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2bead5a87975f/Documents/MDIA FEST 2023/SPORTS/"/>
    </mc:Choice>
  </mc:AlternateContent>
  <xr:revisionPtr revIDLastSave="83402" documentId="14_{70F1984E-C2E7-4E28-87D7-AEEA6EDAF43D}" xr6:coauthVersionLast="47" xr6:coauthVersionMax="47" xr10:uidLastSave="{53B9C345-589D-427E-83A3-DDF3BFFB7721}"/>
  <bookViews>
    <workbookView xWindow="-98" yWindow="-98" windowWidth="24196" windowHeight="14476" tabRatio="962" firstSheet="1" activeTab="10" xr2:uid="{C528A47F-F101-4574-B963-7D0512C4309C}"/>
  </bookViews>
  <sheets>
    <sheet name="SETTINGS" sheetId="17" state="hidden" r:id="rId1"/>
    <sheet name="🏠MENU" sheetId="11" r:id="rId2"/>
    <sheet name="BASIC" sheetId="1" r:id="rId3"/>
    <sheet name="TEAMS" sheetId="2" r:id="rId4"/>
    <sheet name="CANDIDATES" sheetId="3" r:id="rId5"/>
    <sheet name="PROGRAMS" sheetId="4" r:id="rId6"/>
    <sheet name="PROGRAM REGI. LIMITS" sheetId="7" r:id="rId7"/>
    <sheet name="PROGRAM REGI." sheetId="5" r:id="rId8"/>
    <sheet name="CHECK REGI. LIMITS" sheetId="9" r:id="rId9"/>
    <sheet name="SEARCH" sheetId="10" r:id="rId10"/>
    <sheet name="ADD RESULT" sheetId="13" r:id="rId11"/>
    <sheet name="RESULT SEARCH" sheetId="23" r:id="rId12"/>
    <sheet name="MINUS AND PLUS" sheetId="25" r:id="rId13"/>
    <sheet name="lists for dropdown in filter" sheetId="24" state="hidden" r:id="rId14"/>
  </sheets>
  <functionGroups builtInGroupCount="19"/>
  <definedNames>
    <definedName name="all_candidate_counts_of_programs">PROGRAMS!$H$7:$H$506</definedName>
    <definedName name="all_single_or_group">'PROGRAM REGI.'!$F$7:$F$506</definedName>
    <definedName name="all_stg_or_nonstg">'PROGRAM REGI.'!$G$7:$G$506</definedName>
    <definedName name="detailsof_candidates">CANDIDATES!$C$7:$M$506</definedName>
    <definedName name="detailsof_curblist">'PROGRAM REGI. LIMITS'!$C$19:$O$68</definedName>
    <definedName name="detailsof_grade_scale">BASIC!$O$20:$V$29</definedName>
    <definedName name="detailsof_position_scale">BASIC!$F$20:$L$29</definedName>
    <definedName name="detailsof_programs">PROGRAMS!$C$7:$L$506</definedName>
    <definedName name="detailsof_regi_statics">'CHECK REGI. LIMITS'!$C$8:$BJ$507</definedName>
    <definedName name="detailsof_results">'ADD RESULT'!$B$9:$Q$10012</definedName>
    <definedName name="detailsof_teams">TEAMS!$C$7:$AL$66</definedName>
    <definedName name="drp_listof_chestnos">'lists for dropdown in filter'!$E$2:$E$503</definedName>
    <definedName name="drp_listof_classes">'lists for dropdown in filter'!$G$2:$G$12</definedName>
    <definedName name="drp_listof_grades">'lists for dropdown in filter'!$D$2:$D$6</definedName>
    <definedName name="drp_listof_owner">'lists for dropdown in filter'!$H$2:$H$4</definedName>
    <definedName name="drp_listof_positions">'lists for dropdown in filter'!$C$2:$C$5</definedName>
    <definedName name="drp_listof_program_codes">'lists for dropdown in filter'!$A$2:$A$503</definedName>
    <definedName name="drp_listof_sections">'lists for dropdown in filter'!$B$2:$B$12</definedName>
    <definedName name="drp_listof_status">'lists for dropdown in filter'!$I$2:$I$6</definedName>
    <definedName name="drp_listof_teams">'lists for dropdown in filter'!$F$2:$F$53</definedName>
    <definedName name="isBasicsConfirmed">BASIC!$G$50</definedName>
    <definedName name="isCandidatesConfirmed">BASIC!$G$52</definedName>
    <definedName name="isProgramsConfirmed">BASIC!$G$53</definedName>
    <definedName name="isTeamsConfirmed">BASIC!$G$51</definedName>
    <definedName name="listof_candidate_programs">'PROGRAM REGI.'!$C$7:$KV$506</definedName>
    <definedName name="listof_candidate_ranks">CANDIDATES!$L$7:$L$506</definedName>
    <definedName name="listof_candidate_sections">CANDIDATES!$F$7:$F$506</definedName>
    <definedName name="listof_candidate_teams">CANDIDATES!$E$7:$E$506</definedName>
    <definedName name="listof_candidate_total_scores">CANDIDATES!$J$7:$J$506</definedName>
    <definedName name="listof_chest_nos">CANDIDATES!$C$7:$C$506</definedName>
    <definedName name="listof_curblist_codes">'PROGRAM REGI. LIMITS'!$C$19:$C$64</definedName>
    <definedName name="listof_curblist_max">'PROGRAM REGI. LIMITS'!$O$19:$O$68</definedName>
    <definedName name="listof_curblist_min">'PROGRAM REGI. LIMITS'!$N$19:$N$68</definedName>
    <definedName name="listof_curblist_programs">'PROGRAM REGI. LIMITS'!$D$19:$M$68</definedName>
    <definedName name="listof_grade_scale">BASIC!$O$20:$O$29</definedName>
    <definedName name="listof_minmax_programs">'PROGRAM REGI. LIMITS'!$D$6:$M$15</definedName>
    <definedName name="listof_personal_pos_types">BASIC!$F$20:$I$23</definedName>
    <definedName name="listof_position_scale">BASIC!$F$20:$F$29</definedName>
    <definedName name="listof_program_candidates">'PROGRAM REGI.'!$C$7:$KV$506</definedName>
    <definedName name="listof_program_codes">PROGRAMS!$C$7:$C$506</definedName>
    <definedName name="listof_programnames">PROGRAMS!$D$7:$D$506</definedName>
    <definedName name="listof_published_candi_scores">CANDIDATES!$H$7:$H$506</definedName>
    <definedName name="listof_result_candidate_names">'ADD RESULT'!$I$9:$I$10012</definedName>
    <definedName name="listof_result_chestnos">'ADD RESULT'!$H$9:$H$10012</definedName>
    <definedName name="listof_result_classes">'ADD RESULT'!$K$9:$K$10012</definedName>
    <definedName name="listof_result_grade_scores">'ADD RESULT'!$M$9:$M$10012</definedName>
    <definedName name="listof_result_grades">'ADD RESULT'!$G$9:$G$10012</definedName>
    <definedName name="listof_result_owners">'ADD RESULT'!$O$9:$O$10012</definedName>
    <definedName name="listof_result_position_scores">'ADD RESULT'!$L$9:$L$10012</definedName>
    <definedName name="listof_result_positions">'ADD RESULT'!$F$9:$F$10012</definedName>
    <definedName name="listof_result_program_codes">'ADD RESULT'!$C$9:$C$10012</definedName>
    <definedName name="listof_result_program_names">'ADD RESULT'!$D$9:$D$10012</definedName>
    <definedName name="listof_result_sections">'ADD RESULT'!$E$9:$E$10012</definedName>
    <definedName name="listof_result_sl">'ADD RESULT'!$B$9:$B$10012</definedName>
    <definedName name="listof_result_status">'ADD RESULT'!$Q$9:$Q$10012</definedName>
    <definedName name="listof_result_teams">'ADD RESULT'!$J$9:$J$10012</definedName>
    <definedName name="listof_result_time">'ADD RESULT'!$R$9:$R$10012</definedName>
    <definedName name="listof_result_total_scores">'ADD RESULT'!$N$9:$N$10012</definedName>
    <definedName name="listof_sections">BASIC!$E$7:$E$16</definedName>
    <definedName name="listof_teamcodes">TEAMS!$C$7:$C$10</definedName>
    <definedName name="listof_teamnames">TEAMS!$D$7:$D$66</definedName>
    <definedName name="listof_topublish_candi_scores">CANDIDATES!$I$7:$I$506</definedName>
    <definedName name="set_bool_firstly_opening">SETTINGS!$U$8</definedName>
    <definedName name="statusof_program_counting">'CHECK REGI. LIMITS'!$G$3</definedName>
    <definedName name="str_festname">BASIC!$H$4</definedName>
    <definedName name="str_userpass">SETTINGS!$U$7</definedName>
    <definedName name="testA2" localSheetId="11">'RESULT SEARCH'!#REF!</definedName>
    <definedName name="testA2">'ADD RESULT'!$A$3</definedName>
    <definedName name="testA7" localSheetId="11">'RESULT SEARCH'!$C$2:$C$4</definedName>
    <definedName name="testA7">'ADD RESULT'!$C$1:$C$8</definedName>
  </definedNames>
  <calcPr calcId="191028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3" l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7" i="3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G7" i="2"/>
  <c r="G9" i="2"/>
  <c r="G10" i="2"/>
  <c r="G8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4" i="25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J67" i="2" s="1"/>
  <c r="I7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8" i="2"/>
  <c r="H9" i="2"/>
  <c r="H10" i="2"/>
  <c r="H7" i="2"/>
  <c r="E3" i="13"/>
  <c r="K4" i="25"/>
  <c r="M482" i="3" l="1"/>
  <c r="M466" i="3"/>
  <c r="M481" i="3"/>
  <c r="M465" i="3"/>
  <c r="M448" i="3"/>
  <c r="M506" i="3"/>
  <c r="M458" i="3"/>
  <c r="M505" i="3"/>
  <c r="M504" i="3"/>
  <c r="M502" i="3"/>
  <c r="M464" i="3"/>
  <c r="M489" i="3"/>
  <c r="M33" i="3"/>
  <c r="M454" i="3"/>
  <c r="M429" i="3"/>
  <c r="M484" i="3"/>
  <c r="M444" i="3"/>
  <c r="M428" i="3"/>
  <c r="M404" i="3"/>
  <c r="M488" i="3"/>
  <c r="M442" i="3"/>
  <c r="M401" i="3"/>
  <c r="M360" i="3"/>
  <c r="M314" i="3"/>
  <c r="M273" i="3"/>
  <c r="M232" i="3"/>
  <c r="M186" i="3"/>
  <c r="M122" i="3"/>
  <c r="M58" i="3"/>
  <c r="M462" i="3"/>
  <c r="M461" i="3"/>
  <c r="M492" i="3"/>
  <c r="M474" i="3"/>
  <c r="M450" i="3"/>
  <c r="M441" i="3"/>
  <c r="M400" i="3"/>
  <c r="M354" i="3"/>
  <c r="M313" i="3"/>
  <c r="M272" i="3"/>
  <c r="M226" i="3"/>
  <c r="M185" i="3"/>
  <c r="M121" i="3"/>
  <c r="M57" i="3"/>
  <c r="M486" i="3"/>
  <c r="M485" i="3"/>
  <c r="M445" i="3"/>
  <c r="M476" i="3"/>
  <c r="M497" i="3"/>
  <c r="M473" i="3"/>
  <c r="M457" i="3"/>
  <c r="M449" i="3"/>
  <c r="M440" i="3"/>
  <c r="M394" i="3"/>
  <c r="M353" i="3"/>
  <c r="M312" i="3"/>
  <c r="M266" i="3"/>
  <c r="M225" i="3"/>
  <c r="M178" i="3"/>
  <c r="M114" i="3"/>
  <c r="M50" i="3"/>
  <c r="M501" i="3"/>
  <c r="M437" i="3"/>
  <c r="M460" i="3"/>
  <c r="M490" i="3"/>
  <c r="M496" i="3"/>
  <c r="M480" i="3"/>
  <c r="M472" i="3"/>
  <c r="M456" i="3"/>
  <c r="M425" i="3"/>
  <c r="M384" i="3"/>
  <c r="M338" i="3"/>
  <c r="M297" i="3"/>
  <c r="M256" i="3"/>
  <c r="M210" i="3"/>
  <c r="M161" i="3"/>
  <c r="M97" i="3"/>
  <c r="M494" i="3"/>
  <c r="M493" i="3"/>
  <c r="M453" i="3"/>
  <c r="M7" i="3"/>
  <c r="M17" i="3"/>
  <c r="M15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M136" i="3"/>
  <c r="M144" i="3"/>
  <c r="M152" i="3"/>
  <c r="M160" i="3"/>
  <c r="M168" i="3"/>
  <c r="M176" i="3"/>
  <c r="M184" i="3"/>
  <c r="M34" i="3"/>
  <c r="M66" i="3"/>
  <c r="M98" i="3"/>
  <c r="M130" i="3"/>
  <c r="M162" i="3"/>
  <c r="M193" i="3"/>
  <c r="M216" i="3"/>
  <c r="M234" i="3"/>
  <c r="M257" i="3"/>
  <c r="M280" i="3"/>
  <c r="M298" i="3"/>
  <c r="M321" i="3"/>
  <c r="M344" i="3"/>
  <c r="M362" i="3"/>
  <c r="M385" i="3"/>
  <c r="M408" i="3"/>
  <c r="M426" i="3"/>
  <c r="M8" i="3"/>
  <c r="M41" i="3"/>
  <c r="M73" i="3"/>
  <c r="M105" i="3"/>
  <c r="M137" i="3"/>
  <c r="M169" i="3"/>
  <c r="M194" i="3"/>
  <c r="M217" i="3"/>
  <c r="M240" i="3"/>
  <c r="M258" i="3"/>
  <c r="M281" i="3"/>
  <c r="M304" i="3"/>
  <c r="M322" i="3"/>
  <c r="M345" i="3"/>
  <c r="M368" i="3"/>
  <c r="M386" i="3"/>
  <c r="M409" i="3"/>
  <c r="M432" i="3"/>
  <c r="M9" i="3"/>
  <c r="M42" i="3"/>
  <c r="M74" i="3"/>
  <c r="M106" i="3"/>
  <c r="M138" i="3"/>
  <c r="M170" i="3"/>
  <c r="M200" i="3"/>
  <c r="M218" i="3"/>
  <c r="M241" i="3"/>
  <c r="M264" i="3"/>
  <c r="M282" i="3"/>
  <c r="M305" i="3"/>
  <c r="M328" i="3"/>
  <c r="M346" i="3"/>
  <c r="M369" i="3"/>
  <c r="M392" i="3"/>
  <c r="M410" i="3"/>
  <c r="M433" i="3"/>
  <c r="M16" i="3"/>
  <c r="M49" i="3"/>
  <c r="M81" i="3"/>
  <c r="M113" i="3"/>
  <c r="M145" i="3"/>
  <c r="M177" i="3"/>
  <c r="M201" i="3"/>
  <c r="M224" i="3"/>
  <c r="M242" i="3"/>
  <c r="M265" i="3"/>
  <c r="M288" i="3"/>
  <c r="M306" i="3"/>
  <c r="M329" i="3"/>
  <c r="M352" i="3"/>
  <c r="M370" i="3"/>
  <c r="M393" i="3"/>
  <c r="M416" i="3"/>
  <c r="M434" i="3"/>
  <c r="M468" i="3"/>
  <c r="M498" i="3"/>
  <c r="M503" i="3"/>
  <c r="M495" i="3"/>
  <c r="M487" i="3"/>
  <c r="M479" i="3"/>
  <c r="M471" i="3"/>
  <c r="M463" i="3"/>
  <c r="M455" i="3"/>
  <c r="M447" i="3"/>
  <c r="M439" i="3"/>
  <c r="M431" i="3"/>
  <c r="M423" i="3"/>
  <c r="M415" i="3"/>
  <c r="M407" i="3"/>
  <c r="M399" i="3"/>
  <c r="M391" i="3"/>
  <c r="M383" i="3"/>
  <c r="M375" i="3"/>
  <c r="M367" i="3"/>
  <c r="M359" i="3"/>
  <c r="M351" i="3"/>
  <c r="M343" i="3"/>
  <c r="M335" i="3"/>
  <c r="M327" i="3"/>
  <c r="M319" i="3"/>
  <c r="M311" i="3"/>
  <c r="M303" i="3"/>
  <c r="M295" i="3"/>
  <c r="M287" i="3"/>
  <c r="M279" i="3"/>
  <c r="M271" i="3"/>
  <c r="M263" i="3"/>
  <c r="M255" i="3"/>
  <c r="M247" i="3"/>
  <c r="M239" i="3"/>
  <c r="M231" i="3"/>
  <c r="M223" i="3"/>
  <c r="M215" i="3"/>
  <c r="M207" i="3"/>
  <c r="M199" i="3"/>
  <c r="M191" i="3"/>
  <c r="M183" i="3"/>
  <c r="M175" i="3"/>
  <c r="M167" i="3"/>
  <c r="M159" i="3"/>
  <c r="M151" i="3"/>
  <c r="M143" i="3"/>
  <c r="M135" i="3"/>
  <c r="M127" i="3"/>
  <c r="M119" i="3"/>
  <c r="M111" i="3"/>
  <c r="M103" i="3"/>
  <c r="M95" i="3"/>
  <c r="M87" i="3"/>
  <c r="M79" i="3"/>
  <c r="M71" i="3"/>
  <c r="M63" i="3"/>
  <c r="M55" i="3"/>
  <c r="M47" i="3"/>
  <c r="M39" i="3"/>
  <c r="M31" i="3"/>
  <c r="M23" i="3"/>
  <c r="M424" i="3"/>
  <c r="M378" i="3"/>
  <c r="M337" i="3"/>
  <c r="M296" i="3"/>
  <c r="M250" i="3"/>
  <c r="M209" i="3"/>
  <c r="M154" i="3"/>
  <c r="M90" i="3"/>
  <c r="M26" i="3"/>
  <c r="M446" i="3"/>
  <c r="M438" i="3"/>
  <c r="M430" i="3"/>
  <c r="M422" i="3"/>
  <c r="M414" i="3"/>
  <c r="M406" i="3"/>
  <c r="M398" i="3"/>
  <c r="M390" i="3"/>
  <c r="M382" i="3"/>
  <c r="M374" i="3"/>
  <c r="M366" i="3"/>
  <c r="M358" i="3"/>
  <c r="M350" i="3"/>
  <c r="M342" i="3"/>
  <c r="M334" i="3"/>
  <c r="M326" i="3"/>
  <c r="M318" i="3"/>
  <c r="M310" i="3"/>
  <c r="M302" i="3"/>
  <c r="M294" i="3"/>
  <c r="M286" i="3"/>
  <c r="M278" i="3"/>
  <c r="M270" i="3"/>
  <c r="M262" i="3"/>
  <c r="M254" i="3"/>
  <c r="M246" i="3"/>
  <c r="M238" i="3"/>
  <c r="M230" i="3"/>
  <c r="M222" i="3"/>
  <c r="M214" i="3"/>
  <c r="M206" i="3"/>
  <c r="M198" i="3"/>
  <c r="M190" i="3"/>
  <c r="M182" i="3"/>
  <c r="M174" i="3"/>
  <c r="M166" i="3"/>
  <c r="M158" i="3"/>
  <c r="M150" i="3"/>
  <c r="M142" i="3"/>
  <c r="M134" i="3"/>
  <c r="M126" i="3"/>
  <c r="M118" i="3"/>
  <c r="M110" i="3"/>
  <c r="M102" i="3"/>
  <c r="M94" i="3"/>
  <c r="M86" i="3"/>
  <c r="M78" i="3"/>
  <c r="M70" i="3"/>
  <c r="M62" i="3"/>
  <c r="M54" i="3"/>
  <c r="M46" i="3"/>
  <c r="M38" i="3"/>
  <c r="M30" i="3"/>
  <c r="M22" i="3"/>
  <c r="M14" i="3"/>
  <c r="M418" i="3"/>
  <c r="M377" i="3"/>
  <c r="M336" i="3"/>
  <c r="M290" i="3"/>
  <c r="M249" i="3"/>
  <c r="M208" i="3"/>
  <c r="M153" i="3"/>
  <c r="M89" i="3"/>
  <c r="M25" i="3"/>
  <c r="M478" i="3"/>
  <c r="M477" i="3"/>
  <c r="M421" i="3"/>
  <c r="M413" i="3"/>
  <c r="M405" i="3"/>
  <c r="M397" i="3"/>
  <c r="M389" i="3"/>
  <c r="M381" i="3"/>
  <c r="M373" i="3"/>
  <c r="M365" i="3"/>
  <c r="M357" i="3"/>
  <c r="M349" i="3"/>
  <c r="M341" i="3"/>
  <c r="M333" i="3"/>
  <c r="M325" i="3"/>
  <c r="M317" i="3"/>
  <c r="M309" i="3"/>
  <c r="M301" i="3"/>
  <c r="M293" i="3"/>
  <c r="M285" i="3"/>
  <c r="M277" i="3"/>
  <c r="M269" i="3"/>
  <c r="M261" i="3"/>
  <c r="M253" i="3"/>
  <c r="M245" i="3"/>
  <c r="M237" i="3"/>
  <c r="M229" i="3"/>
  <c r="M221" i="3"/>
  <c r="M213" i="3"/>
  <c r="M205" i="3"/>
  <c r="M197" i="3"/>
  <c r="M189" i="3"/>
  <c r="M181" i="3"/>
  <c r="M173" i="3"/>
  <c r="M165" i="3"/>
  <c r="M157" i="3"/>
  <c r="M149" i="3"/>
  <c r="M141" i="3"/>
  <c r="M133" i="3"/>
  <c r="M125" i="3"/>
  <c r="M117" i="3"/>
  <c r="M109" i="3"/>
  <c r="M101" i="3"/>
  <c r="M93" i="3"/>
  <c r="M85" i="3"/>
  <c r="M77" i="3"/>
  <c r="M69" i="3"/>
  <c r="M61" i="3"/>
  <c r="M53" i="3"/>
  <c r="M45" i="3"/>
  <c r="M37" i="3"/>
  <c r="M29" i="3"/>
  <c r="M21" i="3"/>
  <c r="M13" i="3"/>
  <c r="M417" i="3"/>
  <c r="M376" i="3"/>
  <c r="M330" i="3"/>
  <c r="M289" i="3"/>
  <c r="M248" i="3"/>
  <c r="M202" i="3"/>
  <c r="M146" i="3"/>
  <c r="M82" i="3"/>
  <c r="M18" i="3"/>
  <c r="M470" i="3"/>
  <c r="M469" i="3"/>
  <c r="M500" i="3"/>
  <c r="M452" i="3"/>
  <c r="M436" i="3"/>
  <c r="M420" i="3"/>
  <c r="M412" i="3"/>
  <c r="M396" i="3"/>
  <c r="M388" i="3"/>
  <c r="M380" i="3"/>
  <c r="M372" i="3"/>
  <c r="M364" i="3"/>
  <c r="M356" i="3"/>
  <c r="M348" i="3"/>
  <c r="M340" i="3"/>
  <c r="M332" i="3"/>
  <c r="M324" i="3"/>
  <c r="M316" i="3"/>
  <c r="M308" i="3"/>
  <c r="M300" i="3"/>
  <c r="M292" i="3"/>
  <c r="M284" i="3"/>
  <c r="M276" i="3"/>
  <c r="M268" i="3"/>
  <c r="M260" i="3"/>
  <c r="M252" i="3"/>
  <c r="M244" i="3"/>
  <c r="M236" i="3"/>
  <c r="M228" i="3"/>
  <c r="M220" i="3"/>
  <c r="M212" i="3"/>
  <c r="M204" i="3"/>
  <c r="M196" i="3"/>
  <c r="M188" i="3"/>
  <c r="M180" i="3"/>
  <c r="M172" i="3"/>
  <c r="M164" i="3"/>
  <c r="M156" i="3"/>
  <c r="M148" i="3"/>
  <c r="M140" i="3"/>
  <c r="M132" i="3"/>
  <c r="M124" i="3"/>
  <c r="M116" i="3"/>
  <c r="M108" i="3"/>
  <c r="M402" i="3"/>
  <c r="M361" i="3"/>
  <c r="M320" i="3"/>
  <c r="M274" i="3"/>
  <c r="M233" i="3"/>
  <c r="M192" i="3"/>
  <c r="M129" i="3"/>
  <c r="M65" i="3"/>
  <c r="M92" i="3"/>
  <c r="M84" i="3"/>
  <c r="M68" i="3"/>
  <c r="M60" i="3"/>
  <c r="M52" i="3"/>
  <c r="M44" i="3"/>
  <c r="M36" i="3"/>
  <c r="M28" i="3"/>
  <c r="M20" i="3"/>
  <c r="M12" i="3"/>
  <c r="M100" i="3"/>
  <c r="M76" i="3"/>
  <c r="M499" i="3"/>
  <c r="M491" i="3"/>
  <c r="M483" i="3"/>
  <c r="M475" i="3"/>
  <c r="M467" i="3"/>
  <c r="M459" i="3"/>
  <c r="M451" i="3"/>
  <c r="M443" i="3"/>
  <c r="M435" i="3"/>
  <c r="M427" i="3"/>
  <c r="M419" i="3"/>
  <c r="M411" i="3"/>
  <c r="M403" i="3"/>
  <c r="M395" i="3"/>
  <c r="M387" i="3"/>
  <c r="M379" i="3"/>
  <c r="M371" i="3"/>
  <c r="M363" i="3"/>
  <c r="M355" i="3"/>
  <c r="M347" i="3"/>
  <c r="M339" i="3"/>
  <c r="M331" i="3"/>
  <c r="M323" i="3"/>
  <c r="M315" i="3"/>
  <c r="M307" i="3"/>
  <c r="M299" i="3"/>
  <c r="M291" i="3"/>
  <c r="M283" i="3"/>
  <c r="M275" i="3"/>
  <c r="M267" i="3"/>
  <c r="M259" i="3"/>
  <c r="M251" i="3"/>
  <c r="M243" i="3"/>
  <c r="M235" i="3"/>
  <c r="M227" i="3"/>
  <c r="M219" i="3"/>
  <c r="M211" i="3"/>
  <c r="M203" i="3"/>
  <c r="M195" i="3"/>
  <c r="M187" i="3"/>
  <c r="M179" i="3"/>
  <c r="M171" i="3"/>
  <c r="M163" i="3"/>
  <c r="M155" i="3"/>
  <c r="M147" i="3"/>
  <c r="M139" i="3"/>
  <c r="M131" i="3"/>
  <c r="M123" i="3"/>
  <c r="M115" i="3"/>
  <c r="M107" i="3"/>
  <c r="M99" i="3"/>
  <c r="M91" i="3"/>
  <c r="M83" i="3"/>
  <c r="M75" i="3"/>
  <c r="M67" i="3"/>
  <c r="M59" i="3"/>
  <c r="M51" i="3"/>
  <c r="M43" i="3"/>
  <c r="M35" i="3"/>
  <c r="M27" i="3"/>
  <c r="M19" i="3"/>
  <c r="M11" i="3"/>
  <c r="M10" i="3"/>
  <c r="O7" i="2"/>
  <c r="N10" i="2"/>
  <c r="N9" i="2"/>
  <c r="N7" i="2"/>
  <c r="N8" i="2"/>
  <c r="L53" i="2"/>
  <c r="L30" i="2"/>
  <c r="L29" i="2"/>
  <c r="L46" i="2"/>
  <c r="L22" i="2"/>
  <c r="L45" i="2"/>
  <c r="L47" i="2"/>
  <c r="L23" i="2"/>
  <c r="L55" i="2"/>
  <c r="L15" i="2"/>
  <c r="L62" i="2"/>
  <c r="L54" i="2"/>
  <c r="L14" i="2"/>
  <c r="L61" i="2"/>
  <c r="L37" i="2"/>
  <c r="L21" i="2"/>
  <c r="L13" i="2"/>
  <c r="L63" i="2"/>
  <c r="L60" i="2"/>
  <c r="L52" i="2"/>
  <c r="L44" i="2"/>
  <c r="L36" i="2"/>
  <c r="L28" i="2"/>
  <c r="L20" i="2"/>
  <c r="L12" i="2"/>
  <c r="L39" i="2"/>
  <c r="L59" i="2"/>
  <c r="L51" i="2"/>
  <c r="L43" i="2"/>
  <c r="L35" i="2"/>
  <c r="L27" i="2"/>
  <c r="L19" i="2"/>
  <c r="L11" i="2"/>
  <c r="L31" i="2"/>
  <c r="L38" i="2"/>
  <c r="L66" i="2"/>
  <c r="L34" i="2"/>
  <c r="L41" i="2"/>
  <c r="L48" i="2"/>
  <c r="L24" i="2"/>
  <c r="L58" i="2"/>
  <c r="L18" i="2"/>
  <c r="L49" i="2"/>
  <c r="L25" i="2"/>
  <c r="L40" i="2"/>
  <c r="L42" i="2"/>
  <c r="L57" i="2"/>
  <c r="L17" i="2"/>
  <c r="L56" i="2"/>
  <c r="L16" i="2"/>
  <c r="L50" i="2"/>
  <c r="L26" i="2"/>
  <c r="L65" i="2"/>
  <c r="L33" i="2"/>
  <c r="L64" i="2"/>
  <c r="L32" i="2"/>
  <c r="L67" i="2"/>
  <c r="R67" i="2" s="1"/>
  <c r="K67" i="2"/>
  <c r="Q67" i="2" s="1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L8" i="4" l="1"/>
  <c r="L9" i="4"/>
  <c r="L10" i="4"/>
  <c r="L11" i="4"/>
  <c r="L12" i="4"/>
  <c r="L13" i="4"/>
  <c r="L14" i="4"/>
  <c r="L15" i="4"/>
  <c r="S8" i="1" s="1" a="1"/>
  <c r="S8" i="1" s="1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7" i="4"/>
  <c r="P3" i="10"/>
  <c r="I3" i="5" a="1"/>
  <c r="I3" i="5" s="1"/>
  <c r="O19" i="10" a="1"/>
  <c r="O19" i="10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C8" i="9" a="1"/>
  <c r="C8" i="9" s="1"/>
  <c r="D6" i="9" s="1"/>
  <c r="Q183" i="13" l="1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S9" i="1"/>
  <c r="S11" i="1" s="1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2" i="13"/>
  <c r="Q114" i="13"/>
  <c r="Q113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5" i="13"/>
  <c r="Q66" i="13"/>
  <c r="Q63" i="13"/>
  <c r="Q62" i="13"/>
  <c r="Q64" i="13"/>
  <c r="Q61" i="13"/>
  <c r="Q60" i="13"/>
  <c r="Q59" i="13"/>
  <c r="Q58" i="13"/>
  <c r="Q57" i="13"/>
  <c r="Q56" i="13"/>
  <c r="Q54" i="13"/>
  <c r="Q53" i="13"/>
  <c r="Q55" i="13"/>
  <c r="Q51" i="13"/>
  <c r="Q50" i="13"/>
  <c r="Q52" i="13"/>
  <c r="Q48" i="13"/>
  <c r="Q47" i="13"/>
  <c r="Q49" i="13"/>
  <c r="Q46" i="13"/>
  <c r="Q45" i="13"/>
  <c r="Q44" i="13"/>
  <c r="Q41" i="13"/>
  <c r="Q43" i="13"/>
  <c r="Q42" i="13"/>
  <c r="Q38" i="13"/>
  <c r="Q40" i="13"/>
  <c r="Q39" i="13"/>
  <c r="Q36" i="13"/>
  <c r="Q37" i="13"/>
  <c r="Q35" i="13"/>
  <c r="Q33" i="13"/>
  <c r="Q34" i="13"/>
  <c r="Q32" i="13"/>
  <c r="Q31" i="13"/>
  <c r="Q30" i="13"/>
  <c r="Q27" i="13"/>
  <c r="Q29" i="13"/>
  <c r="Q28" i="13"/>
  <c r="Q24" i="13"/>
  <c r="Q26" i="13"/>
  <c r="Q25" i="13"/>
  <c r="Q23" i="13"/>
  <c r="Q22" i="13"/>
  <c r="Q21" i="13"/>
  <c r="Q19" i="13"/>
  <c r="Q20" i="13"/>
  <c r="Q18" i="13"/>
  <c r="Q17" i="13"/>
  <c r="Q15" i="13"/>
  <c r="Q16" i="13"/>
  <c r="Q13" i="13"/>
  <c r="Q12" i="13"/>
  <c r="Q14" i="13"/>
  <c r="Q10" i="13"/>
  <c r="Q11" i="13"/>
  <c r="Q9" i="13"/>
  <c r="S10" i="1"/>
  <c r="O2" i="5"/>
  <c r="O4" i="5" s="1"/>
  <c r="L10" i="2" l="1"/>
  <c r="L9" i="2"/>
  <c r="L8" i="2"/>
  <c r="F75" i="10"/>
  <c r="I75" i="10" s="1"/>
  <c r="F76" i="10"/>
  <c r="I76" i="10" s="1"/>
  <c r="R7" i="3" a="1"/>
  <c r="R7" i="3" s="1"/>
  <c r="S5" i="3" a="1"/>
  <c r="S5" i="3" s="1"/>
  <c r="AD5" i="3" a="1"/>
  <c r="AD5" i="3" s="1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F6" i="23" a="1"/>
  <c r="F6" i="23" s="1"/>
  <c r="F3" i="24" a="1"/>
  <c r="F3" i="24" s="1"/>
  <c r="E3" i="24" a="1"/>
  <c r="E3" i="24" s="1"/>
  <c r="B3" i="24" a="1"/>
  <c r="B3" i="24" s="1"/>
  <c r="A3" i="24" a="1"/>
  <c r="A3" i="24" s="1"/>
  <c r="E4" i="13"/>
  <c r="E12" i="2"/>
  <c r="J12" i="2" s="1"/>
  <c r="I323" i="3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BF67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BF69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BF70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BF71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A109" i="4"/>
  <c r="BB109" i="4"/>
  <c r="BC109" i="4"/>
  <c r="BD109" i="4"/>
  <c r="BE109" i="4"/>
  <c r="BF109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A114" i="4"/>
  <c r="BB114" i="4"/>
  <c r="BC114" i="4"/>
  <c r="BD114" i="4"/>
  <c r="BE114" i="4"/>
  <c r="BF114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A115" i="4"/>
  <c r="BB115" i="4"/>
  <c r="BC115" i="4"/>
  <c r="BD115" i="4"/>
  <c r="BE115" i="4"/>
  <c r="BF115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A116" i="4"/>
  <c r="BB116" i="4"/>
  <c r="BC116" i="4"/>
  <c r="BD116" i="4"/>
  <c r="BE116" i="4"/>
  <c r="BF116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A117" i="4"/>
  <c r="BB117" i="4"/>
  <c r="BC117" i="4"/>
  <c r="BD117" i="4"/>
  <c r="BE117" i="4"/>
  <c r="BF117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A118" i="4"/>
  <c r="BB118" i="4"/>
  <c r="BC118" i="4"/>
  <c r="BD118" i="4"/>
  <c r="BE118" i="4"/>
  <c r="BF118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A119" i="4"/>
  <c r="BB119" i="4"/>
  <c r="BC119" i="4"/>
  <c r="BD119" i="4"/>
  <c r="BE119" i="4"/>
  <c r="BF119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A120" i="4"/>
  <c r="BB120" i="4"/>
  <c r="BC120" i="4"/>
  <c r="BD120" i="4"/>
  <c r="BE120" i="4"/>
  <c r="BF120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A121" i="4"/>
  <c r="BB121" i="4"/>
  <c r="BC121" i="4"/>
  <c r="BD121" i="4"/>
  <c r="BE121" i="4"/>
  <c r="BF121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A122" i="4"/>
  <c r="BB122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A129" i="4"/>
  <c r="BB129" i="4"/>
  <c r="BC129" i="4"/>
  <c r="BD129" i="4"/>
  <c r="BE129" i="4"/>
  <c r="BF129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A131" i="4"/>
  <c r="BB131" i="4"/>
  <c r="BC131" i="4"/>
  <c r="BD131" i="4"/>
  <c r="BE131" i="4"/>
  <c r="BF131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A136" i="4"/>
  <c r="BB136" i="4"/>
  <c r="BC136" i="4"/>
  <c r="BD136" i="4"/>
  <c r="BE136" i="4"/>
  <c r="BF136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A137" i="4"/>
  <c r="BB137" i="4"/>
  <c r="BC137" i="4"/>
  <c r="BD137" i="4"/>
  <c r="BE137" i="4"/>
  <c r="BF137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A138" i="4"/>
  <c r="BB138" i="4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A139" i="4"/>
  <c r="BB139" i="4"/>
  <c r="BC139" i="4"/>
  <c r="BD139" i="4"/>
  <c r="BE139" i="4"/>
  <c r="BF139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A140" i="4"/>
  <c r="BB140" i="4"/>
  <c r="BC140" i="4"/>
  <c r="BD140" i="4"/>
  <c r="BE140" i="4"/>
  <c r="BF140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A141" i="4"/>
  <c r="BB141" i="4"/>
  <c r="BC141" i="4"/>
  <c r="BD141" i="4"/>
  <c r="BE141" i="4"/>
  <c r="BF141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A142" i="4"/>
  <c r="BB142" i="4"/>
  <c r="BC142" i="4"/>
  <c r="BD142" i="4"/>
  <c r="BE142" i="4"/>
  <c r="BF142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A143" i="4"/>
  <c r="BB143" i="4"/>
  <c r="BC143" i="4"/>
  <c r="BD143" i="4"/>
  <c r="BE143" i="4"/>
  <c r="BF143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A144" i="4"/>
  <c r="BB144" i="4"/>
  <c r="BC144" i="4"/>
  <c r="BD144" i="4"/>
  <c r="BE144" i="4"/>
  <c r="BF144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/>
  <c r="AX145" i="4"/>
  <c r="AY145" i="4"/>
  <c r="AZ145" i="4"/>
  <c r="BA145" i="4"/>
  <c r="BB145" i="4"/>
  <c r="BC145" i="4"/>
  <c r="BD145" i="4"/>
  <c r="BE145" i="4"/>
  <c r="BF145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AL146" i="4"/>
  <c r="AM146" i="4"/>
  <c r="AN146" i="4"/>
  <c r="AO146" i="4"/>
  <c r="AP146" i="4"/>
  <c r="AQ146" i="4"/>
  <c r="AR146" i="4"/>
  <c r="AS146" i="4"/>
  <c r="AT146" i="4"/>
  <c r="AU146" i="4"/>
  <c r="AV146" i="4"/>
  <c r="AW146" i="4"/>
  <c r="AX146" i="4"/>
  <c r="AY146" i="4"/>
  <c r="AZ146" i="4"/>
  <c r="BA146" i="4"/>
  <c r="BB146" i="4"/>
  <c r="BC146" i="4"/>
  <c r="BD146" i="4"/>
  <c r="BE146" i="4"/>
  <c r="BF146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AL147" i="4"/>
  <c r="AM147" i="4"/>
  <c r="A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BA147" i="4"/>
  <c r="BB147" i="4"/>
  <c r="BC147" i="4"/>
  <c r="BD147" i="4"/>
  <c r="BE147" i="4"/>
  <c r="BF147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AL148" i="4"/>
  <c r="AM148" i="4"/>
  <c r="AN148" i="4"/>
  <c r="AO148" i="4"/>
  <c r="AP148" i="4"/>
  <c r="AQ148" i="4"/>
  <c r="AR148" i="4"/>
  <c r="AS148" i="4"/>
  <c r="AT148" i="4"/>
  <c r="AU148" i="4"/>
  <c r="AV148" i="4"/>
  <c r="AW148" i="4"/>
  <c r="AX148" i="4"/>
  <c r="AY148" i="4"/>
  <c r="AZ148" i="4"/>
  <c r="BA148" i="4"/>
  <c r="BB148" i="4"/>
  <c r="BC148" i="4"/>
  <c r="BD148" i="4"/>
  <c r="BE148" i="4"/>
  <c r="BF148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AL149" i="4"/>
  <c r="AM149" i="4"/>
  <c r="A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BA149" i="4"/>
  <c r="BB149" i="4"/>
  <c r="BC149" i="4"/>
  <c r="BD149" i="4"/>
  <c r="BE149" i="4"/>
  <c r="BF149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AL150" i="4"/>
  <c r="AM150" i="4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F150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A152" i="4"/>
  <c r="BB152" i="4"/>
  <c r="BC152" i="4"/>
  <c r="BD152" i="4"/>
  <c r="BE152" i="4"/>
  <c r="BF152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A153" i="4"/>
  <c r="BB153" i="4"/>
  <c r="BC153" i="4"/>
  <c r="BD153" i="4"/>
  <c r="BE153" i="4"/>
  <c r="BF153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AL154" i="4"/>
  <c r="AM154" i="4"/>
  <c r="A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BA154" i="4"/>
  <c r="BB154" i="4"/>
  <c r="BC154" i="4"/>
  <c r="BD154" i="4"/>
  <c r="BE154" i="4"/>
  <c r="BF154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A156" i="4"/>
  <c r="BB156" i="4"/>
  <c r="BC156" i="4"/>
  <c r="BD156" i="4"/>
  <c r="BE156" i="4"/>
  <c r="BF156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A157" i="4"/>
  <c r="BB157" i="4"/>
  <c r="BC157" i="4"/>
  <c r="BD157" i="4"/>
  <c r="BE157" i="4"/>
  <c r="BF157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A159" i="4"/>
  <c r="BB159" i="4"/>
  <c r="BC159" i="4"/>
  <c r="BD159" i="4"/>
  <c r="BE159" i="4"/>
  <c r="BF159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A160" i="4"/>
  <c r="BB160" i="4"/>
  <c r="BC160" i="4"/>
  <c r="BD160" i="4"/>
  <c r="BE160" i="4"/>
  <c r="BF160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A161" i="4"/>
  <c r="BB161" i="4"/>
  <c r="BC161" i="4"/>
  <c r="BD161" i="4"/>
  <c r="BE161" i="4"/>
  <c r="BF161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BE165" i="4"/>
  <c r="BF165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A166" i="4"/>
  <c r="BB166" i="4"/>
  <c r="BC166" i="4"/>
  <c r="BD166" i="4"/>
  <c r="BE166" i="4"/>
  <c r="BF166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S167" i="4"/>
  <c r="T167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AG167" i="4"/>
  <c r="AH167" i="4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A167" i="4"/>
  <c r="BB167" i="4"/>
  <c r="BC167" i="4"/>
  <c r="BD167" i="4"/>
  <c r="BE167" i="4"/>
  <c r="BF167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S168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AG168" i="4"/>
  <c r="AH168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A168" i="4"/>
  <c r="BB168" i="4"/>
  <c r="BC168" i="4"/>
  <c r="BD168" i="4"/>
  <c r="BE168" i="4"/>
  <c r="BF168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AL170" i="4"/>
  <c r="AM170" i="4"/>
  <c r="A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BA170" i="4"/>
  <c r="BB170" i="4"/>
  <c r="BC170" i="4"/>
  <c r="BD170" i="4"/>
  <c r="BE170" i="4"/>
  <c r="BF170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AL172" i="4"/>
  <c r="AM172" i="4"/>
  <c r="A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BA172" i="4"/>
  <c r="BB172" i="4"/>
  <c r="BC172" i="4"/>
  <c r="BD172" i="4"/>
  <c r="BE172" i="4"/>
  <c r="BF172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AH173" i="4"/>
  <c r="AI173" i="4"/>
  <c r="AJ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BA173" i="4"/>
  <c r="BB173" i="4"/>
  <c r="BC173" i="4"/>
  <c r="BD173" i="4"/>
  <c r="BE173" i="4"/>
  <c r="BF173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A174" i="4"/>
  <c r="BB174" i="4"/>
  <c r="BC174" i="4"/>
  <c r="BD174" i="4"/>
  <c r="BE174" i="4"/>
  <c r="BF174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BE175" i="4"/>
  <c r="BF175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S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AL177" i="4"/>
  <c r="AM177" i="4"/>
  <c r="AN177" i="4"/>
  <c r="AO177" i="4"/>
  <c r="AP177" i="4"/>
  <c r="AQ177" i="4"/>
  <c r="AR177" i="4"/>
  <c r="AS177" i="4"/>
  <c r="AT177" i="4"/>
  <c r="AU177" i="4"/>
  <c r="AV177" i="4"/>
  <c r="AW177" i="4"/>
  <c r="AX177" i="4"/>
  <c r="AY177" i="4"/>
  <c r="AZ177" i="4"/>
  <c r="BA177" i="4"/>
  <c r="BB177" i="4"/>
  <c r="BC177" i="4"/>
  <c r="BD177" i="4"/>
  <c r="BE177" i="4"/>
  <c r="BF177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AL179" i="4"/>
  <c r="AM179" i="4"/>
  <c r="AN179" i="4"/>
  <c r="AO179" i="4"/>
  <c r="AP179" i="4"/>
  <c r="AQ179" i="4"/>
  <c r="AR179" i="4"/>
  <c r="AS179" i="4"/>
  <c r="AT179" i="4"/>
  <c r="AU179" i="4"/>
  <c r="AV179" i="4"/>
  <c r="AW179" i="4"/>
  <c r="AX179" i="4"/>
  <c r="AY179" i="4"/>
  <c r="AZ179" i="4"/>
  <c r="BA179" i="4"/>
  <c r="BB179" i="4"/>
  <c r="BC179" i="4"/>
  <c r="BD179" i="4"/>
  <c r="BE179" i="4"/>
  <c r="BF179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S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AG180" i="4"/>
  <c r="AH180" i="4"/>
  <c r="AI180" i="4"/>
  <c r="AJ180" i="4"/>
  <c r="AK180" i="4"/>
  <c r="AL180" i="4"/>
  <c r="AM180" i="4"/>
  <c r="AN180" i="4"/>
  <c r="AO180" i="4"/>
  <c r="AP180" i="4"/>
  <c r="AQ180" i="4"/>
  <c r="AR180" i="4"/>
  <c r="AS180" i="4"/>
  <c r="AT180" i="4"/>
  <c r="AU180" i="4"/>
  <c r="AV180" i="4"/>
  <c r="AW180" i="4"/>
  <c r="AX180" i="4"/>
  <c r="AY180" i="4"/>
  <c r="AZ180" i="4"/>
  <c r="BA180" i="4"/>
  <c r="BB180" i="4"/>
  <c r="BC180" i="4"/>
  <c r="BD180" i="4"/>
  <c r="BE180" i="4"/>
  <c r="BF180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AL181" i="4"/>
  <c r="AM181" i="4"/>
  <c r="AN181" i="4"/>
  <c r="AO181" i="4"/>
  <c r="AP181" i="4"/>
  <c r="AQ181" i="4"/>
  <c r="AR181" i="4"/>
  <c r="AS181" i="4"/>
  <c r="AT181" i="4"/>
  <c r="AU181" i="4"/>
  <c r="AV181" i="4"/>
  <c r="AW181" i="4"/>
  <c r="AX181" i="4"/>
  <c r="AY181" i="4"/>
  <c r="AZ181" i="4"/>
  <c r="BA181" i="4"/>
  <c r="BB181" i="4"/>
  <c r="BC181" i="4"/>
  <c r="BD181" i="4"/>
  <c r="BE181" i="4"/>
  <c r="BF181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A182" i="4"/>
  <c r="BB182" i="4"/>
  <c r="BC182" i="4"/>
  <c r="BD182" i="4"/>
  <c r="BE182" i="4"/>
  <c r="BF182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AL183" i="4"/>
  <c r="AM183" i="4"/>
  <c r="AN183" i="4"/>
  <c r="AO183" i="4"/>
  <c r="AP183" i="4"/>
  <c r="AQ183" i="4"/>
  <c r="AR183" i="4"/>
  <c r="AS183" i="4"/>
  <c r="AT183" i="4"/>
  <c r="AU183" i="4"/>
  <c r="AV183" i="4"/>
  <c r="AW183" i="4"/>
  <c r="AX183" i="4"/>
  <c r="AY183" i="4"/>
  <c r="AZ183" i="4"/>
  <c r="BA183" i="4"/>
  <c r="BB183" i="4"/>
  <c r="BC183" i="4"/>
  <c r="BD183" i="4"/>
  <c r="BE183" i="4"/>
  <c r="BF183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A184" i="4"/>
  <c r="BB184" i="4"/>
  <c r="BC184" i="4"/>
  <c r="BD184" i="4"/>
  <c r="BE184" i="4"/>
  <c r="BF184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AL185" i="4"/>
  <c r="AM185" i="4"/>
  <c r="AN185" i="4"/>
  <c r="AO185" i="4"/>
  <c r="AP185" i="4"/>
  <c r="AQ185" i="4"/>
  <c r="AR185" i="4"/>
  <c r="AS185" i="4"/>
  <c r="AT185" i="4"/>
  <c r="AU185" i="4"/>
  <c r="AV185" i="4"/>
  <c r="AW185" i="4"/>
  <c r="AX185" i="4"/>
  <c r="AY185" i="4"/>
  <c r="AZ185" i="4"/>
  <c r="BA185" i="4"/>
  <c r="BB185" i="4"/>
  <c r="BC185" i="4"/>
  <c r="BD185" i="4"/>
  <c r="BE185" i="4"/>
  <c r="BF185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AL186" i="4"/>
  <c r="AM186" i="4"/>
  <c r="AN186" i="4"/>
  <c r="AO186" i="4"/>
  <c r="AP186" i="4"/>
  <c r="AQ186" i="4"/>
  <c r="AR186" i="4"/>
  <c r="AS186" i="4"/>
  <c r="AT186" i="4"/>
  <c r="AU186" i="4"/>
  <c r="AV186" i="4"/>
  <c r="AW186" i="4"/>
  <c r="AX186" i="4"/>
  <c r="AY186" i="4"/>
  <c r="AZ186" i="4"/>
  <c r="BA186" i="4"/>
  <c r="BB186" i="4"/>
  <c r="BC186" i="4"/>
  <c r="BD186" i="4"/>
  <c r="BE186" i="4"/>
  <c r="BF186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AG187" i="4"/>
  <c r="AH187" i="4"/>
  <c r="AI187" i="4"/>
  <c r="AJ187" i="4"/>
  <c r="AK187" i="4"/>
  <c r="AL187" i="4"/>
  <c r="AM187" i="4"/>
  <c r="A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BA187" i="4"/>
  <c r="BB187" i="4"/>
  <c r="BC187" i="4"/>
  <c r="BD187" i="4"/>
  <c r="BE187" i="4"/>
  <c r="BF187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S188" i="4"/>
  <c r="T188" i="4"/>
  <c r="U188" i="4"/>
  <c r="V188" i="4"/>
  <c r="W188" i="4"/>
  <c r="X188" i="4"/>
  <c r="Y188" i="4"/>
  <c r="Z188" i="4"/>
  <c r="AA188" i="4"/>
  <c r="AB188" i="4"/>
  <c r="AC188" i="4"/>
  <c r="AD188" i="4"/>
  <c r="AE188" i="4"/>
  <c r="AF188" i="4"/>
  <c r="AG188" i="4"/>
  <c r="AH188" i="4"/>
  <c r="AI188" i="4"/>
  <c r="AJ188" i="4"/>
  <c r="AK188" i="4"/>
  <c r="AL188" i="4"/>
  <c r="AM188" i="4"/>
  <c r="A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BA188" i="4"/>
  <c r="BB188" i="4"/>
  <c r="BC188" i="4"/>
  <c r="BD188" i="4"/>
  <c r="BE188" i="4"/>
  <c r="BF188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S189" i="4"/>
  <c r="T189" i="4"/>
  <c r="U189" i="4"/>
  <c r="V189" i="4"/>
  <c r="W189" i="4"/>
  <c r="X189" i="4"/>
  <c r="Y189" i="4"/>
  <c r="Z189" i="4"/>
  <c r="AA189" i="4"/>
  <c r="AB189" i="4"/>
  <c r="AC189" i="4"/>
  <c r="AD189" i="4"/>
  <c r="AE189" i="4"/>
  <c r="AF189" i="4"/>
  <c r="AG189" i="4"/>
  <c r="AH189" i="4"/>
  <c r="AI189" i="4"/>
  <c r="AJ189" i="4"/>
  <c r="AK189" i="4"/>
  <c r="AL189" i="4"/>
  <c r="AM189" i="4"/>
  <c r="AN189" i="4"/>
  <c r="AO189" i="4"/>
  <c r="AP189" i="4"/>
  <c r="AQ189" i="4"/>
  <c r="AR189" i="4"/>
  <c r="AS189" i="4"/>
  <c r="AT189" i="4"/>
  <c r="AU189" i="4"/>
  <c r="AV189" i="4"/>
  <c r="AW189" i="4"/>
  <c r="AX189" i="4"/>
  <c r="AY189" i="4"/>
  <c r="AZ189" i="4"/>
  <c r="BA189" i="4"/>
  <c r="BB189" i="4"/>
  <c r="BC189" i="4"/>
  <c r="BD189" i="4"/>
  <c r="BE189" i="4"/>
  <c r="BF189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S190" i="4"/>
  <c r="T190" i="4"/>
  <c r="U190" i="4"/>
  <c r="V190" i="4"/>
  <c r="W190" i="4"/>
  <c r="X190" i="4"/>
  <c r="Y190" i="4"/>
  <c r="Z190" i="4"/>
  <c r="AA190" i="4"/>
  <c r="AB190" i="4"/>
  <c r="AC190" i="4"/>
  <c r="AD190" i="4"/>
  <c r="AE190" i="4"/>
  <c r="AF190" i="4"/>
  <c r="AG190" i="4"/>
  <c r="AH190" i="4"/>
  <c r="AI190" i="4"/>
  <c r="AJ190" i="4"/>
  <c r="AK190" i="4"/>
  <c r="AL190" i="4"/>
  <c r="AM190" i="4"/>
  <c r="AN190" i="4"/>
  <c r="AO190" i="4"/>
  <c r="AP190" i="4"/>
  <c r="AQ190" i="4"/>
  <c r="AR190" i="4"/>
  <c r="AS190" i="4"/>
  <c r="AT190" i="4"/>
  <c r="AU190" i="4"/>
  <c r="AV190" i="4"/>
  <c r="AW190" i="4"/>
  <c r="AX190" i="4"/>
  <c r="AY190" i="4"/>
  <c r="AZ190" i="4"/>
  <c r="BA190" i="4"/>
  <c r="BB190" i="4"/>
  <c r="BC190" i="4"/>
  <c r="BD190" i="4"/>
  <c r="BE190" i="4"/>
  <c r="BF190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S191" i="4"/>
  <c r="T191" i="4"/>
  <c r="U191" i="4"/>
  <c r="V191" i="4"/>
  <c r="W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AL191" i="4"/>
  <c r="AM191" i="4"/>
  <c r="AN191" i="4"/>
  <c r="AO191" i="4"/>
  <c r="AP191" i="4"/>
  <c r="AQ191" i="4"/>
  <c r="AR191" i="4"/>
  <c r="AS191" i="4"/>
  <c r="AT191" i="4"/>
  <c r="AU191" i="4"/>
  <c r="AV191" i="4"/>
  <c r="AW191" i="4"/>
  <c r="AX191" i="4"/>
  <c r="AY191" i="4"/>
  <c r="AZ191" i="4"/>
  <c r="BA191" i="4"/>
  <c r="BB191" i="4"/>
  <c r="BC191" i="4"/>
  <c r="BD191" i="4"/>
  <c r="BE191" i="4"/>
  <c r="BF191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S192" i="4"/>
  <c r="T192" i="4"/>
  <c r="U192" i="4"/>
  <c r="V192" i="4"/>
  <c r="W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AL192" i="4"/>
  <c r="AM192" i="4"/>
  <c r="AN192" i="4"/>
  <c r="AO192" i="4"/>
  <c r="AP192" i="4"/>
  <c r="AQ192" i="4"/>
  <c r="AR192" i="4"/>
  <c r="AS192" i="4"/>
  <c r="AT192" i="4"/>
  <c r="AU192" i="4"/>
  <c r="AV192" i="4"/>
  <c r="AW192" i="4"/>
  <c r="AX192" i="4"/>
  <c r="AY192" i="4"/>
  <c r="AZ192" i="4"/>
  <c r="BA192" i="4"/>
  <c r="BB192" i="4"/>
  <c r="BC192" i="4"/>
  <c r="BD192" i="4"/>
  <c r="BE192" i="4"/>
  <c r="BF192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S193" i="4"/>
  <c r="T193" i="4"/>
  <c r="U193" i="4"/>
  <c r="V193" i="4"/>
  <c r="W193" i="4"/>
  <c r="X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AK193" i="4"/>
  <c r="AL193" i="4"/>
  <c r="AM193" i="4"/>
  <c r="AN193" i="4"/>
  <c r="AO193" i="4"/>
  <c r="AP193" i="4"/>
  <c r="AQ193" i="4"/>
  <c r="AR193" i="4"/>
  <c r="AS193" i="4"/>
  <c r="AT193" i="4"/>
  <c r="AU193" i="4"/>
  <c r="AV193" i="4"/>
  <c r="AW193" i="4"/>
  <c r="AX193" i="4"/>
  <c r="AY193" i="4"/>
  <c r="AZ193" i="4"/>
  <c r="BA193" i="4"/>
  <c r="BB193" i="4"/>
  <c r="BC193" i="4"/>
  <c r="BD193" i="4"/>
  <c r="BE193" i="4"/>
  <c r="BF193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S194" i="4"/>
  <c r="T194" i="4"/>
  <c r="U194" i="4"/>
  <c r="V194" i="4"/>
  <c r="W194" i="4"/>
  <c r="X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BA194" i="4"/>
  <c r="BB194" i="4"/>
  <c r="BC194" i="4"/>
  <c r="BD194" i="4"/>
  <c r="BE194" i="4"/>
  <c r="BF194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A195" i="4"/>
  <c r="BB195" i="4"/>
  <c r="BC195" i="4"/>
  <c r="BD195" i="4"/>
  <c r="BE195" i="4"/>
  <c r="BF195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A196" i="4"/>
  <c r="BB196" i="4"/>
  <c r="BC196" i="4"/>
  <c r="BD196" i="4"/>
  <c r="BE196" i="4"/>
  <c r="BF196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L197" i="4"/>
  <c r="AM197" i="4"/>
  <c r="AN197" i="4"/>
  <c r="AO197" i="4"/>
  <c r="AP197" i="4"/>
  <c r="AQ197" i="4"/>
  <c r="AR197" i="4"/>
  <c r="AS197" i="4"/>
  <c r="AT197" i="4"/>
  <c r="AU197" i="4"/>
  <c r="AV197" i="4"/>
  <c r="AW197" i="4"/>
  <c r="AX197" i="4"/>
  <c r="AY197" i="4"/>
  <c r="AZ197" i="4"/>
  <c r="BA197" i="4"/>
  <c r="BB197" i="4"/>
  <c r="BC197" i="4"/>
  <c r="BD197" i="4"/>
  <c r="BE197" i="4"/>
  <c r="BF197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AK198" i="4"/>
  <c r="AL198" i="4"/>
  <c r="AM198" i="4"/>
  <c r="AN198" i="4"/>
  <c r="AO198" i="4"/>
  <c r="AP198" i="4"/>
  <c r="AQ198" i="4"/>
  <c r="AR198" i="4"/>
  <c r="AS198" i="4"/>
  <c r="AT198" i="4"/>
  <c r="AU198" i="4"/>
  <c r="AV198" i="4"/>
  <c r="AW198" i="4"/>
  <c r="AX198" i="4"/>
  <c r="AY198" i="4"/>
  <c r="AZ198" i="4"/>
  <c r="BA198" i="4"/>
  <c r="BB198" i="4"/>
  <c r="BC198" i="4"/>
  <c r="BD198" i="4"/>
  <c r="BE198" i="4"/>
  <c r="BF198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A199" i="4"/>
  <c r="BB199" i="4"/>
  <c r="BC199" i="4"/>
  <c r="BD199" i="4"/>
  <c r="BE199" i="4"/>
  <c r="BF199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A200" i="4"/>
  <c r="BB200" i="4"/>
  <c r="BC200" i="4"/>
  <c r="BD200" i="4"/>
  <c r="BE200" i="4"/>
  <c r="BF200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A201" i="4"/>
  <c r="BB201" i="4"/>
  <c r="BC201" i="4"/>
  <c r="BD201" i="4"/>
  <c r="BE201" i="4"/>
  <c r="BF201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S202" i="4"/>
  <c r="T202" i="4"/>
  <c r="U202" i="4"/>
  <c r="V202" i="4"/>
  <c r="W202" i="4"/>
  <c r="X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AK202" i="4"/>
  <c r="AL202" i="4"/>
  <c r="AM202" i="4"/>
  <c r="AN202" i="4"/>
  <c r="AO202" i="4"/>
  <c r="AP202" i="4"/>
  <c r="AQ202" i="4"/>
  <c r="AR202" i="4"/>
  <c r="AS202" i="4"/>
  <c r="AT202" i="4"/>
  <c r="AU202" i="4"/>
  <c r="AV202" i="4"/>
  <c r="AW202" i="4"/>
  <c r="AX202" i="4"/>
  <c r="AY202" i="4"/>
  <c r="AZ202" i="4"/>
  <c r="BA202" i="4"/>
  <c r="BB202" i="4"/>
  <c r="BC202" i="4"/>
  <c r="BD202" i="4"/>
  <c r="BE202" i="4"/>
  <c r="BF202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AL203" i="4"/>
  <c r="AM203" i="4"/>
  <c r="AN203" i="4"/>
  <c r="AO203" i="4"/>
  <c r="AP203" i="4"/>
  <c r="AQ203" i="4"/>
  <c r="AR203" i="4"/>
  <c r="AS203" i="4"/>
  <c r="AT203" i="4"/>
  <c r="AU203" i="4"/>
  <c r="AV203" i="4"/>
  <c r="AW203" i="4"/>
  <c r="AX203" i="4"/>
  <c r="AY203" i="4"/>
  <c r="AZ203" i="4"/>
  <c r="BA203" i="4"/>
  <c r="BB203" i="4"/>
  <c r="BC203" i="4"/>
  <c r="BD203" i="4"/>
  <c r="BE203" i="4"/>
  <c r="BF203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A204" i="4"/>
  <c r="BB204" i="4"/>
  <c r="BC204" i="4"/>
  <c r="BD204" i="4"/>
  <c r="BE204" i="4"/>
  <c r="BF204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A205" i="4"/>
  <c r="BB205" i="4"/>
  <c r="BC205" i="4"/>
  <c r="BD205" i="4"/>
  <c r="BE205" i="4"/>
  <c r="BF205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F5" i="4" s="1"/>
  <c r="AG206" i="4"/>
  <c r="AH206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A206" i="4"/>
  <c r="BB206" i="4"/>
  <c r="BC206" i="4"/>
  <c r="BD206" i="4"/>
  <c r="BD5" i="4" s="1"/>
  <c r="BE206" i="4"/>
  <c r="BF206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A207" i="4"/>
  <c r="BB207" i="4"/>
  <c r="BC207" i="4"/>
  <c r="BD207" i="4"/>
  <c r="BE207" i="4"/>
  <c r="BF207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BE208" i="4"/>
  <c r="BF208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BE209" i="4"/>
  <c r="BF209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BE210" i="4"/>
  <c r="BF210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BA211" i="4"/>
  <c r="BB211" i="4"/>
  <c r="BC211" i="4"/>
  <c r="BD211" i="4"/>
  <c r="BE211" i="4"/>
  <c r="BF211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BA212" i="4"/>
  <c r="BB212" i="4"/>
  <c r="BC212" i="4"/>
  <c r="BD212" i="4"/>
  <c r="BE212" i="4"/>
  <c r="BF212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BE213" i="4"/>
  <c r="BF213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BE214" i="4"/>
  <c r="BF214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BE215" i="4"/>
  <c r="BF215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BE216" i="4"/>
  <c r="BF216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BA217" i="4"/>
  <c r="BB217" i="4"/>
  <c r="BC217" i="4"/>
  <c r="BD217" i="4"/>
  <c r="BE217" i="4"/>
  <c r="BF217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BA218" i="4"/>
  <c r="BB218" i="4"/>
  <c r="BC218" i="4"/>
  <c r="BD218" i="4"/>
  <c r="BE218" i="4"/>
  <c r="BF218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BE219" i="4"/>
  <c r="BF219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A220" i="4"/>
  <c r="BB220" i="4"/>
  <c r="BC220" i="4"/>
  <c r="BD220" i="4"/>
  <c r="BE220" i="4"/>
  <c r="BF220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BA221" i="4"/>
  <c r="BB221" i="4"/>
  <c r="BC221" i="4"/>
  <c r="BD221" i="4"/>
  <c r="BE221" i="4"/>
  <c r="BF221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AL222" i="4"/>
  <c r="AM222" i="4"/>
  <c r="AN222" i="4"/>
  <c r="AO222" i="4"/>
  <c r="AP222" i="4"/>
  <c r="AQ222" i="4"/>
  <c r="AR222" i="4"/>
  <c r="AS222" i="4"/>
  <c r="AT222" i="4"/>
  <c r="AU222" i="4"/>
  <c r="AV222" i="4"/>
  <c r="AW222" i="4"/>
  <c r="AX222" i="4"/>
  <c r="AY222" i="4"/>
  <c r="AZ222" i="4"/>
  <c r="BA222" i="4"/>
  <c r="BB222" i="4"/>
  <c r="BC222" i="4"/>
  <c r="BD222" i="4"/>
  <c r="BE222" i="4"/>
  <c r="BF222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AL223" i="4"/>
  <c r="AM223" i="4"/>
  <c r="AN223" i="4"/>
  <c r="AO223" i="4"/>
  <c r="AP223" i="4"/>
  <c r="AQ223" i="4"/>
  <c r="AR223" i="4"/>
  <c r="AS223" i="4"/>
  <c r="AT223" i="4"/>
  <c r="AU223" i="4"/>
  <c r="AV223" i="4"/>
  <c r="AW223" i="4"/>
  <c r="AX223" i="4"/>
  <c r="AY223" i="4"/>
  <c r="AZ223" i="4"/>
  <c r="BA223" i="4"/>
  <c r="BB223" i="4"/>
  <c r="BC223" i="4"/>
  <c r="BD223" i="4"/>
  <c r="BE223" i="4"/>
  <c r="BF223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AL224" i="4"/>
  <c r="AM224" i="4"/>
  <c r="AN224" i="4"/>
  <c r="AO224" i="4"/>
  <c r="AP224" i="4"/>
  <c r="AQ224" i="4"/>
  <c r="AR224" i="4"/>
  <c r="AS224" i="4"/>
  <c r="AT224" i="4"/>
  <c r="AU224" i="4"/>
  <c r="AV224" i="4"/>
  <c r="AW224" i="4"/>
  <c r="AX224" i="4"/>
  <c r="AY224" i="4"/>
  <c r="AZ224" i="4"/>
  <c r="BA224" i="4"/>
  <c r="BB224" i="4"/>
  <c r="BC224" i="4"/>
  <c r="BD224" i="4"/>
  <c r="BE224" i="4"/>
  <c r="BF224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AL225" i="4"/>
  <c r="AM225" i="4"/>
  <c r="AN225" i="4"/>
  <c r="AO225" i="4"/>
  <c r="AP225" i="4"/>
  <c r="AQ225" i="4"/>
  <c r="AR225" i="4"/>
  <c r="AS225" i="4"/>
  <c r="AT225" i="4"/>
  <c r="AU225" i="4"/>
  <c r="AV225" i="4"/>
  <c r="AW225" i="4"/>
  <c r="AX225" i="4"/>
  <c r="AY225" i="4"/>
  <c r="AZ225" i="4"/>
  <c r="BA225" i="4"/>
  <c r="BB225" i="4"/>
  <c r="BC225" i="4"/>
  <c r="BD225" i="4"/>
  <c r="BE225" i="4"/>
  <c r="BF225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AL226" i="4"/>
  <c r="AM226" i="4"/>
  <c r="AN226" i="4"/>
  <c r="AO226" i="4"/>
  <c r="AP226" i="4"/>
  <c r="AQ226" i="4"/>
  <c r="AR226" i="4"/>
  <c r="AS226" i="4"/>
  <c r="AT226" i="4"/>
  <c r="AU226" i="4"/>
  <c r="AV226" i="4"/>
  <c r="AW226" i="4"/>
  <c r="AX226" i="4"/>
  <c r="AY226" i="4"/>
  <c r="AZ226" i="4"/>
  <c r="BA226" i="4"/>
  <c r="BB226" i="4"/>
  <c r="BC226" i="4"/>
  <c r="BD226" i="4"/>
  <c r="BE226" i="4"/>
  <c r="BF226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AL227" i="4"/>
  <c r="AM227" i="4"/>
  <c r="AN227" i="4"/>
  <c r="AO227" i="4"/>
  <c r="AP227" i="4"/>
  <c r="AQ227" i="4"/>
  <c r="AR227" i="4"/>
  <c r="AS227" i="4"/>
  <c r="AT227" i="4"/>
  <c r="AU227" i="4"/>
  <c r="AV227" i="4"/>
  <c r="AW227" i="4"/>
  <c r="AX227" i="4"/>
  <c r="AY227" i="4"/>
  <c r="AZ227" i="4"/>
  <c r="BA227" i="4"/>
  <c r="BB227" i="4"/>
  <c r="BC227" i="4"/>
  <c r="BD227" i="4"/>
  <c r="BE227" i="4"/>
  <c r="BF227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AL228" i="4"/>
  <c r="AM228" i="4"/>
  <c r="AN228" i="4"/>
  <c r="AO228" i="4"/>
  <c r="AP228" i="4"/>
  <c r="AQ228" i="4"/>
  <c r="AR228" i="4"/>
  <c r="AS228" i="4"/>
  <c r="AT228" i="4"/>
  <c r="AU228" i="4"/>
  <c r="AV228" i="4"/>
  <c r="AW228" i="4"/>
  <c r="AX228" i="4"/>
  <c r="AY228" i="4"/>
  <c r="AZ228" i="4"/>
  <c r="BA228" i="4"/>
  <c r="BB228" i="4"/>
  <c r="BC228" i="4"/>
  <c r="BD228" i="4"/>
  <c r="BE228" i="4"/>
  <c r="BF228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AL229" i="4"/>
  <c r="AM229" i="4"/>
  <c r="AN229" i="4"/>
  <c r="AO229" i="4"/>
  <c r="AP229" i="4"/>
  <c r="AQ229" i="4"/>
  <c r="AR229" i="4"/>
  <c r="AS229" i="4"/>
  <c r="AT229" i="4"/>
  <c r="AU229" i="4"/>
  <c r="AV229" i="4"/>
  <c r="AW229" i="4"/>
  <c r="AX229" i="4"/>
  <c r="AY229" i="4"/>
  <c r="AZ229" i="4"/>
  <c r="BA229" i="4"/>
  <c r="BB229" i="4"/>
  <c r="BC229" i="4"/>
  <c r="BD229" i="4"/>
  <c r="BE229" i="4"/>
  <c r="BF229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AL230" i="4"/>
  <c r="AM230" i="4"/>
  <c r="AN230" i="4"/>
  <c r="AO230" i="4"/>
  <c r="AP230" i="4"/>
  <c r="AQ230" i="4"/>
  <c r="AR230" i="4"/>
  <c r="AS230" i="4"/>
  <c r="AT230" i="4"/>
  <c r="AU230" i="4"/>
  <c r="AV230" i="4"/>
  <c r="AW230" i="4"/>
  <c r="AX230" i="4"/>
  <c r="AY230" i="4"/>
  <c r="AZ230" i="4"/>
  <c r="BA230" i="4"/>
  <c r="BB230" i="4"/>
  <c r="BC230" i="4"/>
  <c r="BD230" i="4"/>
  <c r="BE230" i="4"/>
  <c r="BF230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A231" i="4"/>
  <c r="BB231" i="4"/>
  <c r="BC231" i="4"/>
  <c r="BD231" i="4"/>
  <c r="BE231" i="4"/>
  <c r="BF231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A232" i="4"/>
  <c r="BB232" i="4"/>
  <c r="BC232" i="4"/>
  <c r="BD232" i="4"/>
  <c r="BE232" i="4"/>
  <c r="BF232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AL233" i="4"/>
  <c r="AM233" i="4"/>
  <c r="AN233" i="4"/>
  <c r="AO233" i="4"/>
  <c r="AP233" i="4"/>
  <c r="AQ233" i="4"/>
  <c r="AR233" i="4"/>
  <c r="AS233" i="4"/>
  <c r="AT233" i="4"/>
  <c r="AU233" i="4"/>
  <c r="AV233" i="4"/>
  <c r="AW233" i="4"/>
  <c r="AX233" i="4"/>
  <c r="AY233" i="4"/>
  <c r="AZ233" i="4"/>
  <c r="BA233" i="4"/>
  <c r="BB233" i="4"/>
  <c r="BC233" i="4"/>
  <c r="BD233" i="4"/>
  <c r="BE233" i="4"/>
  <c r="BF233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AL234" i="4"/>
  <c r="AM234" i="4"/>
  <c r="AN234" i="4"/>
  <c r="AO234" i="4"/>
  <c r="AP234" i="4"/>
  <c r="AQ234" i="4"/>
  <c r="AR234" i="4"/>
  <c r="AS234" i="4"/>
  <c r="AT234" i="4"/>
  <c r="AU234" i="4"/>
  <c r="AV234" i="4"/>
  <c r="AW234" i="4"/>
  <c r="AX234" i="4"/>
  <c r="AY234" i="4"/>
  <c r="AZ234" i="4"/>
  <c r="BA234" i="4"/>
  <c r="BB234" i="4"/>
  <c r="BC234" i="4"/>
  <c r="BD234" i="4"/>
  <c r="BE234" i="4"/>
  <c r="BF234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AL235" i="4"/>
  <c r="AM235" i="4"/>
  <c r="AN235" i="4"/>
  <c r="AO235" i="4"/>
  <c r="AP235" i="4"/>
  <c r="AQ235" i="4"/>
  <c r="AR235" i="4"/>
  <c r="AS235" i="4"/>
  <c r="AT235" i="4"/>
  <c r="AU235" i="4"/>
  <c r="AV235" i="4"/>
  <c r="AW235" i="4"/>
  <c r="AX235" i="4"/>
  <c r="AY235" i="4"/>
  <c r="AZ235" i="4"/>
  <c r="BA235" i="4"/>
  <c r="BB235" i="4"/>
  <c r="BC235" i="4"/>
  <c r="BD235" i="4"/>
  <c r="BE235" i="4"/>
  <c r="BF235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L236" i="4"/>
  <c r="AM236" i="4"/>
  <c r="AN236" i="4"/>
  <c r="AO236" i="4"/>
  <c r="AP236" i="4"/>
  <c r="AQ236" i="4"/>
  <c r="AR236" i="4"/>
  <c r="AS236" i="4"/>
  <c r="AT236" i="4"/>
  <c r="AU236" i="4"/>
  <c r="AV236" i="4"/>
  <c r="AW236" i="4"/>
  <c r="AX236" i="4"/>
  <c r="AY236" i="4"/>
  <c r="AZ236" i="4"/>
  <c r="BA236" i="4"/>
  <c r="BB236" i="4"/>
  <c r="BC236" i="4"/>
  <c r="BD236" i="4"/>
  <c r="BE236" i="4"/>
  <c r="BF236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AL237" i="4"/>
  <c r="AM237" i="4"/>
  <c r="AN237" i="4"/>
  <c r="AO237" i="4"/>
  <c r="AP237" i="4"/>
  <c r="AQ237" i="4"/>
  <c r="AR237" i="4"/>
  <c r="AS237" i="4"/>
  <c r="AT237" i="4"/>
  <c r="AU237" i="4"/>
  <c r="AV237" i="4"/>
  <c r="AW237" i="4"/>
  <c r="AX237" i="4"/>
  <c r="AY237" i="4"/>
  <c r="AZ237" i="4"/>
  <c r="BA237" i="4"/>
  <c r="BB237" i="4"/>
  <c r="BC237" i="4"/>
  <c r="BD237" i="4"/>
  <c r="BE237" i="4"/>
  <c r="BF237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AL238" i="4"/>
  <c r="AM238" i="4"/>
  <c r="AN238" i="4"/>
  <c r="AO238" i="4"/>
  <c r="AP238" i="4"/>
  <c r="AQ238" i="4"/>
  <c r="AR238" i="4"/>
  <c r="AS238" i="4"/>
  <c r="AT238" i="4"/>
  <c r="AU238" i="4"/>
  <c r="AV238" i="4"/>
  <c r="AW238" i="4"/>
  <c r="AX238" i="4"/>
  <c r="AY238" i="4"/>
  <c r="AZ238" i="4"/>
  <c r="BA238" i="4"/>
  <c r="BB238" i="4"/>
  <c r="BC238" i="4"/>
  <c r="BD238" i="4"/>
  <c r="BE238" i="4"/>
  <c r="BF238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AL239" i="4"/>
  <c r="AM239" i="4"/>
  <c r="AN239" i="4"/>
  <c r="AO239" i="4"/>
  <c r="AP239" i="4"/>
  <c r="AQ239" i="4"/>
  <c r="AR239" i="4"/>
  <c r="AS239" i="4"/>
  <c r="AT239" i="4"/>
  <c r="AU239" i="4"/>
  <c r="AV239" i="4"/>
  <c r="AW239" i="4"/>
  <c r="AX239" i="4"/>
  <c r="AY239" i="4"/>
  <c r="AZ239" i="4"/>
  <c r="BA239" i="4"/>
  <c r="BB239" i="4"/>
  <c r="BC239" i="4"/>
  <c r="BD239" i="4"/>
  <c r="BE239" i="4"/>
  <c r="BF239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AL240" i="4"/>
  <c r="AM240" i="4"/>
  <c r="AN240" i="4"/>
  <c r="AO240" i="4"/>
  <c r="AP240" i="4"/>
  <c r="AQ240" i="4"/>
  <c r="AR240" i="4"/>
  <c r="AS240" i="4"/>
  <c r="AT240" i="4"/>
  <c r="AU240" i="4"/>
  <c r="AV240" i="4"/>
  <c r="AW240" i="4"/>
  <c r="AX240" i="4"/>
  <c r="AY240" i="4"/>
  <c r="AZ240" i="4"/>
  <c r="BA240" i="4"/>
  <c r="BB240" i="4"/>
  <c r="BC240" i="4"/>
  <c r="BD240" i="4"/>
  <c r="BE240" i="4"/>
  <c r="BF240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AL241" i="4"/>
  <c r="AM241" i="4"/>
  <c r="AN241" i="4"/>
  <c r="AO241" i="4"/>
  <c r="AP241" i="4"/>
  <c r="AQ241" i="4"/>
  <c r="AR241" i="4"/>
  <c r="AS241" i="4"/>
  <c r="AT241" i="4"/>
  <c r="AU241" i="4"/>
  <c r="AV241" i="4"/>
  <c r="AW241" i="4"/>
  <c r="AX241" i="4"/>
  <c r="AY241" i="4"/>
  <c r="AZ241" i="4"/>
  <c r="BA241" i="4"/>
  <c r="BB241" i="4"/>
  <c r="BC241" i="4"/>
  <c r="BD241" i="4"/>
  <c r="BE241" i="4"/>
  <c r="BF241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AL242" i="4"/>
  <c r="AM242" i="4"/>
  <c r="AN242" i="4"/>
  <c r="AO242" i="4"/>
  <c r="AP242" i="4"/>
  <c r="AQ242" i="4"/>
  <c r="AR242" i="4"/>
  <c r="AS242" i="4"/>
  <c r="AT242" i="4"/>
  <c r="AU242" i="4"/>
  <c r="AV242" i="4"/>
  <c r="AW242" i="4"/>
  <c r="AX242" i="4"/>
  <c r="AY242" i="4"/>
  <c r="AZ242" i="4"/>
  <c r="BA242" i="4"/>
  <c r="BB242" i="4"/>
  <c r="BC242" i="4"/>
  <c r="BD242" i="4"/>
  <c r="BE242" i="4"/>
  <c r="BF242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AL243" i="4"/>
  <c r="AM243" i="4"/>
  <c r="AN243" i="4"/>
  <c r="AO243" i="4"/>
  <c r="AP243" i="4"/>
  <c r="AQ243" i="4"/>
  <c r="AR243" i="4"/>
  <c r="AS243" i="4"/>
  <c r="AT243" i="4"/>
  <c r="AU243" i="4"/>
  <c r="AV243" i="4"/>
  <c r="AW243" i="4"/>
  <c r="AX243" i="4"/>
  <c r="AY243" i="4"/>
  <c r="AZ243" i="4"/>
  <c r="BA243" i="4"/>
  <c r="BB243" i="4"/>
  <c r="BC243" i="4"/>
  <c r="BD243" i="4"/>
  <c r="BE243" i="4"/>
  <c r="BF243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A244" i="4"/>
  <c r="BB244" i="4"/>
  <c r="BC244" i="4"/>
  <c r="BD244" i="4"/>
  <c r="BE244" i="4"/>
  <c r="BF244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A245" i="4"/>
  <c r="BB245" i="4"/>
  <c r="BC245" i="4"/>
  <c r="BD245" i="4"/>
  <c r="BE245" i="4"/>
  <c r="BF245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AL246" i="4"/>
  <c r="AM246" i="4"/>
  <c r="AN246" i="4"/>
  <c r="AO246" i="4"/>
  <c r="AP246" i="4"/>
  <c r="AQ246" i="4"/>
  <c r="AR246" i="4"/>
  <c r="AS246" i="4"/>
  <c r="AT246" i="4"/>
  <c r="AU246" i="4"/>
  <c r="AV246" i="4"/>
  <c r="AW246" i="4"/>
  <c r="AX246" i="4"/>
  <c r="AY246" i="4"/>
  <c r="AZ246" i="4"/>
  <c r="BA246" i="4"/>
  <c r="BB246" i="4"/>
  <c r="BC246" i="4"/>
  <c r="BD246" i="4"/>
  <c r="BE246" i="4"/>
  <c r="BF246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AL247" i="4"/>
  <c r="AM247" i="4"/>
  <c r="AN247" i="4"/>
  <c r="AO247" i="4"/>
  <c r="AP247" i="4"/>
  <c r="AQ247" i="4"/>
  <c r="AR247" i="4"/>
  <c r="AS247" i="4"/>
  <c r="AT247" i="4"/>
  <c r="AU247" i="4"/>
  <c r="AV247" i="4"/>
  <c r="AW247" i="4"/>
  <c r="AX247" i="4"/>
  <c r="AY247" i="4"/>
  <c r="AZ247" i="4"/>
  <c r="BA247" i="4"/>
  <c r="BB247" i="4"/>
  <c r="BC247" i="4"/>
  <c r="BD247" i="4"/>
  <c r="BE247" i="4"/>
  <c r="BF247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AL248" i="4"/>
  <c r="AM248" i="4"/>
  <c r="AN248" i="4"/>
  <c r="AO248" i="4"/>
  <c r="AP248" i="4"/>
  <c r="AQ248" i="4"/>
  <c r="AR248" i="4"/>
  <c r="AS248" i="4"/>
  <c r="AT248" i="4"/>
  <c r="AU248" i="4"/>
  <c r="AV248" i="4"/>
  <c r="AW248" i="4"/>
  <c r="AX248" i="4"/>
  <c r="AY248" i="4"/>
  <c r="AZ248" i="4"/>
  <c r="BA248" i="4"/>
  <c r="BB248" i="4"/>
  <c r="BC248" i="4"/>
  <c r="BD248" i="4"/>
  <c r="BE248" i="4"/>
  <c r="BF248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AL249" i="4"/>
  <c r="AM249" i="4"/>
  <c r="AN249" i="4"/>
  <c r="AO249" i="4"/>
  <c r="AP249" i="4"/>
  <c r="AQ249" i="4"/>
  <c r="AR249" i="4"/>
  <c r="AS249" i="4"/>
  <c r="AT249" i="4"/>
  <c r="AU249" i="4"/>
  <c r="AV249" i="4"/>
  <c r="AW249" i="4"/>
  <c r="AX249" i="4"/>
  <c r="AY249" i="4"/>
  <c r="AZ249" i="4"/>
  <c r="BA249" i="4"/>
  <c r="BB249" i="4"/>
  <c r="BC249" i="4"/>
  <c r="BD249" i="4"/>
  <c r="BE249" i="4"/>
  <c r="BF249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AL250" i="4"/>
  <c r="AM250" i="4"/>
  <c r="AN250" i="4"/>
  <c r="AO250" i="4"/>
  <c r="AP250" i="4"/>
  <c r="AQ250" i="4"/>
  <c r="AR250" i="4"/>
  <c r="AS250" i="4"/>
  <c r="AT250" i="4"/>
  <c r="AU250" i="4"/>
  <c r="AV250" i="4"/>
  <c r="AW250" i="4"/>
  <c r="AX250" i="4"/>
  <c r="AY250" i="4"/>
  <c r="AZ250" i="4"/>
  <c r="BA250" i="4"/>
  <c r="BB250" i="4"/>
  <c r="BC250" i="4"/>
  <c r="BD250" i="4"/>
  <c r="BE250" i="4"/>
  <c r="BF250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AL251" i="4"/>
  <c r="AM251" i="4"/>
  <c r="AN251" i="4"/>
  <c r="AO251" i="4"/>
  <c r="AP251" i="4"/>
  <c r="AQ251" i="4"/>
  <c r="AR251" i="4"/>
  <c r="AS251" i="4"/>
  <c r="AT251" i="4"/>
  <c r="AU251" i="4"/>
  <c r="AV251" i="4"/>
  <c r="AW251" i="4"/>
  <c r="AX251" i="4"/>
  <c r="AY251" i="4"/>
  <c r="AZ251" i="4"/>
  <c r="BA251" i="4"/>
  <c r="BB251" i="4"/>
  <c r="BC251" i="4"/>
  <c r="BD251" i="4"/>
  <c r="BE251" i="4"/>
  <c r="BF251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AL252" i="4"/>
  <c r="AM252" i="4"/>
  <c r="AN252" i="4"/>
  <c r="AO252" i="4"/>
  <c r="AP252" i="4"/>
  <c r="AQ252" i="4"/>
  <c r="AR252" i="4"/>
  <c r="AS252" i="4"/>
  <c r="AT252" i="4"/>
  <c r="AU252" i="4"/>
  <c r="AV252" i="4"/>
  <c r="AW252" i="4"/>
  <c r="AX252" i="4"/>
  <c r="AY252" i="4"/>
  <c r="AZ252" i="4"/>
  <c r="BA252" i="4"/>
  <c r="BB252" i="4"/>
  <c r="BC252" i="4"/>
  <c r="BD252" i="4"/>
  <c r="BE252" i="4"/>
  <c r="BF252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AL253" i="4"/>
  <c r="AM253" i="4"/>
  <c r="AN253" i="4"/>
  <c r="AO253" i="4"/>
  <c r="AP253" i="4"/>
  <c r="AQ253" i="4"/>
  <c r="AR253" i="4"/>
  <c r="AS253" i="4"/>
  <c r="AT253" i="4"/>
  <c r="AU253" i="4"/>
  <c r="AV253" i="4"/>
  <c r="AW253" i="4"/>
  <c r="AX253" i="4"/>
  <c r="AY253" i="4"/>
  <c r="AZ253" i="4"/>
  <c r="BA253" i="4"/>
  <c r="BB253" i="4"/>
  <c r="BC253" i="4"/>
  <c r="BD253" i="4"/>
  <c r="BE253" i="4"/>
  <c r="BF253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AL254" i="4"/>
  <c r="AM254" i="4"/>
  <c r="AN254" i="4"/>
  <c r="AO254" i="4"/>
  <c r="AP254" i="4"/>
  <c r="AQ254" i="4"/>
  <c r="AR254" i="4"/>
  <c r="AS254" i="4"/>
  <c r="AT254" i="4"/>
  <c r="AU254" i="4"/>
  <c r="AV254" i="4"/>
  <c r="AW254" i="4"/>
  <c r="AX254" i="4"/>
  <c r="AY254" i="4"/>
  <c r="AZ254" i="4"/>
  <c r="BA254" i="4"/>
  <c r="BB254" i="4"/>
  <c r="BC254" i="4"/>
  <c r="BD254" i="4"/>
  <c r="BE254" i="4"/>
  <c r="BF254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A255" i="4"/>
  <c r="BB255" i="4"/>
  <c r="BC255" i="4"/>
  <c r="BD255" i="4"/>
  <c r="BE255" i="4"/>
  <c r="BF255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A256" i="4"/>
  <c r="BB256" i="4"/>
  <c r="BC256" i="4"/>
  <c r="BD256" i="4"/>
  <c r="BE256" i="4"/>
  <c r="BF256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AL257" i="4"/>
  <c r="AM257" i="4"/>
  <c r="AN257" i="4"/>
  <c r="AO257" i="4"/>
  <c r="AP257" i="4"/>
  <c r="AQ257" i="4"/>
  <c r="AR257" i="4"/>
  <c r="AS257" i="4"/>
  <c r="AT257" i="4"/>
  <c r="AU257" i="4"/>
  <c r="AV257" i="4"/>
  <c r="AW257" i="4"/>
  <c r="AX257" i="4"/>
  <c r="AY257" i="4"/>
  <c r="AZ257" i="4"/>
  <c r="BA257" i="4"/>
  <c r="BB257" i="4"/>
  <c r="BC257" i="4"/>
  <c r="BD257" i="4"/>
  <c r="BE257" i="4"/>
  <c r="BF257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AL258" i="4"/>
  <c r="AM258" i="4"/>
  <c r="AN258" i="4"/>
  <c r="AO258" i="4"/>
  <c r="AP258" i="4"/>
  <c r="AQ258" i="4"/>
  <c r="AR258" i="4"/>
  <c r="AS258" i="4"/>
  <c r="AT258" i="4"/>
  <c r="AU258" i="4"/>
  <c r="AV258" i="4"/>
  <c r="AW258" i="4"/>
  <c r="AX258" i="4"/>
  <c r="AY258" i="4"/>
  <c r="AZ258" i="4"/>
  <c r="BA258" i="4"/>
  <c r="BB258" i="4"/>
  <c r="BC258" i="4"/>
  <c r="BD258" i="4"/>
  <c r="BE258" i="4"/>
  <c r="BF258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AL259" i="4"/>
  <c r="AM259" i="4"/>
  <c r="AN259" i="4"/>
  <c r="AO259" i="4"/>
  <c r="AP259" i="4"/>
  <c r="AQ259" i="4"/>
  <c r="AR259" i="4"/>
  <c r="AS259" i="4"/>
  <c r="AT259" i="4"/>
  <c r="AU259" i="4"/>
  <c r="AV259" i="4"/>
  <c r="AW259" i="4"/>
  <c r="AX259" i="4"/>
  <c r="AY259" i="4"/>
  <c r="AZ259" i="4"/>
  <c r="BA259" i="4"/>
  <c r="BB259" i="4"/>
  <c r="BC259" i="4"/>
  <c r="BD259" i="4"/>
  <c r="BE259" i="4"/>
  <c r="BF259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L260" i="4"/>
  <c r="AM260" i="4"/>
  <c r="AN260" i="4"/>
  <c r="AO260" i="4"/>
  <c r="AP260" i="4"/>
  <c r="AQ260" i="4"/>
  <c r="AR260" i="4"/>
  <c r="AS260" i="4"/>
  <c r="AT260" i="4"/>
  <c r="AU260" i="4"/>
  <c r="AV260" i="4"/>
  <c r="AW260" i="4"/>
  <c r="AX260" i="4"/>
  <c r="AY260" i="4"/>
  <c r="AZ260" i="4"/>
  <c r="BA260" i="4"/>
  <c r="BB260" i="4"/>
  <c r="BC260" i="4"/>
  <c r="BD260" i="4"/>
  <c r="BE260" i="4"/>
  <c r="BF260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L261" i="4"/>
  <c r="AM261" i="4"/>
  <c r="AN261" i="4"/>
  <c r="AO261" i="4"/>
  <c r="AP261" i="4"/>
  <c r="AQ261" i="4"/>
  <c r="AR261" i="4"/>
  <c r="AS261" i="4"/>
  <c r="AT261" i="4"/>
  <c r="AU261" i="4"/>
  <c r="AV261" i="4"/>
  <c r="AW261" i="4"/>
  <c r="AX261" i="4"/>
  <c r="AY261" i="4"/>
  <c r="AZ261" i="4"/>
  <c r="BA261" i="4"/>
  <c r="BB261" i="4"/>
  <c r="BC261" i="4"/>
  <c r="BD261" i="4"/>
  <c r="BE261" i="4"/>
  <c r="BF261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L262" i="4"/>
  <c r="AM262" i="4"/>
  <c r="AN262" i="4"/>
  <c r="AO262" i="4"/>
  <c r="AP262" i="4"/>
  <c r="AQ262" i="4"/>
  <c r="AR262" i="4"/>
  <c r="AS262" i="4"/>
  <c r="AT262" i="4"/>
  <c r="AU262" i="4"/>
  <c r="AV262" i="4"/>
  <c r="AW262" i="4"/>
  <c r="AX262" i="4"/>
  <c r="AY262" i="4"/>
  <c r="AZ262" i="4"/>
  <c r="BA262" i="4"/>
  <c r="BB262" i="4"/>
  <c r="BC262" i="4"/>
  <c r="BD262" i="4"/>
  <c r="BE262" i="4"/>
  <c r="BF262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AL263" i="4"/>
  <c r="AM263" i="4"/>
  <c r="AN263" i="4"/>
  <c r="AO263" i="4"/>
  <c r="AP263" i="4"/>
  <c r="AQ263" i="4"/>
  <c r="AR263" i="4"/>
  <c r="AS263" i="4"/>
  <c r="AT263" i="4"/>
  <c r="AU263" i="4"/>
  <c r="AV263" i="4"/>
  <c r="AW263" i="4"/>
  <c r="AX263" i="4"/>
  <c r="AY263" i="4"/>
  <c r="AZ263" i="4"/>
  <c r="BA263" i="4"/>
  <c r="BB263" i="4"/>
  <c r="BC263" i="4"/>
  <c r="BD263" i="4"/>
  <c r="BE263" i="4"/>
  <c r="BF263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AL264" i="4"/>
  <c r="AM264" i="4"/>
  <c r="AN264" i="4"/>
  <c r="AO264" i="4"/>
  <c r="AP264" i="4"/>
  <c r="AQ264" i="4"/>
  <c r="AR264" i="4"/>
  <c r="AS264" i="4"/>
  <c r="AT264" i="4"/>
  <c r="AU264" i="4"/>
  <c r="AV264" i="4"/>
  <c r="AW264" i="4"/>
  <c r="AX264" i="4"/>
  <c r="AY264" i="4"/>
  <c r="AZ264" i="4"/>
  <c r="BA264" i="4"/>
  <c r="BB264" i="4"/>
  <c r="BC264" i="4"/>
  <c r="BD264" i="4"/>
  <c r="BE264" i="4"/>
  <c r="BF264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AL265" i="4"/>
  <c r="AM265" i="4"/>
  <c r="AN265" i="4"/>
  <c r="AO265" i="4"/>
  <c r="AP265" i="4"/>
  <c r="AQ265" i="4"/>
  <c r="AR265" i="4"/>
  <c r="AS265" i="4"/>
  <c r="AT265" i="4"/>
  <c r="AU265" i="4"/>
  <c r="AV265" i="4"/>
  <c r="AW265" i="4"/>
  <c r="AX265" i="4"/>
  <c r="AY265" i="4"/>
  <c r="AZ265" i="4"/>
  <c r="BA265" i="4"/>
  <c r="BB265" i="4"/>
  <c r="BC265" i="4"/>
  <c r="BD265" i="4"/>
  <c r="BE265" i="4"/>
  <c r="BF265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AL266" i="4"/>
  <c r="AM266" i="4"/>
  <c r="AN266" i="4"/>
  <c r="AO266" i="4"/>
  <c r="AP266" i="4"/>
  <c r="AQ266" i="4"/>
  <c r="AR266" i="4"/>
  <c r="AS266" i="4"/>
  <c r="AT266" i="4"/>
  <c r="AU266" i="4"/>
  <c r="AV266" i="4"/>
  <c r="AW266" i="4"/>
  <c r="AX266" i="4"/>
  <c r="AY266" i="4"/>
  <c r="AZ266" i="4"/>
  <c r="BA266" i="4"/>
  <c r="BB266" i="4"/>
  <c r="BC266" i="4"/>
  <c r="BD266" i="4"/>
  <c r="BE266" i="4"/>
  <c r="BF266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L267" i="4"/>
  <c r="AM267" i="4"/>
  <c r="A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BA267" i="4"/>
  <c r="BB267" i="4"/>
  <c r="BC267" i="4"/>
  <c r="BD267" i="4"/>
  <c r="BE267" i="4"/>
  <c r="BF267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AL268" i="4"/>
  <c r="AM268" i="4"/>
  <c r="A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BA268" i="4"/>
  <c r="BB268" i="4"/>
  <c r="BC268" i="4"/>
  <c r="BD268" i="4"/>
  <c r="BE268" i="4"/>
  <c r="BF268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AL269" i="4"/>
  <c r="AM269" i="4"/>
  <c r="AN269" i="4"/>
  <c r="AO269" i="4"/>
  <c r="AP269" i="4"/>
  <c r="AQ269" i="4"/>
  <c r="AR269" i="4"/>
  <c r="AS269" i="4"/>
  <c r="AT269" i="4"/>
  <c r="AU269" i="4"/>
  <c r="AV269" i="4"/>
  <c r="AW269" i="4"/>
  <c r="AX269" i="4"/>
  <c r="AY269" i="4"/>
  <c r="AZ269" i="4"/>
  <c r="BA269" i="4"/>
  <c r="BB269" i="4"/>
  <c r="BC269" i="4"/>
  <c r="BD269" i="4"/>
  <c r="BE269" i="4"/>
  <c r="BF269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AL270" i="4"/>
  <c r="AM270" i="4"/>
  <c r="AN270" i="4"/>
  <c r="AO270" i="4"/>
  <c r="AP270" i="4"/>
  <c r="AQ270" i="4"/>
  <c r="AR270" i="4"/>
  <c r="AS270" i="4"/>
  <c r="AT270" i="4"/>
  <c r="AU270" i="4"/>
  <c r="AV270" i="4"/>
  <c r="AW270" i="4"/>
  <c r="AX270" i="4"/>
  <c r="AY270" i="4"/>
  <c r="AZ270" i="4"/>
  <c r="BA270" i="4"/>
  <c r="BB270" i="4"/>
  <c r="BC270" i="4"/>
  <c r="BD270" i="4"/>
  <c r="BE270" i="4"/>
  <c r="BF270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L271" i="4"/>
  <c r="AM271" i="4"/>
  <c r="AN271" i="4"/>
  <c r="AO271" i="4"/>
  <c r="AP271" i="4"/>
  <c r="AQ271" i="4"/>
  <c r="AR271" i="4"/>
  <c r="AS271" i="4"/>
  <c r="AT271" i="4"/>
  <c r="AU271" i="4"/>
  <c r="AV271" i="4"/>
  <c r="AW271" i="4"/>
  <c r="AX271" i="4"/>
  <c r="AY271" i="4"/>
  <c r="AZ271" i="4"/>
  <c r="BA271" i="4"/>
  <c r="BB271" i="4"/>
  <c r="BC271" i="4"/>
  <c r="BD271" i="4"/>
  <c r="BE271" i="4"/>
  <c r="BF271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L272" i="4"/>
  <c r="AM272" i="4"/>
  <c r="AN272" i="4"/>
  <c r="AO272" i="4"/>
  <c r="AP272" i="4"/>
  <c r="AQ272" i="4"/>
  <c r="AR272" i="4"/>
  <c r="AS272" i="4"/>
  <c r="AT272" i="4"/>
  <c r="AU272" i="4"/>
  <c r="AV272" i="4"/>
  <c r="AW272" i="4"/>
  <c r="AX272" i="4"/>
  <c r="AY272" i="4"/>
  <c r="AZ272" i="4"/>
  <c r="BA272" i="4"/>
  <c r="BB272" i="4"/>
  <c r="BC272" i="4"/>
  <c r="BD272" i="4"/>
  <c r="BE272" i="4"/>
  <c r="BF272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L273" i="4"/>
  <c r="AM273" i="4"/>
  <c r="AN273" i="4"/>
  <c r="AO273" i="4"/>
  <c r="AP273" i="4"/>
  <c r="AQ273" i="4"/>
  <c r="AR273" i="4"/>
  <c r="AS273" i="4"/>
  <c r="AT273" i="4"/>
  <c r="AU273" i="4"/>
  <c r="AV273" i="4"/>
  <c r="AW273" i="4"/>
  <c r="AX273" i="4"/>
  <c r="AY273" i="4"/>
  <c r="AZ273" i="4"/>
  <c r="BA273" i="4"/>
  <c r="BB273" i="4"/>
  <c r="BC273" i="4"/>
  <c r="BD273" i="4"/>
  <c r="BE273" i="4"/>
  <c r="BF273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L274" i="4"/>
  <c r="AM274" i="4"/>
  <c r="AN274" i="4"/>
  <c r="AO274" i="4"/>
  <c r="AP274" i="4"/>
  <c r="AQ274" i="4"/>
  <c r="AR274" i="4"/>
  <c r="AS274" i="4"/>
  <c r="AT274" i="4"/>
  <c r="AU274" i="4"/>
  <c r="AV274" i="4"/>
  <c r="AW274" i="4"/>
  <c r="AX274" i="4"/>
  <c r="AY274" i="4"/>
  <c r="AZ274" i="4"/>
  <c r="BA274" i="4"/>
  <c r="BB274" i="4"/>
  <c r="BC274" i="4"/>
  <c r="BD274" i="4"/>
  <c r="BE274" i="4"/>
  <c r="BF274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L275" i="4"/>
  <c r="AM275" i="4"/>
  <c r="AN275" i="4"/>
  <c r="AO275" i="4"/>
  <c r="AP275" i="4"/>
  <c r="AQ275" i="4"/>
  <c r="AR275" i="4"/>
  <c r="AS275" i="4"/>
  <c r="AT275" i="4"/>
  <c r="AU275" i="4"/>
  <c r="AV275" i="4"/>
  <c r="AW275" i="4"/>
  <c r="AX275" i="4"/>
  <c r="AY275" i="4"/>
  <c r="AZ275" i="4"/>
  <c r="BA275" i="4"/>
  <c r="BB275" i="4"/>
  <c r="BC275" i="4"/>
  <c r="BD275" i="4"/>
  <c r="BE275" i="4"/>
  <c r="BF275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L276" i="4"/>
  <c r="AM276" i="4"/>
  <c r="AN276" i="4"/>
  <c r="AO276" i="4"/>
  <c r="AP276" i="4"/>
  <c r="AQ276" i="4"/>
  <c r="AR276" i="4"/>
  <c r="AS276" i="4"/>
  <c r="AT276" i="4"/>
  <c r="AU276" i="4"/>
  <c r="AV276" i="4"/>
  <c r="AW276" i="4"/>
  <c r="AX276" i="4"/>
  <c r="AY276" i="4"/>
  <c r="AZ276" i="4"/>
  <c r="BA276" i="4"/>
  <c r="BB276" i="4"/>
  <c r="BC276" i="4"/>
  <c r="BD276" i="4"/>
  <c r="BE276" i="4"/>
  <c r="BF276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L277" i="4"/>
  <c r="AM277" i="4"/>
  <c r="AN277" i="4"/>
  <c r="AO277" i="4"/>
  <c r="AP277" i="4"/>
  <c r="AQ277" i="4"/>
  <c r="AR277" i="4"/>
  <c r="AS277" i="4"/>
  <c r="AT277" i="4"/>
  <c r="AU277" i="4"/>
  <c r="AV277" i="4"/>
  <c r="AW277" i="4"/>
  <c r="AX277" i="4"/>
  <c r="AY277" i="4"/>
  <c r="AZ277" i="4"/>
  <c r="BA277" i="4"/>
  <c r="BB277" i="4"/>
  <c r="BC277" i="4"/>
  <c r="BD277" i="4"/>
  <c r="BE277" i="4"/>
  <c r="BF277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L278" i="4"/>
  <c r="AM278" i="4"/>
  <c r="AN278" i="4"/>
  <c r="AO278" i="4"/>
  <c r="AP278" i="4"/>
  <c r="AQ278" i="4"/>
  <c r="AR278" i="4"/>
  <c r="AS278" i="4"/>
  <c r="AT278" i="4"/>
  <c r="AU278" i="4"/>
  <c r="AV278" i="4"/>
  <c r="AW278" i="4"/>
  <c r="AX278" i="4"/>
  <c r="AY278" i="4"/>
  <c r="AZ278" i="4"/>
  <c r="BA278" i="4"/>
  <c r="BB278" i="4"/>
  <c r="BC278" i="4"/>
  <c r="BD278" i="4"/>
  <c r="BE278" i="4"/>
  <c r="BF278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L279" i="4"/>
  <c r="AM279" i="4"/>
  <c r="AN279" i="4"/>
  <c r="AO279" i="4"/>
  <c r="AP279" i="4"/>
  <c r="AQ279" i="4"/>
  <c r="AR279" i="4"/>
  <c r="AS279" i="4"/>
  <c r="AT279" i="4"/>
  <c r="AU279" i="4"/>
  <c r="AV279" i="4"/>
  <c r="AW279" i="4"/>
  <c r="AX279" i="4"/>
  <c r="AY279" i="4"/>
  <c r="AZ279" i="4"/>
  <c r="BA279" i="4"/>
  <c r="BB279" i="4"/>
  <c r="BC279" i="4"/>
  <c r="BD279" i="4"/>
  <c r="BE279" i="4"/>
  <c r="BF279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L280" i="4"/>
  <c r="AM280" i="4"/>
  <c r="AN280" i="4"/>
  <c r="AO280" i="4"/>
  <c r="AP280" i="4"/>
  <c r="AQ280" i="4"/>
  <c r="AR280" i="4"/>
  <c r="AS280" i="4"/>
  <c r="AT280" i="4"/>
  <c r="AU280" i="4"/>
  <c r="AV280" i="4"/>
  <c r="AW280" i="4"/>
  <c r="AX280" i="4"/>
  <c r="AY280" i="4"/>
  <c r="AZ280" i="4"/>
  <c r="BA280" i="4"/>
  <c r="BB280" i="4"/>
  <c r="BC280" i="4"/>
  <c r="BD280" i="4"/>
  <c r="BE280" i="4"/>
  <c r="BF280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L281" i="4"/>
  <c r="AM281" i="4"/>
  <c r="AN281" i="4"/>
  <c r="AO281" i="4"/>
  <c r="AP281" i="4"/>
  <c r="AQ281" i="4"/>
  <c r="AR281" i="4"/>
  <c r="AS281" i="4"/>
  <c r="AT281" i="4"/>
  <c r="AU281" i="4"/>
  <c r="AV281" i="4"/>
  <c r="AW281" i="4"/>
  <c r="AX281" i="4"/>
  <c r="AY281" i="4"/>
  <c r="AZ281" i="4"/>
  <c r="BA281" i="4"/>
  <c r="BB281" i="4"/>
  <c r="BC281" i="4"/>
  <c r="BD281" i="4"/>
  <c r="BE281" i="4"/>
  <c r="BF281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L282" i="4"/>
  <c r="AM282" i="4"/>
  <c r="AN282" i="4"/>
  <c r="AO282" i="4"/>
  <c r="AP282" i="4"/>
  <c r="AQ282" i="4"/>
  <c r="AR282" i="4"/>
  <c r="AS282" i="4"/>
  <c r="AT282" i="4"/>
  <c r="AU282" i="4"/>
  <c r="AV282" i="4"/>
  <c r="AW282" i="4"/>
  <c r="AX282" i="4"/>
  <c r="AY282" i="4"/>
  <c r="AZ282" i="4"/>
  <c r="BA282" i="4"/>
  <c r="BB282" i="4"/>
  <c r="BC282" i="4"/>
  <c r="BD282" i="4"/>
  <c r="BE282" i="4"/>
  <c r="BF282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L283" i="4"/>
  <c r="AM283" i="4"/>
  <c r="AN283" i="4"/>
  <c r="AO283" i="4"/>
  <c r="AP283" i="4"/>
  <c r="AQ283" i="4"/>
  <c r="AR283" i="4"/>
  <c r="AS283" i="4"/>
  <c r="AT283" i="4"/>
  <c r="AU283" i="4"/>
  <c r="AV283" i="4"/>
  <c r="AW283" i="4"/>
  <c r="AX283" i="4"/>
  <c r="AY283" i="4"/>
  <c r="AZ283" i="4"/>
  <c r="BA283" i="4"/>
  <c r="BB283" i="4"/>
  <c r="BC283" i="4"/>
  <c r="BD283" i="4"/>
  <c r="BE283" i="4"/>
  <c r="BF283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L284" i="4"/>
  <c r="AM284" i="4"/>
  <c r="AN284" i="4"/>
  <c r="AO284" i="4"/>
  <c r="AP284" i="4"/>
  <c r="AQ284" i="4"/>
  <c r="AR284" i="4"/>
  <c r="AS284" i="4"/>
  <c r="AT284" i="4"/>
  <c r="AU284" i="4"/>
  <c r="AV284" i="4"/>
  <c r="AW284" i="4"/>
  <c r="AX284" i="4"/>
  <c r="AY284" i="4"/>
  <c r="AZ284" i="4"/>
  <c r="BA284" i="4"/>
  <c r="BB284" i="4"/>
  <c r="BC284" i="4"/>
  <c r="BD284" i="4"/>
  <c r="BE284" i="4"/>
  <c r="BF284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L285" i="4"/>
  <c r="AM285" i="4"/>
  <c r="AN285" i="4"/>
  <c r="AO285" i="4"/>
  <c r="AP285" i="4"/>
  <c r="AQ285" i="4"/>
  <c r="AR285" i="4"/>
  <c r="AS285" i="4"/>
  <c r="AT285" i="4"/>
  <c r="AU285" i="4"/>
  <c r="AV285" i="4"/>
  <c r="AW285" i="4"/>
  <c r="AX285" i="4"/>
  <c r="AY285" i="4"/>
  <c r="AZ285" i="4"/>
  <c r="BA285" i="4"/>
  <c r="BB285" i="4"/>
  <c r="BC285" i="4"/>
  <c r="BD285" i="4"/>
  <c r="BE285" i="4"/>
  <c r="BF285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L286" i="4"/>
  <c r="AM286" i="4"/>
  <c r="AN286" i="4"/>
  <c r="AO286" i="4"/>
  <c r="AP286" i="4"/>
  <c r="AQ286" i="4"/>
  <c r="AR286" i="4"/>
  <c r="AS286" i="4"/>
  <c r="AT286" i="4"/>
  <c r="AU286" i="4"/>
  <c r="AV286" i="4"/>
  <c r="AW286" i="4"/>
  <c r="AX286" i="4"/>
  <c r="AY286" i="4"/>
  <c r="AZ286" i="4"/>
  <c r="BA286" i="4"/>
  <c r="BB286" i="4"/>
  <c r="BC286" i="4"/>
  <c r="BD286" i="4"/>
  <c r="BE286" i="4"/>
  <c r="BF286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L287" i="4"/>
  <c r="AM287" i="4"/>
  <c r="AN287" i="4"/>
  <c r="AO287" i="4"/>
  <c r="AP287" i="4"/>
  <c r="AQ287" i="4"/>
  <c r="AR287" i="4"/>
  <c r="AS287" i="4"/>
  <c r="AT287" i="4"/>
  <c r="AU287" i="4"/>
  <c r="AV287" i="4"/>
  <c r="AW287" i="4"/>
  <c r="AX287" i="4"/>
  <c r="AY287" i="4"/>
  <c r="AZ287" i="4"/>
  <c r="BA287" i="4"/>
  <c r="BB287" i="4"/>
  <c r="BC287" i="4"/>
  <c r="BD287" i="4"/>
  <c r="BE287" i="4"/>
  <c r="BF287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L288" i="4"/>
  <c r="AM288" i="4"/>
  <c r="AN288" i="4"/>
  <c r="AO288" i="4"/>
  <c r="AP288" i="4"/>
  <c r="AQ288" i="4"/>
  <c r="AR288" i="4"/>
  <c r="AS288" i="4"/>
  <c r="AT288" i="4"/>
  <c r="AU288" i="4"/>
  <c r="AV288" i="4"/>
  <c r="AW288" i="4"/>
  <c r="AX288" i="4"/>
  <c r="AY288" i="4"/>
  <c r="AZ288" i="4"/>
  <c r="BA288" i="4"/>
  <c r="BB288" i="4"/>
  <c r="BC288" i="4"/>
  <c r="BD288" i="4"/>
  <c r="BE288" i="4"/>
  <c r="BF288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L289" i="4"/>
  <c r="AM289" i="4"/>
  <c r="AN289" i="4"/>
  <c r="AO289" i="4"/>
  <c r="AP289" i="4"/>
  <c r="AQ289" i="4"/>
  <c r="AR289" i="4"/>
  <c r="AS289" i="4"/>
  <c r="AT289" i="4"/>
  <c r="AU289" i="4"/>
  <c r="AV289" i="4"/>
  <c r="AW289" i="4"/>
  <c r="AX289" i="4"/>
  <c r="AY289" i="4"/>
  <c r="AZ289" i="4"/>
  <c r="BA289" i="4"/>
  <c r="BB289" i="4"/>
  <c r="BC289" i="4"/>
  <c r="BD289" i="4"/>
  <c r="BE289" i="4"/>
  <c r="BF289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L290" i="4"/>
  <c r="AM290" i="4"/>
  <c r="AN290" i="4"/>
  <c r="AO290" i="4"/>
  <c r="AP290" i="4"/>
  <c r="AQ290" i="4"/>
  <c r="AR290" i="4"/>
  <c r="AS290" i="4"/>
  <c r="AT290" i="4"/>
  <c r="AU290" i="4"/>
  <c r="AV290" i="4"/>
  <c r="AW290" i="4"/>
  <c r="AX290" i="4"/>
  <c r="AY290" i="4"/>
  <c r="AZ290" i="4"/>
  <c r="BA290" i="4"/>
  <c r="BB290" i="4"/>
  <c r="BC290" i="4"/>
  <c r="BD290" i="4"/>
  <c r="BE290" i="4"/>
  <c r="BF290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L291" i="4"/>
  <c r="AM291" i="4"/>
  <c r="AN291" i="4"/>
  <c r="AO291" i="4"/>
  <c r="AP291" i="4"/>
  <c r="AQ291" i="4"/>
  <c r="AR291" i="4"/>
  <c r="AS291" i="4"/>
  <c r="AT291" i="4"/>
  <c r="AU291" i="4"/>
  <c r="AV291" i="4"/>
  <c r="AW291" i="4"/>
  <c r="AX291" i="4"/>
  <c r="AY291" i="4"/>
  <c r="AZ291" i="4"/>
  <c r="BA291" i="4"/>
  <c r="BB291" i="4"/>
  <c r="BC291" i="4"/>
  <c r="BD291" i="4"/>
  <c r="BE291" i="4"/>
  <c r="BF291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AK292" i="4"/>
  <c r="AL292" i="4"/>
  <c r="AM292" i="4"/>
  <c r="AN292" i="4"/>
  <c r="AO292" i="4"/>
  <c r="AP292" i="4"/>
  <c r="AQ292" i="4"/>
  <c r="AR292" i="4"/>
  <c r="AS292" i="4"/>
  <c r="AT292" i="4"/>
  <c r="AU292" i="4"/>
  <c r="AV292" i="4"/>
  <c r="AW292" i="4"/>
  <c r="AX292" i="4"/>
  <c r="AY292" i="4"/>
  <c r="AZ292" i="4"/>
  <c r="BA292" i="4"/>
  <c r="BB292" i="4"/>
  <c r="BC292" i="4"/>
  <c r="BD292" i="4"/>
  <c r="BE292" i="4"/>
  <c r="BF292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L293" i="4"/>
  <c r="AM293" i="4"/>
  <c r="AN293" i="4"/>
  <c r="AO293" i="4"/>
  <c r="AP293" i="4"/>
  <c r="AQ293" i="4"/>
  <c r="AR293" i="4"/>
  <c r="AS293" i="4"/>
  <c r="AT293" i="4"/>
  <c r="AU293" i="4"/>
  <c r="AV293" i="4"/>
  <c r="AW293" i="4"/>
  <c r="AX293" i="4"/>
  <c r="AY293" i="4"/>
  <c r="AZ293" i="4"/>
  <c r="BA293" i="4"/>
  <c r="BB293" i="4"/>
  <c r="BC293" i="4"/>
  <c r="BD293" i="4"/>
  <c r="BE293" i="4"/>
  <c r="BF293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L294" i="4"/>
  <c r="AM294" i="4"/>
  <c r="AN294" i="4"/>
  <c r="AO294" i="4"/>
  <c r="AP294" i="4"/>
  <c r="AQ294" i="4"/>
  <c r="AR294" i="4"/>
  <c r="AS294" i="4"/>
  <c r="AT294" i="4"/>
  <c r="AU294" i="4"/>
  <c r="AV294" i="4"/>
  <c r="AW294" i="4"/>
  <c r="AX294" i="4"/>
  <c r="AY294" i="4"/>
  <c r="AZ294" i="4"/>
  <c r="BA294" i="4"/>
  <c r="BB294" i="4"/>
  <c r="BC294" i="4"/>
  <c r="BD294" i="4"/>
  <c r="BE294" i="4"/>
  <c r="BF294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L295" i="4"/>
  <c r="AM295" i="4"/>
  <c r="AN295" i="4"/>
  <c r="AO295" i="4"/>
  <c r="AP295" i="4"/>
  <c r="AQ295" i="4"/>
  <c r="AR295" i="4"/>
  <c r="AS295" i="4"/>
  <c r="AT295" i="4"/>
  <c r="AU295" i="4"/>
  <c r="AV295" i="4"/>
  <c r="AW295" i="4"/>
  <c r="AX295" i="4"/>
  <c r="AY295" i="4"/>
  <c r="AZ295" i="4"/>
  <c r="BA295" i="4"/>
  <c r="BB295" i="4"/>
  <c r="BC295" i="4"/>
  <c r="BD295" i="4"/>
  <c r="BE295" i="4"/>
  <c r="BF295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L296" i="4"/>
  <c r="AM296" i="4"/>
  <c r="AN296" i="4"/>
  <c r="AO296" i="4"/>
  <c r="AP296" i="4"/>
  <c r="AQ296" i="4"/>
  <c r="AR296" i="4"/>
  <c r="AS296" i="4"/>
  <c r="AT296" i="4"/>
  <c r="AU296" i="4"/>
  <c r="AV296" i="4"/>
  <c r="AW296" i="4"/>
  <c r="AX296" i="4"/>
  <c r="AY296" i="4"/>
  <c r="AZ296" i="4"/>
  <c r="BA296" i="4"/>
  <c r="BB296" i="4"/>
  <c r="BC296" i="4"/>
  <c r="BD296" i="4"/>
  <c r="BE296" i="4"/>
  <c r="BF296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L297" i="4"/>
  <c r="AM297" i="4"/>
  <c r="AN297" i="4"/>
  <c r="AO297" i="4"/>
  <c r="AP297" i="4"/>
  <c r="AQ297" i="4"/>
  <c r="AR297" i="4"/>
  <c r="AS297" i="4"/>
  <c r="AT297" i="4"/>
  <c r="AU297" i="4"/>
  <c r="AV297" i="4"/>
  <c r="AW297" i="4"/>
  <c r="AX297" i="4"/>
  <c r="AY297" i="4"/>
  <c r="AZ297" i="4"/>
  <c r="BA297" i="4"/>
  <c r="BB297" i="4"/>
  <c r="BC297" i="4"/>
  <c r="BD297" i="4"/>
  <c r="BE297" i="4"/>
  <c r="BF297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L298" i="4"/>
  <c r="AM298" i="4"/>
  <c r="AN298" i="4"/>
  <c r="AO298" i="4"/>
  <c r="AP298" i="4"/>
  <c r="AQ298" i="4"/>
  <c r="AR298" i="4"/>
  <c r="AS298" i="4"/>
  <c r="AT298" i="4"/>
  <c r="AU298" i="4"/>
  <c r="AV298" i="4"/>
  <c r="AW298" i="4"/>
  <c r="AX298" i="4"/>
  <c r="AY298" i="4"/>
  <c r="AZ298" i="4"/>
  <c r="BA298" i="4"/>
  <c r="BB298" i="4"/>
  <c r="BC298" i="4"/>
  <c r="BD298" i="4"/>
  <c r="BE298" i="4"/>
  <c r="BF298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L299" i="4"/>
  <c r="AM299" i="4"/>
  <c r="AN299" i="4"/>
  <c r="AO299" i="4"/>
  <c r="AP299" i="4"/>
  <c r="AQ299" i="4"/>
  <c r="AR299" i="4"/>
  <c r="AS299" i="4"/>
  <c r="AT299" i="4"/>
  <c r="AU299" i="4"/>
  <c r="AV299" i="4"/>
  <c r="AW299" i="4"/>
  <c r="AX299" i="4"/>
  <c r="AY299" i="4"/>
  <c r="AZ299" i="4"/>
  <c r="BA299" i="4"/>
  <c r="BB299" i="4"/>
  <c r="BC299" i="4"/>
  <c r="BD299" i="4"/>
  <c r="BE299" i="4"/>
  <c r="BF299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L300" i="4"/>
  <c r="AM300" i="4"/>
  <c r="AN300" i="4"/>
  <c r="AO300" i="4"/>
  <c r="AP300" i="4"/>
  <c r="AQ300" i="4"/>
  <c r="AR300" i="4"/>
  <c r="AS300" i="4"/>
  <c r="AT300" i="4"/>
  <c r="AU300" i="4"/>
  <c r="AV300" i="4"/>
  <c r="AW300" i="4"/>
  <c r="AX300" i="4"/>
  <c r="AY300" i="4"/>
  <c r="AZ300" i="4"/>
  <c r="BA300" i="4"/>
  <c r="BB300" i="4"/>
  <c r="BC300" i="4"/>
  <c r="BD300" i="4"/>
  <c r="BE300" i="4"/>
  <c r="BF300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S301" i="4"/>
  <c r="T301" i="4"/>
  <c r="U301" i="4"/>
  <c r="V301" i="4"/>
  <c r="W301" i="4"/>
  <c r="X301" i="4"/>
  <c r="Y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L301" i="4"/>
  <c r="AM301" i="4"/>
  <c r="AN301" i="4"/>
  <c r="AO301" i="4"/>
  <c r="AP301" i="4"/>
  <c r="AQ301" i="4"/>
  <c r="AR301" i="4"/>
  <c r="AS301" i="4"/>
  <c r="AT301" i="4"/>
  <c r="AU301" i="4"/>
  <c r="AV301" i="4"/>
  <c r="AW301" i="4"/>
  <c r="AX301" i="4"/>
  <c r="AY301" i="4"/>
  <c r="AZ301" i="4"/>
  <c r="BA301" i="4"/>
  <c r="BB301" i="4"/>
  <c r="BC301" i="4"/>
  <c r="BD301" i="4"/>
  <c r="BE301" i="4"/>
  <c r="BF301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S302" i="4"/>
  <c r="T302" i="4"/>
  <c r="U302" i="4"/>
  <c r="V302" i="4"/>
  <c r="W302" i="4"/>
  <c r="X302" i="4"/>
  <c r="Y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L302" i="4"/>
  <c r="AM302" i="4"/>
  <c r="AN302" i="4"/>
  <c r="AO302" i="4"/>
  <c r="AP302" i="4"/>
  <c r="AQ302" i="4"/>
  <c r="AR302" i="4"/>
  <c r="AS302" i="4"/>
  <c r="AT302" i="4"/>
  <c r="AU302" i="4"/>
  <c r="AV302" i="4"/>
  <c r="AW302" i="4"/>
  <c r="AX302" i="4"/>
  <c r="AY302" i="4"/>
  <c r="AZ302" i="4"/>
  <c r="BA302" i="4"/>
  <c r="BB302" i="4"/>
  <c r="BC302" i="4"/>
  <c r="BD302" i="4"/>
  <c r="BE302" i="4"/>
  <c r="BF302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S303" i="4"/>
  <c r="T303" i="4"/>
  <c r="U303" i="4"/>
  <c r="V303" i="4"/>
  <c r="W303" i="4"/>
  <c r="X303" i="4"/>
  <c r="Y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L303" i="4"/>
  <c r="AM303" i="4"/>
  <c r="AN303" i="4"/>
  <c r="AO303" i="4"/>
  <c r="AP303" i="4"/>
  <c r="AQ303" i="4"/>
  <c r="AR303" i="4"/>
  <c r="AS303" i="4"/>
  <c r="AT303" i="4"/>
  <c r="AU303" i="4"/>
  <c r="AV303" i="4"/>
  <c r="AW303" i="4"/>
  <c r="AX303" i="4"/>
  <c r="AY303" i="4"/>
  <c r="AZ303" i="4"/>
  <c r="BA303" i="4"/>
  <c r="BB303" i="4"/>
  <c r="BC303" i="4"/>
  <c r="BD303" i="4"/>
  <c r="BE303" i="4"/>
  <c r="BF303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S304" i="4"/>
  <c r="T304" i="4"/>
  <c r="U304" i="4"/>
  <c r="V304" i="4"/>
  <c r="W304" i="4"/>
  <c r="X304" i="4"/>
  <c r="Y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L304" i="4"/>
  <c r="AM304" i="4"/>
  <c r="AN304" i="4"/>
  <c r="AO304" i="4"/>
  <c r="AP304" i="4"/>
  <c r="AQ304" i="4"/>
  <c r="AR304" i="4"/>
  <c r="AS304" i="4"/>
  <c r="AT304" i="4"/>
  <c r="AU304" i="4"/>
  <c r="AV304" i="4"/>
  <c r="AW304" i="4"/>
  <c r="AX304" i="4"/>
  <c r="AY304" i="4"/>
  <c r="AZ304" i="4"/>
  <c r="BA304" i="4"/>
  <c r="BB304" i="4"/>
  <c r="BC304" i="4"/>
  <c r="BD304" i="4"/>
  <c r="BE304" i="4"/>
  <c r="BF304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S305" i="4"/>
  <c r="T305" i="4"/>
  <c r="U305" i="4"/>
  <c r="V305" i="4"/>
  <c r="W305" i="4"/>
  <c r="X305" i="4"/>
  <c r="Y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L305" i="4"/>
  <c r="AM305" i="4"/>
  <c r="AN305" i="4"/>
  <c r="AO305" i="4"/>
  <c r="AP305" i="4"/>
  <c r="AQ305" i="4"/>
  <c r="AR305" i="4"/>
  <c r="AS305" i="4"/>
  <c r="AT305" i="4"/>
  <c r="AU305" i="4"/>
  <c r="AV305" i="4"/>
  <c r="AW305" i="4"/>
  <c r="AX305" i="4"/>
  <c r="AY305" i="4"/>
  <c r="AZ305" i="4"/>
  <c r="BA305" i="4"/>
  <c r="BB305" i="4"/>
  <c r="BC305" i="4"/>
  <c r="BD305" i="4"/>
  <c r="BE305" i="4"/>
  <c r="BF305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S306" i="4"/>
  <c r="T306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L306" i="4"/>
  <c r="AM306" i="4"/>
  <c r="AN306" i="4"/>
  <c r="AO306" i="4"/>
  <c r="AP306" i="4"/>
  <c r="AQ306" i="4"/>
  <c r="AR306" i="4"/>
  <c r="AS306" i="4"/>
  <c r="AT306" i="4"/>
  <c r="AU306" i="4"/>
  <c r="AV306" i="4"/>
  <c r="AW306" i="4"/>
  <c r="AX306" i="4"/>
  <c r="AY306" i="4"/>
  <c r="AZ306" i="4"/>
  <c r="BA306" i="4"/>
  <c r="BB306" i="4"/>
  <c r="BC306" i="4"/>
  <c r="BD306" i="4"/>
  <c r="BE306" i="4"/>
  <c r="BF306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S307" i="4"/>
  <c r="T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AG307" i="4"/>
  <c r="AH307" i="4"/>
  <c r="AI307" i="4"/>
  <c r="AJ307" i="4"/>
  <c r="AK307" i="4"/>
  <c r="AL307" i="4"/>
  <c r="AM307" i="4"/>
  <c r="AN307" i="4"/>
  <c r="AO307" i="4"/>
  <c r="AP307" i="4"/>
  <c r="AQ307" i="4"/>
  <c r="AR307" i="4"/>
  <c r="AS307" i="4"/>
  <c r="AT307" i="4"/>
  <c r="AU307" i="4"/>
  <c r="AV307" i="4"/>
  <c r="AW307" i="4"/>
  <c r="AX307" i="4"/>
  <c r="AY307" i="4"/>
  <c r="AZ307" i="4"/>
  <c r="BA307" i="4"/>
  <c r="BB307" i="4"/>
  <c r="BC307" i="4"/>
  <c r="BD307" i="4"/>
  <c r="BE307" i="4"/>
  <c r="BF307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S308" i="4"/>
  <c r="T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AG308" i="4"/>
  <c r="AH308" i="4"/>
  <c r="AI308" i="4"/>
  <c r="AJ308" i="4"/>
  <c r="AK308" i="4"/>
  <c r="AL308" i="4"/>
  <c r="AM308" i="4"/>
  <c r="AN308" i="4"/>
  <c r="AO308" i="4"/>
  <c r="AP308" i="4"/>
  <c r="AQ308" i="4"/>
  <c r="AR308" i="4"/>
  <c r="AS308" i="4"/>
  <c r="AT308" i="4"/>
  <c r="AU308" i="4"/>
  <c r="AV308" i="4"/>
  <c r="AW308" i="4"/>
  <c r="AX308" i="4"/>
  <c r="AY308" i="4"/>
  <c r="AZ308" i="4"/>
  <c r="BA308" i="4"/>
  <c r="BB308" i="4"/>
  <c r="BC308" i="4"/>
  <c r="BD308" i="4"/>
  <c r="BE308" i="4"/>
  <c r="BF308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S309" i="4"/>
  <c r="T309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AG309" i="4"/>
  <c r="AH309" i="4"/>
  <c r="AI309" i="4"/>
  <c r="AJ309" i="4"/>
  <c r="AK309" i="4"/>
  <c r="AL309" i="4"/>
  <c r="AM309" i="4"/>
  <c r="AN309" i="4"/>
  <c r="AO309" i="4"/>
  <c r="AP309" i="4"/>
  <c r="AQ309" i="4"/>
  <c r="AR309" i="4"/>
  <c r="AS309" i="4"/>
  <c r="AT309" i="4"/>
  <c r="AU309" i="4"/>
  <c r="AV309" i="4"/>
  <c r="AW309" i="4"/>
  <c r="AX309" i="4"/>
  <c r="AY309" i="4"/>
  <c r="AZ309" i="4"/>
  <c r="BA309" i="4"/>
  <c r="BB309" i="4"/>
  <c r="BC309" i="4"/>
  <c r="BD309" i="4"/>
  <c r="BE309" i="4"/>
  <c r="BF309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S310" i="4"/>
  <c r="T310" i="4"/>
  <c r="U310" i="4"/>
  <c r="V310" i="4"/>
  <c r="W310" i="4"/>
  <c r="X310" i="4"/>
  <c r="Y310" i="4"/>
  <c r="Z310" i="4"/>
  <c r="AA310" i="4"/>
  <c r="AB310" i="4"/>
  <c r="AC310" i="4"/>
  <c r="AD310" i="4"/>
  <c r="AE310" i="4"/>
  <c r="AF310" i="4"/>
  <c r="AG310" i="4"/>
  <c r="AH310" i="4"/>
  <c r="AI310" i="4"/>
  <c r="AJ310" i="4"/>
  <c r="AK310" i="4"/>
  <c r="AL310" i="4"/>
  <c r="AM310" i="4"/>
  <c r="AN310" i="4"/>
  <c r="AO310" i="4"/>
  <c r="AP310" i="4"/>
  <c r="AQ310" i="4"/>
  <c r="AR310" i="4"/>
  <c r="AS310" i="4"/>
  <c r="AT310" i="4"/>
  <c r="AU310" i="4"/>
  <c r="AV310" i="4"/>
  <c r="AW310" i="4"/>
  <c r="AX310" i="4"/>
  <c r="AY310" i="4"/>
  <c r="AZ310" i="4"/>
  <c r="BA310" i="4"/>
  <c r="BB310" i="4"/>
  <c r="BC310" i="4"/>
  <c r="BD310" i="4"/>
  <c r="BE310" i="4"/>
  <c r="BF310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S311" i="4"/>
  <c r="T311" i="4"/>
  <c r="U311" i="4"/>
  <c r="V311" i="4"/>
  <c r="W311" i="4"/>
  <c r="X311" i="4"/>
  <c r="Y311" i="4"/>
  <c r="Z311" i="4"/>
  <c r="AA311" i="4"/>
  <c r="AB311" i="4"/>
  <c r="AC311" i="4"/>
  <c r="AD311" i="4"/>
  <c r="AE311" i="4"/>
  <c r="AF311" i="4"/>
  <c r="AG311" i="4"/>
  <c r="AH311" i="4"/>
  <c r="AI311" i="4"/>
  <c r="AJ311" i="4"/>
  <c r="AK311" i="4"/>
  <c r="AL311" i="4"/>
  <c r="AM311" i="4"/>
  <c r="AN311" i="4"/>
  <c r="AO311" i="4"/>
  <c r="AP311" i="4"/>
  <c r="AQ311" i="4"/>
  <c r="AR311" i="4"/>
  <c r="AS311" i="4"/>
  <c r="AT311" i="4"/>
  <c r="AU311" i="4"/>
  <c r="AV311" i="4"/>
  <c r="AW311" i="4"/>
  <c r="AX311" i="4"/>
  <c r="AY311" i="4"/>
  <c r="AZ311" i="4"/>
  <c r="BA311" i="4"/>
  <c r="BB311" i="4"/>
  <c r="BC311" i="4"/>
  <c r="BD311" i="4"/>
  <c r="BE311" i="4"/>
  <c r="BF311" i="4"/>
  <c r="BG311" i="4"/>
  <c r="BH311" i="4"/>
  <c r="BI311" i="4"/>
  <c r="BJ311" i="4"/>
  <c r="BK311" i="4"/>
  <c r="BL311" i="4"/>
  <c r="BM311" i="4"/>
  <c r="BN311" i="4"/>
  <c r="BO311" i="4"/>
  <c r="BP311" i="4"/>
  <c r="BQ311" i="4"/>
  <c r="BR311" i="4"/>
  <c r="BS311" i="4"/>
  <c r="BT311" i="4"/>
  <c r="BU311" i="4"/>
  <c r="S312" i="4"/>
  <c r="T312" i="4"/>
  <c r="U312" i="4"/>
  <c r="V312" i="4"/>
  <c r="W312" i="4"/>
  <c r="X312" i="4"/>
  <c r="Y312" i="4"/>
  <c r="Z312" i="4"/>
  <c r="AA312" i="4"/>
  <c r="AB312" i="4"/>
  <c r="AC312" i="4"/>
  <c r="AD312" i="4"/>
  <c r="AE312" i="4"/>
  <c r="AF312" i="4"/>
  <c r="AG312" i="4"/>
  <c r="AH312" i="4"/>
  <c r="AI312" i="4"/>
  <c r="AJ312" i="4"/>
  <c r="AK312" i="4"/>
  <c r="AL312" i="4"/>
  <c r="AM312" i="4"/>
  <c r="AN312" i="4"/>
  <c r="AO312" i="4"/>
  <c r="AP312" i="4"/>
  <c r="AQ312" i="4"/>
  <c r="AR312" i="4"/>
  <c r="AS312" i="4"/>
  <c r="AT312" i="4"/>
  <c r="AU312" i="4"/>
  <c r="AV312" i="4"/>
  <c r="AW312" i="4"/>
  <c r="AX312" i="4"/>
  <c r="AY312" i="4"/>
  <c r="AZ312" i="4"/>
  <c r="BA312" i="4"/>
  <c r="BB312" i="4"/>
  <c r="BC312" i="4"/>
  <c r="BD312" i="4"/>
  <c r="BE312" i="4"/>
  <c r="BF312" i="4"/>
  <c r="BG312" i="4"/>
  <c r="BH312" i="4"/>
  <c r="BI312" i="4"/>
  <c r="BJ312" i="4"/>
  <c r="BK312" i="4"/>
  <c r="BL312" i="4"/>
  <c r="BM312" i="4"/>
  <c r="BN312" i="4"/>
  <c r="BO312" i="4"/>
  <c r="BP312" i="4"/>
  <c r="BQ312" i="4"/>
  <c r="BR312" i="4"/>
  <c r="BS312" i="4"/>
  <c r="BT312" i="4"/>
  <c r="BU312" i="4"/>
  <c r="S313" i="4"/>
  <c r="T313" i="4"/>
  <c r="U313" i="4"/>
  <c r="V313" i="4"/>
  <c r="W313" i="4"/>
  <c r="X313" i="4"/>
  <c r="Y313" i="4"/>
  <c r="Z313" i="4"/>
  <c r="AA313" i="4"/>
  <c r="AB313" i="4"/>
  <c r="AC313" i="4"/>
  <c r="AD313" i="4"/>
  <c r="AE313" i="4"/>
  <c r="AF313" i="4"/>
  <c r="AG313" i="4"/>
  <c r="AH313" i="4"/>
  <c r="AI313" i="4"/>
  <c r="AJ313" i="4"/>
  <c r="AK313" i="4"/>
  <c r="AL313" i="4"/>
  <c r="AM313" i="4"/>
  <c r="AN313" i="4"/>
  <c r="AO313" i="4"/>
  <c r="AP313" i="4"/>
  <c r="AQ313" i="4"/>
  <c r="AR313" i="4"/>
  <c r="AS313" i="4"/>
  <c r="AT313" i="4"/>
  <c r="AU313" i="4"/>
  <c r="AV313" i="4"/>
  <c r="AW313" i="4"/>
  <c r="AX313" i="4"/>
  <c r="AY313" i="4"/>
  <c r="AZ313" i="4"/>
  <c r="BA313" i="4"/>
  <c r="BB313" i="4"/>
  <c r="BC313" i="4"/>
  <c r="BD313" i="4"/>
  <c r="BE313" i="4"/>
  <c r="BF313" i="4"/>
  <c r="BG313" i="4"/>
  <c r="BH313" i="4"/>
  <c r="BI313" i="4"/>
  <c r="BJ313" i="4"/>
  <c r="BK313" i="4"/>
  <c r="BL313" i="4"/>
  <c r="BM313" i="4"/>
  <c r="BN313" i="4"/>
  <c r="BO313" i="4"/>
  <c r="BP313" i="4"/>
  <c r="BQ313" i="4"/>
  <c r="BR313" i="4"/>
  <c r="BS313" i="4"/>
  <c r="BT313" i="4"/>
  <c r="BU313" i="4"/>
  <c r="S314" i="4"/>
  <c r="T314" i="4"/>
  <c r="U314" i="4"/>
  <c r="V314" i="4"/>
  <c r="W314" i="4"/>
  <c r="X314" i="4"/>
  <c r="Y314" i="4"/>
  <c r="Z314" i="4"/>
  <c r="AA314" i="4"/>
  <c r="AB314" i="4"/>
  <c r="AC314" i="4"/>
  <c r="AD314" i="4"/>
  <c r="AE314" i="4"/>
  <c r="AF314" i="4"/>
  <c r="AG314" i="4"/>
  <c r="AH314" i="4"/>
  <c r="AI314" i="4"/>
  <c r="AJ314" i="4"/>
  <c r="AK314" i="4"/>
  <c r="AL314" i="4"/>
  <c r="AM314" i="4"/>
  <c r="AN314" i="4"/>
  <c r="AO314" i="4"/>
  <c r="AP314" i="4"/>
  <c r="AQ314" i="4"/>
  <c r="AR314" i="4"/>
  <c r="AS314" i="4"/>
  <c r="AT314" i="4"/>
  <c r="AU314" i="4"/>
  <c r="AV314" i="4"/>
  <c r="AW314" i="4"/>
  <c r="AX314" i="4"/>
  <c r="AY314" i="4"/>
  <c r="AZ314" i="4"/>
  <c r="BA314" i="4"/>
  <c r="BB314" i="4"/>
  <c r="BC314" i="4"/>
  <c r="BD314" i="4"/>
  <c r="BE314" i="4"/>
  <c r="BF314" i="4"/>
  <c r="BG314" i="4"/>
  <c r="BH314" i="4"/>
  <c r="BI314" i="4"/>
  <c r="BJ314" i="4"/>
  <c r="BK314" i="4"/>
  <c r="BL314" i="4"/>
  <c r="BM314" i="4"/>
  <c r="BN314" i="4"/>
  <c r="BO314" i="4"/>
  <c r="BP314" i="4"/>
  <c r="BQ314" i="4"/>
  <c r="BR314" i="4"/>
  <c r="BS314" i="4"/>
  <c r="BT314" i="4"/>
  <c r="BU314" i="4"/>
  <c r="S315" i="4"/>
  <c r="T315" i="4"/>
  <c r="U315" i="4"/>
  <c r="V315" i="4"/>
  <c r="W315" i="4"/>
  <c r="X315" i="4"/>
  <c r="Y315" i="4"/>
  <c r="Z315" i="4"/>
  <c r="AA315" i="4"/>
  <c r="AB315" i="4"/>
  <c r="AC315" i="4"/>
  <c r="AD315" i="4"/>
  <c r="AE315" i="4"/>
  <c r="AF315" i="4"/>
  <c r="AG315" i="4"/>
  <c r="AH315" i="4"/>
  <c r="AI315" i="4"/>
  <c r="AJ315" i="4"/>
  <c r="AK315" i="4"/>
  <c r="AL315" i="4"/>
  <c r="AM315" i="4"/>
  <c r="AN315" i="4"/>
  <c r="AO315" i="4"/>
  <c r="AP315" i="4"/>
  <c r="AQ315" i="4"/>
  <c r="AR315" i="4"/>
  <c r="AS315" i="4"/>
  <c r="AT315" i="4"/>
  <c r="AU315" i="4"/>
  <c r="AV315" i="4"/>
  <c r="AW315" i="4"/>
  <c r="AX315" i="4"/>
  <c r="AY315" i="4"/>
  <c r="AZ315" i="4"/>
  <c r="BA315" i="4"/>
  <c r="BB315" i="4"/>
  <c r="BC315" i="4"/>
  <c r="BD315" i="4"/>
  <c r="BE315" i="4"/>
  <c r="BF315" i="4"/>
  <c r="BG315" i="4"/>
  <c r="BH315" i="4"/>
  <c r="BI315" i="4"/>
  <c r="BJ315" i="4"/>
  <c r="BK315" i="4"/>
  <c r="BL315" i="4"/>
  <c r="BM315" i="4"/>
  <c r="BN315" i="4"/>
  <c r="BO315" i="4"/>
  <c r="BP315" i="4"/>
  <c r="BQ315" i="4"/>
  <c r="BR315" i="4"/>
  <c r="BS315" i="4"/>
  <c r="BT315" i="4"/>
  <c r="BU315" i="4"/>
  <c r="S316" i="4"/>
  <c r="T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AG316" i="4"/>
  <c r="AH316" i="4"/>
  <c r="AI316" i="4"/>
  <c r="AJ316" i="4"/>
  <c r="AK316" i="4"/>
  <c r="AL316" i="4"/>
  <c r="AM316" i="4"/>
  <c r="AN316" i="4"/>
  <c r="AO316" i="4"/>
  <c r="AP316" i="4"/>
  <c r="AQ316" i="4"/>
  <c r="AR316" i="4"/>
  <c r="AS316" i="4"/>
  <c r="AT316" i="4"/>
  <c r="AU316" i="4"/>
  <c r="AV316" i="4"/>
  <c r="AW316" i="4"/>
  <c r="AX316" i="4"/>
  <c r="AY316" i="4"/>
  <c r="AZ316" i="4"/>
  <c r="BA316" i="4"/>
  <c r="BB316" i="4"/>
  <c r="BC316" i="4"/>
  <c r="BD316" i="4"/>
  <c r="BE316" i="4"/>
  <c r="BF316" i="4"/>
  <c r="BG316" i="4"/>
  <c r="BH316" i="4"/>
  <c r="BI316" i="4"/>
  <c r="BJ316" i="4"/>
  <c r="BK316" i="4"/>
  <c r="BL316" i="4"/>
  <c r="BM316" i="4"/>
  <c r="BN316" i="4"/>
  <c r="BO316" i="4"/>
  <c r="BP316" i="4"/>
  <c r="BQ316" i="4"/>
  <c r="BR316" i="4"/>
  <c r="BS316" i="4"/>
  <c r="BT316" i="4"/>
  <c r="BU316" i="4"/>
  <c r="S317" i="4"/>
  <c r="T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AG317" i="4"/>
  <c r="AH317" i="4"/>
  <c r="AI317" i="4"/>
  <c r="AJ317" i="4"/>
  <c r="AK317" i="4"/>
  <c r="AL317" i="4"/>
  <c r="AM317" i="4"/>
  <c r="AN317" i="4"/>
  <c r="AO317" i="4"/>
  <c r="AP317" i="4"/>
  <c r="AQ317" i="4"/>
  <c r="AR317" i="4"/>
  <c r="AS317" i="4"/>
  <c r="AT317" i="4"/>
  <c r="AU317" i="4"/>
  <c r="AV317" i="4"/>
  <c r="AW317" i="4"/>
  <c r="AX317" i="4"/>
  <c r="AY317" i="4"/>
  <c r="AZ317" i="4"/>
  <c r="BA317" i="4"/>
  <c r="BB317" i="4"/>
  <c r="BC317" i="4"/>
  <c r="BD317" i="4"/>
  <c r="BE317" i="4"/>
  <c r="BF317" i="4"/>
  <c r="BG317" i="4"/>
  <c r="BH317" i="4"/>
  <c r="BI317" i="4"/>
  <c r="BJ317" i="4"/>
  <c r="BK317" i="4"/>
  <c r="BL317" i="4"/>
  <c r="BM317" i="4"/>
  <c r="BN317" i="4"/>
  <c r="BO317" i="4"/>
  <c r="BP317" i="4"/>
  <c r="BQ317" i="4"/>
  <c r="BR317" i="4"/>
  <c r="BS317" i="4"/>
  <c r="BT317" i="4"/>
  <c r="BU317" i="4"/>
  <c r="S318" i="4"/>
  <c r="T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AG318" i="4"/>
  <c r="AH318" i="4"/>
  <c r="AI318" i="4"/>
  <c r="AJ318" i="4"/>
  <c r="AK318" i="4"/>
  <c r="AL318" i="4"/>
  <c r="AM318" i="4"/>
  <c r="AN318" i="4"/>
  <c r="AO318" i="4"/>
  <c r="AP318" i="4"/>
  <c r="AQ318" i="4"/>
  <c r="AR318" i="4"/>
  <c r="AS318" i="4"/>
  <c r="AT318" i="4"/>
  <c r="AU318" i="4"/>
  <c r="AV318" i="4"/>
  <c r="AW318" i="4"/>
  <c r="AX318" i="4"/>
  <c r="AY318" i="4"/>
  <c r="AZ318" i="4"/>
  <c r="BA318" i="4"/>
  <c r="BB318" i="4"/>
  <c r="BC318" i="4"/>
  <c r="BD318" i="4"/>
  <c r="BE318" i="4"/>
  <c r="BF318" i="4"/>
  <c r="BG318" i="4"/>
  <c r="BH318" i="4"/>
  <c r="BI318" i="4"/>
  <c r="BJ318" i="4"/>
  <c r="BK318" i="4"/>
  <c r="BL318" i="4"/>
  <c r="BM318" i="4"/>
  <c r="BN318" i="4"/>
  <c r="BO318" i="4"/>
  <c r="BP318" i="4"/>
  <c r="BQ318" i="4"/>
  <c r="BR318" i="4"/>
  <c r="BS318" i="4"/>
  <c r="BT318" i="4"/>
  <c r="BU318" i="4"/>
  <c r="S319" i="4"/>
  <c r="T319" i="4"/>
  <c r="U319" i="4"/>
  <c r="V319" i="4"/>
  <c r="W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L319" i="4"/>
  <c r="AM319" i="4"/>
  <c r="AN319" i="4"/>
  <c r="AO319" i="4"/>
  <c r="AP319" i="4"/>
  <c r="AQ319" i="4"/>
  <c r="AR319" i="4"/>
  <c r="AS319" i="4"/>
  <c r="AT319" i="4"/>
  <c r="AU319" i="4"/>
  <c r="AV319" i="4"/>
  <c r="AW319" i="4"/>
  <c r="AX319" i="4"/>
  <c r="AY319" i="4"/>
  <c r="AZ319" i="4"/>
  <c r="BA319" i="4"/>
  <c r="BB319" i="4"/>
  <c r="BC319" i="4"/>
  <c r="BD319" i="4"/>
  <c r="BE319" i="4"/>
  <c r="BF319" i="4"/>
  <c r="BG319" i="4"/>
  <c r="BH319" i="4"/>
  <c r="BI319" i="4"/>
  <c r="BJ319" i="4"/>
  <c r="BK319" i="4"/>
  <c r="BL319" i="4"/>
  <c r="BM319" i="4"/>
  <c r="BN319" i="4"/>
  <c r="BO319" i="4"/>
  <c r="BP319" i="4"/>
  <c r="BQ319" i="4"/>
  <c r="BR319" i="4"/>
  <c r="BS319" i="4"/>
  <c r="BT319" i="4"/>
  <c r="BU319" i="4"/>
  <c r="S320" i="4"/>
  <c r="T320" i="4"/>
  <c r="U320" i="4"/>
  <c r="V320" i="4"/>
  <c r="W320" i="4"/>
  <c r="X320" i="4"/>
  <c r="Y320" i="4"/>
  <c r="Z320" i="4"/>
  <c r="AA320" i="4"/>
  <c r="AB320" i="4"/>
  <c r="AC320" i="4"/>
  <c r="AD320" i="4"/>
  <c r="AE320" i="4"/>
  <c r="AF320" i="4"/>
  <c r="AG320" i="4"/>
  <c r="AH320" i="4"/>
  <c r="AI320" i="4"/>
  <c r="AJ320" i="4"/>
  <c r="AK320" i="4"/>
  <c r="AL320" i="4"/>
  <c r="AM320" i="4"/>
  <c r="AN320" i="4"/>
  <c r="AO320" i="4"/>
  <c r="AP320" i="4"/>
  <c r="AQ320" i="4"/>
  <c r="AR320" i="4"/>
  <c r="AS320" i="4"/>
  <c r="AT320" i="4"/>
  <c r="AU320" i="4"/>
  <c r="AV320" i="4"/>
  <c r="AW320" i="4"/>
  <c r="AX320" i="4"/>
  <c r="AY320" i="4"/>
  <c r="AZ320" i="4"/>
  <c r="BA320" i="4"/>
  <c r="BB320" i="4"/>
  <c r="BC320" i="4"/>
  <c r="BD320" i="4"/>
  <c r="BE320" i="4"/>
  <c r="BF320" i="4"/>
  <c r="BG320" i="4"/>
  <c r="BH320" i="4"/>
  <c r="BI320" i="4"/>
  <c r="BJ320" i="4"/>
  <c r="BK320" i="4"/>
  <c r="BL320" i="4"/>
  <c r="BM320" i="4"/>
  <c r="BN320" i="4"/>
  <c r="BO320" i="4"/>
  <c r="BP320" i="4"/>
  <c r="BQ320" i="4"/>
  <c r="BR320" i="4"/>
  <c r="BS320" i="4"/>
  <c r="BT320" i="4"/>
  <c r="BU320" i="4"/>
  <c r="S321" i="4"/>
  <c r="T321" i="4"/>
  <c r="U321" i="4"/>
  <c r="V321" i="4"/>
  <c r="W321" i="4"/>
  <c r="X321" i="4"/>
  <c r="Y321" i="4"/>
  <c r="Z321" i="4"/>
  <c r="AA321" i="4"/>
  <c r="AB321" i="4"/>
  <c r="AC321" i="4"/>
  <c r="AD321" i="4"/>
  <c r="AE321" i="4"/>
  <c r="AF321" i="4"/>
  <c r="AG321" i="4"/>
  <c r="AH321" i="4"/>
  <c r="AI321" i="4"/>
  <c r="AJ321" i="4"/>
  <c r="AK321" i="4"/>
  <c r="AL321" i="4"/>
  <c r="AM321" i="4"/>
  <c r="AN321" i="4"/>
  <c r="AO321" i="4"/>
  <c r="AP321" i="4"/>
  <c r="AQ321" i="4"/>
  <c r="AR321" i="4"/>
  <c r="AS321" i="4"/>
  <c r="AT321" i="4"/>
  <c r="AU321" i="4"/>
  <c r="AV321" i="4"/>
  <c r="AW321" i="4"/>
  <c r="AX321" i="4"/>
  <c r="AY321" i="4"/>
  <c r="AZ321" i="4"/>
  <c r="BA321" i="4"/>
  <c r="BB321" i="4"/>
  <c r="BC321" i="4"/>
  <c r="BD321" i="4"/>
  <c r="BE321" i="4"/>
  <c r="BF321" i="4"/>
  <c r="BG321" i="4"/>
  <c r="BH321" i="4"/>
  <c r="BI321" i="4"/>
  <c r="BJ321" i="4"/>
  <c r="BK321" i="4"/>
  <c r="BL321" i="4"/>
  <c r="BM321" i="4"/>
  <c r="BN321" i="4"/>
  <c r="BO321" i="4"/>
  <c r="BP321" i="4"/>
  <c r="BQ321" i="4"/>
  <c r="BR321" i="4"/>
  <c r="BS321" i="4"/>
  <c r="BT321" i="4"/>
  <c r="BU321" i="4"/>
  <c r="S322" i="4"/>
  <c r="T322" i="4"/>
  <c r="U322" i="4"/>
  <c r="V322" i="4"/>
  <c r="W322" i="4"/>
  <c r="X322" i="4"/>
  <c r="Y322" i="4"/>
  <c r="Z322" i="4"/>
  <c r="AA322" i="4"/>
  <c r="AB322" i="4"/>
  <c r="AC322" i="4"/>
  <c r="AD322" i="4"/>
  <c r="AE322" i="4"/>
  <c r="AF322" i="4"/>
  <c r="AG322" i="4"/>
  <c r="AH322" i="4"/>
  <c r="AI322" i="4"/>
  <c r="AJ322" i="4"/>
  <c r="AK322" i="4"/>
  <c r="AL322" i="4"/>
  <c r="AM322" i="4"/>
  <c r="AN322" i="4"/>
  <c r="AO322" i="4"/>
  <c r="AP322" i="4"/>
  <c r="AQ322" i="4"/>
  <c r="AR322" i="4"/>
  <c r="AS322" i="4"/>
  <c r="AT322" i="4"/>
  <c r="AU322" i="4"/>
  <c r="AV322" i="4"/>
  <c r="AW322" i="4"/>
  <c r="AX322" i="4"/>
  <c r="AY322" i="4"/>
  <c r="AZ322" i="4"/>
  <c r="BA322" i="4"/>
  <c r="BB322" i="4"/>
  <c r="BC322" i="4"/>
  <c r="BD322" i="4"/>
  <c r="BE322" i="4"/>
  <c r="BF322" i="4"/>
  <c r="BG322" i="4"/>
  <c r="BH322" i="4"/>
  <c r="BI322" i="4"/>
  <c r="BJ322" i="4"/>
  <c r="BK322" i="4"/>
  <c r="BL322" i="4"/>
  <c r="BM322" i="4"/>
  <c r="BN322" i="4"/>
  <c r="BO322" i="4"/>
  <c r="BP322" i="4"/>
  <c r="BQ322" i="4"/>
  <c r="BR322" i="4"/>
  <c r="BS322" i="4"/>
  <c r="BT322" i="4"/>
  <c r="BU322" i="4"/>
  <c r="S323" i="4"/>
  <c r="T323" i="4"/>
  <c r="U323" i="4"/>
  <c r="V323" i="4"/>
  <c r="W323" i="4"/>
  <c r="X323" i="4"/>
  <c r="Y323" i="4"/>
  <c r="Z323" i="4"/>
  <c r="AA323" i="4"/>
  <c r="AB323" i="4"/>
  <c r="AC323" i="4"/>
  <c r="AD323" i="4"/>
  <c r="AE323" i="4"/>
  <c r="AF323" i="4"/>
  <c r="AG323" i="4"/>
  <c r="AH323" i="4"/>
  <c r="AI323" i="4"/>
  <c r="AJ323" i="4"/>
  <c r="AK323" i="4"/>
  <c r="AL323" i="4"/>
  <c r="AM323" i="4"/>
  <c r="AN323" i="4"/>
  <c r="AO323" i="4"/>
  <c r="AP323" i="4"/>
  <c r="AQ323" i="4"/>
  <c r="AR323" i="4"/>
  <c r="AS323" i="4"/>
  <c r="AT323" i="4"/>
  <c r="AU323" i="4"/>
  <c r="AV323" i="4"/>
  <c r="AW323" i="4"/>
  <c r="AX323" i="4"/>
  <c r="AY323" i="4"/>
  <c r="AZ323" i="4"/>
  <c r="BA323" i="4"/>
  <c r="BB323" i="4"/>
  <c r="BC323" i="4"/>
  <c r="BD323" i="4"/>
  <c r="BE323" i="4"/>
  <c r="BF323" i="4"/>
  <c r="BG323" i="4"/>
  <c r="BH323" i="4"/>
  <c r="BI323" i="4"/>
  <c r="BJ323" i="4"/>
  <c r="BK323" i="4"/>
  <c r="BL323" i="4"/>
  <c r="BM323" i="4"/>
  <c r="BN323" i="4"/>
  <c r="BO323" i="4"/>
  <c r="BP323" i="4"/>
  <c r="BQ323" i="4"/>
  <c r="BR323" i="4"/>
  <c r="BS323" i="4"/>
  <c r="BT323" i="4"/>
  <c r="BU323" i="4"/>
  <c r="S324" i="4"/>
  <c r="T324" i="4"/>
  <c r="U324" i="4"/>
  <c r="V324" i="4"/>
  <c r="W324" i="4"/>
  <c r="X324" i="4"/>
  <c r="Y324" i="4"/>
  <c r="Z324" i="4"/>
  <c r="AA324" i="4"/>
  <c r="AB324" i="4"/>
  <c r="AC324" i="4"/>
  <c r="AD324" i="4"/>
  <c r="AE324" i="4"/>
  <c r="AF324" i="4"/>
  <c r="AG324" i="4"/>
  <c r="AH324" i="4"/>
  <c r="AI324" i="4"/>
  <c r="AJ324" i="4"/>
  <c r="AK324" i="4"/>
  <c r="AL324" i="4"/>
  <c r="AM324" i="4"/>
  <c r="AN324" i="4"/>
  <c r="AO324" i="4"/>
  <c r="AP324" i="4"/>
  <c r="AQ324" i="4"/>
  <c r="AR324" i="4"/>
  <c r="AS324" i="4"/>
  <c r="AT324" i="4"/>
  <c r="AU324" i="4"/>
  <c r="AV324" i="4"/>
  <c r="AW324" i="4"/>
  <c r="AX324" i="4"/>
  <c r="AY324" i="4"/>
  <c r="AZ324" i="4"/>
  <c r="BA324" i="4"/>
  <c r="BB324" i="4"/>
  <c r="BC324" i="4"/>
  <c r="BD324" i="4"/>
  <c r="BE324" i="4"/>
  <c r="BF324" i="4"/>
  <c r="BG324" i="4"/>
  <c r="BH324" i="4"/>
  <c r="BI324" i="4"/>
  <c r="BJ324" i="4"/>
  <c r="BK324" i="4"/>
  <c r="BL324" i="4"/>
  <c r="BM324" i="4"/>
  <c r="BN324" i="4"/>
  <c r="BO324" i="4"/>
  <c r="BP324" i="4"/>
  <c r="BQ324" i="4"/>
  <c r="BR324" i="4"/>
  <c r="BS324" i="4"/>
  <c r="BT324" i="4"/>
  <c r="BU324" i="4"/>
  <c r="S325" i="4"/>
  <c r="T325" i="4"/>
  <c r="U325" i="4"/>
  <c r="V325" i="4"/>
  <c r="W325" i="4"/>
  <c r="X325" i="4"/>
  <c r="Y325" i="4"/>
  <c r="Z325" i="4"/>
  <c r="AA325" i="4"/>
  <c r="AB325" i="4"/>
  <c r="AC325" i="4"/>
  <c r="AD325" i="4"/>
  <c r="AE325" i="4"/>
  <c r="AF325" i="4"/>
  <c r="AG325" i="4"/>
  <c r="AH325" i="4"/>
  <c r="AI325" i="4"/>
  <c r="AJ325" i="4"/>
  <c r="AK325" i="4"/>
  <c r="AL325" i="4"/>
  <c r="AM325" i="4"/>
  <c r="AN325" i="4"/>
  <c r="AO325" i="4"/>
  <c r="AP325" i="4"/>
  <c r="AQ325" i="4"/>
  <c r="AR325" i="4"/>
  <c r="AS325" i="4"/>
  <c r="AT325" i="4"/>
  <c r="AU325" i="4"/>
  <c r="AV325" i="4"/>
  <c r="AW325" i="4"/>
  <c r="AX325" i="4"/>
  <c r="AY325" i="4"/>
  <c r="AZ325" i="4"/>
  <c r="BA325" i="4"/>
  <c r="BB325" i="4"/>
  <c r="BC325" i="4"/>
  <c r="BD325" i="4"/>
  <c r="BE325" i="4"/>
  <c r="BF325" i="4"/>
  <c r="BG325" i="4"/>
  <c r="BH325" i="4"/>
  <c r="BI325" i="4"/>
  <c r="BJ325" i="4"/>
  <c r="BK325" i="4"/>
  <c r="BL325" i="4"/>
  <c r="BM325" i="4"/>
  <c r="BN325" i="4"/>
  <c r="BO325" i="4"/>
  <c r="BP325" i="4"/>
  <c r="BQ325" i="4"/>
  <c r="BR325" i="4"/>
  <c r="BS325" i="4"/>
  <c r="BT325" i="4"/>
  <c r="BU325" i="4"/>
  <c r="S326" i="4"/>
  <c r="T326" i="4"/>
  <c r="U326" i="4"/>
  <c r="V326" i="4"/>
  <c r="W326" i="4"/>
  <c r="X326" i="4"/>
  <c r="Y326" i="4"/>
  <c r="Z326" i="4"/>
  <c r="AA326" i="4"/>
  <c r="AB326" i="4"/>
  <c r="AC326" i="4"/>
  <c r="AD326" i="4"/>
  <c r="AE326" i="4"/>
  <c r="AF326" i="4"/>
  <c r="AG326" i="4"/>
  <c r="AH326" i="4"/>
  <c r="AI326" i="4"/>
  <c r="AJ326" i="4"/>
  <c r="AK326" i="4"/>
  <c r="AL326" i="4"/>
  <c r="AM326" i="4"/>
  <c r="AN326" i="4"/>
  <c r="AO326" i="4"/>
  <c r="AP326" i="4"/>
  <c r="AQ326" i="4"/>
  <c r="AR326" i="4"/>
  <c r="AS326" i="4"/>
  <c r="AT326" i="4"/>
  <c r="AU326" i="4"/>
  <c r="AV326" i="4"/>
  <c r="AW326" i="4"/>
  <c r="AX326" i="4"/>
  <c r="AY326" i="4"/>
  <c r="AZ326" i="4"/>
  <c r="BA326" i="4"/>
  <c r="BB326" i="4"/>
  <c r="BC326" i="4"/>
  <c r="BD326" i="4"/>
  <c r="BE326" i="4"/>
  <c r="BF326" i="4"/>
  <c r="BG326" i="4"/>
  <c r="BH326" i="4"/>
  <c r="BI326" i="4"/>
  <c r="BJ326" i="4"/>
  <c r="BK326" i="4"/>
  <c r="BL326" i="4"/>
  <c r="BM326" i="4"/>
  <c r="BN326" i="4"/>
  <c r="BO326" i="4"/>
  <c r="BP326" i="4"/>
  <c r="BQ326" i="4"/>
  <c r="BR326" i="4"/>
  <c r="BS326" i="4"/>
  <c r="BT326" i="4"/>
  <c r="BU326" i="4"/>
  <c r="S327" i="4"/>
  <c r="T327" i="4"/>
  <c r="U327" i="4"/>
  <c r="V327" i="4"/>
  <c r="W327" i="4"/>
  <c r="X327" i="4"/>
  <c r="Y327" i="4"/>
  <c r="Z327" i="4"/>
  <c r="AA327" i="4"/>
  <c r="AB327" i="4"/>
  <c r="AC327" i="4"/>
  <c r="AD327" i="4"/>
  <c r="AE327" i="4"/>
  <c r="AF327" i="4"/>
  <c r="AG327" i="4"/>
  <c r="AH327" i="4"/>
  <c r="AI327" i="4"/>
  <c r="AJ327" i="4"/>
  <c r="AK327" i="4"/>
  <c r="AL327" i="4"/>
  <c r="AM327" i="4"/>
  <c r="AN327" i="4"/>
  <c r="AO327" i="4"/>
  <c r="AP327" i="4"/>
  <c r="AQ327" i="4"/>
  <c r="AR327" i="4"/>
  <c r="AS327" i="4"/>
  <c r="AT327" i="4"/>
  <c r="AU327" i="4"/>
  <c r="AV327" i="4"/>
  <c r="AW327" i="4"/>
  <c r="AX327" i="4"/>
  <c r="AY327" i="4"/>
  <c r="AZ327" i="4"/>
  <c r="BA327" i="4"/>
  <c r="BB327" i="4"/>
  <c r="BC327" i="4"/>
  <c r="BD327" i="4"/>
  <c r="BE327" i="4"/>
  <c r="BF327" i="4"/>
  <c r="BG327" i="4"/>
  <c r="BH327" i="4"/>
  <c r="BI327" i="4"/>
  <c r="BJ327" i="4"/>
  <c r="BK327" i="4"/>
  <c r="BL327" i="4"/>
  <c r="BM327" i="4"/>
  <c r="BN327" i="4"/>
  <c r="BO327" i="4"/>
  <c r="BP327" i="4"/>
  <c r="BQ327" i="4"/>
  <c r="BR327" i="4"/>
  <c r="BS327" i="4"/>
  <c r="BT327" i="4"/>
  <c r="BU327" i="4"/>
  <c r="S328" i="4"/>
  <c r="T328" i="4"/>
  <c r="U328" i="4"/>
  <c r="V328" i="4"/>
  <c r="W328" i="4"/>
  <c r="X328" i="4"/>
  <c r="Y328" i="4"/>
  <c r="Z328" i="4"/>
  <c r="AA328" i="4"/>
  <c r="AB328" i="4"/>
  <c r="AC328" i="4"/>
  <c r="AD328" i="4"/>
  <c r="AE328" i="4"/>
  <c r="AF328" i="4"/>
  <c r="AG328" i="4"/>
  <c r="AH328" i="4"/>
  <c r="AI328" i="4"/>
  <c r="AJ328" i="4"/>
  <c r="AK328" i="4"/>
  <c r="AL328" i="4"/>
  <c r="AM328" i="4"/>
  <c r="AN328" i="4"/>
  <c r="AO328" i="4"/>
  <c r="AP328" i="4"/>
  <c r="AQ328" i="4"/>
  <c r="AR328" i="4"/>
  <c r="AS328" i="4"/>
  <c r="AT328" i="4"/>
  <c r="AU328" i="4"/>
  <c r="AV328" i="4"/>
  <c r="AW328" i="4"/>
  <c r="AX328" i="4"/>
  <c r="AY328" i="4"/>
  <c r="AZ328" i="4"/>
  <c r="BA328" i="4"/>
  <c r="BB328" i="4"/>
  <c r="BC328" i="4"/>
  <c r="BD328" i="4"/>
  <c r="BE328" i="4"/>
  <c r="BF328" i="4"/>
  <c r="BG328" i="4"/>
  <c r="BH328" i="4"/>
  <c r="BI328" i="4"/>
  <c r="BJ328" i="4"/>
  <c r="BK328" i="4"/>
  <c r="BL328" i="4"/>
  <c r="BM328" i="4"/>
  <c r="BN328" i="4"/>
  <c r="BO328" i="4"/>
  <c r="BP328" i="4"/>
  <c r="BQ328" i="4"/>
  <c r="BR328" i="4"/>
  <c r="BS328" i="4"/>
  <c r="BT328" i="4"/>
  <c r="BU328" i="4"/>
  <c r="S329" i="4"/>
  <c r="T329" i="4"/>
  <c r="U329" i="4"/>
  <c r="V329" i="4"/>
  <c r="W329" i="4"/>
  <c r="X329" i="4"/>
  <c r="Y329" i="4"/>
  <c r="Z329" i="4"/>
  <c r="AA329" i="4"/>
  <c r="AB329" i="4"/>
  <c r="AC329" i="4"/>
  <c r="AD329" i="4"/>
  <c r="AE329" i="4"/>
  <c r="AF329" i="4"/>
  <c r="AG329" i="4"/>
  <c r="AH329" i="4"/>
  <c r="AI329" i="4"/>
  <c r="AJ329" i="4"/>
  <c r="AK329" i="4"/>
  <c r="AL329" i="4"/>
  <c r="AM329" i="4"/>
  <c r="AN329" i="4"/>
  <c r="AO329" i="4"/>
  <c r="AP329" i="4"/>
  <c r="AQ329" i="4"/>
  <c r="AR329" i="4"/>
  <c r="AS329" i="4"/>
  <c r="AT329" i="4"/>
  <c r="AU329" i="4"/>
  <c r="AV329" i="4"/>
  <c r="AW329" i="4"/>
  <c r="AX329" i="4"/>
  <c r="AY329" i="4"/>
  <c r="AZ329" i="4"/>
  <c r="BA329" i="4"/>
  <c r="BB329" i="4"/>
  <c r="BC329" i="4"/>
  <c r="BD329" i="4"/>
  <c r="BE329" i="4"/>
  <c r="BF329" i="4"/>
  <c r="BG329" i="4"/>
  <c r="BH329" i="4"/>
  <c r="BI329" i="4"/>
  <c r="BJ329" i="4"/>
  <c r="BK329" i="4"/>
  <c r="BL329" i="4"/>
  <c r="BM329" i="4"/>
  <c r="BN329" i="4"/>
  <c r="BO329" i="4"/>
  <c r="BP329" i="4"/>
  <c r="BQ329" i="4"/>
  <c r="BR329" i="4"/>
  <c r="BS329" i="4"/>
  <c r="BT329" i="4"/>
  <c r="BU329" i="4"/>
  <c r="S330" i="4"/>
  <c r="T330" i="4"/>
  <c r="U330" i="4"/>
  <c r="V330" i="4"/>
  <c r="W330" i="4"/>
  <c r="X330" i="4"/>
  <c r="Y330" i="4"/>
  <c r="Z330" i="4"/>
  <c r="AA330" i="4"/>
  <c r="AB330" i="4"/>
  <c r="AC330" i="4"/>
  <c r="AD330" i="4"/>
  <c r="AE330" i="4"/>
  <c r="AF330" i="4"/>
  <c r="AG330" i="4"/>
  <c r="AH330" i="4"/>
  <c r="AI330" i="4"/>
  <c r="AJ330" i="4"/>
  <c r="AK330" i="4"/>
  <c r="AL330" i="4"/>
  <c r="AM330" i="4"/>
  <c r="AN330" i="4"/>
  <c r="AO330" i="4"/>
  <c r="AP330" i="4"/>
  <c r="AQ330" i="4"/>
  <c r="AR330" i="4"/>
  <c r="AS330" i="4"/>
  <c r="AT330" i="4"/>
  <c r="AU330" i="4"/>
  <c r="AV330" i="4"/>
  <c r="AW330" i="4"/>
  <c r="AX330" i="4"/>
  <c r="AY330" i="4"/>
  <c r="AZ330" i="4"/>
  <c r="BA330" i="4"/>
  <c r="BB330" i="4"/>
  <c r="BC330" i="4"/>
  <c r="BD330" i="4"/>
  <c r="BE330" i="4"/>
  <c r="BF330" i="4"/>
  <c r="BG330" i="4"/>
  <c r="BH330" i="4"/>
  <c r="BI330" i="4"/>
  <c r="BJ330" i="4"/>
  <c r="BK330" i="4"/>
  <c r="BL330" i="4"/>
  <c r="BM330" i="4"/>
  <c r="BN330" i="4"/>
  <c r="BO330" i="4"/>
  <c r="BP330" i="4"/>
  <c r="BQ330" i="4"/>
  <c r="BR330" i="4"/>
  <c r="BS330" i="4"/>
  <c r="BT330" i="4"/>
  <c r="BU330" i="4"/>
  <c r="S331" i="4"/>
  <c r="T331" i="4"/>
  <c r="U331" i="4"/>
  <c r="V331" i="4"/>
  <c r="W331" i="4"/>
  <c r="X331" i="4"/>
  <c r="Y331" i="4"/>
  <c r="Z331" i="4"/>
  <c r="AA331" i="4"/>
  <c r="AB331" i="4"/>
  <c r="AC331" i="4"/>
  <c r="AD331" i="4"/>
  <c r="AE331" i="4"/>
  <c r="AF331" i="4"/>
  <c r="AG331" i="4"/>
  <c r="AH331" i="4"/>
  <c r="AI331" i="4"/>
  <c r="AJ331" i="4"/>
  <c r="AK331" i="4"/>
  <c r="AL331" i="4"/>
  <c r="AM331" i="4"/>
  <c r="AN331" i="4"/>
  <c r="AO331" i="4"/>
  <c r="AP331" i="4"/>
  <c r="AQ331" i="4"/>
  <c r="AR331" i="4"/>
  <c r="AS331" i="4"/>
  <c r="AT331" i="4"/>
  <c r="AU331" i="4"/>
  <c r="AV331" i="4"/>
  <c r="AW331" i="4"/>
  <c r="AX331" i="4"/>
  <c r="AY331" i="4"/>
  <c r="AZ331" i="4"/>
  <c r="BA331" i="4"/>
  <c r="BB331" i="4"/>
  <c r="BC331" i="4"/>
  <c r="BD331" i="4"/>
  <c r="BE331" i="4"/>
  <c r="BF331" i="4"/>
  <c r="BG331" i="4"/>
  <c r="BH331" i="4"/>
  <c r="BI331" i="4"/>
  <c r="BJ331" i="4"/>
  <c r="BK331" i="4"/>
  <c r="BL331" i="4"/>
  <c r="BM331" i="4"/>
  <c r="BN331" i="4"/>
  <c r="BO331" i="4"/>
  <c r="BP331" i="4"/>
  <c r="BQ331" i="4"/>
  <c r="BR331" i="4"/>
  <c r="BS331" i="4"/>
  <c r="BT331" i="4"/>
  <c r="BU331" i="4"/>
  <c r="S332" i="4"/>
  <c r="T332" i="4"/>
  <c r="U332" i="4"/>
  <c r="V332" i="4"/>
  <c r="W332" i="4"/>
  <c r="X332" i="4"/>
  <c r="Y332" i="4"/>
  <c r="Z332" i="4"/>
  <c r="AA332" i="4"/>
  <c r="AB332" i="4"/>
  <c r="AC332" i="4"/>
  <c r="AD332" i="4"/>
  <c r="AE332" i="4"/>
  <c r="AF332" i="4"/>
  <c r="AG332" i="4"/>
  <c r="AH332" i="4"/>
  <c r="AI332" i="4"/>
  <c r="AJ332" i="4"/>
  <c r="AK332" i="4"/>
  <c r="AL332" i="4"/>
  <c r="AM332" i="4"/>
  <c r="AN332" i="4"/>
  <c r="AO332" i="4"/>
  <c r="AP332" i="4"/>
  <c r="AQ332" i="4"/>
  <c r="AR332" i="4"/>
  <c r="AS332" i="4"/>
  <c r="AT332" i="4"/>
  <c r="AU332" i="4"/>
  <c r="AV332" i="4"/>
  <c r="AW332" i="4"/>
  <c r="AX332" i="4"/>
  <c r="AY332" i="4"/>
  <c r="AZ332" i="4"/>
  <c r="BA332" i="4"/>
  <c r="BB332" i="4"/>
  <c r="BC332" i="4"/>
  <c r="BD332" i="4"/>
  <c r="BE332" i="4"/>
  <c r="BF332" i="4"/>
  <c r="BG332" i="4"/>
  <c r="BH332" i="4"/>
  <c r="BI332" i="4"/>
  <c r="BJ332" i="4"/>
  <c r="BK332" i="4"/>
  <c r="BL332" i="4"/>
  <c r="BM332" i="4"/>
  <c r="BN332" i="4"/>
  <c r="BO332" i="4"/>
  <c r="BP332" i="4"/>
  <c r="BQ332" i="4"/>
  <c r="BR332" i="4"/>
  <c r="BS332" i="4"/>
  <c r="BT332" i="4"/>
  <c r="BU332" i="4"/>
  <c r="S333" i="4"/>
  <c r="T333" i="4"/>
  <c r="U333" i="4"/>
  <c r="V333" i="4"/>
  <c r="W333" i="4"/>
  <c r="X333" i="4"/>
  <c r="Y333" i="4"/>
  <c r="Z333" i="4"/>
  <c r="AA333" i="4"/>
  <c r="AB333" i="4"/>
  <c r="AC333" i="4"/>
  <c r="AD333" i="4"/>
  <c r="AE333" i="4"/>
  <c r="AF333" i="4"/>
  <c r="AG333" i="4"/>
  <c r="AH333" i="4"/>
  <c r="AI333" i="4"/>
  <c r="AJ333" i="4"/>
  <c r="AK333" i="4"/>
  <c r="AL333" i="4"/>
  <c r="AM333" i="4"/>
  <c r="AN333" i="4"/>
  <c r="AO333" i="4"/>
  <c r="AP333" i="4"/>
  <c r="AQ333" i="4"/>
  <c r="AR333" i="4"/>
  <c r="AS333" i="4"/>
  <c r="AT333" i="4"/>
  <c r="AU333" i="4"/>
  <c r="AV333" i="4"/>
  <c r="AW333" i="4"/>
  <c r="AX333" i="4"/>
  <c r="AY333" i="4"/>
  <c r="AZ333" i="4"/>
  <c r="BA333" i="4"/>
  <c r="BB333" i="4"/>
  <c r="BC333" i="4"/>
  <c r="BD333" i="4"/>
  <c r="BE333" i="4"/>
  <c r="BF333" i="4"/>
  <c r="BG333" i="4"/>
  <c r="BH333" i="4"/>
  <c r="BI333" i="4"/>
  <c r="BJ333" i="4"/>
  <c r="BK333" i="4"/>
  <c r="BL333" i="4"/>
  <c r="BM333" i="4"/>
  <c r="BN333" i="4"/>
  <c r="BO333" i="4"/>
  <c r="BP333" i="4"/>
  <c r="BQ333" i="4"/>
  <c r="BR333" i="4"/>
  <c r="BS333" i="4"/>
  <c r="BT333" i="4"/>
  <c r="BU333" i="4"/>
  <c r="S334" i="4"/>
  <c r="T334" i="4"/>
  <c r="U334" i="4"/>
  <c r="V334" i="4"/>
  <c r="W334" i="4"/>
  <c r="X334" i="4"/>
  <c r="Y334" i="4"/>
  <c r="Z334" i="4"/>
  <c r="AA334" i="4"/>
  <c r="AB334" i="4"/>
  <c r="AC334" i="4"/>
  <c r="AD334" i="4"/>
  <c r="AE334" i="4"/>
  <c r="AF334" i="4"/>
  <c r="AG334" i="4"/>
  <c r="AH334" i="4"/>
  <c r="AI334" i="4"/>
  <c r="AJ334" i="4"/>
  <c r="AK334" i="4"/>
  <c r="AL334" i="4"/>
  <c r="AM334" i="4"/>
  <c r="AN334" i="4"/>
  <c r="AO334" i="4"/>
  <c r="AP334" i="4"/>
  <c r="AQ334" i="4"/>
  <c r="AR334" i="4"/>
  <c r="AS334" i="4"/>
  <c r="AT334" i="4"/>
  <c r="AU334" i="4"/>
  <c r="AV334" i="4"/>
  <c r="AW334" i="4"/>
  <c r="AX334" i="4"/>
  <c r="AY334" i="4"/>
  <c r="AZ334" i="4"/>
  <c r="BA334" i="4"/>
  <c r="BB334" i="4"/>
  <c r="BC334" i="4"/>
  <c r="BD334" i="4"/>
  <c r="BE334" i="4"/>
  <c r="BF334" i="4"/>
  <c r="BG334" i="4"/>
  <c r="BH334" i="4"/>
  <c r="BI334" i="4"/>
  <c r="BJ334" i="4"/>
  <c r="BK334" i="4"/>
  <c r="BL334" i="4"/>
  <c r="BM334" i="4"/>
  <c r="BN334" i="4"/>
  <c r="BO334" i="4"/>
  <c r="BP334" i="4"/>
  <c r="BQ334" i="4"/>
  <c r="BR334" i="4"/>
  <c r="BS334" i="4"/>
  <c r="BT334" i="4"/>
  <c r="BU334" i="4"/>
  <c r="S335" i="4"/>
  <c r="T335" i="4"/>
  <c r="U335" i="4"/>
  <c r="V335" i="4"/>
  <c r="W335" i="4"/>
  <c r="X335" i="4"/>
  <c r="Y335" i="4"/>
  <c r="Z335" i="4"/>
  <c r="AA335" i="4"/>
  <c r="AB335" i="4"/>
  <c r="AC335" i="4"/>
  <c r="AD335" i="4"/>
  <c r="AE335" i="4"/>
  <c r="AF335" i="4"/>
  <c r="AG335" i="4"/>
  <c r="AH335" i="4"/>
  <c r="AI335" i="4"/>
  <c r="AJ335" i="4"/>
  <c r="AK335" i="4"/>
  <c r="AL335" i="4"/>
  <c r="AM335" i="4"/>
  <c r="AN335" i="4"/>
  <c r="AO335" i="4"/>
  <c r="AP335" i="4"/>
  <c r="AQ335" i="4"/>
  <c r="AR335" i="4"/>
  <c r="AS335" i="4"/>
  <c r="AT335" i="4"/>
  <c r="AU335" i="4"/>
  <c r="AV335" i="4"/>
  <c r="AW335" i="4"/>
  <c r="AX335" i="4"/>
  <c r="AY335" i="4"/>
  <c r="AZ335" i="4"/>
  <c r="BA335" i="4"/>
  <c r="BB335" i="4"/>
  <c r="BC335" i="4"/>
  <c r="BD335" i="4"/>
  <c r="BE335" i="4"/>
  <c r="BF335" i="4"/>
  <c r="BG335" i="4"/>
  <c r="BH335" i="4"/>
  <c r="BI335" i="4"/>
  <c r="BJ335" i="4"/>
  <c r="BK335" i="4"/>
  <c r="BL335" i="4"/>
  <c r="BM335" i="4"/>
  <c r="BN335" i="4"/>
  <c r="BO335" i="4"/>
  <c r="BP335" i="4"/>
  <c r="BQ335" i="4"/>
  <c r="BR335" i="4"/>
  <c r="BS335" i="4"/>
  <c r="BT335" i="4"/>
  <c r="BU335" i="4"/>
  <c r="S336" i="4"/>
  <c r="T336" i="4"/>
  <c r="U336" i="4"/>
  <c r="V336" i="4"/>
  <c r="W336" i="4"/>
  <c r="X336" i="4"/>
  <c r="Y336" i="4"/>
  <c r="Z336" i="4"/>
  <c r="AA336" i="4"/>
  <c r="AB336" i="4"/>
  <c r="AC336" i="4"/>
  <c r="AD336" i="4"/>
  <c r="AE336" i="4"/>
  <c r="AF336" i="4"/>
  <c r="AG336" i="4"/>
  <c r="AH336" i="4"/>
  <c r="AI336" i="4"/>
  <c r="AJ336" i="4"/>
  <c r="AK336" i="4"/>
  <c r="AL336" i="4"/>
  <c r="AM336" i="4"/>
  <c r="AN336" i="4"/>
  <c r="AO336" i="4"/>
  <c r="AP336" i="4"/>
  <c r="AQ336" i="4"/>
  <c r="AR336" i="4"/>
  <c r="AS336" i="4"/>
  <c r="AT336" i="4"/>
  <c r="AU336" i="4"/>
  <c r="AV336" i="4"/>
  <c r="AW336" i="4"/>
  <c r="AX336" i="4"/>
  <c r="AY336" i="4"/>
  <c r="AZ336" i="4"/>
  <c r="BA336" i="4"/>
  <c r="BB336" i="4"/>
  <c r="BC336" i="4"/>
  <c r="BD336" i="4"/>
  <c r="BE336" i="4"/>
  <c r="BF336" i="4"/>
  <c r="BG336" i="4"/>
  <c r="BH336" i="4"/>
  <c r="BI336" i="4"/>
  <c r="BJ336" i="4"/>
  <c r="BK336" i="4"/>
  <c r="BL336" i="4"/>
  <c r="BM336" i="4"/>
  <c r="BN336" i="4"/>
  <c r="BO336" i="4"/>
  <c r="BP336" i="4"/>
  <c r="BQ336" i="4"/>
  <c r="BR336" i="4"/>
  <c r="BS336" i="4"/>
  <c r="BT336" i="4"/>
  <c r="BU336" i="4"/>
  <c r="S337" i="4"/>
  <c r="T337" i="4"/>
  <c r="U337" i="4"/>
  <c r="V337" i="4"/>
  <c r="W337" i="4"/>
  <c r="X337" i="4"/>
  <c r="Y337" i="4"/>
  <c r="Z337" i="4"/>
  <c r="AA337" i="4"/>
  <c r="AB337" i="4"/>
  <c r="AC337" i="4"/>
  <c r="AD337" i="4"/>
  <c r="AE337" i="4"/>
  <c r="AF337" i="4"/>
  <c r="AG337" i="4"/>
  <c r="AH337" i="4"/>
  <c r="AI337" i="4"/>
  <c r="AJ337" i="4"/>
  <c r="AK337" i="4"/>
  <c r="AL337" i="4"/>
  <c r="AM337" i="4"/>
  <c r="AN337" i="4"/>
  <c r="AO337" i="4"/>
  <c r="AP337" i="4"/>
  <c r="AQ337" i="4"/>
  <c r="AR337" i="4"/>
  <c r="AS337" i="4"/>
  <c r="AT337" i="4"/>
  <c r="AU337" i="4"/>
  <c r="AV337" i="4"/>
  <c r="AW337" i="4"/>
  <c r="AX337" i="4"/>
  <c r="AY337" i="4"/>
  <c r="AZ337" i="4"/>
  <c r="BA337" i="4"/>
  <c r="BB337" i="4"/>
  <c r="BC337" i="4"/>
  <c r="BD337" i="4"/>
  <c r="BE337" i="4"/>
  <c r="BF337" i="4"/>
  <c r="BG337" i="4"/>
  <c r="BH337" i="4"/>
  <c r="BI337" i="4"/>
  <c r="BJ337" i="4"/>
  <c r="BK337" i="4"/>
  <c r="BL337" i="4"/>
  <c r="BM337" i="4"/>
  <c r="BN337" i="4"/>
  <c r="BO337" i="4"/>
  <c r="BP337" i="4"/>
  <c r="BQ337" i="4"/>
  <c r="BR337" i="4"/>
  <c r="BS337" i="4"/>
  <c r="BT337" i="4"/>
  <c r="BU337" i="4"/>
  <c r="S338" i="4"/>
  <c r="T338" i="4"/>
  <c r="U338" i="4"/>
  <c r="V338" i="4"/>
  <c r="W338" i="4"/>
  <c r="X338" i="4"/>
  <c r="Y338" i="4"/>
  <c r="Z338" i="4"/>
  <c r="AA338" i="4"/>
  <c r="AB338" i="4"/>
  <c r="AC338" i="4"/>
  <c r="AD338" i="4"/>
  <c r="AE338" i="4"/>
  <c r="AF338" i="4"/>
  <c r="AG338" i="4"/>
  <c r="AH338" i="4"/>
  <c r="AI338" i="4"/>
  <c r="AJ338" i="4"/>
  <c r="AK338" i="4"/>
  <c r="AL338" i="4"/>
  <c r="AM338" i="4"/>
  <c r="AN338" i="4"/>
  <c r="AO338" i="4"/>
  <c r="AP338" i="4"/>
  <c r="AQ338" i="4"/>
  <c r="AR338" i="4"/>
  <c r="AS338" i="4"/>
  <c r="AT338" i="4"/>
  <c r="AU338" i="4"/>
  <c r="AV338" i="4"/>
  <c r="AW338" i="4"/>
  <c r="AX338" i="4"/>
  <c r="AY338" i="4"/>
  <c r="AZ338" i="4"/>
  <c r="BA338" i="4"/>
  <c r="BB338" i="4"/>
  <c r="BC338" i="4"/>
  <c r="BD338" i="4"/>
  <c r="BE338" i="4"/>
  <c r="BF338" i="4"/>
  <c r="BG338" i="4"/>
  <c r="BH338" i="4"/>
  <c r="BI338" i="4"/>
  <c r="BJ338" i="4"/>
  <c r="BK338" i="4"/>
  <c r="BL338" i="4"/>
  <c r="BM338" i="4"/>
  <c r="BN338" i="4"/>
  <c r="BO338" i="4"/>
  <c r="BP338" i="4"/>
  <c r="BQ338" i="4"/>
  <c r="BR338" i="4"/>
  <c r="BS338" i="4"/>
  <c r="BT338" i="4"/>
  <c r="BU338" i="4"/>
  <c r="S339" i="4"/>
  <c r="T339" i="4"/>
  <c r="U339" i="4"/>
  <c r="V339" i="4"/>
  <c r="W339" i="4"/>
  <c r="X339" i="4"/>
  <c r="Y339" i="4"/>
  <c r="Z339" i="4"/>
  <c r="AA339" i="4"/>
  <c r="AB339" i="4"/>
  <c r="AC339" i="4"/>
  <c r="AD339" i="4"/>
  <c r="AE339" i="4"/>
  <c r="AF339" i="4"/>
  <c r="AG339" i="4"/>
  <c r="AH339" i="4"/>
  <c r="AI339" i="4"/>
  <c r="AJ339" i="4"/>
  <c r="AK339" i="4"/>
  <c r="AL339" i="4"/>
  <c r="AM339" i="4"/>
  <c r="AN339" i="4"/>
  <c r="AO339" i="4"/>
  <c r="AP339" i="4"/>
  <c r="AQ339" i="4"/>
  <c r="AR339" i="4"/>
  <c r="AS339" i="4"/>
  <c r="AT339" i="4"/>
  <c r="AU339" i="4"/>
  <c r="AV339" i="4"/>
  <c r="AW339" i="4"/>
  <c r="AX339" i="4"/>
  <c r="AY339" i="4"/>
  <c r="AZ339" i="4"/>
  <c r="BA339" i="4"/>
  <c r="BB339" i="4"/>
  <c r="BC339" i="4"/>
  <c r="BD339" i="4"/>
  <c r="BE339" i="4"/>
  <c r="BF339" i="4"/>
  <c r="BG339" i="4"/>
  <c r="BH339" i="4"/>
  <c r="BI339" i="4"/>
  <c r="BJ339" i="4"/>
  <c r="BK339" i="4"/>
  <c r="BL339" i="4"/>
  <c r="BM339" i="4"/>
  <c r="BN339" i="4"/>
  <c r="BO339" i="4"/>
  <c r="BP339" i="4"/>
  <c r="BQ339" i="4"/>
  <c r="BR339" i="4"/>
  <c r="BS339" i="4"/>
  <c r="BT339" i="4"/>
  <c r="BU339" i="4"/>
  <c r="S340" i="4"/>
  <c r="T340" i="4"/>
  <c r="U340" i="4"/>
  <c r="V340" i="4"/>
  <c r="W340" i="4"/>
  <c r="X340" i="4"/>
  <c r="Y340" i="4"/>
  <c r="Z340" i="4"/>
  <c r="AA340" i="4"/>
  <c r="AB340" i="4"/>
  <c r="AC340" i="4"/>
  <c r="AD340" i="4"/>
  <c r="AE340" i="4"/>
  <c r="AF340" i="4"/>
  <c r="AG340" i="4"/>
  <c r="AH340" i="4"/>
  <c r="AI340" i="4"/>
  <c r="AJ340" i="4"/>
  <c r="AK340" i="4"/>
  <c r="AL340" i="4"/>
  <c r="AM340" i="4"/>
  <c r="AN340" i="4"/>
  <c r="AO340" i="4"/>
  <c r="AP340" i="4"/>
  <c r="AQ340" i="4"/>
  <c r="AR340" i="4"/>
  <c r="AS340" i="4"/>
  <c r="AT340" i="4"/>
  <c r="AU340" i="4"/>
  <c r="AV340" i="4"/>
  <c r="AW340" i="4"/>
  <c r="AX340" i="4"/>
  <c r="AY340" i="4"/>
  <c r="AZ340" i="4"/>
  <c r="BA340" i="4"/>
  <c r="BB340" i="4"/>
  <c r="BC340" i="4"/>
  <c r="BD340" i="4"/>
  <c r="BE340" i="4"/>
  <c r="BF340" i="4"/>
  <c r="BG340" i="4"/>
  <c r="BH340" i="4"/>
  <c r="BI340" i="4"/>
  <c r="BJ340" i="4"/>
  <c r="BK340" i="4"/>
  <c r="BL340" i="4"/>
  <c r="BM340" i="4"/>
  <c r="BN340" i="4"/>
  <c r="BO340" i="4"/>
  <c r="BP340" i="4"/>
  <c r="BQ340" i="4"/>
  <c r="BR340" i="4"/>
  <c r="BS340" i="4"/>
  <c r="BT340" i="4"/>
  <c r="BU340" i="4"/>
  <c r="S341" i="4"/>
  <c r="T341" i="4"/>
  <c r="U341" i="4"/>
  <c r="V341" i="4"/>
  <c r="W341" i="4"/>
  <c r="X341" i="4"/>
  <c r="Y341" i="4"/>
  <c r="Z341" i="4"/>
  <c r="AA341" i="4"/>
  <c r="AB341" i="4"/>
  <c r="AC341" i="4"/>
  <c r="AD341" i="4"/>
  <c r="AE341" i="4"/>
  <c r="AF341" i="4"/>
  <c r="AG341" i="4"/>
  <c r="AH341" i="4"/>
  <c r="AI341" i="4"/>
  <c r="AJ341" i="4"/>
  <c r="AK341" i="4"/>
  <c r="AL341" i="4"/>
  <c r="AM341" i="4"/>
  <c r="AN341" i="4"/>
  <c r="AO341" i="4"/>
  <c r="AP341" i="4"/>
  <c r="AQ341" i="4"/>
  <c r="AR341" i="4"/>
  <c r="AS341" i="4"/>
  <c r="AT341" i="4"/>
  <c r="AU341" i="4"/>
  <c r="AV341" i="4"/>
  <c r="AW341" i="4"/>
  <c r="AX341" i="4"/>
  <c r="AY341" i="4"/>
  <c r="AZ341" i="4"/>
  <c r="BA341" i="4"/>
  <c r="BB341" i="4"/>
  <c r="BC341" i="4"/>
  <c r="BD341" i="4"/>
  <c r="BE341" i="4"/>
  <c r="BF341" i="4"/>
  <c r="BG341" i="4"/>
  <c r="BH341" i="4"/>
  <c r="BI341" i="4"/>
  <c r="BJ341" i="4"/>
  <c r="BK341" i="4"/>
  <c r="BL341" i="4"/>
  <c r="BM341" i="4"/>
  <c r="BN341" i="4"/>
  <c r="BO341" i="4"/>
  <c r="BP341" i="4"/>
  <c r="BQ341" i="4"/>
  <c r="BR341" i="4"/>
  <c r="BS341" i="4"/>
  <c r="BT341" i="4"/>
  <c r="BU341" i="4"/>
  <c r="S342" i="4"/>
  <c r="T342" i="4"/>
  <c r="U342" i="4"/>
  <c r="V342" i="4"/>
  <c r="W342" i="4"/>
  <c r="X342" i="4"/>
  <c r="Y342" i="4"/>
  <c r="Z342" i="4"/>
  <c r="AA342" i="4"/>
  <c r="AB342" i="4"/>
  <c r="AC342" i="4"/>
  <c r="AD342" i="4"/>
  <c r="AE342" i="4"/>
  <c r="AF342" i="4"/>
  <c r="AG342" i="4"/>
  <c r="AH342" i="4"/>
  <c r="AI342" i="4"/>
  <c r="AJ342" i="4"/>
  <c r="AK342" i="4"/>
  <c r="AL342" i="4"/>
  <c r="AM342" i="4"/>
  <c r="AN342" i="4"/>
  <c r="AO342" i="4"/>
  <c r="AP342" i="4"/>
  <c r="AQ342" i="4"/>
  <c r="AR342" i="4"/>
  <c r="AS342" i="4"/>
  <c r="AT342" i="4"/>
  <c r="AU342" i="4"/>
  <c r="AV342" i="4"/>
  <c r="AW342" i="4"/>
  <c r="AX342" i="4"/>
  <c r="AY342" i="4"/>
  <c r="AZ342" i="4"/>
  <c r="BA342" i="4"/>
  <c r="BB342" i="4"/>
  <c r="BC342" i="4"/>
  <c r="BD342" i="4"/>
  <c r="BE342" i="4"/>
  <c r="BF342" i="4"/>
  <c r="BG342" i="4"/>
  <c r="BH342" i="4"/>
  <c r="BI342" i="4"/>
  <c r="BJ342" i="4"/>
  <c r="BK342" i="4"/>
  <c r="BL342" i="4"/>
  <c r="BM342" i="4"/>
  <c r="BN342" i="4"/>
  <c r="BO342" i="4"/>
  <c r="BP342" i="4"/>
  <c r="BQ342" i="4"/>
  <c r="BR342" i="4"/>
  <c r="BS342" i="4"/>
  <c r="BT342" i="4"/>
  <c r="BU342" i="4"/>
  <c r="S343" i="4"/>
  <c r="T343" i="4"/>
  <c r="U343" i="4"/>
  <c r="V343" i="4"/>
  <c r="W343" i="4"/>
  <c r="X343" i="4"/>
  <c r="Y343" i="4"/>
  <c r="Z343" i="4"/>
  <c r="AA343" i="4"/>
  <c r="AB343" i="4"/>
  <c r="AC343" i="4"/>
  <c r="AD343" i="4"/>
  <c r="AE343" i="4"/>
  <c r="AF343" i="4"/>
  <c r="AG343" i="4"/>
  <c r="AH343" i="4"/>
  <c r="AI343" i="4"/>
  <c r="AJ343" i="4"/>
  <c r="AK343" i="4"/>
  <c r="AL343" i="4"/>
  <c r="AM343" i="4"/>
  <c r="AN343" i="4"/>
  <c r="AO343" i="4"/>
  <c r="AP343" i="4"/>
  <c r="AQ343" i="4"/>
  <c r="AR343" i="4"/>
  <c r="AS343" i="4"/>
  <c r="AT343" i="4"/>
  <c r="AU343" i="4"/>
  <c r="AV343" i="4"/>
  <c r="AW343" i="4"/>
  <c r="AX343" i="4"/>
  <c r="AY343" i="4"/>
  <c r="AZ343" i="4"/>
  <c r="BA343" i="4"/>
  <c r="BB343" i="4"/>
  <c r="BC343" i="4"/>
  <c r="BD343" i="4"/>
  <c r="BE343" i="4"/>
  <c r="BF343" i="4"/>
  <c r="BG343" i="4"/>
  <c r="BH343" i="4"/>
  <c r="BI343" i="4"/>
  <c r="BJ343" i="4"/>
  <c r="BK343" i="4"/>
  <c r="BL343" i="4"/>
  <c r="BM343" i="4"/>
  <c r="BN343" i="4"/>
  <c r="BO343" i="4"/>
  <c r="BP343" i="4"/>
  <c r="BQ343" i="4"/>
  <c r="BR343" i="4"/>
  <c r="BS343" i="4"/>
  <c r="BT343" i="4"/>
  <c r="BU343" i="4"/>
  <c r="S344" i="4"/>
  <c r="T344" i="4"/>
  <c r="U344" i="4"/>
  <c r="V344" i="4"/>
  <c r="W344" i="4"/>
  <c r="X344" i="4"/>
  <c r="Y344" i="4"/>
  <c r="Z344" i="4"/>
  <c r="AA344" i="4"/>
  <c r="AB344" i="4"/>
  <c r="AC344" i="4"/>
  <c r="AD344" i="4"/>
  <c r="AE344" i="4"/>
  <c r="AF344" i="4"/>
  <c r="AG344" i="4"/>
  <c r="AH344" i="4"/>
  <c r="AI344" i="4"/>
  <c r="AJ344" i="4"/>
  <c r="AK344" i="4"/>
  <c r="AL344" i="4"/>
  <c r="AM344" i="4"/>
  <c r="AN344" i="4"/>
  <c r="AO344" i="4"/>
  <c r="AP344" i="4"/>
  <c r="AQ344" i="4"/>
  <c r="AR344" i="4"/>
  <c r="AS344" i="4"/>
  <c r="AT344" i="4"/>
  <c r="AU344" i="4"/>
  <c r="AV344" i="4"/>
  <c r="AW344" i="4"/>
  <c r="AX344" i="4"/>
  <c r="AY344" i="4"/>
  <c r="AZ344" i="4"/>
  <c r="BA344" i="4"/>
  <c r="BB344" i="4"/>
  <c r="BC344" i="4"/>
  <c r="BD344" i="4"/>
  <c r="BE344" i="4"/>
  <c r="BF344" i="4"/>
  <c r="BG344" i="4"/>
  <c r="BH344" i="4"/>
  <c r="BI344" i="4"/>
  <c r="BJ344" i="4"/>
  <c r="BK344" i="4"/>
  <c r="BL344" i="4"/>
  <c r="BM344" i="4"/>
  <c r="BN344" i="4"/>
  <c r="BO344" i="4"/>
  <c r="BP344" i="4"/>
  <c r="BQ344" i="4"/>
  <c r="BR344" i="4"/>
  <c r="BS344" i="4"/>
  <c r="BT344" i="4"/>
  <c r="BU344" i="4"/>
  <c r="S345" i="4"/>
  <c r="T345" i="4"/>
  <c r="U345" i="4"/>
  <c r="V345" i="4"/>
  <c r="W345" i="4"/>
  <c r="X345" i="4"/>
  <c r="Y345" i="4"/>
  <c r="Z345" i="4"/>
  <c r="AA345" i="4"/>
  <c r="AB345" i="4"/>
  <c r="AC345" i="4"/>
  <c r="AD345" i="4"/>
  <c r="AE345" i="4"/>
  <c r="AF345" i="4"/>
  <c r="AG345" i="4"/>
  <c r="AH345" i="4"/>
  <c r="AI345" i="4"/>
  <c r="AJ345" i="4"/>
  <c r="AK345" i="4"/>
  <c r="AL345" i="4"/>
  <c r="AM345" i="4"/>
  <c r="AN345" i="4"/>
  <c r="AO345" i="4"/>
  <c r="AP345" i="4"/>
  <c r="AQ345" i="4"/>
  <c r="AR345" i="4"/>
  <c r="AS345" i="4"/>
  <c r="AT345" i="4"/>
  <c r="AU345" i="4"/>
  <c r="AV345" i="4"/>
  <c r="AW345" i="4"/>
  <c r="AX345" i="4"/>
  <c r="AY345" i="4"/>
  <c r="AZ345" i="4"/>
  <c r="BA345" i="4"/>
  <c r="BB345" i="4"/>
  <c r="BC345" i="4"/>
  <c r="BD345" i="4"/>
  <c r="BE345" i="4"/>
  <c r="BF345" i="4"/>
  <c r="BG345" i="4"/>
  <c r="BH345" i="4"/>
  <c r="BI345" i="4"/>
  <c r="BJ345" i="4"/>
  <c r="BK345" i="4"/>
  <c r="BL345" i="4"/>
  <c r="BM345" i="4"/>
  <c r="BN345" i="4"/>
  <c r="BO345" i="4"/>
  <c r="BP345" i="4"/>
  <c r="BQ345" i="4"/>
  <c r="BR345" i="4"/>
  <c r="BS345" i="4"/>
  <c r="BT345" i="4"/>
  <c r="BU345" i="4"/>
  <c r="S346" i="4"/>
  <c r="T346" i="4"/>
  <c r="U346" i="4"/>
  <c r="V346" i="4"/>
  <c r="W346" i="4"/>
  <c r="X346" i="4"/>
  <c r="Y346" i="4"/>
  <c r="Z346" i="4"/>
  <c r="AA346" i="4"/>
  <c r="AB346" i="4"/>
  <c r="AC346" i="4"/>
  <c r="AD346" i="4"/>
  <c r="AE346" i="4"/>
  <c r="AF346" i="4"/>
  <c r="AG346" i="4"/>
  <c r="AH346" i="4"/>
  <c r="AI346" i="4"/>
  <c r="AJ346" i="4"/>
  <c r="AK346" i="4"/>
  <c r="AL346" i="4"/>
  <c r="AM346" i="4"/>
  <c r="AN346" i="4"/>
  <c r="AO346" i="4"/>
  <c r="AP346" i="4"/>
  <c r="AQ346" i="4"/>
  <c r="AR346" i="4"/>
  <c r="AS346" i="4"/>
  <c r="AT346" i="4"/>
  <c r="AU346" i="4"/>
  <c r="AV346" i="4"/>
  <c r="AW346" i="4"/>
  <c r="AX346" i="4"/>
  <c r="AY346" i="4"/>
  <c r="AZ346" i="4"/>
  <c r="BA346" i="4"/>
  <c r="BB346" i="4"/>
  <c r="BC346" i="4"/>
  <c r="BD346" i="4"/>
  <c r="BE346" i="4"/>
  <c r="BF346" i="4"/>
  <c r="BG346" i="4"/>
  <c r="BH346" i="4"/>
  <c r="BI346" i="4"/>
  <c r="BJ346" i="4"/>
  <c r="BK346" i="4"/>
  <c r="BL346" i="4"/>
  <c r="BM346" i="4"/>
  <c r="BN346" i="4"/>
  <c r="BO346" i="4"/>
  <c r="BP346" i="4"/>
  <c r="BQ346" i="4"/>
  <c r="BR346" i="4"/>
  <c r="BS346" i="4"/>
  <c r="BT346" i="4"/>
  <c r="BU346" i="4"/>
  <c r="S347" i="4"/>
  <c r="T347" i="4"/>
  <c r="U347" i="4"/>
  <c r="V347" i="4"/>
  <c r="W347" i="4"/>
  <c r="X347" i="4"/>
  <c r="Y347" i="4"/>
  <c r="Z347" i="4"/>
  <c r="AA347" i="4"/>
  <c r="AB347" i="4"/>
  <c r="AC347" i="4"/>
  <c r="AD347" i="4"/>
  <c r="AE347" i="4"/>
  <c r="AF347" i="4"/>
  <c r="AG347" i="4"/>
  <c r="AH347" i="4"/>
  <c r="AI347" i="4"/>
  <c r="AJ347" i="4"/>
  <c r="AK347" i="4"/>
  <c r="AL347" i="4"/>
  <c r="AM347" i="4"/>
  <c r="AN347" i="4"/>
  <c r="AO347" i="4"/>
  <c r="AP347" i="4"/>
  <c r="AQ347" i="4"/>
  <c r="AR347" i="4"/>
  <c r="AS347" i="4"/>
  <c r="AT347" i="4"/>
  <c r="AU347" i="4"/>
  <c r="AV347" i="4"/>
  <c r="AW347" i="4"/>
  <c r="AX347" i="4"/>
  <c r="AY347" i="4"/>
  <c r="AZ347" i="4"/>
  <c r="BA347" i="4"/>
  <c r="BB347" i="4"/>
  <c r="BC347" i="4"/>
  <c r="BD347" i="4"/>
  <c r="BE347" i="4"/>
  <c r="BF347" i="4"/>
  <c r="BG347" i="4"/>
  <c r="BH347" i="4"/>
  <c r="BI347" i="4"/>
  <c r="BJ347" i="4"/>
  <c r="BK347" i="4"/>
  <c r="BL347" i="4"/>
  <c r="BM347" i="4"/>
  <c r="BN347" i="4"/>
  <c r="BO347" i="4"/>
  <c r="BP347" i="4"/>
  <c r="BQ347" i="4"/>
  <c r="BR347" i="4"/>
  <c r="BS347" i="4"/>
  <c r="BT347" i="4"/>
  <c r="BU347" i="4"/>
  <c r="S348" i="4"/>
  <c r="T348" i="4"/>
  <c r="U348" i="4"/>
  <c r="V348" i="4"/>
  <c r="W348" i="4"/>
  <c r="X348" i="4"/>
  <c r="Y348" i="4"/>
  <c r="Z348" i="4"/>
  <c r="AA348" i="4"/>
  <c r="AB348" i="4"/>
  <c r="AC348" i="4"/>
  <c r="AD348" i="4"/>
  <c r="AE348" i="4"/>
  <c r="AF348" i="4"/>
  <c r="AG348" i="4"/>
  <c r="AH348" i="4"/>
  <c r="AI348" i="4"/>
  <c r="AJ348" i="4"/>
  <c r="AK348" i="4"/>
  <c r="AL348" i="4"/>
  <c r="AM348" i="4"/>
  <c r="AN348" i="4"/>
  <c r="AO348" i="4"/>
  <c r="AP348" i="4"/>
  <c r="AQ348" i="4"/>
  <c r="AR348" i="4"/>
  <c r="AS348" i="4"/>
  <c r="AT348" i="4"/>
  <c r="AU348" i="4"/>
  <c r="AV348" i="4"/>
  <c r="AW348" i="4"/>
  <c r="AX348" i="4"/>
  <c r="AY348" i="4"/>
  <c r="AZ348" i="4"/>
  <c r="BA348" i="4"/>
  <c r="BB348" i="4"/>
  <c r="BC348" i="4"/>
  <c r="BD348" i="4"/>
  <c r="BE348" i="4"/>
  <c r="BF348" i="4"/>
  <c r="BG348" i="4"/>
  <c r="BH348" i="4"/>
  <c r="BI348" i="4"/>
  <c r="BJ348" i="4"/>
  <c r="BK348" i="4"/>
  <c r="BL348" i="4"/>
  <c r="BM348" i="4"/>
  <c r="BN348" i="4"/>
  <c r="BO348" i="4"/>
  <c r="BP348" i="4"/>
  <c r="BQ348" i="4"/>
  <c r="BR348" i="4"/>
  <c r="BS348" i="4"/>
  <c r="BT348" i="4"/>
  <c r="BU348" i="4"/>
  <c r="S349" i="4"/>
  <c r="T349" i="4"/>
  <c r="U349" i="4"/>
  <c r="V349" i="4"/>
  <c r="W349" i="4"/>
  <c r="X349" i="4"/>
  <c r="Y349" i="4"/>
  <c r="Z349" i="4"/>
  <c r="AA349" i="4"/>
  <c r="AB349" i="4"/>
  <c r="AC349" i="4"/>
  <c r="AD349" i="4"/>
  <c r="AE349" i="4"/>
  <c r="AF349" i="4"/>
  <c r="AG349" i="4"/>
  <c r="AH349" i="4"/>
  <c r="AI349" i="4"/>
  <c r="AJ349" i="4"/>
  <c r="AK349" i="4"/>
  <c r="AL349" i="4"/>
  <c r="AM349" i="4"/>
  <c r="AN349" i="4"/>
  <c r="AO349" i="4"/>
  <c r="AP349" i="4"/>
  <c r="AQ349" i="4"/>
  <c r="AR349" i="4"/>
  <c r="AS349" i="4"/>
  <c r="AT349" i="4"/>
  <c r="AU349" i="4"/>
  <c r="AV349" i="4"/>
  <c r="AW349" i="4"/>
  <c r="AX349" i="4"/>
  <c r="AY349" i="4"/>
  <c r="AZ349" i="4"/>
  <c r="BA349" i="4"/>
  <c r="BB349" i="4"/>
  <c r="BC349" i="4"/>
  <c r="BD349" i="4"/>
  <c r="BE349" i="4"/>
  <c r="BF349" i="4"/>
  <c r="BG349" i="4"/>
  <c r="BH349" i="4"/>
  <c r="BI349" i="4"/>
  <c r="BJ349" i="4"/>
  <c r="BK349" i="4"/>
  <c r="BL349" i="4"/>
  <c r="BM349" i="4"/>
  <c r="BN349" i="4"/>
  <c r="BO349" i="4"/>
  <c r="BP349" i="4"/>
  <c r="BQ349" i="4"/>
  <c r="BR349" i="4"/>
  <c r="BS349" i="4"/>
  <c r="BT349" i="4"/>
  <c r="BU349" i="4"/>
  <c r="S350" i="4"/>
  <c r="T350" i="4"/>
  <c r="U350" i="4"/>
  <c r="V350" i="4"/>
  <c r="W350" i="4"/>
  <c r="X350" i="4"/>
  <c r="Y350" i="4"/>
  <c r="Z350" i="4"/>
  <c r="AA350" i="4"/>
  <c r="AB350" i="4"/>
  <c r="AC350" i="4"/>
  <c r="AD350" i="4"/>
  <c r="AE350" i="4"/>
  <c r="AF350" i="4"/>
  <c r="AG350" i="4"/>
  <c r="AH350" i="4"/>
  <c r="AI350" i="4"/>
  <c r="AJ350" i="4"/>
  <c r="AK350" i="4"/>
  <c r="AL350" i="4"/>
  <c r="AM350" i="4"/>
  <c r="AN350" i="4"/>
  <c r="AO350" i="4"/>
  <c r="AP350" i="4"/>
  <c r="AQ350" i="4"/>
  <c r="AR350" i="4"/>
  <c r="AS350" i="4"/>
  <c r="AT350" i="4"/>
  <c r="AU350" i="4"/>
  <c r="AV350" i="4"/>
  <c r="AW350" i="4"/>
  <c r="AX350" i="4"/>
  <c r="AY350" i="4"/>
  <c r="AZ350" i="4"/>
  <c r="BA350" i="4"/>
  <c r="BB350" i="4"/>
  <c r="BC350" i="4"/>
  <c r="BD350" i="4"/>
  <c r="BE350" i="4"/>
  <c r="BF350" i="4"/>
  <c r="BG350" i="4"/>
  <c r="BH350" i="4"/>
  <c r="BI350" i="4"/>
  <c r="BJ350" i="4"/>
  <c r="BK350" i="4"/>
  <c r="BL350" i="4"/>
  <c r="BM350" i="4"/>
  <c r="BN350" i="4"/>
  <c r="BO350" i="4"/>
  <c r="BP350" i="4"/>
  <c r="BQ350" i="4"/>
  <c r="BR350" i="4"/>
  <c r="BS350" i="4"/>
  <c r="BT350" i="4"/>
  <c r="BU350" i="4"/>
  <c r="S351" i="4"/>
  <c r="T351" i="4"/>
  <c r="U351" i="4"/>
  <c r="V351" i="4"/>
  <c r="W351" i="4"/>
  <c r="X351" i="4"/>
  <c r="Y351" i="4"/>
  <c r="Z351" i="4"/>
  <c r="AA351" i="4"/>
  <c r="AB351" i="4"/>
  <c r="AC351" i="4"/>
  <c r="AD351" i="4"/>
  <c r="AE351" i="4"/>
  <c r="AF351" i="4"/>
  <c r="AG351" i="4"/>
  <c r="AH351" i="4"/>
  <c r="AI351" i="4"/>
  <c r="AJ351" i="4"/>
  <c r="AK351" i="4"/>
  <c r="AL351" i="4"/>
  <c r="AM351" i="4"/>
  <c r="AN351" i="4"/>
  <c r="AO351" i="4"/>
  <c r="AP351" i="4"/>
  <c r="AQ351" i="4"/>
  <c r="AR351" i="4"/>
  <c r="AS351" i="4"/>
  <c r="AT351" i="4"/>
  <c r="AU351" i="4"/>
  <c r="AV351" i="4"/>
  <c r="AW351" i="4"/>
  <c r="AX351" i="4"/>
  <c r="AY351" i="4"/>
  <c r="AZ351" i="4"/>
  <c r="BA351" i="4"/>
  <c r="BB351" i="4"/>
  <c r="BC351" i="4"/>
  <c r="BD351" i="4"/>
  <c r="BE351" i="4"/>
  <c r="BF351" i="4"/>
  <c r="BG351" i="4"/>
  <c r="BH351" i="4"/>
  <c r="BI351" i="4"/>
  <c r="BJ351" i="4"/>
  <c r="BK351" i="4"/>
  <c r="BL351" i="4"/>
  <c r="BM351" i="4"/>
  <c r="BN351" i="4"/>
  <c r="BO351" i="4"/>
  <c r="BP351" i="4"/>
  <c r="BQ351" i="4"/>
  <c r="BR351" i="4"/>
  <c r="BS351" i="4"/>
  <c r="BT351" i="4"/>
  <c r="BU351" i="4"/>
  <c r="S352" i="4"/>
  <c r="T352" i="4"/>
  <c r="U352" i="4"/>
  <c r="V352" i="4"/>
  <c r="W352" i="4"/>
  <c r="X352" i="4"/>
  <c r="Y352" i="4"/>
  <c r="Z352" i="4"/>
  <c r="AA352" i="4"/>
  <c r="AB352" i="4"/>
  <c r="AC352" i="4"/>
  <c r="AD352" i="4"/>
  <c r="AE352" i="4"/>
  <c r="AF352" i="4"/>
  <c r="AG352" i="4"/>
  <c r="AH352" i="4"/>
  <c r="AI352" i="4"/>
  <c r="AJ352" i="4"/>
  <c r="AK352" i="4"/>
  <c r="AL352" i="4"/>
  <c r="AM352" i="4"/>
  <c r="AN352" i="4"/>
  <c r="AO352" i="4"/>
  <c r="AP352" i="4"/>
  <c r="AQ352" i="4"/>
  <c r="AR352" i="4"/>
  <c r="AS352" i="4"/>
  <c r="AT352" i="4"/>
  <c r="AU352" i="4"/>
  <c r="AV352" i="4"/>
  <c r="AW352" i="4"/>
  <c r="AX352" i="4"/>
  <c r="AY352" i="4"/>
  <c r="AZ352" i="4"/>
  <c r="BA352" i="4"/>
  <c r="BB352" i="4"/>
  <c r="BC352" i="4"/>
  <c r="BD352" i="4"/>
  <c r="BE352" i="4"/>
  <c r="BF352" i="4"/>
  <c r="BG352" i="4"/>
  <c r="BH352" i="4"/>
  <c r="BI352" i="4"/>
  <c r="BJ352" i="4"/>
  <c r="BK352" i="4"/>
  <c r="BL352" i="4"/>
  <c r="BM352" i="4"/>
  <c r="BN352" i="4"/>
  <c r="BO352" i="4"/>
  <c r="BP352" i="4"/>
  <c r="BQ352" i="4"/>
  <c r="BR352" i="4"/>
  <c r="BS352" i="4"/>
  <c r="BT352" i="4"/>
  <c r="BU352" i="4"/>
  <c r="S353" i="4"/>
  <c r="T353" i="4"/>
  <c r="U353" i="4"/>
  <c r="V353" i="4"/>
  <c r="W353" i="4"/>
  <c r="X353" i="4"/>
  <c r="Y353" i="4"/>
  <c r="Z353" i="4"/>
  <c r="AA353" i="4"/>
  <c r="AB353" i="4"/>
  <c r="AC353" i="4"/>
  <c r="AD353" i="4"/>
  <c r="AE353" i="4"/>
  <c r="AF353" i="4"/>
  <c r="AG353" i="4"/>
  <c r="AH353" i="4"/>
  <c r="AI353" i="4"/>
  <c r="AJ353" i="4"/>
  <c r="AK353" i="4"/>
  <c r="AL353" i="4"/>
  <c r="AM353" i="4"/>
  <c r="AN353" i="4"/>
  <c r="AO353" i="4"/>
  <c r="AP353" i="4"/>
  <c r="AQ353" i="4"/>
  <c r="AR353" i="4"/>
  <c r="AS353" i="4"/>
  <c r="AT353" i="4"/>
  <c r="AU353" i="4"/>
  <c r="AV353" i="4"/>
  <c r="AW353" i="4"/>
  <c r="AX353" i="4"/>
  <c r="AY353" i="4"/>
  <c r="AZ353" i="4"/>
  <c r="BA353" i="4"/>
  <c r="BB353" i="4"/>
  <c r="BC353" i="4"/>
  <c r="BD353" i="4"/>
  <c r="BE353" i="4"/>
  <c r="BF353" i="4"/>
  <c r="BG353" i="4"/>
  <c r="BH353" i="4"/>
  <c r="BI353" i="4"/>
  <c r="BJ353" i="4"/>
  <c r="BK353" i="4"/>
  <c r="BL353" i="4"/>
  <c r="BM353" i="4"/>
  <c r="BN353" i="4"/>
  <c r="BO353" i="4"/>
  <c r="BP353" i="4"/>
  <c r="BQ353" i="4"/>
  <c r="BR353" i="4"/>
  <c r="BS353" i="4"/>
  <c r="BT353" i="4"/>
  <c r="BU353" i="4"/>
  <c r="S354" i="4"/>
  <c r="T354" i="4"/>
  <c r="U354" i="4"/>
  <c r="V354" i="4"/>
  <c r="W354" i="4"/>
  <c r="X354" i="4"/>
  <c r="Y354" i="4"/>
  <c r="Z354" i="4"/>
  <c r="AA354" i="4"/>
  <c r="AB354" i="4"/>
  <c r="AC354" i="4"/>
  <c r="AD354" i="4"/>
  <c r="AE354" i="4"/>
  <c r="AF354" i="4"/>
  <c r="AG354" i="4"/>
  <c r="AH354" i="4"/>
  <c r="AI354" i="4"/>
  <c r="AJ354" i="4"/>
  <c r="AK354" i="4"/>
  <c r="AL354" i="4"/>
  <c r="AM354" i="4"/>
  <c r="AN354" i="4"/>
  <c r="AO354" i="4"/>
  <c r="AP354" i="4"/>
  <c r="AQ354" i="4"/>
  <c r="AR354" i="4"/>
  <c r="AS354" i="4"/>
  <c r="AT354" i="4"/>
  <c r="AU354" i="4"/>
  <c r="AV354" i="4"/>
  <c r="AW354" i="4"/>
  <c r="AX354" i="4"/>
  <c r="AY354" i="4"/>
  <c r="AZ354" i="4"/>
  <c r="BA354" i="4"/>
  <c r="BB354" i="4"/>
  <c r="BC354" i="4"/>
  <c r="BD354" i="4"/>
  <c r="BE354" i="4"/>
  <c r="BF354" i="4"/>
  <c r="BG354" i="4"/>
  <c r="BH354" i="4"/>
  <c r="BI354" i="4"/>
  <c r="BJ354" i="4"/>
  <c r="BK354" i="4"/>
  <c r="BL354" i="4"/>
  <c r="BM354" i="4"/>
  <c r="BN354" i="4"/>
  <c r="BO354" i="4"/>
  <c r="BP354" i="4"/>
  <c r="BQ354" i="4"/>
  <c r="BR354" i="4"/>
  <c r="BS354" i="4"/>
  <c r="BT354" i="4"/>
  <c r="BU354" i="4"/>
  <c r="S355" i="4"/>
  <c r="T355" i="4"/>
  <c r="U355" i="4"/>
  <c r="V355" i="4"/>
  <c r="W355" i="4"/>
  <c r="X355" i="4"/>
  <c r="Y355" i="4"/>
  <c r="Z355" i="4"/>
  <c r="AA355" i="4"/>
  <c r="AB355" i="4"/>
  <c r="AC355" i="4"/>
  <c r="AD355" i="4"/>
  <c r="AE355" i="4"/>
  <c r="AF355" i="4"/>
  <c r="AG355" i="4"/>
  <c r="AH355" i="4"/>
  <c r="AI355" i="4"/>
  <c r="AJ355" i="4"/>
  <c r="AK355" i="4"/>
  <c r="AL355" i="4"/>
  <c r="AM355" i="4"/>
  <c r="AN355" i="4"/>
  <c r="AO355" i="4"/>
  <c r="AP355" i="4"/>
  <c r="AQ355" i="4"/>
  <c r="AR355" i="4"/>
  <c r="AS355" i="4"/>
  <c r="AT355" i="4"/>
  <c r="AU355" i="4"/>
  <c r="AV355" i="4"/>
  <c r="AW355" i="4"/>
  <c r="AX355" i="4"/>
  <c r="AY355" i="4"/>
  <c r="AZ355" i="4"/>
  <c r="BA355" i="4"/>
  <c r="BB355" i="4"/>
  <c r="BC355" i="4"/>
  <c r="BD355" i="4"/>
  <c r="BE355" i="4"/>
  <c r="BF355" i="4"/>
  <c r="BG355" i="4"/>
  <c r="BH355" i="4"/>
  <c r="BI355" i="4"/>
  <c r="BJ355" i="4"/>
  <c r="BK355" i="4"/>
  <c r="BL355" i="4"/>
  <c r="BM355" i="4"/>
  <c r="BN355" i="4"/>
  <c r="BO355" i="4"/>
  <c r="BP355" i="4"/>
  <c r="BQ355" i="4"/>
  <c r="BR355" i="4"/>
  <c r="BS355" i="4"/>
  <c r="BT355" i="4"/>
  <c r="BU355" i="4"/>
  <c r="S356" i="4"/>
  <c r="T356" i="4"/>
  <c r="U356" i="4"/>
  <c r="V356" i="4"/>
  <c r="W356" i="4"/>
  <c r="X356" i="4"/>
  <c r="Y356" i="4"/>
  <c r="Z356" i="4"/>
  <c r="AA356" i="4"/>
  <c r="AB356" i="4"/>
  <c r="AC356" i="4"/>
  <c r="AD356" i="4"/>
  <c r="AE356" i="4"/>
  <c r="AF356" i="4"/>
  <c r="AG356" i="4"/>
  <c r="AH356" i="4"/>
  <c r="AI356" i="4"/>
  <c r="AJ356" i="4"/>
  <c r="AK356" i="4"/>
  <c r="AL356" i="4"/>
  <c r="AM356" i="4"/>
  <c r="AN356" i="4"/>
  <c r="AO356" i="4"/>
  <c r="AP356" i="4"/>
  <c r="AQ356" i="4"/>
  <c r="AR356" i="4"/>
  <c r="AS356" i="4"/>
  <c r="AT356" i="4"/>
  <c r="AU356" i="4"/>
  <c r="AV356" i="4"/>
  <c r="AW356" i="4"/>
  <c r="AX356" i="4"/>
  <c r="AY356" i="4"/>
  <c r="AZ356" i="4"/>
  <c r="BA356" i="4"/>
  <c r="BB356" i="4"/>
  <c r="BC356" i="4"/>
  <c r="BD356" i="4"/>
  <c r="BE356" i="4"/>
  <c r="BF356" i="4"/>
  <c r="BG356" i="4"/>
  <c r="BH356" i="4"/>
  <c r="BI356" i="4"/>
  <c r="BJ356" i="4"/>
  <c r="BK356" i="4"/>
  <c r="BL356" i="4"/>
  <c r="BM356" i="4"/>
  <c r="BN356" i="4"/>
  <c r="BO356" i="4"/>
  <c r="BP356" i="4"/>
  <c r="BQ356" i="4"/>
  <c r="BR356" i="4"/>
  <c r="BS356" i="4"/>
  <c r="BT356" i="4"/>
  <c r="BU356" i="4"/>
  <c r="S357" i="4"/>
  <c r="T357" i="4"/>
  <c r="U357" i="4"/>
  <c r="V357" i="4"/>
  <c r="W357" i="4"/>
  <c r="X357" i="4"/>
  <c r="Y357" i="4"/>
  <c r="Z357" i="4"/>
  <c r="AA357" i="4"/>
  <c r="AB357" i="4"/>
  <c r="AC357" i="4"/>
  <c r="AD357" i="4"/>
  <c r="AE357" i="4"/>
  <c r="AF357" i="4"/>
  <c r="AG357" i="4"/>
  <c r="AH357" i="4"/>
  <c r="AI357" i="4"/>
  <c r="AJ357" i="4"/>
  <c r="AK357" i="4"/>
  <c r="AL357" i="4"/>
  <c r="AM357" i="4"/>
  <c r="AN357" i="4"/>
  <c r="AO357" i="4"/>
  <c r="AP357" i="4"/>
  <c r="AQ357" i="4"/>
  <c r="AR357" i="4"/>
  <c r="AS357" i="4"/>
  <c r="AT357" i="4"/>
  <c r="AU357" i="4"/>
  <c r="AV357" i="4"/>
  <c r="AW357" i="4"/>
  <c r="AX357" i="4"/>
  <c r="AY357" i="4"/>
  <c r="AZ357" i="4"/>
  <c r="BA357" i="4"/>
  <c r="BB357" i="4"/>
  <c r="BC357" i="4"/>
  <c r="BD357" i="4"/>
  <c r="BE357" i="4"/>
  <c r="BF357" i="4"/>
  <c r="BG357" i="4"/>
  <c r="BH357" i="4"/>
  <c r="BI357" i="4"/>
  <c r="BJ357" i="4"/>
  <c r="BK357" i="4"/>
  <c r="BL357" i="4"/>
  <c r="BM357" i="4"/>
  <c r="BN357" i="4"/>
  <c r="BO357" i="4"/>
  <c r="BP357" i="4"/>
  <c r="BQ357" i="4"/>
  <c r="BR357" i="4"/>
  <c r="BS357" i="4"/>
  <c r="BT357" i="4"/>
  <c r="BU357" i="4"/>
  <c r="S358" i="4"/>
  <c r="T358" i="4"/>
  <c r="U358" i="4"/>
  <c r="V358" i="4"/>
  <c r="W358" i="4"/>
  <c r="X358" i="4"/>
  <c r="Y358" i="4"/>
  <c r="Z358" i="4"/>
  <c r="AA358" i="4"/>
  <c r="AB358" i="4"/>
  <c r="AC358" i="4"/>
  <c r="AD358" i="4"/>
  <c r="AE358" i="4"/>
  <c r="AF358" i="4"/>
  <c r="AG358" i="4"/>
  <c r="AH358" i="4"/>
  <c r="AI358" i="4"/>
  <c r="AJ358" i="4"/>
  <c r="AK358" i="4"/>
  <c r="AL358" i="4"/>
  <c r="AM358" i="4"/>
  <c r="AN358" i="4"/>
  <c r="AO358" i="4"/>
  <c r="AP358" i="4"/>
  <c r="AQ358" i="4"/>
  <c r="AR358" i="4"/>
  <c r="AS358" i="4"/>
  <c r="AT358" i="4"/>
  <c r="AU358" i="4"/>
  <c r="AV358" i="4"/>
  <c r="AW358" i="4"/>
  <c r="AX358" i="4"/>
  <c r="AY358" i="4"/>
  <c r="AZ358" i="4"/>
  <c r="BA358" i="4"/>
  <c r="BB358" i="4"/>
  <c r="BC358" i="4"/>
  <c r="BD358" i="4"/>
  <c r="BE358" i="4"/>
  <c r="BF358" i="4"/>
  <c r="BG358" i="4"/>
  <c r="BH358" i="4"/>
  <c r="BI358" i="4"/>
  <c r="BJ358" i="4"/>
  <c r="BK358" i="4"/>
  <c r="BL358" i="4"/>
  <c r="BM358" i="4"/>
  <c r="BN358" i="4"/>
  <c r="BO358" i="4"/>
  <c r="BP358" i="4"/>
  <c r="BQ358" i="4"/>
  <c r="BR358" i="4"/>
  <c r="BS358" i="4"/>
  <c r="BT358" i="4"/>
  <c r="BU358" i="4"/>
  <c r="S359" i="4"/>
  <c r="T359" i="4"/>
  <c r="U359" i="4"/>
  <c r="V359" i="4"/>
  <c r="W359" i="4"/>
  <c r="X359" i="4"/>
  <c r="Y359" i="4"/>
  <c r="Z359" i="4"/>
  <c r="AA359" i="4"/>
  <c r="AB359" i="4"/>
  <c r="AC359" i="4"/>
  <c r="AD359" i="4"/>
  <c r="AE359" i="4"/>
  <c r="AF359" i="4"/>
  <c r="AG359" i="4"/>
  <c r="AH359" i="4"/>
  <c r="AI359" i="4"/>
  <c r="AJ359" i="4"/>
  <c r="AK359" i="4"/>
  <c r="AL359" i="4"/>
  <c r="AM359" i="4"/>
  <c r="AN359" i="4"/>
  <c r="AO359" i="4"/>
  <c r="AP359" i="4"/>
  <c r="AQ359" i="4"/>
  <c r="AR359" i="4"/>
  <c r="AS359" i="4"/>
  <c r="AT359" i="4"/>
  <c r="AU359" i="4"/>
  <c r="AV359" i="4"/>
  <c r="AW359" i="4"/>
  <c r="AX359" i="4"/>
  <c r="AY359" i="4"/>
  <c r="AZ359" i="4"/>
  <c r="BA359" i="4"/>
  <c r="BB359" i="4"/>
  <c r="BC359" i="4"/>
  <c r="BD359" i="4"/>
  <c r="BE359" i="4"/>
  <c r="BF359" i="4"/>
  <c r="BG359" i="4"/>
  <c r="BH359" i="4"/>
  <c r="BI359" i="4"/>
  <c r="BJ359" i="4"/>
  <c r="BK359" i="4"/>
  <c r="BL359" i="4"/>
  <c r="BM359" i="4"/>
  <c r="BN359" i="4"/>
  <c r="BO359" i="4"/>
  <c r="BP359" i="4"/>
  <c r="BQ359" i="4"/>
  <c r="BR359" i="4"/>
  <c r="BS359" i="4"/>
  <c r="BT359" i="4"/>
  <c r="BU359" i="4"/>
  <c r="S360" i="4"/>
  <c r="T360" i="4"/>
  <c r="U360" i="4"/>
  <c r="V360" i="4"/>
  <c r="W360" i="4"/>
  <c r="X360" i="4"/>
  <c r="Y360" i="4"/>
  <c r="Z360" i="4"/>
  <c r="AA360" i="4"/>
  <c r="AB360" i="4"/>
  <c r="AC360" i="4"/>
  <c r="AD360" i="4"/>
  <c r="AE360" i="4"/>
  <c r="AF360" i="4"/>
  <c r="AG360" i="4"/>
  <c r="AH360" i="4"/>
  <c r="AI360" i="4"/>
  <c r="AJ360" i="4"/>
  <c r="AK360" i="4"/>
  <c r="AL360" i="4"/>
  <c r="AM360" i="4"/>
  <c r="AN360" i="4"/>
  <c r="AO360" i="4"/>
  <c r="AP360" i="4"/>
  <c r="AQ360" i="4"/>
  <c r="AR360" i="4"/>
  <c r="AS360" i="4"/>
  <c r="AT360" i="4"/>
  <c r="AU360" i="4"/>
  <c r="AV360" i="4"/>
  <c r="AW360" i="4"/>
  <c r="AX360" i="4"/>
  <c r="AY360" i="4"/>
  <c r="AZ360" i="4"/>
  <c r="BA360" i="4"/>
  <c r="BB360" i="4"/>
  <c r="BC360" i="4"/>
  <c r="BD360" i="4"/>
  <c r="BE360" i="4"/>
  <c r="BF360" i="4"/>
  <c r="BG360" i="4"/>
  <c r="BH360" i="4"/>
  <c r="BI360" i="4"/>
  <c r="BJ360" i="4"/>
  <c r="BK360" i="4"/>
  <c r="BL360" i="4"/>
  <c r="BM360" i="4"/>
  <c r="BN360" i="4"/>
  <c r="BO360" i="4"/>
  <c r="BP360" i="4"/>
  <c r="BQ360" i="4"/>
  <c r="BR360" i="4"/>
  <c r="BS360" i="4"/>
  <c r="BT360" i="4"/>
  <c r="BU360" i="4"/>
  <c r="S361" i="4"/>
  <c r="T361" i="4"/>
  <c r="U361" i="4"/>
  <c r="V361" i="4"/>
  <c r="W361" i="4"/>
  <c r="X361" i="4"/>
  <c r="Y361" i="4"/>
  <c r="Z361" i="4"/>
  <c r="AA361" i="4"/>
  <c r="AB361" i="4"/>
  <c r="AC361" i="4"/>
  <c r="AD361" i="4"/>
  <c r="AE361" i="4"/>
  <c r="AF361" i="4"/>
  <c r="AG361" i="4"/>
  <c r="AH361" i="4"/>
  <c r="AI361" i="4"/>
  <c r="AJ361" i="4"/>
  <c r="AK361" i="4"/>
  <c r="AL361" i="4"/>
  <c r="AM361" i="4"/>
  <c r="AN361" i="4"/>
  <c r="AO361" i="4"/>
  <c r="AP361" i="4"/>
  <c r="AQ361" i="4"/>
  <c r="AR361" i="4"/>
  <c r="AS361" i="4"/>
  <c r="AT361" i="4"/>
  <c r="AU361" i="4"/>
  <c r="AV361" i="4"/>
  <c r="AW361" i="4"/>
  <c r="AX361" i="4"/>
  <c r="AY361" i="4"/>
  <c r="AZ361" i="4"/>
  <c r="BA361" i="4"/>
  <c r="BB361" i="4"/>
  <c r="BC361" i="4"/>
  <c r="BD361" i="4"/>
  <c r="BE361" i="4"/>
  <c r="BF361" i="4"/>
  <c r="BG361" i="4"/>
  <c r="BH361" i="4"/>
  <c r="BI361" i="4"/>
  <c r="BJ361" i="4"/>
  <c r="BK361" i="4"/>
  <c r="BL361" i="4"/>
  <c r="BM361" i="4"/>
  <c r="BN361" i="4"/>
  <c r="BO361" i="4"/>
  <c r="BP361" i="4"/>
  <c r="BQ361" i="4"/>
  <c r="BR361" i="4"/>
  <c r="BS361" i="4"/>
  <c r="BT361" i="4"/>
  <c r="BU361" i="4"/>
  <c r="S362" i="4"/>
  <c r="T362" i="4"/>
  <c r="U362" i="4"/>
  <c r="V362" i="4"/>
  <c r="W362" i="4"/>
  <c r="X362" i="4"/>
  <c r="Y362" i="4"/>
  <c r="Z362" i="4"/>
  <c r="AA362" i="4"/>
  <c r="AB362" i="4"/>
  <c r="AC362" i="4"/>
  <c r="AD362" i="4"/>
  <c r="AE362" i="4"/>
  <c r="AF362" i="4"/>
  <c r="AG362" i="4"/>
  <c r="AH362" i="4"/>
  <c r="AI362" i="4"/>
  <c r="AJ362" i="4"/>
  <c r="AK362" i="4"/>
  <c r="AL362" i="4"/>
  <c r="AM362" i="4"/>
  <c r="AN362" i="4"/>
  <c r="AO362" i="4"/>
  <c r="AP362" i="4"/>
  <c r="AQ362" i="4"/>
  <c r="AR362" i="4"/>
  <c r="AS362" i="4"/>
  <c r="AT362" i="4"/>
  <c r="AU362" i="4"/>
  <c r="AV362" i="4"/>
  <c r="AW362" i="4"/>
  <c r="AX362" i="4"/>
  <c r="AY362" i="4"/>
  <c r="AZ362" i="4"/>
  <c r="BA362" i="4"/>
  <c r="BB362" i="4"/>
  <c r="BC362" i="4"/>
  <c r="BD362" i="4"/>
  <c r="BE362" i="4"/>
  <c r="BF362" i="4"/>
  <c r="BG362" i="4"/>
  <c r="BH362" i="4"/>
  <c r="BI362" i="4"/>
  <c r="BJ362" i="4"/>
  <c r="BK362" i="4"/>
  <c r="BL362" i="4"/>
  <c r="BM362" i="4"/>
  <c r="BN362" i="4"/>
  <c r="BO362" i="4"/>
  <c r="BP362" i="4"/>
  <c r="BQ362" i="4"/>
  <c r="BR362" i="4"/>
  <c r="BS362" i="4"/>
  <c r="BT362" i="4"/>
  <c r="BU362" i="4"/>
  <c r="S363" i="4"/>
  <c r="T363" i="4"/>
  <c r="U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AI363" i="4"/>
  <c r="AJ363" i="4"/>
  <c r="AK363" i="4"/>
  <c r="AL363" i="4"/>
  <c r="AM363" i="4"/>
  <c r="AN363" i="4"/>
  <c r="AO363" i="4"/>
  <c r="AP363" i="4"/>
  <c r="AQ363" i="4"/>
  <c r="AR363" i="4"/>
  <c r="AS363" i="4"/>
  <c r="AT363" i="4"/>
  <c r="AU363" i="4"/>
  <c r="AV363" i="4"/>
  <c r="AW363" i="4"/>
  <c r="AX363" i="4"/>
  <c r="AY363" i="4"/>
  <c r="AZ363" i="4"/>
  <c r="BA363" i="4"/>
  <c r="BB363" i="4"/>
  <c r="BC363" i="4"/>
  <c r="BD363" i="4"/>
  <c r="BE363" i="4"/>
  <c r="BF363" i="4"/>
  <c r="BG363" i="4"/>
  <c r="BH363" i="4"/>
  <c r="BI363" i="4"/>
  <c r="BJ363" i="4"/>
  <c r="BK363" i="4"/>
  <c r="BL363" i="4"/>
  <c r="BM363" i="4"/>
  <c r="BN363" i="4"/>
  <c r="BO363" i="4"/>
  <c r="BP363" i="4"/>
  <c r="BQ363" i="4"/>
  <c r="BR363" i="4"/>
  <c r="BS363" i="4"/>
  <c r="BT363" i="4"/>
  <c r="BU363" i="4"/>
  <c r="S364" i="4"/>
  <c r="T364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AH364" i="4"/>
  <c r="AI364" i="4"/>
  <c r="AJ364" i="4"/>
  <c r="AK364" i="4"/>
  <c r="AL364" i="4"/>
  <c r="AM364" i="4"/>
  <c r="AN364" i="4"/>
  <c r="AO364" i="4"/>
  <c r="AP364" i="4"/>
  <c r="AQ364" i="4"/>
  <c r="AR364" i="4"/>
  <c r="AS364" i="4"/>
  <c r="AT364" i="4"/>
  <c r="AU364" i="4"/>
  <c r="AV364" i="4"/>
  <c r="AW364" i="4"/>
  <c r="AX364" i="4"/>
  <c r="AY364" i="4"/>
  <c r="AZ364" i="4"/>
  <c r="BA364" i="4"/>
  <c r="BB364" i="4"/>
  <c r="BC364" i="4"/>
  <c r="BD364" i="4"/>
  <c r="BE364" i="4"/>
  <c r="BF364" i="4"/>
  <c r="BG364" i="4"/>
  <c r="BH364" i="4"/>
  <c r="BI364" i="4"/>
  <c r="BJ364" i="4"/>
  <c r="BK364" i="4"/>
  <c r="BL364" i="4"/>
  <c r="BM364" i="4"/>
  <c r="BN364" i="4"/>
  <c r="BO364" i="4"/>
  <c r="BP364" i="4"/>
  <c r="BQ364" i="4"/>
  <c r="BR364" i="4"/>
  <c r="BS364" i="4"/>
  <c r="BT364" i="4"/>
  <c r="BU364" i="4"/>
  <c r="S365" i="4"/>
  <c r="T365" i="4"/>
  <c r="U365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AH365" i="4"/>
  <c r="AI365" i="4"/>
  <c r="AJ365" i="4"/>
  <c r="AK365" i="4"/>
  <c r="AL365" i="4"/>
  <c r="AM365" i="4"/>
  <c r="AN365" i="4"/>
  <c r="AO365" i="4"/>
  <c r="AP365" i="4"/>
  <c r="AQ365" i="4"/>
  <c r="AR365" i="4"/>
  <c r="AS365" i="4"/>
  <c r="AT365" i="4"/>
  <c r="AU365" i="4"/>
  <c r="AV365" i="4"/>
  <c r="AW365" i="4"/>
  <c r="AX365" i="4"/>
  <c r="AY365" i="4"/>
  <c r="AZ365" i="4"/>
  <c r="BA365" i="4"/>
  <c r="BB365" i="4"/>
  <c r="BC365" i="4"/>
  <c r="BD365" i="4"/>
  <c r="BE365" i="4"/>
  <c r="BF365" i="4"/>
  <c r="BG365" i="4"/>
  <c r="BH365" i="4"/>
  <c r="BI365" i="4"/>
  <c r="BJ365" i="4"/>
  <c r="BK365" i="4"/>
  <c r="BL365" i="4"/>
  <c r="BM365" i="4"/>
  <c r="BN365" i="4"/>
  <c r="BO365" i="4"/>
  <c r="BP365" i="4"/>
  <c r="BQ365" i="4"/>
  <c r="BR365" i="4"/>
  <c r="BS365" i="4"/>
  <c r="BT365" i="4"/>
  <c r="BU365" i="4"/>
  <c r="S366" i="4"/>
  <c r="T366" i="4"/>
  <c r="U366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AH366" i="4"/>
  <c r="AI366" i="4"/>
  <c r="AJ366" i="4"/>
  <c r="AK366" i="4"/>
  <c r="AL366" i="4"/>
  <c r="AM366" i="4"/>
  <c r="AN366" i="4"/>
  <c r="AO366" i="4"/>
  <c r="AP366" i="4"/>
  <c r="AQ366" i="4"/>
  <c r="AR366" i="4"/>
  <c r="AS366" i="4"/>
  <c r="AT366" i="4"/>
  <c r="AU366" i="4"/>
  <c r="AV366" i="4"/>
  <c r="AW366" i="4"/>
  <c r="AX366" i="4"/>
  <c r="AY366" i="4"/>
  <c r="AZ366" i="4"/>
  <c r="BA366" i="4"/>
  <c r="BB366" i="4"/>
  <c r="BC366" i="4"/>
  <c r="BD366" i="4"/>
  <c r="BE366" i="4"/>
  <c r="BF366" i="4"/>
  <c r="BG366" i="4"/>
  <c r="BH366" i="4"/>
  <c r="BI366" i="4"/>
  <c r="BJ366" i="4"/>
  <c r="BK366" i="4"/>
  <c r="BL366" i="4"/>
  <c r="BM366" i="4"/>
  <c r="BN366" i="4"/>
  <c r="BO366" i="4"/>
  <c r="BP366" i="4"/>
  <c r="BQ366" i="4"/>
  <c r="BR366" i="4"/>
  <c r="BS366" i="4"/>
  <c r="BT366" i="4"/>
  <c r="BU366" i="4"/>
  <c r="S367" i="4"/>
  <c r="T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AH367" i="4"/>
  <c r="AI367" i="4"/>
  <c r="AJ367" i="4"/>
  <c r="AK367" i="4"/>
  <c r="AL367" i="4"/>
  <c r="AM367" i="4"/>
  <c r="AN367" i="4"/>
  <c r="AO367" i="4"/>
  <c r="AP367" i="4"/>
  <c r="AQ367" i="4"/>
  <c r="AR367" i="4"/>
  <c r="AS367" i="4"/>
  <c r="AT367" i="4"/>
  <c r="AU367" i="4"/>
  <c r="AV367" i="4"/>
  <c r="AW367" i="4"/>
  <c r="AX367" i="4"/>
  <c r="AY367" i="4"/>
  <c r="AZ367" i="4"/>
  <c r="BA367" i="4"/>
  <c r="BB367" i="4"/>
  <c r="BC367" i="4"/>
  <c r="BD367" i="4"/>
  <c r="BE367" i="4"/>
  <c r="BF367" i="4"/>
  <c r="BG367" i="4"/>
  <c r="BH367" i="4"/>
  <c r="BI367" i="4"/>
  <c r="BJ367" i="4"/>
  <c r="BK367" i="4"/>
  <c r="BL367" i="4"/>
  <c r="BM367" i="4"/>
  <c r="BN367" i="4"/>
  <c r="BO367" i="4"/>
  <c r="BP367" i="4"/>
  <c r="BQ367" i="4"/>
  <c r="BR367" i="4"/>
  <c r="BS367" i="4"/>
  <c r="BT367" i="4"/>
  <c r="BU367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AH368" i="4"/>
  <c r="AI368" i="4"/>
  <c r="AJ368" i="4"/>
  <c r="AK368" i="4"/>
  <c r="AL368" i="4"/>
  <c r="AM368" i="4"/>
  <c r="AN368" i="4"/>
  <c r="AO368" i="4"/>
  <c r="AP368" i="4"/>
  <c r="AQ368" i="4"/>
  <c r="AR368" i="4"/>
  <c r="AS368" i="4"/>
  <c r="AT368" i="4"/>
  <c r="AU368" i="4"/>
  <c r="AV368" i="4"/>
  <c r="AW368" i="4"/>
  <c r="AX368" i="4"/>
  <c r="AY368" i="4"/>
  <c r="AZ368" i="4"/>
  <c r="BA368" i="4"/>
  <c r="BB368" i="4"/>
  <c r="BC368" i="4"/>
  <c r="BD368" i="4"/>
  <c r="BE368" i="4"/>
  <c r="BF368" i="4"/>
  <c r="BG368" i="4"/>
  <c r="BH368" i="4"/>
  <c r="BI368" i="4"/>
  <c r="BJ368" i="4"/>
  <c r="BK368" i="4"/>
  <c r="BL368" i="4"/>
  <c r="BM368" i="4"/>
  <c r="BN368" i="4"/>
  <c r="BO368" i="4"/>
  <c r="BP368" i="4"/>
  <c r="BQ368" i="4"/>
  <c r="BR368" i="4"/>
  <c r="BS368" i="4"/>
  <c r="BT368" i="4"/>
  <c r="BU368" i="4"/>
  <c r="S369" i="4"/>
  <c r="T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AH369" i="4"/>
  <c r="AI369" i="4"/>
  <c r="AJ369" i="4"/>
  <c r="AK369" i="4"/>
  <c r="AL369" i="4"/>
  <c r="AM369" i="4"/>
  <c r="AN369" i="4"/>
  <c r="AO369" i="4"/>
  <c r="AP369" i="4"/>
  <c r="AQ369" i="4"/>
  <c r="AR369" i="4"/>
  <c r="AS369" i="4"/>
  <c r="AT369" i="4"/>
  <c r="AU369" i="4"/>
  <c r="AV369" i="4"/>
  <c r="AW369" i="4"/>
  <c r="AX369" i="4"/>
  <c r="AY369" i="4"/>
  <c r="AZ369" i="4"/>
  <c r="BA369" i="4"/>
  <c r="BB369" i="4"/>
  <c r="BC369" i="4"/>
  <c r="BD369" i="4"/>
  <c r="BE369" i="4"/>
  <c r="BF369" i="4"/>
  <c r="BG369" i="4"/>
  <c r="BH369" i="4"/>
  <c r="BI369" i="4"/>
  <c r="BJ369" i="4"/>
  <c r="BK369" i="4"/>
  <c r="BL369" i="4"/>
  <c r="BM369" i="4"/>
  <c r="BN369" i="4"/>
  <c r="BO369" i="4"/>
  <c r="BP369" i="4"/>
  <c r="BQ369" i="4"/>
  <c r="BR369" i="4"/>
  <c r="BS369" i="4"/>
  <c r="BT369" i="4"/>
  <c r="BU369" i="4"/>
  <c r="S370" i="4"/>
  <c r="T370" i="4"/>
  <c r="U370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AH370" i="4"/>
  <c r="AI370" i="4"/>
  <c r="AJ370" i="4"/>
  <c r="AK370" i="4"/>
  <c r="AL370" i="4"/>
  <c r="AM370" i="4"/>
  <c r="AN370" i="4"/>
  <c r="AO370" i="4"/>
  <c r="AP370" i="4"/>
  <c r="AQ370" i="4"/>
  <c r="AR370" i="4"/>
  <c r="AS370" i="4"/>
  <c r="AT370" i="4"/>
  <c r="AU370" i="4"/>
  <c r="AV370" i="4"/>
  <c r="AW370" i="4"/>
  <c r="AX370" i="4"/>
  <c r="AY370" i="4"/>
  <c r="AZ370" i="4"/>
  <c r="BA370" i="4"/>
  <c r="BB370" i="4"/>
  <c r="BC370" i="4"/>
  <c r="BD370" i="4"/>
  <c r="BE370" i="4"/>
  <c r="BF370" i="4"/>
  <c r="BG370" i="4"/>
  <c r="BH370" i="4"/>
  <c r="BI370" i="4"/>
  <c r="BJ370" i="4"/>
  <c r="BK370" i="4"/>
  <c r="BL370" i="4"/>
  <c r="BM370" i="4"/>
  <c r="BN370" i="4"/>
  <c r="BO370" i="4"/>
  <c r="BP370" i="4"/>
  <c r="BQ370" i="4"/>
  <c r="BR370" i="4"/>
  <c r="BS370" i="4"/>
  <c r="BT370" i="4"/>
  <c r="BU370" i="4"/>
  <c r="S371" i="4"/>
  <c r="T371" i="4"/>
  <c r="U371" i="4"/>
  <c r="V371" i="4"/>
  <c r="W371" i="4"/>
  <c r="X371" i="4"/>
  <c r="Y371" i="4"/>
  <c r="Z371" i="4"/>
  <c r="AA371" i="4"/>
  <c r="AB371" i="4"/>
  <c r="AC371" i="4"/>
  <c r="AD371" i="4"/>
  <c r="AE371" i="4"/>
  <c r="AF371" i="4"/>
  <c r="AG371" i="4"/>
  <c r="AH371" i="4"/>
  <c r="AI371" i="4"/>
  <c r="AJ371" i="4"/>
  <c r="AK371" i="4"/>
  <c r="AL371" i="4"/>
  <c r="AM371" i="4"/>
  <c r="AN371" i="4"/>
  <c r="AO371" i="4"/>
  <c r="AP371" i="4"/>
  <c r="AQ371" i="4"/>
  <c r="AR371" i="4"/>
  <c r="AS371" i="4"/>
  <c r="AT371" i="4"/>
  <c r="AU371" i="4"/>
  <c r="AV371" i="4"/>
  <c r="AW371" i="4"/>
  <c r="AX371" i="4"/>
  <c r="AY371" i="4"/>
  <c r="AZ371" i="4"/>
  <c r="BA371" i="4"/>
  <c r="BB371" i="4"/>
  <c r="BC371" i="4"/>
  <c r="BD371" i="4"/>
  <c r="BE371" i="4"/>
  <c r="BF371" i="4"/>
  <c r="BG371" i="4"/>
  <c r="BH371" i="4"/>
  <c r="BI371" i="4"/>
  <c r="BJ371" i="4"/>
  <c r="BK371" i="4"/>
  <c r="BL371" i="4"/>
  <c r="BM371" i="4"/>
  <c r="BN371" i="4"/>
  <c r="BO371" i="4"/>
  <c r="BP371" i="4"/>
  <c r="BQ371" i="4"/>
  <c r="BR371" i="4"/>
  <c r="BS371" i="4"/>
  <c r="BT371" i="4"/>
  <c r="BU371" i="4"/>
  <c r="S372" i="4"/>
  <c r="T372" i="4"/>
  <c r="U372" i="4"/>
  <c r="V372" i="4"/>
  <c r="W372" i="4"/>
  <c r="X372" i="4"/>
  <c r="Y372" i="4"/>
  <c r="Z372" i="4"/>
  <c r="AA372" i="4"/>
  <c r="AB372" i="4"/>
  <c r="AC372" i="4"/>
  <c r="AD372" i="4"/>
  <c r="AE372" i="4"/>
  <c r="AF372" i="4"/>
  <c r="AG372" i="4"/>
  <c r="AH372" i="4"/>
  <c r="AI372" i="4"/>
  <c r="AJ372" i="4"/>
  <c r="AK372" i="4"/>
  <c r="AL372" i="4"/>
  <c r="AM372" i="4"/>
  <c r="AN372" i="4"/>
  <c r="AO372" i="4"/>
  <c r="AP372" i="4"/>
  <c r="AQ372" i="4"/>
  <c r="AR372" i="4"/>
  <c r="AS372" i="4"/>
  <c r="AT372" i="4"/>
  <c r="AU372" i="4"/>
  <c r="AV372" i="4"/>
  <c r="AW372" i="4"/>
  <c r="AX372" i="4"/>
  <c r="AY372" i="4"/>
  <c r="AZ372" i="4"/>
  <c r="BA372" i="4"/>
  <c r="BB372" i="4"/>
  <c r="BC372" i="4"/>
  <c r="BD372" i="4"/>
  <c r="BE372" i="4"/>
  <c r="BF372" i="4"/>
  <c r="BG372" i="4"/>
  <c r="BH372" i="4"/>
  <c r="BI372" i="4"/>
  <c r="BJ372" i="4"/>
  <c r="BK372" i="4"/>
  <c r="BL372" i="4"/>
  <c r="BM372" i="4"/>
  <c r="BN372" i="4"/>
  <c r="BO372" i="4"/>
  <c r="BP372" i="4"/>
  <c r="BQ372" i="4"/>
  <c r="BR372" i="4"/>
  <c r="BS372" i="4"/>
  <c r="BT372" i="4"/>
  <c r="BU372" i="4"/>
  <c r="S373" i="4"/>
  <c r="T373" i="4"/>
  <c r="U373" i="4"/>
  <c r="V373" i="4"/>
  <c r="W373" i="4"/>
  <c r="X373" i="4"/>
  <c r="Y373" i="4"/>
  <c r="Z373" i="4"/>
  <c r="AA373" i="4"/>
  <c r="AB373" i="4"/>
  <c r="AC373" i="4"/>
  <c r="AD373" i="4"/>
  <c r="AE373" i="4"/>
  <c r="AF373" i="4"/>
  <c r="AG373" i="4"/>
  <c r="AH373" i="4"/>
  <c r="AI373" i="4"/>
  <c r="AJ373" i="4"/>
  <c r="AK373" i="4"/>
  <c r="AL373" i="4"/>
  <c r="AM373" i="4"/>
  <c r="AN373" i="4"/>
  <c r="AO373" i="4"/>
  <c r="AP373" i="4"/>
  <c r="AQ373" i="4"/>
  <c r="AR373" i="4"/>
  <c r="AS373" i="4"/>
  <c r="AT373" i="4"/>
  <c r="AU373" i="4"/>
  <c r="AV373" i="4"/>
  <c r="AW373" i="4"/>
  <c r="AX373" i="4"/>
  <c r="AY373" i="4"/>
  <c r="AZ373" i="4"/>
  <c r="BA373" i="4"/>
  <c r="BB373" i="4"/>
  <c r="BC373" i="4"/>
  <c r="BD373" i="4"/>
  <c r="BE373" i="4"/>
  <c r="BF373" i="4"/>
  <c r="BG373" i="4"/>
  <c r="BH373" i="4"/>
  <c r="BI373" i="4"/>
  <c r="BJ373" i="4"/>
  <c r="BK373" i="4"/>
  <c r="BL373" i="4"/>
  <c r="BM373" i="4"/>
  <c r="BN373" i="4"/>
  <c r="BO373" i="4"/>
  <c r="BP373" i="4"/>
  <c r="BQ373" i="4"/>
  <c r="BR373" i="4"/>
  <c r="BS373" i="4"/>
  <c r="BT373" i="4"/>
  <c r="BU373" i="4"/>
  <c r="S374" i="4"/>
  <c r="T374" i="4"/>
  <c r="U374" i="4"/>
  <c r="V374" i="4"/>
  <c r="W374" i="4"/>
  <c r="X374" i="4"/>
  <c r="Y374" i="4"/>
  <c r="Z374" i="4"/>
  <c r="AA374" i="4"/>
  <c r="AB374" i="4"/>
  <c r="AC374" i="4"/>
  <c r="AD374" i="4"/>
  <c r="AE374" i="4"/>
  <c r="AF374" i="4"/>
  <c r="AG374" i="4"/>
  <c r="AH374" i="4"/>
  <c r="AI374" i="4"/>
  <c r="AJ374" i="4"/>
  <c r="AK374" i="4"/>
  <c r="AL374" i="4"/>
  <c r="AM374" i="4"/>
  <c r="AN374" i="4"/>
  <c r="AO374" i="4"/>
  <c r="AP374" i="4"/>
  <c r="AQ374" i="4"/>
  <c r="AR374" i="4"/>
  <c r="AS374" i="4"/>
  <c r="AT374" i="4"/>
  <c r="AU374" i="4"/>
  <c r="AV374" i="4"/>
  <c r="AW374" i="4"/>
  <c r="AX374" i="4"/>
  <c r="AY374" i="4"/>
  <c r="AZ374" i="4"/>
  <c r="BA374" i="4"/>
  <c r="BB374" i="4"/>
  <c r="BC374" i="4"/>
  <c r="BD374" i="4"/>
  <c r="BE374" i="4"/>
  <c r="BF374" i="4"/>
  <c r="BG374" i="4"/>
  <c r="BH374" i="4"/>
  <c r="BI374" i="4"/>
  <c r="BJ374" i="4"/>
  <c r="BK374" i="4"/>
  <c r="BL374" i="4"/>
  <c r="BM374" i="4"/>
  <c r="BN374" i="4"/>
  <c r="BO374" i="4"/>
  <c r="BP374" i="4"/>
  <c r="BQ374" i="4"/>
  <c r="BR374" i="4"/>
  <c r="BS374" i="4"/>
  <c r="BT374" i="4"/>
  <c r="BU374" i="4"/>
  <c r="S375" i="4"/>
  <c r="T375" i="4"/>
  <c r="U375" i="4"/>
  <c r="V375" i="4"/>
  <c r="W375" i="4"/>
  <c r="X375" i="4"/>
  <c r="Y375" i="4"/>
  <c r="Z375" i="4"/>
  <c r="AA375" i="4"/>
  <c r="AB375" i="4"/>
  <c r="AC375" i="4"/>
  <c r="AD375" i="4"/>
  <c r="AE375" i="4"/>
  <c r="AF375" i="4"/>
  <c r="AG375" i="4"/>
  <c r="AH375" i="4"/>
  <c r="AI375" i="4"/>
  <c r="AJ375" i="4"/>
  <c r="AK375" i="4"/>
  <c r="AL375" i="4"/>
  <c r="AM375" i="4"/>
  <c r="AN375" i="4"/>
  <c r="AO375" i="4"/>
  <c r="AP375" i="4"/>
  <c r="AQ375" i="4"/>
  <c r="AR375" i="4"/>
  <c r="AS375" i="4"/>
  <c r="AT375" i="4"/>
  <c r="AU375" i="4"/>
  <c r="AV375" i="4"/>
  <c r="AW375" i="4"/>
  <c r="AX375" i="4"/>
  <c r="AY375" i="4"/>
  <c r="AZ375" i="4"/>
  <c r="BA375" i="4"/>
  <c r="BB375" i="4"/>
  <c r="BC375" i="4"/>
  <c r="BD375" i="4"/>
  <c r="BE375" i="4"/>
  <c r="BF375" i="4"/>
  <c r="BG375" i="4"/>
  <c r="BH375" i="4"/>
  <c r="BI375" i="4"/>
  <c r="BJ375" i="4"/>
  <c r="BK375" i="4"/>
  <c r="BL375" i="4"/>
  <c r="BM375" i="4"/>
  <c r="BN375" i="4"/>
  <c r="BO375" i="4"/>
  <c r="BP375" i="4"/>
  <c r="BQ375" i="4"/>
  <c r="BR375" i="4"/>
  <c r="BS375" i="4"/>
  <c r="BT375" i="4"/>
  <c r="BU375" i="4"/>
  <c r="S376" i="4"/>
  <c r="T376" i="4"/>
  <c r="U376" i="4"/>
  <c r="V376" i="4"/>
  <c r="W376" i="4"/>
  <c r="X376" i="4"/>
  <c r="Y376" i="4"/>
  <c r="Z376" i="4"/>
  <c r="AA376" i="4"/>
  <c r="AB376" i="4"/>
  <c r="AC376" i="4"/>
  <c r="AD376" i="4"/>
  <c r="AE376" i="4"/>
  <c r="AF376" i="4"/>
  <c r="AG376" i="4"/>
  <c r="AH376" i="4"/>
  <c r="AI376" i="4"/>
  <c r="AJ376" i="4"/>
  <c r="AK376" i="4"/>
  <c r="AL376" i="4"/>
  <c r="AM376" i="4"/>
  <c r="AN376" i="4"/>
  <c r="AO376" i="4"/>
  <c r="AP376" i="4"/>
  <c r="AQ376" i="4"/>
  <c r="AR376" i="4"/>
  <c r="AS376" i="4"/>
  <c r="AT376" i="4"/>
  <c r="AU376" i="4"/>
  <c r="AV376" i="4"/>
  <c r="AW376" i="4"/>
  <c r="AX376" i="4"/>
  <c r="AY376" i="4"/>
  <c r="AZ376" i="4"/>
  <c r="BA376" i="4"/>
  <c r="BB376" i="4"/>
  <c r="BC376" i="4"/>
  <c r="BD376" i="4"/>
  <c r="BE376" i="4"/>
  <c r="BF376" i="4"/>
  <c r="BG376" i="4"/>
  <c r="BH376" i="4"/>
  <c r="BI376" i="4"/>
  <c r="BJ376" i="4"/>
  <c r="BK376" i="4"/>
  <c r="BL376" i="4"/>
  <c r="BM376" i="4"/>
  <c r="BN376" i="4"/>
  <c r="BO376" i="4"/>
  <c r="BP376" i="4"/>
  <c r="BQ376" i="4"/>
  <c r="BR376" i="4"/>
  <c r="BS376" i="4"/>
  <c r="BT376" i="4"/>
  <c r="BU376" i="4"/>
  <c r="S377" i="4"/>
  <c r="T377" i="4"/>
  <c r="U377" i="4"/>
  <c r="V377" i="4"/>
  <c r="W377" i="4"/>
  <c r="X377" i="4"/>
  <c r="Y377" i="4"/>
  <c r="Z377" i="4"/>
  <c r="AA377" i="4"/>
  <c r="AB377" i="4"/>
  <c r="AC377" i="4"/>
  <c r="AD377" i="4"/>
  <c r="AE377" i="4"/>
  <c r="AF377" i="4"/>
  <c r="AG377" i="4"/>
  <c r="AH377" i="4"/>
  <c r="AI377" i="4"/>
  <c r="AJ377" i="4"/>
  <c r="AK377" i="4"/>
  <c r="AL377" i="4"/>
  <c r="AM377" i="4"/>
  <c r="AN377" i="4"/>
  <c r="AO377" i="4"/>
  <c r="AP377" i="4"/>
  <c r="AQ377" i="4"/>
  <c r="AR377" i="4"/>
  <c r="AS377" i="4"/>
  <c r="AT377" i="4"/>
  <c r="AU377" i="4"/>
  <c r="AV377" i="4"/>
  <c r="AW377" i="4"/>
  <c r="AX377" i="4"/>
  <c r="AY377" i="4"/>
  <c r="AZ377" i="4"/>
  <c r="BA377" i="4"/>
  <c r="BB377" i="4"/>
  <c r="BC377" i="4"/>
  <c r="BD377" i="4"/>
  <c r="BE377" i="4"/>
  <c r="BF377" i="4"/>
  <c r="BG377" i="4"/>
  <c r="BH377" i="4"/>
  <c r="BI377" i="4"/>
  <c r="BJ377" i="4"/>
  <c r="BK377" i="4"/>
  <c r="BL377" i="4"/>
  <c r="BM377" i="4"/>
  <c r="BN377" i="4"/>
  <c r="BO377" i="4"/>
  <c r="BP377" i="4"/>
  <c r="BQ377" i="4"/>
  <c r="BR377" i="4"/>
  <c r="BS377" i="4"/>
  <c r="BT377" i="4"/>
  <c r="BU377" i="4"/>
  <c r="S378" i="4"/>
  <c r="T378" i="4"/>
  <c r="U378" i="4"/>
  <c r="V378" i="4"/>
  <c r="W378" i="4"/>
  <c r="X378" i="4"/>
  <c r="Y378" i="4"/>
  <c r="Z378" i="4"/>
  <c r="AA378" i="4"/>
  <c r="AB378" i="4"/>
  <c r="AC378" i="4"/>
  <c r="AD378" i="4"/>
  <c r="AE378" i="4"/>
  <c r="AF378" i="4"/>
  <c r="AG378" i="4"/>
  <c r="AH378" i="4"/>
  <c r="AI378" i="4"/>
  <c r="AJ378" i="4"/>
  <c r="AK378" i="4"/>
  <c r="AL378" i="4"/>
  <c r="AM378" i="4"/>
  <c r="AN378" i="4"/>
  <c r="AO378" i="4"/>
  <c r="AP378" i="4"/>
  <c r="AQ378" i="4"/>
  <c r="AR378" i="4"/>
  <c r="AS378" i="4"/>
  <c r="AT378" i="4"/>
  <c r="AU378" i="4"/>
  <c r="AV378" i="4"/>
  <c r="AW378" i="4"/>
  <c r="AX378" i="4"/>
  <c r="AY378" i="4"/>
  <c r="AZ378" i="4"/>
  <c r="BA378" i="4"/>
  <c r="BB378" i="4"/>
  <c r="BC378" i="4"/>
  <c r="BD378" i="4"/>
  <c r="BE378" i="4"/>
  <c r="BF378" i="4"/>
  <c r="BG378" i="4"/>
  <c r="BH378" i="4"/>
  <c r="BI378" i="4"/>
  <c r="BJ378" i="4"/>
  <c r="BK378" i="4"/>
  <c r="BL378" i="4"/>
  <c r="BM378" i="4"/>
  <c r="BN378" i="4"/>
  <c r="BO378" i="4"/>
  <c r="BP378" i="4"/>
  <c r="BQ378" i="4"/>
  <c r="BR378" i="4"/>
  <c r="BS378" i="4"/>
  <c r="BT378" i="4"/>
  <c r="BU378" i="4"/>
  <c r="S379" i="4"/>
  <c r="T379" i="4"/>
  <c r="U379" i="4"/>
  <c r="V379" i="4"/>
  <c r="W379" i="4"/>
  <c r="X379" i="4"/>
  <c r="Y379" i="4"/>
  <c r="Z379" i="4"/>
  <c r="AA379" i="4"/>
  <c r="AB379" i="4"/>
  <c r="AC379" i="4"/>
  <c r="AD379" i="4"/>
  <c r="AE379" i="4"/>
  <c r="AF379" i="4"/>
  <c r="AG379" i="4"/>
  <c r="AH379" i="4"/>
  <c r="AI379" i="4"/>
  <c r="AJ379" i="4"/>
  <c r="AK379" i="4"/>
  <c r="AL379" i="4"/>
  <c r="AM379" i="4"/>
  <c r="AN379" i="4"/>
  <c r="AO379" i="4"/>
  <c r="AP379" i="4"/>
  <c r="AQ379" i="4"/>
  <c r="AR379" i="4"/>
  <c r="AS379" i="4"/>
  <c r="AT379" i="4"/>
  <c r="AU379" i="4"/>
  <c r="AV379" i="4"/>
  <c r="AW379" i="4"/>
  <c r="AX379" i="4"/>
  <c r="AY379" i="4"/>
  <c r="AZ379" i="4"/>
  <c r="BA379" i="4"/>
  <c r="BB379" i="4"/>
  <c r="BC379" i="4"/>
  <c r="BD379" i="4"/>
  <c r="BE379" i="4"/>
  <c r="BF379" i="4"/>
  <c r="BG379" i="4"/>
  <c r="BH379" i="4"/>
  <c r="BI379" i="4"/>
  <c r="BJ379" i="4"/>
  <c r="BK379" i="4"/>
  <c r="BL379" i="4"/>
  <c r="BM379" i="4"/>
  <c r="BN379" i="4"/>
  <c r="BO379" i="4"/>
  <c r="BP379" i="4"/>
  <c r="BQ379" i="4"/>
  <c r="BR379" i="4"/>
  <c r="BS379" i="4"/>
  <c r="BT379" i="4"/>
  <c r="BU379" i="4"/>
  <c r="S380" i="4"/>
  <c r="T380" i="4"/>
  <c r="U380" i="4"/>
  <c r="V380" i="4"/>
  <c r="W380" i="4"/>
  <c r="X380" i="4"/>
  <c r="Y380" i="4"/>
  <c r="Z380" i="4"/>
  <c r="AA380" i="4"/>
  <c r="AB380" i="4"/>
  <c r="AC380" i="4"/>
  <c r="AD380" i="4"/>
  <c r="AE380" i="4"/>
  <c r="AF380" i="4"/>
  <c r="AG380" i="4"/>
  <c r="AH380" i="4"/>
  <c r="AI380" i="4"/>
  <c r="AJ380" i="4"/>
  <c r="AK380" i="4"/>
  <c r="AL380" i="4"/>
  <c r="AM380" i="4"/>
  <c r="AN380" i="4"/>
  <c r="AO380" i="4"/>
  <c r="AP380" i="4"/>
  <c r="AQ380" i="4"/>
  <c r="AR380" i="4"/>
  <c r="AS380" i="4"/>
  <c r="AT380" i="4"/>
  <c r="AU380" i="4"/>
  <c r="AV380" i="4"/>
  <c r="AW380" i="4"/>
  <c r="AX380" i="4"/>
  <c r="AY380" i="4"/>
  <c r="AZ380" i="4"/>
  <c r="BA380" i="4"/>
  <c r="BB380" i="4"/>
  <c r="BC380" i="4"/>
  <c r="BD380" i="4"/>
  <c r="BE380" i="4"/>
  <c r="BF380" i="4"/>
  <c r="BG380" i="4"/>
  <c r="BH380" i="4"/>
  <c r="BI380" i="4"/>
  <c r="BJ380" i="4"/>
  <c r="BK380" i="4"/>
  <c r="BL380" i="4"/>
  <c r="BM380" i="4"/>
  <c r="BN380" i="4"/>
  <c r="BO380" i="4"/>
  <c r="BP380" i="4"/>
  <c r="BQ380" i="4"/>
  <c r="BR380" i="4"/>
  <c r="BS380" i="4"/>
  <c r="BT380" i="4"/>
  <c r="BU380" i="4"/>
  <c r="S381" i="4"/>
  <c r="T381" i="4"/>
  <c r="U381" i="4"/>
  <c r="V381" i="4"/>
  <c r="W381" i="4"/>
  <c r="X381" i="4"/>
  <c r="Y381" i="4"/>
  <c r="Z381" i="4"/>
  <c r="AA381" i="4"/>
  <c r="AB381" i="4"/>
  <c r="AC381" i="4"/>
  <c r="AD381" i="4"/>
  <c r="AE381" i="4"/>
  <c r="AF381" i="4"/>
  <c r="AG381" i="4"/>
  <c r="AH381" i="4"/>
  <c r="AI381" i="4"/>
  <c r="AJ381" i="4"/>
  <c r="AK381" i="4"/>
  <c r="AL381" i="4"/>
  <c r="AM381" i="4"/>
  <c r="AN381" i="4"/>
  <c r="AO381" i="4"/>
  <c r="AP381" i="4"/>
  <c r="AQ381" i="4"/>
  <c r="AR381" i="4"/>
  <c r="AS381" i="4"/>
  <c r="AT381" i="4"/>
  <c r="AU381" i="4"/>
  <c r="AV381" i="4"/>
  <c r="AW381" i="4"/>
  <c r="AX381" i="4"/>
  <c r="AY381" i="4"/>
  <c r="AZ381" i="4"/>
  <c r="BA381" i="4"/>
  <c r="BB381" i="4"/>
  <c r="BC381" i="4"/>
  <c r="BD381" i="4"/>
  <c r="BE381" i="4"/>
  <c r="BF381" i="4"/>
  <c r="BG381" i="4"/>
  <c r="BH381" i="4"/>
  <c r="BI381" i="4"/>
  <c r="BJ381" i="4"/>
  <c r="BK381" i="4"/>
  <c r="BL381" i="4"/>
  <c r="BM381" i="4"/>
  <c r="BN381" i="4"/>
  <c r="BO381" i="4"/>
  <c r="BP381" i="4"/>
  <c r="BQ381" i="4"/>
  <c r="BR381" i="4"/>
  <c r="BS381" i="4"/>
  <c r="BT381" i="4"/>
  <c r="BU381" i="4"/>
  <c r="S382" i="4"/>
  <c r="T382" i="4"/>
  <c r="U382" i="4"/>
  <c r="V382" i="4"/>
  <c r="W382" i="4"/>
  <c r="X382" i="4"/>
  <c r="Y382" i="4"/>
  <c r="Z382" i="4"/>
  <c r="AA382" i="4"/>
  <c r="AB382" i="4"/>
  <c r="AC382" i="4"/>
  <c r="AD382" i="4"/>
  <c r="AE382" i="4"/>
  <c r="AF382" i="4"/>
  <c r="AG382" i="4"/>
  <c r="AH382" i="4"/>
  <c r="AI382" i="4"/>
  <c r="AJ382" i="4"/>
  <c r="AK382" i="4"/>
  <c r="AL382" i="4"/>
  <c r="AM382" i="4"/>
  <c r="AN382" i="4"/>
  <c r="AO382" i="4"/>
  <c r="AP382" i="4"/>
  <c r="AQ382" i="4"/>
  <c r="AR382" i="4"/>
  <c r="AS382" i="4"/>
  <c r="AT382" i="4"/>
  <c r="AU382" i="4"/>
  <c r="AV382" i="4"/>
  <c r="AW382" i="4"/>
  <c r="AX382" i="4"/>
  <c r="AY382" i="4"/>
  <c r="AZ382" i="4"/>
  <c r="BA382" i="4"/>
  <c r="BB382" i="4"/>
  <c r="BC382" i="4"/>
  <c r="BD382" i="4"/>
  <c r="BE382" i="4"/>
  <c r="BF382" i="4"/>
  <c r="BG382" i="4"/>
  <c r="BH382" i="4"/>
  <c r="BI382" i="4"/>
  <c r="BJ382" i="4"/>
  <c r="BK382" i="4"/>
  <c r="BL382" i="4"/>
  <c r="BM382" i="4"/>
  <c r="BN382" i="4"/>
  <c r="BO382" i="4"/>
  <c r="BP382" i="4"/>
  <c r="BQ382" i="4"/>
  <c r="BR382" i="4"/>
  <c r="BS382" i="4"/>
  <c r="BT382" i="4"/>
  <c r="BU382" i="4"/>
  <c r="S383" i="4"/>
  <c r="T383" i="4"/>
  <c r="U383" i="4"/>
  <c r="V383" i="4"/>
  <c r="W383" i="4"/>
  <c r="X383" i="4"/>
  <c r="Y383" i="4"/>
  <c r="Z383" i="4"/>
  <c r="AA383" i="4"/>
  <c r="AB383" i="4"/>
  <c r="AC383" i="4"/>
  <c r="AD383" i="4"/>
  <c r="AE383" i="4"/>
  <c r="AF383" i="4"/>
  <c r="AG383" i="4"/>
  <c r="AH383" i="4"/>
  <c r="AI383" i="4"/>
  <c r="AJ383" i="4"/>
  <c r="AK383" i="4"/>
  <c r="AL383" i="4"/>
  <c r="AM383" i="4"/>
  <c r="AN383" i="4"/>
  <c r="AO383" i="4"/>
  <c r="AP383" i="4"/>
  <c r="AQ383" i="4"/>
  <c r="AR383" i="4"/>
  <c r="AS383" i="4"/>
  <c r="AT383" i="4"/>
  <c r="AU383" i="4"/>
  <c r="AV383" i="4"/>
  <c r="AW383" i="4"/>
  <c r="AX383" i="4"/>
  <c r="AY383" i="4"/>
  <c r="AZ383" i="4"/>
  <c r="BA383" i="4"/>
  <c r="BB383" i="4"/>
  <c r="BC383" i="4"/>
  <c r="BD383" i="4"/>
  <c r="BE383" i="4"/>
  <c r="BF383" i="4"/>
  <c r="BG383" i="4"/>
  <c r="BH383" i="4"/>
  <c r="BI383" i="4"/>
  <c r="BJ383" i="4"/>
  <c r="BK383" i="4"/>
  <c r="BL383" i="4"/>
  <c r="BM383" i="4"/>
  <c r="BN383" i="4"/>
  <c r="BO383" i="4"/>
  <c r="BP383" i="4"/>
  <c r="BQ383" i="4"/>
  <c r="BR383" i="4"/>
  <c r="BS383" i="4"/>
  <c r="BT383" i="4"/>
  <c r="BU383" i="4"/>
  <c r="S384" i="4"/>
  <c r="T384" i="4"/>
  <c r="U384" i="4"/>
  <c r="V384" i="4"/>
  <c r="W384" i="4"/>
  <c r="X384" i="4"/>
  <c r="Y384" i="4"/>
  <c r="Z384" i="4"/>
  <c r="AA384" i="4"/>
  <c r="AB384" i="4"/>
  <c r="AC384" i="4"/>
  <c r="AD384" i="4"/>
  <c r="AE384" i="4"/>
  <c r="AF384" i="4"/>
  <c r="AG384" i="4"/>
  <c r="AH384" i="4"/>
  <c r="AI384" i="4"/>
  <c r="AJ384" i="4"/>
  <c r="AK384" i="4"/>
  <c r="AL384" i="4"/>
  <c r="AM384" i="4"/>
  <c r="AN384" i="4"/>
  <c r="AO384" i="4"/>
  <c r="AP384" i="4"/>
  <c r="AQ384" i="4"/>
  <c r="AR384" i="4"/>
  <c r="AS384" i="4"/>
  <c r="AT384" i="4"/>
  <c r="AU384" i="4"/>
  <c r="AV384" i="4"/>
  <c r="AW384" i="4"/>
  <c r="AX384" i="4"/>
  <c r="AY384" i="4"/>
  <c r="AZ384" i="4"/>
  <c r="BA384" i="4"/>
  <c r="BB384" i="4"/>
  <c r="BC384" i="4"/>
  <c r="BD384" i="4"/>
  <c r="BE384" i="4"/>
  <c r="BF384" i="4"/>
  <c r="BG384" i="4"/>
  <c r="BH384" i="4"/>
  <c r="BI384" i="4"/>
  <c r="BJ384" i="4"/>
  <c r="BK384" i="4"/>
  <c r="BL384" i="4"/>
  <c r="BM384" i="4"/>
  <c r="BN384" i="4"/>
  <c r="BO384" i="4"/>
  <c r="BP384" i="4"/>
  <c r="BQ384" i="4"/>
  <c r="BR384" i="4"/>
  <c r="BS384" i="4"/>
  <c r="BT384" i="4"/>
  <c r="BU384" i="4"/>
  <c r="S385" i="4"/>
  <c r="T385" i="4"/>
  <c r="U385" i="4"/>
  <c r="V385" i="4"/>
  <c r="W385" i="4"/>
  <c r="X385" i="4"/>
  <c r="Y385" i="4"/>
  <c r="Z385" i="4"/>
  <c r="AA385" i="4"/>
  <c r="AB385" i="4"/>
  <c r="AC385" i="4"/>
  <c r="AD385" i="4"/>
  <c r="AE385" i="4"/>
  <c r="AF385" i="4"/>
  <c r="AG385" i="4"/>
  <c r="AH385" i="4"/>
  <c r="AI385" i="4"/>
  <c r="AJ385" i="4"/>
  <c r="AK385" i="4"/>
  <c r="AL385" i="4"/>
  <c r="AM385" i="4"/>
  <c r="AN385" i="4"/>
  <c r="AO385" i="4"/>
  <c r="AP385" i="4"/>
  <c r="AQ385" i="4"/>
  <c r="AR385" i="4"/>
  <c r="AS385" i="4"/>
  <c r="AT385" i="4"/>
  <c r="AU385" i="4"/>
  <c r="AV385" i="4"/>
  <c r="AW385" i="4"/>
  <c r="AX385" i="4"/>
  <c r="AY385" i="4"/>
  <c r="AZ385" i="4"/>
  <c r="BA385" i="4"/>
  <c r="BB385" i="4"/>
  <c r="BC385" i="4"/>
  <c r="BD385" i="4"/>
  <c r="BE385" i="4"/>
  <c r="BF385" i="4"/>
  <c r="BG385" i="4"/>
  <c r="BH385" i="4"/>
  <c r="BI385" i="4"/>
  <c r="BJ385" i="4"/>
  <c r="BK385" i="4"/>
  <c r="BL385" i="4"/>
  <c r="BM385" i="4"/>
  <c r="BN385" i="4"/>
  <c r="BO385" i="4"/>
  <c r="BP385" i="4"/>
  <c r="BQ385" i="4"/>
  <c r="BR385" i="4"/>
  <c r="BS385" i="4"/>
  <c r="BT385" i="4"/>
  <c r="BU385" i="4"/>
  <c r="S386" i="4"/>
  <c r="T386" i="4"/>
  <c r="U386" i="4"/>
  <c r="V386" i="4"/>
  <c r="W386" i="4"/>
  <c r="X386" i="4"/>
  <c r="Y386" i="4"/>
  <c r="Z386" i="4"/>
  <c r="AA386" i="4"/>
  <c r="AB386" i="4"/>
  <c r="AC386" i="4"/>
  <c r="AD386" i="4"/>
  <c r="AE386" i="4"/>
  <c r="AF386" i="4"/>
  <c r="AG386" i="4"/>
  <c r="AH386" i="4"/>
  <c r="AI386" i="4"/>
  <c r="AJ386" i="4"/>
  <c r="AK386" i="4"/>
  <c r="AL386" i="4"/>
  <c r="AM386" i="4"/>
  <c r="AN386" i="4"/>
  <c r="AO386" i="4"/>
  <c r="AP386" i="4"/>
  <c r="AQ386" i="4"/>
  <c r="AR386" i="4"/>
  <c r="AS386" i="4"/>
  <c r="AT386" i="4"/>
  <c r="AU386" i="4"/>
  <c r="AV386" i="4"/>
  <c r="AW386" i="4"/>
  <c r="AX386" i="4"/>
  <c r="AY386" i="4"/>
  <c r="AZ386" i="4"/>
  <c r="BA386" i="4"/>
  <c r="BB386" i="4"/>
  <c r="BC386" i="4"/>
  <c r="BD386" i="4"/>
  <c r="BE386" i="4"/>
  <c r="BF386" i="4"/>
  <c r="BG386" i="4"/>
  <c r="BH386" i="4"/>
  <c r="BI386" i="4"/>
  <c r="BJ386" i="4"/>
  <c r="BK386" i="4"/>
  <c r="BL386" i="4"/>
  <c r="BM386" i="4"/>
  <c r="BN386" i="4"/>
  <c r="BO386" i="4"/>
  <c r="BP386" i="4"/>
  <c r="BQ386" i="4"/>
  <c r="BR386" i="4"/>
  <c r="BS386" i="4"/>
  <c r="BT386" i="4"/>
  <c r="BU386" i="4"/>
  <c r="S387" i="4"/>
  <c r="T387" i="4"/>
  <c r="U387" i="4"/>
  <c r="V387" i="4"/>
  <c r="W387" i="4"/>
  <c r="X387" i="4"/>
  <c r="Y387" i="4"/>
  <c r="Z387" i="4"/>
  <c r="AA387" i="4"/>
  <c r="AB387" i="4"/>
  <c r="AC387" i="4"/>
  <c r="AD387" i="4"/>
  <c r="AE387" i="4"/>
  <c r="AF387" i="4"/>
  <c r="AG387" i="4"/>
  <c r="AH387" i="4"/>
  <c r="AI387" i="4"/>
  <c r="AJ387" i="4"/>
  <c r="AK387" i="4"/>
  <c r="AL387" i="4"/>
  <c r="AM387" i="4"/>
  <c r="AN387" i="4"/>
  <c r="AO387" i="4"/>
  <c r="AP387" i="4"/>
  <c r="AQ387" i="4"/>
  <c r="AR387" i="4"/>
  <c r="AS387" i="4"/>
  <c r="AT387" i="4"/>
  <c r="AU387" i="4"/>
  <c r="AV387" i="4"/>
  <c r="AW387" i="4"/>
  <c r="AX387" i="4"/>
  <c r="AY387" i="4"/>
  <c r="AZ387" i="4"/>
  <c r="BA387" i="4"/>
  <c r="BB387" i="4"/>
  <c r="BC387" i="4"/>
  <c r="BD387" i="4"/>
  <c r="BE387" i="4"/>
  <c r="BF387" i="4"/>
  <c r="BG387" i="4"/>
  <c r="BH387" i="4"/>
  <c r="BI387" i="4"/>
  <c r="BJ387" i="4"/>
  <c r="BK387" i="4"/>
  <c r="BL387" i="4"/>
  <c r="BM387" i="4"/>
  <c r="BN387" i="4"/>
  <c r="BO387" i="4"/>
  <c r="BP387" i="4"/>
  <c r="BQ387" i="4"/>
  <c r="BR387" i="4"/>
  <c r="BS387" i="4"/>
  <c r="BT387" i="4"/>
  <c r="BU387" i="4"/>
  <c r="S388" i="4"/>
  <c r="T388" i="4"/>
  <c r="U388" i="4"/>
  <c r="V388" i="4"/>
  <c r="W388" i="4"/>
  <c r="X388" i="4"/>
  <c r="Y388" i="4"/>
  <c r="Z388" i="4"/>
  <c r="AA388" i="4"/>
  <c r="AB388" i="4"/>
  <c r="AC388" i="4"/>
  <c r="AD388" i="4"/>
  <c r="AE388" i="4"/>
  <c r="AF388" i="4"/>
  <c r="AG388" i="4"/>
  <c r="AH388" i="4"/>
  <c r="AI388" i="4"/>
  <c r="AJ388" i="4"/>
  <c r="AK388" i="4"/>
  <c r="AL388" i="4"/>
  <c r="AM388" i="4"/>
  <c r="AN388" i="4"/>
  <c r="AO388" i="4"/>
  <c r="AP388" i="4"/>
  <c r="AQ388" i="4"/>
  <c r="AR388" i="4"/>
  <c r="AS388" i="4"/>
  <c r="AT388" i="4"/>
  <c r="AU388" i="4"/>
  <c r="AV388" i="4"/>
  <c r="AW388" i="4"/>
  <c r="AX388" i="4"/>
  <c r="AY388" i="4"/>
  <c r="AZ388" i="4"/>
  <c r="BA388" i="4"/>
  <c r="BB388" i="4"/>
  <c r="BC388" i="4"/>
  <c r="BD388" i="4"/>
  <c r="BE388" i="4"/>
  <c r="BF388" i="4"/>
  <c r="BG388" i="4"/>
  <c r="BH388" i="4"/>
  <c r="BI388" i="4"/>
  <c r="BJ388" i="4"/>
  <c r="BK388" i="4"/>
  <c r="BL388" i="4"/>
  <c r="BM388" i="4"/>
  <c r="BN388" i="4"/>
  <c r="BO388" i="4"/>
  <c r="BP388" i="4"/>
  <c r="BQ388" i="4"/>
  <c r="BR388" i="4"/>
  <c r="BS388" i="4"/>
  <c r="BT388" i="4"/>
  <c r="BU388" i="4"/>
  <c r="S389" i="4"/>
  <c r="T389" i="4"/>
  <c r="U389" i="4"/>
  <c r="V389" i="4"/>
  <c r="W389" i="4"/>
  <c r="X389" i="4"/>
  <c r="Y389" i="4"/>
  <c r="Z389" i="4"/>
  <c r="AA389" i="4"/>
  <c r="AB389" i="4"/>
  <c r="AC389" i="4"/>
  <c r="AD389" i="4"/>
  <c r="AE389" i="4"/>
  <c r="AF389" i="4"/>
  <c r="AG389" i="4"/>
  <c r="AH389" i="4"/>
  <c r="AI389" i="4"/>
  <c r="AJ389" i="4"/>
  <c r="AK389" i="4"/>
  <c r="AL389" i="4"/>
  <c r="AM389" i="4"/>
  <c r="AN389" i="4"/>
  <c r="AO389" i="4"/>
  <c r="AP389" i="4"/>
  <c r="AQ389" i="4"/>
  <c r="AR389" i="4"/>
  <c r="AS389" i="4"/>
  <c r="AT389" i="4"/>
  <c r="AU389" i="4"/>
  <c r="AV389" i="4"/>
  <c r="AW389" i="4"/>
  <c r="AX389" i="4"/>
  <c r="AY389" i="4"/>
  <c r="AZ389" i="4"/>
  <c r="BA389" i="4"/>
  <c r="BB389" i="4"/>
  <c r="BC389" i="4"/>
  <c r="BD389" i="4"/>
  <c r="BE389" i="4"/>
  <c r="BF389" i="4"/>
  <c r="BG389" i="4"/>
  <c r="BH389" i="4"/>
  <c r="BI389" i="4"/>
  <c r="BJ389" i="4"/>
  <c r="BK389" i="4"/>
  <c r="BL389" i="4"/>
  <c r="BM389" i="4"/>
  <c r="BN389" i="4"/>
  <c r="BO389" i="4"/>
  <c r="BP389" i="4"/>
  <c r="BQ389" i="4"/>
  <c r="BR389" i="4"/>
  <c r="BS389" i="4"/>
  <c r="BT389" i="4"/>
  <c r="BU389" i="4"/>
  <c r="S390" i="4"/>
  <c r="T390" i="4"/>
  <c r="U390" i="4"/>
  <c r="V390" i="4"/>
  <c r="W390" i="4"/>
  <c r="X390" i="4"/>
  <c r="Y390" i="4"/>
  <c r="Z390" i="4"/>
  <c r="AA390" i="4"/>
  <c r="AB390" i="4"/>
  <c r="AC390" i="4"/>
  <c r="AD390" i="4"/>
  <c r="AE390" i="4"/>
  <c r="AF390" i="4"/>
  <c r="AG390" i="4"/>
  <c r="AH390" i="4"/>
  <c r="AI390" i="4"/>
  <c r="AJ390" i="4"/>
  <c r="AK390" i="4"/>
  <c r="AL390" i="4"/>
  <c r="AM390" i="4"/>
  <c r="AN390" i="4"/>
  <c r="AO390" i="4"/>
  <c r="AP390" i="4"/>
  <c r="AQ390" i="4"/>
  <c r="AR390" i="4"/>
  <c r="AS390" i="4"/>
  <c r="AT390" i="4"/>
  <c r="AU390" i="4"/>
  <c r="AV390" i="4"/>
  <c r="AW390" i="4"/>
  <c r="AX390" i="4"/>
  <c r="AY390" i="4"/>
  <c r="AZ390" i="4"/>
  <c r="BA390" i="4"/>
  <c r="BB390" i="4"/>
  <c r="BC390" i="4"/>
  <c r="BD390" i="4"/>
  <c r="BE390" i="4"/>
  <c r="BF390" i="4"/>
  <c r="BG390" i="4"/>
  <c r="BH390" i="4"/>
  <c r="BI390" i="4"/>
  <c r="BJ390" i="4"/>
  <c r="BK390" i="4"/>
  <c r="BL390" i="4"/>
  <c r="BM390" i="4"/>
  <c r="BN390" i="4"/>
  <c r="BO390" i="4"/>
  <c r="BP390" i="4"/>
  <c r="BQ390" i="4"/>
  <c r="BR390" i="4"/>
  <c r="BS390" i="4"/>
  <c r="BT390" i="4"/>
  <c r="BU390" i="4"/>
  <c r="S391" i="4"/>
  <c r="T391" i="4"/>
  <c r="U391" i="4"/>
  <c r="V391" i="4"/>
  <c r="W391" i="4"/>
  <c r="X391" i="4"/>
  <c r="Y391" i="4"/>
  <c r="Z391" i="4"/>
  <c r="AA391" i="4"/>
  <c r="AB391" i="4"/>
  <c r="AC391" i="4"/>
  <c r="AD391" i="4"/>
  <c r="AE391" i="4"/>
  <c r="AF391" i="4"/>
  <c r="AG391" i="4"/>
  <c r="AH391" i="4"/>
  <c r="AI391" i="4"/>
  <c r="AJ391" i="4"/>
  <c r="AK391" i="4"/>
  <c r="AL391" i="4"/>
  <c r="AM391" i="4"/>
  <c r="AN391" i="4"/>
  <c r="AO391" i="4"/>
  <c r="AP391" i="4"/>
  <c r="AQ391" i="4"/>
  <c r="AR391" i="4"/>
  <c r="AS391" i="4"/>
  <c r="AT391" i="4"/>
  <c r="AU391" i="4"/>
  <c r="AV391" i="4"/>
  <c r="AW391" i="4"/>
  <c r="AX391" i="4"/>
  <c r="AY391" i="4"/>
  <c r="AZ391" i="4"/>
  <c r="BA391" i="4"/>
  <c r="BB391" i="4"/>
  <c r="BC391" i="4"/>
  <c r="BD391" i="4"/>
  <c r="BE391" i="4"/>
  <c r="BF391" i="4"/>
  <c r="BG391" i="4"/>
  <c r="BH391" i="4"/>
  <c r="BI391" i="4"/>
  <c r="BJ391" i="4"/>
  <c r="BK391" i="4"/>
  <c r="BL391" i="4"/>
  <c r="BM391" i="4"/>
  <c r="BN391" i="4"/>
  <c r="BO391" i="4"/>
  <c r="BP391" i="4"/>
  <c r="BQ391" i="4"/>
  <c r="BR391" i="4"/>
  <c r="BS391" i="4"/>
  <c r="BT391" i="4"/>
  <c r="BU391" i="4"/>
  <c r="S392" i="4"/>
  <c r="T392" i="4"/>
  <c r="U392" i="4"/>
  <c r="V392" i="4"/>
  <c r="W392" i="4"/>
  <c r="X392" i="4"/>
  <c r="Y392" i="4"/>
  <c r="Z392" i="4"/>
  <c r="AA392" i="4"/>
  <c r="AB392" i="4"/>
  <c r="AC392" i="4"/>
  <c r="AD392" i="4"/>
  <c r="AE392" i="4"/>
  <c r="AF392" i="4"/>
  <c r="AG392" i="4"/>
  <c r="AH392" i="4"/>
  <c r="AI392" i="4"/>
  <c r="AJ392" i="4"/>
  <c r="AK392" i="4"/>
  <c r="AL392" i="4"/>
  <c r="AM392" i="4"/>
  <c r="AN392" i="4"/>
  <c r="AO392" i="4"/>
  <c r="AP392" i="4"/>
  <c r="AQ392" i="4"/>
  <c r="AR392" i="4"/>
  <c r="AS392" i="4"/>
  <c r="AT392" i="4"/>
  <c r="AU392" i="4"/>
  <c r="AV392" i="4"/>
  <c r="AW392" i="4"/>
  <c r="AX392" i="4"/>
  <c r="AY392" i="4"/>
  <c r="AZ392" i="4"/>
  <c r="BA392" i="4"/>
  <c r="BB392" i="4"/>
  <c r="BC392" i="4"/>
  <c r="BD392" i="4"/>
  <c r="BE392" i="4"/>
  <c r="BF392" i="4"/>
  <c r="BG392" i="4"/>
  <c r="BH392" i="4"/>
  <c r="BI392" i="4"/>
  <c r="BJ392" i="4"/>
  <c r="BK392" i="4"/>
  <c r="BL392" i="4"/>
  <c r="BM392" i="4"/>
  <c r="BN392" i="4"/>
  <c r="BO392" i="4"/>
  <c r="BP392" i="4"/>
  <c r="BQ392" i="4"/>
  <c r="BR392" i="4"/>
  <c r="BS392" i="4"/>
  <c r="BT392" i="4"/>
  <c r="BU392" i="4"/>
  <c r="S393" i="4"/>
  <c r="T393" i="4"/>
  <c r="U393" i="4"/>
  <c r="V393" i="4"/>
  <c r="W393" i="4"/>
  <c r="X393" i="4"/>
  <c r="Y393" i="4"/>
  <c r="Z393" i="4"/>
  <c r="AA393" i="4"/>
  <c r="AB393" i="4"/>
  <c r="AC393" i="4"/>
  <c r="AD393" i="4"/>
  <c r="AE393" i="4"/>
  <c r="AF393" i="4"/>
  <c r="AG393" i="4"/>
  <c r="AH393" i="4"/>
  <c r="AI393" i="4"/>
  <c r="AJ393" i="4"/>
  <c r="AK393" i="4"/>
  <c r="AL393" i="4"/>
  <c r="AM393" i="4"/>
  <c r="AN393" i="4"/>
  <c r="AO393" i="4"/>
  <c r="AP393" i="4"/>
  <c r="AQ393" i="4"/>
  <c r="AR393" i="4"/>
  <c r="AS393" i="4"/>
  <c r="AT393" i="4"/>
  <c r="AU393" i="4"/>
  <c r="AV393" i="4"/>
  <c r="AW393" i="4"/>
  <c r="AX393" i="4"/>
  <c r="AY393" i="4"/>
  <c r="AZ393" i="4"/>
  <c r="BA393" i="4"/>
  <c r="BB393" i="4"/>
  <c r="BC393" i="4"/>
  <c r="BD393" i="4"/>
  <c r="BE393" i="4"/>
  <c r="BF393" i="4"/>
  <c r="BG393" i="4"/>
  <c r="BH393" i="4"/>
  <c r="BI393" i="4"/>
  <c r="BJ393" i="4"/>
  <c r="BK393" i="4"/>
  <c r="BL393" i="4"/>
  <c r="BM393" i="4"/>
  <c r="BN393" i="4"/>
  <c r="BO393" i="4"/>
  <c r="BP393" i="4"/>
  <c r="BQ393" i="4"/>
  <c r="BR393" i="4"/>
  <c r="BS393" i="4"/>
  <c r="BT393" i="4"/>
  <c r="BU393" i="4"/>
  <c r="S394" i="4"/>
  <c r="T394" i="4"/>
  <c r="U394" i="4"/>
  <c r="V394" i="4"/>
  <c r="W394" i="4"/>
  <c r="X394" i="4"/>
  <c r="Y394" i="4"/>
  <c r="Z394" i="4"/>
  <c r="AA394" i="4"/>
  <c r="AB394" i="4"/>
  <c r="AC394" i="4"/>
  <c r="AD394" i="4"/>
  <c r="AE394" i="4"/>
  <c r="AF394" i="4"/>
  <c r="AG394" i="4"/>
  <c r="AH394" i="4"/>
  <c r="AI394" i="4"/>
  <c r="AJ394" i="4"/>
  <c r="AK394" i="4"/>
  <c r="AL394" i="4"/>
  <c r="AM394" i="4"/>
  <c r="AN394" i="4"/>
  <c r="AO394" i="4"/>
  <c r="AP394" i="4"/>
  <c r="AQ394" i="4"/>
  <c r="AR394" i="4"/>
  <c r="AS394" i="4"/>
  <c r="AT394" i="4"/>
  <c r="AU394" i="4"/>
  <c r="AV394" i="4"/>
  <c r="AW394" i="4"/>
  <c r="AX394" i="4"/>
  <c r="AY394" i="4"/>
  <c r="AZ394" i="4"/>
  <c r="BA394" i="4"/>
  <c r="BB394" i="4"/>
  <c r="BC394" i="4"/>
  <c r="BD394" i="4"/>
  <c r="BE394" i="4"/>
  <c r="BF394" i="4"/>
  <c r="BG394" i="4"/>
  <c r="BH394" i="4"/>
  <c r="BI394" i="4"/>
  <c r="BJ394" i="4"/>
  <c r="BK394" i="4"/>
  <c r="BL394" i="4"/>
  <c r="BM394" i="4"/>
  <c r="BN394" i="4"/>
  <c r="BO394" i="4"/>
  <c r="BP394" i="4"/>
  <c r="BQ394" i="4"/>
  <c r="BR394" i="4"/>
  <c r="BS394" i="4"/>
  <c r="BT394" i="4"/>
  <c r="BU394" i="4"/>
  <c r="S395" i="4"/>
  <c r="T395" i="4"/>
  <c r="U395" i="4"/>
  <c r="V395" i="4"/>
  <c r="W395" i="4"/>
  <c r="X395" i="4"/>
  <c r="Y395" i="4"/>
  <c r="Z395" i="4"/>
  <c r="AA395" i="4"/>
  <c r="AB395" i="4"/>
  <c r="AC395" i="4"/>
  <c r="AD395" i="4"/>
  <c r="AE395" i="4"/>
  <c r="AF395" i="4"/>
  <c r="AG395" i="4"/>
  <c r="AH395" i="4"/>
  <c r="AI395" i="4"/>
  <c r="AJ395" i="4"/>
  <c r="AK395" i="4"/>
  <c r="AL395" i="4"/>
  <c r="AM395" i="4"/>
  <c r="AN395" i="4"/>
  <c r="AO395" i="4"/>
  <c r="AP395" i="4"/>
  <c r="AQ395" i="4"/>
  <c r="AR395" i="4"/>
  <c r="AS395" i="4"/>
  <c r="AT395" i="4"/>
  <c r="AU395" i="4"/>
  <c r="AV395" i="4"/>
  <c r="AW395" i="4"/>
  <c r="AX395" i="4"/>
  <c r="AY395" i="4"/>
  <c r="AZ395" i="4"/>
  <c r="BA395" i="4"/>
  <c r="BB395" i="4"/>
  <c r="BC395" i="4"/>
  <c r="BD395" i="4"/>
  <c r="BE395" i="4"/>
  <c r="BF395" i="4"/>
  <c r="BG395" i="4"/>
  <c r="BH395" i="4"/>
  <c r="BI395" i="4"/>
  <c r="BJ395" i="4"/>
  <c r="BK395" i="4"/>
  <c r="BL395" i="4"/>
  <c r="BM395" i="4"/>
  <c r="BN395" i="4"/>
  <c r="BO395" i="4"/>
  <c r="BP395" i="4"/>
  <c r="BQ395" i="4"/>
  <c r="BR395" i="4"/>
  <c r="BS395" i="4"/>
  <c r="BT395" i="4"/>
  <c r="BU395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AG396" i="4"/>
  <c r="AH396" i="4"/>
  <c r="AI396" i="4"/>
  <c r="AJ396" i="4"/>
  <c r="AK396" i="4"/>
  <c r="AL396" i="4"/>
  <c r="AM396" i="4"/>
  <c r="AN396" i="4"/>
  <c r="AO396" i="4"/>
  <c r="AP396" i="4"/>
  <c r="AQ396" i="4"/>
  <c r="AR396" i="4"/>
  <c r="AS396" i="4"/>
  <c r="AT396" i="4"/>
  <c r="AU396" i="4"/>
  <c r="AV396" i="4"/>
  <c r="AW396" i="4"/>
  <c r="AX396" i="4"/>
  <c r="AY396" i="4"/>
  <c r="AZ396" i="4"/>
  <c r="BA396" i="4"/>
  <c r="BB396" i="4"/>
  <c r="BC396" i="4"/>
  <c r="BD396" i="4"/>
  <c r="BE396" i="4"/>
  <c r="BF396" i="4"/>
  <c r="BG396" i="4"/>
  <c r="BH396" i="4"/>
  <c r="BI396" i="4"/>
  <c r="BJ396" i="4"/>
  <c r="BK396" i="4"/>
  <c r="BL396" i="4"/>
  <c r="BM396" i="4"/>
  <c r="BN396" i="4"/>
  <c r="BO396" i="4"/>
  <c r="BP396" i="4"/>
  <c r="BQ396" i="4"/>
  <c r="BR396" i="4"/>
  <c r="BS396" i="4"/>
  <c r="BT396" i="4"/>
  <c r="BU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G397" i="4"/>
  <c r="AH397" i="4"/>
  <c r="AI397" i="4"/>
  <c r="AJ397" i="4"/>
  <c r="AK397" i="4"/>
  <c r="AL397" i="4"/>
  <c r="AM397" i="4"/>
  <c r="AN397" i="4"/>
  <c r="AO397" i="4"/>
  <c r="AP397" i="4"/>
  <c r="AQ397" i="4"/>
  <c r="AR397" i="4"/>
  <c r="AS397" i="4"/>
  <c r="AT397" i="4"/>
  <c r="AU397" i="4"/>
  <c r="AV397" i="4"/>
  <c r="AW397" i="4"/>
  <c r="AX397" i="4"/>
  <c r="AY397" i="4"/>
  <c r="AZ397" i="4"/>
  <c r="BA397" i="4"/>
  <c r="BB397" i="4"/>
  <c r="BC397" i="4"/>
  <c r="BD397" i="4"/>
  <c r="BE397" i="4"/>
  <c r="BF397" i="4"/>
  <c r="BG397" i="4"/>
  <c r="BH397" i="4"/>
  <c r="BI397" i="4"/>
  <c r="BJ397" i="4"/>
  <c r="BK397" i="4"/>
  <c r="BL397" i="4"/>
  <c r="BM397" i="4"/>
  <c r="BN397" i="4"/>
  <c r="BO397" i="4"/>
  <c r="BP397" i="4"/>
  <c r="BQ397" i="4"/>
  <c r="BR397" i="4"/>
  <c r="BS397" i="4"/>
  <c r="BT397" i="4"/>
  <c r="BU397" i="4"/>
  <c r="S398" i="4"/>
  <c r="T398" i="4"/>
  <c r="U398" i="4"/>
  <c r="V398" i="4"/>
  <c r="W398" i="4"/>
  <c r="X398" i="4"/>
  <c r="Y398" i="4"/>
  <c r="Z398" i="4"/>
  <c r="AA398" i="4"/>
  <c r="AB398" i="4"/>
  <c r="AC398" i="4"/>
  <c r="AD398" i="4"/>
  <c r="AE398" i="4"/>
  <c r="AF398" i="4"/>
  <c r="AG398" i="4"/>
  <c r="AH398" i="4"/>
  <c r="AI398" i="4"/>
  <c r="AJ398" i="4"/>
  <c r="AK398" i="4"/>
  <c r="AL398" i="4"/>
  <c r="AM398" i="4"/>
  <c r="AN398" i="4"/>
  <c r="AO398" i="4"/>
  <c r="AP398" i="4"/>
  <c r="AQ398" i="4"/>
  <c r="AR398" i="4"/>
  <c r="AS398" i="4"/>
  <c r="AT398" i="4"/>
  <c r="AU398" i="4"/>
  <c r="AV398" i="4"/>
  <c r="AW398" i="4"/>
  <c r="AX398" i="4"/>
  <c r="AY398" i="4"/>
  <c r="AZ398" i="4"/>
  <c r="BA398" i="4"/>
  <c r="BB398" i="4"/>
  <c r="BC398" i="4"/>
  <c r="BD398" i="4"/>
  <c r="BE398" i="4"/>
  <c r="BF398" i="4"/>
  <c r="BG398" i="4"/>
  <c r="BH398" i="4"/>
  <c r="BI398" i="4"/>
  <c r="BJ398" i="4"/>
  <c r="BK398" i="4"/>
  <c r="BL398" i="4"/>
  <c r="BM398" i="4"/>
  <c r="BN398" i="4"/>
  <c r="BO398" i="4"/>
  <c r="BP398" i="4"/>
  <c r="BQ398" i="4"/>
  <c r="BR398" i="4"/>
  <c r="BS398" i="4"/>
  <c r="BT398" i="4"/>
  <c r="BU398" i="4"/>
  <c r="S399" i="4"/>
  <c r="T399" i="4"/>
  <c r="U399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AH399" i="4"/>
  <c r="AI399" i="4"/>
  <c r="AJ399" i="4"/>
  <c r="AK399" i="4"/>
  <c r="AL399" i="4"/>
  <c r="AM399" i="4"/>
  <c r="AN399" i="4"/>
  <c r="AO399" i="4"/>
  <c r="AP399" i="4"/>
  <c r="AQ399" i="4"/>
  <c r="AR399" i="4"/>
  <c r="AS399" i="4"/>
  <c r="AT399" i="4"/>
  <c r="AU399" i="4"/>
  <c r="AV399" i="4"/>
  <c r="AW399" i="4"/>
  <c r="AX399" i="4"/>
  <c r="AY399" i="4"/>
  <c r="AZ399" i="4"/>
  <c r="BA399" i="4"/>
  <c r="BB399" i="4"/>
  <c r="BC399" i="4"/>
  <c r="BD399" i="4"/>
  <c r="BE399" i="4"/>
  <c r="BF399" i="4"/>
  <c r="BG399" i="4"/>
  <c r="BH399" i="4"/>
  <c r="BI399" i="4"/>
  <c r="BJ399" i="4"/>
  <c r="BK399" i="4"/>
  <c r="BL399" i="4"/>
  <c r="BM399" i="4"/>
  <c r="BN399" i="4"/>
  <c r="BO399" i="4"/>
  <c r="BP399" i="4"/>
  <c r="BQ399" i="4"/>
  <c r="BR399" i="4"/>
  <c r="BS399" i="4"/>
  <c r="BT399" i="4"/>
  <c r="BU399" i="4"/>
  <c r="S400" i="4"/>
  <c r="T400" i="4"/>
  <c r="U400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AH400" i="4"/>
  <c r="AI400" i="4"/>
  <c r="AJ400" i="4"/>
  <c r="AK400" i="4"/>
  <c r="AL400" i="4"/>
  <c r="AM400" i="4"/>
  <c r="AN400" i="4"/>
  <c r="AO400" i="4"/>
  <c r="AP400" i="4"/>
  <c r="AQ400" i="4"/>
  <c r="AR400" i="4"/>
  <c r="AS400" i="4"/>
  <c r="AT400" i="4"/>
  <c r="AU400" i="4"/>
  <c r="AV400" i="4"/>
  <c r="AW400" i="4"/>
  <c r="AX400" i="4"/>
  <c r="AY400" i="4"/>
  <c r="AZ400" i="4"/>
  <c r="BA400" i="4"/>
  <c r="BB400" i="4"/>
  <c r="BC400" i="4"/>
  <c r="BD400" i="4"/>
  <c r="BE400" i="4"/>
  <c r="BF400" i="4"/>
  <c r="BG400" i="4"/>
  <c r="BH400" i="4"/>
  <c r="BI400" i="4"/>
  <c r="BJ400" i="4"/>
  <c r="BK400" i="4"/>
  <c r="BL400" i="4"/>
  <c r="BM400" i="4"/>
  <c r="BN400" i="4"/>
  <c r="BO400" i="4"/>
  <c r="BP400" i="4"/>
  <c r="BQ400" i="4"/>
  <c r="BR400" i="4"/>
  <c r="BS400" i="4"/>
  <c r="BT400" i="4"/>
  <c r="BU400" i="4"/>
  <c r="S401" i="4"/>
  <c r="T401" i="4"/>
  <c r="U401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AH401" i="4"/>
  <c r="AI401" i="4"/>
  <c r="AJ401" i="4"/>
  <c r="AK401" i="4"/>
  <c r="AL401" i="4"/>
  <c r="AM401" i="4"/>
  <c r="AN401" i="4"/>
  <c r="AO401" i="4"/>
  <c r="AP401" i="4"/>
  <c r="AQ401" i="4"/>
  <c r="AR401" i="4"/>
  <c r="AS401" i="4"/>
  <c r="AT401" i="4"/>
  <c r="AU401" i="4"/>
  <c r="AV401" i="4"/>
  <c r="AW401" i="4"/>
  <c r="AX401" i="4"/>
  <c r="AY401" i="4"/>
  <c r="AZ401" i="4"/>
  <c r="BA401" i="4"/>
  <c r="BB401" i="4"/>
  <c r="BC401" i="4"/>
  <c r="BD401" i="4"/>
  <c r="BE401" i="4"/>
  <c r="BF401" i="4"/>
  <c r="BG401" i="4"/>
  <c r="BH401" i="4"/>
  <c r="BI401" i="4"/>
  <c r="BJ401" i="4"/>
  <c r="BK401" i="4"/>
  <c r="BL401" i="4"/>
  <c r="BM401" i="4"/>
  <c r="BN401" i="4"/>
  <c r="BO401" i="4"/>
  <c r="BP401" i="4"/>
  <c r="BQ401" i="4"/>
  <c r="BR401" i="4"/>
  <c r="BS401" i="4"/>
  <c r="BT401" i="4"/>
  <c r="BU401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AH402" i="4"/>
  <c r="AI402" i="4"/>
  <c r="AJ402" i="4"/>
  <c r="AK402" i="4"/>
  <c r="AL402" i="4"/>
  <c r="AM402" i="4"/>
  <c r="AN402" i="4"/>
  <c r="AO402" i="4"/>
  <c r="AP402" i="4"/>
  <c r="AQ402" i="4"/>
  <c r="AR402" i="4"/>
  <c r="AS402" i="4"/>
  <c r="AT402" i="4"/>
  <c r="AU402" i="4"/>
  <c r="AV402" i="4"/>
  <c r="AW402" i="4"/>
  <c r="AX402" i="4"/>
  <c r="AY402" i="4"/>
  <c r="AZ402" i="4"/>
  <c r="BA402" i="4"/>
  <c r="BB402" i="4"/>
  <c r="BC402" i="4"/>
  <c r="BD402" i="4"/>
  <c r="BE402" i="4"/>
  <c r="BF402" i="4"/>
  <c r="BG402" i="4"/>
  <c r="BH402" i="4"/>
  <c r="BI402" i="4"/>
  <c r="BJ402" i="4"/>
  <c r="BK402" i="4"/>
  <c r="BL402" i="4"/>
  <c r="BM402" i="4"/>
  <c r="BN402" i="4"/>
  <c r="BO402" i="4"/>
  <c r="BP402" i="4"/>
  <c r="BQ402" i="4"/>
  <c r="BR402" i="4"/>
  <c r="BS402" i="4"/>
  <c r="BT402" i="4"/>
  <c r="BU402" i="4"/>
  <c r="S403" i="4"/>
  <c r="T403" i="4"/>
  <c r="U403" i="4"/>
  <c r="V403" i="4"/>
  <c r="W403" i="4"/>
  <c r="X403" i="4"/>
  <c r="Y403" i="4"/>
  <c r="Z403" i="4"/>
  <c r="AA403" i="4"/>
  <c r="AB403" i="4"/>
  <c r="AC403" i="4"/>
  <c r="AD403" i="4"/>
  <c r="AE403" i="4"/>
  <c r="AF403" i="4"/>
  <c r="AG403" i="4"/>
  <c r="AH403" i="4"/>
  <c r="AI403" i="4"/>
  <c r="AJ403" i="4"/>
  <c r="AK403" i="4"/>
  <c r="AL403" i="4"/>
  <c r="AM403" i="4"/>
  <c r="AN403" i="4"/>
  <c r="AO403" i="4"/>
  <c r="AP403" i="4"/>
  <c r="AQ403" i="4"/>
  <c r="AR403" i="4"/>
  <c r="AS403" i="4"/>
  <c r="AT403" i="4"/>
  <c r="AU403" i="4"/>
  <c r="AV403" i="4"/>
  <c r="AW403" i="4"/>
  <c r="AX403" i="4"/>
  <c r="AY403" i="4"/>
  <c r="AZ403" i="4"/>
  <c r="BA403" i="4"/>
  <c r="BB403" i="4"/>
  <c r="BC403" i="4"/>
  <c r="BD403" i="4"/>
  <c r="BE403" i="4"/>
  <c r="BF403" i="4"/>
  <c r="BG403" i="4"/>
  <c r="BH403" i="4"/>
  <c r="BI403" i="4"/>
  <c r="BJ403" i="4"/>
  <c r="BK403" i="4"/>
  <c r="BL403" i="4"/>
  <c r="BM403" i="4"/>
  <c r="BN403" i="4"/>
  <c r="BO403" i="4"/>
  <c r="BP403" i="4"/>
  <c r="BQ403" i="4"/>
  <c r="BR403" i="4"/>
  <c r="BS403" i="4"/>
  <c r="BT403" i="4"/>
  <c r="BU403" i="4"/>
  <c r="S404" i="4"/>
  <c r="T404" i="4"/>
  <c r="U404" i="4"/>
  <c r="V404" i="4"/>
  <c r="W404" i="4"/>
  <c r="X404" i="4"/>
  <c r="Y404" i="4"/>
  <c r="Z404" i="4"/>
  <c r="AA404" i="4"/>
  <c r="AB404" i="4"/>
  <c r="AC404" i="4"/>
  <c r="AD404" i="4"/>
  <c r="AE404" i="4"/>
  <c r="AF404" i="4"/>
  <c r="AG404" i="4"/>
  <c r="AH404" i="4"/>
  <c r="AI404" i="4"/>
  <c r="AJ404" i="4"/>
  <c r="AK404" i="4"/>
  <c r="AL404" i="4"/>
  <c r="AM404" i="4"/>
  <c r="AN404" i="4"/>
  <c r="AO404" i="4"/>
  <c r="AP404" i="4"/>
  <c r="AQ404" i="4"/>
  <c r="AR404" i="4"/>
  <c r="AS404" i="4"/>
  <c r="AT404" i="4"/>
  <c r="AU404" i="4"/>
  <c r="AV404" i="4"/>
  <c r="AW404" i="4"/>
  <c r="AX404" i="4"/>
  <c r="AY404" i="4"/>
  <c r="AZ404" i="4"/>
  <c r="BA404" i="4"/>
  <c r="BB404" i="4"/>
  <c r="BC404" i="4"/>
  <c r="BD404" i="4"/>
  <c r="BE404" i="4"/>
  <c r="BF404" i="4"/>
  <c r="BG404" i="4"/>
  <c r="BH404" i="4"/>
  <c r="BI404" i="4"/>
  <c r="BJ404" i="4"/>
  <c r="BK404" i="4"/>
  <c r="BL404" i="4"/>
  <c r="BM404" i="4"/>
  <c r="BN404" i="4"/>
  <c r="BO404" i="4"/>
  <c r="BP404" i="4"/>
  <c r="BQ404" i="4"/>
  <c r="BR404" i="4"/>
  <c r="BS404" i="4"/>
  <c r="BT404" i="4"/>
  <c r="BU404" i="4"/>
  <c r="S405" i="4"/>
  <c r="T405" i="4"/>
  <c r="U405" i="4"/>
  <c r="V405" i="4"/>
  <c r="W405" i="4"/>
  <c r="X405" i="4"/>
  <c r="Y405" i="4"/>
  <c r="Z405" i="4"/>
  <c r="AA405" i="4"/>
  <c r="AB405" i="4"/>
  <c r="AC405" i="4"/>
  <c r="AD405" i="4"/>
  <c r="AE405" i="4"/>
  <c r="AF405" i="4"/>
  <c r="AG405" i="4"/>
  <c r="AH405" i="4"/>
  <c r="AI405" i="4"/>
  <c r="AJ405" i="4"/>
  <c r="AK405" i="4"/>
  <c r="AL405" i="4"/>
  <c r="AM405" i="4"/>
  <c r="AN405" i="4"/>
  <c r="AO405" i="4"/>
  <c r="AP405" i="4"/>
  <c r="AQ405" i="4"/>
  <c r="AR405" i="4"/>
  <c r="AS405" i="4"/>
  <c r="AT405" i="4"/>
  <c r="AU405" i="4"/>
  <c r="AV405" i="4"/>
  <c r="AW405" i="4"/>
  <c r="AX405" i="4"/>
  <c r="AY405" i="4"/>
  <c r="AZ405" i="4"/>
  <c r="BA405" i="4"/>
  <c r="BB405" i="4"/>
  <c r="BC405" i="4"/>
  <c r="BD405" i="4"/>
  <c r="BE405" i="4"/>
  <c r="BF405" i="4"/>
  <c r="BG405" i="4"/>
  <c r="BH405" i="4"/>
  <c r="BI405" i="4"/>
  <c r="BJ405" i="4"/>
  <c r="BK405" i="4"/>
  <c r="BL405" i="4"/>
  <c r="BM405" i="4"/>
  <c r="BN405" i="4"/>
  <c r="BO405" i="4"/>
  <c r="BP405" i="4"/>
  <c r="BQ405" i="4"/>
  <c r="BR405" i="4"/>
  <c r="BS405" i="4"/>
  <c r="BT405" i="4"/>
  <c r="BU405" i="4"/>
  <c r="S406" i="4"/>
  <c r="T406" i="4"/>
  <c r="U406" i="4"/>
  <c r="V406" i="4"/>
  <c r="W406" i="4"/>
  <c r="X406" i="4"/>
  <c r="Y406" i="4"/>
  <c r="Z406" i="4"/>
  <c r="AA406" i="4"/>
  <c r="AB406" i="4"/>
  <c r="AC406" i="4"/>
  <c r="AD406" i="4"/>
  <c r="AE406" i="4"/>
  <c r="AF406" i="4"/>
  <c r="AG406" i="4"/>
  <c r="AH406" i="4"/>
  <c r="AI406" i="4"/>
  <c r="AJ406" i="4"/>
  <c r="AK406" i="4"/>
  <c r="AL406" i="4"/>
  <c r="AM406" i="4"/>
  <c r="AN406" i="4"/>
  <c r="AO406" i="4"/>
  <c r="AP406" i="4"/>
  <c r="AQ406" i="4"/>
  <c r="AR406" i="4"/>
  <c r="AS406" i="4"/>
  <c r="AT406" i="4"/>
  <c r="AU406" i="4"/>
  <c r="AV406" i="4"/>
  <c r="AW406" i="4"/>
  <c r="AX406" i="4"/>
  <c r="AY406" i="4"/>
  <c r="AZ406" i="4"/>
  <c r="BA406" i="4"/>
  <c r="BB406" i="4"/>
  <c r="BC406" i="4"/>
  <c r="BD406" i="4"/>
  <c r="BE406" i="4"/>
  <c r="BF406" i="4"/>
  <c r="BG406" i="4"/>
  <c r="BH406" i="4"/>
  <c r="BI406" i="4"/>
  <c r="BJ406" i="4"/>
  <c r="BK406" i="4"/>
  <c r="BL406" i="4"/>
  <c r="BM406" i="4"/>
  <c r="BN406" i="4"/>
  <c r="BO406" i="4"/>
  <c r="BP406" i="4"/>
  <c r="BQ406" i="4"/>
  <c r="BR406" i="4"/>
  <c r="BS406" i="4"/>
  <c r="BT406" i="4"/>
  <c r="BU406" i="4"/>
  <c r="S407" i="4"/>
  <c r="T407" i="4"/>
  <c r="U407" i="4"/>
  <c r="V407" i="4"/>
  <c r="W407" i="4"/>
  <c r="X407" i="4"/>
  <c r="Y407" i="4"/>
  <c r="Z407" i="4"/>
  <c r="AA407" i="4"/>
  <c r="AB407" i="4"/>
  <c r="AC407" i="4"/>
  <c r="AD407" i="4"/>
  <c r="AE407" i="4"/>
  <c r="AF407" i="4"/>
  <c r="AG407" i="4"/>
  <c r="AH407" i="4"/>
  <c r="AI407" i="4"/>
  <c r="AJ407" i="4"/>
  <c r="AK407" i="4"/>
  <c r="AL407" i="4"/>
  <c r="AM407" i="4"/>
  <c r="AN407" i="4"/>
  <c r="AO407" i="4"/>
  <c r="AP407" i="4"/>
  <c r="AQ407" i="4"/>
  <c r="AR407" i="4"/>
  <c r="AS407" i="4"/>
  <c r="AT407" i="4"/>
  <c r="AU407" i="4"/>
  <c r="AV407" i="4"/>
  <c r="AW407" i="4"/>
  <c r="AX407" i="4"/>
  <c r="AY407" i="4"/>
  <c r="AZ407" i="4"/>
  <c r="BA407" i="4"/>
  <c r="BB407" i="4"/>
  <c r="BC407" i="4"/>
  <c r="BD407" i="4"/>
  <c r="BE407" i="4"/>
  <c r="BF407" i="4"/>
  <c r="BG407" i="4"/>
  <c r="BH407" i="4"/>
  <c r="BI407" i="4"/>
  <c r="BJ407" i="4"/>
  <c r="BK407" i="4"/>
  <c r="BL407" i="4"/>
  <c r="BM407" i="4"/>
  <c r="BN407" i="4"/>
  <c r="BO407" i="4"/>
  <c r="BP407" i="4"/>
  <c r="BQ407" i="4"/>
  <c r="BR407" i="4"/>
  <c r="BS407" i="4"/>
  <c r="BT407" i="4"/>
  <c r="BU407" i="4"/>
  <c r="S408" i="4"/>
  <c r="T408" i="4"/>
  <c r="U408" i="4"/>
  <c r="V408" i="4"/>
  <c r="W408" i="4"/>
  <c r="X408" i="4"/>
  <c r="Y408" i="4"/>
  <c r="Z408" i="4"/>
  <c r="AA408" i="4"/>
  <c r="AB408" i="4"/>
  <c r="AC408" i="4"/>
  <c r="AD408" i="4"/>
  <c r="AE408" i="4"/>
  <c r="AF408" i="4"/>
  <c r="AG408" i="4"/>
  <c r="AH408" i="4"/>
  <c r="AI408" i="4"/>
  <c r="AJ408" i="4"/>
  <c r="AK408" i="4"/>
  <c r="AL408" i="4"/>
  <c r="AM408" i="4"/>
  <c r="AN408" i="4"/>
  <c r="AO408" i="4"/>
  <c r="AP408" i="4"/>
  <c r="AQ408" i="4"/>
  <c r="AR408" i="4"/>
  <c r="AS408" i="4"/>
  <c r="AT408" i="4"/>
  <c r="AU408" i="4"/>
  <c r="AV408" i="4"/>
  <c r="AW408" i="4"/>
  <c r="AX408" i="4"/>
  <c r="AY408" i="4"/>
  <c r="AZ408" i="4"/>
  <c r="BA408" i="4"/>
  <c r="BB408" i="4"/>
  <c r="BC408" i="4"/>
  <c r="BD408" i="4"/>
  <c r="BE408" i="4"/>
  <c r="BF408" i="4"/>
  <c r="BG408" i="4"/>
  <c r="BH408" i="4"/>
  <c r="BI408" i="4"/>
  <c r="BJ408" i="4"/>
  <c r="BK408" i="4"/>
  <c r="BL408" i="4"/>
  <c r="BM408" i="4"/>
  <c r="BN408" i="4"/>
  <c r="BO408" i="4"/>
  <c r="BP408" i="4"/>
  <c r="BQ408" i="4"/>
  <c r="BR408" i="4"/>
  <c r="BS408" i="4"/>
  <c r="BT408" i="4"/>
  <c r="BU408" i="4"/>
  <c r="S409" i="4"/>
  <c r="T409" i="4"/>
  <c r="U409" i="4"/>
  <c r="V409" i="4"/>
  <c r="W409" i="4"/>
  <c r="X409" i="4"/>
  <c r="Y409" i="4"/>
  <c r="Z409" i="4"/>
  <c r="AA409" i="4"/>
  <c r="AB409" i="4"/>
  <c r="AC409" i="4"/>
  <c r="AD409" i="4"/>
  <c r="AE409" i="4"/>
  <c r="AF409" i="4"/>
  <c r="AG409" i="4"/>
  <c r="AH409" i="4"/>
  <c r="AI409" i="4"/>
  <c r="AJ409" i="4"/>
  <c r="AK409" i="4"/>
  <c r="AL409" i="4"/>
  <c r="AM409" i="4"/>
  <c r="AN409" i="4"/>
  <c r="AO409" i="4"/>
  <c r="AP409" i="4"/>
  <c r="AQ409" i="4"/>
  <c r="AR409" i="4"/>
  <c r="AS409" i="4"/>
  <c r="AT409" i="4"/>
  <c r="AU409" i="4"/>
  <c r="AV409" i="4"/>
  <c r="AW409" i="4"/>
  <c r="AX409" i="4"/>
  <c r="AY409" i="4"/>
  <c r="AZ409" i="4"/>
  <c r="BA409" i="4"/>
  <c r="BB409" i="4"/>
  <c r="BC409" i="4"/>
  <c r="BD409" i="4"/>
  <c r="BE409" i="4"/>
  <c r="BF409" i="4"/>
  <c r="BG409" i="4"/>
  <c r="BH409" i="4"/>
  <c r="BI409" i="4"/>
  <c r="BJ409" i="4"/>
  <c r="BK409" i="4"/>
  <c r="BL409" i="4"/>
  <c r="BM409" i="4"/>
  <c r="BN409" i="4"/>
  <c r="BO409" i="4"/>
  <c r="BP409" i="4"/>
  <c r="BQ409" i="4"/>
  <c r="BR409" i="4"/>
  <c r="BS409" i="4"/>
  <c r="BT409" i="4"/>
  <c r="BU409" i="4"/>
  <c r="S410" i="4"/>
  <c r="T410" i="4"/>
  <c r="U410" i="4"/>
  <c r="V410" i="4"/>
  <c r="W410" i="4"/>
  <c r="X410" i="4"/>
  <c r="Y410" i="4"/>
  <c r="Z410" i="4"/>
  <c r="AA410" i="4"/>
  <c r="AB410" i="4"/>
  <c r="AC410" i="4"/>
  <c r="AD410" i="4"/>
  <c r="AE410" i="4"/>
  <c r="AF410" i="4"/>
  <c r="AG410" i="4"/>
  <c r="AH410" i="4"/>
  <c r="AI410" i="4"/>
  <c r="AJ410" i="4"/>
  <c r="AK410" i="4"/>
  <c r="AL410" i="4"/>
  <c r="AM410" i="4"/>
  <c r="AN410" i="4"/>
  <c r="AO410" i="4"/>
  <c r="AP410" i="4"/>
  <c r="AQ410" i="4"/>
  <c r="AR410" i="4"/>
  <c r="AS410" i="4"/>
  <c r="AT410" i="4"/>
  <c r="AU410" i="4"/>
  <c r="AV410" i="4"/>
  <c r="AW410" i="4"/>
  <c r="AX410" i="4"/>
  <c r="AY410" i="4"/>
  <c r="AZ410" i="4"/>
  <c r="BA410" i="4"/>
  <c r="BB410" i="4"/>
  <c r="BC410" i="4"/>
  <c r="BD410" i="4"/>
  <c r="BE410" i="4"/>
  <c r="BF410" i="4"/>
  <c r="BG410" i="4"/>
  <c r="BH410" i="4"/>
  <c r="BI410" i="4"/>
  <c r="BJ410" i="4"/>
  <c r="BK410" i="4"/>
  <c r="BL410" i="4"/>
  <c r="BM410" i="4"/>
  <c r="BN410" i="4"/>
  <c r="BO410" i="4"/>
  <c r="BP410" i="4"/>
  <c r="BQ410" i="4"/>
  <c r="BR410" i="4"/>
  <c r="BS410" i="4"/>
  <c r="BT410" i="4"/>
  <c r="BU410" i="4"/>
  <c r="S411" i="4"/>
  <c r="T411" i="4"/>
  <c r="U411" i="4"/>
  <c r="V411" i="4"/>
  <c r="W411" i="4"/>
  <c r="X411" i="4"/>
  <c r="Y411" i="4"/>
  <c r="Z411" i="4"/>
  <c r="AA411" i="4"/>
  <c r="AB411" i="4"/>
  <c r="AC411" i="4"/>
  <c r="AD411" i="4"/>
  <c r="AE411" i="4"/>
  <c r="AF411" i="4"/>
  <c r="AG411" i="4"/>
  <c r="AH411" i="4"/>
  <c r="AI411" i="4"/>
  <c r="AJ411" i="4"/>
  <c r="AK411" i="4"/>
  <c r="AL411" i="4"/>
  <c r="AM411" i="4"/>
  <c r="AN411" i="4"/>
  <c r="AO411" i="4"/>
  <c r="AP411" i="4"/>
  <c r="AQ411" i="4"/>
  <c r="AR411" i="4"/>
  <c r="AS411" i="4"/>
  <c r="AT411" i="4"/>
  <c r="AU411" i="4"/>
  <c r="AV411" i="4"/>
  <c r="AW411" i="4"/>
  <c r="AX411" i="4"/>
  <c r="AY411" i="4"/>
  <c r="AZ411" i="4"/>
  <c r="BA411" i="4"/>
  <c r="BB411" i="4"/>
  <c r="BC411" i="4"/>
  <c r="BD411" i="4"/>
  <c r="BE411" i="4"/>
  <c r="BF411" i="4"/>
  <c r="BG411" i="4"/>
  <c r="BH411" i="4"/>
  <c r="BI411" i="4"/>
  <c r="BJ411" i="4"/>
  <c r="BK411" i="4"/>
  <c r="BL411" i="4"/>
  <c r="BM411" i="4"/>
  <c r="BN411" i="4"/>
  <c r="BO411" i="4"/>
  <c r="BP411" i="4"/>
  <c r="BQ411" i="4"/>
  <c r="BR411" i="4"/>
  <c r="BS411" i="4"/>
  <c r="BT411" i="4"/>
  <c r="BU411" i="4"/>
  <c r="S412" i="4"/>
  <c r="T412" i="4"/>
  <c r="U412" i="4"/>
  <c r="V412" i="4"/>
  <c r="W412" i="4"/>
  <c r="X412" i="4"/>
  <c r="Y412" i="4"/>
  <c r="Z412" i="4"/>
  <c r="AA412" i="4"/>
  <c r="AB412" i="4"/>
  <c r="AC412" i="4"/>
  <c r="AD412" i="4"/>
  <c r="AE412" i="4"/>
  <c r="AF412" i="4"/>
  <c r="AG412" i="4"/>
  <c r="AH412" i="4"/>
  <c r="AI412" i="4"/>
  <c r="AJ412" i="4"/>
  <c r="AK412" i="4"/>
  <c r="AL412" i="4"/>
  <c r="AM412" i="4"/>
  <c r="AN412" i="4"/>
  <c r="AO412" i="4"/>
  <c r="AP412" i="4"/>
  <c r="AQ412" i="4"/>
  <c r="AR412" i="4"/>
  <c r="AS412" i="4"/>
  <c r="AT412" i="4"/>
  <c r="AU412" i="4"/>
  <c r="AV412" i="4"/>
  <c r="AW412" i="4"/>
  <c r="AX412" i="4"/>
  <c r="AY412" i="4"/>
  <c r="AZ412" i="4"/>
  <c r="BA412" i="4"/>
  <c r="BB412" i="4"/>
  <c r="BC412" i="4"/>
  <c r="BD412" i="4"/>
  <c r="BE412" i="4"/>
  <c r="BF412" i="4"/>
  <c r="BG412" i="4"/>
  <c r="BH412" i="4"/>
  <c r="BI412" i="4"/>
  <c r="BJ412" i="4"/>
  <c r="BK412" i="4"/>
  <c r="BL412" i="4"/>
  <c r="BM412" i="4"/>
  <c r="BN412" i="4"/>
  <c r="BO412" i="4"/>
  <c r="BP412" i="4"/>
  <c r="BQ412" i="4"/>
  <c r="BR412" i="4"/>
  <c r="BS412" i="4"/>
  <c r="BT412" i="4"/>
  <c r="BU412" i="4"/>
  <c r="S413" i="4"/>
  <c r="T413" i="4"/>
  <c r="U413" i="4"/>
  <c r="V413" i="4"/>
  <c r="W413" i="4"/>
  <c r="X413" i="4"/>
  <c r="Y413" i="4"/>
  <c r="Z413" i="4"/>
  <c r="AA413" i="4"/>
  <c r="AB413" i="4"/>
  <c r="AC413" i="4"/>
  <c r="AD413" i="4"/>
  <c r="AE413" i="4"/>
  <c r="AF413" i="4"/>
  <c r="AG413" i="4"/>
  <c r="AH413" i="4"/>
  <c r="AI413" i="4"/>
  <c r="AJ413" i="4"/>
  <c r="AK413" i="4"/>
  <c r="AL413" i="4"/>
  <c r="AM413" i="4"/>
  <c r="AN413" i="4"/>
  <c r="AO413" i="4"/>
  <c r="AP413" i="4"/>
  <c r="AQ413" i="4"/>
  <c r="AR413" i="4"/>
  <c r="AS413" i="4"/>
  <c r="AT413" i="4"/>
  <c r="AU413" i="4"/>
  <c r="AV413" i="4"/>
  <c r="AW413" i="4"/>
  <c r="AX413" i="4"/>
  <c r="AY413" i="4"/>
  <c r="AZ413" i="4"/>
  <c r="BA413" i="4"/>
  <c r="BB413" i="4"/>
  <c r="BC413" i="4"/>
  <c r="BD413" i="4"/>
  <c r="BE413" i="4"/>
  <c r="BF413" i="4"/>
  <c r="BG413" i="4"/>
  <c r="BH413" i="4"/>
  <c r="BI413" i="4"/>
  <c r="BJ413" i="4"/>
  <c r="BK413" i="4"/>
  <c r="BL413" i="4"/>
  <c r="BM413" i="4"/>
  <c r="BN413" i="4"/>
  <c r="BO413" i="4"/>
  <c r="BP413" i="4"/>
  <c r="BQ413" i="4"/>
  <c r="BR413" i="4"/>
  <c r="BS413" i="4"/>
  <c r="BT413" i="4"/>
  <c r="BU413" i="4"/>
  <c r="S414" i="4"/>
  <c r="T414" i="4"/>
  <c r="U414" i="4"/>
  <c r="V414" i="4"/>
  <c r="W414" i="4"/>
  <c r="X414" i="4"/>
  <c r="Y414" i="4"/>
  <c r="Z414" i="4"/>
  <c r="AA414" i="4"/>
  <c r="AB414" i="4"/>
  <c r="AC414" i="4"/>
  <c r="AD414" i="4"/>
  <c r="AE414" i="4"/>
  <c r="AF414" i="4"/>
  <c r="AG414" i="4"/>
  <c r="AH414" i="4"/>
  <c r="AI414" i="4"/>
  <c r="AJ414" i="4"/>
  <c r="AK414" i="4"/>
  <c r="AL414" i="4"/>
  <c r="AM414" i="4"/>
  <c r="AN414" i="4"/>
  <c r="AO414" i="4"/>
  <c r="AP414" i="4"/>
  <c r="AQ414" i="4"/>
  <c r="AR414" i="4"/>
  <c r="AS414" i="4"/>
  <c r="AT414" i="4"/>
  <c r="AU414" i="4"/>
  <c r="AV414" i="4"/>
  <c r="AW414" i="4"/>
  <c r="AX414" i="4"/>
  <c r="AY414" i="4"/>
  <c r="AZ414" i="4"/>
  <c r="BA414" i="4"/>
  <c r="BB414" i="4"/>
  <c r="BC414" i="4"/>
  <c r="BD414" i="4"/>
  <c r="BE414" i="4"/>
  <c r="BF414" i="4"/>
  <c r="BG414" i="4"/>
  <c r="BH414" i="4"/>
  <c r="BI414" i="4"/>
  <c r="BJ414" i="4"/>
  <c r="BK414" i="4"/>
  <c r="BL414" i="4"/>
  <c r="BM414" i="4"/>
  <c r="BN414" i="4"/>
  <c r="BO414" i="4"/>
  <c r="BP414" i="4"/>
  <c r="BQ414" i="4"/>
  <c r="BR414" i="4"/>
  <c r="BS414" i="4"/>
  <c r="BT414" i="4"/>
  <c r="BU414" i="4"/>
  <c r="S415" i="4"/>
  <c r="T415" i="4"/>
  <c r="U415" i="4"/>
  <c r="V415" i="4"/>
  <c r="W415" i="4"/>
  <c r="X415" i="4"/>
  <c r="Y415" i="4"/>
  <c r="Z415" i="4"/>
  <c r="AA415" i="4"/>
  <c r="AB415" i="4"/>
  <c r="AC415" i="4"/>
  <c r="AD415" i="4"/>
  <c r="AE415" i="4"/>
  <c r="AF415" i="4"/>
  <c r="AG415" i="4"/>
  <c r="AH415" i="4"/>
  <c r="AI415" i="4"/>
  <c r="AJ415" i="4"/>
  <c r="AK415" i="4"/>
  <c r="AL415" i="4"/>
  <c r="AM415" i="4"/>
  <c r="AN415" i="4"/>
  <c r="AO415" i="4"/>
  <c r="AP415" i="4"/>
  <c r="AQ415" i="4"/>
  <c r="AR415" i="4"/>
  <c r="AS415" i="4"/>
  <c r="AT415" i="4"/>
  <c r="AU415" i="4"/>
  <c r="AV415" i="4"/>
  <c r="AW415" i="4"/>
  <c r="AX415" i="4"/>
  <c r="AY415" i="4"/>
  <c r="AZ415" i="4"/>
  <c r="BA415" i="4"/>
  <c r="BB415" i="4"/>
  <c r="BC415" i="4"/>
  <c r="BD415" i="4"/>
  <c r="BE415" i="4"/>
  <c r="BF415" i="4"/>
  <c r="BG415" i="4"/>
  <c r="BH415" i="4"/>
  <c r="BI415" i="4"/>
  <c r="BJ415" i="4"/>
  <c r="BK415" i="4"/>
  <c r="BL415" i="4"/>
  <c r="BM415" i="4"/>
  <c r="BN415" i="4"/>
  <c r="BO415" i="4"/>
  <c r="BP415" i="4"/>
  <c r="BQ415" i="4"/>
  <c r="BR415" i="4"/>
  <c r="BS415" i="4"/>
  <c r="BT415" i="4"/>
  <c r="BU415" i="4"/>
  <c r="S416" i="4"/>
  <c r="T416" i="4"/>
  <c r="U416" i="4"/>
  <c r="V416" i="4"/>
  <c r="W416" i="4"/>
  <c r="X416" i="4"/>
  <c r="Y416" i="4"/>
  <c r="Z416" i="4"/>
  <c r="AA416" i="4"/>
  <c r="AB416" i="4"/>
  <c r="AC416" i="4"/>
  <c r="AD416" i="4"/>
  <c r="AE416" i="4"/>
  <c r="AF416" i="4"/>
  <c r="AG416" i="4"/>
  <c r="AH416" i="4"/>
  <c r="AI416" i="4"/>
  <c r="AJ416" i="4"/>
  <c r="AK416" i="4"/>
  <c r="AL416" i="4"/>
  <c r="AM416" i="4"/>
  <c r="AN416" i="4"/>
  <c r="AO416" i="4"/>
  <c r="AP416" i="4"/>
  <c r="AQ416" i="4"/>
  <c r="AR416" i="4"/>
  <c r="AS416" i="4"/>
  <c r="AT416" i="4"/>
  <c r="AU416" i="4"/>
  <c r="AV416" i="4"/>
  <c r="AW416" i="4"/>
  <c r="AX416" i="4"/>
  <c r="AY416" i="4"/>
  <c r="AZ416" i="4"/>
  <c r="BA416" i="4"/>
  <c r="BB416" i="4"/>
  <c r="BC416" i="4"/>
  <c r="BD416" i="4"/>
  <c r="BE416" i="4"/>
  <c r="BF416" i="4"/>
  <c r="BG416" i="4"/>
  <c r="BH416" i="4"/>
  <c r="BI416" i="4"/>
  <c r="BJ416" i="4"/>
  <c r="BK416" i="4"/>
  <c r="BL416" i="4"/>
  <c r="BM416" i="4"/>
  <c r="BN416" i="4"/>
  <c r="BO416" i="4"/>
  <c r="BP416" i="4"/>
  <c r="BQ416" i="4"/>
  <c r="BR416" i="4"/>
  <c r="BS416" i="4"/>
  <c r="BT416" i="4"/>
  <c r="BU416" i="4"/>
  <c r="S417" i="4"/>
  <c r="T417" i="4"/>
  <c r="U417" i="4"/>
  <c r="V417" i="4"/>
  <c r="W417" i="4"/>
  <c r="X417" i="4"/>
  <c r="Y417" i="4"/>
  <c r="Z417" i="4"/>
  <c r="AA417" i="4"/>
  <c r="AB417" i="4"/>
  <c r="AC417" i="4"/>
  <c r="AD417" i="4"/>
  <c r="AE417" i="4"/>
  <c r="AF417" i="4"/>
  <c r="AG417" i="4"/>
  <c r="AH417" i="4"/>
  <c r="AI417" i="4"/>
  <c r="AJ417" i="4"/>
  <c r="AK417" i="4"/>
  <c r="AL417" i="4"/>
  <c r="AM417" i="4"/>
  <c r="AN417" i="4"/>
  <c r="AO417" i="4"/>
  <c r="AP417" i="4"/>
  <c r="AQ417" i="4"/>
  <c r="AR417" i="4"/>
  <c r="AS417" i="4"/>
  <c r="AT417" i="4"/>
  <c r="AU417" i="4"/>
  <c r="AV417" i="4"/>
  <c r="AW417" i="4"/>
  <c r="AX417" i="4"/>
  <c r="AY417" i="4"/>
  <c r="AZ417" i="4"/>
  <c r="BA417" i="4"/>
  <c r="BB417" i="4"/>
  <c r="BC417" i="4"/>
  <c r="BD417" i="4"/>
  <c r="BE417" i="4"/>
  <c r="BF417" i="4"/>
  <c r="BG417" i="4"/>
  <c r="BH417" i="4"/>
  <c r="BI417" i="4"/>
  <c r="BJ417" i="4"/>
  <c r="BK417" i="4"/>
  <c r="BL417" i="4"/>
  <c r="BM417" i="4"/>
  <c r="BN417" i="4"/>
  <c r="BO417" i="4"/>
  <c r="BP417" i="4"/>
  <c r="BQ417" i="4"/>
  <c r="BR417" i="4"/>
  <c r="BS417" i="4"/>
  <c r="BT417" i="4"/>
  <c r="BU417" i="4"/>
  <c r="S418" i="4"/>
  <c r="T418" i="4"/>
  <c r="U418" i="4"/>
  <c r="V418" i="4"/>
  <c r="W418" i="4"/>
  <c r="X418" i="4"/>
  <c r="Y418" i="4"/>
  <c r="Z418" i="4"/>
  <c r="AA418" i="4"/>
  <c r="AB418" i="4"/>
  <c r="AC418" i="4"/>
  <c r="AD418" i="4"/>
  <c r="AE418" i="4"/>
  <c r="AF418" i="4"/>
  <c r="AG418" i="4"/>
  <c r="AH418" i="4"/>
  <c r="AI418" i="4"/>
  <c r="AJ418" i="4"/>
  <c r="AK418" i="4"/>
  <c r="AL418" i="4"/>
  <c r="AM418" i="4"/>
  <c r="AN418" i="4"/>
  <c r="AO418" i="4"/>
  <c r="AP418" i="4"/>
  <c r="AQ418" i="4"/>
  <c r="AR418" i="4"/>
  <c r="AS418" i="4"/>
  <c r="AT418" i="4"/>
  <c r="AU418" i="4"/>
  <c r="AV418" i="4"/>
  <c r="AW418" i="4"/>
  <c r="AX418" i="4"/>
  <c r="AY418" i="4"/>
  <c r="AZ418" i="4"/>
  <c r="BA418" i="4"/>
  <c r="BB418" i="4"/>
  <c r="BC418" i="4"/>
  <c r="BD418" i="4"/>
  <c r="BE418" i="4"/>
  <c r="BF418" i="4"/>
  <c r="BG418" i="4"/>
  <c r="BH418" i="4"/>
  <c r="BI418" i="4"/>
  <c r="BJ418" i="4"/>
  <c r="BK418" i="4"/>
  <c r="BL418" i="4"/>
  <c r="BM418" i="4"/>
  <c r="BN418" i="4"/>
  <c r="BO418" i="4"/>
  <c r="BP418" i="4"/>
  <c r="BQ418" i="4"/>
  <c r="BR418" i="4"/>
  <c r="BS418" i="4"/>
  <c r="BT418" i="4"/>
  <c r="BU418" i="4"/>
  <c r="S419" i="4"/>
  <c r="T419" i="4"/>
  <c r="U419" i="4"/>
  <c r="V419" i="4"/>
  <c r="W419" i="4"/>
  <c r="X419" i="4"/>
  <c r="Y419" i="4"/>
  <c r="Z419" i="4"/>
  <c r="AA419" i="4"/>
  <c r="AB419" i="4"/>
  <c r="AC419" i="4"/>
  <c r="AD419" i="4"/>
  <c r="AE419" i="4"/>
  <c r="AF419" i="4"/>
  <c r="AG419" i="4"/>
  <c r="AH419" i="4"/>
  <c r="AI419" i="4"/>
  <c r="AJ419" i="4"/>
  <c r="AK419" i="4"/>
  <c r="AL419" i="4"/>
  <c r="AM419" i="4"/>
  <c r="AN419" i="4"/>
  <c r="AO419" i="4"/>
  <c r="AP419" i="4"/>
  <c r="AQ419" i="4"/>
  <c r="AR419" i="4"/>
  <c r="AS419" i="4"/>
  <c r="AT419" i="4"/>
  <c r="AU419" i="4"/>
  <c r="AV419" i="4"/>
  <c r="AW419" i="4"/>
  <c r="AX419" i="4"/>
  <c r="AY419" i="4"/>
  <c r="AZ419" i="4"/>
  <c r="BA419" i="4"/>
  <c r="BB419" i="4"/>
  <c r="BC419" i="4"/>
  <c r="BD419" i="4"/>
  <c r="BE419" i="4"/>
  <c r="BF419" i="4"/>
  <c r="BG419" i="4"/>
  <c r="BH419" i="4"/>
  <c r="BI419" i="4"/>
  <c r="BJ419" i="4"/>
  <c r="BK419" i="4"/>
  <c r="BL419" i="4"/>
  <c r="BM419" i="4"/>
  <c r="BN419" i="4"/>
  <c r="BO419" i="4"/>
  <c r="BP419" i="4"/>
  <c r="BQ419" i="4"/>
  <c r="BR419" i="4"/>
  <c r="BS419" i="4"/>
  <c r="BT419" i="4"/>
  <c r="BU419" i="4"/>
  <c r="S420" i="4"/>
  <c r="T420" i="4"/>
  <c r="U420" i="4"/>
  <c r="V420" i="4"/>
  <c r="W420" i="4"/>
  <c r="X420" i="4"/>
  <c r="Y420" i="4"/>
  <c r="Z420" i="4"/>
  <c r="AA420" i="4"/>
  <c r="AB420" i="4"/>
  <c r="AC420" i="4"/>
  <c r="AD420" i="4"/>
  <c r="AE420" i="4"/>
  <c r="AF420" i="4"/>
  <c r="AG420" i="4"/>
  <c r="AH420" i="4"/>
  <c r="AI420" i="4"/>
  <c r="AJ420" i="4"/>
  <c r="AK420" i="4"/>
  <c r="AL420" i="4"/>
  <c r="AM420" i="4"/>
  <c r="AN420" i="4"/>
  <c r="AO420" i="4"/>
  <c r="AP420" i="4"/>
  <c r="AQ420" i="4"/>
  <c r="AR420" i="4"/>
  <c r="AS420" i="4"/>
  <c r="AT420" i="4"/>
  <c r="AU420" i="4"/>
  <c r="AV420" i="4"/>
  <c r="AW420" i="4"/>
  <c r="AX420" i="4"/>
  <c r="AY420" i="4"/>
  <c r="AZ420" i="4"/>
  <c r="BA420" i="4"/>
  <c r="BB420" i="4"/>
  <c r="BC420" i="4"/>
  <c r="BD420" i="4"/>
  <c r="BE420" i="4"/>
  <c r="BF420" i="4"/>
  <c r="BG420" i="4"/>
  <c r="BH420" i="4"/>
  <c r="BI420" i="4"/>
  <c r="BJ420" i="4"/>
  <c r="BK420" i="4"/>
  <c r="BL420" i="4"/>
  <c r="BM420" i="4"/>
  <c r="BN420" i="4"/>
  <c r="BO420" i="4"/>
  <c r="BP420" i="4"/>
  <c r="BQ420" i="4"/>
  <c r="BR420" i="4"/>
  <c r="BS420" i="4"/>
  <c r="BT420" i="4"/>
  <c r="BU420" i="4"/>
  <c r="S421" i="4"/>
  <c r="T421" i="4"/>
  <c r="U421" i="4"/>
  <c r="V421" i="4"/>
  <c r="W421" i="4"/>
  <c r="X421" i="4"/>
  <c r="Y421" i="4"/>
  <c r="Z421" i="4"/>
  <c r="AA421" i="4"/>
  <c r="AB421" i="4"/>
  <c r="AC421" i="4"/>
  <c r="AD421" i="4"/>
  <c r="AE421" i="4"/>
  <c r="AF421" i="4"/>
  <c r="AG421" i="4"/>
  <c r="AH421" i="4"/>
  <c r="AI421" i="4"/>
  <c r="AJ421" i="4"/>
  <c r="AK421" i="4"/>
  <c r="AL421" i="4"/>
  <c r="AM421" i="4"/>
  <c r="AN421" i="4"/>
  <c r="AO421" i="4"/>
  <c r="AP421" i="4"/>
  <c r="AQ421" i="4"/>
  <c r="AR421" i="4"/>
  <c r="AS421" i="4"/>
  <c r="AT421" i="4"/>
  <c r="AU421" i="4"/>
  <c r="AV421" i="4"/>
  <c r="AW421" i="4"/>
  <c r="AX421" i="4"/>
  <c r="AY421" i="4"/>
  <c r="AZ421" i="4"/>
  <c r="BA421" i="4"/>
  <c r="BB421" i="4"/>
  <c r="BC421" i="4"/>
  <c r="BD421" i="4"/>
  <c r="BE421" i="4"/>
  <c r="BF421" i="4"/>
  <c r="BG421" i="4"/>
  <c r="BH421" i="4"/>
  <c r="BI421" i="4"/>
  <c r="BJ421" i="4"/>
  <c r="BK421" i="4"/>
  <c r="BL421" i="4"/>
  <c r="BM421" i="4"/>
  <c r="BN421" i="4"/>
  <c r="BO421" i="4"/>
  <c r="BP421" i="4"/>
  <c r="BQ421" i="4"/>
  <c r="BR421" i="4"/>
  <c r="BS421" i="4"/>
  <c r="BT421" i="4"/>
  <c r="BU421" i="4"/>
  <c r="S422" i="4"/>
  <c r="T422" i="4"/>
  <c r="U422" i="4"/>
  <c r="V422" i="4"/>
  <c r="W422" i="4"/>
  <c r="X422" i="4"/>
  <c r="Y422" i="4"/>
  <c r="Z422" i="4"/>
  <c r="AA422" i="4"/>
  <c r="AB422" i="4"/>
  <c r="AC422" i="4"/>
  <c r="AD422" i="4"/>
  <c r="AE422" i="4"/>
  <c r="AF422" i="4"/>
  <c r="AG422" i="4"/>
  <c r="AH422" i="4"/>
  <c r="AI422" i="4"/>
  <c r="AJ422" i="4"/>
  <c r="AK422" i="4"/>
  <c r="AL422" i="4"/>
  <c r="AM422" i="4"/>
  <c r="AN422" i="4"/>
  <c r="AO422" i="4"/>
  <c r="AP422" i="4"/>
  <c r="AQ422" i="4"/>
  <c r="AR422" i="4"/>
  <c r="AS422" i="4"/>
  <c r="AT422" i="4"/>
  <c r="AU422" i="4"/>
  <c r="AV422" i="4"/>
  <c r="AW422" i="4"/>
  <c r="AX422" i="4"/>
  <c r="AY422" i="4"/>
  <c r="AZ422" i="4"/>
  <c r="BA422" i="4"/>
  <c r="BB422" i="4"/>
  <c r="BC422" i="4"/>
  <c r="BD422" i="4"/>
  <c r="BE422" i="4"/>
  <c r="BF422" i="4"/>
  <c r="BG422" i="4"/>
  <c r="BH422" i="4"/>
  <c r="BI422" i="4"/>
  <c r="BJ422" i="4"/>
  <c r="BK422" i="4"/>
  <c r="BL422" i="4"/>
  <c r="BM422" i="4"/>
  <c r="BN422" i="4"/>
  <c r="BO422" i="4"/>
  <c r="BP422" i="4"/>
  <c r="BQ422" i="4"/>
  <c r="BR422" i="4"/>
  <c r="BS422" i="4"/>
  <c r="BT422" i="4"/>
  <c r="BU422" i="4"/>
  <c r="S423" i="4"/>
  <c r="T423" i="4"/>
  <c r="U423" i="4"/>
  <c r="V423" i="4"/>
  <c r="W423" i="4"/>
  <c r="X423" i="4"/>
  <c r="Y423" i="4"/>
  <c r="Z423" i="4"/>
  <c r="AA423" i="4"/>
  <c r="AB423" i="4"/>
  <c r="AC423" i="4"/>
  <c r="AD423" i="4"/>
  <c r="AE423" i="4"/>
  <c r="AF423" i="4"/>
  <c r="AG423" i="4"/>
  <c r="AH423" i="4"/>
  <c r="AI423" i="4"/>
  <c r="AJ423" i="4"/>
  <c r="AK423" i="4"/>
  <c r="AL423" i="4"/>
  <c r="AM423" i="4"/>
  <c r="AN423" i="4"/>
  <c r="AO423" i="4"/>
  <c r="AP423" i="4"/>
  <c r="AQ423" i="4"/>
  <c r="AR423" i="4"/>
  <c r="AS423" i="4"/>
  <c r="AT423" i="4"/>
  <c r="AU423" i="4"/>
  <c r="AV423" i="4"/>
  <c r="AW423" i="4"/>
  <c r="AX423" i="4"/>
  <c r="AY423" i="4"/>
  <c r="AZ423" i="4"/>
  <c r="BA423" i="4"/>
  <c r="BB423" i="4"/>
  <c r="BC423" i="4"/>
  <c r="BD423" i="4"/>
  <c r="BE423" i="4"/>
  <c r="BF423" i="4"/>
  <c r="BG423" i="4"/>
  <c r="BH423" i="4"/>
  <c r="BI423" i="4"/>
  <c r="BJ423" i="4"/>
  <c r="BK423" i="4"/>
  <c r="BL423" i="4"/>
  <c r="BM423" i="4"/>
  <c r="BN423" i="4"/>
  <c r="BO423" i="4"/>
  <c r="BP423" i="4"/>
  <c r="BQ423" i="4"/>
  <c r="BR423" i="4"/>
  <c r="BS423" i="4"/>
  <c r="BT423" i="4"/>
  <c r="BU423" i="4"/>
  <c r="S424" i="4"/>
  <c r="T424" i="4"/>
  <c r="U424" i="4"/>
  <c r="V424" i="4"/>
  <c r="W424" i="4"/>
  <c r="X424" i="4"/>
  <c r="Y424" i="4"/>
  <c r="Z424" i="4"/>
  <c r="AA424" i="4"/>
  <c r="AB424" i="4"/>
  <c r="AC424" i="4"/>
  <c r="AD424" i="4"/>
  <c r="AE424" i="4"/>
  <c r="AF424" i="4"/>
  <c r="AG424" i="4"/>
  <c r="AH424" i="4"/>
  <c r="AI424" i="4"/>
  <c r="AJ424" i="4"/>
  <c r="AK424" i="4"/>
  <c r="AL424" i="4"/>
  <c r="AM424" i="4"/>
  <c r="AN424" i="4"/>
  <c r="AO424" i="4"/>
  <c r="AP424" i="4"/>
  <c r="AQ424" i="4"/>
  <c r="AR424" i="4"/>
  <c r="AS424" i="4"/>
  <c r="AT424" i="4"/>
  <c r="AU424" i="4"/>
  <c r="AV424" i="4"/>
  <c r="AW424" i="4"/>
  <c r="AX424" i="4"/>
  <c r="AY424" i="4"/>
  <c r="AZ424" i="4"/>
  <c r="BA424" i="4"/>
  <c r="BB424" i="4"/>
  <c r="BC424" i="4"/>
  <c r="BD424" i="4"/>
  <c r="BE424" i="4"/>
  <c r="BF424" i="4"/>
  <c r="BG424" i="4"/>
  <c r="BH424" i="4"/>
  <c r="BI424" i="4"/>
  <c r="BJ424" i="4"/>
  <c r="BK424" i="4"/>
  <c r="BL424" i="4"/>
  <c r="BM424" i="4"/>
  <c r="BN424" i="4"/>
  <c r="BO424" i="4"/>
  <c r="BP424" i="4"/>
  <c r="BQ424" i="4"/>
  <c r="BR424" i="4"/>
  <c r="BS424" i="4"/>
  <c r="BT424" i="4"/>
  <c r="BU424" i="4"/>
  <c r="S425" i="4"/>
  <c r="T425" i="4"/>
  <c r="U425" i="4"/>
  <c r="V425" i="4"/>
  <c r="W425" i="4"/>
  <c r="X425" i="4"/>
  <c r="Y425" i="4"/>
  <c r="Z425" i="4"/>
  <c r="AA425" i="4"/>
  <c r="AB425" i="4"/>
  <c r="AC425" i="4"/>
  <c r="AD425" i="4"/>
  <c r="AE425" i="4"/>
  <c r="AF425" i="4"/>
  <c r="AG425" i="4"/>
  <c r="AH425" i="4"/>
  <c r="AI425" i="4"/>
  <c r="AJ425" i="4"/>
  <c r="AK425" i="4"/>
  <c r="AL425" i="4"/>
  <c r="AM425" i="4"/>
  <c r="AN425" i="4"/>
  <c r="AO425" i="4"/>
  <c r="AP425" i="4"/>
  <c r="AQ425" i="4"/>
  <c r="AR425" i="4"/>
  <c r="AS425" i="4"/>
  <c r="AT425" i="4"/>
  <c r="AU425" i="4"/>
  <c r="AV425" i="4"/>
  <c r="AW425" i="4"/>
  <c r="AX425" i="4"/>
  <c r="AY425" i="4"/>
  <c r="AZ425" i="4"/>
  <c r="BA425" i="4"/>
  <c r="BB425" i="4"/>
  <c r="BC425" i="4"/>
  <c r="BD425" i="4"/>
  <c r="BE425" i="4"/>
  <c r="BF425" i="4"/>
  <c r="BG425" i="4"/>
  <c r="BH425" i="4"/>
  <c r="BI425" i="4"/>
  <c r="BJ425" i="4"/>
  <c r="BK425" i="4"/>
  <c r="BL425" i="4"/>
  <c r="BM425" i="4"/>
  <c r="BN425" i="4"/>
  <c r="BO425" i="4"/>
  <c r="BP425" i="4"/>
  <c r="BQ425" i="4"/>
  <c r="BR425" i="4"/>
  <c r="BS425" i="4"/>
  <c r="BT425" i="4"/>
  <c r="BU425" i="4"/>
  <c r="S426" i="4"/>
  <c r="T426" i="4"/>
  <c r="U426" i="4"/>
  <c r="V426" i="4"/>
  <c r="W426" i="4"/>
  <c r="X426" i="4"/>
  <c r="Y426" i="4"/>
  <c r="Z426" i="4"/>
  <c r="AA426" i="4"/>
  <c r="AB426" i="4"/>
  <c r="AC426" i="4"/>
  <c r="AD426" i="4"/>
  <c r="AE426" i="4"/>
  <c r="AF426" i="4"/>
  <c r="AG426" i="4"/>
  <c r="AH426" i="4"/>
  <c r="AI426" i="4"/>
  <c r="AJ426" i="4"/>
  <c r="AK426" i="4"/>
  <c r="AL426" i="4"/>
  <c r="AM426" i="4"/>
  <c r="AN426" i="4"/>
  <c r="AO426" i="4"/>
  <c r="AP426" i="4"/>
  <c r="AQ426" i="4"/>
  <c r="AR426" i="4"/>
  <c r="AS426" i="4"/>
  <c r="AT426" i="4"/>
  <c r="AU426" i="4"/>
  <c r="AV426" i="4"/>
  <c r="AW426" i="4"/>
  <c r="AX426" i="4"/>
  <c r="AY426" i="4"/>
  <c r="AZ426" i="4"/>
  <c r="BA426" i="4"/>
  <c r="BB426" i="4"/>
  <c r="BC426" i="4"/>
  <c r="BD426" i="4"/>
  <c r="BE426" i="4"/>
  <c r="BF426" i="4"/>
  <c r="BG426" i="4"/>
  <c r="BH426" i="4"/>
  <c r="BI426" i="4"/>
  <c r="BJ426" i="4"/>
  <c r="BK426" i="4"/>
  <c r="BL426" i="4"/>
  <c r="BM426" i="4"/>
  <c r="BN426" i="4"/>
  <c r="BO426" i="4"/>
  <c r="BP426" i="4"/>
  <c r="BQ426" i="4"/>
  <c r="BR426" i="4"/>
  <c r="BS426" i="4"/>
  <c r="BT426" i="4"/>
  <c r="BU426" i="4"/>
  <c r="S427" i="4"/>
  <c r="T427" i="4"/>
  <c r="U427" i="4"/>
  <c r="V427" i="4"/>
  <c r="W427" i="4"/>
  <c r="X427" i="4"/>
  <c r="Y427" i="4"/>
  <c r="Z427" i="4"/>
  <c r="AA427" i="4"/>
  <c r="AB427" i="4"/>
  <c r="AC427" i="4"/>
  <c r="AD427" i="4"/>
  <c r="AE427" i="4"/>
  <c r="AF427" i="4"/>
  <c r="AG427" i="4"/>
  <c r="AH427" i="4"/>
  <c r="AI427" i="4"/>
  <c r="AJ427" i="4"/>
  <c r="AK427" i="4"/>
  <c r="AL427" i="4"/>
  <c r="AM427" i="4"/>
  <c r="AN427" i="4"/>
  <c r="AO427" i="4"/>
  <c r="AP427" i="4"/>
  <c r="AQ427" i="4"/>
  <c r="AR427" i="4"/>
  <c r="AS427" i="4"/>
  <c r="AT427" i="4"/>
  <c r="AU427" i="4"/>
  <c r="AV427" i="4"/>
  <c r="AW427" i="4"/>
  <c r="AX427" i="4"/>
  <c r="AY427" i="4"/>
  <c r="AZ427" i="4"/>
  <c r="BA427" i="4"/>
  <c r="BB427" i="4"/>
  <c r="BC427" i="4"/>
  <c r="BD427" i="4"/>
  <c r="BE427" i="4"/>
  <c r="BF427" i="4"/>
  <c r="BG427" i="4"/>
  <c r="BH427" i="4"/>
  <c r="BI427" i="4"/>
  <c r="BJ427" i="4"/>
  <c r="BK427" i="4"/>
  <c r="BL427" i="4"/>
  <c r="BM427" i="4"/>
  <c r="BN427" i="4"/>
  <c r="BO427" i="4"/>
  <c r="BP427" i="4"/>
  <c r="BQ427" i="4"/>
  <c r="BR427" i="4"/>
  <c r="BS427" i="4"/>
  <c r="BT427" i="4"/>
  <c r="BU427" i="4"/>
  <c r="S428" i="4"/>
  <c r="T428" i="4"/>
  <c r="U428" i="4"/>
  <c r="V428" i="4"/>
  <c r="W428" i="4"/>
  <c r="X428" i="4"/>
  <c r="Y428" i="4"/>
  <c r="Z428" i="4"/>
  <c r="AA428" i="4"/>
  <c r="AB428" i="4"/>
  <c r="AC428" i="4"/>
  <c r="AD428" i="4"/>
  <c r="AE428" i="4"/>
  <c r="AF428" i="4"/>
  <c r="AG428" i="4"/>
  <c r="AH428" i="4"/>
  <c r="AI428" i="4"/>
  <c r="AJ428" i="4"/>
  <c r="AK428" i="4"/>
  <c r="AL428" i="4"/>
  <c r="AM428" i="4"/>
  <c r="AN428" i="4"/>
  <c r="AO428" i="4"/>
  <c r="AP428" i="4"/>
  <c r="AQ428" i="4"/>
  <c r="AR428" i="4"/>
  <c r="AS428" i="4"/>
  <c r="AT428" i="4"/>
  <c r="AU428" i="4"/>
  <c r="AV428" i="4"/>
  <c r="AW428" i="4"/>
  <c r="AX428" i="4"/>
  <c r="AY428" i="4"/>
  <c r="AZ428" i="4"/>
  <c r="BA428" i="4"/>
  <c r="BB428" i="4"/>
  <c r="BC428" i="4"/>
  <c r="BD428" i="4"/>
  <c r="BE428" i="4"/>
  <c r="BF428" i="4"/>
  <c r="BG428" i="4"/>
  <c r="BH428" i="4"/>
  <c r="BI428" i="4"/>
  <c r="BJ428" i="4"/>
  <c r="BK428" i="4"/>
  <c r="BL428" i="4"/>
  <c r="BM428" i="4"/>
  <c r="BN428" i="4"/>
  <c r="BO428" i="4"/>
  <c r="BP428" i="4"/>
  <c r="BQ428" i="4"/>
  <c r="BR428" i="4"/>
  <c r="BS428" i="4"/>
  <c r="BT428" i="4"/>
  <c r="BU428" i="4"/>
  <c r="S429" i="4"/>
  <c r="T429" i="4"/>
  <c r="U429" i="4"/>
  <c r="V429" i="4"/>
  <c r="W429" i="4"/>
  <c r="X429" i="4"/>
  <c r="Y429" i="4"/>
  <c r="Z429" i="4"/>
  <c r="AA429" i="4"/>
  <c r="AB429" i="4"/>
  <c r="AC429" i="4"/>
  <c r="AD429" i="4"/>
  <c r="AE429" i="4"/>
  <c r="AF429" i="4"/>
  <c r="AG429" i="4"/>
  <c r="AH429" i="4"/>
  <c r="AI429" i="4"/>
  <c r="AJ429" i="4"/>
  <c r="AK429" i="4"/>
  <c r="AL429" i="4"/>
  <c r="AM429" i="4"/>
  <c r="AN429" i="4"/>
  <c r="AO429" i="4"/>
  <c r="AP429" i="4"/>
  <c r="AQ429" i="4"/>
  <c r="AR429" i="4"/>
  <c r="AS429" i="4"/>
  <c r="AT429" i="4"/>
  <c r="AU429" i="4"/>
  <c r="AV429" i="4"/>
  <c r="AW429" i="4"/>
  <c r="AX429" i="4"/>
  <c r="AY429" i="4"/>
  <c r="AZ429" i="4"/>
  <c r="BA429" i="4"/>
  <c r="BB429" i="4"/>
  <c r="BC429" i="4"/>
  <c r="BD429" i="4"/>
  <c r="BE429" i="4"/>
  <c r="BF429" i="4"/>
  <c r="BG429" i="4"/>
  <c r="BH429" i="4"/>
  <c r="BI429" i="4"/>
  <c r="BJ429" i="4"/>
  <c r="BK429" i="4"/>
  <c r="BL429" i="4"/>
  <c r="BM429" i="4"/>
  <c r="BN429" i="4"/>
  <c r="BO429" i="4"/>
  <c r="BP429" i="4"/>
  <c r="BQ429" i="4"/>
  <c r="BR429" i="4"/>
  <c r="BS429" i="4"/>
  <c r="BT429" i="4"/>
  <c r="BU429" i="4"/>
  <c r="S430" i="4"/>
  <c r="T430" i="4"/>
  <c r="U430" i="4"/>
  <c r="V430" i="4"/>
  <c r="W430" i="4"/>
  <c r="X430" i="4"/>
  <c r="Y430" i="4"/>
  <c r="Z430" i="4"/>
  <c r="AA430" i="4"/>
  <c r="AB430" i="4"/>
  <c r="AC430" i="4"/>
  <c r="AD430" i="4"/>
  <c r="AE430" i="4"/>
  <c r="AF430" i="4"/>
  <c r="AG430" i="4"/>
  <c r="AH430" i="4"/>
  <c r="AI430" i="4"/>
  <c r="AJ430" i="4"/>
  <c r="AK430" i="4"/>
  <c r="AL430" i="4"/>
  <c r="AM430" i="4"/>
  <c r="AN430" i="4"/>
  <c r="AO430" i="4"/>
  <c r="AP430" i="4"/>
  <c r="AQ430" i="4"/>
  <c r="AR430" i="4"/>
  <c r="AS430" i="4"/>
  <c r="AT430" i="4"/>
  <c r="AU430" i="4"/>
  <c r="AV430" i="4"/>
  <c r="AW430" i="4"/>
  <c r="AX430" i="4"/>
  <c r="AY430" i="4"/>
  <c r="AZ430" i="4"/>
  <c r="BA430" i="4"/>
  <c r="BB430" i="4"/>
  <c r="BC430" i="4"/>
  <c r="BD430" i="4"/>
  <c r="BE430" i="4"/>
  <c r="BF430" i="4"/>
  <c r="BG430" i="4"/>
  <c r="BH430" i="4"/>
  <c r="BI430" i="4"/>
  <c r="BJ430" i="4"/>
  <c r="BK430" i="4"/>
  <c r="BL430" i="4"/>
  <c r="BM430" i="4"/>
  <c r="BN430" i="4"/>
  <c r="BO430" i="4"/>
  <c r="BP430" i="4"/>
  <c r="BQ430" i="4"/>
  <c r="BR430" i="4"/>
  <c r="BS430" i="4"/>
  <c r="BT430" i="4"/>
  <c r="BU430" i="4"/>
  <c r="S431" i="4"/>
  <c r="T431" i="4"/>
  <c r="U431" i="4"/>
  <c r="V431" i="4"/>
  <c r="W431" i="4"/>
  <c r="X431" i="4"/>
  <c r="Y431" i="4"/>
  <c r="Z431" i="4"/>
  <c r="AA431" i="4"/>
  <c r="AB431" i="4"/>
  <c r="AC431" i="4"/>
  <c r="AD431" i="4"/>
  <c r="AE431" i="4"/>
  <c r="AF431" i="4"/>
  <c r="AG431" i="4"/>
  <c r="AH431" i="4"/>
  <c r="AI431" i="4"/>
  <c r="AJ431" i="4"/>
  <c r="AK431" i="4"/>
  <c r="AL431" i="4"/>
  <c r="AM431" i="4"/>
  <c r="AN431" i="4"/>
  <c r="AO431" i="4"/>
  <c r="AP431" i="4"/>
  <c r="AQ431" i="4"/>
  <c r="AR431" i="4"/>
  <c r="AS431" i="4"/>
  <c r="AT431" i="4"/>
  <c r="AU431" i="4"/>
  <c r="AV431" i="4"/>
  <c r="AW431" i="4"/>
  <c r="AX431" i="4"/>
  <c r="AY431" i="4"/>
  <c r="AZ431" i="4"/>
  <c r="BA431" i="4"/>
  <c r="BB431" i="4"/>
  <c r="BC431" i="4"/>
  <c r="BD431" i="4"/>
  <c r="BE431" i="4"/>
  <c r="BF431" i="4"/>
  <c r="BG431" i="4"/>
  <c r="BH431" i="4"/>
  <c r="BI431" i="4"/>
  <c r="BJ431" i="4"/>
  <c r="BK431" i="4"/>
  <c r="BL431" i="4"/>
  <c r="BM431" i="4"/>
  <c r="BN431" i="4"/>
  <c r="BO431" i="4"/>
  <c r="BP431" i="4"/>
  <c r="BQ431" i="4"/>
  <c r="BR431" i="4"/>
  <c r="BS431" i="4"/>
  <c r="BT431" i="4"/>
  <c r="BU431" i="4"/>
  <c r="S432" i="4"/>
  <c r="T432" i="4"/>
  <c r="U432" i="4"/>
  <c r="V432" i="4"/>
  <c r="W432" i="4"/>
  <c r="X432" i="4"/>
  <c r="Y432" i="4"/>
  <c r="Z432" i="4"/>
  <c r="AA432" i="4"/>
  <c r="AB432" i="4"/>
  <c r="AC432" i="4"/>
  <c r="AD432" i="4"/>
  <c r="AE432" i="4"/>
  <c r="AF432" i="4"/>
  <c r="AG432" i="4"/>
  <c r="AH432" i="4"/>
  <c r="AI432" i="4"/>
  <c r="AJ432" i="4"/>
  <c r="AK432" i="4"/>
  <c r="AL432" i="4"/>
  <c r="AM432" i="4"/>
  <c r="AN432" i="4"/>
  <c r="AO432" i="4"/>
  <c r="AP432" i="4"/>
  <c r="AQ432" i="4"/>
  <c r="AR432" i="4"/>
  <c r="AS432" i="4"/>
  <c r="AT432" i="4"/>
  <c r="AU432" i="4"/>
  <c r="AV432" i="4"/>
  <c r="AW432" i="4"/>
  <c r="AX432" i="4"/>
  <c r="AY432" i="4"/>
  <c r="AZ432" i="4"/>
  <c r="BA432" i="4"/>
  <c r="BB432" i="4"/>
  <c r="BC432" i="4"/>
  <c r="BD432" i="4"/>
  <c r="BE432" i="4"/>
  <c r="BF432" i="4"/>
  <c r="BG432" i="4"/>
  <c r="BH432" i="4"/>
  <c r="BI432" i="4"/>
  <c r="BJ432" i="4"/>
  <c r="BK432" i="4"/>
  <c r="BL432" i="4"/>
  <c r="BM432" i="4"/>
  <c r="BN432" i="4"/>
  <c r="BO432" i="4"/>
  <c r="BP432" i="4"/>
  <c r="BQ432" i="4"/>
  <c r="BR432" i="4"/>
  <c r="BS432" i="4"/>
  <c r="BT432" i="4"/>
  <c r="BU432" i="4"/>
  <c r="S433" i="4"/>
  <c r="T433" i="4"/>
  <c r="U433" i="4"/>
  <c r="V433" i="4"/>
  <c r="W433" i="4"/>
  <c r="X433" i="4"/>
  <c r="Y433" i="4"/>
  <c r="Z433" i="4"/>
  <c r="AA433" i="4"/>
  <c r="AB433" i="4"/>
  <c r="AC433" i="4"/>
  <c r="AD433" i="4"/>
  <c r="AE433" i="4"/>
  <c r="AF433" i="4"/>
  <c r="AG433" i="4"/>
  <c r="AH433" i="4"/>
  <c r="AI433" i="4"/>
  <c r="AJ433" i="4"/>
  <c r="AK433" i="4"/>
  <c r="AL433" i="4"/>
  <c r="AM433" i="4"/>
  <c r="AN433" i="4"/>
  <c r="AO433" i="4"/>
  <c r="AP433" i="4"/>
  <c r="AQ433" i="4"/>
  <c r="AR433" i="4"/>
  <c r="AS433" i="4"/>
  <c r="AT433" i="4"/>
  <c r="AU433" i="4"/>
  <c r="AV433" i="4"/>
  <c r="AW433" i="4"/>
  <c r="AX433" i="4"/>
  <c r="AY433" i="4"/>
  <c r="AZ433" i="4"/>
  <c r="BA433" i="4"/>
  <c r="BB433" i="4"/>
  <c r="BC433" i="4"/>
  <c r="BD433" i="4"/>
  <c r="BE433" i="4"/>
  <c r="BF433" i="4"/>
  <c r="BG433" i="4"/>
  <c r="BH433" i="4"/>
  <c r="BI433" i="4"/>
  <c r="BJ433" i="4"/>
  <c r="BK433" i="4"/>
  <c r="BL433" i="4"/>
  <c r="BM433" i="4"/>
  <c r="BN433" i="4"/>
  <c r="BO433" i="4"/>
  <c r="BP433" i="4"/>
  <c r="BQ433" i="4"/>
  <c r="BR433" i="4"/>
  <c r="BS433" i="4"/>
  <c r="BT433" i="4"/>
  <c r="BU433" i="4"/>
  <c r="S434" i="4"/>
  <c r="T434" i="4"/>
  <c r="U434" i="4"/>
  <c r="V434" i="4"/>
  <c r="W434" i="4"/>
  <c r="X434" i="4"/>
  <c r="Y434" i="4"/>
  <c r="Z434" i="4"/>
  <c r="AA434" i="4"/>
  <c r="AB434" i="4"/>
  <c r="AC434" i="4"/>
  <c r="AD434" i="4"/>
  <c r="AE434" i="4"/>
  <c r="AF434" i="4"/>
  <c r="AG434" i="4"/>
  <c r="AH434" i="4"/>
  <c r="AI434" i="4"/>
  <c r="AJ434" i="4"/>
  <c r="AK434" i="4"/>
  <c r="AL434" i="4"/>
  <c r="AM434" i="4"/>
  <c r="AN434" i="4"/>
  <c r="AO434" i="4"/>
  <c r="AP434" i="4"/>
  <c r="AQ434" i="4"/>
  <c r="AR434" i="4"/>
  <c r="AS434" i="4"/>
  <c r="AT434" i="4"/>
  <c r="AU434" i="4"/>
  <c r="AV434" i="4"/>
  <c r="AW434" i="4"/>
  <c r="AX434" i="4"/>
  <c r="AY434" i="4"/>
  <c r="AZ434" i="4"/>
  <c r="BA434" i="4"/>
  <c r="BB434" i="4"/>
  <c r="BC434" i="4"/>
  <c r="BD434" i="4"/>
  <c r="BE434" i="4"/>
  <c r="BF434" i="4"/>
  <c r="BG434" i="4"/>
  <c r="BH434" i="4"/>
  <c r="BI434" i="4"/>
  <c r="BJ434" i="4"/>
  <c r="BK434" i="4"/>
  <c r="BL434" i="4"/>
  <c r="BM434" i="4"/>
  <c r="BN434" i="4"/>
  <c r="BO434" i="4"/>
  <c r="BP434" i="4"/>
  <c r="BQ434" i="4"/>
  <c r="BR434" i="4"/>
  <c r="BS434" i="4"/>
  <c r="BT434" i="4"/>
  <c r="BU434" i="4"/>
  <c r="S435" i="4"/>
  <c r="T435" i="4"/>
  <c r="U435" i="4"/>
  <c r="V435" i="4"/>
  <c r="W435" i="4"/>
  <c r="X435" i="4"/>
  <c r="Y435" i="4"/>
  <c r="Z435" i="4"/>
  <c r="AA435" i="4"/>
  <c r="AB435" i="4"/>
  <c r="AC435" i="4"/>
  <c r="AD435" i="4"/>
  <c r="AE435" i="4"/>
  <c r="AF435" i="4"/>
  <c r="AG435" i="4"/>
  <c r="AH435" i="4"/>
  <c r="AI435" i="4"/>
  <c r="AJ435" i="4"/>
  <c r="AK435" i="4"/>
  <c r="AL435" i="4"/>
  <c r="AM435" i="4"/>
  <c r="AN435" i="4"/>
  <c r="AO435" i="4"/>
  <c r="AP435" i="4"/>
  <c r="AQ435" i="4"/>
  <c r="AR435" i="4"/>
  <c r="AS435" i="4"/>
  <c r="AT435" i="4"/>
  <c r="AU435" i="4"/>
  <c r="AV435" i="4"/>
  <c r="AW435" i="4"/>
  <c r="AX435" i="4"/>
  <c r="AY435" i="4"/>
  <c r="AZ435" i="4"/>
  <c r="BA435" i="4"/>
  <c r="BB435" i="4"/>
  <c r="BC435" i="4"/>
  <c r="BD435" i="4"/>
  <c r="BE435" i="4"/>
  <c r="BF435" i="4"/>
  <c r="BG435" i="4"/>
  <c r="BH435" i="4"/>
  <c r="BI435" i="4"/>
  <c r="BJ435" i="4"/>
  <c r="BK435" i="4"/>
  <c r="BL435" i="4"/>
  <c r="BM435" i="4"/>
  <c r="BN435" i="4"/>
  <c r="BO435" i="4"/>
  <c r="BP435" i="4"/>
  <c r="BQ435" i="4"/>
  <c r="BR435" i="4"/>
  <c r="BS435" i="4"/>
  <c r="BT435" i="4"/>
  <c r="BU435" i="4"/>
  <c r="S436" i="4"/>
  <c r="T436" i="4"/>
  <c r="U436" i="4"/>
  <c r="V436" i="4"/>
  <c r="W436" i="4"/>
  <c r="X436" i="4"/>
  <c r="Y436" i="4"/>
  <c r="Z436" i="4"/>
  <c r="AA436" i="4"/>
  <c r="AB436" i="4"/>
  <c r="AC436" i="4"/>
  <c r="AD436" i="4"/>
  <c r="AE436" i="4"/>
  <c r="AF436" i="4"/>
  <c r="AG436" i="4"/>
  <c r="AH436" i="4"/>
  <c r="AI436" i="4"/>
  <c r="AJ436" i="4"/>
  <c r="AK436" i="4"/>
  <c r="AL436" i="4"/>
  <c r="AM436" i="4"/>
  <c r="AN436" i="4"/>
  <c r="AO436" i="4"/>
  <c r="AP436" i="4"/>
  <c r="AQ436" i="4"/>
  <c r="AR436" i="4"/>
  <c r="AS436" i="4"/>
  <c r="AT436" i="4"/>
  <c r="AU436" i="4"/>
  <c r="AV436" i="4"/>
  <c r="AW436" i="4"/>
  <c r="AX436" i="4"/>
  <c r="AY436" i="4"/>
  <c r="AZ436" i="4"/>
  <c r="BA436" i="4"/>
  <c r="BB436" i="4"/>
  <c r="BC436" i="4"/>
  <c r="BD436" i="4"/>
  <c r="BE436" i="4"/>
  <c r="BF436" i="4"/>
  <c r="BG436" i="4"/>
  <c r="BH436" i="4"/>
  <c r="BI436" i="4"/>
  <c r="BJ436" i="4"/>
  <c r="BK436" i="4"/>
  <c r="BL436" i="4"/>
  <c r="BM436" i="4"/>
  <c r="BN436" i="4"/>
  <c r="BO436" i="4"/>
  <c r="BP436" i="4"/>
  <c r="BQ436" i="4"/>
  <c r="BR436" i="4"/>
  <c r="BS436" i="4"/>
  <c r="BT436" i="4"/>
  <c r="BU436" i="4"/>
  <c r="S437" i="4"/>
  <c r="T437" i="4"/>
  <c r="U437" i="4"/>
  <c r="V437" i="4"/>
  <c r="W437" i="4"/>
  <c r="X437" i="4"/>
  <c r="Y437" i="4"/>
  <c r="Z437" i="4"/>
  <c r="AA437" i="4"/>
  <c r="AB437" i="4"/>
  <c r="AC437" i="4"/>
  <c r="AD437" i="4"/>
  <c r="AE437" i="4"/>
  <c r="AF437" i="4"/>
  <c r="AG437" i="4"/>
  <c r="AH437" i="4"/>
  <c r="AI437" i="4"/>
  <c r="AJ437" i="4"/>
  <c r="AK437" i="4"/>
  <c r="AL437" i="4"/>
  <c r="AM437" i="4"/>
  <c r="AN437" i="4"/>
  <c r="AO437" i="4"/>
  <c r="AP437" i="4"/>
  <c r="AQ437" i="4"/>
  <c r="AR437" i="4"/>
  <c r="AS437" i="4"/>
  <c r="AT437" i="4"/>
  <c r="AU437" i="4"/>
  <c r="AV437" i="4"/>
  <c r="AW437" i="4"/>
  <c r="AX437" i="4"/>
  <c r="AY437" i="4"/>
  <c r="AZ437" i="4"/>
  <c r="BA437" i="4"/>
  <c r="BB437" i="4"/>
  <c r="BC437" i="4"/>
  <c r="BD437" i="4"/>
  <c r="BE437" i="4"/>
  <c r="BF437" i="4"/>
  <c r="BG437" i="4"/>
  <c r="BH437" i="4"/>
  <c r="BI437" i="4"/>
  <c r="BJ437" i="4"/>
  <c r="BK437" i="4"/>
  <c r="BL437" i="4"/>
  <c r="BM437" i="4"/>
  <c r="BN437" i="4"/>
  <c r="BO437" i="4"/>
  <c r="BP437" i="4"/>
  <c r="BQ437" i="4"/>
  <c r="BR437" i="4"/>
  <c r="BS437" i="4"/>
  <c r="BT437" i="4"/>
  <c r="BU437" i="4"/>
  <c r="S438" i="4"/>
  <c r="T438" i="4"/>
  <c r="U438" i="4"/>
  <c r="V438" i="4"/>
  <c r="W438" i="4"/>
  <c r="X438" i="4"/>
  <c r="Y438" i="4"/>
  <c r="Z438" i="4"/>
  <c r="AA438" i="4"/>
  <c r="AB438" i="4"/>
  <c r="AC438" i="4"/>
  <c r="AD438" i="4"/>
  <c r="AE438" i="4"/>
  <c r="AF438" i="4"/>
  <c r="AG438" i="4"/>
  <c r="AH438" i="4"/>
  <c r="AI438" i="4"/>
  <c r="AJ438" i="4"/>
  <c r="AK438" i="4"/>
  <c r="AL438" i="4"/>
  <c r="AM438" i="4"/>
  <c r="AN438" i="4"/>
  <c r="AO438" i="4"/>
  <c r="AP438" i="4"/>
  <c r="AQ438" i="4"/>
  <c r="AR438" i="4"/>
  <c r="AS438" i="4"/>
  <c r="AT438" i="4"/>
  <c r="AU438" i="4"/>
  <c r="AV438" i="4"/>
  <c r="AW438" i="4"/>
  <c r="AX438" i="4"/>
  <c r="AY438" i="4"/>
  <c r="AZ438" i="4"/>
  <c r="BA438" i="4"/>
  <c r="BB438" i="4"/>
  <c r="BC438" i="4"/>
  <c r="BD438" i="4"/>
  <c r="BE438" i="4"/>
  <c r="BF438" i="4"/>
  <c r="BG438" i="4"/>
  <c r="BH438" i="4"/>
  <c r="BI438" i="4"/>
  <c r="BJ438" i="4"/>
  <c r="BK438" i="4"/>
  <c r="BL438" i="4"/>
  <c r="BM438" i="4"/>
  <c r="BN438" i="4"/>
  <c r="BO438" i="4"/>
  <c r="BP438" i="4"/>
  <c r="BQ438" i="4"/>
  <c r="BR438" i="4"/>
  <c r="BS438" i="4"/>
  <c r="BT438" i="4"/>
  <c r="BU438" i="4"/>
  <c r="S439" i="4"/>
  <c r="T439" i="4"/>
  <c r="U439" i="4"/>
  <c r="V439" i="4"/>
  <c r="W439" i="4"/>
  <c r="X439" i="4"/>
  <c r="Y439" i="4"/>
  <c r="Z439" i="4"/>
  <c r="AA439" i="4"/>
  <c r="AB439" i="4"/>
  <c r="AC439" i="4"/>
  <c r="AD439" i="4"/>
  <c r="AE439" i="4"/>
  <c r="AF439" i="4"/>
  <c r="AG439" i="4"/>
  <c r="AH439" i="4"/>
  <c r="AI439" i="4"/>
  <c r="AJ439" i="4"/>
  <c r="AK439" i="4"/>
  <c r="AL439" i="4"/>
  <c r="AM439" i="4"/>
  <c r="AN439" i="4"/>
  <c r="AO439" i="4"/>
  <c r="AP439" i="4"/>
  <c r="AQ439" i="4"/>
  <c r="AR439" i="4"/>
  <c r="AS439" i="4"/>
  <c r="AT439" i="4"/>
  <c r="AU439" i="4"/>
  <c r="AV439" i="4"/>
  <c r="AW439" i="4"/>
  <c r="AX439" i="4"/>
  <c r="AY439" i="4"/>
  <c r="AZ439" i="4"/>
  <c r="BA439" i="4"/>
  <c r="BB439" i="4"/>
  <c r="BC439" i="4"/>
  <c r="BD439" i="4"/>
  <c r="BE439" i="4"/>
  <c r="BF439" i="4"/>
  <c r="BG439" i="4"/>
  <c r="BH439" i="4"/>
  <c r="BI439" i="4"/>
  <c r="BJ439" i="4"/>
  <c r="BK439" i="4"/>
  <c r="BL439" i="4"/>
  <c r="BM439" i="4"/>
  <c r="BN439" i="4"/>
  <c r="BO439" i="4"/>
  <c r="BP439" i="4"/>
  <c r="BQ439" i="4"/>
  <c r="BR439" i="4"/>
  <c r="BS439" i="4"/>
  <c r="BT439" i="4"/>
  <c r="BU439" i="4"/>
  <c r="S440" i="4"/>
  <c r="T440" i="4"/>
  <c r="U440" i="4"/>
  <c r="V440" i="4"/>
  <c r="W440" i="4"/>
  <c r="X440" i="4"/>
  <c r="Y440" i="4"/>
  <c r="Z440" i="4"/>
  <c r="AA440" i="4"/>
  <c r="AB440" i="4"/>
  <c r="AC440" i="4"/>
  <c r="AD440" i="4"/>
  <c r="AE440" i="4"/>
  <c r="AF440" i="4"/>
  <c r="AG440" i="4"/>
  <c r="AH440" i="4"/>
  <c r="AI440" i="4"/>
  <c r="AJ440" i="4"/>
  <c r="AK440" i="4"/>
  <c r="AL440" i="4"/>
  <c r="AM440" i="4"/>
  <c r="AN440" i="4"/>
  <c r="AO440" i="4"/>
  <c r="AP440" i="4"/>
  <c r="AQ440" i="4"/>
  <c r="AR440" i="4"/>
  <c r="AS440" i="4"/>
  <c r="AT440" i="4"/>
  <c r="AU440" i="4"/>
  <c r="AV440" i="4"/>
  <c r="AW440" i="4"/>
  <c r="AX440" i="4"/>
  <c r="AY440" i="4"/>
  <c r="AZ440" i="4"/>
  <c r="BA440" i="4"/>
  <c r="BB440" i="4"/>
  <c r="BC440" i="4"/>
  <c r="BD440" i="4"/>
  <c r="BE440" i="4"/>
  <c r="BF440" i="4"/>
  <c r="BG440" i="4"/>
  <c r="BH440" i="4"/>
  <c r="BI440" i="4"/>
  <c r="BJ440" i="4"/>
  <c r="BK440" i="4"/>
  <c r="BL440" i="4"/>
  <c r="BM440" i="4"/>
  <c r="BN440" i="4"/>
  <c r="BO440" i="4"/>
  <c r="BP440" i="4"/>
  <c r="BQ440" i="4"/>
  <c r="BR440" i="4"/>
  <c r="BS440" i="4"/>
  <c r="BT440" i="4"/>
  <c r="BU440" i="4"/>
  <c r="S441" i="4"/>
  <c r="T441" i="4"/>
  <c r="U441" i="4"/>
  <c r="V441" i="4"/>
  <c r="W441" i="4"/>
  <c r="X441" i="4"/>
  <c r="Y441" i="4"/>
  <c r="Z441" i="4"/>
  <c r="AA441" i="4"/>
  <c r="AB441" i="4"/>
  <c r="AC441" i="4"/>
  <c r="AD441" i="4"/>
  <c r="AE441" i="4"/>
  <c r="AF441" i="4"/>
  <c r="AG441" i="4"/>
  <c r="AH441" i="4"/>
  <c r="AI441" i="4"/>
  <c r="AJ441" i="4"/>
  <c r="AK441" i="4"/>
  <c r="AL441" i="4"/>
  <c r="AM441" i="4"/>
  <c r="AN441" i="4"/>
  <c r="AO441" i="4"/>
  <c r="AP441" i="4"/>
  <c r="AQ441" i="4"/>
  <c r="AR441" i="4"/>
  <c r="AS441" i="4"/>
  <c r="AT441" i="4"/>
  <c r="AU441" i="4"/>
  <c r="AV441" i="4"/>
  <c r="AW441" i="4"/>
  <c r="AX441" i="4"/>
  <c r="AY441" i="4"/>
  <c r="AZ441" i="4"/>
  <c r="BA441" i="4"/>
  <c r="BB441" i="4"/>
  <c r="BC441" i="4"/>
  <c r="BD441" i="4"/>
  <c r="BE441" i="4"/>
  <c r="BF441" i="4"/>
  <c r="BG441" i="4"/>
  <c r="BH441" i="4"/>
  <c r="BI441" i="4"/>
  <c r="BJ441" i="4"/>
  <c r="BK441" i="4"/>
  <c r="BL441" i="4"/>
  <c r="BM441" i="4"/>
  <c r="BN441" i="4"/>
  <c r="BO441" i="4"/>
  <c r="BP441" i="4"/>
  <c r="BQ441" i="4"/>
  <c r="BR441" i="4"/>
  <c r="BS441" i="4"/>
  <c r="BT441" i="4"/>
  <c r="BU441" i="4"/>
  <c r="S442" i="4"/>
  <c r="T442" i="4"/>
  <c r="U442" i="4"/>
  <c r="V442" i="4"/>
  <c r="W442" i="4"/>
  <c r="X442" i="4"/>
  <c r="Y442" i="4"/>
  <c r="Z442" i="4"/>
  <c r="AA442" i="4"/>
  <c r="AB442" i="4"/>
  <c r="AC442" i="4"/>
  <c r="AD442" i="4"/>
  <c r="AE442" i="4"/>
  <c r="AF442" i="4"/>
  <c r="AG442" i="4"/>
  <c r="AH442" i="4"/>
  <c r="AI442" i="4"/>
  <c r="AJ442" i="4"/>
  <c r="AK442" i="4"/>
  <c r="AL442" i="4"/>
  <c r="AM442" i="4"/>
  <c r="AN442" i="4"/>
  <c r="AO442" i="4"/>
  <c r="AP442" i="4"/>
  <c r="AQ442" i="4"/>
  <c r="AR442" i="4"/>
  <c r="AS442" i="4"/>
  <c r="AT442" i="4"/>
  <c r="AU442" i="4"/>
  <c r="AV442" i="4"/>
  <c r="AW442" i="4"/>
  <c r="AX442" i="4"/>
  <c r="AY442" i="4"/>
  <c r="AZ442" i="4"/>
  <c r="BA442" i="4"/>
  <c r="BB442" i="4"/>
  <c r="BC442" i="4"/>
  <c r="BD442" i="4"/>
  <c r="BE442" i="4"/>
  <c r="BF442" i="4"/>
  <c r="BG442" i="4"/>
  <c r="BH442" i="4"/>
  <c r="BI442" i="4"/>
  <c r="BJ442" i="4"/>
  <c r="BK442" i="4"/>
  <c r="BL442" i="4"/>
  <c r="BM442" i="4"/>
  <c r="BN442" i="4"/>
  <c r="BO442" i="4"/>
  <c r="BP442" i="4"/>
  <c r="BQ442" i="4"/>
  <c r="BR442" i="4"/>
  <c r="BS442" i="4"/>
  <c r="BT442" i="4"/>
  <c r="BU442" i="4"/>
  <c r="S443" i="4"/>
  <c r="T443" i="4"/>
  <c r="U443" i="4"/>
  <c r="V443" i="4"/>
  <c r="W443" i="4"/>
  <c r="X443" i="4"/>
  <c r="Y443" i="4"/>
  <c r="Z443" i="4"/>
  <c r="AA443" i="4"/>
  <c r="AB443" i="4"/>
  <c r="AC443" i="4"/>
  <c r="AD443" i="4"/>
  <c r="AE443" i="4"/>
  <c r="AF443" i="4"/>
  <c r="AG443" i="4"/>
  <c r="AH443" i="4"/>
  <c r="AI443" i="4"/>
  <c r="AJ443" i="4"/>
  <c r="AK443" i="4"/>
  <c r="AL443" i="4"/>
  <c r="AM443" i="4"/>
  <c r="AN443" i="4"/>
  <c r="AO443" i="4"/>
  <c r="AP443" i="4"/>
  <c r="AQ443" i="4"/>
  <c r="AR443" i="4"/>
  <c r="AS443" i="4"/>
  <c r="AT443" i="4"/>
  <c r="AU443" i="4"/>
  <c r="AV443" i="4"/>
  <c r="AW443" i="4"/>
  <c r="AX443" i="4"/>
  <c r="AY443" i="4"/>
  <c r="AZ443" i="4"/>
  <c r="BA443" i="4"/>
  <c r="BB443" i="4"/>
  <c r="BC443" i="4"/>
  <c r="BD443" i="4"/>
  <c r="BE443" i="4"/>
  <c r="BF443" i="4"/>
  <c r="BG443" i="4"/>
  <c r="BH443" i="4"/>
  <c r="BI443" i="4"/>
  <c r="BJ443" i="4"/>
  <c r="BK443" i="4"/>
  <c r="BL443" i="4"/>
  <c r="BM443" i="4"/>
  <c r="BN443" i="4"/>
  <c r="BO443" i="4"/>
  <c r="BP443" i="4"/>
  <c r="BQ443" i="4"/>
  <c r="BR443" i="4"/>
  <c r="BS443" i="4"/>
  <c r="BT443" i="4"/>
  <c r="BU443" i="4"/>
  <c r="S444" i="4"/>
  <c r="T444" i="4"/>
  <c r="U444" i="4"/>
  <c r="V444" i="4"/>
  <c r="W444" i="4"/>
  <c r="X444" i="4"/>
  <c r="Y444" i="4"/>
  <c r="Z444" i="4"/>
  <c r="AA444" i="4"/>
  <c r="AB444" i="4"/>
  <c r="AC444" i="4"/>
  <c r="AD444" i="4"/>
  <c r="AE444" i="4"/>
  <c r="AF444" i="4"/>
  <c r="AG444" i="4"/>
  <c r="AH444" i="4"/>
  <c r="AI444" i="4"/>
  <c r="AJ444" i="4"/>
  <c r="AK444" i="4"/>
  <c r="AL444" i="4"/>
  <c r="AM444" i="4"/>
  <c r="AN444" i="4"/>
  <c r="AO444" i="4"/>
  <c r="AP444" i="4"/>
  <c r="AQ444" i="4"/>
  <c r="AR444" i="4"/>
  <c r="AS444" i="4"/>
  <c r="AT444" i="4"/>
  <c r="AU444" i="4"/>
  <c r="AV444" i="4"/>
  <c r="AW444" i="4"/>
  <c r="AX444" i="4"/>
  <c r="AY444" i="4"/>
  <c r="AZ444" i="4"/>
  <c r="BA444" i="4"/>
  <c r="BB444" i="4"/>
  <c r="BC444" i="4"/>
  <c r="BD444" i="4"/>
  <c r="BE444" i="4"/>
  <c r="BF444" i="4"/>
  <c r="BG444" i="4"/>
  <c r="BH444" i="4"/>
  <c r="BI444" i="4"/>
  <c r="BJ444" i="4"/>
  <c r="BK444" i="4"/>
  <c r="BL444" i="4"/>
  <c r="BM444" i="4"/>
  <c r="BN444" i="4"/>
  <c r="BO444" i="4"/>
  <c r="BP444" i="4"/>
  <c r="BQ444" i="4"/>
  <c r="BR444" i="4"/>
  <c r="BS444" i="4"/>
  <c r="BT444" i="4"/>
  <c r="BU444" i="4"/>
  <c r="S445" i="4"/>
  <c r="T445" i="4"/>
  <c r="U445" i="4"/>
  <c r="V445" i="4"/>
  <c r="W445" i="4"/>
  <c r="X445" i="4"/>
  <c r="Y445" i="4"/>
  <c r="Z445" i="4"/>
  <c r="AA445" i="4"/>
  <c r="AB445" i="4"/>
  <c r="AC445" i="4"/>
  <c r="AD445" i="4"/>
  <c r="AE445" i="4"/>
  <c r="AF445" i="4"/>
  <c r="AG445" i="4"/>
  <c r="AH445" i="4"/>
  <c r="AI445" i="4"/>
  <c r="AJ445" i="4"/>
  <c r="AK445" i="4"/>
  <c r="AL445" i="4"/>
  <c r="AM445" i="4"/>
  <c r="AN445" i="4"/>
  <c r="AO445" i="4"/>
  <c r="AP445" i="4"/>
  <c r="AQ445" i="4"/>
  <c r="AR445" i="4"/>
  <c r="AS445" i="4"/>
  <c r="AT445" i="4"/>
  <c r="AU445" i="4"/>
  <c r="AV445" i="4"/>
  <c r="AW445" i="4"/>
  <c r="AX445" i="4"/>
  <c r="AY445" i="4"/>
  <c r="AZ445" i="4"/>
  <c r="BA445" i="4"/>
  <c r="BB445" i="4"/>
  <c r="BC445" i="4"/>
  <c r="BD445" i="4"/>
  <c r="BE445" i="4"/>
  <c r="BF445" i="4"/>
  <c r="BG445" i="4"/>
  <c r="BH445" i="4"/>
  <c r="BI445" i="4"/>
  <c r="BJ445" i="4"/>
  <c r="BK445" i="4"/>
  <c r="BL445" i="4"/>
  <c r="BM445" i="4"/>
  <c r="BN445" i="4"/>
  <c r="BO445" i="4"/>
  <c r="BP445" i="4"/>
  <c r="BQ445" i="4"/>
  <c r="BR445" i="4"/>
  <c r="BS445" i="4"/>
  <c r="BT445" i="4"/>
  <c r="BU445" i="4"/>
  <c r="S446" i="4"/>
  <c r="T446" i="4"/>
  <c r="U446" i="4"/>
  <c r="V446" i="4"/>
  <c r="W446" i="4"/>
  <c r="X446" i="4"/>
  <c r="Y446" i="4"/>
  <c r="Z446" i="4"/>
  <c r="AA446" i="4"/>
  <c r="AB446" i="4"/>
  <c r="AC446" i="4"/>
  <c r="AD446" i="4"/>
  <c r="AE446" i="4"/>
  <c r="AF446" i="4"/>
  <c r="AG446" i="4"/>
  <c r="AH446" i="4"/>
  <c r="AI446" i="4"/>
  <c r="AJ446" i="4"/>
  <c r="AK446" i="4"/>
  <c r="AL446" i="4"/>
  <c r="AM446" i="4"/>
  <c r="AN446" i="4"/>
  <c r="AO446" i="4"/>
  <c r="AP446" i="4"/>
  <c r="AQ446" i="4"/>
  <c r="AR446" i="4"/>
  <c r="AS446" i="4"/>
  <c r="AT446" i="4"/>
  <c r="AU446" i="4"/>
  <c r="AV446" i="4"/>
  <c r="AW446" i="4"/>
  <c r="AX446" i="4"/>
  <c r="AY446" i="4"/>
  <c r="AZ446" i="4"/>
  <c r="BA446" i="4"/>
  <c r="BB446" i="4"/>
  <c r="BC446" i="4"/>
  <c r="BD446" i="4"/>
  <c r="BE446" i="4"/>
  <c r="BF446" i="4"/>
  <c r="BG446" i="4"/>
  <c r="BH446" i="4"/>
  <c r="BI446" i="4"/>
  <c r="BJ446" i="4"/>
  <c r="BK446" i="4"/>
  <c r="BL446" i="4"/>
  <c r="BM446" i="4"/>
  <c r="BN446" i="4"/>
  <c r="BO446" i="4"/>
  <c r="BP446" i="4"/>
  <c r="BQ446" i="4"/>
  <c r="BR446" i="4"/>
  <c r="BS446" i="4"/>
  <c r="BT446" i="4"/>
  <c r="BU446" i="4"/>
  <c r="S447" i="4"/>
  <c r="T447" i="4"/>
  <c r="U447" i="4"/>
  <c r="V447" i="4"/>
  <c r="W447" i="4"/>
  <c r="X447" i="4"/>
  <c r="Y447" i="4"/>
  <c r="Z447" i="4"/>
  <c r="AA447" i="4"/>
  <c r="AB447" i="4"/>
  <c r="AC447" i="4"/>
  <c r="AD447" i="4"/>
  <c r="AE447" i="4"/>
  <c r="AF447" i="4"/>
  <c r="AG447" i="4"/>
  <c r="AH447" i="4"/>
  <c r="AI447" i="4"/>
  <c r="AJ447" i="4"/>
  <c r="AK447" i="4"/>
  <c r="AL447" i="4"/>
  <c r="AM447" i="4"/>
  <c r="AN447" i="4"/>
  <c r="AO447" i="4"/>
  <c r="AP447" i="4"/>
  <c r="AQ447" i="4"/>
  <c r="AR447" i="4"/>
  <c r="AS447" i="4"/>
  <c r="AT447" i="4"/>
  <c r="AU447" i="4"/>
  <c r="AV447" i="4"/>
  <c r="AW447" i="4"/>
  <c r="AX447" i="4"/>
  <c r="AY447" i="4"/>
  <c r="AZ447" i="4"/>
  <c r="BA447" i="4"/>
  <c r="BB447" i="4"/>
  <c r="BC447" i="4"/>
  <c r="BD447" i="4"/>
  <c r="BE447" i="4"/>
  <c r="BF447" i="4"/>
  <c r="BG447" i="4"/>
  <c r="BH447" i="4"/>
  <c r="BI447" i="4"/>
  <c r="BJ447" i="4"/>
  <c r="BK447" i="4"/>
  <c r="BL447" i="4"/>
  <c r="BM447" i="4"/>
  <c r="BN447" i="4"/>
  <c r="BO447" i="4"/>
  <c r="BP447" i="4"/>
  <c r="BQ447" i="4"/>
  <c r="BR447" i="4"/>
  <c r="BS447" i="4"/>
  <c r="BT447" i="4"/>
  <c r="BU447" i="4"/>
  <c r="S448" i="4"/>
  <c r="T448" i="4"/>
  <c r="U448" i="4"/>
  <c r="V448" i="4"/>
  <c r="W448" i="4"/>
  <c r="X448" i="4"/>
  <c r="Y448" i="4"/>
  <c r="Z448" i="4"/>
  <c r="AA448" i="4"/>
  <c r="AB448" i="4"/>
  <c r="AC448" i="4"/>
  <c r="AD448" i="4"/>
  <c r="AE448" i="4"/>
  <c r="AF448" i="4"/>
  <c r="AG448" i="4"/>
  <c r="AH448" i="4"/>
  <c r="AI448" i="4"/>
  <c r="AJ448" i="4"/>
  <c r="AK448" i="4"/>
  <c r="AL448" i="4"/>
  <c r="AM448" i="4"/>
  <c r="AN448" i="4"/>
  <c r="AO448" i="4"/>
  <c r="AP448" i="4"/>
  <c r="AQ448" i="4"/>
  <c r="AR448" i="4"/>
  <c r="AS448" i="4"/>
  <c r="AT448" i="4"/>
  <c r="AU448" i="4"/>
  <c r="AV448" i="4"/>
  <c r="AW448" i="4"/>
  <c r="AX448" i="4"/>
  <c r="AY448" i="4"/>
  <c r="AZ448" i="4"/>
  <c r="BA448" i="4"/>
  <c r="BB448" i="4"/>
  <c r="BC448" i="4"/>
  <c r="BD448" i="4"/>
  <c r="BE448" i="4"/>
  <c r="BF448" i="4"/>
  <c r="BG448" i="4"/>
  <c r="BH448" i="4"/>
  <c r="BI448" i="4"/>
  <c r="BJ448" i="4"/>
  <c r="BK448" i="4"/>
  <c r="BL448" i="4"/>
  <c r="BM448" i="4"/>
  <c r="BN448" i="4"/>
  <c r="BO448" i="4"/>
  <c r="BP448" i="4"/>
  <c r="BQ448" i="4"/>
  <c r="BR448" i="4"/>
  <c r="BS448" i="4"/>
  <c r="BT448" i="4"/>
  <c r="BU448" i="4"/>
  <c r="S449" i="4"/>
  <c r="T449" i="4"/>
  <c r="U449" i="4"/>
  <c r="V449" i="4"/>
  <c r="W449" i="4"/>
  <c r="X449" i="4"/>
  <c r="Y449" i="4"/>
  <c r="Z449" i="4"/>
  <c r="AA449" i="4"/>
  <c r="AB449" i="4"/>
  <c r="AC449" i="4"/>
  <c r="AD449" i="4"/>
  <c r="AE449" i="4"/>
  <c r="AF449" i="4"/>
  <c r="AG449" i="4"/>
  <c r="AH449" i="4"/>
  <c r="AI449" i="4"/>
  <c r="AJ449" i="4"/>
  <c r="AK449" i="4"/>
  <c r="AL449" i="4"/>
  <c r="AM449" i="4"/>
  <c r="AN449" i="4"/>
  <c r="AO449" i="4"/>
  <c r="AP449" i="4"/>
  <c r="AQ449" i="4"/>
  <c r="AR449" i="4"/>
  <c r="AS449" i="4"/>
  <c r="AT449" i="4"/>
  <c r="AU449" i="4"/>
  <c r="AV449" i="4"/>
  <c r="AW449" i="4"/>
  <c r="AX449" i="4"/>
  <c r="AY449" i="4"/>
  <c r="AZ449" i="4"/>
  <c r="BA449" i="4"/>
  <c r="BB449" i="4"/>
  <c r="BC449" i="4"/>
  <c r="BD449" i="4"/>
  <c r="BE449" i="4"/>
  <c r="BF449" i="4"/>
  <c r="BG449" i="4"/>
  <c r="BH449" i="4"/>
  <c r="BI449" i="4"/>
  <c r="BJ449" i="4"/>
  <c r="BK449" i="4"/>
  <c r="BL449" i="4"/>
  <c r="BM449" i="4"/>
  <c r="BN449" i="4"/>
  <c r="BO449" i="4"/>
  <c r="BP449" i="4"/>
  <c r="BQ449" i="4"/>
  <c r="BR449" i="4"/>
  <c r="BS449" i="4"/>
  <c r="BT449" i="4"/>
  <c r="BU449" i="4"/>
  <c r="S450" i="4"/>
  <c r="T450" i="4"/>
  <c r="U450" i="4"/>
  <c r="V450" i="4"/>
  <c r="W450" i="4"/>
  <c r="X450" i="4"/>
  <c r="Y450" i="4"/>
  <c r="Z450" i="4"/>
  <c r="AA450" i="4"/>
  <c r="AB450" i="4"/>
  <c r="AC450" i="4"/>
  <c r="AD450" i="4"/>
  <c r="AE450" i="4"/>
  <c r="AF450" i="4"/>
  <c r="AG450" i="4"/>
  <c r="AH450" i="4"/>
  <c r="AI450" i="4"/>
  <c r="AJ450" i="4"/>
  <c r="AK450" i="4"/>
  <c r="AL450" i="4"/>
  <c r="AM450" i="4"/>
  <c r="AN450" i="4"/>
  <c r="AO450" i="4"/>
  <c r="AP450" i="4"/>
  <c r="AQ450" i="4"/>
  <c r="AR450" i="4"/>
  <c r="AS450" i="4"/>
  <c r="AT450" i="4"/>
  <c r="AU450" i="4"/>
  <c r="AV450" i="4"/>
  <c r="AW450" i="4"/>
  <c r="AX450" i="4"/>
  <c r="AY450" i="4"/>
  <c r="AZ450" i="4"/>
  <c r="BA450" i="4"/>
  <c r="BB450" i="4"/>
  <c r="BC450" i="4"/>
  <c r="BD450" i="4"/>
  <c r="BE450" i="4"/>
  <c r="BF450" i="4"/>
  <c r="BG450" i="4"/>
  <c r="BH450" i="4"/>
  <c r="BI450" i="4"/>
  <c r="BJ450" i="4"/>
  <c r="BK450" i="4"/>
  <c r="BL450" i="4"/>
  <c r="BM450" i="4"/>
  <c r="BN450" i="4"/>
  <c r="BO450" i="4"/>
  <c r="BP450" i="4"/>
  <c r="BQ450" i="4"/>
  <c r="BR450" i="4"/>
  <c r="BS450" i="4"/>
  <c r="BT450" i="4"/>
  <c r="BU450" i="4"/>
  <c r="S451" i="4"/>
  <c r="T451" i="4"/>
  <c r="U451" i="4"/>
  <c r="V451" i="4"/>
  <c r="W451" i="4"/>
  <c r="X451" i="4"/>
  <c r="Y451" i="4"/>
  <c r="Z451" i="4"/>
  <c r="AA451" i="4"/>
  <c r="AB451" i="4"/>
  <c r="AC451" i="4"/>
  <c r="AD451" i="4"/>
  <c r="AE451" i="4"/>
  <c r="AF451" i="4"/>
  <c r="AG451" i="4"/>
  <c r="AH451" i="4"/>
  <c r="AI451" i="4"/>
  <c r="AJ451" i="4"/>
  <c r="AK451" i="4"/>
  <c r="AL451" i="4"/>
  <c r="AM451" i="4"/>
  <c r="AN451" i="4"/>
  <c r="AO451" i="4"/>
  <c r="AP451" i="4"/>
  <c r="AQ451" i="4"/>
  <c r="AR451" i="4"/>
  <c r="AS451" i="4"/>
  <c r="AT451" i="4"/>
  <c r="AU451" i="4"/>
  <c r="AV451" i="4"/>
  <c r="AW451" i="4"/>
  <c r="AX451" i="4"/>
  <c r="AY451" i="4"/>
  <c r="AZ451" i="4"/>
  <c r="BA451" i="4"/>
  <c r="BB451" i="4"/>
  <c r="BC451" i="4"/>
  <c r="BD451" i="4"/>
  <c r="BE451" i="4"/>
  <c r="BF451" i="4"/>
  <c r="BG451" i="4"/>
  <c r="BH451" i="4"/>
  <c r="BI451" i="4"/>
  <c r="BJ451" i="4"/>
  <c r="BK451" i="4"/>
  <c r="BL451" i="4"/>
  <c r="BM451" i="4"/>
  <c r="BN451" i="4"/>
  <c r="BO451" i="4"/>
  <c r="BP451" i="4"/>
  <c r="BQ451" i="4"/>
  <c r="BR451" i="4"/>
  <c r="BS451" i="4"/>
  <c r="BT451" i="4"/>
  <c r="BU451" i="4"/>
  <c r="S452" i="4"/>
  <c r="T452" i="4"/>
  <c r="U452" i="4"/>
  <c r="V452" i="4"/>
  <c r="W452" i="4"/>
  <c r="X452" i="4"/>
  <c r="Y452" i="4"/>
  <c r="Z452" i="4"/>
  <c r="AA452" i="4"/>
  <c r="AB452" i="4"/>
  <c r="AC452" i="4"/>
  <c r="AD452" i="4"/>
  <c r="AE452" i="4"/>
  <c r="AF452" i="4"/>
  <c r="AG452" i="4"/>
  <c r="AH452" i="4"/>
  <c r="AI452" i="4"/>
  <c r="AJ452" i="4"/>
  <c r="AK452" i="4"/>
  <c r="AL452" i="4"/>
  <c r="AM452" i="4"/>
  <c r="AN452" i="4"/>
  <c r="AO452" i="4"/>
  <c r="AP452" i="4"/>
  <c r="AQ452" i="4"/>
  <c r="AR452" i="4"/>
  <c r="AS452" i="4"/>
  <c r="AT452" i="4"/>
  <c r="AU452" i="4"/>
  <c r="AV452" i="4"/>
  <c r="AW452" i="4"/>
  <c r="AX452" i="4"/>
  <c r="AY452" i="4"/>
  <c r="AZ452" i="4"/>
  <c r="BA452" i="4"/>
  <c r="BB452" i="4"/>
  <c r="BC452" i="4"/>
  <c r="BD452" i="4"/>
  <c r="BE452" i="4"/>
  <c r="BF452" i="4"/>
  <c r="BG452" i="4"/>
  <c r="BH452" i="4"/>
  <c r="BI452" i="4"/>
  <c r="BJ452" i="4"/>
  <c r="BK452" i="4"/>
  <c r="BL452" i="4"/>
  <c r="BM452" i="4"/>
  <c r="BN452" i="4"/>
  <c r="BO452" i="4"/>
  <c r="BP452" i="4"/>
  <c r="BQ452" i="4"/>
  <c r="BR452" i="4"/>
  <c r="BS452" i="4"/>
  <c r="BT452" i="4"/>
  <c r="BU452" i="4"/>
  <c r="S453" i="4"/>
  <c r="T453" i="4"/>
  <c r="U453" i="4"/>
  <c r="V453" i="4"/>
  <c r="W453" i="4"/>
  <c r="X453" i="4"/>
  <c r="Y453" i="4"/>
  <c r="Z453" i="4"/>
  <c r="AA453" i="4"/>
  <c r="AB453" i="4"/>
  <c r="AC453" i="4"/>
  <c r="AD453" i="4"/>
  <c r="AE453" i="4"/>
  <c r="AF453" i="4"/>
  <c r="AG453" i="4"/>
  <c r="AH453" i="4"/>
  <c r="AI453" i="4"/>
  <c r="AJ453" i="4"/>
  <c r="AK453" i="4"/>
  <c r="AL453" i="4"/>
  <c r="AM453" i="4"/>
  <c r="AN453" i="4"/>
  <c r="AO453" i="4"/>
  <c r="AP453" i="4"/>
  <c r="AQ453" i="4"/>
  <c r="AR453" i="4"/>
  <c r="AS453" i="4"/>
  <c r="AT453" i="4"/>
  <c r="AU453" i="4"/>
  <c r="AV453" i="4"/>
  <c r="AW453" i="4"/>
  <c r="AX453" i="4"/>
  <c r="AY453" i="4"/>
  <c r="AZ453" i="4"/>
  <c r="BA453" i="4"/>
  <c r="BB453" i="4"/>
  <c r="BC453" i="4"/>
  <c r="BD453" i="4"/>
  <c r="BE453" i="4"/>
  <c r="BF453" i="4"/>
  <c r="BG453" i="4"/>
  <c r="BH453" i="4"/>
  <c r="BI453" i="4"/>
  <c r="BJ453" i="4"/>
  <c r="BK453" i="4"/>
  <c r="BL453" i="4"/>
  <c r="BM453" i="4"/>
  <c r="BN453" i="4"/>
  <c r="BO453" i="4"/>
  <c r="BP453" i="4"/>
  <c r="BQ453" i="4"/>
  <c r="BR453" i="4"/>
  <c r="BS453" i="4"/>
  <c r="BT453" i="4"/>
  <c r="BU453" i="4"/>
  <c r="S454" i="4"/>
  <c r="T454" i="4"/>
  <c r="U454" i="4"/>
  <c r="V454" i="4"/>
  <c r="W454" i="4"/>
  <c r="X454" i="4"/>
  <c r="Y454" i="4"/>
  <c r="Z454" i="4"/>
  <c r="AA454" i="4"/>
  <c r="AB454" i="4"/>
  <c r="AC454" i="4"/>
  <c r="AD454" i="4"/>
  <c r="AE454" i="4"/>
  <c r="AF454" i="4"/>
  <c r="AG454" i="4"/>
  <c r="AH454" i="4"/>
  <c r="AI454" i="4"/>
  <c r="AJ454" i="4"/>
  <c r="AK454" i="4"/>
  <c r="AL454" i="4"/>
  <c r="AM454" i="4"/>
  <c r="AN454" i="4"/>
  <c r="AO454" i="4"/>
  <c r="AP454" i="4"/>
  <c r="AQ454" i="4"/>
  <c r="AR454" i="4"/>
  <c r="AS454" i="4"/>
  <c r="AT454" i="4"/>
  <c r="AU454" i="4"/>
  <c r="AV454" i="4"/>
  <c r="AW454" i="4"/>
  <c r="AX454" i="4"/>
  <c r="AY454" i="4"/>
  <c r="AZ454" i="4"/>
  <c r="BA454" i="4"/>
  <c r="BB454" i="4"/>
  <c r="BC454" i="4"/>
  <c r="BD454" i="4"/>
  <c r="BE454" i="4"/>
  <c r="BF454" i="4"/>
  <c r="BG454" i="4"/>
  <c r="BH454" i="4"/>
  <c r="BI454" i="4"/>
  <c r="BJ454" i="4"/>
  <c r="BK454" i="4"/>
  <c r="BL454" i="4"/>
  <c r="BM454" i="4"/>
  <c r="BN454" i="4"/>
  <c r="BO454" i="4"/>
  <c r="BP454" i="4"/>
  <c r="BQ454" i="4"/>
  <c r="BR454" i="4"/>
  <c r="BS454" i="4"/>
  <c r="BT454" i="4"/>
  <c r="BU454" i="4"/>
  <c r="S455" i="4"/>
  <c r="T455" i="4"/>
  <c r="U455" i="4"/>
  <c r="V455" i="4"/>
  <c r="W455" i="4"/>
  <c r="X455" i="4"/>
  <c r="Y455" i="4"/>
  <c r="Z455" i="4"/>
  <c r="AA455" i="4"/>
  <c r="AB455" i="4"/>
  <c r="AC455" i="4"/>
  <c r="AD455" i="4"/>
  <c r="AE455" i="4"/>
  <c r="AF455" i="4"/>
  <c r="AG455" i="4"/>
  <c r="AH455" i="4"/>
  <c r="AI455" i="4"/>
  <c r="AJ455" i="4"/>
  <c r="AK455" i="4"/>
  <c r="AL455" i="4"/>
  <c r="AM455" i="4"/>
  <c r="AN455" i="4"/>
  <c r="AO455" i="4"/>
  <c r="AP455" i="4"/>
  <c r="AQ455" i="4"/>
  <c r="AR455" i="4"/>
  <c r="AS455" i="4"/>
  <c r="AT455" i="4"/>
  <c r="AU455" i="4"/>
  <c r="AV455" i="4"/>
  <c r="AW455" i="4"/>
  <c r="AX455" i="4"/>
  <c r="AY455" i="4"/>
  <c r="AZ455" i="4"/>
  <c r="BA455" i="4"/>
  <c r="BB455" i="4"/>
  <c r="BC455" i="4"/>
  <c r="BD455" i="4"/>
  <c r="BE455" i="4"/>
  <c r="BF455" i="4"/>
  <c r="BG455" i="4"/>
  <c r="BH455" i="4"/>
  <c r="BI455" i="4"/>
  <c r="BJ455" i="4"/>
  <c r="BK455" i="4"/>
  <c r="BL455" i="4"/>
  <c r="BM455" i="4"/>
  <c r="BN455" i="4"/>
  <c r="BO455" i="4"/>
  <c r="BP455" i="4"/>
  <c r="BQ455" i="4"/>
  <c r="BR455" i="4"/>
  <c r="BS455" i="4"/>
  <c r="BT455" i="4"/>
  <c r="BU455" i="4"/>
  <c r="S456" i="4"/>
  <c r="T456" i="4"/>
  <c r="U456" i="4"/>
  <c r="V456" i="4"/>
  <c r="W456" i="4"/>
  <c r="X456" i="4"/>
  <c r="Y456" i="4"/>
  <c r="Z456" i="4"/>
  <c r="AA456" i="4"/>
  <c r="AB456" i="4"/>
  <c r="AC456" i="4"/>
  <c r="AD456" i="4"/>
  <c r="AE456" i="4"/>
  <c r="AF456" i="4"/>
  <c r="AG456" i="4"/>
  <c r="AH456" i="4"/>
  <c r="AI456" i="4"/>
  <c r="AJ456" i="4"/>
  <c r="AK456" i="4"/>
  <c r="AL456" i="4"/>
  <c r="AM456" i="4"/>
  <c r="AN456" i="4"/>
  <c r="AO456" i="4"/>
  <c r="AP456" i="4"/>
  <c r="AQ456" i="4"/>
  <c r="AR456" i="4"/>
  <c r="AS456" i="4"/>
  <c r="AT456" i="4"/>
  <c r="AU456" i="4"/>
  <c r="AV456" i="4"/>
  <c r="AW456" i="4"/>
  <c r="AX456" i="4"/>
  <c r="AY456" i="4"/>
  <c r="AZ456" i="4"/>
  <c r="BA456" i="4"/>
  <c r="BB456" i="4"/>
  <c r="BC456" i="4"/>
  <c r="BD456" i="4"/>
  <c r="BE456" i="4"/>
  <c r="BF456" i="4"/>
  <c r="BG456" i="4"/>
  <c r="BH456" i="4"/>
  <c r="BI456" i="4"/>
  <c r="BJ456" i="4"/>
  <c r="BK456" i="4"/>
  <c r="BL456" i="4"/>
  <c r="BM456" i="4"/>
  <c r="BN456" i="4"/>
  <c r="BO456" i="4"/>
  <c r="BP456" i="4"/>
  <c r="BQ456" i="4"/>
  <c r="BR456" i="4"/>
  <c r="BS456" i="4"/>
  <c r="BT456" i="4"/>
  <c r="BU456" i="4"/>
  <c r="S457" i="4"/>
  <c r="T457" i="4"/>
  <c r="U457" i="4"/>
  <c r="V457" i="4"/>
  <c r="W457" i="4"/>
  <c r="X457" i="4"/>
  <c r="Y457" i="4"/>
  <c r="Z457" i="4"/>
  <c r="AA457" i="4"/>
  <c r="AB457" i="4"/>
  <c r="AC457" i="4"/>
  <c r="AD457" i="4"/>
  <c r="AE457" i="4"/>
  <c r="AF457" i="4"/>
  <c r="AG457" i="4"/>
  <c r="AH457" i="4"/>
  <c r="AI457" i="4"/>
  <c r="AJ457" i="4"/>
  <c r="AK457" i="4"/>
  <c r="AL457" i="4"/>
  <c r="AM457" i="4"/>
  <c r="AN457" i="4"/>
  <c r="AO457" i="4"/>
  <c r="AP457" i="4"/>
  <c r="AQ457" i="4"/>
  <c r="AR457" i="4"/>
  <c r="AS457" i="4"/>
  <c r="AT457" i="4"/>
  <c r="AU457" i="4"/>
  <c r="AV457" i="4"/>
  <c r="AW457" i="4"/>
  <c r="AX457" i="4"/>
  <c r="AY457" i="4"/>
  <c r="AZ457" i="4"/>
  <c r="BA457" i="4"/>
  <c r="BB457" i="4"/>
  <c r="BC457" i="4"/>
  <c r="BD457" i="4"/>
  <c r="BE457" i="4"/>
  <c r="BF457" i="4"/>
  <c r="BG457" i="4"/>
  <c r="BH457" i="4"/>
  <c r="BI457" i="4"/>
  <c r="BJ457" i="4"/>
  <c r="BK457" i="4"/>
  <c r="BL457" i="4"/>
  <c r="BM457" i="4"/>
  <c r="BN457" i="4"/>
  <c r="BO457" i="4"/>
  <c r="BP457" i="4"/>
  <c r="BQ457" i="4"/>
  <c r="BR457" i="4"/>
  <c r="BS457" i="4"/>
  <c r="BT457" i="4"/>
  <c r="BU457" i="4"/>
  <c r="S458" i="4"/>
  <c r="T458" i="4"/>
  <c r="U458" i="4"/>
  <c r="V458" i="4"/>
  <c r="W458" i="4"/>
  <c r="X458" i="4"/>
  <c r="Y458" i="4"/>
  <c r="Z458" i="4"/>
  <c r="AA458" i="4"/>
  <c r="AB458" i="4"/>
  <c r="AC458" i="4"/>
  <c r="AD458" i="4"/>
  <c r="AE458" i="4"/>
  <c r="AF458" i="4"/>
  <c r="AG458" i="4"/>
  <c r="AH458" i="4"/>
  <c r="AI458" i="4"/>
  <c r="AJ458" i="4"/>
  <c r="AK458" i="4"/>
  <c r="AL458" i="4"/>
  <c r="AM458" i="4"/>
  <c r="AN458" i="4"/>
  <c r="AO458" i="4"/>
  <c r="AP458" i="4"/>
  <c r="AQ458" i="4"/>
  <c r="AR458" i="4"/>
  <c r="AS458" i="4"/>
  <c r="AT458" i="4"/>
  <c r="AU458" i="4"/>
  <c r="AV458" i="4"/>
  <c r="AW458" i="4"/>
  <c r="AX458" i="4"/>
  <c r="AY458" i="4"/>
  <c r="AZ458" i="4"/>
  <c r="BA458" i="4"/>
  <c r="BB458" i="4"/>
  <c r="BC458" i="4"/>
  <c r="BD458" i="4"/>
  <c r="BE458" i="4"/>
  <c r="BF458" i="4"/>
  <c r="BG458" i="4"/>
  <c r="BH458" i="4"/>
  <c r="BI458" i="4"/>
  <c r="BJ458" i="4"/>
  <c r="BK458" i="4"/>
  <c r="BL458" i="4"/>
  <c r="BM458" i="4"/>
  <c r="BN458" i="4"/>
  <c r="BO458" i="4"/>
  <c r="BP458" i="4"/>
  <c r="BQ458" i="4"/>
  <c r="BR458" i="4"/>
  <c r="BS458" i="4"/>
  <c r="BT458" i="4"/>
  <c r="BU458" i="4"/>
  <c r="S459" i="4"/>
  <c r="T459" i="4"/>
  <c r="U459" i="4"/>
  <c r="V459" i="4"/>
  <c r="W459" i="4"/>
  <c r="X459" i="4"/>
  <c r="Y459" i="4"/>
  <c r="Z459" i="4"/>
  <c r="AA459" i="4"/>
  <c r="AB459" i="4"/>
  <c r="AC459" i="4"/>
  <c r="AD459" i="4"/>
  <c r="AE459" i="4"/>
  <c r="AF459" i="4"/>
  <c r="AG459" i="4"/>
  <c r="AH459" i="4"/>
  <c r="AI459" i="4"/>
  <c r="AJ459" i="4"/>
  <c r="AK459" i="4"/>
  <c r="AL459" i="4"/>
  <c r="AM459" i="4"/>
  <c r="AN459" i="4"/>
  <c r="AO459" i="4"/>
  <c r="AP459" i="4"/>
  <c r="AQ459" i="4"/>
  <c r="AR459" i="4"/>
  <c r="AS459" i="4"/>
  <c r="AT459" i="4"/>
  <c r="AU459" i="4"/>
  <c r="AV459" i="4"/>
  <c r="AW459" i="4"/>
  <c r="AX459" i="4"/>
  <c r="AY459" i="4"/>
  <c r="AZ459" i="4"/>
  <c r="BA459" i="4"/>
  <c r="BB459" i="4"/>
  <c r="BC459" i="4"/>
  <c r="BD459" i="4"/>
  <c r="BE459" i="4"/>
  <c r="BF459" i="4"/>
  <c r="BG459" i="4"/>
  <c r="BH459" i="4"/>
  <c r="BI459" i="4"/>
  <c r="BJ459" i="4"/>
  <c r="BK459" i="4"/>
  <c r="BL459" i="4"/>
  <c r="BM459" i="4"/>
  <c r="BN459" i="4"/>
  <c r="BO459" i="4"/>
  <c r="BP459" i="4"/>
  <c r="BQ459" i="4"/>
  <c r="BR459" i="4"/>
  <c r="BS459" i="4"/>
  <c r="BT459" i="4"/>
  <c r="BU459" i="4"/>
  <c r="S460" i="4"/>
  <c r="T460" i="4"/>
  <c r="U460" i="4"/>
  <c r="V460" i="4"/>
  <c r="W460" i="4"/>
  <c r="X460" i="4"/>
  <c r="Y460" i="4"/>
  <c r="Z460" i="4"/>
  <c r="AA460" i="4"/>
  <c r="AB460" i="4"/>
  <c r="AC460" i="4"/>
  <c r="AD460" i="4"/>
  <c r="AE460" i="4"/>
  <c r="AF460" i="4"/>
  <c r="AG460" i="4"/>
  <c r="AH460" i="4"/>
  <c r="AI460" i="4"/>
  <c r="AJ460" i="4"/>
  <c r="AK460" i="4"/>
  <c r="AL460" i="4"/>
  <c r="AM460" i="4"/>
  <c r="AN460" i="4"/>
  <c r="AO460" i="4"/>
  <c r="AP460" i="4"/>
  <c r="AQ460" i="4"/>
  <c r="AR460" i="4"/>
  <c r="AS460" i="4"/>
  <c r="AT460" i="4"/>
  <c r="AU460" i="4"/>
  <c r="AV460" i="4"/>
  <c r="AW460" i="4"/>
  <c r="AX460" i="4"/>
  <c r="AY460" i="4"/>
  <c r="AZ460" i="4"/>
  <c r="BA460" i="4"/>
  <c r="BB460" i="4"/>
  <c r="BC460" i="4"/>
  <c r="BD460" i="4"/>
  <c r="BE460" i="4"/>
  <c r="BF460" i="4"/>
  <c r="BG460" i="4"/>
  <c r="BH460" i="4"/>
  <c r="BI460" i="4"/>
  <c r="BJ460" i="4"/>
  <c r="BK460" i="4"/>
  <c r="BL460" i="4"/>
  <c r="BM460" i="4"/>
  <c r="BN460" i="4"/>
  <c r="BO460" i="4"/>
  <c r="BP460" i="4"/>
  <c r="BQ460" i="4"/>
  <c r="BR460" i="4"/>
  <c r="BS460" i="4"/>
  <c r="BT460" i="4"/>
  <c r="BU460" i="4"/>
  <c r="S461" i="4"/>
  <c r="T461" i="4"/>
  <c r="U461" i="4"/>
  <c r="V461" i="4"/>
  <c r="W461" i="4"/>
  <c r="X461" i="4"/>
  <c r="Y461" i="4"/>
  <c r="Z461" i="4"/>
  <c r="AA461" i="4"/>
  <c r="AB461" i="4"/>
  <c r="AC461" i="4"/>
  <c r="AD461" i="4"/>
  <c r="AE461" i="4"/>
  <c r="AF461" i="4"/>
  <c r="AG461" i="4"/>
  <c r="AH461" i="4"/>
  <c r="AI461" i="4"/>
  <c r="AJ461" i="4"/>
  <c r="AK461" i="4"/>
  <c r="AL461" i="4"/>
  <c r="AM461" i="4"/>
  <c r="AN461" i="4"/>
  <c r="AO461" i="4"/>
  <c r="AP461" i="4"/>
  <c r="AQ461" i="4"/>
  <c r="AR461" i="4"/>
  <c r="AS461" i="4"/>
  <c r="AT461" i="4"/>
  <c r="AU461" i="4"/>
  <c r="AV461" i="4"/>
  <c r="AW461" i="4"/>
  <c r="AX461" i="4"/>
  <c r="AY461" i="4"/>
  <c r="AZ461" i="4"/>
  <c r="BA461" i="4"/>
  <c r="BB461" i="4"/>
  <c r="BC461" i="4"/>
  <c r="BD461" i="4"/>
  <c r="BE461" i="4"/>
  <c r="BF461" i="4"/>
  <c r="BG461" i="4"/>
  <c r="BH461" i="4"/>
  <c r="BI461" i="4"/>
  <c r="BJ461" i="4"/>
  <c r="BK461" i="4"/>
  <c r="BL461" i="4"/>
  <c r="BM461" i="4"/>
  <c r="BN461" i="4"/>
  <c r="BO461" i="4"/>
  <c r="BP461" i="4"/>
  <c r="BQ461" i="4"/>
  <c r="BR461" i="4"/>
  <c r="BS461" i="4"/>
  <c r="BT461" i="4"/>
  <c r="BU461" i="4"/>
  <c r="S462" i="4"/>
  <c r="T462" i="4"/>
  <c r="U462" i="4"/>
  <c r="V462" i="4"/>
  <c r="W462" i="4"/>
  <c r="X462" i="4"/>
  <c r="Y462" i="4"/>
  <c r="Z462" i="4"/>
  <c r="AA462" i="4"/>
  <c r="AB462" i="4"/>
  <c r="AC462" i="4"/>
  <c r="AD462" i="4"/>
  <c r="AE462" i="4"/>
  <c r="AF462" i="4"/>
  <c r="AG462" i="4"/>
  <c r="AH462" i="4"/>
  <c r="AI462" i="4"/>
  <c r="AJ462" i="4"/>
  <c r="AK462" i="4"/>
  <c r="AL462" i="4"/>
  <c r="AM462" i="4"/>
  <c r="AN462" i="4"/>
  <c r="AO462" i="4"/>
  <c r="AP462" i="4"/>
  <c r="AQ462" i="4"/>
  <c r="AR462" i="4"/>
  <c r="AS462" i="4"/>
  <c r="AT462" i="4"/>
  <c r="AU462" i="4"/>
  <c r="AV462" i="4"/>
  <c r="AW462" i="4"/>
  <c r="AX462" i="4"/>
  <c r="AY462" i="4"/>
  <c r="AZ462" i="4"/>
  <c r="BA462" i="4"/>
  <c r="BB462" i="4"/>
  <c r="BC462" i="4"/>
  <c r="BD462" i="4"/>
  <c r="BE462" i="4"/>
  <c r="BF462" i="4"/>
  <c r="BG462" i="4"/>
  <c r="BH462" i="4"/>
  <c r="BI462" i="4"/>
  <c r="BJ462" i="4"/>
  <c r="BK462" i="4"/>
  <c r="BL462" i="4"/>
  <c r="BM462" i="4"/>
  <c r="BN462" i="4"/>
  <c r="BO462" i="4"/>
  <c r="BP462" i="4"/>
  <c r="BQ462" i="4"/>
  <c r="BR462" i="4"/>
  <c r="BS462" i="4"/>
  <c r="BT462" i="4"/>
  <c r="BU462" i="4"/>
  <c r="S463" i="4"/>
  <c r="T463" i="4"/>
  <c r="U463" i="4"/>
  <c r="V463" i="4"/>
  <c r="W463" i="4"/>
  <c r="X463" i="4"/>
  <c r="Y463" i="4"/>
  <c r="Z463" i="4"/>
  <c r="AA463" i="4"/>
  <c r="AB463" i="4"/>
  <c r="AC463" i="4"/>
  <c r="AD463" i="4"/>
  <c r="AE463" i="4"/>
  <c r="AF463" i="4"/>
  <c r="AG463" i="4"/>
  <c r="AH463" i="4"/>
  <c r="AI463" i="4"/>
  <c r="AJ463" i="4"/>
  <c r="AK463" i="4"/>
  <c r="AL463" i="4"/>
  <c r="AM463" i="4"/>
  <c r="AN463" i="4"/>
  <c r="AO463" i="4"/>
  <c r="AP463" i="4"/>
  <c r="AQ463" i="4"/>
  <c r="AR463" i="4"/>
  <c r="AS463" i="4"/>
  <c r="AT463" i="4"/>
  <c r="AU463" i="4"/>
  <c r="AV463" i="4"/>
  <c r="AW463" i="4"/>
  <c r="AX463" i="4"/>
  <c r="AY463" i="4"/>
  <c r="AZ463" i="4"/>
  <c r="BA463" i="4"/>
  <c r="BB463" i="4"/>
  <c r="BC463" i="4"/>
  <c r="BD463" i="4"/>
  <c r="BE463" i="4"/>
  <c r="BF463" i="4"/>
  <c r="BG463" i="4"/>
  <c r="BH463" i="4"/>
  <c r="BI463" i="4"/>
  <c r="BJ463" i="4"/>
  <c r="BK463" i="4"/>
  <c r="BL463" i="4"/>
  <c r="BM463" i="4"/>
  <c r="BN463" i="4"/>
  <c r="BO463" i="4"/>
  <c r="BP463" i="4"/>
  <c r="BQ463" i="4"/>
  <c r="BR463" i="4"/>
  <c r="BS463" i="4"/>
  <c r="BT463" i="4"/>
  <c r="BU463" i="4"/>
  <c r="S464" i="4"/>
  <c r="T464" i="4"/>
  <c r="U464" i="4"/>
  <c r="V464" i="4"/>
  <c r="W464" i="4"/>
  <c r="X464" i="4"/>
  <c r="Y464" i="4"/>
  <c r="Z464" i="4"/>
  <c r="AA464" i="4"/>
  <c r="AB464" i="4"/>
  <c r="AC464" i="4"/>
  <c r="AD464" i="4"/>
  <c r="AE464" i="4"/>
  <c r="AF464" i="4"/>
  <c r="AG464" i="4"/>
  <c r="AH464" i="4"/>
  <c r="AI464" i="4"/>
  <c r="AJ464" i="4"/>
  <c r="AK464" i="4"/>
  <c r="AL464" i="4"/>
  <c r="AM464" i="4"/>
  <c r="AN464" i="4"/>
  <c r="AO464" i="4"/>
  <c r="AP464" i="4"/>
  <c r="AQ464" i="4"/>
  <c r="AR464" i="4"/>
  <c r="AS464" i="4"/>
  <c r="AT464" i="4"/>
  <c r="AU464" i="4"/>
  <c r="AV464" i="4"/>
  <c r="AW464" i="4"/>
  <c r="AX464" i="4"/>
  <c r="AY464" i="4"/>
  <c r="AZ464" i="4"/>
  <c r="BA464" i="4"/>
  <c r="BB464" i="4"/>
  <c r="BC464" i="4"/>
  <c r="BD464" i="4"/>
  <c r="BE464" i="4"/>
  <c r="BF464" i="4"/>
  <c r="BG464" i="4"/>
  <c r="BH464" i="4"/>
  <c r="BI464" i="4"/>
  <c r="BJ464" i="4"/>
  <c r="BK464" i="4"/>
  <c r="BL464" i="4"/>
  <c r="BM464" i="4"/>
  <c r="BN464" i="4"/>
  <c r="BO464" i="4"/>
  <c r="BP464" i="4"/>
  <c r="BQ464" i="4"/>
  <c r="BR464" i="4"/>
  <c r="BS464" i="4"/>
  <c r="BT464" i="4"/>
  <c r="BU464" i="4"/>
  <c r="S465" i="4"/>
  <c r="T465" i="4"/>
  <c r="U465" i="4"/>
  <c r="V465" i="4"/>
  <c r="W465" i="4"/>
  <c r="X465" i="4"/>
  <c r="Y465" i="4"/>
  <c r="Z465" i="4"/>
  <c r="AA465" i="4"/>
  <c r="AB465" i="4"/>
  <c r="AC465" i="4"/>
  <c r="AD465" i="4"/>
  <c r="AE465" i="4"/>
  <c r="AF465" i="4"/>
  <c r="AG465" i="4"/>
  <c r="AH465" i="4"/>
  <c r="AI465" i="4"/>
  <c r="AJ465" i="4"/>
  <c r="AK465" i="4"/>
  <c r="AL465" i="4"/>
  <c r="AM465" i="4"/>
  <c r="AN465" i="4"/>
  <c r="AO465" i="4"/>
  <c r="AP465" i="4"/>
  <c r="AQ465" i="4"/>
  <c r="AR465" i="4"/>
  <c r="AS465" i="4"/>
  <c r="AT465" i="4"/>
  <c r="AU465" i="4"/>
  <c r="AV465" i="4"/>
  <c r="AW465" i="4"/>
  <c r="AX465" i="4"/>
  <c r="AY465" i="4"/>
  <c r="AZ465" i="4"/>
  <c r="BA465" i="4"/>
  <c r="BB465" i="4"/>
  <c r="BC465" i="4"/>
  <c r="BD465" i="4"/>
  <c r="BE465" i="4"/>
  <c r="BF465" i="4"/>
  <c r="BG465" i="4"/>
  <c r="BH465" i="4"/>
  <c r="BI465" i="4"/>
  <c r="BJ465" i="4"/>
  <c r="BK465" i="4"/>
  <c r="BL465" i="4"/>
  <c r="BM465" i="4"/>
  <c r="BN465" i="4"/>
  <c r="BO465" i="4"/>
  <c r="BP465" i="4"/>
  <c r="BQ465" i="4"/>
  <c r="BR465" i="4"/>
  <c r="BS465" i="4"/>
  <c r="BT465" i="4"/>
  <c r="BU465" i="4"/>
  <c r="S466" i="4"/>
  <c r="T466" i="4"/>
  <c r="U466" i="4"/>
  <c r="V466" i="4"/>
  <c r="W466" i="4"/>
  <c r="X466" i="4"/>
  <c r="Y466" i="4"/>
  <c r="Z466" i="4"/>
  <c r="AA466" i="4"/>
  <c r="AB466" i="4"/>
  <c r="AC466" i="4"/>
  <c r="AD466" i="4"/>
  <c r="AE466" i="4"/>
  <c r="AF466" i="4"/>
  <c r="AG466" i="4"/>
  <c r="AH466" i="4"/>
  <c r="AI466" i="4"/>
  <c r="AJ466" i="4"/>
  <c r="AK466" i="4"/>
  <c r="AL466" i="4"/>
  <c r="AM466" i="4"/>
  <c r="AN466" i="4"/>
  <c r="AO466" i="4"/>
  <c r="AP466" i="4"/>
  <c r="AQ466" i="4"/>
  <c r="AR466" i="4"/>
  <c r="AS466" i="4"/>
  <c r="AT466" i="4"/>
  <c r="AU466" i="4"/>
  <c r="AV466" i="4"/>
  <c r="AW466" i="4"/>
  <c r="AX466" i="4"/>
  <c r="AY466" i="4"/>
  <c r="AZ466" i="4"/>
  <c r="BA466" i="4"/>
  <c r="BB466" i="4"/>
  <c r="BC466" i="4"/>
  <c r="BD466" i="4"/>
  <c r="BE466" i="4"/>
  <c r="BF466" i="4"/>
  <c r="BG466" i="4"/>
  <c r="BH466" i="4"/>
  <c r="BI466" i="4"/>
  <c r="BJ466" i="4"/>
  <c r="BK466" i="4"/>
  <c r="BL466" i="4"/>
  <c r="BM466" i="4"/>
  <c r="BN466" i="4"/>
  <c r="BO466" i="4"/>
  <c r="BP466" i="4"/>
  <c r="BQ466" i="4"/>
  <c r="BR466" i="4"/>
  <c r="BS466" i="4"/>
  <c r="BT466" i="4"/>
  <c r="BU466" i="4"/>
  <c r="S467" i="4"/>
  <c r="T467" i="4"/>
  <c r="U467" i="4"/>
  <c r="V467" i="4"/>
  <c r="W467" i="4"/>
  <c r="X467" i="4"/>
  <c r="Y467" i="4"/>
  <c r="Z467" i="4"/>
  <c r="AA467" i="4"/>
  <c r="AB467" i="4"/>
  <c r="AC467" i="4"/>
  <c r="AD467" i="4"/>
  <c r="AE467" i="4"/>
  <c r="AF467" i="4"/>
  <c r="AG467" i="4"/>
  <c r="AH467" i="4"/>
  <c r="AI467" i="4"/>
  <c r="AJ467" i="4"/>
  <c r="AK467" i="4"/>
  <c r="AL467" i="4"/>
  <c r="AM467" i="4"/>
  <c r="AN467" i="4"/>
  <c r="AO467" i="4"/>
  <c r="AP467" i="4"/>
  <c r="AQ467" i="4"/>
  <c r="AR467" i="4"/>
  <c r="AS467" i="4"/>
  <c r="AT467" i="4"/>
  <c r="AU467" i="4"/>
  <c r="AV467" i="4"/>
  <c r="AW467" i="4"/>
  <c r="AX467" i="4"/>
  <c r="AY467" i="4"/>
  <c r="AZ467" i="4"/>
  <c r="BA467" i="4"/>
  <c r="BB467" i="4"/>
  <c r="BC467" i="4"/>
  <c r="BD467" i="4"/>
  <c r="BE467" i="4"/>
  <c r="BF467" i="4"/>
  <c r="BG467" i="4"/>
  <c r="BH467" i="4"/>
  <c r="BI467" i="4"/>
  <c r="BJ467" i="4"/>
  <c r="BK467" i="4"/>
  <c r="BL467" i="4"/>
  <c r="BM467" i="4"/>
  <c r="BN467" i="4"/>
  <c r="BO467" i="4"/>
  <c r="BP467" i="4"/>
  <c r="BQ467" i="4"/>
  <c r="BR467" i="4"/>
  <c r="BS467" i="4"/>
  <c r="BT467" i="4"/>
  <c r="BU467" i="4"/>
  <c r="S468" i="4"/>
  <c r="T468" i="4"/>
  <c r="U468" i="4"/>
  <c r="V468" i="4"/>
  <c r="W468" i="4"/>
  <c r="X468" i="4"/>
  <c r="Y468" i="4"/>
  <c r="Z468" i="4"/>
  <c r="AA468" i="4"/>
  <c r="AB468" i="4"/>
  <c r="AC468" i="4"/>
  <c r="AD468" i="4"/>
  <c r="AE468" i="4"/>
  <c r="AF468" i="4"/>
  <c r="AG468" i="4"/>
  <c r="AH468" i="4"/>
  <c r="AI468" i="4"/>
  <c r="AJ468" i="4"/>
  <c r="AK468" i="4"/>
  <c r="AL468" i="4"/>
  <c r="AM468" i="4"/>
  <c r="AN468" i="4"/>
  <c r="AO468" i="4"/>
  <c r="AP468" i="4"/>
  <c r="AQ468" i="4"/>
  <c r="AR468" i="4"/>
  <c r="AS468" i="4"/>
  <c r="AT468" i="4"/>
  <c r="AU468" i="4"/>
  <c r="AV468" i="4"/>
  <c r="AW468" i="4"/>
  <c r="AX468" i="4"/>
  <c r="AY468" i="4"/>
  <c r="AZ468" i="4"/>
  <c r="BA468" i="4"/>
  <c r="BB468" i="4"/>
  <c r="BC468" i="4"/>
  <c r="BD468" i="4"/>
  <c r="BE468" i="4"/>
  <c r="BF468" i="4"/>
  <c r="BG468" i="4"/>
  <c r="BH468" i="4"/>
  <c r="BI468" i="4"/>
  <c r="BJ468" i="4"/>
  <c r="BK468" i="4"/>
  <c r="BL468" i="4"/>
  <c r="BM468" i="4"/>
  <c r="BN468" i="4"/>
  <c r="BO468" i="4"/>
  <c r="BP468" i="4"/>
  <c r="BQ468" i="4"/>
  <c r="BR468" i="4"/>
  <c r="BS468" i="4"/>
  <c r="BT468" i="4"/>
  <c r="BU468" i="4"/>
  <c r="S469" i="4"/>
  <c r="T469" i="4"/>
  <c r="U469" i="4"/>
  <c r="V469" i="4"/>
  <c r="W469" i="4"/>
  <c r="X469" i="4"/>
  <c r="Y469" i="4"/>
  <c r="Z469" i="4"/>
  <c r="AA469" i="4"/>
  <c r="AB469" i="4"/>
  <c r="AC469" i="4"/>
  <c r="AD469" i="4"/>
  <c r="AE469" i="4"/>
  <c r="AF469" i="4"/>
  <c r="AG469" i="4"/>
  <c r="AH469" i="4"/>
  <c r="AI469" i="4"/>
  <c r="AJ469" i="4"/>
  <c r="AK469" i="4"/>
  <c r="AL469" i="4"/>
  <c r="AM469" i="4"/>
  <c r="AN469" i="4"/>
  <c r="AO469" i="4"/>
  <c r="AP469" i="4"/>
  <c r="AQ469" i="4"/>
  <c r="AR469" i="4"/>
  <c r="AS469" i="4"/>
  <c r="AT469" i="4"/>
  <c r="AU469" i="4"/>
  <c r="AV469" i="4"/>
  <c r="AW469" i="4"/>
  <c r="AX469" i="4"/>
  <c r="AY469" i="4"/>
  <c r="AZ469" i="4"/>
  <c r="BA469" i="4"/>
  <c r="BB469" i="4"/>
  <c r="BC469" i="4"/>
  <c r="BD469" i="4"/>
  <c r="BE469" i="4"/>
  <c r="BF469" i="4"/>
  <c r="BG469" i="4"/>
  <c r="BH469" i="4"/>
  <c r="BI469" i="4"/>
  <c r="BJ469" i="4"/>
  <c r="BK469" i="4"/>
  <c r="BL469" i="4"/>
  <c r="BM469" i="4"/>
  <c r="BN469" i="4"/>
  <c r="BO469" i="4"/>
  <c r="BP469" i="4"/>
  <c r="BQ469" i="4"/>
  <c r="BR469" i="4"/>
  <c r="BS469" i="4"/>
  <c r="BT469" i="4"/>
  <c r="BU469" i="4"/>
  <c r="S470" i="4"/>
  <c r="T470" i="4"/>
  <c r="U470" i="4"/>
  <c r="V470" i="4"/>
  <c r="W470" i="4"/>
  <c r="X470" i="4"/>
  <c r="Y470" i="4"/>
  <c r="Z470" i="4"/>
  <c r="AA470" i="4"/>
  <c r="AB470" i="4"/>
  <c r="AC470" i="4"/>
  <c r="AD470" i="4"/>
  <c r="AE470" i="4"/>
  <c r="AF470" i="4"/>
  <c r="AG470" i="4"/>
  <c r="AH470" i="4"/>
  <c r="AI470" i="4"/>
  <c r="AJ470" i="4"/>
  <c r="AK470" i="4"/>
  <c r="AL470" i="4"/>
  <c r="AM470" i="4"/>
  <c r="AN470" i="4"/>
  <c r="AO470" i="4"/>
  <c r="AP470" i="4"/>
  <c r="AQ470" i="4"/>
  <c r="AR470" i="4"/>
  <c r="AS470" i="4"/>
  <c r="AT470" i="4"/>
  <c r="AU470" i="4"/>
  <c r="AV470" i="4"/>
  <c r="AW470" i="4"/>
  <c r="AX470" i="4"/>
  <c r="AY470" i="4"/>
  <c r="AZ470" i="4"/>
  <c r="BA470" i="4"/>
  <c r="BB470" i="4"/>
  <c r="BC470" i="4"/>
  <c r="BD470" i="4"/>
  <c r="BE470" i="4"/>
  <c r="BF470" i="4"/>
  <c r="BG470" i="4"/>
  <c r="BH470" i="4"/>
  <c r="BI470" i="4"/>
  <c r="BJ470" i="4"/>
  <c r="BK470" i="4"/>
  <c r="BL470" i="4"/>
  <c r="BM470" i="4"/>
  <c r="BN470" i="4"/>
  <c r="BO470" i="4"/>
  <c r="BP470" i="4"/>
  <c r="BQ470" i="4"/>
  <c r="BR470" i="4"/>
  <c r="BS470" i="4"/>
  <c r="BT470" i="4"/>
  <c r="BU470" i="4"/>
  <c r="S471" i="4"/>
  <c r="T471" i="4"/>
  <c r="U471" i="4"/>
  <c r="V471" i="4"/>
  <c r="W471" i="4"/>
  <c r="X471" i="4"/>
  <c r="Y471" i="4"/>
  <c r="Z471" i="4"/>
  <c r="AA471" i="4"/>
  <c r="AB471" i="4"/>
  <c r="AC471" i="4"/>
  <c r="AD471" i="4"/>
  <c r="AE471" i="4"/>
  <c r="AF471" i="4"/>
  <c r="AG471" i="4"/>
  <c r="AH471" i="4"/>
  <c r="AI471" i="4"/>
  <c r="AJ471" i="4"/>
  <c r="AK471" i="4"/>
  <c r="AL471" i="4"/>
  <c r="AM471" i="4"/>
  <c r="AN471" i="4"/>
  <c r="AO471" i="4"/>
  <c r="AP471" i="4"/>
  <c r="AQ471" i="4"/>
  <c r="AR471" i="4"/>
  <c r="AS471" i="4"/>
  <c r="AT471" i="4"/>
  <c r="AU471" i="4"/>
  <c r="AV471" i="4"/>
  <c r="AW471" i="4"/>
  <c r="AX471" i="4"/>
  <c r="AY471" i="4"/>
  <c r="AZ471" i="4"/>
  <c r="BA471" i="4"/>
  <c r="BB471" i="4"/>
  <c r="BC471" i="4"/>
  <c r="BD471" i="4"/>
  <c r="BE471" i="4"/>
  <c r="BF471" i="4"/>
  <c r="BG471" i="4"/>
  <c r="BH471" i="4"/>
  <c r="BI471" i="4"/>
  <c r="BJ471" i="4"/>
  <c r="BK471" i="4"/>
  <c r="BL471" i="4"/>
  <c r="BM471" i="4"/>
  <c r="BN471" i="4"/>
  <c r="BO471" i="4"/>
  <c r="BP471" i="4"/>
  <c r="BQ471" i="4"/>
  <c r="BR471" i="4"/>
  <c r="BS471" i="4"/>
  <c r="BT471" i="4"/>
  <c r="BU471" i="4"/>
  <c r="S472" i="4"/>
  <c r="T472" i="4"/>
  <c r="U472" i="4"/>
  <c r="V472" i="4"/>
  <c r="W472" i="4"/>
  <c r="X472" i="4"/>
  <c r="Y472" i="4"/>
  <c r="Z472" i="4"/>
  <c r="AA472" i="4"/>
  <c r="AB472" i="4"/>
  <c r="AC472" i="4"/>
  <c r="AD472" i="4"/>
  <c r="AE472" i="4"/>
  <c r="AF472" i="4"/>
  <c r="AG472" i="4"/>
  <c r="AH472" i="4"/>
  <c r="AI472" i="4"/>
  <c r="AJ472" i="4"/>
  <c r="AK472" i="4"/>
  <c r="AL472" i="4"/>
  <c r="AM472" i="4"/>
  <c r="AN472" i="4"/>
  <c r="AO472" i="4"/>
  <c r="AP472" i="4"/>
  <c r="AQ472" i="4"/>
  <c r="AR472" i="4"/>
  <c r="AS472" i="4"/>
  <c r="AT472" i="4"/>
  <c r="AU472" i="4"/>
  <c r="AV472" i="4"/>
  <c r="AW472" i="4"/>
  <c r="AX472" i="4"/>
  <c r="AY472" i="4"/>
  <c r="AZ472" i="4"/>
  <c r="BA472" i="4"/>
  <c r="BB472" i="4"/>
  <c r="BC472" i="4"/>
  <c r="BD472" i="4"/>
  <c r="BE472" i="4"/>
  <c r="BF472" i="4"/>
  <c r="BG472" i="4"/>
  <c r="BH472" i="4"/>
  <c r="BI472" i="4"/>
  <c r="BJ472" i="4"/>
  <c r="BK472" i="4"/>
  <c r="BL472" i="4"/>
  <c r="BM472" i="4"/>
  <c r="BN472" i="4"/>
  <c r="BO472" i="4"/>
  <c r="BP472" i="4"/>
  <c r="BQ472" i="4"/>
  <c r="BR472" i="4"/>
  <c r="BS472" i="4"/>
  <c r="BT472" i="4"/>
  <c r="BU472" i="4"/>
  <c r="S473" i="4"/>
  <c r="T473" i="4"/>
  <c r="U473" i="4"/>
  <c r="V473" i="4"/>
  <c r="W473" i="4"/>
  <c r="X473" i="4"/>
  <c r="Y473" i="4"/>
  <c r="Z473" i="4"/>
  <c r="AA473" i="4"/>
  <c r="AB473" i="4"/>
  <c r="AC473" i="4"/>
  <c r="AD473" i="4"/>
  <c r="AE473" i="4"/>
  <c r="AF473" i="4"/>
  <c r="AG473" i="4"/>
  <c r="AH473" i="4"/>
  <c r="AI473" i="4"/>
  <c r="AJ473" i="4"/>
  <c r="AK473" i="4"/>
  <c r="AL473" i="4"/>
  <c r="AM473" i="4"/>
  <c r="AN473" i="4"/>
  <c r="AO473" i="4"/>
  <c r="AP473" i="4"/>
  <c r="AQ473" i="4"/>
  <c r="AR473" i="4"/>
  <c r="AS473" i="4"/>
  <c r="AT473" i="4"/>
  <c r="AU473" i="4"/>
  <c r="AV473" i="4"/>
  <c r="AW473" i="4"/>
  <c r="AX473" i="4"/>
  <c r="AY473" i="4"/>
  <c r="AZ473" i="4"/>
  <c r="BA473" i="4"/>
  <c r="BB473" i="4"/>
  <c r="BC473" i="4"/>
  <c r="BD473" i="4"/>
  <c r="BE473" i="4"/>
  <c r="BF473" i="4"/>
  <c r="BG473" i="4"/>
  <c r="BH473" i="4"/>
  <c r="BI473" i="4"/>
  <c r="BJ473" i="4"/>
  <c r="BK473" i="4"/>
  <c r="BL473" i="4"/>
  <c r="BM473" i="4"/>
  <c r="BN473" i="4"/>
  <c r="BO473" i="4"/>
  <c r="BP473" i="4"/>
  <c r="BQ473" i="4"/>
  <c r="BR473" i="4"/>
  <c r="BS473" i="4"/>
  <c r="BT473" i="4"/>
  <c r="BU473" i="4"/>
  <c r="S474" i="4"/>
  <c r="T474" i="4"/>
  <c r="U474" i="4"/>
  <c r="V474" i="4"/>
  <c r="W474" i="4"/>
  <c r="X474" i="4"/>
  <c r="Y474" i="4"/>
  <c r="Z474" i="4"/>
  <c r="AA474" i="4"/>
  <c r="AB474" i="4"/>
  <c r="AC474" i="4"/>
  <c r="AD474" i="4"/>
  <c r="AE474" i="4"/>
  <c r="AF474" i="4"/>
  <c r="AG474" i="4"/>
  <c r="AH474" i="4"/>
  <c r="AI474" i="4"/>
  <c r="AJ474" i="4"/>
  <c r="AK474" i="4"/>
  <c r="AL474" i="4"/>
  <c r="AM474" i="4"/>
  <c r="AN474" i="4"/>
  <c r="AO474" i="4"/>
  <c r="AP474" i="4"/>
  <c r="AQ474" i="4"/>
  <c r="AR474" i="4"/>
  <c r="AS474" i="4"/>
  <c r="AT474" i="4"/>
  <c r="AU474" i="4"/>
  <c r="AV474" i="4"/>
  <c r="AW474" i="4"/>
  <c r="AX474" i="4"/>
  <c r="AY474" i="4"/>
  <c r="AZ474" i="4"/>
  <c r="BA474" i="4"/>
  <c r="BB474" i="4"/>
  <c r="BC474" i="4"/>
  <c r="BD474" i="4"/>
  <c r="BE474" i="4"/>
  <c r="BF474" i="4"/>
  <c r="BG474" i="4"/>
  <c r="BH474" i="4"/>
  <c r="BI474" i="4"/>
  <c r="BJ474" i="4"/>
  <c r="BK474" i="4"/>
  <c r="BL474" i="4"/>
  <c r="BM474" i="4"/>
  <c r="BN474" i="4"/>
  <c r="BO474" i="4"/>
  <c r="BP474" i="4"/>
  <c r="BQ474" i="4"/>
  <c r="BR474" i="4"/>
  <c r="BS474" i="4"/>
  <c r="BT474" i="4"/>
  <c r="BU474" i="4"/>
  <c r="S475" i="4"/>
  <c r="T475" i="4"/>
  <c r="U475" i="4"/>
  <c r="V475" i="4"/>
  <c r="W475" i="4"/>
  <c r="X475" i="4"/>
  <c r="Y475" i="4"/>
  <c r="Z475" i="4"/>
  <c r="AA475" i="4"/>
  <c r="AB475" i="4"/>
  <c r="AC475" i="4"/>
  <c r="AD475" i="4"/>
  <c r="AE475" i="4"/>
  <c r="AF475" i="4"/>
  <c r="AG475" i="4"/>
  <c r="AH475" i="4"/>
  <c r="AI475" i="4"/>
  <c r="AJ475" i="4"/>
  <c r="AK475" i="4"/>
  <c r="AL475" i="4"/>
  <c r="AM475" i="4"/>
  <c r="AN475" i="4"/>
  <c r="AO475" i="4"/>
  <c r="AP475" i="4"/>
  <c r="AQ475" i="4"/>
  <c r="AR475" i="4"/>
  <c r="AS475" i="4"/>
  <c r="AT475" i="4"/>
  <c r="AU475" i="4"/>
  <c r="AV475" i="4"/>
  <c r="AW475" i="4"/>
  <c r="AX475" i="4"/>
  <c r="AY475" i="4"/>
  <c r="AZ475" i="4"/>
  <c r="BA475" i="4"/>
  <c r="BB475" i="4"/>
  <c r="BC475" i="4"/>
  <c r="BD475" i="4"/>
  <c r="BE475" i="4"/>
  <c r="BF475" i="4"/>
  <c r="BG475" i="4"/>
  <c r="BH475" i="4"/>
  <c r="BI475" i="4"/>
  <c r="BJ475" i="4"/>
  <c r="BK475" i="4"/>
  <c r="BL475" i="4"/>
  <c r="BM475" i="4"/>
  <c r="BN475" i="4"/>
  <c r="BO475" i="4"/>
  <c r="BP475" i="4"/>
  <c r="BQ475" i="4"/>
  <c r="BR475" i="4"/>
  <c r="BS475" i="4"/>
  <c r="BT475" i="4"/>
  <c r="BU475" i="4"/>
  <c r="S476" i="4"/>
  <c r="T476" i="4"/>
  <c r="U476" i="4"/>
  <c r="V476" i="4"/>
  <c r="W476" i="4"/>
  <c r="X476" i="4"/>
  <c r="Y476" i="4"/>
  <c r="Z476" i="4"/>
  <c r="AA476" i="4"/>
  <c r="AB476" i="4"/>
  <c r="AC476" i="4"/>
  <c r="AD476" i="4"/>
  <c r="AE476" i="4"/>
  <c r="AF476" i="4"/>
  <c r="AG476" i="4"/>
  <c r="AH476" i="4"/>
  <c r="AI476" i="4"/>
  <c r="AJ476" i="4"/>
  <c r="AK476" i="4"/>
  <c r="AL476" i="4"/>
  <c r="AM476" i="4"/>
  <c r="AN476" i="4"/>
  <c r="AO476" i="4"/>
  <c r="AP476" i="4"/>
  <c r="AQ476" i="4"/>
  <c r="AR476" i="4"/>
  <c r="AS476" i="4"/>
  <c r="AT476" i="4"/>
  <c r="AU476" i="4"/>
  <c r="AV476" i="4"/>
  <c r="AW476" i="4"/>
  <c r="AX476" i="4"/>
  <c r="AY476" i="4"/>
  <c r="AZ476" i="4"/>
  <c r="BA476" i="4"/>
  <c r="BB476" i="4"/>
  <c r="BC476" i="4"/>
  <c r="BD476" i="4"/>
  <c r="BE476" i="4"/>
  <c r="BF476" i="4"/>
  <c r="BG476" i="4"/>
  <c r="BH476" i="4"/>
  <c r="BI476" i="4"/>
  <c r="BJ476" i="4"/>
  <c r="BK476" i="4"/>
  <c r="BL476" i="4"/>
  <c r="BM476" i="4"/>
  <c r="BN476" i="4"/>
  <c r="BO476" i="4"/>
  <c r="BP476" i="4"/>
  <c r="BQ476" i="4"/>
  <c r="BR476" i="4"/>
  <c r="BS476" i="4"/>
  <c r="BT476" i="4"/>
  <c r="BU476" i="4"/>
  <c r="S477" i="4"/>
  <c r="T477" i="4"/>
  <c r="U477" i="4"/>
  <c r="V477" i="4"/>
  <c r="W477" i="4"/>
  <c r="X477" i="4"/>
  <c r="Y477" i="4"/>
  <c r="Z477" i="4"/>
  <c r="AA477" i="4"/>
  <c r="AB477" i="4"/>
  <c r="AC477" i="4"/>
  <c r="AD477" i="4"/>
  <c r="AE477" i="4"/>
  <c r="AF477" i="4"/>
  <c r="AG477" i="4"/>
  <c r="AH477" i="4"/>
  <c r="AI477" i="4"/>
  <c r="AJ477" i="4"/>
  <c r="AK477" i="4"/>
  <c r="AL477" i="4"/>
  <c r="AM477" i="4"/>
  <c r="AN477" i="4"/>
  <c r="AO477" i="4"/>
  <c r="AP477" i="4"/>
  <c r="AQ477" i="4"/>
  <c r="AR477" i="4"/>
  <c r="AS477" i="4"/>
  <c r="AT477" i="4"/>
  <c r="AU477" i="4"/>
  <c r="AV477" i="4"/>
  <c r="AW477" i="4"/>
  <c r="AX477" i="4"/>
  <c r="AY477" i="4"/>
  <c r="AZ477" i="4"/>
  <c r="BA477" i="4"/>
  <c r="BB477" i="4"/>
  <c r="BC477" i="4"/>
  <c r="BD477" i="4"/>
  <c r="BE477" i="4"/>
  <c r="BF477" i="4"/>
  <c r="BG477" i="4"/>
  <c r="BH477" i="4"/>
  <c r="BI477" i="4"/>
  <c r="BJ477" i="4"/>
  <c r="BK477" i="4"/>
  <c r="BL477" i="4"/>
  <c r="BM477" i="4"/>
  <c r="BN477" i="4"/>
  <c r="BO477" i="4"/>
  <c r="BP477" i="4"/>
  <c r="BQ477" i="4"/>
  <c r="BR477" i="4"/>
  <c r="BS477" i="4"/>
  <c r="BT477" i="4"/>
  <c r="BU477" i="4"/>
  <c r="S478" i="4"/>
  <c r="T478" i="4"/>
  <c r="U478" i="4"/>
  <c r="V478" i="4"/>
  <c r="W478" i="4"/>
  <c r="X478" i="4"/>
  <c r="Y478" i="4"/>
  <c r="Z478" i="4"/>
  <c r="AA478" i="4"/>
  <c r="AB478" i="4"/>
  <c r="AC478" i="4"/>
  <c r="AD478" i="4"/>
  <c r="AE478" i="4"/>
  <c r="AF478" i="4"/>
  <c r="AG478" i="4"/>
  <c r="AH478" i="4"/>
  <c r="AI478" i="4"/>
  <c r="AJ478" i="4"/>
  <c r="AK478" i="4"/>
  <c r="AL478" i="4"/>
  <c r="AM478" i="4"/>
  <c r="AN478" i="4"/>
  <c r="AO478" i="4"/>
  <c r="AP478" i="4"/>
  <c r="AQ478" i="4"/>
  <c r="AR478" i="4"/>
  <c r="AS478" i="4"/>
  <c r="AT478" i="4"/>
  <c r="AU478" i="4"/>
  <c r="AV478" i="4"/>
  <c r="AW478" i="4"/>
  <c r="AX478" i="4"/>
  <c r="AY478" i="4"/>
  <c r="AZ478" i="4"/>
  <c r="BA478" i="4"/>
  <c r="BB478" i="4"/>
  <c r="BC478" i="4"/>
  <c r="BD478" i="4"/>
  <c r="BE478" i="4"/>
  <c r="BF478" i="4"/>
  <c r="BG478" i="4"/>
  <c r="BH478" i="4"/>
  <c r="BI478" i="4"/>
  <c r="BJ478" i="4"/>
  <c r="BK478" i="4"/>
  <c r="BL478" i="4"/>
  <c r="BM478" i="4"/>
  <c r="BN478" i="4"/>
  <c r="BO478" i="4"/>
  <c r="BP478" i="4"/>
  <c r="BQ478" i="4"/>
  <c r="BR478" i="4"/>
  <c r="BS478" i="4"/>
  <c r="BT478" i="4"/>
  <c r="BU478" i="4"/>
  <c r="S479" i="4"/>
  <c r="T479" i="4"/>
  <c r="U479" i="4"/>
  <c r="V479" i="4"/>
  <c r="W479" i="4"/>
  <c r="X479" i="4"/>
  <c r="Y479" i="4"/>
  <c r="Z479" i="4"/>
  <c r="AA479" i="4"/>
  <c r="AB479" i="4"/>
  <c r="AC479" i="4"/>
  <c r="AD479" i="4"/>
  <c r="AE479" i="4"/>
  <c r="AF479" i="4"/>
  <c r="AG479" i="4"/>
  <c r="AH479" i="4"/>
  <c r="AI479" i="4"/>
  <c r="AJ479" i="4"/>
  <c r="AK479" i="4"/>
  <c r="AL479" i="4"/>
  <c r="AM479" i="4"/>
  <c r="AN479" i="4"/>
  <c r="AO479" i="4"/>
  <c r="AP479" i="4"/>
  <c r="AQ479" i="4"/>
  <c r="AR479" i="4"/>
  <c r="AS479" i="4"/>
  <c r="AT479" i="4"/>
  <c r="AU479" i="4"/>
  <c r="AV479" i="4"/>
  <c r="AW479" i="4"/>
  <c r="AX479" i="4"/>
  <c r="AY479" i="4"/>
  <c r="AZ479" i="4"/>
  <c r="BA479" i="4"/>
  <c r="BB479" i="4"/>
  <c r="BC479" i="4"/>
  <c r="BD479" i="4"/>
  <c r="BE479" i="4"/>
  <c r="BF479" i="4"/>
  <c r="BG479" i="4"/>
  <c r="BH479" i="4"/>
  <c r="BI479" i="4"/>
  <c r="BJ479" i="4"/>
  <c r="BK479" i="4"/>
  <c r="BL479" i="4"/>
  <c r="BM479" i="4"/>
  <c r="BN479" i="4"/>
  <c r="BO479" i="4"/>
  <c r="BP479" i="4"/>
  <c r="BQ479" i="4"/>
  <c r="BR479" i="4"/>
  <c r="BS479" i="4"/>
  <c r="BT479" i="4"/>
  <c r="BU479" i="4"/>
  <c r="S480" i="4"/>
  <c r="T480" i="4"/>
  <c r="U480" i="4"/>
  <c r="V480" i="4"/>
  <c r="W480" i="4"/>
  <c r="X480" i="4"/>
  <c r="Y480" i="4"/>
  <c r="Z480" i="4"/>
  <c r="AA480" i="4"/>
  <c r="AB480" i="4"/>
  <c r="AC480" i="4"/>
  <c r="AD480" i="4"/>
  <c r="AE480" i="4"/>
  <c r="AF480" i="4"/>
  <c r="AG480" i="4"/>
  <c r="AH480" i="4"/>
  <c r="AI480" i="4"/>
  <c r="AJ480" i="4"/>
  <c r="AK480" i="4"/>
  <c r="AL480" i="4"/>
  <c r="AM480" i="4"/>
  <c r="AN480" i="4"/>
  <c r="AO480" i="4"/>
  <c r="AP480" i="4"/>
  <c r="AQ480" i="4"/>
  <c r="AR480" i="4"/>
  <c r="AS480" i="4"/>
  <c r="AT480" i="4"/>
  <c r="AU480" i="4"/>
  <c r="AV480" i="4"/>
  <c r="AW480" i="4"/>
  <c r="AX480" i="4"/>
  <c r="AY480" i="4"/>
  <c r="AZ480" i="4"/>
  <c r="BA480" i="4"/>
  <c r="BB480" i="4"/>
  <c r="BC480" i="4"/>
  <c r="BD480" i="4"/>
  <c r="BE480" i="4"/>
  <c r="BF480" i="4"/>
  <c r="BG480" i="4"/>
  <c r="BH480" i="4"/>
  <c r="BI480" i="4"/>
  <c r="BJ480" i="4"/>
  <c r="BK480" i="4"/>
  <c r="BL480" i="4"/>
  <c r="BM480" i="4"/>
  <c r="BN480" i="4"/>
  <c r="BO480" i="4"/>
  <c r="BP480" i="4"/>
  <c r="BQ480" i="4"/>
  <c r="BR480" i="4"/>
  <c r="BS480" i="4"/>
  <c r="BT480" i="4"/>
  <c r="BU480" i="4"/>
  <c r="S481" i="4"/>
  <c r="T481" i="4"/>
  <c r="U481" i="4"/>
  <c r="V481" i="4"/>
  <c r="W481" i="4"/>
  <c r="X481" i="4"/>
  <c r="Y481" i="4"/>
  <c r="Z481" i="4"/>
  <c r="AA481" i="4"/>
  <c r="AB481" i="4"/>
  <c r="AC481" i="4"/>
  <c r="AD481" i="4"/>
  <c r="AE481" i="4"/>
  <c r="AF481" i="4"/>
  <c r="AG481" i="4"/>
  <c r="AH481" i="4"/>
  <c r="AI481" i="4"/>
  <c r="AJ481" i="4"/>
  <c r="AK481" i="4"/>
  <c r="AL481" i="4"/>
  <c r="AM481" i="4"/>
  <c r="AN481" i="4"/>
  <c r="AO481" i="4"/>
  <c r="AP481" i="4"/>
  <c r="AQ481" i="4"/>
  <c r="AR481" i="4"/>
  <c r="AS481" i="4"/>
  <c r="AT481" i="4"/>
  <c r="AU481" i="4"/>
  <c r="AV481" i="4"/>
  <c r="AW481" i="4"/>
  <c r="AX481" i="4"/>
  <c r="AY481" i="4"/>
  <c r="AZ481" i="4"/>
  <c r="BA481" i="4"/>
  <c r="BB481" i="4"/>
  <c r="BC481" i="4"/>
  <c r="BD481" i="4"/>
  <c r="BE481" i="4"/>
  <c r="BF481" i="4"/>
  <c r="BG481" i="4"/>
  <c r="BH481" i="4"/>
  <c r="BI481" i="4"/>
  <c r="BJ481" i="4"/>
  <c r="BK481" i="4"/>
  <c r="BL481" i="4"/>
  <c r="BM481" i="4"/>
  <c r="BN481" i="4"/>
  <c r="BO481" i="4"/>
  <c r="BP481" i="4"/>
  <c r="BQ481" i="4"/>
  <c r="BR481" i="4"/>
  <c r="BS481" i="4"/>
  <c r="BT481" i="4"/>
  <c r="BU481" i="4"/>
  <c r="S482" i="4"/>
  <c r="T482" i="4"/>
  <c r="U482" i="4"/>
  <c r="V482" i="4"/>
  <c r="W482" i="4"/>
  <c r="X482" i="4"/>
  <c r="Y482" i="4"/>
  <c r="Z482" i="4"/>
  <c r="AA482" i="4"/>
  <c r="AB482" i="4"/>
  <c r="AC482" i="4"/>
  <c r="AD482" i="4"/>
  <c r="AE482" i="4"/>
  <c r="AF482" i="4"/>
  <c r="AG482" i="4"/>
  <c r="AH482" i="4"/>
  <c r="AI482" i="4"/>
  <c r="AJ482" i="4"/>
  <c r="AK482" i="4"/>
  <c r="AL482" i="4"/>
  <c r="AM482" i="4"/>
  <c r="AN482" i="4"/>
  <c r="AO482" i="4"/>
  <c r="AP482" i="4"/>
  <c r="AQ482" i="4"/>
  <c r="AR482" i="4"/>
  <c r="AS482" i="4"/>
  <c r="AT482" i="4"/>
  <c r="AU482" i="4"/>
  <c r="AV482" i="4"/>
  <c r="AW482" i="4"/>
  <c r="AX482" i="4"/>
  <c r="AY482" i="4"/>
  <c r="AZ482" i="4"/>
  <c r="BA482" i="4"/>
  <c r="BB482" i="4"/>
  <c r="BC482" i="4"/>
  <c r="BD482" i="4"/>
  <c r="BE482" i="4"/>
  <c r="BF482" i="4"/>
  <c r="BG482" i="4"/>
  <c r="BH482" i="4"/>
  <c r="BI482" i="4"/>
  <c r="BJ482" i="4"/>
  <c r="BK482" i="4"/>
  <c r="BL482" i="4"/>
  <c r="BM482" i="4"/>
  <c r="BN482" i="4"/>
  <c r="BO482" i="4"/>
  <c r="BP482" i="4"/>
  <c r="BQ482" i="4"/>
  <c r="BR482" i="4"/>
  <c r="BS482" i="4"/>
  <c r="BT482" i="4"/>
  <c r="BU482" i="4"/>
  <c r="S483" i="4"/>
  <c r="T483" i="4"/>
  <c r="U483" i="4"/>
  <c r="V483" i="4"/>
  <c r="W483" i="4"/>
  <c r="X483" i="4"/>
  <c r="Y483" i="4"/>
  <c r="Z483" i="4"/>
  <c r="AA483" i="4"/>
  <c r="AB483" i="4"/>
  <c r="AC483" i="4"/>
  <c r="AD483" i="4"/>
  <c r="AE483" i="4"/>
  <c r="AF483" i="4"/>
  <c r="AG483" i="4"/>
  <c r="AH483" i="4"/>
  <c r="AI483" i="4"/>
  <c r="AJ483" i="4"/>
  <c r="AK483" i="4"/>
  <c r="AL483" i="4"/>
  <c r="AM483" i="4"/>
  <c r="AN483" i="4"/>
  <c r="AO483" i="4"/>
  <c r="AP483" i="4"/>
  <c r="AQ483" i="4"/>
  <c r="AR483" i="4"/>
  <c r="AS483" i="4"/>
  <c r="AT483" i="4"/>
  <c r="AU483" i="4"/>
  <c r="AV483" i="4"/>
  <c r="AW483" i="4"/>
  <c r="AX483" i="4"/>
  <c r="AY483" i="4"/>
  <c r="AZ483" i="4"/>
  <c r="BA483" i="4"/>
  <c r="BB483" i="4"/>
  <c r="BC483" i="4"/>
  <c r="BD483" i="4"/>
  <c r="BE483" i="4"/>
  <c r="BF483" i="4"/>
  <c r="BG483" i="4"/>
  <c r="BH483" i="4"/>
  <c r="BI483" i="4"/>
  <c r="BJ483" i="4"/>
  <c r="BK483" i="4"/>
  <c r="BL483" i="4"/>
  <c r="BM483" i="4"/>
  <c r="BN483" i="4"/>
  <c r="BO483" i="4"/>
  <c r="BP483" i="4"/>
  <c r="BQ483" i="4"/>
  <c r="BR483" i="4"/>
  <c r="BS483" i="4"/>
  <c r="BT483" i="4"/>
  <c r="BU483" i="4"/>
  <c r="S484" i="4"/>
  <c r="T484" i="4"/>
  <c r="U484" i="4"/>
  <c r="V484" i="4"/>
  <c r="W484" i="4"/>
  <c r="X484" i="4"/>
  <c r="Y484" i="4"/>
  <c r="Z484" i="4"/>
  <c r="AA484" i="4"/>
  <c r="AB484" i="4"/>
  <c r="AC484" i="4"/>
  <c r="AD484" i="4"/>
  <c r="AE484" i="4"/>
  <c r="AF484" i="4"/>
  <c r="AG484" i="4"/>
  <c r="AH484" i="4"/>
  <c r="AI484" i="4"/>
  <c r="AJ484" i="4"/>
  <c r="AK484" i="4"/>
  <c r="AL484" i="4"/>
  <c r="AM484" i="4"/>
  <c r="AN484" i="4"/>
  <c r="AO484" i="4"/>
  <c r="AP484" i="4"/>
  <c r="AQ484" i="4"/>
  <c r="AR484" i="4"/>
  <c r="AS484" i="4"/>
  <c r="AT484" i="4"/>
  <c r="AU484" i="4"/>
  <c r="AV484" i="4"/>
  <c r="AW484" i="4"/>
  <c r="AX484" i="4"/>
  <c r="AY484" i="4"/>
  <c r="AZ484" i="4"/>
  <c r="BA484" i="4"/>
  <c r="BB484" i="4"/>
  <c r="BC484" i="4"/>
  <c r="BD484" i="4"/>
  <c r="BE484" i="4"/>
  <c r="BF484" i="4"/>
  <c r="BG484" i="4"/>
  <c r="BH484" i="4"/>
  <c r="BI484" i="4"/>
  <c r="BJ484" i="4"/>
  <c r="BK484" i="4"/>
  <c r="BL484" i="4"/>
  <c r="BM484" i="4"/>
  <c r="BN484" i="4"/>
  <c r="BO484" i="4"/>
  <c r="BP484" i="4"/>
  <c r="BQ484" i="4"/>
  <c r="BR484" i="4"/>
  <c r="BS484" i="4"/>
  <c r="BT484" i="4"/>
  <c r="BU484" i="4"/>
  <c r="S485" i="4"/>
  <c r="T485" i="4"/>
  <c r="U485" i="4"/>
  <c r="V485" i="4"/>
  <c r="W485" i="4"/>
  <c r="X485" i="4"/>
  <c r="Y485" i="4"/>
  <c r="Z485" i="4"/>
  <c r="AA485" i="4"/>
  <c r="AB485" i="4"/>
  <c r="AC485" i="4"/>
  <c r="AD485" i="4"/>
  <c r="AE485" i="4"/>
  <c r="AF485" i="4"/>
  <c r="AG485" i="4"/>
  <c r="AH485" i="4"/>
  <c r="AI485" i="4"/>
  <c r="AJ485" i="4"/>
  <c r="AK485" i="4"/>
  <c r="AL485" i="4"/>
  <c r="AM485" i="4"/>
  <c r="AN485" i="4"/>
  <c r="AO485" i="4"/>
  <c r="AP485" i="4"/>
  <c r="AQ485" i="4"/>
  <c r="AR485" i="4"/>
  <c r="AS485" i="4"/>
  <c r="AT485" i="4"/>
  <c r="AU485" i="4"/>
  <c r="AV485" i="4"/>
  <c r="AW485" i="4"/>
  <c r="AX485" i="4"/>
  <c r="AY485" i="4"/>
  <c r="AZ485" i="4"/>
  <c r="BA485" i="4"/>
  <c r="BB485" i="4"/>
  <c r="BC485" i="4"/>
  <c r="BD485" i="4"/>
  <c r="BE485" i="4"/>
  <c r="BF485" i="4"/>
  <c r="BG485" i="4"/>
  <c r="BH485" i="4"/>
  <c r="BI485" i="4"/>
  <c r="BJ485" i="4"/>
  <c r="BK485" i="4"/>
  <c r="BL485" i="4"/>
  <c r="BM485" i="4"/>
  <c r="BN485" i="4"/>
  <c r="BO485" i="4"/>
  <c r="BP485" i="4"/>
  <c r="BQ485" i="4"/>
  <c r="BR485" i="4"/>
  <c r="BS485" i="4"/>
  <c r="BT485" i="4"/>
  <c r="BU485" i="4"/>
  <c r="S486" i="4"/>
  <c r="T486" i="4"/>
  <c r="U486" i="4"/>
  <c r="V486" i="4"/>
  <c r="W486" i="4"/>
  <c r="X486" i="4"/>
  <c r="Y486" i="4"/>
  <c r="Z486" i="4"/>
  <c r="AA486" i="4"/>
  <c r="AB486" i="4"/>
  <c r="AC486" i="4"/>
  <c r="AD486" i="4"/>
  <c r="AE486" i="4"/>
  <c r="AF486" i="4"/>
  <c r="AG486" i="4"/>
  <c r="AH486" i="4"/>
  <c r="AI486" i="4"/>
  <c r="AJ486" i="4"/>
  <c r="AK486" i="4"/>
  <c r="AL486" i="4"/>
  <c r="AM486" i="4"/>
  <c r="AN486" i="4"/>
  <c r="AO486" i="4"/>
  <c r="AP486" i="4"/>
  <c r="AQ486" i="4"/>
  <c r="AR486" i="4"/>
  <c r="AS486" i="4"/>
  <c r="AT486" i="4"/>
  <c r="AU486" i="4"/>
  <c r="AV486" i="4"/>
  <c r="AW486" i="4"/>
  <c r="AX486" i="4"/>
  <c r="AY486" i="4"/>
  <c r="AZ486" i="4"/>
  <c r="BA486" i="4"/>
  <c r="BB486" i="4"/>
  <c r="BC486" i="4"/>
  <c r="BD486" i="4"/>
  <c r="BE486" i="4"/>
  <c r="BF486" i="4"/>
  <c r="BG486" i="4"/>
  <c r="BH486" i="4"/>
  <c r="BI486" i="4"/>
  <c r="BJ486" i="4"/>
  <c r="BK486" i="4"/>
  <c r="BL486" i="4"/>
  <c r="BM486" i="4"/>
  <c r="BN486" i="4"/>
  <c r="BO486" i="4"/>
  <c r="BP486" i="4"/>
  <c r="BQ486" i="4"/>
  <c r="BR486" i="4"/>
  <c r="BS486" i="4"/>
  <c r="BT486" i="4"/>
  <c r="BU486" i="4"/>
  <c r="S487" i="4"/>
  <c r="T487" i="4"/>
  <c r="U487" i="4"/>
  <c r="V487" i="4"/>
  <c r="W487" i="4"/>
  <c r="X487" i="4"/>
  <c r="Y487" i="4"/>
  <c r="Z487" i="4"/>
  <c r="AA487" i="4"/>
  <c r="AB487" i="4"/>
  <c r="AC487" i="4"/>
  <c r="AD487" i="4"/>
  <c r="AE487" i="4"/>
  <c r="AF487" i="4"/>
  <c r="AG487" i="4"/>
  <c r="AH487" i="4"/>
  <c r="AI487" i="4"/>
  <c r="AJ487" i="4"/>
  <c r="AK487" i="4"/>
  <c r="AL487" i="4"/>
  <c r="AM487" i="4"/>
  <c r="AN487" i="4"/>
  <c r="AO487" i="4"/>
  <c r="AP487" i="4"/>
  <c r="AQ487" i="4"/>
  <c r="AR487" i="4"/>
  <c r="AS487" i="4"/>
  <c r="AT487" i="4"/>
  <c r="AU487" i="4"/>
  <c r="AV487" i="4"/>
  <c r="AW487" i="4"/>
  <c r="AX487" i="4"/>
  <c r="AY487" i="4"/>
  <c r="AZ487" i="4"/>
  <c r="BA487" i="4"/>
  <c r="BB487" i="4"/>
  <c r="BC487" i="4"/>
  <c r="BD487" i="4"/>
  <c r="BE487" i="4"/>
  <c r="BF487" i="4"/>
  <c r="BG487" i="4"/>
  <c r="BH487" i="4"/>
  <c r="BI487" i="4"/>
  <c r="BJ487" i="4"/>
  <c r="BK487" i="4"/>
  <c r="BL487" i="4"/>
  <c r="BM487" i="4"/>
  <c r="BN487" i="4"/>
  <c r="BO487" i="4"/>
  <c r="BP487" i="4"/>
  <c r="BQ487" i="4"/>
  <c r="BR487" i="4"/>
  <c r="BS487" i="4"/>
  <c r="BT487" i="4"/>
  <c r="BU487" i="4"/>
  <c r="S488" i="4"/>
  <c r="T488" i="4"/>
  <c r="U488" i="4"/>
  <c r="V488" i="4"/>
  <c r="W488" i="4"/>
  <c r="X488" i="4"/>
  <c r="Y488" i="4"/>
  <c r="Z488" i="4"/>
  <c r="AA488" i="4"/>
  <c r="AB488" i="4"/>
  <c r="AC488" i="4"/>
  <c r="AD488" i="4"/>
  <c r="AE488" i="4"/>
  <c r="AF488" i="4"/>
  <c r="AG488" i="4"/>
  <c r="AH488" i="4"/>
  <c r="AI488" i="4"/>
  <c r="AJ488" i="4"/>
  <c r="AK488" i="4"/>
  <c r="AL488" i="4"/>
  <c r="AM488" i="4"/>
  <c r="AN488" i="4"/>
  <c r="AO488" i="4"/>
  <c r="AP488" i="4"/>
  <c r="AQ488" i="4"/>
  <c r="AR488" i="4"/>
  <c r="AS488" i="4"/>
  <c r="AT488" i="4"/>
  <c r="AU488" i="4"/>
  <c r="AV488" i="4"/>
  <c r="AW488" i="4"/>
  <c r="AX488" i="4"/>
  <c r="AY488" i="4"/>
  <c r="AZ488" i="4"/>
  <c r="BA488" i="4"/>
  <c r="BB488" i="4"/>
  <c r="BC488" i="4"/>
  <c r="BD488" i="4"/>
  <c r="BE488" i="4"/>
  <c r="BF488" i="4"/>
  <c r="BG488" i="4"/>
  <c r="BH488" i="4"/>
  <c r="BI488" i="4"/>
  <c r="BJ488" i="4"/>
  <c r="BK488" i="4"/>
  <c r="BL488" i="4"/>
  <c r="BM488" i="4"/>
  <c r="BN488" i="4"/>
  <c r="BO488" i="4"/>
  <c r="BP488" i="4"/>
  <c r="BQ488" i="4"/>
  <c r="BR488" i="4"/>
  <c r="BS488" i="4"/>
  <c r="BT488" i="4"/>
  <c r="BU488" i="4"/>
  <c r="S489" i="4"/>
  <c r="T489" i="4"/>
  <c r="U489" i="4"/>
  <c r="V489" i="4"/>
  <c r="W489" i="4"/>
  <c r="X489" i="4"/>
  <c r="Y489" i="4"/>
  <c r="Z489" i="4"/>
  <c r="AA489" i="4"/>
  <c r="AB489" i="4"/>
  <c r="AC489" i="4"/>
  <c r="AD489" i="4"/>
  <c r="AE489" i="4"/>
  <c r="AF489" i="4"/>
  <c r="AG489" i="4"/>
  <c r="AH489" i="4"/>
  <c r="AI489" i="4"/>
  <c r="AJ489" i="4"/>
  <c r="AK489" i="4"/>
  <c r="AL489" i="4"/>
  <c r="AM489" i="4"/>
  <c r="AN489" i="4"/>
  <c r="AO489" i="4"/>
  <c r="AP489" i="4"/>
  <c r="AQ489" i="4"/>
  <c r="AR489" i="4"/>
  <c r="AS489" i="4"/>
  <c r="AT489" i="4"/>
  <c r="AU489" i="4"/>
  <c r="AV489" i="4"/>
  <c r="AW489" i="4"/>
  <c r="AX489" i="4"/>
  <c r="AY489" i="4"/>
  <c r="AZ489" i="4"/>
  <c r="BA489" i="4"/>
  <c r="BB489" i="4"/>
  <c r="BC489" i="4"/>
  <c r="BD489" i="4"/>
  <c r="BE489" i="4"/>
  <c r="BF489" i="4"/>
  <c r="BG489" i="4"/>
  <c r="BH489" i="4"/>
  <c r="BI489" i="4"/>
  <c r="BJ489" i="4"/>
  <c r="BK489" i="4"/>
  <c r="BL489" i="4"/>
  <c r="BM489" i="4"/>
  <c r="BN489" i="4"/>
  <c r="BO489" i="4"/>
  <c r="BP489" i="4"/>
  <c r="BQ489" i="4"/>
  <c r="BR489" i="4"/>
  <c r="BS489" i="4"/>
  <c r="BT489" i="4"/>
  <c r="BU489" i="4"/>
  <c r="S490" i="4"/>
  <c r="T490" i="4"/>
  <c r="U490" i="4"/>
  <c r="V490" i="4"/>
  <c r="W490" i="4"/>
  <c r="X490" i="4"/>
  <c r="Y490" i="4"/>
  <c r="Z490" i="4"/>
  <c r="AA490" i="4"/>
  <c r="AB490" i="4"/>
  <c r="AC490" i="4"/>
  <c r="AD490" i="4"/>
  <c r="AE490" i="4"/>
  <c r="AF490" i="4"/>
  <c r="AG490" i="4"/>
  <c r="AH490" i="4"/>
  <c r="AI490" i="4"/>
  <c r="AJ490" i="4"/>
  <c r="AK490" i="4"/>
  <c r="AL490" i="4"/>
  <c r="AM490" i="4"/>
  <c r="AN490" i="4"/>
  <c r="AO490" i="4"/>
  <c r="AP490" i="4"/>
  <c r="AQ490" i="4"/>
  <c r="AR490" i="4"/>
  <c r="AS490" i="4"/>
  <c r="AT490" i="4"/>
  <c r="AU490" i="4"/>
  <c r="AV490" i="4"/>
  <c r="AW490" i="4"/>
  <c r="AX490" i="4"/>
  <c r="AY490" i="4"/>
  <c r="AZ490" i="4"/>
  <c r="BA490" i="4"/>
  <c r="BB490" i="4"/>
  <c r="BC490" i="4"/>
  <c r="BD490" i="4"/>
  <c r="BE490" i="4"/>
  <c r="BF490" i="4"/>
  <c r="BG490" i="4"/>
  <c r="BH490" i="4"/>
  <c r="BI490" i="4"/>
  <c r="BJ490" i="4"/>
  <c r="BK490" i="4"/>
  <c r="BL490" i="4"/>
  <c r="BM490" i="4"/>
  <c r="BN490" i="4"/>
  <c r="BO490" i="4"/>
  <c r="BP490" i="4"/>
  <c r="BQ490" i="4"/>
  <c r="BR490" i="4"/>
  <c r="BS490" i="4"/>
  <c r="BT490" i="4"/>
  <c r="BU490" i="4"/>
  <c r="S491" i="4"/>
  <c r="T491" i="4"/>
  <c r="U491" i="4"/>
  <c r="V491" i="4"/>
  <c r="W491" i="4"/>
  <c r="X491" i="4"/>
  <c r="Y491" i="4"/>
  <c r="Z491" i="4"/>
  <c r="AA491" i="4"/>
  <c r="AB491" i="4"/>
  <c r="AC491" i="4"/>
  <c r="AD491" i="4"/>
  <c r="AE491" i="4"/>
  <c r="AF491" i="4"/>
  <c r="AG491" i="4"/>
  <c r="AH491" i="4"/>
  <c r="AI491" i="4"/>
  <c r="AJ491" i="4"/>
  <c r="AK491" i="4"/>
  <c r="AL491" i="4"/>
  <c r="AM491" i="4"/>
  <c r="AN491" i="4"/>
  <c r="AO491" i="4"/>
  <c r="AP491" i="4"/>
  <c r="AQ491" i="4"/>
  <c r="AR491" i="4"/>
  <c r="AS491" i="4"/>
  <c r="AT491" i="4"/>
  <c r="AU491" i="4"/>
  <c r="AV491" i="4"/>
  <c r="AW491" i="4"/>
  <c r="AX491" i="4"/>
  <c r="AY491" i="4"/>
  <c r="AZ491" i="4"/>
  <c r="BA491" i="4"/>
  <c r="BB491" i="4"/>
  <c r="BC491" i="4"/>
  <c r="BD491" i="4"/>
  <c r="BE491" i="4"/>
  <c r="BF491" i="4"/>
  <c r="BG491" i="4"/>
  <c r="BH491" i="4"/>
  <c r="BI491" i="4"/>
  <c r="BJ491" i="4"/>
  <c r="BK491" i="4"/>
  <c r="BL491" i="4"/>
  <c r="BM491" i="4"/>
  <c r="BN491" i="4"/>
  <c r="BO491" i="4"/>
  <c r="BP491" i="4"/>
  <c r="BQ491" i="4"/>
  <c r="BR491" i="4"/>
  <c r="BS491" i="4"/>
  <c r="BT491" i="4"/>
  <c r="BU491" i="4"/>
  <c r="S492" i="4"/>
  <c r="T492" i="4"/>
  <c r="U492" i="4"/>
  <c r="V492" i="4"/>
  <c r="W492" i="4"/>
  <c r="X492" i="4"/>
  <c r="Y492" i="4"/>
  <c r="Z492" i="4"/>
  <c r="AA492" i="4"/>
  <c r="AB492" i="4"/>
  <c r="AC492" i="4"/>
  <c r="AD492" i="4"/>
  <c r="AE492" i="4"/>
  <c r="AF492" i="4"/>
  <c r="AG492" i="4"/>
  <c r="AH492" i="4"/>
  <c r="AI492" i="4"/>
  <c r="AJ492" i="4"/>
  <c r="AK492" i="4"/>
  <c r="AL492" i="4"/>
  <c r="AM492" i="4"/>
  <c r="AN492" i="4"/>
  <c r="AO492" i="4"/>
  <c r="AP492" i="4"/>
  <c r="AQ492" i="4"/>
  <c r="AR492" i="4"/>
  <c r="AS492" i="4"/>
  <c r="AT492" i="4"/>
  <c r="AU492" i="4"/>
  <c r="AV492" i="4"/>
  <c r="AW492" i="4"/>
  <c r="AX492" i="4"/>
  <c r="AY492" i="4"/>
  <c r="AZ492" i="4"/>
  <c r="BA492" i="4"/>
  <c r="BB492" i="4"/>
  <c r="BC492" i="4"/>
  <c r="BD492" i="4"/>
  <c r="BE492" i="4"/>
  <c r="BF492" i="4"/>
  <c r="BG492" i="4"/>
  <c r="BH492" i="4"/>
  <c r="BI492" i="4"/>
  <c r="BJ492" i="4"/>
  <c r="BK492" i="4"/>
  <c r="BL492" i="4"/>
  <c r="BM492" i="4"/>
  <c r="BN492" i="4"/>
  <c r="BO492" i="4"/>
  <c r="BP492" i="4"/>
  <c r="BQ492" i="4"/>
  <c r="BR492" i="4"/>
  <c r="BS492" i="4"/>
  <c r="BT492" i="4"/>
  <c r="BU492" i="4"/>
  <c r="S493" i="4"/>
  <c r="T493" i="4"/>
  <c r="U493" i="4"/>
  <c r="V493" i="4"/>
  <c r="W493" i="4"/>
  <c r="X493" i="4"/>
  <c r="Y493" i="4"/>
  <c r="Z493" i="4"/>
  <c r="AA493" i="4"/>
  <c r="AB493" i="4"/>
  <c r="AC493" i="4"/>
  <c r="AD493" i="4"/>
  <c r="AE493" i="4"/>
  <c r="AF493" i="4"/>
  <c r="AG493" i="4"/>
  <c r="AH493" i="4"/>
  <c r="AI493" i="4"/>
  <c r="AJ493" i="4"/>
  <c r="AK493" i="4"/>
  <c r="AL493" i="4"/>
  <c r="AM493" i="4"/>
  <c r="AN493" i="4"/>
  <c r="AO493" i="4"/>
  <c r="AP493" i="4"/>
  <c r="AQ493" i="4"/>
  <c r="AR493" i="4"/>
  <c r="AS493" i="4"/>
  <c r="AT493" i="4"/>
  <c r="AU493" i="4"/>
  <c r="AV493" i="4"/>
  <c r="AW493" i="4"/>
  <c r="AX493" i="4"/>
  <c r="AY493" i="4"/>
  <c r="AZ493" i="4"/>
  <c r="BA493" i="4"/>
  <c r="BB493" i="4"/>
  <c r="BC493" i="4"/>
  <c r="BD493" i="4"/>
  <c r="BE493" i="4"/>
  <c r="BF493" i="4"/>
  <c r="BG493" i="4"/>
  <c r="BH493" i="4"/>
  <c r="BI493" i="4"/>
  <c r="BJ493" i="4"/>
  <c r="BK493" i="4"/>
  <c r="BL493" i="4"/>
  <c r="BM493" i="4"/>
  <c r="BN493" i="4"/>
  <c r="BO493" i="4"/>
  <c r="BP493" i="4"/>
  <c r="BQ493" i="4"/>
  <c r="BR493" i="4"/>
  <c r="BS493" i="4"/>
  <c r="BT493" i="4"/>
  <c r="BU493" i="4"/>
  <c r="S494" i="4"/>
  <c r="T494" i="4"/>
  <c r="U494" i="4"/>
  <c r="V494" i="4"/>
  <c r="W494" i="4"/>
  <c r="X494" i="4"/>
  <c r="Y494" i="4"/>
  <c r="Z494" i="4"/>
  <c r="AA494" i="4"/>
  <c r="AB494" i="4"/>
  <c r="AC494" i="4"/>
  <c r="AD494" i="4"/>
  <c r="AE494" i="4"/>
  <c r="AF494" i="4"/>
  <c r="AG494" i="4"/>
  <c r="AH494" i="4"/>
  <c r="AI494" i="4"/>
  <c r="AJ494" i="4"/>
  <c r="AK494" i="4"/>
  <c r="AL494" i="4"/>
  <c r="AM494" i="4"/>
  <c r="AN494" i="4"/>
  <c r="AO494" i="4"/>
  <c r="AP494" i="4"/>
  <c r="AQ494" i="4"/>
  <c r="AR494" i="4"/>
  <c r="AS494" i="4"/>
  <c r="AT494" i="4"/>
  <c r="AU494" i="4"/>
  <c r="AV494" i="4"/>
  <c r="AW494" i="4"/>
  <c r="AX494" i="4"/>
  <c r="AY494" i="4"/>
  <c r="AZ494" i="4"/>
  <c r="BA494" i="4"/>
  <c r="BB494" i="4"/>
  <c r="BC494" i="4"/>
  <c r="BD494" i="4"/>
  <c r="BE494" i="4"/>
  <c r="BF494" i="4"/>
  <c r="BG494" i="4"/>
  <c r="BH494" i="4"/>
  <c r="BI494" i="4"/>
  <c r="BJ494" i="4"/>
  <c r="BK494" i="4"/>
  <c r="BL494" i="4"/>
  <c r="BM494" i="4"/>
  <c r="BN494" i="4"/>
  <c r="BO494" i="4"/>
  <c r="BP494" i="4"/>
  <c r="BQ494" i="4"/>
  <c r="BR494" i="4"/>
  <c r="BS494" i="4"/>
  <c r="BT494" i="4"/>
  <c r="BU494" i="4"/>
  <c r="S495" i="4"/>
  <c r="T495" i="4"/>
  <c r="U495" i="4"/>
  <c r="V495" i="4"/>
  <c r="W495" i="4"/>
  <c r="X495" i="4"/>
  <c r="Y495" i="4"/>
  <c r="Z495" i="4"/>
  <c r="AA495" i="4"/>
  <c r="AB495" i="4"/>
  <c r="AC495" i="4"/>
  <c r="AD495" i="4"/>
  <c r="AE495" i="4"/>
  <c r="AF495" i="4"/>
  <c r="AG495" i="4"/>
  <c r="AH495" i="4"/>
  <c r="AI495" i="4"/>
  <c r="AJ495" i="4"/>
  <c r="AK495" i="4"/>
  <c r="AL495" i="4"/>
  <c r="AM495" i="4"/>
  <c r="AN495" i="4"/>
  <c r="AO495" i="4"/>
  <c r="AP495" i="4"/>
  <c r="AQ495" i="4"/>
  <c r="AR495" i="4"/>
  <c r="AS495" i="4"/>
  <c r="AT495" i="4"/>
  <c r="AU495" i="4"/>
  <c r="AV495" i="4"/>
  <c r="AW495" i="4"/>
  <c r="AX495" i="4"/>
  <c r="AY495" i="4"/>
  <c r="AZ495" i="4"/>
  <c r="BA495" i="4"/>
  <c r="BB495" i="4"/>
  <c r="BC495" i="4"/>
  <c r="BD495" i="4"/>
  <c r="BE495" i="4"/>
  <c r="BF495" i="4"/>
  <c r="BG495" i="4"/>
  <c r="BH495" i="4"/>
  <c r="BI495" i="4"/>
  <c r="BJ495" i="4"/>
  <c r="BK495" i="4"/>
  <c r="BL495" i="4"/>
  <c r="BM495" i="4"/>
  <c r="BN495" i="4"/>
  <c r="BO495" i="4"/>
  <c r="BP495" i="4"/>
  <c r="BQ495" i="4"/>
  <c r="BR495" i="4"/>
  <c r="BS495" i="4"/>
  <c r="BT495" i="4"/>
  <c r="BU495" i="4"/>
  <c r="S496" i="4"/>
  <c r="T496" i="4"/>
  <c r="U496" i="4"/>
  <c r="V496" i="4"/>
  <c r="W496" i="4"/>
  <c r="X496" i="4"/>
  <c r="Y496" i="4"/>
  <c r="Z496" i="4"/>
  <c r="AA496" i="4"/>
  <c r="AB496" i="4"/>
  <c r="AC496" i="4"/>
  <c r="AD496" i="4"/>
  <c r="AE496" i="4"/>
  <c r="AF496" i="4"/>
  <c r="AG496" i="4"/>
  <c r="AH496" i="4"/>
  <c r="AI496" i="4"/>
  <c r="AJ496" i="4"/>
  <c r="AK496" i="4"/>
  <c r="AL496" i="4"/>
  <c r="AM496" i="4"/>
  <c r="AN496" i="4"/>
  <c r="AO496" i="4"/>
  <c r="AP496" i="4"/>
  <c r="AQ496" i="4"/>
  <c r="AR496" i="4"/>
  <c r="AS496" i="4"/>
  <c r="AT496" i="4"/>
  <c r="AU496" i="4"/>
  <c r="AV496" i="4"/>
  <c r="AW496" i="4"/>
  <c r="AX496" i="4"/>
  <c r="AY496" i="4"/>
  <c r="AZ496" i="4"/>
  <c r="BA496" i="4"/>
  <c r="BB496" i="4"/>
  <c r="BC496" i="4"/>
  <c r="BD496" i="4"/>
  <c r="BE496" i="4"/>
  <c r="BF496" i="4"/>
  <c r="BG496" i="4"/>
  <c r="BH496" i="4"/>
  <c r="BI496" i="4"/>
  <c r="BJ496" i="4"/>
  <c r="BK496" i="4"/>
  <c r="BL496" i="4"/>
  <c r="BM496" i="4"/>
  <c r="BN496" i="4"/>
  <c r="BO496" i="4"/>
  <c r="BP496" i="4"/>
  <c r="BQ496" i="4"/>
  <c r="BR496" i="4"/>
  <c r="BS496" i="4"/>
  <c r="BT496" i="4"/>
  <c r="BU496" i="4"/>
  <c r="S497" i="4"/>
  <c r="T497" i="4"/>
  <c r="U497" i="4"/>
  <c r="V497" i="4"/>
  <c r="W497" i="4"/>
  <c r="X497" i="4"/>
  <c r="Y497" i="4"/>
  <c r="Z497" i="4"/>
  <c r="AA497" i="4"/>
  <c r="AB497" i="4"/>
  <c r="AC497" i="4"/>
  <c r="AD497" i="4"/>
  <c r="AE497" i="4"/>
  <c r="AF497" i="4"/>
  <c r="AG497" i="4"/>
  <c r="AH497" i="4"/>
  <c r="AI497" i="4"/>
  <c r="AJ497" i="4"/>
  <c r="AK497" i="4"/>
  <c r="AL497" i="4"/>
  <c r="AM497" i="4"/>
  <c r="AN497" i="4"/>
  <c r="AO497" i="4"/>
  <c r="AP497" i="4"/>
  <c r="AQ497" i="4"/>
  <c r="AR497" i="4"/>
  <c r="AS497" i="4"/>
  <c r="AT497" i="4"/>
  <c r="AU497" i="4"/>
  <c r="AV497" i="4"/>
  <c r="AW497" i="4"/>
  <c r="AX497" i="4"/>
  <c r="AY497" i="4"/>
  <c r="AZ497" i="4"/>
  <c r="BA497" i="4"/>
  <c r="BB497" i="4"/>
  <c r="BC497" i="4"/>
  <c r="BD497" i="4"/>
  <c r="BE497" i="4"/>
  <c r="BF497" i="4"/>
  <c r="BG497" i="4"/>
  <c r="BH497" i="4"/>
  <c r="BI497" i="4"/>
  <c r="BJ497" i="4"/>
  <c r="BK497" i="4"/>
  <c r="BL497" i="4"/>
  <c r="BM497" i="4"/>
  <c r="BN497" i="4"/>
  <c r="BO497" i="4"/>
  <c r="BP497" i="4"/>
  <c r="BQ497" i="4"/>
  <c r="BR497" i="4"/>
  <c r="BS497" i="4"/>
  <c r="BT497" i="4"/>
  <c r="BU497" i="4"/>
  <c r="S498" i="4"/>
  <c r="T498" i="4"/>
  <c r="U498" i="4"/>
  <c r="V498" i="4"/>
  <c r="W498" i="4"/>
  <c r="X498" i="4"/>
  <c r="Y498" i="4"/>
  <c r="Z498" i="4"/>
  <c r="AA498" i="4"/>
  <c r="AB498" i="4"/>
  <c r="AC498" i="4"/>
  <c r="AD498" i="4"/>
  <c r="AE498" i="4"/>
  <c r="AF498" i="4"/>
  <c r="AG498" i="4"/>
  <c r="AH498" i="4"/>
  <c r="AI498" i="4"/>
  <c r="AJ498" i="4"/>
  <c r="AK498" i="4"/>
  <c r="AL498" i="4"/>
  <c r="AM498" i="4"/>
  <c r="AN498" i="4"/>
  <c r="AO498" i="4"/>
  <c r="AP498" i="4"/>
  <c r="AQ498" i="4"/>
  <c r="AR498" i="4"/>
  <c r="AS498" i="4"/>
  <c r="AT498" i="4"/>
  <c r="AU498" i="4"/>
  <c r="AV498" i="4"/>
  <c r="AW498" i="4"/>
  <c r="AX498" i="4"/>
  <c r="AY498" i="4"/>
  <c r="AZ498" i="4"/>
  <c r="BA498" i="4"/>
  <c r="BB498" i="4"/>
  <c r="BC498" i="4"/>
  <c r="BD498" i="4"/>
  <c r="BE498" i="4"/>
  <c r="BF498" i="4"/>
  <c r="BG498" i="4"/>
  <c r="BH498" i="4"/>
  <c r="BI498" i="4"/>
  <c r="BJ498" i="4"/>
  <c r="BK498" i="4"/>
  <c r="BL498" i="4"/>
  <c r="BM498" i="4"/>
  <c r="BN498" i="4"/>
  <c r="BO498" i="4"/>
  <c r="BP498" i="4"/>
  <c r="BQ498" i="4"/>
  <c r="BR498" i="4"/>
  <c r="BS498" i="4"/>
  <c r="BT498" i="4"/>
  <c r="BU498" i="4"/>
  <c r="S499" i="4"/>
  <c r="T499" i="4"/>
  <c r="U499" i="4"/>
  <c r="V499" i="4"/>
  <c r="W499" i="4"/>
  <c r="X499" i="4"/>
  <c r="Y499" i="4"/>
  <c r="Z499" i="4"/>
  <c r="AA499" i="4"/>
  <c r="AB499" i="4"/>
  <c r="AC499" i="4"/>
  <c r="AD499" i="4"/>
  <c r="AE499" i="4"/>
  <c r="AF499" i="4"/>
  <c r="AG499" i="4"/>
  <c r="AH499" i="4"/>
  <c r="AI499" i="4"/>
  <c r="AJ499" i="4"/>
  <c r="AK499" i="4"/>
  <c r="AL499" i="4"/>
  <c r="AM499" i="4"/>
  <c r="AN499" i="4"/>
  <c r="AO499" i="4"/>
  <c r="AP499" i="4"/>
  <c r="AQ499" i="4"/>
  <c r="AR499" i="4"/>
  <c r="AS499" i="4"/>
  <c r="AT499" i="4"/>
  <c r="AU499" i="4"/>
  <c r="AV499" i="4"/>
  <c r="AW499" i="4"/>
  <c r="AX499" i="4"/>
  <c r="AY499" i="4"/>
  <c r="AZ499" i="4"/>
  <c r="BA499" i="4"/>
  <c r="BB499" i="4"/>
  <c r="BC499" i="4"/>
  <c r="BD499" i="4"/>
  <c r="BE499" i="4"/>
  <c r="BF499" i="4"/>
  <c r="BG499" i="4"/>
  <c r="BH499" i="4"/>
  <c r="BI499" i="4"/>
  <c r="BJ499" i="4"/>
  <c r="BK499" i="4"/>
  <c r="BL499" i="4"/>
  <c r="BM499" i="4"/>
  <c r="BN499" i="4"/>
  <c r="BO499" i="4"/>
  <c r="BP499" i="4"/>
  <c r="BQ499" i="4"/>
  <c r="BR499" i="4"/>
  <c r="BS499" i="4"/>
  <c r="BT499" i="4"/>
  <c r="BU499" i="4"/>
  <c r="S500" i="4"/>
  <c r="T500" i="4"/>
  <c r="U500" i="4"/>
  <c r="V500" i="4"/>
  <c r="W500" i="4"/>
  <c r="X500" i="4"/>
  <c r="Y500" i="4"/>
  <c r="Z500" i="4"/>
  <c r="AA500" i="4"/>
  <c r="AB500" i="4"/>
  <c r="AC500" i="4"/>
  <c r="AD500" i="4"/>
  <c r="AE500" i="4"/>
  <c r="AF500" i="4"/>
  <c r="AG500" i="4"/>
  <c r="AH500" i="4"/>
  <c r="AI500" i="4"/>
  <c r="AJ500" i="4"/>
  <c r="AK500" i="4"/>
  <c r="AL500" i="4"/>
  <c r="AM500" i="4"/>
  <c r="AN500" i="4"/>
  <c r="AO500" i="4"/>
  <c r="AP500" i="4"/>
  <c r="AQ500" i="4"/>
  <c r="AR500" i="4"/>
  <c r="AS500" i="4"/>
  <c r="AT500" i="4"/>
  <c r="AU500" i="4"/>
  <c r="AV500" i="4"/>
  <c r="AW500" i="4"/>
  <c r="AX500" i="4"/>
  <c r="AY500" i="4"/>
  <c r="AZ500" i="4"/>
  <c r="BA500" i="4"/>
  <c r="BB500" i="4"/>
  <c r="BC500" i="4"/>
  <c r="BD500" i="4"/>
  <c r="BE500" i="4"/>
  <c r="BF500" i="4"/>
  <c r="BG500" i="4"/>
  <c r="BH500" i="4"/>
  <c r="BI500" i="4"/>
  <c r="BJ500" i="4"/>
  <c r="BK500" i="4"/>
  <c r="BL500" i="4"/>
  <c r="BM500" i="4"/>
  <c r="BN500" i="4"/>
  <c r="BO500" i="4"/>
  <c r="BP500" i="4"/>
  <c r="BQ500" i="4"/>
  <c r="BR500" i="4"/>
  <c r="BS500" i="4"/>
  <c r="BT500" i="4"/>
  <c r="BU500" i="4"/>
  <c r="S501" i="4"/>
  <c r="T501" i="4"/>
  <c r="U501" i="4"/>
  <c r="V501" i="4"/>
  <c r="W501" i="4"/>
  <c r="X501" i="4"/>
  <c r="Y501" i="4"/>
  <c r="Z501" i="4"/>
  <c r="AA501" i="4"/>
  <c r="AB501" i="4"/>
  <c r="AC501" i="4"/>
  <c r="AD501" i="4"/>
  <c r="AE501" i="4"/>
  <c r="AF501" i="4"/>
  <c r="AG501" i="4"/>
  <c r="AH501" i="4"/>
  <c r="AI501" i="4"/>
  <c r="AJ501" i="4"/>
  <c r="AK501" i="4"/>
  <c r="AL501" i="4"/>
  <c r="AM501" i="4"/>
  <c r="AN501" i="4"/>
  <c r="AO501" i="4"/>
  <c r="AP501" i="4"/>
  <c r="AQ501" i="4"/>
  <c r="AR501" i="4"/>
  <c r="AS501" i="4"/>
  <c r="AT501" i="4"/>
  <c r="AU501" i="4"/>
  <c r="AV501" i="4"/>
  <c r="AW501" i="4"/>
  <c r="AX501" i="4"/>
  <c r="AY501" i="4"/>
  <c r="AZ501" i="4"/>
  <c r="BA501" i="4"/>
  <c r="BB501" i="4"/>
  <c r="BC501" i="4"/>
  <c r="BD501" i="4"/>
  <c r="BE501" i="4"/>
  <c r="BF501" i="4"/>
  <c r="BG501" i="4"/>
  <c r="BH501" i="4"/>
  <c r="BI501" i="4"/>
  <c r="BJ501" i="4"/>
  <c r="BK501" i="4"/>
  <c r="BL501" i="4"/>
  <c r="BM501" i="4"/>
  <c r="BN501" i="4"/>
  <c r="BO501" i="4"/>
  <c r="BP501" i="4"/>
  <c r="BQ501" i="4"/>
  <c r="BR501" i="4"/>
  <c r="BS501" i="4"/>
  <c r="BT501" i="4"/>
  <c r="BU501" i="4"/>
  <c r="S502" i="4"/>
  <c r="T502" i="4"/>
  <c r="U502" i="4"/>
  <c r="V502" i="4"/>
  <c r="W502" i="4"/>
  <c r="X502" i="4"/>
  <c r="Y502" i="4"/>
  <c r="Z502" i="4"/>
  <c r="AA502" i="4"/>
  <c r="AB502" i="4"/>
  <c r="AC502" i="4"/>
  <c r="AD502" i="4"/>
  <c r="AE502" i="4"/>
  <c r="AF502" i="4"/>
  <c r="AG502" i="4"/>
  <c r="AH502" i="4"/>
  <c r="AI502" i="4"/>
  <c r="AJ502" i="4"/>
  <c r="AK502" i="4"/>
  <c r="AL502" i="4"/>
  <c r="AM502" i="4"/>
  <c r="AN502" i="4"/>
  <c r="AO502" i="4"/>
  <c r="AP502" i="4"/>
  <c r="AQ502" i="4"/>
  <c r="AR502" i="4"/>
  <c r="AS502" i="4"/>
  <c r="AT502" i="4"/>
  <c r="AU502" i="4"/>
  <c r="AV502" i="4"/>
  <c r="AW502" i="4"/>
  <c r="AX502" i="4"/>
  <c r="AY502" i="4"/>
  <c r="AZ502" i="4"/>
  <c r="BA502" i="4"/>
  <c r="BB502" i="4"/>
  <c r="BC502" i="4"/>
  <c r="BD502" i="4"/>
  <c r="BE502" i="4"/>
  <c r="BF502" i="4"/>
  <c r="BG502" i="4"/>
  <c r="BH502" i="4"/>
  <c r="BI502" i="4"/>
  <c r="BJ502" i="4"/>
  <c r="BK502" i="4"/>
  <c r="BL502" i="4"/>
  <c r="BM502" i="4"/>
  <c r="BN502" i="4"/>
  <c r="BO502" i="4"/>
  <c r="BP502" i="4"/>
  <c r="BQ502" i="4"/>
  <c r="BR502" i="4"/>
  <c r="BS502" i="4"/>
  <c r="BT502" i="4"/>
  <c r="BU502" i="4"/>
  <c r="S503" i="4"/>
  <c r="T503" i="4"/>
  <c r="U503" i="4"/>
  <c r="V503" i="4"/>
  <c r="W503" i="4"/>
  <c r="X503" i="4"/>
  <c r="Y503" i="4"/>
  <c r="Z503" i="4"/>
  <c r="AA503" i="4"/>
  <c r="AB503" i="4"/>
  <c r="AC503" i="4"/>
  <c r="AD503" i="4"/>
  <c r="AE503" i="4"/>
  <c r="AF503" i="4"/>
  <c r="AG503" i="4"/>
  <c r="AH503" i="4"/>
  <c r="AI503" i="4"/>
  <c r="AJ503" i="4"/>
  <c r="AK503" i="4"/>
  <c r="AL503" i="4"/>
  <c r="AM503" i="4"/>
  <c r="AN503" i="4"/>
  <c r="AO503" i="4"/>
  <c r="AP503" i="4"/>
  <c r="AQ503" i="4"/>
  <c r="AR503" i="4"/>
  <c r="AS503" i="4"/>
  <c r="AT503" i="4"/>
  <c r="AU503" i="4"/>
  <c r="AV503" i="4"/>
  <c r="AW503" i="4"/>
  <c r="AX503" i="4"/>
  <c r="AY503" i="4"/>
  <c r="AZ503" i="4"/>
  <c r="BA503" i="4"/>
  <c r="BB503" i="4"/>
  <c r="BC503" i="4"/>
  <c r="BD503" i="4"/>
  <c r="BE503" i="4"/>
  <c r="BF503" i="4"/>
  <c r="BG503" i="4"/>
  <c r="BH503" i="4"/>
  <c r="BI503" i="4"/>
  <c r="BJ503" i="4"/>
  <c r="BK503" i="4"/>
  <c r="BL503" i="4"/>
  <c r="BM503" i="4"/>
  <c r="BN503" i="4"/>
  <c r="BO503" i="4"/>
  <c r="BP503" i="4"/>
  <c r="BQ503" i="4"/>
  <c r="BR503" i="4"/>
  <c r="BS503" i="4"/>
  <c r="BT503" i="4"/>
  <c r="BU503" i="4"/>
  <c r="S504" i="4"/>
  <c r="T504" i="4"/>
  <c r="U504" i="4"/>
  <c r="V504" i="4"/>
  <c r="W504" i="4"/>
  <c r="X504" i="4"/>
  <c r="Y504" i="4"/>
  <c r="Z504" i="4"/>
  <c r="AA504" i="4"/>
  <c r="AB504" i="4"/>
  <c r="AC504" i="4"/>
  <c r="AD504" i="4"/>
  <c r="AE504" i="4"/>
  <c r="AF504" i="4"/>
  <c r="AG504" i="4"/>
  <c r="AH504" i="4"/>
  <c r="AI504" i="4"/>
  <c r="AJ504" i="4"/>
  <c r="AK504" i="4"/>
  <c r="AL504" i="4"/>
  <c r="AM504" i="4"/>
  <c r="AN504" i="4"/>
  <c r="AO504" i="4"/>
  <c r="AP504" i="4"/>
  <c r="AQ504" i="4"/>
  <c r="AR504" i="4"/>
  <c r="AS504" i="4"/>
  <c r="AT504" i="4"/>
  <c r="AU504" i="4"/>
  <c r="AV504" i="4"/>
  <c r="AW504" i="4"/>
  <c r="AX504" i="4"/>
  <c r="AY504" i="4"/>
  <c r="AZ504" i="4"/>
  <c r="BA504" i="4"/>
  <c r="BB504" i="4"/>
  <c r="BC504" i="4"/>
  <c r="BD504" i="4"/>
  <c r="BE504" i="4"/>
  <c r="BF504" i="4"/>
  <c r="BG504" i="4"/>
  <c r="BH504" i="4"/>
  <c r="BI504" i="4"/>
  <c r="BJ504" i="4"/>
  <c r="BK504" i="4"/>
  <c r="BL504" i="4"/>
  <c r="BM504" i="4"/>
  <c r="BN504" i="4"/>
  <c r="BO504" i="4"/>
  <c r="BP504" i="4"/>
  <c r="BQ504" i="4"/>
  <c r="BR504" i="4"/>
  <c r="BS504" i="4"/>
  <c r="BT504" i="4"/>
  <c r="BU504" i="4"/>
  <c r="S505" i="4"/>
  <c r="T505" i="4"/>
  <c r="U505" i="4"/>
  <c r="V505" i="4"/>
  <c r="W505" i="4"/>
  <c r="X505" i="4"/>
  <c r="Y505" i="4"/>
  <c r="Z505" i="4"/>
  <c r="AA505" i="4"/>
  <c r="AB505" i="4"/>
  <c r="AC505" i="4"/>
  <c r="AD505" i="4"/>
  <c r="AE505" i="4"/>
  <c r="AF505" i="4"/>
  <c r="AG505" i="4"/>
  <c r="AH505" i="4"/>
  <c r="AI505" i="4"/>
  <c r="AJ505" i="4"/>
  <c r="AK505" i="4"/>
  <c r="AL505" i="4"/>
  <c r="AM505" i="4"/>
  <c r="AN505" i="4"/>
  <c r="AO505" i="4"/>
  <c r="AP505" i="4"/>
  <c r="AQ505" i="4"/>
  <c r="AR505" i="4"/>
  <c r="AS505" i="4"/>
  <c r="AT505" i="4"/>
  <c r="AU505" i="4"/>
  <c r="AV505" i="4"/>
  <c r="AW505" i="4"/>
  <c r="AX505" i="4"/>
  <c r="AY505" i="4"/>
  <c r="AZ505" i="4"/>
  <c r="BA505" i="4"/>
  <c r="BB505" i="4"/>
  <c r="BC505" i="4"/>
  <c r="BD505" i="4"/>
  <c r="BE505" i="4"/>
  <c r="BF505" i="4"/>
  <c r="BG505" i="4"/>
  <c r="BH505" i="4"/>
  <c r="BI505" i="4"/>
  <c r="BJ505" i="4"/>
  <c r="BK505" i="4"/>
  <c r="BL505" i="4"/>
  <c r="BM505" i="4"/>
  <c r="BN505" i="4"/>
  <c r="BO505" i="4"/>
  <c r="BP505" i="4"/>
  <c r="BQ505" i="4"/>
  <c r="BR505" i="4"/>
  <c r="BS505" i="4"/>
  <c r="BT505" i="4"/>
  <c r="BU505" i="4"/>
  <c r="S506" i="4"/>
  <c r="T506" i="4"/>
  <c r="U506" i="4"/>
  <c r="V506" i="4"/>
  <c r="W506" i="4"/>
  <c r="X506" i="4"/>
  <c r="Y506" i="4"/>
  <c r="Z506" i="4"/>
  <c r="AA506" i="4"/>
  <c r="AB506" i="4"/>
  <c r="AC506" i="4"/>
  <c r="AD506" i="4"/>
  <c r="AE506" i="4"/>
  <c r="AF506" i="4"/>
  <c r="AG506" i="4"/>
  <c r="AH506" i="4"/>
  <c r="AI506" i="4"/>
  <c r="AJ506" i="4"/>
  <c r="AK506" i="4"/>
  <c r="AL506" i="4"/>
  <c r="AM506" i="4"/>
  <c r="AN506" i="4"/>
  <c r="AO506" i="4"/>
  <c r="AP506" i="4"/>
  <c r="AQ506" i="4"/>
  <c r="AR506" i="4"/>
  <c r="AS506" i="4"/>
  <c r="AT506" i="4"/>
  <c r="AU506" i="4"/>
  <c r="AV506" i="4"/>
  <c r="AW506" i="4"/>
  <c r="AX506" i="4"/>
  <c r="AY506" i="4"/>
  <c r="AZ506" i="4"/>
  <c r="BA506" i="4"/>
  <c r="BB506" i="4"/>
  <c r="BC506" i="4"/>
  <c r="BD506" i="4"/>
  <c r="BE506" i="4"/>
  <c r="BF506" i="4"/>
  <c r="BG506" i="4"/>
  <c r="BH506" i="4"/>
  <c r="BI506" i="4"/>
  <c r="BJ506" i="4"/>
  <c r="BK506" i="4"/>
  <c r="BL506" i="4"/>
  <c r="BM506" i="4"/>
  <c r="BN506" i="4"/>
  <c r="BO506" i="4"/>
  <c r="BP506" i="4"/>
  <c r="BQ506" i="4"/>
  <c r="BR506" i="4"/>
  <c r="BS506" i="4"/>
  <c r="BT506" i="4"/>
  <c r="BU506" i="4"/>
  <c r="H85" i="3"/>
  <c r="L5" i="4"/>
  <c r="H326" i="3"/>
  <c r="I246" i="3"/>
  <c r="S14" i="1"/>
  <c r="S12" i="1" s="1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7" i="3"/>
  <c r="I88" i="3"/>
  <c r="I89" i="3"/>
  <c r="I92" i="3"/>
  <c r="I93" i="3"/>
  <c r="I94" i="3"/>
  <c r="I95" i="3"/>
  <c r="I96" i="3"/>
  <c r="I98" i="3"/>
  <c r="I99" i="3"/>
  <c r="I100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3" i="3"/>
  <c r="I244" i="3"/>
  <c r="I245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4" i="3"/>
  <c r="I325" i="3"/>
  <c r="I328" i="3"/>
  <c r="I329" i="3"/>
  <c r="I330" i="3"/>
  <c r="I331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7" i="3"/>
  <c r="H11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7" i="3"/>
  <c r="H88" i="3"/>
  <c r="H89" i="3"/>
  <c r="H92" i="3"/>
  <c r="H93" i="3"/>
  <c r="H94" i="3"/>
  <c r="H95" i="3"/>
  <c r="H96" i="3"/>
  <c r="H98" i="3"/>
  <c r="H99" i="3"/>
  <c r="H100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3" i="3"/>
  <c r="H244" i="3"/>
  <c r="H245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4" i="3"/>
  <c r="H325" i="3"/>
  <c r="H328" i="3"/>
  <c r="H329" i="3"/>
  <c r="H330" i="3"/>
  <c r="H331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7" i="3"/>
  <c r="I5" i="2"/>
  <c r="AC3" i="2" a="1"/>
  <c r="AC3" i="2" s="1"/>
  <c r="E13" i="2"/>
  <c r="J13" i="2" s="1"/>
  <c r="E14" i="2"/>
  <c r="J14" i="2" s="1"/>
  <c r="E15" i="2"/>
  <c r="J15" i="2" s="1"/>
  <c r="E16" i="2"/>
  <c r="J16" i="2" s="1"/>
  <c r="E17" i="2"/>
  <c r="J17" i="2" s="1"/>
  <c r="E18" i="2"/>
  <c r="J18" i="2" s="1"/>
  <c r="E19" i="2"/>
  <c r="J19" i="2" s="1"/>
  <c r="E20" i="2"/>
  <c r="J20" i="2" s="1"/>
  <c r="E21" i="2"/>
  <c r="J21" i="2" s="1"/>
  <c r="E22" i="2"/>
  <c r="J22" i="2" s="1"/>
  <c r="E23" i="2"/>
  <c r="J23" i="2" s="1"/>
  <c r="E24" i="2"/>
  <c r="J24" i="2" s="1"/>
  <c r="E25" i="2"/>
  <c r="J25" i="2" s="1"/>
  <c r="E26" i="2"/>
  <c r="J26" i="2" s="1"/>
  <c r="E27" i="2"/>
  <c r="J27" i="2" s="1"/>
  <c r="E28" i="2"/>
  <c r="J28" i="2" s="1"/>
  <c r="E29" i="2"/>
  <c r="J29" i="2" s="1"/>
  <c r="E30" i="2"/>
  <c r="J30" i="2" s="1"/>
  <c r="E31" i="2"/>
  <c r="J31" i="2" s="1"/>
  <c r="E32" i="2"/>
  <c r="J32" i="2" s="1"/>
  <c r="E33" i="2"/>
  <c r="J33" i="2" s="1"/>
  <c r="E34" i="2"/>
  <c r="J34" i="2" s="1"/>
  <c r="E35" i="2"/>
  <c r="J35" i="2" s="1"/>
  <c r="E36" i="2"/>
  <c r="J36" i="2" s="1"/>
  <c r="E37" i="2"/>
  <c r="J37" i="2" s="1"/>
  <c r="E38" i="2"/>
  <c r="J38" i="2" s="1"/>
  <c r="E39" i="2"/>
  <c r="J39" i="2" s="1"/>
  <c r="E40" i="2"/>
  <c r="J40" i="2" s="1"/>
  <c r="E41" i="2"/>
  <c r="J41" i="2" s="1"/>
  <c r="E42" i="2"/>
  <c r="J42" i="2" s="1"/>
  <c r="E43" i="2"/>
  <c r="J43" i="2" s="1"/>
  <c r="E44" i="2"/>
  <c r="J44" i="2" s="1"/>
  <c r="E45" i="2"/>
  <c r="J45" i="2" s="1"/>
  <c r="E46" i="2"/>
  <c r="J46" i="2" s="1"/>
  <c r="E47" i="2"/>
  <c r="J47" i="2" s="1"/>
  <c r="E48" i="2"/>
  <c r="J48" i="2" s="1"/>
  <c r="E49" i="2"/>
  <c r="J49" i="2" s="1"/>
  <c r="E50" i="2"/>
  <c r="J50" i="2" s="1"/>
  <c r="E51" i="2"/>
  <c r="J51" i="2" s="1"/>
  <c r="E52" i="2"/>
  <c r="J52" i="2" s="1"/>
  <c r="E53" i="2"/>
  <c r="J53" i="2" s="1"/>
  <c r="E54" i="2"/>
  <c r="J54" i="2" s="1"/>
  <c r="E55" i="2"/>
  <c r="J55" i="2" s="1"/>
  <c r="E56" i="2"/>
  <c r="J56" i="2" s="1"/>
  <c r="E57" i="2"/>
  <c r="J57" i="2" s="1"/>
  <c r="E58" i="2"/>
  <c r="J58" i="2" s="1"/>
  <c r="E59" i="2"/>
  <c r="J59" i="2" s="1"/>
  <c r="E60" i="2"/>
  <c r="J60" i="2" s="1"/>
  <c r="E61" i="2"/>
  <c r="J61" i="2" s="1"/>
  <c r="E62" i="2"/>
  <c r="J62" i="2" s="1"/>
  <c r="E63" i="2"/>
  <c r="J63" i="2" s="1"/>
  <c r="E64" i="2"/>
  <c r="J64" i="2" s="1"/>
  <c r="E65" i="2"/>
  <c r="J65" i="2" s="1"/>
  <c r="E66" i="2"/>
  <c r="J66" i="2" s="1"/>
  <c r="I332" i="3"/>
  <c r="G6" i="10"/>
  <c r="F3" i="10"/>
  <c r="G8" i="10" s="1"/>
  <c r="F62" i="10"/>
  <c r="I62" i="10" s="1"/>
  <c r="F63" i="10"/>
  <c r="I63" i="10" s="1"/>
  <c r="F64" i="10"/>
  <c r="I64" i="10" s="1"/>
  <c r="F65" i="10"/>
  <c r="I65" i="10" s="1"/>
  <c r="F66" i="10"/>
  <c r="I66" i="10" s="1"/>
  <c r="F67" i="10"/>
  <c r="I67" i="10" s="1"/>
  <c r="F68" i="10"/>
  <c r="I68" i="10" s="1"/>
  <c r="F69" i="10"/>
  <c r="I69" i="10" s="1"/>
  <c r="F70" i="10"/>
  <c r="I70" i="10" s="1"/>
  <c r="F71" i="10"/>
  <c r="I71" i="10" s="1"/>
  <c r="F72" i="10"/>
  <c r="I72" i="10" s="1"/>
  <c r="F73" i="10"/>
  <c r="I73" i="10" s="1"/>
  <c r="F74" i="10"/>
  <c r="I74" i="10" s="1"/>
  <c r="F77" i="10"/>
  <c r="I77" i="10" s="1"/>
  <c r="F78" i="10"/>
  <c r="I78" i="10" s="1"/>
  <c r="Q32" i="10"/>
  <c r="R32" i="10" s="1"/>
  <c r="Q7" i="10"/>
  <c r="E11" i="2"/>
  <c r="J11" i="2" s="1"/>
  <c r="H327" i="3"/>
  <c r="H246" i="3"/>
  <c r="I327" i="3"/>
  <c r="H91" i="3"/>
  <c r="I91" i="3"/>
  <c r="I326" i="3"/>
  <c r="I86" i="3"/>
  <c r="H101" i="3"/>
  <c r="H86" i="3"/>
  <c r="H332" i="3"/>
  <c r="I101" i="3"/>
  <c r="Q36" i="10"/>
  <c r="R36" i="10" s="1"/>
  <c r="Q38" i="10"/>
  <c r="R38" i="10" s="1"/>
  <c r="S38" i="10"/>
  <c r="Q33" i="10"/>
  <c r="R33" i="10" s="1"/>
  <c r="S33" i="10"/>
  <c r="S36" i="10"/>
  <c r="S34" i="10"/>
  <c r="Q34" i="10"/>
  <c r="R34" i="10" s="1"/>
  <c r="S32" i="10"/>
  <c r="S50" i="10"/>
  <c r="Q50" i="10"/>
  <c r="R50" i="10" s="1"/>
  <c r="Q44" i="10"/>
  <c r="R44" i="10" s="1"/>
  <c r="S44" i="10"/>
  <c r="Q40" i="10"/>
  <c r="R40" i="10" s="1"/>
  <c r="S40" i="10"/>
  <c r="Q31" i="10"/>
  <c r="R31" i="10" s="1"/>
  <c r="S31" i="10"/>
  <c r="Q35" i="10"/>
  <c r="R35" i="10" s="1"/>
  <c r="S35" i="10"/>
  <c r="S37" i="10"/>
  <c r="Q37" i="10"/>
  <c r="R37" i="10" s="1"/>
  <c r="S54" i="10"/>
  <c r="Q54" i="10"/>
  <c r="R54" i="10" s="1"/>
  <c r="Q42" i="10"/>
  <c r="R42" i="10" s="1"/>
  <c r="S42" i="10"/>
  <c r="Q52" i="10"/>
  <c r="R52" i="10" s="1"/>
  <c r="S52" i="10"/>
  <c r="Q48" i="10"/>
  <c r="R48" i="10" s="1"/>
  <c r="S48" i="10"/>
  <c r="Q46" i="10"/>
  <c r="R46" i="10" s="1"/>
  <c r="S46" i="10"/>
  <c r="S43" i="10"/>
  <c r="Q43" i="10"/>
  <c r="R43" i="10" s="1"/>
  <c r="Q49" i="10"/>
  <c r="R49" i="10" s="1"/>
  <c r="S49" i="10"/>
  <c r="Q39" i="10"/>
  <c r="R39" i="10" s="1"/>
  <c r="S39" i="10"/>
  <c r="Q56" i="10"/>
  <c r="R56" i="10" s="1"/>
  <c r="S56" i="10"/>
  <c r="S66" i="10"/>
  <c r="Q66" i="10"/>
  <c r="R66" i="10" s="1"/>
  <c r="Q60" i="10"/>
  <c r="R60" i="10" s="1"/>
  <c r="S60" i="10"/>
  <c r="Q45" i="10"/>
  <c r="R45" i="10" s="1"/>
  <c r="S45" i="10"/>
  <c r="Q41" i="10"/>
  <c r="R41" i="10" s="1"/>
  <c r="S41" i="10"/>
  <c r="Q53" i="10"/>
  <c r="R53" i="10" s="1"/>
  <c r="S53" i="10"/>
  <c r="Q47" i="10"/>
  <c r="R47" i="10" s="1"/>
  <c r="S47" i="10"/>
  <c r="S51" i="10"/>
  <c r="Q51" i="10"/>
  <c r="R51" i="10" s="1"/>
  <c r="Q70" i="10"/>
  <c r="R70" i="10" s="1"/>
  <c r="S70" i="10"/>
  <c r="Q68" i="10"/>
  <c r="R68" i="10" s="1"/>
  <c r="S68" i="10"/>
  <c r="Q58" i="10"/>
  <c r="R58" i="10" s="1"/>
  <c r="S58" i="10"/>
  <c r="Q64" i="10"/>
  <c r="R64" i="10" s="1"/>
  <c r="S64" i="10"/>
  <c r="Q62" i="10"/>
  <c r="R62" i="10" s="1"/>
  <c r="S62" i="10"/>
  <c r="Q65" i="10"/>
  <c r="R65" i="10" s="1"/>
  <c r="S65" i="10"/>
  <c r="Q55" i="10"/>
  <c r="R55" i="10" s="1"/>
  <c r="S55" i="10"/>
  <c r="S59" i="10"/>
  <c r="Q59" i="10"/>
  <c r="R59" i="10" s="1"/>
  <c r="Q76" i="10"/>
  <c r="R76" i="10" s="1"/>
  <c r="S76" i="10"/>
  <c r="Q72" i="10"/>
  <c r="R72" i="10" s="1"/>
  <c r="S72" i="10"/>
  <c r="Q67" i="10"/>
  <c r="R67" i="10" s="1"/>
  <c r="S67" i="10"/>
  <c r="Q57" i="10"/>
  <c r="R57" i="10" s="1"/>
  <c r="S57" i="10"/>
  <c r="Q61" i="10"/>
  <c r="R61" i="10" s="1"/>
  <c r="S61" i="10"/>
  <c r="Q63" i="10"/>
  <c r="R63" i="10" s="1"/>
  <c r="S63" i="10"/>
  <c r="Q69" i="10"/>
  <c r="R69" i="10" s="1"/>
  <c r="S69" i="10"/>
  <c r="Q78" i="10"/>
  <c r="R78" i="10" s="1"/>
  <c r="S78" i="10"/>
  <c r="Q74" i="10"/>
  <c r="R74" i="10" s="1"/>
  <c r="S74" i="10"/>
  <c r="Q71" i="10"/>
  <c r="R71" i="10" s="1"/>
  <c r="S71" i="10"/>
  <c r="Q75" i="10"/>
  <c r="R75" i="10" s="1"/>
  <c r="S75" i="10"/>
  <c r="S73" i="10"/>
  <c r="Q73" i="10"/>
  <c r="R73" i="10" s="1"/>
  <c r="Q77" i="10"/>
  <c r="R77" i="10" s="1"/>
  <c r="S77" i="10"/>
  <c r="L2" i="5"/>
  <c r="L4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X2" i="5" s="1"/>
  <c r="AX4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BO3" i="5" a="1"/>
  <c r="BO3" i="5" s="1"/>
  <c r="BP3" i="5" a="1"/>
  <c r="BP3" i="5" s="1"/>
  <c r="BQ3" i="5" a="1"/>
  <c r="BQ3" i="5" s="1"/>
  <c r="BR3" i="5" a="1"/>
  <c r="BR3" i="5" s="1"/>
  <c r="BS3" i="5" a="1"/>
  <c r="BS3" i="5" s="1"/>
  <c r="BT3" i="5" a="1"/>
  <c r="BT3" i="5" s="1"/>
  <c r="BU3" i="5" a="1"/>
  <c r="BU3" i="5" s="1"/>
  <c r="BV3" i="5" a="1"/>
  <c r="BV3" i="5" s="1"/>
  <c r="BW3" i="5" a="1"/>
  <c r="BW3" i="5" s="1"/>
  <c r="BX3" i="5" a="1"/>
  <c r="BX3" i="5" s="1"/>
  <c r="BY3" i="5" a="1"/>
  <c r="BY3" i="5" s="1"/>
  <c r="BZ3" i="5" a="1"/>
  <c r="BZ3" i="5" s="1"/>
  <c r="CA3" i="5" a="1"/>
  <c r="CA3" i="5" s="1"/>
  <c r="CB3" i="5" a="1"/>
  <c r="CB3" i="5" s="1"/>
  <c r="CC3" i="5" a="1"/>
  <c r="CC3" i="5" s="1"/>
  <c r="CC2" i="5" s="1"/>
  <c r="CC4" i="5" s="1"/>
  <c r="CD3" i="5" a="1"/>
  <c r="CD3" i="5" s="1"/>
  <c r="CE3" i="5" a="1"/>
  <c r="CE3" i="5" s="1"/>
  <c r="CF3" i="5" a="1"/>
  <c r="CF3" i="5" s="1"/>
  <c r="CG3" i="5" a="1"/>
  <c r="CG3" i="5" s="1"/>
  <c r="CH3" i="5" a="1"/>
  <c r="CH3" i="5" s="1"/>
  <c r="CH2" i="5" s="1"/>
  <c r="CH4" i="5" s="1"/>
  <c r="CI3" i="5" a="1"/>
  <c r="CI3" i="5" s="1"/>
  <c r="CJ3" i="5" a="1"/>
  <c r="CJ3" i="5" s="1"/>
  <c r="CK3" i="5" a="1"/>
  <c r="CK3" i="5" s="1"/>
  <c r="CK2" i="5" s="1"/>
  <c r="CK4" i="5" s="1"/>
  <c r="CL3" i="5" a="1"/>
  <c r="CL3" i="5" s="1"/>
  <c r="CL2" i="5" s="1"/>
  <c r="CL4" i="5" s="1"/>
  <c r="CM3" i="5" a="1"/>
  <c r="CM3" i="5" s="1"/>
  <c r="CM2" i="5" s="1"/>
  <c r="CM4" i="5" s="1"/>
  <c r="CN3" i="5" a="1"/>
  <c r="CN3" i="5" s="1"/>
  <c r="CN2" i="5" s="1"/>
  <c r="CN4" i="5" s="1"/>
  <c r="CO3" i="5" a="1"/>
  <c r="CO3" i="5" s="1"/>
  <c r="CO2" i="5" s="1"/>
  <c r="CO4" i="5" s="1"/>
  <c r="CP3" i="5" a="1"/>
  <c r="CP3" i="5" s="1"/>
  <c r="CP2" i="5" s="1"/>
  <c r="CP4" i="5" s="1"/>
  <c r="CQ3" i="5" a="1"/>
  <c r="CQ3" i="5" s="1"/>
  <c r="CQ2" i="5" s="1"/>
  <c r="CQ4" i="5" s="1"/>
  <c r="CR3" i="5" a="1"/>
  <c r="CR3" i="5" s="1"/>
  <c r="CR2" i="5" s="1"/>
  <c r="CR4" i="5" s="1"/>
  <c r="CS3" i="5" a="1"/>
  <c r="CS3" i="5" s="1"/>
  <c r="CS2" i="5" s="1"/>
  <c r="CS4" i="5" s="1"/>
  <c r="CT3" i="5" a="1"/>
  <c r="CT3" i="5" s="1"/>
  <c r="CT2" i="5" s="1"/>
  <c r="CT4" i="5" s="1"/>
  <c r="CU3" i="5" a="1"/>
  <c r="CU3" i="5" s="1"/>
  <c r="CU2" i="5" s="1"/>
  <c r="CU4" i="5" s="1"/>
  <c r="CV3" i="5" a="1"/>
  <c r="CV3" i="5" s="1"/>
  <c r="CV2" i="5" s="1"/>
  <c r="CV4" i="5" s="1"/>
  <c r="CW3" i="5" a="1"/>
  <c r="CW3" i="5" s="1"/>
  <c r="CW2" i="5" s="1"/>
  <c r="CW4" i="5" s="1"/>
  <c r="CX3" i="5" a="1"/>
  <c r="CX3" i="5" s="1"/>
  <c r="CX2" i="5" s="1"/>
  <c r="CX4" i="5" s="1"/>
  <c r="CY3" i="5" a="1"/>
  <c r="CY3" i="5" s="1"/>
  <c r="CY2" i="5" s="1"/>
  <c r="CY4" i="5" s="1"/>
  <c r="CZ3" i="5" a="1"/>
  <c r="CZ3" i="5" s="1"/>
  <c r="CZ2" i="5" s="1"/>
  <c r="CZ4" i="5" s="1"/>
  <c r="DA3" i="5" a="1"/>
  <c r="DA3" i="5" s="1"/>
  <c r="DA2" i="5" s="1"/>
  <c r="DA4" i="5" s="1"/>
  <c r="DB3" i="5" a="1"/>
  <c r="DB3" i="5" s="1"/>
  <c r="DB2" i="5" s="1"/>
  <c r="DB4" i="5" s="1"/>
  <c r="DC3" i="5" a="1"/>
  <c r="DC3" i="5" s="1"/>
  <c r="DC2" i="5" s="1"/>
  <c r="DC4" i="5" s="1"/>
  <c r="DD3" i="5" a="1"/>
  <c r="DD3" i="5" s="1"/>
  <c r="DD2" i="5" s="1"/>
  <c r="DD4" i="5" s="1"/>
  <c r="DE3" i="5" a="1"/>
  <c r="DE3" i="5" s="1"/>
  <c r="DE2" i="5" s="1"/>
  <c r="DE4" i="5" s="1"/>
  <c r="DF3" i="5" a="1"/>
  <c r="DF3" i="5" s="1"/>
  <c r="DF2" i="5" s="1"/>
  <c r="DF4" i="5" s="1"/>
  <c r="DG3" i="5" a="1"/>
  <c r="DG3" i="5" s="1"/>
  <c r="DG2" i="5" s="1"/>
  <c r="DG4" i="5" s="1"/>
  <c r="DH3" i="5" a="1"/>
  <c r="DH3" i="5" s="1"/>
  <c r="DH2" i="5" s="1"/>
  <c r="DH4" i="5" s="1"/>
  <c r="DI3" i="5" a="1"/>
  <c r="DI3" i="5" s="1"/>
  <c r="DI2" i="5" s="1"/>
  <c r="DI4" i="5" s="1"/>
  <c r="DJ3" i="5" a="1"/>
  <c r="DJ3" i="5" s="1"/>
  <c r="DJ2" i="5" s="1"/>
  <c r="DJ4" i="5" s="1"/>
  <c r="DK3" i="5" a="1"/>
  <c r="DK3" i="5" s="1"/>
  <c r="DK2" i="5" s="1"/>
  <c r="DK4" i="5" s="1"/>
  <c r="DL3" i="5" a="1"/>
  <c r="DL3" i="5" s="1"/>
  <c r="DL2" i="5" s="1"/>
  <c r="DL4" i="5" s="1"/>
  <c r="DM3" i="5" a="1"/>
  <c r="DM3" i="5" s="1"/>
  <c r="DM2" i="5" s="1"/>
  <c r="DM4" i="5" s="1"/>
  <c r="DN3" i="5" a="1"/>
  <c r="DN3" i="5" s="1"/>
  <c r="DN2" i="5" s="1"/>
  <c r="DN4" i="5" s="1"/>
  <c r="DO3" i="5" a="1"/>
  <c r="DO3" i="5" s="1"/>
  <c r="DO2" i="5" s="1"/>
  <c r="DO4" i="5" s="1"/>
  <c r="DP3" i="5" a="1"/>
  <c r="DP3" i="5" s="1"/>
  <c r="DP2" i="5" s="1"/>
  <c r="DP4" i="5" s="1"/>
  <c r="DQ3" i="5" a="1"/>
  <c r="DQ3" i="5" s="1"/>
  <c r="DQ2" i="5" s="1"/>
  <c r="DQ4" i="5" s="1"/>
  <c r="DR3" i="5" a="1"/>
  <c r="DR3" i="5" s="1"/>
  <c r="DR2" i="5" s="1"/>
  <c r="DR4" i="5" s="1"/>
  <c r="DS3" i="5" a="1"/>
  <c r="DS3" i="5" s="1"/>
  <c r="DS2" i="5" s="1"/>
  <c r="DS4" i="5" s="1"/>
  <c r="DT3" i="5" a="1"/>
  <c r="DT3" i="5" s="1"/>
  <c r="DT2" i="5" s="1"/>
  <c r="DT4" i="5" s="1"/>
  <c r="DU3" i="5" a="1"/>
  <c r="DU3" i="5" s="1"/>
  <c r="DU2" i="5" s="1"/>
  <c r="DU4" i="5" s="1"/>
  <c r="DV3" i="5" a="1"/>
  <c r="DV3" i="5" s="1"/>
  <c r="DV2" i="5" s="1"/>
  <c r="DV4" i="5" s="1"/>
  <c r="DW3" i="5" a="1"/>
  <c r="DW3" i="5" s="1"/>
  <c r="DW2" i="5" s="1"/>
  <c r="DW4" i="5" s="1"/>
  <c r="DX3" i="5" a="1"/>
  <c r="DX3" i="5" s="1"/>
  <c r="DX2" i="5" s="1"/>
  <c r="DX4" i="5" s="1"/>
  <c r="DY3" i="5" a="1"/>
  <c r="DY3" i="5" s="1"/>
  <c r="DY2" i="5" s="1"/>
  <c r="DY4" i="5" s="1"/>
  <c r="DZ3" i="5" a="1"/>
  <c r="DZ3" i="5" s="1"/>
  <c r="DZ2" i="5" s="1"/>
  <c r="DZ4" i="5" s="1"/>
  <c r="EA3" i="5" a="1"/>
  <c r="EA3" i="5" s="1"/>
  <c r="EA2" i="5" s="1"/>
  <c r="EA4" i="5" s="1"/>
  <c r="EB3" i="5" a="1"/>
  <c r="EB3" i="5" s="1"/>
  <c r="EB2" i="5" s="1"/>
  <c r="EB4" i="5" s="1"/>
  <c r="EC3" i="5" a="1"/>
  <c r="EC3" i="5" s="1"/>
  <c r="EC2" i="5" s="1"/>
  <c r="EC4" i="5" s="1"/>
  <c r="ED3" i="5" a="1"/>
  <c r="ED3" i="5" s="1"/>
  <c r="ED2" i="5" s="1"/>
  <c r="ED4" i="5" s="1"/>
  <c r="EE3" i="5" a="1"/>
  <c r="EE3" i="5" s="1"/>
  <c r="EE2" i="5" s="1"/>
  <c r="EE4" i="5" s="1"/>
  <c r="EF3" i="5" a="1"/>
  <c r="EF3" i="5" s="1"/>
  <c r="EF2" i="5" s="1"/>
  <c r="EF4" i="5" s="1"/>
  <c r="EG3" i="5" a="1"/>
  <c r="EG3" i="5" s="1"/>
  <c r="EG2" i="5" s="1"/>
  <c r="EG4" i="5" s="1"/>
  <c r="EH3" i="5" a="1"/>
  <c r="EH3" i="5" s="1"/>
  <c r="EH2" i="5" s="1"/>
  <c r="EH4" i="5" s="1"/>
  <c r="EI3" i="5" a="1"/>
  <c r="EI3" i="5" s="1"/>
  <c r="EI2" i="5" s="1"/>
  <c r="EI4" i="5" s="1"/>
  <c r="EJ3" i="5" a="1"/>
  <c r="EJ3" i="5" s="1"/>
  <c r="EJ2" i="5" s="1"/>
  <c r="EJ4" i="5" s="1"/>
  <c r="EK3" i="5" a="1"/>
  <c r="EK3" i="5" s="1"/>
  <c r="EK2" i="5" s="1"/>
  <c r="EK4" i="5" s="1"/>
  <c r="EL3" i="5" a="1"/>
  <c r="EL3" i="5" s="1"/>
  <c r="EL2" i="5" s="1"/>
  <c r="EL4" i="5" s="1"/>
  <c r="EM3" i="5" a="1"/>
  <c r="EM3" i="5" s="1"/>
  <c r="EM2" i="5" s="1"/>
  <c r="EM4" i="5" s="1"/>
  <c r="EN3" i="5" a="1"/>
  <c r="EN3" i="5" s="1"/>
  <c r="EN2" i="5" s="1"/>
  <c r="EN4" i="5" s="1"/>
  <c r="EO3" i="5" a="1"/>
  <c r="EO3" i="5" s="1"/>
  <c r="EO2" i="5" s="1"/>
  <c r="EO4" i="5" s="1"/>
  <c r="EP3" i="5" a="1"/>
  <c r="EP3" i="5" s="1"/>
  <c r="EP2" i="5" s="1"/>
  <c r="EP4" i="5" s="1"/>
  <c r="EQ3" i="5" a="1"/>
  <c r="EQ3" i="5" s="1"/>
  <c r="EQ2" i="5" s="1"/>
  <c r="EQ4" i="5" s="1"/>
  <c r="ER3" i="5" a="1"/>
  <c r="ER3" i="5" s="1"/>
  <c r="ER2" i="5" s="1"/>
  <c r="ER4" i="5" s="1"/>
  <c r="ES3" i="5" a="1"/>
  <c r="ES3" i="5" s="1"/>
  <c r="ES2" i="5" s="1"/>
  <c r="ES4" i="5" s="1"/>
  <c r="ET3" i="5" a="1"/>
  <c r="ET3" i="5" s="1"/>
  <c r="ET2" i="5" s="1"/>
  <c r="ET4" i="5" s="1"/>
  <c r="EU3" i="5" a="1"/>
  <c r="EU3" i="5" s="1"/>
  <c r="EU2" i="5" s="1"/>
  <c r="EU4" i="5" s="1"/>
  <c r="EV3" i="5" a="1"/>
  <c r="EV3" i="5" s="1"/>
  <c r="EV2" i="5" s="1"/>
  <c r="EV4" i="5" s="1"/>
  <c r="EW3" i="5" a="1"/>
  <c r="EW3" i="5" s="1"/>
  <c r="EW2" i="5" s="1"/>
  <c r="EW4" i="5" s="1"/>
  <c r="EX3" i="5" a="1"/>
  <c r="EX3" i="5" s="1"/>
  <c r="EX2" i="5" s="1"/>
  <c r="EX4" i="5" s="1"/>
  <c r="EY3" i="5" a="1"/>
  <c r="EY3" i="5" s="1"/>
  <c r="EY2" i="5" s="1"/>
  <c r="EY4" i="5" s="1"/>
  <c r="EZ3" i="5" a="1"/>
  <c r="EZ3" i="5" s="1"/>
  <c r="EZ2" i="5" s="1"/>
  <c r="EZ4" i="5" s="1"/>
  <c r="FA3" i="5" a="1"/>
  <c r="FA3" i="5" s="1"/>
  <c r="FA2" i="5" s="1"/>
  <c r="FA4" i="5" s="1"/>
  <c r="FB3" i="5" a="1"/>
  <c r="FB3" i="5" s="1"/>
  <c r="FB2" i="5" s="1"/>
  <c r="FB4" i="5" s="1"/>
  <c r="FC3" i="5" a="1"/>
  <c r="FC3" i="5" s="1"/>
  <c r="FC2" i="5" s="1"/>
  <c r="FC4" i="5" s="1"/>
  <c r="FD3" i="5" a="1"/>
  <c r="FD3" i="5" s="1"/>
  <c r="FD2" i="5" s="1"/>
  <c r="FD4" i="5" s="1"/>
  <c r="FE3" i="5" a="1"/>
  <c r="FE3" i="5" s="1"/>
  <c r="FE2" i="5" s="1"/>
  <c r="FE4" i="5" s="1"/>
  <c r="FF3" i="5" a="1"/>
  <c r="FF3" i="5" s="1"/>
  <c r="FF2" i="5" s="1"/>
  <c r="FF4" i="5" s="1"/>
  <c r="FG3" i="5" a="1"/>
  <c r="FG3" i="5" s="1"/>
  <c r="FG2" i="5" s="1"/>
  <c r="FG4" i="5" s="1"/>
  <c r="FH3" i="5" a="1"/>
  <c r="FH3" i="5" s="1"/>
  <c r="FH2" i="5" s="1"/>
  <c r="FH4" i="5" s="1"/>
  <c r="FI3" i="5" a="1"/>
  <c r="FI3" i="5" s="1"/>
  <c r="FI2" i="5" s="1"/>
  <c r="FI4" i="5" s="1"/>
  <c r="FJ3" i="5" a="1"/>
  <c r="FJ3" i="5" s="1"/>
  <c r="FJ2" i="5" s="1"/>
  <c r="FJ4" i="5" s="1"/>
  <c r="FK3" i="5" a="1"/>
  <c r="FK3" i="5" s="1"/>
  <c r="FK2" i="5" s="1"/>
  <c r="FK4" i="5" s="1"/>
  <c r="FL3" i="5" a="1"/>
  <c r="FL3" i="5" s="1"/>
  <c r="FL2" i="5" s="1"/>
  <c r="FL4" i="5" s="1"/>
  <c r="FM3" i="5" a="1"/>
  <c r="FM3" i="5" s="1"/>
  <c r="FM2" i="5" s="1"/>
  <c r="FM4" i="5" s="1"/>
  <c r="FN3" i="5" a="1"/>
  <c r="FN3" i="5" s="1"/>
  <c r="FN2" i="5" s="1"/>
  <c r="FN4" i="5" s="1"/>
  <c r="FO3" i="5" a="1"/>
  <c r="FO3" i="5" s="1"/>
  <c r="FO2" i="5" s="1"/>
  <c r="FO4" i="5" s="1"/>
  <c r="FP3" i="5" a="1"/>
  <c r="FP3" i="5" s="1"/>
  <c r="FP2" i="5" s="1"/>
  <c r="FP4" i="5" s="1"/>
  <c r="FQ3" i="5" a="1"/>
  <c r="FQ3" i="5" s="1"/>
  <c r="FQ2" i="5" s="1"/>
  <c r="FQ4" i="5" s="1"/>
  <c r="FR3" i="5" a="1"/>
  <c r="FR3" i="5" s="1"/>
  <c r="FR2" i="5" s="1"/>
  <c r="FR4" i="5" s="1"/>
  <c r="FS3" i="5" a="1"/>
  <c r="FS3" i="5" s="1"/>
  <c r="FS2" i="5" s="1"/>
  <c r="FS4" i="5" s="1"/>
  <c r="FT3" i="5" a="1"/>
  <c r="FT3" i="5" s="1"/>
  <c r="FT2" i="5" s="1"/>
  <c r="FT4" i="5" s="1"/>
  <c r="FU3" i="5" a="1"/>
  <c r="FU3" i="5" s="1"/>
  <c r="FU2" i="5" s="1"/>
  <c r="FU4" i="5" s="1"/>
  <c r="FV3" i="5" a="1"/>
  <c r="FV3" i="5" s="1"/>
  <c r="FV2" i="5" s="1"/>
  <c r="FV4" i="5" s="1"/>
  <c r="FW3" i="5" a="1"/>
  <c r="FW3" i="5" s="1"/>
  <c r="FW2" i="5" s="1"/>
  <c r="FW4" i="5" s="1"/>
  <c r="FX3" i="5" a="1"/>
  <c r="FX3" i="5" s="1"/>
  <c r="FX2" i="5" s="1"/>
  <c r="FX4" i="5" s="1"/>
  <c r="FY3" i="5" a="1"/>
  <c r="FY3" i="5" s="1"/>
  <c r="FY2" i="5" s="1"/>
  <c r="FY4" i="5" s="1"/>
  <c r="FZ3" i="5" a="1"/>
  <c r="FZ3" i="5" s="1"/>
  <c r="FZ2" i="5" s="1"/>
  <c r="FZ4" i="5" s="1"/>
  <c r="GA3" i="5" a="1"/>
  <c r="GA3" i="5" s="1"/>
  <c r="GA2" i="5" s="1"/>
  <c r="GA4" i="5" s="1"/>
  <c r="GB3" i="5" a="1"/>
  <c r="GB3" i="5" s="1"/>
  <c r="GB2" i="5" s="1"/>
  <c r="GB4" i="5" s="1"/>
  <c r="GC3" i="5" a="1"/>
  <c r="GC3" i="5" s="1"/>
  <c r="GC2" i="5" s="1"/>
  <c r="GC4" i="5" s="1"/>
  <c r="GD3" i="5" a="1"/>
  <c r="GD3" i="5" s="1"/>
  <c r="GD2" i="5" s="1"/>
  <c r="GD4" i="5" s="1"/>
  <c r="GE3" i="5" a="1"/>
  <c r="GE3" i="5" s="1"/>
  <c r="GE2" i="5" s="1"/>
  <c r="GE4" i="5" s="1"/>
  <c r="GF3" i="5" a="1"/>
  <c r="GF3" i="5" s="1"/>
  <c r="GF2" i="5" s="1"/>
  <c r="GF4" i="5" s="1"/>
  <c r="GG3" i="5" a="1"/>
  <c r="GG3" i="5" s="1"/>
  <c r="GG2" i="5" s="1"/>
  <c r="GG4" i="5" s="1"/>
  <c r="GH3" i="5" a="1"/>
  <c r="GH3" i="5" s="1"/>
  <c r="GH2" i="5" s="1"/>
  <c r="GH4" i="5" s="1"/>
  <c r="GI3" i="5" a="1"/>
  <c r="GI3" i="5" s="1"/>
  <c r="GI2" i="5" s="1"/>
  <c r="GI4" i="5" s="1"/>
  <c r="GJ3" i="5" a="1"/>
  <c r="GJ3" i="5" s="1"/>
  <c r="GJ2" i="5" s="1"/>
  <c r="GJ4" i="5" s="1"/>
  <c r="GK3" i="5" a="1"/>
  <c r="GK3" i="5" s="1"/>
  <c r="GK2" i="5" s="1"/>
  <c r="GK4" i="5" s="1"/>
  <c r="GL3" i="5" a="1"/>
  <c r="GL3" i="5" s="1"/>
  <c r="GL2" i="5" s="1"/>
  <c r="GL4" i="5" s="1"/>
  <c r="GM3" i="5" a="1"/>
  <c r="GM3" i="5" s="1"/>
  <c r="GM2" i="5" s="1"/>
  <c r="GM4" i="5" s="1"/>
  <c r="GN3" i="5" a="1"/>
  <c r="GN3" i="5" s="1"/>
  <c r="GN2" i="5" s="1"/>
  <c r="GN4" i="5" s="1"/>
  <c r="GO3" i="5" a="1"/>
  <c r="GO3" i="5" s="1"/>
  <c r="GO2" i="5" s="1"/>
  <c r="GO4" i="5" s="1"/>
  <c r="GP3" i="5" a="1"/>
  <c r="GP3" i="5" s="1"/>
  <c r="GP2" i="5" s="1"/>
  <c r="GP4" i="5" s="1"/>
  <c r="GQ3" i="5" a="1"/>
  <c r="GQ3" i="5" s="1"/>
  <c r="GQ2" i="5" s="1"/>
  <c r="GQ4" i="5" s="1"/>
  <c r="GR3" i="5" a="1"/>
  <c r="GR3" i="5" s="1"/>
  <c r="GR2" i="5" s="1"/>
  <c r="GR4" i="5" s="1"/>
  <c r="GS3" i="5" a="1"/>
  <c r="GS3" i="5" s="1"/>
  <c r="GS2" i="5" s="1"/>
  <c r="GS4" i="5" s="1"/>
  <c r="GT3" i="5" a="1"/>
  <c r="GT3" i="5" s="1"/>
  <c r="GT2" i="5" s="1"/>
  <c r="GT4" i="5" s="1"/>
  <c r="GU3" i="5" a="1"/>
  <c r="GU3" i="5" s="1"/>
  <c r="GU2" i="5" s="1"/>
  <c r="GU4" i="5" s="1"/>
  <c r="GV3" i="5" a="1"/>
  <c r="GV3" i="5" s="1"/>
  <c r="GV2" i="5" s="1"/>
  <c r="GV4" i="5" s="1"/>
  <c r="GW3" i="5" a="1"/>
  <c r="GW3" i="5" s="1"/>
  <c r="GW2" i="5" s="1"/>
  <c r="GW4" i="5" s="1"/>
  <c r="GX3" i="5" a="1"/>
  <c r="GX3" i="5" s="1"/>
  <c r="GX2" i="5" s="1"/>
  <c r="GX4" i="5" s="1"/>
  <c r="GY3" i="5" a="1"/>
  <c r="GY3" i="5" s="1"/>
  <c r="GY2" i="5" s="1"/>
  <c r="GY4" i="5" s="1"/>
  <c r="GZ3" i="5" a="1"/>
  <c r="GZ3" i="5" s="1"/>
  <c r="GZ2" i="5" s="1"/>
  <c r="GZ4" i="5" s="1"/>
  <c r="HA3" i="5" a="1"/>
  <c r="HA3" i="5" s="1"/>
  <c r="HA2" i="5" s="1"/>
  <c r="HA4" i="5" s="1"/>
  <c r="HB3" i="5" a="1"/>
  <c r="HB3" i="5" s="1"/>
  <c r="HB2" i="5" s="1"/>
  <c r="HB4" i="5" s="1"/>
  <c r="HC3" i="5" a="1"/>
  <c r="HC3" i="5" s="1"/>
  <c r="HC2" i="5" s="1"/>
  <c r="HC4" i="5" s="1"/>
  <c r="HD3" i="5" a="1"/>
  <c r="HD3" i="5" s="1"/>
  <c r="HD2" i="5" s="1"/>
  <c r="HD4" i="5" s="1"/>
  <c r="HE3" i="5" a="1"/>
  <c r="HE3" i="5" s="1"/>
  <c r="HE2" i="5" s="1"/>
  <c r="HE4" i="5" s="1"/>
  <c r="HF3" i="5" a="1"/>
  <c r="HF3" i="5" s="1"/>
  <c r="HF2" i="5" s="1"/>
  <c r="HF4" i="5" s="1"/>
  <c r="HG3" i="5" a="1"/>
  <c r="HG3" i="5" s="1"/>
  <c r="HG2" i="5" s="1"/>
  <c r="HG4" i="5" s="1"/>
  <c r="HH3" i="5" a="1"/>
  <c r="HH3" i="5" s="1"/>
  <c r="HH2" i="5" s="1"/>
  <c r="HH4" i="5" s="1"/>
  <c r="HI3" i="5" a="1"/>
  <c r="HI3" i="5" s="1"/>
  <c r="HI2" i="5" s="1"/>
  <c r="HI4" i="5" s="1"/>
  <c r="HJ3" i="5" a="1"/>
  <c r="HJ3" i="5" s="1"/>
  <c r="HJ2" i="5" s="1"/>
  <c r="HJ4" i="5" s="1"/>
  <c r="HK3" i="5" a="1"/>
  <c r="HK3" i="5" s="1"/>
  <c r="HK2" i="5" s="1"/>
  <c r="HK4" i="5" s="1"/>
  <c r="HL3" i="5" a="1"/>
  <c r="HL3" i="5" s="1"/>
  <c r="HL2" i="5" s="1"/>
  <c r="HL4" i="5" s="1"/>
  <c r="HM3" i="5" a="1"/>
  <c r="HM3" i="5" s="1"/>
  <c r="HM2" i="5" s="1"/>
  <c r="HM4" i="5" s="1"/>
  <c r="HN3" i="5" a="1"/>
  <c r="HN3" i="5" s="1"/>
  <c r="HN2" i="5" s="1"/>
  <c r="HN4" i="5" s="1"/>
  <c r="HO3" i="5" a="1"/>
  <c r="HO3" i="5" s="1"/>
  <c r="HO2" i="5" s="1"/>
  <c r="HO4" i="5" s="1"/>
  <c r="HP3" i="5" a="1"/>
  <c r="HP3" i="5" s="1"/>
  <c r="HP2" i="5" s="1"/>
  <c r="HP4" i="5" s="1"/>
  <c r="HQ3" i="5" a="1"/>
  <c r="HQ3" i="5" s="1"/>
  <c r="HQ2" i="5" s="1"/>
  <c r="HQ4" i="5" s="1"/>
  <c r="HR3" i="5" a="1"/>
  <c r="HR3" i="5" s="1"/>
  <c r="HR2" i="5" s="1"/>
  <c r="HR4" i="5" s="1"/>
  <c r="HS3" i="5" a="1"/>
  <c r="HS3" i="5" s="1"/>
  <c r="HS2" i="5" s="1"/>
  <c r="HS4" i="5" s="1"/>
  <c r="HT3" i="5" a="1"/>
  <c r="HT3" i="5" s="1"/>
  <c r="HT2" i="5" s="1"/>
  <c r="HT4" i="5" s="1"/>
  <c r="HU3" i="5" a="1"/>
  <c r="HU3" i="5" s="1"/>
  <c r="HU2" i="5" s="1"/>
  <c r="HU4" i="5" s="1"/>
  <c r="HV3" i="5" a="1"/>
  <c r="HV3" i="5" s="1"/>
  <c r="HV2" i="5" s="1"/>
  <c r="HV4" i="5" s="1"/>
  <c r="HW3" i="5" a="1"/>
  <c r="HW3" i="5" s="1"/>
  <c r="HW2" i="5" s="1"/>
  <c r="HW4" i="5" s="1"/>
  <c r="HX3" i="5" a="1"/>
  <c r="HX3" i="5" s="1"/>
  <c r="HX2" i="5" s="1"/>
  <c r="HX4" i="5" s="1"/>
  <c r="HY3" i="5" a="1"/>
  <c r="HY3" i="5" s="1"/>
  <c r="HY2" i="5" s="1"/>
  <c r="HY4" i="5" s="1"/>
  <c r="HZ3" i="5" a="1"/>
  <c r="HZ3" i="5" s="1"/>
  <c r="HZ2" i="5" s="1"/>
  <c r="HZ4" i="5" s="1"/>
  <c r="IA3" i="5" a="1"/>
  <c r="IA3" i="5" s="1"/>
  <c r="IA2" i="5" s="1"/>
  <c r="IA4" i="5" s="1"/>
  <c r="IB3" i="5" a="1"/>
  <c r="IB3" i="5" s="1"/>
  <c r="IB2" i="5" s="1"/>
  <c r="IB4" i="5" s="1"/>
  <c r="IC3" i="5" a="1"/>
  <c r="IC3" i="5" s="1"/>
  <c r="IC2" i="5" s="1"/>
  <c r="IC4" i="5" s="1"/>
  <c r="ID3" i="5" a="1"/>
  <c r="ID3" i="5" s="1"/>
  <c r="ID2" i="5" s="1"/>
  <c r="ID4" i="5" s="1"/>
  <c r="IE3" i="5" a="1"/>
  <c r="IE3" i="5" s="1"/>
  <c r="IE2" i="5" s="1"/>
  <c r="IE4" i="5" s="1"/>
  <c r="IF3" i="5" a="1"/>
  <c r="IF3" i="5" s="1"/>
  <c r="IF2" i="5" s="1"/>
  <c r="IF4" i="5" s="1"/>
  <c r="IG3" i="5" a="1"/>
  <c r="IG3" i="5" s="1"/>
  <c r="IG2" i="5" s="1"/>
  <c r="IG4" i="5" s="1"/>
  <c r="IH3" i="5" a="1"/>
  <c r="IH3" i="5" s="1"/>
  <c r="IH2" i="5" s="1"/>
  <c r="IH4" i="5" s="1"/>
  <c r="II3" i="5" a="1"/>
  <c r="II3" i="5" s="1"/>
  <c r="II2" i="5" s="1"/>
  <c r="II4" i="5" s="1"/>
  <c r="IJ3" i="5" a="1"/>
  <c r="IJ3" i="5" s="1"/>
  <c r="IJ2" i="5" s="1"/>
  <c r="IJ4" i="5" s="1"/>
  <c r="IK3" i="5" a="1"/>
  <c r="IK3" i="5" s="1"/>
  <c r="IK2" i="5" s="1"/>
  <c r="IK4" i="5" s="1"/>
  <c r="IL3" i="5" a="1"/>
  <c r="IL3" i="5" s="1"/>
  <c r="IL2" i="5" s="1"/>
  <c r="IL4" i="5" s="1"/>
  <c r="IM3" i="5" a="1"/>
  <c r="IM3" i="5" s="1"/>
  <c r="IM2" i="5" s="1"/>
  <c r="IM4" i="5" s="1"/>
  <c r="IN3" i="5" a="1"/>
  <c r="IN3" i="5" s="1"/>
  <c r="IN2" i="5" s="1"/>
  <c r="IN4" i="5" s="1"/>
  <c r="IO3" i="5" a="1"/>
  <c r="IO3" i="5" s="1"/>
  <c r="IO2" i="5" s="1"/>
  <c r="IO4" i="5" s="1"/>
  <c r="IP3" i="5" a="1"/>
  <c r="IP3" i="5" s="1"/>
  <c r="IP2" i="5" s="1"/>
  <c r="IP4" i="5" s="1"/>
  <c r="IQ3" i="5" a="1"/>
  <c r="IQ3" i="5" s="1"/>
  <c r="IQ2" i="5" s="1"/>
  <c r="IQ4" i="5" s="1"/>
  <c r="IR3" i="5" a="1"/>
  <c r="IR3" i="5" s="1"/>
  <c r="IR2" i="5" s="1"/>
  <c r="IR4" i="5" s="1"/>
  <c r="IS3" i="5" a="1"/>
  <c r="IS3" i="5" s="1"/>
  <c r="IS2" i="5" s="1"/>
  <c r="IS4" i="5" s="1"/>
  <c r="IT3" i="5" a="1"/>
  <c r="IT3" i="5" s="1"/>
  <c r="IT2" i="5" s="1"/>
  <c r="IT4" i="5" s="1"/>
  <c r="IU3" i="5" a="1"/>
  <c r="IU3" i="5" s="1"/>
  <c r="IU2" i="5" s="1"/>
  <c r="IU4" i="5" s="1"/>
  <c r="IV3" i="5" a="1"/>
  <c r="IV3" i="5" s="1"/>
  <c r="IV2" i="5" s="1"/>
  <c r="IV4" i="5" s="1"/>
  <c r="IW3" i="5" a="1"/>
  <c r="IW3" i="5" s="1"/>
  <c r="IW2" i="5" s="1"/>
  <c r="IW4" i="5" s="1"/>
  <c r="IX3" i="5" a="1"/>
  <c r="IX3" i="5" s="1"/>
  <c r="IX2" i="5" s="1"/>
  <c r="IX4" i="5" s="1"/>
  <c r="IY3" i="5" a="1"/>
  <c r="IY3" i="5" s="1"/>
  <c r="IY2" i="5" s="1"/>
  <c r="IY4" i="5" s="1"/>
  <c r="IZ3" i="5" a="1"/>
  <c r="IZ3" i="5" s="1"/>
  <c r="IZ2" i="5" s="1"/>
  <c r="IZ4" i="5" s="1"/>
  <c r="JA3" i="5" a="1"/>
  <c r="JA3" i="5" s="1"/>
  <c r="JA2" i="5" s="1"/>
  <c r="JA4" i="5" s="1"/>
  <c r="JB3" i="5" a="1"/>
  <c r="JB3" i="5" s="1"/>
  <c r="JB2" i="5" s="1"/>
  <c r="JB4" i="5" s="1"/>
  <c r="JC3" i="5" a="1"/>
  <c r="JC3" i="5" s="1"/>
  <c r="JC2" i="5" s="1"/>
  <c r="JC4" i="5" s="1"/>
  <c r="JD3" i="5" a="1"/>
  <c r="JD3" i="5" s="1"/>
  <c r="JD2" i="5" s="1"/>
  <c r="JD4" i="5" s="1"/>
  <c r="JE3" i="5" a="1"/>
  <c r="JE3" i="5" s="1"/>
  <c r="JE2" i="5" s="1"/>
  <c r="JE4" i="5" s="1"/>
  <c r="JF3" i="5" a="1"/>
  <c r="JF3" i="5" s="1"/>
  <c r="JF2" i="5" s="1"/>
  <c r="JF4" i="5" s="1"/>
  <c r="JG3" i="5" a="1"/>
  <c r="JG3" i="5" s="1"/>
  <c r="JG2" i="5" s="1"/>
  <c r="JG4" i="5" s="1"/>
  <c r="JH3" i="5" a="1"/>
  <c r="JH3" i="5" s="1"/>
  <c r="JH2" i="5" s="1"/>
  <c r="JH4" i="5" s="1"/>
  <c r="JI3" i="5" a="1"/>
  <c r="JI3" i="5" s="1"/>
  <c r="JI2" i="5" s="1"/>
  <c r="JI4" i="5" s="1"/>
  <c r="JJ3" i="5" a="1"/>
  <c r="JJ3" i="5" s="1"/>
  <c r="JJ2" i="5" s="1"/>
  <c r="JJ4" i="5" s="1"/>
  <c r="JK3" i="5" a="1"/>
  <c r="JK3" i="5" s="1"/>
  <c r="JK2" i="5" s="1"/>
  <c r="JK4" i="5" s="1"/>
  <c r="JL3" i="5" a="1"/>
  <c r="JL3" i="5" s="1"/>
  <c r="JL2" i="5" s="1"/>
  <c r="JL4" i="5" s="1"/>
  <c r="JM3" i="5" a="1"/>
  <c r="JM3" i="5" s="1"/>
  <c r="JM2" i="5" s="1"/>
  <c r="JM4" i="5" s="1"/>
  <c r="JN3" i="5" a="1"/>
  <c r="JN3" i="5" s="1"/>
  <c r="JN2" i="5" s="1"/>
  <c r="JN4" i="5" s="1"/>
  <c r="JO3" i="5" a="1"/>
  <c r="JO3" i="5" s="1"/>
  <c r="JO2" i="5" s="1"/>
  <c r="JO4" i="5" s="1"/>
  <c r="JP3" i="5" a="1"/>
  <c r="JP3" i="5" s="1"/>
  <c r="JP2" i="5" s="1"/>
  <c r="JP4" i="5" s="1"/>
  <c r="JQ3" i="5" a="1"/>
  <c r="JQ3" i="5" s="1"/>
  <c r="JQ2" i="5" s="1"/>
  <c r="JQ4" i="5" s="1"/>
  <c r="JR3" i="5" a="1"/>
  <c r="JR3" i="5" s="1"/>
  <c r="JR2" i="5" s="1"/>
  <c r="JR4" i="5" s="1"/>
  <c r="JS3" i="5" a="1"/>
  <c r="JS3" i="5" s="1"/>
  <c r="JS2" i="5" s="1"/>
  <c r="JS4" i="5" s="1"/>
  <c r="JT3" i="5" a="1"/>
  <c r="JT3" i="5" s="1"/>
  <c r="JT2" i="5" s="1"/>
  <c r="JT4" i="5" s="1"/>
  <c r="JU3" i="5" a="1"/>
  <c r="JU3" i="5" s="1"/>
  <c r="JU2" i="5" s="1"/>
  <c r="JU4" i="5" s="1"/>
  <c r="JV3" i="5" a="1"/>
  <c r="JV3" i="5" s="1"/>
  <c r="JV2" i="5" s="1"/>
  <c r="JV4" i="5" s="1"/>
  <c r="JW3" i="5" a="1"/>
  <c r="JW3" i="5" s="1"/>
  <c r="JW2" i="5" s="1"/>
  <c r="JW4" i="5" s="1"/>
  <c r="JX3" i="5" a="1"/>
  <c r="JX3" i="5" s="1"/>
  <c r="JX2" i="5" s="1"/>
  <c r="JX4" i="5" s="1"/>
  <c r="JY3" i="5" a="1"/>
  <c r="JY3" i="5" s="1"/>
  <c r="JY2" i="5" s="1"/>
  <c r="JY4" i="5" s="1"/>
  <c r="JZ3" i="5" a="1"/>
  <c r="JZ3" i="5" s="1"/>
  <c r="JZ2" i="5" s="1"/>
  <c r="JZ4" i="5" s="1"/>
  <c r="KA3" i="5" a="1"/>
  <c r="KA3" i="5" s="1"/>
  <c r="KA2" i="5" s="1"/>
  <c r="KA4" i="5" s="1"/>
  <c r="KB3" i="5" a="1"/>
  <c r="KB3" i="5" s="1"/>
  <c r="KB2" i="5" s="1"/>
  <c r="KB4" i="5" s="1"/>
  <c r="KC3" i="5" a="1"/>
  <c r="KC3" i="5" s="1"/>
  <c r="KC2" i="5" s="1"/>
  <c r="KC4" i="5" s="1"/>
  <c r="KD3" i="5" a="1"/>
  <c r="KD3" i="5" s="1"/>
  <c r="KD2" i="5" s="1"/>
  <c r="KD4" i="5" s="1"/>
  <c r="KE3" i="5" a="1"/>
  <c r="KE3" i="5" s="1"/>
  <c r="KE2" i="5" s="1"/>
  <c r="KE4" i="5" s="1"/>
  <c r="KF3" i="5" a="1"/>
  <c r="KF3" i="5" s="1"/>
  <c r="KF2" i="5" s="1"/>
  <c r="KF4" i="5" s="1"/>
  <c r="KG3" i="5" a="1"/>
  <c r="KG3" i="5" s="1"/>
  <c r="KG2" i="5" s="1"/>
  <c r="KG4" i="5" s="1"/>
  <c r="KH3" i="5" a="1"/>
  <c r="KH3" i="5" s="1"/>
  <c r="KH2" i="5" s="1"/>
  <c r="KH4" i="5" s="1"/>
  <c r="KI3" i="5" a="1"/>
  <c r="KI3" i="5" s="1"/>
  <c r="KI2" i="5" s="1"/>
  <c r="KI4" i="5" s="1"/>
  <c r="KJ3" i="5" a="1"/>
  <c r="KJ3" i="5" s="1"/>
  <c r="KJ2" i="5" s="1"/>
  <c r="KJ4" i="5" s="1"/>
  <c r="KK3" i="5" a="1"/>
  <c r="KK3" i="5" s="1"/>
  <c r="KK2" i="5" s="1"/>
  <c r="KK4" i="5" s="1"/>
  <c r="KL3" i="5" a="1"/>
  <c r="KL3" i="5" s="1"/>
  <c r="KL2" i="5" s="1"/>
  <c r="KL4" i="5" s="1"/>
  <c r="KM3" i="5" a="1"/>
  <c r="KM3" i="5" s="1"/>
  <c r="KM2" i="5" s="1"/>
  <c r="KM4" i="5" s="1"/>
  <c r="KN3" i="5" a="1"/>
  <c r="KN3" i="5" s="1"/>
  <c r="KN2" i="5" s="1"/>
  <c r="KN4" i="5" s="1"/>
  <c r="KO3" i="5" a="1"/>
  <c r="KO3" i="5" s="1"/>
  <c r="KO2" i="5" s="1"/>
  <c r="KO4" i="5" s="1"/>
  <c r="KP3" i="5" a="1"/>
  <c r="KP3" i="5" s="1"/>
  <c r="KP2" i="5" s="1"/>
  <c r="KP4" i="5" s="1"/>
  <c r="KQ3" i="5" a="1"/>
  <c r="KQ3" i="5" s="1"/>
  <c r="KQ2" i="5" s="1"/>
  <c r="KQ4" i="5" s="1"/>
  <c r="KR3" i="5" a="1"/>
  <c r="KR3" i="5" s="1"/>
  <c r="KR2" i="5" s="1"/>
  <c r="KR4" i="5" s="1"/>
  <c r="KS3" i="5" a="1"/>
  <c r="KS3" i="5" s="1"/>
  <c r="KS2" i="5" s="1"/>
  <c r="KS4" i="5" s="1"/>
  <c r="KT3" i="5" a="1"/>
  <c r="KT3" i="5" s="1"/>
  <c r="KT2" i="5" s="1"/>
  <c r="KT4" i="5" s="1"/>
  <c r="KU3" i="5" a="1"/>
  <c r="KU3" i="5" s="1"/>
  <c r="KU2" i="5" s="1"/>
  <c r="KU4" i="5" s="1"/>
  <c r="KV3" i="5" a="1"/>
  <c r="KV3" i="5" s="1"/>
  <c r="KV2" i="5" s="1"/>
  <c r="KV4" i="5" s="1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M4" i="9" a="1"/>
  <c r="M4" i="9" s="1"/>
  <c r="B8" i="9" a="1"/>
  <c r="B8" i="9"/>
  <c r="B3" i="9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F5" i="4"/>
  <c r="G5" i="4"/>
  <c r="D552" i="4" a="1"/>
  <c r="D552" i="4"/>
  <c r="J509" i="4"/>
  <c r="I509" i="4"/>
  <c r="U5" i="4"/>
  <c r="V5" i="4"/>
  <c r="D5" i="7" a="1"/>
  <c r="D5" i="7" s="1"/>
  <c r="H228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C7" i="5" a="1"/>
  <c r="F211" i="5" s="1"/>
  <c r="D227" i="5"/>
  <c r="D228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B7" i="5" a="1"/>
  <c r="B7" i="5"/>
  <c r="B2" i="5"/>
  <c r="G226" i="5"/>
  <c r="G212" i="5"/>
  <c r="F216" i="5"/>
  <c r="G214" i="5"/>
  <c r="G222" i="5"/>
  <c r="F226" i="5"/>
  <c r="G215" i="5"/>
  <c r="G223" i="5"/>
  <c r="F219" i="5"/>
  <c r="G224" i="5"/>
  <c r="G217" i="5"/>
  <c r="F212" i="5"/>
  <c r="F222" i="5"/>
  <c r="G218" i="5"/>
  <c r="F213" i="5"/>
  <c r="G219" i="5"/>
  <c r="F215" i="5"/>
  <c r="G213" i="5"/>
  <c r="E212" i="5"/>
  <c r="E218" i="5"/>
  <c r="E217" i="5"/>
  <c r="E224" i="5"/>
  <c r="E216" i="5"/>
  <c r="E215" i="5"/>
  <c r="H219" i="5"/>
  <c r="D215" i="5"/>
  <c r="D214" i="5"/>
  <c r="H214" i="5"/>
  <c r="D222" i="5"/>
  <c r="H213" i="5"/>
  <c r="H226" i="5"/>
  <c r="D226" i="5"/>
  <c r="H225" i="5"/>
  <c r="D225" i="5"/>
  <c r="H224" i="5"/>
  <c r="H216" i="5"/>
  <c r="D224" i="5"/>
  <c r="H223" i="5"/>
  <c r="H215" i="5"/>
  <c r="D217" i="5"/>
  <c r="D218" i="5"/>
  <c r="K2" i="5"/>
  <c r="K4" i="5" s="1"/>
  <c r="N2" i="5"/>
  <c r="N4" i="5" s="1"/>
  <c r="I2" i="5"/>
  <c r="D221" i="5"/>
  <c r="D220" i="5"/>
  <c r="D212" i="5"/>
  <c r="D219" i="5"/>
  <c r="H5" i="4"/>
  <c r="B2" i="4"/>
  <c r="M5" i="4"/>
  <c r="N3" i="4" a="1"/>
  <c r="Q24" i="4" s="1"/>
  <c r="R28" i="4"/>
  <c r="R51" i="4"/>
  <c r="R60" i="4"/>
  <c r="R69" i="4"/>
  <c r="R74" i="4"/>
  <c r="R83" i="4"/>
  <c r="R106" i="4"/>
  <c r="R115" i="4"/>
  <c r="R124" i="4"/>
  <c r="R133" i="4"/>
  <c r="R138" i="4"/>
  <c r="R147" i="4"/>
  <c r="R156" i="4"/>
  <c r="R165" i="4"/>
  <c r="R179" i="4"/>
  <c r="R188" i="4"/>
  <c r="R202" i="4"/>
  <c r="R211" i="4"/>
  <c r="R234" i="4"/>
  <c r="R243" i="4"/>
  <c r="R261" i="4"/>
  <c r="R266" i="4"/>
  <c r="R293" i="4"/>
  <c r="R307" i="4"/>
  <c r="R316" i="4"/>
  <c r="R325" i="4"/>
  <c r="R339" i="4"/>
  <c r="R348" i="4"/>
  <c r="R352" i="4"/>
  <c r="R356" i="4"/>
  <c r="R360" i="4"/>
  <c r="R364" i="4"/>
  <c r="R368" i="4"/>
  <c r="R376" i="4"/>
  <c r="R380" i="4"/>
  <c r="R384" i="4"/>
  <c r="R388" i="4"/>
  <c r="R392" i="4"/>
  <c r="R396" i="4"/>
  <c r="R400" i="4"/>
  <c r="R404" i="4"/>
  <c r="R412" i="4"/>
  <c r="R416" i="4"/>
  <c r="R420" i="4"/>
  <c r="R424" i="4"/>
  <c r="R432" i="4"/>
  <c r="R436" i="4"/>
  <c r="R440" i="4"/>
  <c r="R444" i="4"/>
  <c r="R448" i="4"/>
  <c r="R452" i="4"/>
  <c r="R11" i="4"/>
  <c r="R16" i="4"/>
  <c r="R27" i="4"/>
  <c r="R33" i="4"/>
  <c r="R39" i="4"/>
  <c r="R56" i="4"/>
  <c r="R67" i="4"/>
  <c r="R90" i="4"/>
  <c r="R102" i="4"/>
  <c r="R141" i="4"/>
  <c r="R181" i="4"/>
  <c r="R192" i="4"/>
  <c r="R204" i="4"/>
  <c r="R209" i="4"/>
  <c r="R215" i="4"/>
  <c r="R232" i="4"/>
  <c r="R238" i="4"/>
  <c r="R244" i="4"/>
  <c r="R249" i="4"/>
  <c r="R260" i="4"/>
  <c r="R267" i="4"/>
  <c r="R272" i="4"/>
  <c r="R278" i="4"/>
  <c r="R283" i="4"/>
  <c r="R289" i="4"/>
  <c r="R295" i="4"/>
  <c r="R306" i="4"/>
  <c r="R312" i="4"/>
  <c r="R323" i="4"/>
  <c r="R335" i="4"/>
  <c r="R351" i="4"/>
  <c r="R357" i="4"/>
  <c r="R362" i="4"/>
  <c r="R373" i="4"/>
  <c r="R378" i="4"/>
  <c r="R383" i="4"/>
  <c r="R394" i="4"/>
  <c r="R399" i="4"/>
  <c r="R405" i="4"/>
  <c r="R421" i="4"/>
  <c r="R426" i="4"/>
  <c r="R437" i="4"/>
  <c r="R442" i="4"/>
  <c r="R447" i="4"/>
  <c r="R457" i="4"/>
  <c r="R465" i="4"/>
  <c r="R473" i="4"/>
  <c r="R477" i="4"/>
  <c r="R481" i="4"/>
  <c r="R489" i="4"/>
  <c r="R493" i="4"/>
  <c r="R505" i="4"/>
  <c r="R34" i="4"/>
  <c r="R45" i="4"/>
  <c r="R73" i="4"/>
  <c r="R96" i="4"/>
  <c r="R108" i="4"/>
  <c r="R119" i="4"/>
  <c r="R125" i="4"/>
  <c r="R136" i="4"/>
  <c r="R142" i="4"/>
  <c r="R148" i="4"/>
  <c r="R153" i="4"/>
  <c r="R159" i="4"/>
  <c r="R164" i="4"/>
  <c r="R171" i="4"/>
  <c r="R182" i="4"/>
  <c r="R187" i="4"/>
  <c r="R193" i="4"/>
  <c r="R199" i="4"/>
  <c r="R216" i="4"/>
  <c r="R222" i="4"/>
  <c r="R227" i="4"/>
  <c r="R239" i="4"/>
  <c r="R250" i="4"/>
  <c r="R290" i="4"/>
  <c r="R329" i="4"/>
  <c r="R341" i="4"/>
  <c r="R21" i="4"/>
  <c r="R32" i="4"/>
  <c r="R49" i="4"/>
  <c r="R55" i="4"/>
  <c r="R78" i="4"/>
  <c r="R84" i="4"/>
  <c r="R89" i="4"/>
  <c r="R95" i="4"/>
  <c r="R100" i="4"/>
  <c r="R107" i="4"/>
  <c r="R112" i="4"/>
  <c r="R118" i="4"/>
  <c r="R129" i="4"/>
  <c r="R135" i="4"/>
  <c r="R146" i="4"/>
  <c r="R163" i="4"/>
  <c r="R175" i="4"/>
  <c r="R198" i="4"/>
  <c r="R226" i="4"/>
  <c r="R237" i="4"/>
  <c r="R265" i="4"/>
  <c r="R277" i="4"/>
  <c r="R288" i="4"/>
  <c r="R18" i="4"/>
  <c r="R31" i="4"/>
  <c r="R35" i="4"/>
  <c r="R64" i="4"/>
  <c r="R94" i="4"/>
  <c r="R111" i="4"/>
  <c r="R114" i="4"/>
  <c r="R131" i="4"/>
  <c r="R161" i="4"/>
  <c r="R178" i="4"/>
  <c r="R191" i="4"/>
  <c r="R224" i="4"/>
  <c r="R256" i="4"/>
  <c r="R271" i="4"/>
  <c r="R273" i="4"/>
  <c r="R305" i="4"/>
  <c r="R374" i="4"/>
  <c r="R391" i="4"/>
  <c r="R409" i="4"/>
  <c r="R455" i="4"/>
  <c r="R480" i="4"/>
  <c r="R487" i="4"/>
  <c r="R48" i="4"/>
  <c r="R65" i="4"/>
  <c r="R81" i="4"/>
  <c r="R98" i="4"/>
  <c r="R128" i="4"/>
  <c r="R162" i="4"/>
  <c r="R166" i="4"/>
  <c r="R195" i="4"/>
  <c r="R208" i="4"/>
  <c r="R212" i="4"/>
  <c r="R225" i="4"/>
  <c r="R228" i="4"/>
  <c r="R7" i="4"/>
  <c r="R20" i="4"/>
  <c r="R23" i="4"/>
  <c r="R36" i="4"/>
  <c r="R53" i="4"/>
  <c r="R68" i="4"/>
  <c r="R82" i="4"/>
  <c r="R86" i="4"/>
  <c r="R103" i="4"/>
  <c r="R116" i="4"/>
  <c r="R132" i="4"/>
  <c r="R145" i="4"/>
  <c r="R150" i="4"/>
  <c r="R180" i="4"/>
  <c r="R183" i="4"/>
  <c r="R200" i="4"/>
  <c r="R230" i="4"/>
  <c r="R246" i="4"/>
  <c r="R258" i="4"/>
  <c r="R291" i="4"/>
  <c r="R310" i="4"/>
  <c r="R331" i="4"/>
  <c r="R338" i="4"/>
  <c r="R358" i="4"/>
  <c r="R375" i="4"/>
  <c r="R393" i="4"/>
  <c r="R12" i="4"/>
  <c r="R24" i="4"/>
  <c r="R38" i="4"/>
  <c r="R40" i="4"/>
  <c r="R54" i="4"/>
  <c r="R57" i="4"/>
  <c r="R70" i="4"/>
  <c r="R99" i="4"/>
  <c r="R120" i="4"/>
  <c r="R134" i="4"/>
  <c r="R154" i="4"/>
  <c r="R184" i="4"/>
  <c r="R196" i="4"/>
  <c r="R263" i="4"/>
  <c r="R279" i="4"/>
  <c r="R300" i="4"/>
  <c r="R302" i="4"/>
  <c r="R320" i="4"/>
  <c r="R328" i="4"/>
  <c r="R349" i="4"/>
  <c r="R366" i="4"/>
  <c r="R369" i="4"/>
  <c r="R386" i="4"/>
  <c r="R395" i="4"/>
  <c r="R403" i="4"/>
  <c r="R413" i="4"/>
  <c r="R8" i="4"/>
  <c r="R14" i="4"/>
  <c r="R43" i="4"/>
  <c r="R46" i="4"/>
  <c r="R76" i="4"/>
  <c r="R110" i="4"/>
  <c r="R140" i="4"/>
  <c r="R207" i="4"/>
  <c r="R235" i="4"/>
  <c r="R245" i="4"/>
  <c r="R247" i="4"/>
  <c r="R287" i="4"/>
  <c r="R296" i="4"/>
  <c r="R299" i="4"/>
  <c r="R304" i="4"/>
  <c r="R309" i="4"/>
  <c r="R311" i="4"/>
  <c r="R313" i="4"/>
  <c r="R337" i="4"/>
  <c r="R371" i="4"/>
  <c r="R381" i="4"/>
  <c r="R427" i="4"/>
  <c r="R443" i="4"/>
  <c r="R454" i="4"/>
  <c r="R471" i="4"/>
  <c r="R496" i="4"/>
  <c r="R488" i="4"/>
  <c r="R498" i="4"/>
  <c r="R504" i="4"/>
  <c r="R322" i="4"/>
  <c r="R434" i="4"/>
  <c r="R467" i="4"/>
  <c r="R491" i="4"/>
  <c r="R500" i="4"/>
  <c r="R93" i="4"/>
  <c r="R219" i="4"/>
  <c r="R354" i="4"/>
  <c r="R459" i="4"/>
  <c r="R75" i="4"/>
  <c r="R15" i="4"/>
  <c r="R17" i="4"/>
  <c r="R47" i="4"/>
  <c r="R58" i="4"/>
  <c r="R155" i="4"/>
  <c r="R240" i="4"/>
  <c r="R248" i="4"/>
  <c r="R251" i="4"/>
  <c r="R257" i="4"/>
  <c r="R259" i="4"/>
  <c r="R270" i="4"/>
  <c r="R314" i="4"/>
  <c r="R343" i="4"/>
  <c r="R382" i="4"/>
  <c r="R387" i="4"/>
  <c r="R418" i="4"/>
  <c r="R464" i="4"/>
  <c r="R479" i="4"/>
  <c r="R137" i="4"/>
  <c r="R324" i="4"/>
  <c r="R87" i="4"/>
  <c r="R121" i="4"/>
  <c r="R151" i="4"/>
  <c r="R185" i="4"/>
  <c r="R189" i="4"/>
  <c r="R194" i="4"/>
  <c r="R217" i="4"/>
  <c r="R236" i="4"/>
  <c r="R241" i="4"/>
  <c r="R344" i="4"/>
  <c r="R390" i="4"/>
  <c r="R397" i="4"/>
  <c r="R419" i="4"/>
  <c r="R430" i="4"/>
  <c r="R433" i="4"/>
  <c r="R445" i="4"/>
  <c r="R456" i="4"/>
  <c r="R466" i="4"/>
  <c r="R472" i="4"/>
  <c r="R490" i="4"/>
  <c r="R506" i="4"/>
  <c r="R280" i="4"/>
  <c r="R359" i="4"/>
  <c r="R398" i="4"/>
  <c r="R406" i="4"/>
  <c r="R26" i="4"/>
  <c r="R30" i="4"/>
  <c r="R104" i="4"/>
  <c r="R201" i="4"/>
  <c r="R439" i="4"/>
  <c r="R502" i="4"/>
  <c r="R59" i="4"/>
  <c r="R63" i="4"/>
  <c r="R88" i="4"/>
  <c r="R91" i="4"/>
  <c r="R117" i="4"/>
  <c r="R122" i="4"/>
  <c r="R157" i="4"/>
  <c r="R160" i="4"/>
  <c r="R190" i="4"/>
  <c r="R214" i="4"/>
  <c r="R218" i="4"/>
  <c r="R253" i="4"/>
  <c r="R315" i="4"/>
  <c r="R317" i="4"/>
  <c r="R319" i="4"/>
  <c r="R321" i="4"/>
  <c r="R345" i="4"/>
  <c r="R347" i="4"/>
  <c r="R350" i="4"/>
  <c r="R353" i="4"/>
  <c r="R401" i="4"/>
  <c r="R422" i="4"/>
  <c r="R446" i="4"/>
  <c r="R449" i="4"/>
  <c r="R458" i="4"/>
  <c r="R474" i="4"/>
  <c r="R499" i="4"/>
  <c r="R25" i="4"/>
  <c r="R29" i="4"/>
  <c r="R127" i="4"/>
  <c r="R172" i="4"/>
  <c r="R223" i="4"/>
  <c r="R332" i="4"/>
  <c r="R402" i="4"/>
  <c r="R377" i="4"/>
  <c r="R423" i="4"/>
  <c r="R450" i="4"/>
  <c r="R468" i="4"/>
  <c r="R80" i="4"/>
  <c r="R334" i="4"/>
  <c r="R336" i="4"/>
  <c r="R363" i="4"/>
  <c r="R365" i="4"/>
  <c r="R476" i="4"/>
  <c r="R41" i="4"/>
  <c r="R292" i="4"/>
  <c r="R308" i="4"/>
  <c r="R478" i="4"/>
  <c r="R495" i="4"/>
  <c r="R105" i="4"/>
  <c r="R109" i="4"/>
  <c r="R268" i="4"/>
  <c r="R294" i="4"/>
  <c r="R326" i="4"/>
  <c r="R379" i="4"/>
  <c r="R407" i="4"/>
  <c r="R417" i="4"/>
  <c r="R492" i="4"/>
  <c r="R13" i="4"/>
  <c r="R281" i="4"/>
  <c r="R285" i="4"/>
  <c r="R303" i="4"/>
  <c r="R327" i="4"/>
  <c r="R355" i="4"/>
  <c r="R411" i="4"/>
  <c r="R414" i="4"/>
  <c r="R470" i="4"/>
  <c r="R173" i="4"/>
  <c r="R264" i="4"/>
  <c r="R282" i="4"/>
  <c r="R286" i="4"/>
  <c r="R441" i="4"/>
  <c r="R174" i="4"/>
  <c r="R177" i="4"/>
  <c r="R203" i="4"/>
  <c r="R205" i="4"/>
  <c r="R451" i="4"/>
  <c r="R484" i="4"/>
  <c r="R503" i="4"/>
  <c r="R71" i="4"/>
  <c r="R143" i="4"/>
  <c r="R206" i="4"/>
  <c r="R340" i="4"/>
  <c r="R342" i="4"/>
  <c r="R370" i="4"/>
  <c r="R425" i="4"/>
  <c r="R435" i="4"/>
  <c r="R486" i="4"/>
  <c r="R139" i="4"/>
  <c r="R168" i="4"/>
  <c r="R231" i="4"/>
  <c r="R233" i="4"/>
  <c r="R274" i="4"/>
  <c r="R333" i="4"/>
  <c r="R361" i="4"/>
  <c r="R460" i="4"/>
  <c r="R463" i="4"/>
  <c r="E5" i="4"/>
  <c r="I5" i="4"/>
  <c r="J5" i="4"/>
  <c r="D5" i="4"/>
  <c r="E5" i="3"/>
  <c r="F5" i="3"/>
  <c r="G5" i="3"/>
  <c r="M5" i="3"/>
  <c r="D5" i="3"/>
  <c r="B7" i="4" a="1"/>
  <c r="B7" i="4"/>
  <c r="D5" i="2"/>
  <c r="B2" i="3"/>
  <c r="B7" i="3" a="1"/>
  <c r="B7" i="3" s="1"/>
  <c r="S3" i="2" a="1"/>
  <c r="AB7" i="2" s="1"/>
  <c r="B2" i="2"/>
  <c r="B7" i="2" a="1"/>
  <c r="B7" i="2" s="1"/>
  <c r="S26" i="10"/>
  <c r="O10" i="2" l="1"/>
  <c r="O9" i="2"/>
  <c r="O8" i="2"/>
  <c r="L7" i="2"/>
  <c r="R9" i="2" s="1"/>
  <c r="O67" i="2"/>
  <c r="BQ5" i="4"/>
  <c r="BI5" i="4"/>
  <c r="BU5" i="4"/>
  <c r="BM5" i="4"/>
  <c r="BE5" i="4"/>
  <c r="E211" i="5"/>
  <c r="D211" i="5"/>
  <c r="H211" i="5"/>
  <c r="AW5" i="4"/>
  <c r="AO5" i="4"/>
  <c r="AG5" i="4"/>
  <c r="Y5" i="4"/>
  <c r="BA5" i="4"/>
  <c r="AS5" i="4"/>
  <c r="AK5" i="4"/>
  <c r="AC5" i="4"/>
  <c r="BT5" i="4"/>
  <c r="BL5" i="4"/>
  <c r="AV5" i="4"/>
  <c r="AN5" i="4"/>
  <c r="X5" i="4"/>
  <c r="BR5" i="4"/>
  <c r="BJ5" i="4"/>
  <c r="BB5" i="4"/>
  <c r="AT5" i="4"/>
  <c r="AL5" i="4"/>
  <c r="AD5" i="4"/>
  <c r="BO5" i="4"/>
  <c r="BG5" i="4"/>
  <c r="AY5" i="4"/>
  <c r="AQ5" i="4"/>
  <c r="S5" i="4"/>
  <c r="BN5" i="4"/>
  <c r="BF5" i="4"/>
  <c r="AX5" i="4"/>
  <c r="AP5" i="4"/>
  <c r="AH5" i="4"/>
  <c r="G137" i="5"/>
  <c r="G83" i="5"/>
  <c r="F24" i="5"/>
  <c r="F102" i="5"/>
  <c r="G54" i="5"/>
  <c r="G158" i="5"/>
  <c r="F66" i="5"/>
  <c r="F178" i="5"/>
  <c r="G55" i="5"/>
  <c r="G183" i="5"/>
  <c r="F67" i="5"/>
  <c r="F171" i="5"/>
  <c r="G72" i="5"/>
  <c r="G184" i="5"/>
  <c r="G100" i="5"/>
  <c r="F84" i="5"/>
  <c r="G165" i="5"/>
  <c r="F127" i="5"/>
  <c r="G52" i="5"/>
  <c r="F172" i="5"/>
  <c r="G92" i="5"/>
  <c r="F33" i="5"/>
  <c r="F205" i="5"/>
  <c r="F125" i="5"/>
  <c r="G49" i="5"/>
  <c r="G133" i="5"/>
  <c r="F14" i="5"/>
  <c r="F113" i="5"/>
  <c r="E92" i="5"/>
  <c r="E116" i="5"/>
  <c r="E195" i="5"/>
  <c r="E83" i="5"/>
  <c r="E194" i="5"/>
  <c r="E90" i="5"/>
  <c r="E193" i="5"/>
  <c r="E89" i="5"/>
  <c r="E192" i="5"/>
  <c r="E72" i="5"/>
  <c r="E191" i="5"/>
  <c r="E71" i="5"/>
  <c r="E174" i="5"/>
  <c r="E70" i="5"/>
  <c r="E173" i="5"/>
  <c r="E53" i="5"/>
  <c r="D113" i="5"/>
  <c r="D8" i="5"/>
  <c r="H187" i="5"/>
  <c r="H44" i="5"/>
  <c r="H131" i="5"/>
  <c r="D98" i="5"/>
  <c r="D170" i="5"/>
  <c r="H206" i="5"/>
  <c r="H126" i="5"/>
  <c r="H38" i="5"/>
  <c r="D103" i="5"/>
  <c r="H189" i="5"/>
  <c r="H101" i="5"/>
  <c r="H13" i="5"/>
  <c r="H170" i="5"/>
  <c r="H82" i="5"/>
  <c r="D78" i="5"/>
  <c r="H193" i="5"/>
  <c r="H121" i="5"/>
  <c r="H49" i="5"/>
  <c r="D192" i="5"/>
  <c r="D41" i="5"/>
  <c r="H160" i="5"/>
  <c r="H88" i="5"/>
  <c r="H16" i="5"/>
  <c r="D89" i="5"/>
  <c r="H191" i="5"/>
  <c r="H119" i="5"/>
  <c r="H47" i="5"/>
  <c r="D145" i="5"/>
  <c r="D14" i="5"/>
  <c r="D118" i="5"/>
  <c r="D173" i="5"/>
  <c r="D101" i="5"/>
  <c r="D29" i="5"/>
  <c r="D164" i="5"/>
  <c r="D92" i="5"/>
  <c r="D20" i="5"/>
  <c r="D163" i="5"/>
  <c r="D91" i="5"/>
  <c r="F133" i="5"/>
  <c r="G45" i="5"/>
  <c r="G122" i="5"/>
  <c r="G147" i="5"/>
  <c r="F60" i="5"/>
  <c r="G62" i="5"/>
  <c r="G182" i="5"/>
  <c r="F74" i="5"/>
  <c r="F186" i="5"/>
  <c r="G71" i="5"/>
  <c r="G191" i="5"/>
  <c r="F75" i="5"/>
  <c r="F195" i="5"/>
  <c r="G80" i="5"/>
  <c r="G192" i="5"/>
  <c r="G125" i="5"/>
  <c r="F94" i="5"/>
  <c r="G193" i="5"/>
  <c r="F149" i="5"/>
  <c r="G77" i="5"/>
  <c r="F32" i="5"/>
  <c r="F182" i="5"/>
  <c r="G117" i="5"/>
  <c r="F65" i="5"/>
  <c r="F103" i="5"/>
  <c r="F185" i="5"/>
  <c r="G74" i="5"/>
  <c r="G210" i="5"/>
  <c r="F71" i="5"/>
  <c r="E108" i="5"/>
  <c r="E171" i="5"/>
  <c r="E67" i="5"/>
  <c r="E186" i="5"/>
  <c r="E58" i="5"/>
  <c r="E185" i="5"/>
  <c r="E73" i="5"/>
  <c r="E176" i="5"/>
  <c r="E64" i="5"/>
  <c r="E183" i="5"/>
  <c r="E55" i="5"/>
  <c r="E166" i="5"/>
  <c r="E54" i="5"/>
  <c r="E157" i="5"/>
  <c r="E45" i="5"/>
  <c r="H36" i="5"/>
  <c r="D134" i="5"/>
  <c r="H123" i="5"/>
  <c r="D49" i="5"/>
  <c r="D80" i="5"/>
  <c r="H99" i="5"/>
  <c r="D63" i="5"/>
  <c r="D137" i="5"/>
  <c r="H198" i="5"/>
  <c r="H118" i="5"/>
  <c r="H22" i="5"/>
  <c r="D86" i="5"/>
  <c r="H181" i="5"/>
  <c r="H85" i="5"/>
  <c r="H12" i="5"/>
  <c r="H162" i="5"/>
  <c r="H66" i="5"/>
  <c r="D210" i="5"/>
  <c r="D62" i="5"/>
  <c r="H185" i="5"/>
  <c r="H113" i="5"/>
  <c r="H41" i="5"/>
  <c r="D176" i="5"/>
  <c r="H152" i="5"/>
  <c r="H80" i="5"/>
  <c r="D73" i="5"/>
  <c r="H183" i="5"/>
  <c r="H111" i="5"/>
  <c r="H31" i="5"/>
  <c r="D130" i="5"/>
  <c r="D104" i="5"/>
  <c r="D165" i="5"/>
  <c r="D93" i="5"/>
  <c r="D13" i="5"/>
  <c r="D156" i="5"/>
  <c r="D84" i="5"/>
  <c r="D12" i="5"/>
  <c r="D155" i="5"/>
  <c r="D83" i="5"/>
  <c r="D11" i="5"/>
  <c r="F153" i="5"/>
  <c r="F112" i="5"/>
  <c r="G60" i="5"/>
  <c r="G196" i="5"/>
  <c r="G102" i="5"/>
  <c r="F98" i="5"/>
  <c r="F210" i="5"/>
  <c r="G111" i="5"/>
  <c r="F107" i="5"/>
  <c r="G112" i="5"/>
  <c r="G123" i="5"/>
  <c r="G121" i="5"/>
  <c r="F28" i="5"/>
  <c r="G172" i="5"/>
  <c r="G126" i="5"/>
  <c r="F50" i="5"/>
  <c r="G31" i="5"/>
  <c r="G199" i="5"/>
  <c r="F139" i="5"/>
  <c r="G56" i="5"/>
  <c r="G36" i="5"/>
  <c r="F20" i="5"/>
  <c r="F181" i="5"/>
  <c r="G194" i="5"/>
  <c r="F150" i="5"/>
  <c r="G156" i="5"/>
  <c r="F129" i="5"/>
  <c r="F167" i="5"/>
  <c r="F143" i="5"/>
  <c r="F184" i="5"/>
  <c r="F177" i="5"/>
  <c r="E36" i="5"/>
  <c r="E131" i="5"/>
  <c r="E202" i="5"/>
  <c r="E42" i="5"/>
  <c r="E121" i="5"/>
  <c r="E48" i="5"/>
  <c r="E119" i="5"/>
  <c r="E182" i="5"/>
  <c r="E22" i="5"/>
  <c r="E109" i="5"/>
  <c r="D146" i="5"/>
  <c r="D47" i="5"/>
  <c r="H172" i="5"/>
  <c r="D81" i="5"/>
  <c r="H67" i="5"/>
  <c r="H92" i="5"/>
  <c r="D22" i="5"/>
  <c r="H102" i="5"/>
  <c r="D201" i="5"/>
  <c r="H205" i="5"/>
  <c r="H77" i="5"/>
  <c r="H210" i="5"/>
  <c r="H106" i="5"/>
  <c r="D25" i="5"/>
  <c r="H145" i="5"/>
  <c r="H57" i="5"/>
  <c r="D126" i="5"/>
  <c r="H200" i="5"/>
  <c r="H112" i="5"/>
  <c r="D39" i="5"/>
  <c r="H143" i="5"/>
  <c r="H55" i="5"/>
  <c r="D102" i="5"/>
  <c r="D182" i="5"/>
  <c r="D26" i="5"/>
  <c r="D189" i="5"/>
  <c r="D77" i="5"/>
  <c r="D204" i="5"/>
  <c r="D116" i="5"/>
  <c r="D123" i="5"/>
  <c r="D35" i="5"/>
  <c r="F88" i="5"/>
  <c r="G109" i="5"/>
  <c r="F16" i="5"/>
  <c r="G142" i="5"/>
  <c r="F82" i="5"/>
  <c r="G39" i="5"/>
  <c r="F147" i="5"/>
  <c r="G104" i="5"/>
  <c r="G50" i="5"/>
  <c r="F31" i="5"/>
  <c r="E105" i="5"/>
  <c r="E32" i="5"/>
  <c r="E158" i="5"/>
  <c r="E93" i="5"/>
  <c r="H86" i="5"/>
  <c r="D185" i="5"/>
  <c r="H197" i="5"/>
  <c r="H194" i="5"/>
  <c r="H98" i="5"/>
  <c r="H137" i="5"/>
  <c r="D110" i="5"/>
  <c r="H96" i="5"/>
  <c r="D115" i="5"/>
  <c r="F52" i="5"/>
  <c r="G205" i="5"/>
  <c r="F192" i="5"/>
  <c r="G195" i="5"/>
  <c r="F151" i="5"/>
  <c r="F145" i="5"/>
  <c r="F121" i="5"/>
  <c r="F142" i="5"/>
  <c r="F135" i="5"/>
  <c r="E148" i="5"/>
  <c r="E28" i="5"/>
  <c r="E107" i="5"/>
  <c r="E170" i="5"/>
  <c r="E34" i="5"/>
  <c r="E168" i="5"/>
  <c r="E111" i="5"/>
  <c r="E14" i="5"/>
  <c r="H164" i="5"/>
  <c r="H140" i="5"/>
  <c r="H35" i="5"/>
  <c r="H60" i="5"/>
  <c r="H69" i="5"/>
  <c r="D194" i="5"/>
  <c r="H8" i="5"/>
  <c r="H33" i="5"/>
  <c r="H192" i="5"/>
  <c r="D208" i="5"/>
  <c r="H135" i="5"/>
  <c r="H23" i="5"/>
  <c r="D87" i="5"/>
  <c r="D168" i="5"/>
  <c r="D15" i="5"/>
  <c r="D181" i="5"/>
  <c r="D69" i="5"/>
  <c r="D196" i="5"/>
  <c r="D100" i="5"/>
  <c r="G187" i="5"/>
  <c r="F197" i="5"/>
  <c r="F152" i="5"/>
  <c r="G146" i="5"/>
  <c r="G150" i="5"/>
  <c r="F114" i="5"/>
  <c r="G47" i="5"/>
  <c r="F155" i="5"/>
  <c r="G120" i="5"/>
  <c r="G61" i="5"/>
  <c r="F104" i="5"/>
  <c r="G37" i="5"/>
  <c r="F53" i="5"/>
  <c r="G27" i="5"/>
  <c r="F204" i="5"/>
  <c r="G209" i="5"/>
  <c r="F173" i="5"/>
  <c r="F81" i="5"/>
  <c r="F101" i="5"/>
  <c r="F78" i="5"/>
  <c r="G202" i="5"/>
  <c r="E84" i="5"/>
  <c r="E12" i="5"/>
  <c r="E91" i="5"/>
  <c r="E138" i="5"/>
  <c r="E26" i="5"/>
  <c r="E97" i="5"/>
  <c r="E152" i="5"/>
  <c r="E95" i="5"/>
  <c r="E142" i="5"/>
  <c r="E205" i="5"/>
  <c r="E61" i="5"/>
  <c r="D66" i="5"/>
  <c r="H147" i="5"/>
  <c r="H76" i="5"/>
  <c r="D32" i="5"/>
  <c r="D112" i="5"/>
  <c r="H28" i="5"/>
  <c r="H190" i="5"/>
  <c r="H78" i="5"/>
  <c r="D152" i="5"/>
  <c r="H165" i="5"/>
  <c r="H61" i="5"/>
  <c r="H186" i="5"/>
  <c r="H58" i="5"/>
  <c r="D177" i="5"/>
  <c r="H129" i="5"/>
  <c r="H17" i="5"/>
  <c r="D94" i="5"/>
  <c r="H184" i="5"/>
  <c r="H72" i="5"/>
  <c r="D191" i="5"/>
  <c r="H127" i="5"/>
  <c r="H15" i="5"/>
  <c r="D72" i="5"/>
  <c r="D143" i="5"/>
  <c r="D157" i="5"/>
  <c r="D61" i="5"/>
  <c r="D188" i="5"/>
  <c r="D76" i="5"/>
  <c r="D203" i="5"/>
  <c r="D107" i="5"/>
  <c r="D19" i="5"/>
  <c r="F47" i="5"/>
  <c r="F69" i="5"/>
  <c r="F68" i="5"/>
  <c r="G14" i="5"/>
  <c r="G206" i="5"/>
  <c r="F130" i="5"/>
  <c r="G103" i="5"/>
  <c r="F27" i="5"/>
  <c r="G136" i="5"/>
  <c r="G75" i="5"/>
  <c r="F116" i="5"/>
  <c r="G65" i="5"/>
  <c r="F63" i="5"/>
  <c r="G41" i="5"/>
  <c r="F64" i="5"/>
  <c r="G93" i="5"/>
  <c r="F13" i="5"/>
  <c r="F57" i="5"/>
  <c r="F56" i="5"/>
  <c r="G149" i="5"/>
  <c r="E196" i="5"/>
  <c r="E8" i="5"/>
  <c r="E59" i="5"/>
  <c r="E130" i="5"/>
  <c r="E57" i="5"/>
  <c r="E136" i="5"/>
  <c r="E207" i="5"/>
  <c r="E47" i="5"/>
  <c r="E118" i="5"/>
  <c r="E197" i="5"/>
  <c r="E37" i="5"/>
  <c r="H148" i="5"/>
  <c r="H83" i="5"/>
  <c r="D135" i="5"/>
  <c r="H203" i="5"/>
  <c r="D17" i="5"/>
  <c r="D206" i="5"/>
  <c r="H182" i="5"/>
  <c r="H70" i="5"/>
  <c r="D120" i="5"/>
  <c r="H149" i="5"/>
  <c r="H53" i="5"/>
  <c r="H178" i="5"/>
  <c r="H50" i="5"/>
  <c r="D161" i="5"/>
  <c r="H209" i="5"/>
  <c r="H105" i="5"/>
  <c r="H9" i="5"/>
  <c r="D74" i="5"/>
  <c r="H176" i="5"/>
  <c r="H64" i="5"/>
  <c r="D174" i="5"/>
  <c r="H207" i="5"/>
  <c r="H95" i="5"/>
  <c r="D57" i="5"/>
  <c r="D129" i="5"/>
  <c r="D141" i="5"/>
  <c r="D53" i="5"/>
  <c r="D180" i="5"/>
  <c r="D68" i="5"/>
  <c r="D187" i="5"/>
  <c r="D99" i="5"/>
  <c r="G201" i="5"/>
  <c r="G21" i="5"/>
  <c r="G38" i="5"/>
  <c r="F146" i="5"/>
  <c r="G119" i="5"/>
  <c r="F43" i="5"/>
  <c r="G160" i="5"/>
  <c r="G164" i="5"/>
  <c r="F126" i="5"/>
  <c r="G90" i="5"/>
  <c r="F73" i="5"/>
  <c r="G91" i="5"/>
  <c r="F76" i="5"/>
  <c r="G28" i="5"/>
  <c r="F23" i="5"/>
  <c r="G18" i="5"/>
  <c r="G163" i="5"/>
  <c r="F15" i="5"/>
  <c r="G185" i="5"/>
  <c r="G124" i="5"/>
  <c r="E188" i="5"/>
  <c r="E43" i="5"/>
  <c r="E122" i="5"/>
  <c r="E201" i="5"/>
  <c r="E33" i="5"/>
  <c r="E128" i="5"/>
  <c r="E199" i="5"/>
  <c r="E31" i="5"/>
  <c r="E102" i="5"/>
  <c r="E189" i="5"/>
  <c r="E29" i="5"/>
  <c r="H84" i="5"/>
  <c r="H19" i="5"/>
  <c r="D48" i="5"/>
  <c r="H171" i="5"/>
  <c r="D198" i="5"/>
  <c r="D121" i="5"/>
  <c r="H166" i="5"/>
  <c r="H62" i="5"/>
  <c r="D70" i="5"/>
  <c r="H141" i="5"/>
  <c r="H37" i="5"/>
  <c r="H146" i="5"/>
  <c r="H42" i="5"/>
  <c r="D144" i="5"/>
  <c r="H201" i="5"/>
  <c r="H97" i="5"/>
  <c r="D9" i="5"/>
  <c r="D58" i="5"/>
  <c r="H144" i="5"/>
  <c r="H56" i="5"/>
  <c r="D138" i="5"/>
  <c r="H199" i="5"/>
  <c r="H87" i="5"/>
  <c r="D202" i="5"/>
  <c r="D30" i="5"/>
  <c r="D90" i="5"/>
  <c r="D133" i="5"/>
  <c r="D45" i="5"/>
  <c r="D148" i="5"/>
  <c r="D60" i="5"/>
  <c r="D179" i="5"/>
  <c r="D75" i="5"/>
  <c r="F124" i="5"/>
  <c r="F176" i="5"/>
  <c r="F174" i="5"/>
  <c r="G78" i="5"/>
  <c r="F10" i="5"/>
  <c r="F194" i="5"/>
  <c r="G135" i="5"/>
  <c r="F83" i="5"/>
  <c r="G32" i="5"/>
  <c r="G200" i="5"/>
  <c r="G203" i="5"/>
  <c r="F190" i="5"/>
  <c r="G115" i="5"/>
  <c r="F159" i="5"/>
  <c r="G155" i="5"/>
  <c r="F96" i="5"/>
  <c r="G67" i="5"/>
  <c r="F109" i="5"/>
  <c r="G43" i="5"/>
  <c r="G113" i="5"/>
  <c r="G44" i="5"/>
  <c r="G35" i="5"/>
  <c r="G69" i="5"/>
  <c r="E180" i="5"/>
  <c r="E155" i="5"/>
  <c r="E11" i="5"/>
  <c r="E106" i="5"/>
  <c r="E161" i="5"/>
  <c r="E17" i="5"/>
  <c r="E96" i="5"/>
  <c r="E135" i="5"/>
  <c r="E15" i="5"/>
  <c r="E86" i="5"/>
  <c r="E125" i="5"/>
  <c r="H132" i="5"/>
  <c r="H180" i="5"/>
  <c r="D167" i="5"/>
  <c r="H75" i="5"/>
  <c r="H188" i="5"/>
  <c r="D71" i="5"/>
  <c r="H142" i="5"/>
  <c r="H14" i="5"/>
  <c r="D18" i="5"/>
  <c r="H125" i="5"/>
  <c r="H11" i="5"/>
  <c r="H122" i="5"/>
  <c r="H26" i="5"/>
  <c r="D95" i="5"/>
  <c r="H169" i="5"/>
  <c r="H73" i="5"/>
  <c r="D209" i="5"/>
  <c r="H128" i="5"/>
  <c r="H32" i="5"/>
  <c r="D106" i="5"/>
  <c r="H159" i="5"/>
  <c r="H71" i="5"/>
  <c r="D175" i="5"/>
  <c r="D207" i="5"/>
  <c r="D65" i="5"/>
  <c r="D205" i="5"/>
  <c r="D117" i="5"/>
  <c r="D132" i="5"/>
  <c r="D36" i="5"/>
  <c r="D147" i="5"/>
  <c r="D51" i="5"/>
  <c r="G46" i="5"/>
  <c r="G159" i="5"/>
  <c r="G40" i="5"/>
  <c r="G180" i="5"/>
  <c r="G107" i="5"/>
  <c r="E163" i="5"/>
  <c r="E137" i="5"/>
  <c r="E127" i="5"/>
  <c r="H100" i="5"/>
  <c r="D128" i="5"/>
  <c r="H117" i="5"/>
  <c r="D127" i="5"/>
  <c r="D142" i="5"/>
  <c r="H63" i="5"/>
  <c r="D171" i="5"/>
  <c r="H79" i="5"/>
  <c r="D109" i="5"/>
  <c r="D79" i="5"/>
  <c r="H151" i="5"/>
  <c r="H48" i="5"/>
  <c r="H65" i="5"/>
  <c r="H18" i="5"/>
  <c r="D105" i="5"/>
  <c r="H52" i="5"/>
  <c r="E117" i="5"/>
  <c r="E52" i="5"/>
  <c r="G186" i="5"/>
  <c r="F87" i="5"/>
  <c r="F200" i="5"/>
  <c r="D37" i="5"/>
  <c r="D40" i="5"/>
  <c r="H24" i="5"/>
  <c r="D31" i="5"/>
  <c r="E169" i="5"/>
  <c r="F206" i="5"/>
  <c r="F119" i="5"/>
  <c r="G8" i="5"/>
  <c r="G127" i="5"/>
  <c r="F132" i="5"/>
  <c r="F48" i="5"/>
  <c r="H175" i="5"/>
  <c r="D50" i="5"/>
  <c r="E133" i="5"/>
  <c r="G84" i="5"/>
  <c r="F154" i="5"/>
  <c r="D27" i="5"/>
  <c r="D52" i="5"/>
  <c r="D197" i="5"/>
  <c r="H136" i="5"/>
  <c r="H161" i="5"/>
  <c r="H114" i="5"/>
  <c r="D150" i="5"/>
  <c r="E38" i="5"/>
  <c r="E112" i="5"/>
  <c r="E114" i="5"/>
  <c r="G138" i="5"/>
  <c r="G53" i="5"/>
  <c r="F95" i="5"/>
  <c r="F131" i="5"/>
  <c r="F26" i="5"/>
  <c r="G33" i="5"/>
  <c r="D28" i="5"/>
  <c r="H120" i="5"/>
  <c r="H124" i="5"/>
  <c r="E56" i="5"/>
  <c r="E50" i="5"/>
  <c r="E124" i="5"/>
  <c r="F169" i="5"/>
  <c r="F168" i="5"/>
  <c r="G171" i="5"/>
  <c r="D43" i="5"/>
  <c r="D124" i="5"/>
  <c r="D114" i="5"/>
  <c r="H208" i="5"/>
  <c r="H177" i="5"/>
  <c r="H130" i="5"/>
  <c r="H54" i="5"/>
  <c r="H163" i="5"/>
  <c r="D82" i="5"/>
  <c r="E94" i="5"/>
  <c r="E156" i="5"/>
  <c r="F108" i="5"/>
  <c r="G178" i="5"/>
  <c r="F59" i="5"/>
  <c r="E159" i="5"/>
  <c r="G116" i="5"/>
  <c r="D125" i="5"/>
  <c r="D59" i="5"/>
  <c r="D140" i="5"/>
  <c r="D190" i="5"/>
  <c r="D56" i="5"/>
  <c r="H134" i="5"/>
  <c r="H139" i="5"/>
  <c r="E206" i="5"/>
  <c r="E27" i="5"/>
  <c r="G99" i="5"/>
  <c r="G68" i="5"/>
  <c r="F86" i="5"/>
  <c r="G154" i="5"/>
  <c r="F80" i="5"/>
  <c r="D55" i="5"/>
  <c r="D193" i="5"/>
  <c r="H34" i="5"/>
  <c r="H27" i="5"/>
  <c r="G131" i="5"/>
  <c r="D139" i="5"/>
  <c r="D122" i="5"/>
  <c r="D46" i="5"/>
  <c r="H21" i="5"/>
  <c r="H150" i="5"/>
  <c r="H20" i="5"/>
  <c r="E23" i="5"/>
  <c r="E25" i="5"/>
  <c r="E139" i="5"/>
  <c r="F199" i="5"/>
  <c r="G29" i="5"/>
  <c r="G101" i="5"/>
  <c r="G176" i="5"/>
  <c r="G118" i="5"/>
  <c r="F208" i="5"/>
  <c r="H133" i="5"/>
  <c r="H81" i="5"/>
  <c r="I4" i="5"/>
  <c r="BK5" i="4"/>
  <c r="AU5" i="4"/>
  <c r="W5" i="4"/>
  <c r="BS5" i="4"/>
  <c r="AM5" i="4"/>
  <c r="BC5" i="4"/>
  <c r="AE5" i="4"/>
  <c r="BH5" i="4"/>
  <c r="AB5" i="4"/>
  <c r="AI5" i="4"/>
  <c r="AA5" i="4"/>
  <c r="AR5" i="4"/>
  <c r="Z5" i="4"/>
  <c r="R5" i="4"/>
  <c r="AZ5" i="4"/>
  <c r="AJ5" i="4"/>
  <c r="BP5" i="4"/>
  <c r="T5" i="4"/>
  <c r="G20" i="5"/>
  <c r="G10" i="5"/>
  <c r="F166" i="5"/>
  <c r="G162" i="5"/>
  <c r="G148" i="5"/>
  <c r="F198" i="5"/>
  <c r="F110" i="5"/>
  <c r="G173" i="5"/>
  <c r="F188" i="5"/>
  <c r="C7" i="5"/>
  <c r="H5" i="5" s="1"/>
  <c r="G70" i="5"/>
  <c r="G134" i="5"/>
  <c r="G198" i="5"/>
  <c r="F42" i="5"/>
  <c r="F106" i="5"/>
  <c r="F170" i="5"/>
  <c r="G15" i="5"/>
  <c r="G79" i="5"/>
  <c r="G143" i="5"/>
  <c r="G207" i="5"/>
  <c r="F51" i="5"/>
  <c r="F115" i="5"/>
  <c r="F179" i="5"/>
  <c r="G24" i="5"/>
  <c r="G88" i="5"/>
  <c r="G152" i="5"/>
  <c r="G216" i="5"/>
  <c r="G89" i="5"/>
  <c r="G189" i="5"/>
  <c r="F72" i="5"/>
  <c r="F158" i="5"/>
  <c r="G26" i="5"/>
  <c r="G129" i="5"/>
  <c r="F21" i="5"/>
  <c r="F105" i="5"/>
  <c r="F191" i="5"/>
  <c r="G66" i="5"/>
  <c r="G169" i="5"/>
  <c r="F44" i="5"/>
  <c r="F128" i="5"/>
  <c r="F214" i="5"/>
  <c r="G81" i="5"/>
  <c r="G181" i="5"/>
  <c r="F55" i="5"/>
  <c r="F141" i="5"/>
  <c r="F225" i="5"/>
  <c r="F189" i="5"/>
  <c r="F17" i="5"/>
  <c r="G19" i="5"/>
  <c r="F79" i="5"/>
  <c r="G108" i="5"/>
  <c r="F120" i="5"/>
  <c r="G157" i="5"/>
  <c r="F157" i="5"/>
  <c r="G177" i="5"/>
  <c r="E100" i="5"/>
  <c r="E140" i="5"/>
  <c r="E172" i="5"/>
  <c r="E20" i="5"/>
  <c r="E179" i="5"/>
  <c r="E115" i="5"/>
  <c r="E51" i="5"/>
  <c r="E210" i="5"/>
  <c r="E146" i="5"/>
  <c r="E82" i="5"/>
  <c r="E18" i="5"/>
  <c r="E177" i="5"/>
  <c r="E113" i="5"/>
  <c r="E49" i="5"/>
  <c r="E208" i="5"/>
  <c r="E144" i="5"/>
  <c r="E80" i="5"/>
  <c r="E16" i="5"/>
  <c r="E167" i="5"/>
  <c r="E103" i="5"/>
  <c r="E39" i="5"/>
  <c r="E190" i="5"/>
  <c r="E126" i="5"/>
  <c r="E62" i="5"/>
  <c r="E213" i="5"/>
  <c r="E149" i="5"/>
  <c r="E85" i="5"/>
  <c r="E21" i="5"/>
  <c r="H68" i="5"/>
  <c r="H212" i="5"/>
  <c r="D216" i="5"/>
  <c r="F220" i="5"/>
  <c r="F175" i="5"/>
  <c r="F38" i="5"/>
  <c r="F111" i="5"/>
  <c r="G225" i="5"/>
  <c r="F196" i="5"/>
  <c r="F92" i="5"/>
  <c r="F144" i="5"/>
  <c r="G22" i="5"/>
  <c r="G94" i="5"/>
  <c r="G166" i="5"/>
  <c r="F18" i="5"/>
  <c r="F90" i="5"/>
  <c r="F162" i="5"/>
  <c r="G23" i="5"/>
  <c r="G95" i="5"/>
  <c r="G167" i="5"/>
  <c r="F19" i="5"/>
  <c r="F91" i="5"/>
  <c r="F163" i="5"/>
  <c r="G16" i="5"/>
  <c r="G96" i="5"/>
  <c r="G168" i="5"/>
  <c r="G25" i="5"/>
  <c r="G139" i="5"/>
  <c r="F40" i="5"/>
  <c r="F136" i="5"/>
  <c r="G12" i="5"/>
  <c r="G140" i="5"/>
  <c r="F41" i="5"/>
  <c r="F137" i="5"/>
  <c r="G13" i="5"/>
  <c r="G130" i="5"/>
  <c r="F22" i="5"/>
  <c r="F118" i="5"/>
  <c r="F224" i="5"/>
  <c r="G106" i="5"/>
  <c r="G220" i="5"/>
  <c r="F97" i="5"/>
  <c r="F193" i="5"/>
  <c r="G82" i="5"/>
  <c r="F39" i="5"/>
  <c r="F8" i="5"/>
  <c r="F37" i="5"/>
  <c r="G9" i="5"/>
  <c r="F36" i="5"/>
  <c r="F221" i="5"/>
  <c r="F29" i="5"/>
  <c r="E164" i="5"/>
  <c r="E76" i="5"/>
  <c r="E68" i="5"/>
  <c r="E219" i="5"/>
  <c r="E147" i="5"/>
  <c r="E75" i="5"/>
  <c r="E226" i="5"/>
  <c r="E154" i="5"/>
  <c r="E74" i="5"/>
  <c r="E225" i="5"/>
  <c r="E153" i="5"/>
  <c r="E81" i="5"/>
  <c r="E9" i="5"/>
  <c r="E160" i="5"/>
  <c r="E88" i="5"/>
  <c r="E223" i="5"/>
  <c r="E151" i="5"/>
  <c r="E79" i="5"/>
  <c r="E222" i="5"/>
  <c r="E150" i="5"/>
  <c r="E78" i="5"/>
  <c r="E221" i="5"/>
  <c r="E141" i="5"/>
  <c r="E69" i="5"/>
  <c r="H196" i="5"/>
  <c r="D97" i="5"/>
  <c r="H155" i="5"/>
  <c r="H179" i="5"/>
  <c r="H91" i="5"/>
  <c r="H108" i="5"/>
  <c r="D10" i="5"/>
  <c r="D119" i="5"/>
  <c r="H43" i="5"/>
  <c r="D151" i="5"/>
  <c r="D16" i="5"/>
  <c r="D223" i="5"/>
  <c r="D88" i="5"/>
  <c r="F134" i="5"/>
  <c r="F89" i="5"/>
  <c r="G58" i="5"/>
  <c r="G98" i="5"/>
  <c r="F70" i="5"/>
  <c r="G97" i="5"/>
  <c r="G59" i="5"/>
  <c r="G30" i="5"/>
  <c r="G110" i="5"/>
  <c r="G190" i="5"/>
  <c r="F58" i="5"/>
  <c r="F138" i="5"/>
  <c r="F218" i="5"/>
  <c r="G87" i="5"/>
  <c r="G175" i="5"/>
  <c r="F35" i="5"/>
  <c r="F123" i="5"/>
  <c r="F203" i="5"/>
  <c r="G64" i="5"/>
  <c r="G144" i="5"/>
  <c r="G11" i="5"/>
  <c r="G153" i="5"/>
  <c r="F62" i="5"/>
  <c r="F180" i="5"/>
  <c r="G76" i="5"/>
  <c r="G204" i="5"/>
  <c r="F117" i="5"/>
  <c r="F223" i="5"/>
  <c r="G141" i="5"/>
  <c r="F54" i="5"/>
  <c r="F160" i="5"/>
  <c r="G42" i="5"/>
  <c r="G170" i="5"/>
  <c r="F77" i="5"/>
  <c r="F183" i="5"/>
  <c r="F209" i="5"/>
  <c r="G188" i="5"/>
  <c r="F165" i="5"/>
  <c r="G161" i="5"/>
  <c r="F100" i="5"/>
  <c r="G73" i="5"/>
  <c r="F49" i="5"/>
  <c r="E220" i="5"/>
  <c r="E132" i="5"/>
  <c r="E44" i="5"/>
  <c r="E187" i="5"/>
  <c r="E99" i="5"/>
  <c r="E19" i="5"/>
  <c r="E162" i="5"/>
  <c r="E66" i="5"/>
  <c r="E209" i="5"/>
  <c r="E129" i="5"/>
  <c r="E41" i="5"/>
  <c r="E184" i="5"/>
  <c r="E104" i="5"/>
  <c r="E24" i="5"/>
  <c r="E143" i="5"/>
  <c r="E63" i="5"/>
  <c r="E198" i="5"/>
  <c r="E110" i="5"/>
  <c r="E30" i="5"/>
  <c r="E165" i="5"/>
  <c r="E77" i="5"/>
  <c r="D184" i="5"/>
  <c r="D162" i="5"/>
  <c r="D178" i="5"/>
  <c r="H51" i="5"/>
  <c r="H204" i="5"/>
  <c r="D96" i="5"/>
  <c r="D166" i="5"/>
  <c r="H195" i="5"/>
  <c r="D64" i="5"/>
  <c r="H156" i="5"/>
  <c r="D153" i="5"/>
  <c r="H222" i="5"/>
  <c r="H158" i="5"/>
  <c r="H94" i="5"/>
  <c r="H30" i="5"/>
  <c r="D136" i="5"/>
  <c r="H221" i="5"/>
  <c r="H157" i="5"/>
  <c r="H93" i="5"/>
  <c r="H29" i="5"/>
  <c r="H202" i="5"/>
  <c r="H138" i="5"/>
  <c r="H74" i="5"/>
  <c r="H10" i="5"/>
  <c r="D111" i="5"/>
  <c r="H217" i="5"/>
  <c r="H153" i="5"/>
  <c r="H89" i="5"/>
  <c r="H25" i="5"/>
  <c r="D159" i="5"/>
  <c r="D24" i="5"/>
  <c r="H168" i="5"/>
  <c r="H104" i="5"/>
  <c r="H40" i="5"/>
  <c r="D158" i="5"/>
  <c r="D23" i="5"/>
  <c r="H167" i="5"/>
  <c r="H103" i="5"/>
  <c r="H39" i="5"/>
  <c r="D160" i="5"/>
  <c r="D42" i="5"/>
  <c r="D154" i="5"/>
  <c r="D54" i="5"/>
  <c r="D213" i="5"/>
  <c r="D149" i="5"/>
  <c r="D85" i="5"/>
  <c r="D21" i="5"/>
  <c r="D172" i="5"/>
  <c r="D108" i="5"/>
  <c r="D44" i="5"/>
  <c r="D195" i="5"/>
  <c r="D131" i="5"/>
  <c r="D67" i="5"/>
  <c r="H90" i="5"/>
  <c r="H154" i="5"/>
  <c r="H218" i="5"/>
  <c r="H45" i="5"/>
  <c r="H109" i="5"/>
  <c r="H173" i="5"/>
  <c r="D34" i="5"/>
  <c r="D169" i="5"/>
  <c r="H46" i="5"/>
  <c r="H110" i="5"/>
  <c r="H174" i="5"/>
  <c r="D38" i="5"/>
  <c r="D186" i="5"/>
  <c r="H220" i="5"/>
  <c r="D199" i="5"/>
  <c r="H107" i="5"/>
  <c r="D33" i="5"/>
  <c r="D183" i="5"/>
  <c r="H116" i="5"/>
  <c r="H115" i="5"/>
  <c r="H59" i="5"/>
  <c r="D200" i="5"/>
  <c r="E13" i="5"/>
  <c r="E101" i="5"/>
  <c r="E181" i="5"/>
  <c r="E46" i="5"/>
  <c r="E134" i="5"/>
  <c r="E214" i="5"/>
  <c r="E87" i="5"/>
  <c r="E175" i="5"/>
  <c r="E40" i="5"/>
  <c r="E120" i="5"/>
  <c r="E200" i="5"/>
  <c r="E65" i="5"/>
  <c r="E145" i="5"/>
  <c r="E10" i="5"/>
  <c r="E98" i="5"/>
  <c r="E178" i="5"/>
  <c r="E35" i="5"/>
  <c r="E123" i="5"/>
  <c r="E203" i="5"/>
  <c r="E60" i="5"/>
  <c r="E204" i="5"/>
  <c r="G34" i="5"/>
  <c r="F93" i="5"/>
  <c r="G132" i="5"/>
  <c r="F164" i="5"/>
  <c r="G211" i="5"/>
  <c r="F207" i="5"/>
  <c r="F61" i="5"/>
  <c r="G57" i="5"/>
  <c r="F161" i="5"/>
  <c r="F45" i="5"/>
  <c r="G145" i="5"/>
  <c r="G17" i="5"/>
  <c r="F140" i="5"/>
  <c r="F12" i="5"/>
  <c r="G105" i="5"/>
  <c r="F201" i="5"/>
  <c r="F85" i="5"/>
  <c r="G179" i="5"/>
  <c r="G51" i="5"/>
  <c r="F148" i="5"/>
  <c r="F30" i="5"/>
  <c r="G114" i="5"/>
  <c r="G208" i="5"/>
  <c r="G128" i="5"/>
  <c r="G48" i="5"/>
  <c r="F187" i="5"/>
  <c r="F99" i="5"/>
  <c r="F11" i="5"/>
  <c r="G151" i="5"/>
  <c r="G63" i="5"/>
  <c r="F202" i="5"/>
  <c r="F122" i="5"/>
  <c r="F34" i="5"/>
  <c r="G174" i="5"/>
  <c r="G86" i="5"/>
  <c r="G85" i="5"/>
  <c r="F46" i="5"/>
  <c r="G197" i="5"/>
  <c r="F156" i="5"/>
  <c r="F25" i="5"/>
  <c r="G221" i="5"/>
  <c r="F217" i="5"/>
  <c r="I97" i="3"/>
  <c r="Q109" i="4"/>
  <c r="O381" i="4"/>
  <c r="O115" i="4"/>
  <c r="O349" i="4"/>
  <c r="O437" i="4"/>
  <c r="Q255" i="4"/>
  <c r="O51" i="4"/>
  <c r="O193" i="4"/>
  <c r="O263" i="4"/>
  <c r="O340" i="4"/>
  <c r="O460" i="4"/>
  <c r="Q253" i="4"/>
  <c r="O247" i="4"/>
  <c r="Q457" i="4"/>
  <c r="O374" i="4"/>
  <c r="O298" i="4"/>
  <c r="O348" i="4"/>
  <c r="O164" i="4"/>
  <c r="O206" i="4"/>
  <c r="O146" i="4"/>
  <c r="O314" i="4"/>
  <c r="O167" i="4"/>
  <c r="O300" i="4"/>
  <c r="O299" i="4"/>
  <c r="O180" i="4"/>
  <c r="O9" i="4"/>
  <c r="P412" i="4"/>
  <c r="Q8" i="4"/>
  <c r="Q237" i="4"/>
  <c r="P384" i="4"/>
  <c r="O405" i="4"/>
  <c r="O364" i="4"/>
  <c r="O207" i="4"/>
  <c r="O163" i="4"/>
  <c r="O239" i="4"/>
  <c r="O59" i="4"/>
  <c r="O145" i="4"/>
  <c r="P94" i="4"/>
  <c r="Q505" i="4"/>
  <c r="Q311" i="4"/>
  <c r="P311" i="4"/>
  <c r="O418" i="4"/>
  <c r="O388" i="4"/>
  <c r="O60" i="4"/>
  <c r="O78" i="4"/>
  <c r="O347" i="4"/>
  <c r="O109" i="4"/>
  <c r="O142" i="4"/>
  <c r="O499" i="4"/>
  <c r="O95" i="4"/>
  <c r="O489" i="4"/>
  <c r="O304" i="4"/>
  <c r="P283" i="4"/>
  <c r="Q398" i="4"/>
  <c r="Q127" i="4"/>
  <c r="Q389" i="4"/>
  <c r="Q470" i="4"/>
  <c r="P129" i="4"/>
  <c r="O67" i="4"/>
  <c r="O462" i="4"/>
  <c r="O306" i="4"/>
  <c r="O93" i="4"/>
  <c r="O174" i="4"/>
  <c r="O412" i="4"/>
  <c r="O227" i="4"/>
  <c r="O309" i="4"/>
  <c r="O202" i="4"/>
  <c r="O49" i="4"/>
  <c r="P436" i="4"/>
  <c r="Q93" i="4"/>
  <c r="O134" i="4"/>
  <c r="O10" i="4"/>
  <c r="Q265" i="4"/>
  <c r="P133" i="4"/>
  <c r="Q49" i="4"/>
  <c r="O268" i="4"/>
  <c r="O302" i="4"/>
  <c r="O279" i="4"/>
  <c r="O188" i="4"/>
  <c r="O317" i="4"/>
  <c r="O503" i="4"/>
  <c r="O100" i="4"/>
  <c r="O343" i="4"/>
  <c r="O140" i="4"/>
  <c r="O11" i="4"/>
  <c r="O385" i="4"/>
  <c r="O184" i="4"/>
  <c r="Q425" i="4"/>
  <c r="P281" i="4"/>
  <c r="Q393" i="4"/>
  <c r="Q323" i="4"/>
  <c r="P446" i="4"/>
  <c r="Q388" i="4"/>
  <c r="P16" i="4"/>
  <c r="O386" i="4"/>
  <c r="O61" i="4"/>
  <c r="O92" i="4"/>
  <c r="O34" i="4"/>
  <c r="O186" i="4"/>
  <c r="O13" i="4"/>
  <c r="O324" i="4"/>
  <c r="O139" i="4"/>
  <c r="O360" i="4"/>
  <c r="O463" i="4"/>
  <c r="O195" i="4"/>
  <c r="O46" i="4"/>
  <c r="O231" i="4"/>
  <c r="O275" i="4"/>
  <c r="O439" i="4"/>
  <c r="O327" i="4"/>
  <c r="O124" i="4"/>
  <c r="O478" i="4"/>
  <c r="O369" i="4"/>
  <c r="O176" i="4"/>
  <c r="Q396" i="4"/>
  <c r="H97" i="3"/>
  <c r="H323" i="3"/>
  <c r="J323" i="3" s="1"/>
  <c r="F59" i="2"/>
  <c r="K59" i="2" s="1"/>
  <c r="F51" i="2"/>
  <c r="K51" i="2" s="1"/>
  <c r="F43" i="2"/>
  <c r="K43" i="2" s="1"/>
  <c r="F35" i="2"/>
  <c r="K35" i="2" s="1"/>
  <c r="F27" i="2"/>
  <c r="K27" i="2" s="1"/>
  <c r="F19" i="2"/>
  <c r="K19" i="2" s="1"/>
  <c r="F12" i="2"/>
  <c r="K12" i="2" s="1"/>
  <c r="F66" i="2"/>
  <c r="K66" i="2" s="1"/>
  <c r="F58" i="2"/>
  <c r="K58" i="2" s="1"/>
  <c r="F50" i="2"/>
  <c r="K50" i="2" s="1"/>
  <c r="F42" i="2"/>
  <c r="K42" i="2" s="1"/>
  <c r="F34" i="2"/>
  <c r="K34" i="2" s="1"/>
  <c r="F26" i="2"/>
  <c r="K26" i="2" s="1"/>
  <c r="F18" i="2"/>
  <c r="K18" i="2" s="1"/>
  <c r="F65" i="2"/>
  <c r="K65" i="2" s="1"/>
  <c r="F57" i="2"/>
  <c r="K57" i="2" s="1"/>
  <c r="F49" i="2"/>
  <c r="K49" i="2" s="1"/>
  <c r="F41" i="2"/>
  <c r="K41" i="2" s="1"/>
  <c r="F33" i="2"/>
  <c r="K33" i="2" s="1"/>
  <c r="F25" i="2"/>
  <c r="K25" i="2" s="1"/>
  <c r="F17" i="2"/>
  <c r="K17" i="2" s="1"/>
  <c r="F64" i="2"/>
  <c r="K64" i="2" s="1"/>
  <c r="F56" i="2"/>
  <c r="K56" i="2" s="1"/>
  <c r="F48" i="2"/>
  <c r="K48" i="2" s="1"/>
  <c r="F40" i="2"/>
  <c r="K40" i="2" s="1"/>
  <c r="F32" i="2"/>
  <c r="K32" i="2" s="1"/>
  <c r="F24" i="2"/>
  <c r="K24" i="2" s="1"/>
  <c r="F16" i="2"/>
  <c r="K16" i="2" s="1"/>
  <c r="F63" i="2"/>
  <c r="K63" i="2" s="1"/>
  <c r="F55" i="2"/>
  <c r="K55" i="2" s="1"/>
  <c r="F47" i="2"/>
  <c r="K47" i="2" s="1"/>
  <c r="F39" i="2"/>
  <c r="K39" i="2" s="1"/>
  <c r="F31" i="2"/>
  <c r="K31" i="2" s="1"/>
  <c r="F23" i="2"/>
  <c r="K23" i="2" s="1"/>
  <c r="F15" i="2"/>
  <c r="K15" i="2" s="1"/>
  <c r="F62" i="2"/>
  <c r="K62" i="2" s="1"/>
  <c r="F54" i="2"/>
  <c r="K54" i="2" s="1"/>
  <c r="F46" i="2"/>
  <c r="K46" i="2" s="1"/>
  <c r="F38" i="2"/>
  <c r="K38" i="2" s="1"/>
  <c r="F30" i="2"/>
  <c r="K30" i="2" s="1"/>
  <c r="F22" i="2"/>
  <c r="K22" i="2" s="1"/>
  <c r="F14" i="2"/>
  <c r="K14" i="2" s="1"/>
  <c r="F61" i="2"/>
  <c r="K61" i="2" s="1"/>
  <c r="F53" i="2"/>
  <c r="K53" i="2" s="1"/>
  <c r="F45" i="2"/>
  <c r="K45" i="2" s="1"/>
  <c r="F37" i="2"/>
  <c r="K37" i="2" s="1"/>
  <c r="F29" i="2"/>
  <c r="K29" i="2" s="1"/>
  <c r="F21" i="2"/>
  <c r="K21" i="2" s="1"/>
  <c r="F13" i="2"/>
  <c r="K13" i="2" s="1"/>
  <c r="F60" i="2"/>
  <c r="K60" i="2" s="1"/>
  <c r="F52" i="2"/>
  <c r="K52" i="2" s="1"/>
  <c r="F44" i="2"/>
  <c r="K44" i="2" s="1"/>
  <c r="F36" i="2"/>
  <c r="K36" i="2" s="1"/>
  <c r="F28" i="2"/>
  <c r="K28" i="2" s="1"/>
  <c r="F20" i="2"/>
  <c r="K20" i="2" s="1"/>
  <c r="O293" i="4"/>
  <c r="O477" i="4"/>
  <c r="O278" i="4"/>
  <c r="O493" i="4"/>
  <c r="O36" i="4"/>
  <c r="O316" i="4"/>
  <c r="O475" i="4"/>
  <c r="O270" i="4"/>
  <c r="O355" i="4"/>
  <c r="O443" i="4"/>
  <c r="O45" i="4"/>
  <c r="O252" i="4"/>
  <c r="O383" i="4"/>
  <c r="O85" i="4"/>
  <c r="O286" i="4"/>
  <c r="O457" i="4"/>
  <c r="O121" i="4"/>
  <c r="O288" i="4"/>
  <c r="Q463" i="4"/>
  <c r="P144" i="4"/>
  <c r="Q156" i="4"/>
  <c r="P260" i="4"/>
  <c r="Q112" i="4"/>
  <c r="O271" i="4"/>
  <c r="O68" i="4"/>
  <c r="O138" i="4"/>
  <c r="O480" i="4"/>
  <c r="Q469" i="4"/>
  <c r="Q477" i="4"/>
  <c r="P375" i="4"/>
  <c r="O482" i="4"/>
  <c r="O255" i="4"/>
  <c r="O458" i="4"/>
  <c r="O313" i="4"/>
  <c r="O128" i="4"/>
  <c r="P504" i="4"/>
  <c r="P30" i="4"/>
  <c r="O274" i="4"/>
  <c r="O292" i="4"/>
  <c r="O506" i="4"/>
  <c r="O50" i="4"/>
  <c r="O37" i="4"/>
  <c r="O205" i="4"/>
  <c r="O7" i="4"/>
  <c r="O133" i="4"/>
  <c r="O70" i="4"/>
  <c r="O155" i="4"/>
  <c r="O259" i="4"/>
  <c r="O438" i="4"/>
  <c r="O38" i="4"/>
  <c r="O235" i="4"/>
  <c r="O426" i="4"/>
  <c r="O116" i="4"/>
  <c r="O305" i="4"/>
  <c r="O448" i="4"/>
  <c r="O32" i="4"/>
  <c r="P415" i="4"/>
  <c r="Q293" i="4"/>
  <c r="P360" i="4"/>
  <c r="P503" i="4"/>
  <c r="Q464" i="4"/>
  <c r="O76" i="4"/>
  <c r="O66" i="4"/>
  <c r="O390" i="4"/>
  <c r="O246" i="4"/>
  <c r="O262" i="4"/>
  <c r="O35" i="4"/>
  <c r="O165" i="4"/>
  <c r="O442" i="4"/>
  <c r="O453" i="4"/>
  <c r="O55" i="4"/>
  <c r="O143" i="4"/>
  <c r="O354" i="4"/>
  <c r="O469" i="4"/>
  <c r="O149" i="4"/>
  <c r="O350" i="4"/>
  <c r="O30" i="4"/>
  <c r="O209" i="4"/>
  <c r="O368" i="4"/>
  <c r="P464" i="4"/>
  <c r="P269" i="4"/>
  <c r="Q140" i="4"/>
  <c r="P399" i="4"/>
  <c r="Q36" i="4"/>
  <c r="O358" i="4"/>
  <c r="O407" i="4"/>
  <c r="O406" i="4"/>
  <c r="O430" i="4"/>
  <c r="O135" i="4"/>
  <c r="O334" i="4"/>
  <c r="O108" i="4"/>
  <c r="O132" i="4"/>
  <c r="O151" i="4"/>
  <c r="O150" i="4"/>
  <c r="O291" i="4"/>
  <c r="O402" i="4"/>
  <c r="O90" i="4"/>
  <c r="O79" i="4"/>
  <c r="O219" i="4"/>
  <c r="O342" i="4"/>
  <c r="O130" i="4"/>
  <c r="O397" i="4"/>
  <c r="O211" i="4"/>
  <c r="O18" i="4"/>
  <c r="O285" i="4"/>
  <c r="O101" i="4"/>
  <c r="O494" i="4"/>
  <c r="O294" i="4"/>
  <c r="O98" i="4"/>
  <c r="O427" i="4"/>
  <c r="O267" i="4"/>
  <c r="O127" i="4"/>
  <c r="O468" i="4"/>
  <c r="O308" i="4"/>
  <c r="O170" i="4"/>
  <c r="O497" i="4"/>
  <c r="O337" i="4"/>
  <c r="O169" i="4"/>
  <c r="O504" i="4"/>
  <c r="O320" i="4"/>
  <c r="O160" i="4"/>
  <c r="P169" i="4"/>
  <c r="P282" i="4"/>
  <c r="P408" i="4"/>
  <c r="Q407" i="4"/>
  <c r="P354" i="4"/>
  <c r="P60" i="4"/>
  <c r="P355" i="4"/>
  <c r="P388" i="4"/>
  <c r="P105" i="4"/>
  <c r="P505" i="4"/>
  <c r="Q452" i="4"/>
  <c r="Q48" i="4"/>
  <c r="Q240" i="4"/>
  <c r="O112" i="4"/>
  <c r="P140" i="4"/>
  <c r="Q177" i="4"/>
  <c r="Q264" i="4"/>
  <c r="P202" i="4"/>
  <c r="Q431" i="4"/>
  <c r="P219" i="4"/>
  <c r="Q25" i="4"/>
  <c r="P152" i="4"/>
  <c r="P15" i="4"/>
  <c r="Q299" i="4"/>
  <c r="O236" i="4"/>
  <c r="O250" i="4"/>
  <c r="O492" i="4"/>
  <c r="O365" i="4"/>
  <c r="O125" i="4"/>
  <c r="O265" i="4"/>
  <c r="O218" i="4"/>
  <c r="O476" i="4"/>
  <c r="O435" i="4"/>
  <c r="O175" i="4"/>
  <c r="O445" i="4"/>
  <c r="O258" i="4"/>
  <c r="O325" i="4"/>
  <c r="O215" i="4"/>
  <c r="O422" i="4"/>
  <c r="O26" i="4"/>
  <c r="O213" i="4"/>
  <c r="O414" i="4"/>
  <c r="O106" i="4"/>
  <c r="O113" i="4"/>
  <c r="O256" i="4"/>
  <c r="P334" i="4"/>
  <c r="P485" i="4"/>
  <c r="P174" i="4"/>
  <c r="P14" i="4"/>
  <c r="P452" i="4"/>
  <c r="Q41" i="4"/>
  <c r="Q491" i="4"/>
  <c r="Q418" i="4"/>
  <c r="Q117" i="4"/>
  <c r="Q37" i="4"/>
  <c r="P24" i="4"/>
  <c r="P82" i="4"/>
  <c r="Q197" i="4"/>
  <c r="O502" i="4"/>
  <c r="O162" i="4"/>
  <c r="O179" i="4"/>
  <c r="O178" i="4"/>
  <c r="O391" i="4"/>
  <c r="O450" i="4"/>
  <c r="O220" i="4"/>
  <c r="O444" i="4"/>
  <c r="O379" i="4"/>
  <c r="O378" i="4"/>
  <c r="O431" i="4"/>
  <c r="O119" i="4"/>
  <c r="O260" i="4"/>
  <c r="O307" i="4"/>
  <c r="O359" i="4"/>
  <c r="O19" i="4"/>
  <c r="O214" i="4"/>
  <c r="O14" i="4"/>
  <c r="O295" i="4"/>
  <c r="O99" i="4"/>
  <c r="O399" i="4"/>
  <c r="O199" i="4"/>
  <c r="O454" i="4"/>
  <c r="O410" i="4"/>
  <c r="O196" i="4"/>
  <c r="O491" i="4"/>
  <c r="O351" i="4"/>
  <c r="O191" i="4"/>
  <c r="O43" i="4"/>
  <c r="O394" i="4"/>
  <c r="O244" i="4"/>
  <c r="O74" i="4"/>
  <c r="O441" i="4"/>
  <c r="O257" i="4"/>
  <c r="O73" i="4"/>
  <c r="O424" i="4"/>
  <c r="O232" i="4"/>
  <c r="O64" i="4"/>
  <c r="P487" i="4"/>
  <c r="Q501" i="4"/>
  <c r="Q459" i="4"/>
  <c r="P128" i="4"/>
  <c r="Q421" i="4"/>
  <c r="Q495" i="4"/>
  <c r="Q189" i="4"/>
  <c r="Q492" i="4"/>
  <c r="P382" i="4"/>
  <c r="P329" i="4"/>
  <c r="P25" i="4"/>
  <c r="Q437" i="4"/>
  <c r="O237" i="4"/>
  <c r="O451" i="4"/>
  <c r="O22" i="4"/>
  <c r="O461" i="4"/>
  <c r="O290" i="4"/>
  <c r="O47" i="4"/>
  <c r="O44" i="4"/>
  <c r="O429" i="4"/>
  <c r="O15" i="4"/>
  <c r="O210" i="4"/>
  <c r="O363" i="4"/>
  <c r="O63" i="4"/>
  <c r="O254" i="4"/>
  <c r="O449" i="4"/>
  <c r="O432" i="4"/>
  <c r="O88" i="4"/>
  <c r="P442" i="4"/>
  <c r="Q409" i="4"/>
  <c r="Q378" i="4"/>
  <c r="P484" i="4"/>
  <c r="Q481" i="4"/>
  <c r="P277" i="4"/>
  <c r="Q349" i="4"/>
  <c r="P196" i="4"/>
  <c r="Q446" i="4"/>
  <c r="O474" i="4"/>
  <c r="O102" i="4"/>
  <c r="O123" i="4"/>
  <c r="O122" i="4"/>
  <c r="O335" i="4"/>
  <c r="O420" i="4"/>
  <c r="O194" i="4"/>
  <c r="O332" i="4"/>
  <c r="O323" i="4"/>
  <c r="O322" i="4"/>
  <c r="O403" i="4"/>
  <c r="O91" i="4"/>
  <c r="O204" i="4"/>
  <c r="O251" i="4"/>
  <c r="O333" i="4"/>
  <c r="O471" i="4"/>
  <c r="O198" i="4"/>
  <c r="O467" i="4"/>
  <c r="O283" i="4"/>
  <c r="O69" i="4"/>
  <c r="O371" i="4"/>
  <c r="O173" i="4"/>
  <c r="O428" i="4"/>
  <c r="O366" i="4"/>
  <c r="O182" i="4"/>
  <c r="O479" i="4"/>
  <c r="O319" i="4"/>
  <c r="O181" i="4"/>
  <c r="O21" i="4"/>
  <c r="O372" i="4"/>
  <c r="O222" i="4"/>
  <c r="O62" i="4"/>
  <c r="O401" i="4"/>
  <c r="O241" i="4"/>
  <c r="O65" i="4"/>
  <c r="O376" i="4"/>
  <c r="O224" i="4"/>
  <c r="O40" i="4"/>
  <c r="Q375" i="4"/>
  <c r="P493" i="4"/>
  <c r="P364" i="4"/>
  <c r="P407" i="4"/>
  <c r="Q473" i="4"/>
  <c r="P191" i="4"/>
  <c r="P89" i="4"/>
  <c r="P195" i="4"/>
  <c r="P88" i="4"/>
  <c r="Q456" i="4"/>
  <c r="P197" i="4"/>
  <c r="P71" i="4"/>
  <c r="Q16" i="4"/>
  <c r="P416" i="4"/>
  <c r="P368" i="4"/>
  <c r="P142" i="4"/>
  <c r="Q33" i="4"/>
  <c r="P448" i="4"/>
  <c r="O470" i="4"/>
  <c r="O242" i="4"/>
  <c r="O86" i="4"/>
  <c r="O411" i="4"/>
  <c r="O269" i="4"/>
  <c r="O111" i="4"/>
  <c r="O455" i="4"/>
  <c r="O315" i="4"/>
  <c r="O157" i="4"/>
  <c r="O484" i="4"/>
  <c r="O466" i="4"/>
  <c r="O310" i="4"/>
  <c r="O154" i="4"/>
  <c r="O12" i="4"/>
  <c r="O395" i="4"/>
  <c r="O277" i="4"/>
  <c r="O171" i="4"/>
  <c r="O53" i="4"/>
  <c r="O436" i="4"/>
  <c r="O330" i="4"/>
  <c r="O212" i="4"/>
  <c r="O84" i="4"/>
  <c r="O481" i="4"/>
  <c r="O361" i="4"/>
  <c r="O225" i="4"/>
  <c r="O97" i="4"/>
  <c r="O472" i="4"/>
  <c r="O328" i="4"/>
  <c r="O216" i="4"/>
  <c r="O72" i="4"/>
  <c r="P295" i="4"/>
  <c r="P477" i="4"/>
  <c r="Q281" i="4"/>
  <c r="Q351" i="4"/>
  <c r="Q61" i="4"/>
  <c r="Q467" i="4"/>
  <c r="P322" i="4"/>
  <c r="P215" i="4"/>
  <c r="P483" i="4"/>
  <c r="P434" i="4"/>
  <c r="P378" i="4"/>
  <c r="Q445" i="4"/>
  <c r="Q236" i="4"/>
  <c r="P47" i="4"/>
  <c r="Q328" i="4"/>
  <c r="Q229" i="4"/>
  <c r="Q475" i="4"/>
  <c r="Q309" i="4"/>
  <c r="Q212" i="4"/>
  <c r="P159" i="4"/>
  <c r="Q175" i="4"/>
  <c r="Q134" i="4"/>
  <c r="P131" i="4"/>
  <c r="Q432" i="4"/>
  <c r="Q209" i="4"/>
  <c r="P255" i="4"/>
  <c r="Q317" i="4"/>
  <c r="P167" i="4"/>
  <c r="P69" i="4"/>
  <c r="P243" i="4"/>
  <c r="P58" i="4"/>
  <c r="Q292" i="4"/>
  <c r="P350" i="4"/>
  <c r="P77" i="4"/>
  <c r="P246" i="4"/>
  <c r="P31" i="4"/>
  <c r="Q121" i="4"/>
  <c r="P465" i="4"/>
  <c r="Q71" i="4"/>
  <c r="Q315" i="4"/>
  <c r="P473" i="4"/>
  <c r="P323" i="4"/>
  <c r="Q35" i="4"/>
  <c r="P118" i="4"/>
  <c r="Q391" i="4"/>
  <c r="Q434" i="4"/>
  <c r="P475" i="4"/>
  <c r="Q89" i="4"/>
  <c r="P333" i="4"/>
  <c r="P476" i="4"/>
  <c r="P337" i="4"/>
  <c r="Q105" i="4"/>
  <c r="P496" i="4"/>
  <c r="Q414" i="4"/>
  <c r="Q408" i="4"/>
  <c r="Q304" i="4"/>
  <c r="P204" i="4"/>
  <c r="P275" i="4"/>
  <c r="N3" i="4"/>
  <c r="N165" i="4" s="1"/>
  <c r="O104" i="4"/>
  <c r="O200" i="4"/>
  <c r="O296" i="4"/>
  <c r="O392" i="4"/>
  <c r="O496" i="4"/>
  <c r="O81" i="4"/>
  <c r="O185" i="4"/>
  <c r="O289" i="4"/>
  <c r="O377" i="4"/>
  <c r="O465" i="4"/>
  <c r="O52" i="4"/>
  <c r="O148" i="4"/>
  <c r="O234" i="4"/>
  <c r="O318" i="4"/>
  <c r="O404" i="4"/>
  <c r="O490" i="4"/>
  <c r="O75" i="4"/>
  <c r="O159" i="4"/>
  <c r="O245" i="4"/>
  <c r="O331" i="4"/>
  <c r="O415" i="4"/>
  <c r="O501" i="4"/>
  <c r="O110" i="4"/>
  <c r="O226" i="4"/>
  <c r="O338" i="4"/>
  <c r="O452" i="4"/>
  <c r="O398" i="4"/>
  <c r="O71" i="4"/>
  <c r="O187" i="4"/>
  <c r="O301" i="4"/>
  <c r="O413" i="4"/>
  <c r="O27" i="4"/>
  <c r="O141" i="4"/>
  <c r="O253" i="4"/>
  <c r="O367" i="4"/>
  <c r="O483" i="4"/>
  <c r="O114" i="4"/>
  <c r="O228" i="4"/>
  <c r="O370" i="4"/>
  <c r="O77" i="4"/>
  <c r="O303" i="4"/>
  <c r="O23" i="4"/>
  <c r="O421" i="4"/>
  <c r="O230" i="4"/>
  <c r="O486" i="4"/>
  <c r="O261" i="4"/>
  <c r="O487" i="4"/>
  <c r="O434" i="4"/>
  <c r="Q270" i="4"/>
  <c r="P75" i="4"/>
  <c r="P413" i="4"/>
  <c r="P182" i="4"/>
  <c r="P330" i="4"/>
  <c r="Q260" i="4"/>
  <c r="P298" i="4"/>
  <c r="Q399" i="4"/>
  <c r="Q19" i="4"/>
  <c r="P37" i="4"/>
  <c r="P104" i="4"/>
  <c r="Q366" i="4"/>
  <c r="Q104" i="4"/>
  <c r="Q231" i="4"/>
  <c r="P370" i="4"/>
  <c r="P18" i="4"/>
  <c r="Q297" i="4"/>
  <c r="P419" i="4"/>
  <c r="P122" i="4"/>
  <c r="P491" i="4"/>
  <c r="P501" i="4"/>
  <c r="P451" i="4"/>
  <c r="P158" i="4"/>
  <c r="P348" i="4"/>
  <c r="Q420" i="4"/>
  <c r="P26" i="4"/>
  <c r="Q404" i="4"/>
  <c r="P81" i="4"/>
  <c r="P366" i="4"/>
  <c r="P110" i="4"/>
  <c r="P304" i="4"/>
  <c r="P265" i="4"/>
  <c r="Q471" i="4"/>
  <c r="P207" i="4"/>
  <c r="Q460" i="4"/>
  <c r="Q371" i="4"/>
  <c r="O56" i="4"/>
  <c r="O152" i="4"/>
  <c r="O248" i="4"/>
  <c r="O352" i="4"/>
  <c r="O440" i="4"/>
  <c r="O41" i="4"/>
  <c r="O137" i="4"/>
  <c r="O233" i="4"/>
  <c r="O329" i="4"/>
  <c r="O433" i="4"/>
  <c r="O505" i="4"/>
  <c r="O94" i="4"/>
  <c r="O190" i="4"/>
  <c r="O276" i="4"/>
  <c r="O362" i="4"/>
  <c r="O446" i="4"/>
  <c r="O31" i="4"/>
  <c r="O117" i="4"/>
  <c r="O203" i="4"/>
  <c r="O287" i="4"/>
  <c r="O373" i="4"/>
  <c r="O459" i="4"/>
  <c r="O54" i="4"/>
  <c r="O166" i="4"/>
  <c r="O282" i="4"/>
  <c r="O396" i="4"/>
  <c r="O28" i="4"/>
  <c r="O498" i="4"/>
  <c r="O131" i="4"/>
  <c r="O243" i="4"/>
  <c r="O357" i="4"/>
  <c r="O485" i="4"/>
  <c r="O83" i="4"/>
  <c r="O197" i="4"/>
  <c r="O311" i="4"/>
  <c r="O423" i="4"/>
  <c r="O58" i="4"/>
  <c r="O172" i="4"/>
  <c r="O284" i="4"/>
  <c r="O29" i="4"/>
  <c r="O189" i="4"/>
  <c r="O419" i="4"/>
  <c r="O221" i="4"/>
  <c r="O118" i="4"/>
  <c r="O346" i="4"/>
  <c r="O147" i="4"/>
  <c r="O375" i="4"/>
  <c r="Q390" i="4"/>
  <c r="P432" i="4"/>
  <c r="O389" i="4"/>
  <c r="O103" i="4"/>
  <c r="O326" i="4"/>
  <c r="O156" i="4"/>
  <c r="O495" i="4"/>
  <c r="O339" i="4"/>
  <c r="O183" i="4"/>
  <c r="O39" i="4"/>
  <c r="O387" i="4"/>
  <c r="O229" i="4"/>
  <c r="O87" i="4"/>
  <c r="O356" i="4"/>
  <c r="O380" i="4"/>
  <c r="O238" i="4"/>
  <c r="O82" i="4"/>
  <c r="O447" i="4"/>
  <c r="O341" i="4"/>
  <c r="O223" i="4"/>
  <c r="O107" i="4"/>
  <c r="O500" i="4"/>
  <c r="O382" i="4"/>
  <c r="O266" i="4"/>
  <c r="O158" i="4"/>
  <c r="O20" i="4"/>
  <c r="O417" i="4"/>
  <c r="O297" i="4"/>
  <c r="O161" i="4"/>
  <c r="O17" i="4"/>
  <c r="O408" i="4"/>
  <c r="O280" i="4"/>
  <c r="O136" i="4"/>
  <c r="O8" i="4"/>
  <c r="P234" i="4"/>
  <c r="Q277" i="4"/>
  <c r="P356" i="4"/>
  <c r="Q76" i="4"/>
  <c r="P380" i="4"/>
  <c r="P293" i="4"/>
  <c r="Q450" i="4"/>
  <c r="Q465" i="4"/>
  <c r="P499" i="4"/>
  <c r="P252" i="4"/>
  <c r="P48" i="4"/>
  <c r="Q370" i="4"/>
  <c r="Q144" i="4"/>
  <c r="Q359" i="4"/>
  <c r="Q263" i="4"/>
  <c r="Q163" i="4"/>
  <c r="P145" i="4"/>
  <c r="P62" i="4"/>
  <c r="Q369" i="4"/>
  <c r="Q45" i="4"/>
  <c r="P317" i="4"/>
  <c r="P285" i="4"/>
  <c r="Q34" i="4"/>
  <c r="P35" i="4"/>
  <c r="P324" i="4"/>
  <c r="Q230" i="4"/>
  <c r="Q279" i="4"/>
  <c r="P422" i="4"/>
  <c r="P299" i="4"/>
  <c r="Q174" i="4"/>
  <c r="Q17" i="4"/>
  <c r="Q85" i="4"/>
  <c r="P52" i="4"/>
  <c r="Q30" i="4"/>
  <c r="Q154" i="4"/>
  <c r="Q338" i="4"/>
  <c r="Q125" i="4"/>
  <c r="P347" i="4"/>
  <c r="Q12" i="4"/>
  <c r="P74" i="4"/>
  <c r="Q308" i="4"/>
  <c r="Q395" i="4"/>
  <c r="Q498" i="4"/>
  <c r="Q67" i="4"/>
  <c r="P19" i="4"/>
  <c r="P95" i="4"/>
  <c r="P463" i="4"/>
  <c r="Q132" i="4"/>
  <c r="Q69" i="4"/>
  <c r="Q133" i="4"/>
  <c r="Q201" i="4"/>
  <c r="P270" i="4"/>
  <c r="P312" i="4"/>
  <c r="Q415" i="4"/>
  <c r="Q453" i="4"/>
  <c r="P489" i="4"/>
  <c r="P325" i="4"/>
  <c r="Q77" i="4"/>
  <c r="P241" i="4"/>
  <c r="Q455" i="4"/>
  <c r="P220" i="4"/>
  <c r="Q157" i="4"/>
  <c r="P218" i="4"/>
  <c r="P345" i="4"/>
  <c r="Q139" i="4"/>
  <c r="Q31" i="4"/>
  <c r="P64" i="4"/>
  <c r="P123" i="4"/>
  <c r="P316" i="4"/>
  <c r="P346" i="4"/>
  <c r="Q392" i="4"/>
  <c r="P423" i="4"/>
  <c r="Q64" i="4"/>
  <c r="P173" i="4"/>
  <c r="P468" i="4"/>
  <c r="Q360" i="4"/>
  <c r="Q484" i="4"/>
  <c r="P335" i="4"/>
  <c r="Q367" i="4"/>
  <c r="Q291" i="4"/>
  <c r="Q135" i="4"/>
  <c r="P327" i="4"/>
  <c r="P418" i="4"/>
  <c r="Q269" i="4"/>
  <c r="P328" i="4"/>
  <c r="P471" i="4"/>
  <c r="Q503" i="4"/>
  <c r="P206" i="4"/>
  <c r="P341" i="4"/>
  <c r="Q86" i="4"/>
  <c r="Q246" i="4"/>
  <c r="P43" i="4"/>
  <c r="P93" i="4"/>
  <c r="P212" i="4"/>
  <c r="P267" i="4"/>
  <c r="P331" i="4"/>
  <c r="P433" i="4"/>
  <c r="P68" i="4"/>
  <c r="Q159" i="4"/>
  <c r="P233" i="4"/>
  <c r="P313" i="4"/>
  <c r="P443" i="4"/>
  <c r="Q273" i="4"/>
  <c r="Q458" i="4"/>
  <c r="P225" i="4"/>
  <c r="Q7" i="4"/>
  <c r="Q179" i="4"/>
  <c r="P67" i="4"/>
  <c r="P117" i="4"/>
  <c r="P259" i="4"/>
  <c r="P332" i="4"/>
  <c r="P394" i="4"/>
  <c r="P100" i="4"/>
  <c r="Q172" i="4"/>
  <c r="P264" i="4"/>
  <c r="P321" i="4"/>
  <c r="P9" i="4"/>
  <c r="Q100" i="4"/>
  <c r="Q343" i="4"/>
  <c r="P428" i="4"/>
  <c r="Q487" i="4"/>
  <c r="Q188" i="4"/>
  <c r="P315" i="4"/>
  <c r="Q472" i="4"/>
  <c r="P440" i="4"/>
  <c r="P127" i="4"/>
  <c r="P190" i="4"/>
  <c r="Q252" i="4"/>
  <c r="P391" i="4"/>
  <c r="Q480" i="4"/>
  <c r="Q55" i="4"/>
  <c r="P92" i="4"/>
  <c r="Q223" i="4"/>
  <c r="P320" i="4"/>
  <c r="P351" i="4"/>
  <c r="P402" i="4"/>
  <c r="P447" i="4"/>
  <c r="Q123" i="4"/>
  <c r="P435" i="4"/>
  <c r="Q168" i="4"/>
  <c r="Q435" i="4"/>
  <c r="P42" i="4"/>
  <c r="P309" i="4"/>
  <c r="P106" i="4"/>
  <c r="P286" i="4"/>
  <c r="Q381" i="4"/>
  <c r="Q440" i="4"/>
  <c r="P178" i="4"/>
  <c r="P371" i="4"/>
  <c r="P362" i="4"/>
  <c r="O16" i="4"/>
  <c r="O80" i="4"/>
  <c r="O144" i="4"/>
  <c r="O208" i="4"/>
  <c r="O272" i="4"/>
  <c r="O336" i="4"/>
  <c r="O400" i="4"/>
  <c r="O464" i="4"/>
  <c r="O25" i="4"/>
  <c r="O89" i="4"/>
  <c r="O153" i="4"/>
  <c r="O217" i="4"/>
  <c r="O281" i="4"/>
  <c r="O345" i="4"/>
  <c r="O409" i="4"/>
  <c r="O473" i="4"/>
  <c r="O42" i="4"/>
  <c r="O126" i="4"/>
  <c r="O393" i="4"/>
  <c r="O321" i="4"/>
  <c r="O249" i="4"/>
  <c r="O177" i="4"/>
  <c r="O105" i="4"/>
  <c r="O33" i="4"/>
  <c r="O456" i="4"/>
  <c r="O384" i="4"/>
  <c r="O312" i="4"/>
  <c r="O240" i="4"/>
  <c r="O168" i="4"/>
  <c r="O96" i="4"/>
  <c r="O24" i="4"/>
  <c r="P232" i="4"/>
  <c r="Q485" i="4"/>
  <c r="P343" i="4"/>
  <c r="P72" i="4"/>
  <c r="Q424" i="4"/>
  <c r="Q451" i="4"/>
  <c r="Q441" i="4"/>
  <c r="Q380" i="4"/>
  <c r="Q325" i="4"/>
  <c r="Q107" i="4"/>
  <c r="P460" i="4"/>
  <c r="P492" i="4"/>
  <c r="P403" i="4"/>
  <c r="Q191" i="4"/>
  <c r="Q60" i="4"/>
  <c r="Q483" i="4"/>
  <c r="P450" i="4"/>
  <c r="P254" i="4"/>
  <c r="P161" i="4"/>
  <c r="P76" i="4"/>
  <c r="Q489" i="4"/>
  <c r="P398" i="4"/>
  <c r="P242" i="4"/>
  <c r="Q160" i="4"/>
  <c r="Q59" i="4"/>
  <c r="Q397" i="4"/>
  <c r="Q305" i="4"/>
  <c r="P59" i="4"/>
  <c r="Q9" i="4"/>
  <c r="Q203" i="4"/>
  <c r="Q405" i="4"/>
  <c r="Q488" i="4"/>
  <c r="Q426" i="4"/>
  <c r="Q247" i="4"/>
  <c r="Q413" i="4"/>
  <c r="Q167" i="4"/>
  <c r="Q20" i="4"/>
  <c r="Q128" i="4"/>
  <c r="P238" i="4"/>
  <c r="P164" i="4"/>
  <c r="P73" i="4"/>
  <c r="Q482" i="4"/>
  <c r="Q347" i="4"/>
  <c r="P251" i="4"/>
  <c r="P154" i="4"/>
  <c r="P109" i="4"/>
  <c r="P239" i="4"/>
  <c r="P421" i="4"/>
  <c r="P235" i="4"/>
  <c r="P107" i="4"/>
  <c r="Q226" i="4"/>
  <c r="P101" i="4"/>
  <c r="Q462" i="4"/>
  <c r="Q336" i="4"/>
  <c r="P240" i="4"/>
  <c r="P188" i="4"/>
  <c r="P7" i="4"/>
  <c r="P349" i="4"/>
  <c r="P230" i="4"/>
  <c r="Q150" i="4"/>
  <c r="P162" i="4"/>
  <c r="P78" i="4"/>
  <c r="P199" i="4"/>
  <c r="Q141" i="4"/>
  <c r="Q417" i="4"/>
  <c r="Q63" i="4"/>
  <c r="P261" i="4"/>
  <c r="P437" i="4"/>
  <c r="Q294" i="4"/>
  <c r="Q110" i="4"/>
  <c r="O425" i="4"/>
  <c r="O353" i="4"/>
  <c r="O273" i="4"/>
  <c r="O201" i="4"/>
  <c r="O129" i="4"/>
  <c r="O57" i="4"/>
  <c r="O488" i="4"/>
  <c r="O416" i="4"/>
  <c r="O344" i="4"/>
  <c r="O264" i="4"/>
  <c r="O192" i="4"/>
  <c r="O120" i="4"/>
  <c r="O48" i="4"/>
  <c r="P461" i="4"/>
  <c r="Q235" i="4"/>
  <c r="P426" i="4"/>
  <c r="P175" i="4"/>
  <c r="P287" i="4"/>
  <c r="Q410" i="4"/>
  <c r="Q496" i="4"/>
  <c r="P479" i="4"/>
  <c r="Q43" i="4"/>
  <c r="Q362" i="4"/>
  <c r="Q13" i="4"/>
  <c r="Q333" i="4"/>
  <c r="Q447" i="4"/>
  <c r="Q92" i="4"/>
  <c r="P500" i="4"/>
  <c r="P459" i="4"/>
  <c r="P318" i="4"/>
  <c r="P424" i="4"/>
  <c r="Q423" i="4"/>
  <c r="Q499" i="4"/>
  <c r="P467" i="4"/>
  <c r="P431" i="4"/>
  <c r="Q430" i="4"/>
  <c r="P344" i="4"/>
  <c r="P258" i="4"/>
  <c r="Q185" i="4"/>
  <c r="Q361" i="4"/>
  <c r="P444" i="4"/>
  <c r="P338" i="4"/>
  <c r="Q295" i="4"/>
  <c r="P208" i="4"/>
  <c r="P387" i="4"/>
  <c r="Q332" i="4"/>
  <c r="P155" i="4"/>
  <c r="Q357" i="4"/>
  <c r="P289" i="4"/>
  <c r="Q196" i="4"/>
  <c r="P229" i="4"/>
  <c r="Q364" i="4"/>
  <c r="P65" i="4"/>
  <c r="Q27" i="4"/>
  <c r="Q411" i="4"/>
  <c r="Q296" i="4"/>
  <c r="P223" i="4"/>
  <c r="P126" i="4"/>
  <c r="Q51" i="4"/>
  <c r="P358" i="4"/>
  <c r="Q301" i="4"/>
  <c r="P17" i="4"/>
  <c r="P262" i="4"/>
  <c r="P125" i="4"/>
  <c r="Q290" i="4"/>
  <c r="Q62" i="4"/>
  <c r="P166" i="4"/>
  <c r="Q322" i="4"/>
  <c r="Q218" i="4"/>
  <c r="Q82" i="4"/>
  <c r="Q318" i="4"/>
  <c r="Q186" i="4"/>
  <c r="Q78" i="4"/>
  <c r="P430" i="4"/>
  <c r="P305" i="4"/>
  <c r="P141" i="4"/>
  <c r="Q394" i="4"/>
  <c r="P214" i="4"/>
  <c r="Q151" i="4"/>
  <c r="Q84" i="4"/>
  <c r="P39" i="4"/>
  <c r="Q403" i="4"/>
  <c r="Q275" i="4"/>
  <c r="Q213" i="4"/>
  <c r="P83" i="4"/>
  <c r="P488" i="4"/>
  <c r="Q436" i="4"/>
  <c r="Q355" i="4"/>
  <c r="P272" i="4"/>
  <c r="P115" i="4"/>
  <c r="P176" i="4"/>
  <c r="Q11" i="4"/>
  <c r="Q454" i="4"/>
  <c r="Q379" i="4"/>
  <c r="Q261" i="4"/>
  <c r="P143" i="4"/>
  <c r="P46" i="4"/>
  <c r="P502" i="4"/>
  <c r="P470" i="4"/>
  <c r="P374" i="4"/>
  <c r="P296" i="4"/>
  <c r="P216" i="4"/>
  <c r="Q171" i="4"/>
  <c r="Q124" i="4"/>
  <c r="P373" i="4"/>
  <c r="P294" i="4"/>
  <c r="P244" i="4"/>
  <c r="P198" i="4"/>
  <c r="P20" i="4"/>
  <c r="Q282" i="4"/>
  <c r="Q198" i="4"/>
  <c r="Q126" i="4"/>
  <c r="Q50" i="4"/>
  <c r="P209" i="4"/>
  <c r="P150" i="4"/>
  <c r="P66" i="4"/>
  <c r="Q428" i="4"/>
  <c r="Q327" i="4"/>
  <c r="P179" i="4"/>
  <c r="P53" i="4"/>
  <c r="P278" i="4"/>
  <c r="Q232" i="4"/>
  <c r="P124" i="4"/>
  <c r="P50" i="4"/>
  <c r="Q502" i="4"/>
  <c r="Q433" i="4"/>
  <c r="Q374" i="4"/>
  <c r="Q313" i="4"/>
  <c r="Q256" i="4"/>
  <c r="P217" i="4"/>
  <c r="P172" i="4"/>
  <c r="P97" i="4"/>
  <c r="P498" i="4"/>
  <c r="P466" i="4"/>
  <c r="P400" i="4"/>
  <c r="Q329" i="4"/>
  <c r="P250" i="4"/>
  <c r="P170" i="4"/>
  <c r="Q108" i="4"/>
  <c r="P51" i="4"/>
  <c r="P397" i="4"/>
  <c r="Q335" i="4"/>
  <c r="Q193" i="4"/>
  <c r="P139" i="4"/>
  <c r="Q97" i="4"/>
  <c r="Q56" i="4"/>
  <c r="Q342" i="4"/>
  <c r="Q274" i="4"/>
  <c r="Q194" i="4"/>
  <c r="Q122" i="4"/>
  <c r="Q38" i="4"/>
  <c r="P98" i="4"/>
  <c r="P36" i="4"/>
  <c r="Q267" i="4"/>
  <c r="Q221" i="4"/>
  <c r="P113" i="4"/>
  <c r="P79" i="4"/>
  <c r="Q39" i="4"/>
  <c r="Q494" i="4"/>
  <c r="Q422" i="4"/>
  <c r="Q353" i="4"/>
  <c r="P302" i="4"/>
  <c r="Q205" i="4"/>
  <c r="Q131" i="4"/>
  <c r="P86" i="4"/>
  <c r="P490" i="4"/>
  <c r="P458" i="4"/>
  <c r="P427" i="4"/>
  <c r="P395" i="4"/>
  <c r="P205" i="4"/>
  <c r="Q147" i="4"/>
  <c r="P91" i="4"/>
  <c r="Q280" i="4"/>
  <c r="P84" i="4"/>
  <c r="Q326" i="4"/>
  <c r="Q250" i="4"/>
  <c r="Q178" i="4"/>
  <c r="Q102" i="4"/>
  <c r="Q18" i="4"/>
  <c r="Q114" i="4"/>
  <c r="Q158" i="4"/>
  <c r="Q210" i="4"/>
  <c r="Q254" i="4"/>
  <c r="Q302" i="4"/>
  <c r="P11" i="4"/>
  <c r="Q47" i="4"/>
  <c r="Q79" i="4"/>
  <c r="P148" i="4"/>
  <c r="Q184" i="4"/>
  <c r="Q216" i="4"/>
  <c r="Q257" i="4"/>
  <c r="Q289" i="4"/>
  <c r="P401" i="4"/>
  <c r="Q73" i="4"/>
  <c r="Q113" i="4"/>
  <c r="Q148" i="4"/>
  <c r="Q187" i="4"/>
  <c r="P222" i="4"/>
  <c r="P256" i="4"/>
  <c r="P284" i="4"/>
  <c r="P319" i="4"/>
  <c r="P352" i="4"/>
  <c r="P379" i="4"/>
  <c r="P406" i="4"/>
  <c r="P462" i="4"/>
  <c r="P482" i="4"/>
  <c r="Q40" i="4"/>
  <c r="Q75" i="4"/>
  <c r="P114" i="4"/>
  <c r="P177" i="4"/>
  <c r="P211" i="4"/>
  <c r="Q245" i="4"/>
  <c r="Q284" i="4"/>
  <c r="Q319" i="4"/>
  <c r="Q358" i="4"/>
  <c r="Q400" i="4"/>
  <c r="Q443" i="4"/>
  <c r="Q486" i="4"/>
  <c r="P147" i="4"/>
  <c r="P187" i="4"/>
  <c r="Q81" i="4"/>
  <c r="P192" i="4"/>
  <c r="Q365" i="4"/>
  <c r="P410" i="4"/>
  <c r="P456" i="4"/>
  <c r="Q493" i="4"/>
  <c r="Q53" i="4"/>
  <c r="Q115" i="4"/>
  <c r="P163" i="4"/>
  <c r="Q200" i="4"/>
  <c r="P87" i="4"/>
  <c r="P247" i="4"/>
  <c r="P292" i="4"/>
  <c r="P339" i="4"/>
  <c r="P376" i="4"/>
  <c r="Q87" i="4"/>
  <c r="P135" i="4"/>
  <c r="P185" i="4"/>
  <c r="Q259" i="4"/>
  <c r="P301" i="4"/>
  <c r="Q339" i="4"/>
  <c r="Q377" i="4"/>
  <c r="P414" i="4"/>
  <c r="Q72" i="4"/>
  <c r="Q155" i="4"/>
  <c r="P248" i="4"/>
  <c r="P297" i="4"/>
  <c r="P386" i="4"/>
  <c r="Q442" i="4"/>
  <c r="P472" i="4"/>
  <c r="Q497" i="4"/>
  <c r="Q26" i="4"/>
  <c r="Q70" i="4"/>
  <c r="Q118" i="4"/>
  <c r="Q162" i="4"/>
  <c r="Q214" i="4"/>
  <c r="Q258" i="4"/>
  <c r="Q310" i="4"/>
  <c r="Q15" i="4"/>
  <c r="Q120" i="4"/>
  <c r="Q152" i="4"/>
  <c r="Q225" i="4"/>
  <c r="P326" i="4"/>
  <c r="P357" i="4"/>
  <c r="P381" i="4"/>
  <c r="P453" i="4"/>
  <c r="P40" i="4"/>
  <c r="P80" i="4"/>
  <c r="Q119" i="4"/>
  <c r="Q153" i="4"/>
  <c r="P411" i="4"/>
  <c r="P486" i="4"/>
  <c r="P506" i="4"/>
  <c r="Q80" i="4"/>
  <c r="Q285" i="4"/>
  <c r="Q363" i="4"/>
  <c r="Q406" i="4"/>
  <c r="Q449" i="4"/>
  <c r="Q490" i="4"/>
  <c r="P22" i="4"/>
  <c r="P56" i="4"/>
  <c r="P90" i="4"/>
  <c r="P119" i="4"/>
  <c r="P153" i="4"/>
  <c r="Q192" i="4"/>
  <c r="P227" i="4"/>
  <c r="P266" i="4"/>
  <c r="P132" i="4"/>
  <c r="Q211" i="4"/>
  <c r="P257" i="4"/>
  <c r="P306" i="4"/>
  <c r="Q373" i="4"/>
  <c r="Q419" i="4"/>
  <c r="Q461" i="4"/>
  <c r="Q500" i="4"/>
  <c r="Q116" i="4"/>
  <c r="Q165" i="4"/>
  <c r="P8" i="4"/>
  <c r="P54" i="4"/>
  <c r="P151" i="4"/>
  <c r="P201" i="4"/>
  <c r="Q300" i="4"/>
  <c r="Q348" i="4"/>
  <c r="Q383" i="4"/>
  <c r="Q21" i="4"/>
  <c r="P55" i="4"/>
  <c r="Q137" i="4"/>
  <c r="Q251" i="4"/>
  <c r="Q387" i="4"/>
  <c r="Q479" i="4"/>
  <c r="Q439" i="4"/>
  <c r="P138" i="4"/>
  <c r="Q46" i="4"/>
  <c r="Q90" i="4"/>
  <c r="Q146" i="4"/>
  <c r="Q190" i="4"/>
  <c r="Q238" i="4"/>
  <c r="Q286" i="4"/>
  <c r="Q334" i="4"/>
  <c r="P29" i="4"/>
  <c r="P102" i="4"/>
  <c r="P171" i="4"/>
  <c r="Q207" i="4"/>
  <c r="Q239" i="4"/>
  <c r="Q271" i="4"/>
  <c r="P308" i="4"/>
  <c r="P369" i="4"/>
  <c r="P417" i="4"/>
  <c r="P23" i="4"/>
  <c r="P57" i="4"/>
  <c r="Q101" i="4"/>
  <c r="Q176" i="4"/>
  <c r="P210" i="4"/>
  <c r="P273" i="4"/>
  <c r="Q341" i="4"/>
  <c r="P454" i="4"/>
  <c r="P474" i="4"/>
  <c r="P494" i="4"/>
  <c r="Q29" i="4"/>
  <c r="Q68" i="4"/>
  <c r="Q103" i="4"/>
  <c r="P165" i="4"/>
  <c r="P194" i="4"/>
  <c r="Q268" i="4"/>
  <c r="Q307" i="4"/>
  <c r="P342" i="4"/>
  <c r="Q385" i="4"/>
  <c r="Q427" i="4"/>
  <c r="Q466" i="4"/>
  <c r="Q506" i="4"/>
  <c r="P45" i="4"/>
  <c r="P136" i="4"/>
  <c r="Q169" i="4"/>
  <c r="Q204" i="4"/>
  <c r="Q244" i="4"/>
  <c r="Q228" i="4"/>
  <c r="Q287" i="4"/>
  <c r="Q345" i="4"/>
  <c r="P392" i="4"/>
  <c r="P439" i="4"/>
  <c r="P481" i="4"/>
  <c r="Q32" i="4"/>
  <c r="Q95" i="4"/>
  <c r="Q145" i="4"/>
  <c r="Q183" i="4"/>
  <c r="P226" i="4"/>
  <c r="P181" i="4"/>
  <c r="P231" i="4"/>
  <c r="Q288" i="4"/>
  <c r="P359" i="4"/>
  <c r="Q412" i="4"/>
  <c r="P168" i="4"/>
  <c r="Q217" i="4"/>
  <c r="P280" i="4"/>
  <c r="P367" i="4"/>
  <c r="P396" i="4"/>
  <c r="P288" i="4"/>
  <c r="P310" i="4"/>
  <c r="P372" i="4"/>
  <c r="Q504" i="4"/>
  <c r="Q354" i="4"/>
  <c r="P27" i="4"/>
  <c r="AA16" i="2"/>
  <c r="AK16" i="2" s="1"/>
  <c r="U45" i="2"/>
  <c r="AE45" i="2" s="1"/>
  <c r="T38" i="2"/>
  <c r="AD38" i="2" s="1"/>
  <c r="T18" i="2"/>
  <c r="AD18" i="2" s="1"/>
  <c r="T14" i="2"/>
  <c r="AD14" i="2" s="1"/>
  <c r="AL7" i="2"/>
  <c r="AA42" i="2"/>
  <c r="AK42" i="2" s="1"/>
  <c r="Y21" i="2"/>
  <c r="AI21" i="2" s="1"/>
  <c r="X40" i="2"/>
  <c r="AH40" i="2" s="1"/>
  <c r="Y24" i="2"/>
  <c r="AI24" i="2" s="1"/>
  <c r="AB64" i="2"/>
  <c r="AL64" i="2" s="1"/>
  <c r="Y16" i="2"/>
  <c r="AI16" i="2" s="1"/>
  <c r="X44" i="2"/>
  <c r="AH44" i="2" s="1"/>
  <c r="AB51" i="2"/>
  <c r="AL51" i="2" s="1"/>
  <c r="AB30" i="2"/>
  <c r="AL30" i="2" s="1"/>
  <c r="Y30" i="2"/>
  <c r="AI30" i="2" s="1"/>
  <c r="Z63" i="2"/>
  <c r="AJ63" i="2" s="1"/>
  <c r="Z54" i="2"/>
  <c r="AJ54" i="2" s="1"/>
  <c r="T40" i="2"/>
  <c r="AD40" i="2" s="1"/>
  <c r="V50" i="2"/>
  <c r="AF50" i="2" s="1"/>
  <c r="Y18" i="2"/>
  <c r="AI18" i="2" s="1"/>
  <c r="V12" i="1"/>
  <c r="V14" i="1"/>
  <c r="T49" i="2"/>
  <c r="AD49" i="2" s="1"/>
  <c r="Z62" i="2"/>
  <c r="AJ62" i="2" s="1"/>
  <c r="U10" i="2"/>
  <c r="AE10" i="2" s="1"/>
  <c r="Z24" i="2"/>
  <c r="AJ24" i="2" s="1"/>
  <c r="V11" i="1"/>
  <c r="AB60" i="2"/>
  <c r="AL60" i="2" s="1"/>
  <c r="V26" i="2"/>
  <c r="AF26" i="2" s="1"/>
  <c r="AA34" i="2"/>
  <c r="AK34" i="2" s="1"/>
  <c r="W58" i="2"/>
  <c r="AG58" i="2" s="1"/>
  <c r="T60" i="2"/>
  <c r="AD60" i="2" s="1"/>
  <c r="V8" i="2"/>
  <c r="AF8" i="2" s="1"/>
  <c r="Y15" i="2"/>
  <c r="AI15" i="2" s="1"/>
  <c r="T16" i="2"/>
  <c r="AD16" i="2" s="1"/>
  <c r="Y27" i="2"/>
  <c r="AI27" i="2" s="1"/>
  <c r="Z34" i="2"/>
  <c r="AJ34" i="2" s="1"/>
  <c r="W57" i="2"/>
  <c r="AG57" i="2" s="1"/>
  <c r="U59" i="2"/>
  <c r="AE59" i="2" s="1"/>
  <c r="X62" i="2"/>
  <c r="AH62" i="2" s="1"/>
  <c r="AA22" i="2"/>
  <c r="AK22" i="2" s="1"/>
  <c r="V28" i="2"/>
  <c r="AF28" i="2" s="1"/>
  <c r="AA51" i="2"/>
  <c r="AK51" i="2" s="1"/>
  <c r="V10" i="1"/>
  <c r="Q15" i="10"/>
  <c r="S3" i="2"/>
  <c r="S54" i="2" s="1"/>
  <c r="AC54" i="2" s="1"/>
  <c r="W50" i="2"/>
  <c r="AG50" i="2" s="1"/>
  <c r="U17" i="2"/>
  <c r="AE17" i="2" s="1"/>
  <c r="Z58" i="2"/>
  <c r="AJ58" i="2" s="1"/>
  <c r="Z25" i="2"/>
  <c r="AJ25" i="2" s="1"/>
  <c r="Z47" i="2"/>
  <c r="AJ47" i="2" s="1"/>
  <c r="Z37" i="2"/>
  <c r="AJ37" i="2" s="1"/>
  <c r="Y49" i="2"/>
  <c r="AI49" i="2" s="1"/>
  <c r="U53" i="2"/>
  <c r="AE53" i="2" s="1"/>
  <c r="Y19" i="2"/>
  <c r="AI19" i="2" s="1"/>
  <c r="AB65" i="2"/>
  <c r="AL65" i="2" s="1"/>
  <c r="AB33" i="2"/>
  <c r="AL33" i="2" s="1"/>
  <c r="Y57" i="2"/>
  <c r="AI57" i="2" s="1"/>
  <c r="T25" i="2"/>
  <c r="AD25" i="2" s="1"/>
  <c r="Z64" i="2"/>
  <c r="AJ64" i="2" s="1"/>
  <c r="X45" i="2"/>
  <c r="AH45" i="2" s="1"/>
  <c r="T23" i="2"/>
  <c r="AD23" i="2" s="1"/>
  <c r="Y66" i="2"/>
  <c r="AI66" i="2" s="1"/>
  <c r="U16" i="2"/>
  <c r="AE16" i="2" s="1"/>
  <c r="V12" i="2"/>
  <c r="AF12" i="2" s="1"/>
  <c r="T64" i="2"/>
  <c r="AD64" i="2" s="1"/>
  <c r="T66" i="2"/>
  <c r="AD66" i="2" s="1"/>
  <c r="AB43" i="2"/>
  <c r="AL43" i="2" s="1"/>
  <c r="T12" i="2"/>
  <c r="AD12" i="2" s="1"/>
  <c r="Z42" i="2"/>
  <c r="AJ42" i="2" s="1"/>
  <c r="W44" i="2"/>
  <c r="AG44" i="2" s="1"/>
  <c r="AB21" i="2"/>
  <c r="AL21" i="2" s="1"/>
  <c r="U31" i="2"/>
  <c r="AE31" i="2" s="1"/>
  <c r="AA56" i="2"/>
  <c r="AK56" i="2" s="1"/>
  <c r="V27" i="2"/>
  <c r="AF27" i="2" s="1"/>
  <c r="AB58" i="2"/>
  <c r="AL58" i="2" s="1"/>
  <c r="AB34" i="2"/>
  <c r="AL34" i="2" s="1"/>
  <c r="Z57" i="2"/>
  <c r="AJ57" i="2" s="1"/>
  <c r="U33" i="2"/>
  <c r="AE33" i="2" s="1"/>
  <c r="T28" i="2"/>
  <c r="AD28" i="2" s="1"/>
  <c r="X32" i="2"/>
  <c r="AH32" i="2" s="1"/>
  <c r="AA46" i="2"/>
  <c r="AK46" i="2" s="1"/>
  <c r="T61" i="2"/>
  <c r="AD61" i="2" s="1"/>
  <c r="AB56" i="2"/>
  <c r="AL56" i="2" s="1"/>
  <c r="X27" i="2"/>
  <c r="AH27" i="2" s="1"/>
  <c r="AB49" i="2"/>
  <c r="AL49" i="2" s="1"/>
  <c r="X15" i="2"/>
  <c r="AH15" i="2" s="1"/>
  <c r="X61" i="2"/>
  <c r="AH61" i="2" s="1"/>
  <c r="T39" i="2"/>
  <c r="AD39" i="2" s="1"/>
  <c r="V18" i="2"/>
  <c r="AF18" i="2" s="1"/>
  <c r="W41" i="2"/>
  <c r="AG41" i="2" s="1"/>
  <c r="W55" i="2"/>
  <c r="AG55" i="2" s="1"/>
  <c r="AA20" i="2"/>
  <c r="AK20" i="2" s="1"/>
  <c r="AB62" i="2"/>
  <c r="AL62" i="2" s="1"/>
  <c r="V49" i="2"/>
  <c r="AF49" i="2" s="1"/>
  <c r="W52" i="2"/>
  <c r="AG52" i="2" s="1"/>
  <c r="AA57" i="2"/>
  <c r="AK57" i="2" s="1"/>
  <c r="V51" i="2"/>
  <c r="AF51" i="2" s="1"/>
  <c r="AB18" i="2"/>
  <c r="AL18" i="2" s="1"/>
  <c r="X46" i="2"/>
  <c r="AH46" i="2" s="1"/>
  <c r="AA26" i="2"/>
  <c r="AK26" i="2" s="1"/>
  <c r="Y51" i="2"/>
  <c r="AI51" i="2" s="1"/>
  <c r="Z15" i="2"/>
  <c r="AJ15" i="2" s="1"/>
  <c r="AB24" i="2"/>
  <c r="AL24" i="2" s="1"/>
  <c r="T26" i="2"/>
  <c r="AD26" i="2" s="1"/>
  <c r="Z41" i="2"/>
  <c r="AJ41" i="2" s="1"/>
  <c r="V53" i="2"/>
  <c r="AF53" i="2" s="1"/>
  <c r="W54" i="2"/>
  <c r="AG54" i="2" s="1"/>
  <c r="T21" i="2"/>
  <c r="AD21" i="2" s="1"/>
  <c r="V47" i="2"/>
  <c r="AF47" i="2" s="1"/>
  <c r="Y37" i="2"/>
  <c r="AI37" i="2" s="1"/>
  <c r="V58" i="2"/>
  <c r="AF58" i="2" s="1"/>
  <c r="X37" i="2"/>
  <c r="AH37" i="2" s="1"/>
  <c r="X13" i="2"/>
  <c r="AH13" i="2" s="1"/>
  <c r="AA35" i="2"/>
  <c r="AK35" i="2" s="1"/>
  <c r="Y46" i="2"/>
  <c r="AI46" i="2" s="1"/>
  <c r="AA8" i="2"/>
  <c r="AK8" i="2" s="1"/>
  <c r="AB61" i="2"/>
  <c r="AL61" i="2" s="1"/>
  <c r="U41" i="2"/>
  <c r="AE41" i="2" s="1"/>
  <c r="V63" i="2"/>
  <c r="AF63" i="2" s="1"/>
  <c r="T63" i="2"/>
  <c r="AD63" i="2" s="1"/>
  <c r="AA43" i="2"/>
  <c r="AK43" i="2" s="1"/>
  <c r="T32" i="2"/>
  <c r="AD32" i="2" s="1"/>
  <c r="Y65" i="2"/>
  <c r="AI65" i="2" s="1"/>
  <c r="Y39" i="2"/>
  <c r="AI39" i="2" s="1"/>
  <c r="U63" i="2"/>
  <c r="AE63" i="2" s="1"/>
  <c r="T45" i="2"/>
  <c r="AD45" i="2" s="1"/>
  <c r="V52" i="2"/>
  <c r="AF52" i="2" s="1"/>
  <c r="X18" i="2"/>
  <c r="AH18" i="2" s="1"/>
  <c r="Z19" i="2"/>
  <c r="AJ19" i="2" s="1"/>
  <c r="AA38" i="2"/>
  <c r="AK38" i="2" s="1"/>
  <c r="U43" i="2"/>
  <c r="AE43" i="2" s="1"/>
  <c r="Z51" i="2"/>
  <c r="AJ51" i="2" s="1"/>
  <c r="AB17" i="2"/>
  <c r="AL17" i="2" s="1"/>
  <c r="AB40" i="2"/>
  <c r="AL40" i="2" s="1"/>
  <c r="Y33" i="2"/>
  <c r="AI33" i="2" s="1"/>
  <c r="Z56" i="2"/>
  <c r="AJ56" i="2" s="1"/>
  <c r="Z32" i="2"/>
  <c r="AJ32" i="2" s="1"/>
  <c r="W65" i="2"/>
  <c r="AG65" i="2" s="1"/>
  <c r="W33" i="2"/>
  <c r="AG33" i="2" s="1"/>
  <c r="AA41" i="2"/>
  <c r="AK41" i="2" s="1"/>
  <c r="Z12" i="2"/>
  <c r="AJ12" i="2" s="1"/>
  <c r="W49" i="2"/>
  <c r="AG49" i="2" s="1"/>
  <c r="Z43" i="2"/>
  <c r="AJ43" i="2" s="1"/>
  <c r="V31" i="2"/>
  <c r="AF31" i="2" s="1"/>
  <c r="Z30" i="2"/>
  <c r="AJ30" i="2" s="1"/>
  <c r="AB19" i="2"/>
  <c r="AL19" i="2" s="1"/>
  <c r="Z23" i="2"/>
  <c r="AJ23" i="2" s="1"/>
  <c r="X52" i="2"/>
  <c r="AH52" i="2" s="1"/>
  <c r="Y31" i="2"/>
  <c r="AI31" i="2" s="1"/>
  <c r="X55" i="2"/>
  <c r="AH55" i="2" s="1"/>
  <c r="U25" i="2"/>
  <c r="AE25" i="2" s="1"/>
  <c r="Z49" i="2"/>
  <c r="AJ49" i="2" s="1"/>
  <c r="V15" i="2"/>
  <c r="AF15" i="2" s="1"/>
  <c r="X63" i="2"/>
  <c r="AH63" i="2" s="1"/>
  <c r="Y35" i="2"/>
  <c r="AI35" i="2" s="1"/>
  <c r="V37" i="2"/>
  <c r="AF37" i="2" s="1"/>
  <c r="V45" i="2"/>
  <c r="AF45" i="2" s="1"/>
  <c r="Z14" i="2"/>
  <c r="AJ14" i="2" s="1"/>
  <c r="AB37" i="2"/>
  <c r="AL37" i="2" s="1"/>
  <c r="Y25" i="2"/>
  <c r="AI25" i="2" s="1"/>
  <c r="T55" i="2"/>
  <c r="AD55" i="2" s="1"/>
  <c r="T31" i="2"/>
  <c r="AD31" i="2" s="1"/>
  <c r="AA59" i="2"/>
  <c r="AK59" i="2" s="1"/>
  <c r="U26" i="2"/>
  <c r="AE26" i="2" s="1"/>
  <c r="U32" i="2"/>
  <c r="AE32" i="2" s="1"/>
  <c r="X9" i="2"/>
  <c r="AH9" i="2" s="1"/>
  <c r="T54" i="2"/>
  <c r="AD54" i="2" s="1"/>
  <c r="V19" i="2"/>
  <c r="AF19" i="2" s="1"/>
  <c r="X47" i="2"/>
  <c r="AH47" i="2" s="1"/>
  <c r="X14" i="2"/>
  <c r="AH14" i="2" s="1"/>
  <c r="W42" i="2"/>
  <c r="AG42" i="2" s="1"/>
  <c r="Y61" i="2"/>
  <c r="AI61" i="2" s="1"/>
  <c r="V35" i="2"/>
  <c r="AF35" i="2" s="1"/>
  <c r="U61" i="2"/>
  <c r="AE61" i="2" s="1"/>
  <c r="X30" i="2"/>
  <c r="AH30" i="2" s="1"/>
  <c r="AA52" i="2"/>
  <c r="AK52" i="2" s="1"/>
  <c r="V17" i="2"/>
  <c r="AF17" i="2" s="1"/>
  <c r="AA48" i="2"/>
  <c r="AK48" i="2" s="1"/>
  <c r="T65" i="2"/>
  <c r="AD65" i="2" s="1"/>
  <c r="AB36" i="2"/>
  <c r="AL36" i="2" s="1"/>
  <c r="AB50" i="2"/>
  <c r="AL50" i="2" s="1"/>
  <c r="U39" i="2"/>
  <c r="AE39" i="2" s="1"/>
  <c r="X26" i="2"/>
  <c r="AH26" i="2" s="1"/>
  <c r="Z13" i="2"/>
  <c r="AJ13" i="2" s="1"/>
  <c r="AB46" i="2"/>
  <c r="AL46" i="2" s="1"/>
  <c r="AB22" i="2"/>
  <c r="AL22" i="2" s="1"/>
  <c r="Y59" i="2"/>
  <c r="AI59" i="2" s="1"/>
  <c r="T48" i="2"/>
  <c r="AD48" i="2" s="1"/>
  <c r="U37" i="2"/>
  <c r="AE37" i="2" s="1"/>
  <c r="U21" i="2"/>
  <c r="AE21" i="2" s="1"/>
  <c r="X58" i="2"/>
  <c r="AH58" i="2" s="1"/>
  <c r="T34" i="2"/>
  <c r="AD34" i="2" s="1"/>
  <c r="X64" i="2"/>
  <c r="AH64" i="2" s="1"/>
  <c r="T53" i="2"/>
  <c r="AD53" i="2" s="1"/>
  <c r="Y41" i="2"/>
  <c r="AI41" i="2" s="1"/>
  <c r="T29" i="2"/>
  <c r="AD29" i="2" s="1"/>
  <c r="V16" i="2"/>
  <c r="AF16" i="2" s="1"/>
  <c r="AA58" i="2"/>
  <c r="AK58" i="2" s="1"/>
  <c r="X48" i="2"/>
  <c r="AH48" i="2" s="1"/>
  <c r="V36" i="2"/>
  <c r="AF36" i="2" s="1"/>
  <c r="X23" i="2"/>
  <c r="AH23" i="2" s="1"/>
  <c r="W34" i="2"/>
  <c r="AG34" i="2" s="1"/>
  <c r="W18" i="2"/>
  <c r="AG18" i="2" s="1"/>
  <c r="V62" i="2"/>
  <c r="AF62" i="2" s="1"/>
  <c r="AB55" i="2"/>
  <c r="AL55" i="2" s="1"/>
  <c r="X49" i="2"/>
  <c r="AH49" i="2" s="1"/>
  <c r="T43" i="2"/>
  <c r="AD43" i="2" s="1"/>
  <c r="Z36" i="2"/>
  <c r="AJ36" i="2" s="1"/>
  <c r="V30" i="2"/>
  <c r="AF30" i="2" s="1"/>
  <c r="AB23" i="2"/>
  <c r="AL23" i="2" s="1"/>
  <c r="X17" i="2"/>
  <c r="AH17" i="2" s="1"/>
  <c r="Y64" i="2"/>
  <c r="AI64" i="2" s="1"/>
  <c r="Y56" i="2"/>
  <c r="AI56" i="2" s="1"/>
  <c r="Y48" i="2"/>
  <c r="AI48" i="2" s="1"/>
  <c r="Y40" i="2"/>
  <c r="AI40" i="2" s="1"/>
  <c r="Y32" i="2"/>
  <c r="AI32" i="2" s="1"/>
  <c r="U22" i="2"/>
  <c r="AE22" i="2" s="1"/>
  <c r="AA65" i="2"/>
  <c r="AK65" i="2" s="1"/>
  <c r="Y54" i="2"/>
  <c r="AI54" i="2" s="1"/>
  <c r="U40" i="2"/>
  <c r="AE40" i="2" s="1"/>
  <c r="Y26" i="2"/>
  <c r="AI26" i="2" s="1"/>
  <c r="W15" i="2"/>
  <c r="AG15" i="2" s="1"/>
  <c r="U19" i="2"/>
  <c r="AE19" i="2" s="1"/>
  <c r="T11" i="2"/>
  <c r="AD11" i="2" s="1"/>
  <c r="W9" i="2"/>
  <c r="AG9" i="2" s="1"/>
  <c r="U8" i="2"/>
  <c r="AE8" i="2" s="1"/>
  <c r="V11" i="2"/>
  <c r="AF11" i="2" s="1"/>
  <c r="Z48" i="2"/>
  <c r="AJ48" i="2" s="1"/>
  <c r="V42" i="2"/>
  <c r="AF42" i="2" s="1"/>
  <c r="X29" i="2"/>
  <c r="AH29" i="2" s="1"/>
  <c r="Z16" i="2"/>
  <c r="AJ16" i="2" s="1"/>
  <c r="AA55" i="2"/>
  <c r="AK55" i="2" s="1"/>
  <c r="Y20" i="2"/>
  <c r="AI20" i="2" s="1"/>
  <c r="U7" i="2"/>
  <c r="AE7" i="2" s="1"/>
  <c r="W11" i="2"/>
  <c r="AG11" i="2" s="1"/>
  <c r="Y47" i="2"/>
  <c r="AI47" i="2" s="1"/>
  <c r="AA66" i="2"/>
  <c r="AK66" i="2" s="1"/>
  <c r="Z39" i="2"/>
  <c r="AJ39" i="2" s="1"/>
  <c r="W60" i="2"/>
  <c r="AG60" i="2" s="1"/>
  <c r="Z33" i="2"/>
  <c r="AJ33" i="2" s="1"/>
  <c r="W56" i="2"/>
  <c r="AG56" i="2" s="1"/>
  <c r="AB26" i="2"/>
  <c r="AL26" i="2" s="1"/>
  <c r="T56" i="2"/>
  <c r="AD56" i="2" s="1"/>
  <c r="T22" i="2"/>
  <c r="AD22" i="2" s="1"/>
  <c r="T46" i="2"/>
  <c r="AD46" i="2" s="1"/>
  <c r="V65" i="2"/>
  <c r="AF65" i="2" s="1"/>
  <c r="V41" i="2"/>
  <c r="AF41" i="2" s="1"/>
  <c r="V57" i="2"/>
  <c r="AF57" i="2" s="1"/>
  <c r="X28" i="2"/>
  <c r="AH28" i="2" s="1"/>
  <c r="W48" i="2"/>
  <c r="AG48" i="2" s="1"/>
  <c r="T36" i="2"/>
  <c r="AD36" i="2" s="1"/>
  <c r="V23" i="2"/>
  <c r="AF23" i="2" s="1"/>
  <c r="W62" i="2"/>
  <c r="AG62" i="2" s="1"/>
  <c r="AB41" i="2"/>
  <c r="AL41" i="2" s="1"/>
  <c r="X16" i="2"/>
  <c r="AH16" i="2" s="1"/>
  <c r="T57" i="2"/>
  <c r="AD57" i="2" s="1"/>
  <c r="Y45" i="2"/>
  <c r="AI45" i="2" s="1"/>
  <c r="W32" i="2"/>
  <c r="AG32" i="2" s="1"/>
  <c r="W16" i="2"/>
  <c r="AG16" i="2" s="1"/>
  <c r="AA50" i="2"/>
  <c r="AK50" i="2" s="1"/>
  <c r="Z27" i="2"/>
  <c r="AJ27" i="2" s="1"/>
  <c r="AA60" i="2"/>
  <c r="AK60" i="2" s="1"/>
  <c r="X50" i="2"/>
  <c r="AH50" i="2" s="1"/>
  <c r="Z38" i="2"/>
  <c r="AJ38" i="2" s="1"/>
  <c r="AB25" i="2"/>
  <c r="AL25" i="2" s="1"/>
  <c r="T13" i="2"/>
  <c r="V56" i="2"/>
  <c r="AF56" i="2" s="1"/>
  <c r="AA44" i="2"/>
  <c r="AK44" i="2" s="1"/>
  <c r="T33" i="2"/>
  <c r="AD33" i="2" s="1"/>
  <c r="V20" i="2"/>
  <c r="AF20" i="2" s="1"/>
  <c r="W30" i="2"/>
  <c r="AG30" i="2" s="1"/>
  <c r="Y13" i="2"/>
  <c r="AI13" i="2" s="1"/>
  <c r="Z60" i="2"/>
  <c r="AJ60" i="2" s="1"/>
  <c r="V54" i="2"/>
  <c r="AF54" i="2" s="1"/>
  <c r="AB47" i="2"/>
  <c r="AL47" i="2" s="1"/>
  <c r="X41" i="2"/>
  <c r="AH41" i="2" s="1"/>
  <c r="T35" i="2"/>
  <c r="AD35" i="2" s="1"/>
  <c r="Z28" i="2"/>
  <c r="AJ28" i="2" s="1"/>
  <c r="V22" i="2"/>
  <c r="AF22" i="2" s="1"/>
  <c r="AB15" i="2"/>
  <c r="AL15" i="2" s="1"/>
  <c r="U62" i="2"/>
  <c r="AE62" i="2" s="1"/>
  <c r="U54" i="2"/>
  <c r="AE54" i="2" s="1"/>
  <c r="U46" i="2"/>
  <c r="AE46" i="2" s="1"/>
  <c r="U38" i="2"/>
  <c r="AE38" i="2" s="1"/>
  <c r="W29" i="2"/>
  <c r="AG29" i="2" s="1"/>
  <c r="AA19" i="2"/>
  <c r="AK19" i="2" s="1"/>
  <c r="W63" i="2"/>
  <c r="AG63" i="2" s="1"/>
  <c r="AA49" i="2"/>
  <c r="AK49" i="2" s="1"/>
  <c r="Y38" i="2"/>
  <c r="AI38" i="2" s="1"/>
  <c r="U24" i="2"/>
  <c r="AE24" i="2" s="1"/>
  <c r="AA36" i="2"/>
  <c r="AK36" i="2" s="1"/>
  <c r="U15" i="2"/>
  <c r="AE15" i="2" s="1"/>
  <c r="Y12" i="2"/>
  <c r="AI12" i="2" s="1"/>
  <c r="X7" i="2"/>
  <c r="AH7" i="2" s="1"/>
  <c r="U12" i="2"/>
  <c r="AE12" i="2" s="1"/>
  <c r="AA63" i="2"/>
  <c r="AK63" i="2" s="1"/>
  <c r="AA47" i="2"/>
  <c r="AK47" i="2" s="1"/>
  <c r="AA39" i="2"/>
  <c r="AK39" i="2" s="1"/>
  <c r="U30" i="2"/>
  <c r="AE30" i="2" s="1"/>
  <c r="U64" i="2"/>
  <c r="AE64" i="2" s="1"/>
  <c r="Y50" i="2"/>
  <c r="AI50" i="2" s="1"/>
  <c r="W39" i="2"/>
  <c r="AG39" i="2" s="1"/>
  <c r="Y14" i="2"/>
  <c r="AI14" i="2" s="1"/>
  <c r="Y17" i="2"/>
  <c r="AI17" i="2" s="1"/>
  <c r="Z7" i="2"/>
  <c r="AJ7" i="2" s="1"/>
  <c r="X8" i="2"/>
  <c r="AH8" i="2" s="1"/>
  <c r="Y10" i="2"/>
  <c r="AI10" i="2" s="1"/>
  <c r="AB66" i="2"/>
  <c r="AL66" i="2" s="1"/>
  <c r="T41" i="2"/>
  <c r="AD41" i="2" s="1"/>
  <c r="V64" i="2"/>
  <c r="AF64" i="2" s="1"/>
  <c r="W36" i="2"/>
  <c r="AG36" i="2" s="1"/>
  <c r="AB57" i="2"/>
  <c r="AL57" i="2" s="1"/>
  <c r="V25" i="2"/>
  <c r="AF25" i="2" s="1"/>
  <c r="AB53" i="2"/>
  <c r="AL53" i="2" s="1"/>
  <c r="X22" i="2"/>
  <c r="AH22" i="2" s="1"/>
  <c r="AB52" i="2"/>
  <c r="AL52" i="2" s="1"/>
  <c r="Z17" i="2"/>
  <c r="AJ17" i="2" s="1"/>
  <c r="X42" i="2"/>
  <c r="AH42" i="2" s="1"/>
  <c r="AA62" i="2"/>
  <c r="AK62" i="2" s="1"/>
  <c r="V33" i="2"/>
  <c r="AF33" i="2" s="1"/>
  <c r="AA54" i="2"/>
  <c r="AK54" i="2" s="1"/>
  <c r="T24" i="2"/>
  <c r="AD24" i="2" s="1"/>
  <c r="U47" i="2"/>
  <c r="AE47" i="2" s="1"/>
  <c r="X34" i="2"/>
  <c r="AH34" i="2" s="1"/>
  <c r="Z21" i="2"/>
  <c r="AJ21" i="2" s="1"/>
  <c r="Z59" i="2"/>
  <c r="AJ59" i="2" s="1"/>
  <c r="AB38" i="2"/>
  <c r="AL38" i="2" s="1"/>
  <c r="V13" i="2"/>
  <c r="AF13" i="2" s="1"/>
  <c r="Z55" i="2"/>
  <c r="AJ55" i="2" s="1"/>
  <c r="V44" i="2"/>
  <c r="AF44" i="2" s="1"/>
  <c r="AA30" i="2"/>
  <c r="AK30" i="2" s="1"/>
  <c r="AA14" i="2"/>
  <c r="AK14" i="2" s="1"/>
  <c r="V48" i="2"/>
  <c r="AF48" i="2" s="1"/>
  <c r="X24" i="2"/>
  <c r="AH24" i="2" s="1"/>
  <c r="X59" i="2"/>
  <c r="AH59" i="2" s="1"/>
  <c r="U49" i="2"/>
  <c r="AE49" i="2" s="1"/>
  <c r="T37" i="2"/>
  <c r="AD37" i="2" s="1"/>
  <c r="V24" i="2"/>
  <c r="AF24" i="2" s="1"/>
  <c r="X66" i="2"/>
  <c r="AH66" i="2" s="1"/>
  <c r="AB54" i="2"/>
  <c r="AL54" i="2" s="1"/>
  <c r="X43" i="2"/>
  <c r="AH43" i="2" s="1"/>
  <c r="X31" i="2"/>
  <c r="AH31" i="2" s="1"/>
  <c r="Z18" i="2"/>
  <c r="AJ18" i="2" s="1"/>
  <c r="Y29" i="2"/>
  <c r="AI29" i="2" s="1"/>
  <c r="V66" i="2"/>
  <c r="AF66" i="2" s="1"/>
  <c r="AB59" i="2"/>
  <c r="AL59" i="2" s="1"/>
  <c r="X53" i="2"/>
  <c r="AH53" i="2" s="1"/>
  <c r="T47" i="2"/>
  <c r="AD47" i="2" s="1"/>
  <c r="Z40" i="2"/>
  <c r="AJ40" i="2" s="1"/>
  <c r="V34" i="2"/>
  <c r="AF34" i="2" s="1"/>
  <c r="AB27" i="2"/>
  <c r="AL27" i="2" s="1"/>
  <c r="X21" i="2"/>
  <c r="AH21" i="2" s="1"/>
  <c r="T15" i="2"/>
  <c r="AD15" i="2" s="1"/>
  <c r="W61" i="2"/>
  <c r="AG61" i="2" s="1"/>
  <c r="W53" i="2"/>
  <c r="AG53" i="2" s="1"/>
  <c r="W45" i="2"/>
  <c r="AG45" i="2" s="1"/>
  <c r="W37" i="2"/>
  <c r="AG37" i="2" s="1"/>
  <c r="Y28" i="2"/>
  <c r="AI28" i="2" s="1"/>
  <c r="U18" i="2"/>
  <c r="AE18" i="2" s="1"/>
  <c r="Y62" i="2"/>
  <c r="AI62" i="2" s="1"/>
  <c r="U48" i="2"/>
  <c r="AE48" i="2" s="1"/>
  <c r="Y34" i="2"/>
  <c r="AI34" i="2" s="1"/>
  <c r="W23" i="2"/>
  <c r="AG23" i="2" s="1"/>
  <c r="U35" i="2"/>
  <c r="AE35" i="2" s="1"/>
  <c r="W14" i="2"/>
  <c r="AG14" i="2" s="1"/>
  <c r="AB11" i="2"/>
  <c r="AL11" i="2" s="1"/>
  <c r="T10" i="2"/>
  <c r="AD10" i="2" s="1"/>
  <c r="X11" i="2"/>
  <c r="AH11" i="2" s="1"/>
  <c r="AB35" i="2"/>
  <c r="AL35" i="2" s="1"/>
  <c r="AA25" i="2"/>
  <c r="AK25" i="2" s="1"/>
  <c r="W64" i="2"/>
  <c r="AG64" i="2" s="1"/>
  <c r="X36" i="2"/>
  <c r="AH36" i="2" s="1"/>
  <c r="Z61" i="2"/>
  <c r="AJ61" i="2" s="1"/>
  <c r="Z31" i="2"/>
  <c r="AJ31" i="2" s="1"/>
  <c r="V55" i="2"/>
  <c r="AF55" i="2" s="1"/>
  <c r="AB20" i="2"/>
  <c r="AL20" i="2" s="1"/>
  <c r="T50" i="2"/>
  <c r="AD50" i="2" s="1"/>
  <c r="AA18" i="2"/>
  <c r="AK18" i="2" s="1"/>
  <c r="W46" i="2"/>
  <c r="AG46" i="2" s="1"/>
  <c r="Z65" i="2"/>
  <c r="AJ65" i="2" s="1"/>
  <c r="X38" i="2"/>
  <c r="AH38" i="2" s="1"/>
  <c r="V60" i="2"/>
  <c r="AF60" i="2" s="1"/>
  <c r="AB28" i="2"/>
  <c r="AL28" i="2" s="1"/>
  <c r="X51" i="2"/>
  <c r="AH51" i="2" s="1"/>
  <c r="W20" i="2"/>
  <c r="AG20" i="2" s="1"/>
  <c r="AB45" i="2"/>
  <c r="AL45" i="2" s="1"/>
  <c r="AB32" i="2"/>
  <c r="AL32" i="2" s="1"/>
  <c r="T20" i="2"/>
  <c r="AD20" i="2" s="1"/>
  <c r="U57" i="2"/>
  <c r="AE57" i="2" s="1"/>
  <c r="Z35" i="2"/>
  <c r="AJ35" i="2" s="1"/>
  <c r="AA64" i="2"/>
  <c r="AK64" i="2" s="1"/>
  <c r="X54" i="2"/>
  <c r="AH54" i="2" s="1"/>
  <c r="AB42" i="2"/>
  <c r="AL42" i="2" s="1"/>
  <c r="U29" i="2"/>
  <c r="AE29" i="2" s="1"/>
  <c r="U13" i="2"/>
  <c r="AE13" i="2" s="1"/>
  <c r="Z45" i="2"/>
  <c r="AJ45" i="2" s="1"/>
  <c r="V21" i="2"/>
  <c r="AF21" i="2" s="1"/>
  <c r="T58" i="2"/>
  <c r="AD58" i="2" s="1"/>
  <c r="Z46" i="2"/>
  <c r="AJ46" i="2" s="1"/>
  <c r="X35" i="2"/>
  <c r="AH35" i="2" s="1"/>
  <c r="Z22" i="2"/>
  <c r="AJ22" i="2" s="1"/>
  <c r="U65" i="2"/>
  <c r="AE65" i="2" s="1"/>
  <c r="Z53" i="2"/>
  <c r="AJ53" i="2" s="1"/>
  <c r="T42" i="2"/>
  <c r="AD42" i="2" s="1"/>
  <c r="AB29" i="2"/>
  <c r="AL29" i="2" s="1"/>
  <c r="T17" i="2"/>
  <c r="AD17" i="2" s="1"/>
  <c r="U27" i="2"/>
  <c r="AE27" i="2" s="1"/>
  <c r="X65" i="2"/>
  <c r="AH65" i="2" s="1"/>
  <c r="T59" i="2"/>
  <c r="AD59" i="2" s="1"/>
  <c r="Z52" i="2"/>
  <c r="AJ52" i="2" s="1"/>
  <c r="V46" i="2"/>
  <c r="AF46" i="2" s="1"/>
  <c r="AB39" i="2"/>
  <c r="AL39" i="2" s="1"/>
  <c r="X33" i="2"/>
  <c r="AH33" i="2" s="1"/>
  <c r="T27" i="2"/>
  <c r="AD27" i="2" s="1"/>
  <c r="Z20" i="2"/>
  <c r="AJ20" i="2" s="1"/>
  <c r="V14" i="2"/>
  <c r="AF14" i="2" s="1"/>
  <c r="Y60" i="2"/>
  <c r="AI60" i="2" s="1"/>
  <c r="Y52" i="2"/>
  <c r="AI52" i="2" s="1"/>
  <c r="Y44" i="2"/>
  <c r="AI44" i="2" s="1"/>
  <c r="Y36" i="2"/>
  <c r="AI36" i="2" s="1"/>
  <c r="AA27" i="2"/>
  <c r="AK27" i="2" s="1"/>
  <c r="W17" i="2"/>
  <c r="AG17" i="2" s="1"/>
  <c r="Y58" i="2"/>
  <c r="AI58" i="2" s="1"/>
  <c r="W47" i="2"/>
  <c r="AG47" i="2" s="1"/>
  <c r="AA33" i="2"/>
  <c r="AK33" i="2" s="1"/>
  <c r="Y22" i="2"/>
  <c r="AI22" i="2" s="1"/>
  <c r="AA32" i="2"/>
  <c r="AK32" i="2" s="1"/>
  <c r="Z9" i="2"/>
  <c r="AJ9" i="2" s="1"/>
  <c r="V10" i="2"/>
  <c r="AF10" i="2" s="1"/>
  <c r="V9" i="2"/>
  <c r="Z10" i="2"/>
  <c r="AJ10" i="2" s="1"/>
  <c r="T7" i="2"/>
  <c r="AD7" i="2" s="1"/>
  <c r="V59" i="2"/>
  <c r="AF59" i="2" s="1"/>
  <c r="W28" i="2"/>
  <c r="AG28" i="2" s="1"/>
  <c r="X56" i="2"/>
  <c r="AH56" i="2" s="1"/>
  <c r="Y23" i="2"/>
  <c r="AI23" i="2" s="1"/>
  <c r="AB48" i="2"/>
  <c r="AL48" i="2" s="1"/>
  <c r="Z66" i="2"/>
  <c r="AJ66" i="2" s="1"/>
  <c r="Y43" i="2"/>
  <c r="AI43" i="2" s="1"/>
  <c r="W66" i="2"/>
  <c r="AG66" i="2" s="1"/>
  <c r="X39" i="2"/>
  <c r="AH39" i="2" s="1"/>
  <c r="X60" i="2"/>
  <c r="AH60" i="2" s="1"/>
  <c r="T30" i="2"/>
  <c r="AD30" i="2" s="1"/>
  <c r="U55" i="2"/>
  <c r="AE55" i="2" s="1"/>
  <c r="X20" i="2"/>
  <c r="AH20" i="2" s="1"/>
  <c r="AB44" i="2"/>
  <c r="AL44" i="2" s="1"/>
  <c r="Y53" i="2"/>
  <c r="AI53" i="2" s="1"/>
  <c r="V43" i="2"/>
  <c r="AF43" i="2" s="1"/>
  <c r="Z29" i="2"/>
  <c r="AJ29" i="2" s="1"/>
  <c r="AB16" i="2"/>
  <c r="AL16" i="2" s="1"/>
  <c r="T52" i="2"/>
  <c r="AD52" i="2" s="1"/>
  <c r="V29" i="2"/>
  <c r="AF29" i="2" s="1"/>
  <c r="T62" i="2"/>
  <c r="AD62" i="2" s="1"/>
  <c r="Z50" i="2"/>
  <c r="AJ50" i="2" s="1"/>
  <c r="V40" i="2"/>
  <c r="AF40" i="2" s="1"/>
  <c r="W24" i="2"/>
  <c r="AG24" i="2" s="1"/>
  <c r="Y63" i="2"/>
  <c r="AI63" i="2" s="1"/>
  <c r="W40" i="2"/>
  <c r="AG40" i="2" s="1"/>
  <c r="AB14" i="2"/>
  <c r="AL14" i="2" s="1"/>
  <c r="Y55" i="2"/>
  <c r="AI55" i="2" s="1"/>
  <c r="T44" i="2"/>
  <c r="AD44" i="2" s="1"/>
  <c r="V32" i="2"/>
  <c r="AF32" i="2" s="1"/>
  <c r="X19" i="2"/>
  <c r="AH19" i="2" s="1"/>
  <c r="V61" i="2"/>
  <c r="AF61" i="2" s="1"/>
  <c r="U51" i="2"/>
  <c r="AE51" i="2" s="1"/>
  <c r="V39" i="2"/>
  <c r="AF39" i="2" s="1"/>
  <c r="Z26" i="2"/>
  <c r="AJ26" i="2" s="1"/>
  <c r="AB13" i="2"/>
  <c r="AL13" i="2" s="1"/>
  <c r="U23" i="2"/>
  <c r="AE23" i="2" s="1"/>
  <c r="AB63" i="2"/>
  <c r="AL63" i="2" s="1"/>
  <c r="X57" i="2"/>
  <c r="AH57" i="2" s="1"/>
  <c r="T51" i="2"/>
  <c r="AD51" i="2" s="1"/>
  <c r="Z44" i="2"/>
  <c r="AJ44" i="2" s="1"/>
  <c r="V38" i="2"/>
  <c r="AF38" i="2" s="1"/>
  <c r="AB31" i="2"/>
  <c r="AL31" i="2" s="1"/>
  <c r="X25" i="2"/>
  <c r="AH25" i="2" s="1"/>
  <c r="T19" i="2"/>
  <c r="AD19" i="2" s="1"/>
  <c r="U66" i="2"/>
  <c r="AE66" i="2" s="1"/>
  <c r="U58" i="2"/>
  <c r="AE58" i="2" s="1"/>
  <c r="U50" i="2"/>
  <c r="AE50" i="2" s="1"/>
  <c r="U42" i="2"/>
  <c r="AE42" i="2" s="1"/>
  <c r="U34" i="2"/>
  <c r="AE34" i="2" s="1"/>
  <c r="W25" i="2"/>
  <c r="AG25" i="2" s="1"/>
  <c r="U14" i="2"/>
  <c r="AE14" i="2" s="1"/>
  <c r="U56" i="2"/>
  <c r="AE56" i="2" s="1"/>
  <c r="Y42" i="2"/>
  <c r="AI42" i="2" s="1"/>
  <c r="W31" i="2"/>
  <c r="AG31" i="2" s="1"/>
  <c r="AA17" i="2"/>
  <c r="AK17" i="2" s="1"/>
  <c r="AA28" i="2"/>
  <c r="AK28" i="2" s="1"/>
  <c r="AA7" i="2"/>
  <c r="AK7" i="2" s="1"/>
  <c r="AA11" i="2"/>
  <c r="AK11" i="2" s="1"/>
  <c r="V7" i="2"/>
  <c r="AF7" i="2" s="1"/>
  <c r="AB12" i="2"/>
  <c r="AL12" i="2" s="1"/>
  <c r="AA31" i="2"/>
  <c r="AK31" i="2" s="1"/>
  <c r="AA23" i="2"/>
  <c r="AK23" i="2" s="1"/>
  <c r="AA15" i="2"/>
  <c r="AK15" i="2" s="1"/>
  <c r="AA61" i="2"/>
  <c r="AK61" i="2" s="1"/>
  <c r="AA53" i="2"/>
  <c r="AK53" i="2" s="1"/>
  <c r="AA45" i="2"/>
  <c r="AK45" i="2" s="1"/>
  <c r="AA37" i="2"/>
  <c r="AK37" i="2" s="1"/>
  <c r="AA29" i="2"/>
  <c r="AK29" i="2" s="1"/>
  <c r="AA21" i="2"/>
  <c r="AK21" i="2" s="1"/>
  <c r="AA13" i="2"/>
  <c r="AK13" i="2" s="1"/>
  <c r="W26" i="2"/>
  <c r="AG26" i="2" s="1"/>
  <c r="AA12" i="2"/>
  <c r="AK12" i="2" s="1"/>
  <c r="W10" i="2"/>
  <c r="AG10" i="2" s="1"/>
  <c r="Y8" i="2"/>
  <c r="AI8" i="2" s="1"/>
  <c r="W12" i="2"/>
  <c r="AG12" i="2" s="1"/>
  <c r="Y11" i="2"/>
  <c r="AI11" i="2" s="1"/>
  <c r="AB9" i="2"/>
  <c r="AL9" i="2" s="1"/>
  <c r="AA9" i="2"/>
  <c r="AK9" i="2" s="1"/>
  <c r="U60" i="2"/>
  <c r="AE60" i="2" s="1"/>
  <c r="U52" i="2"/>
  <c r="AE52" i="2" s="1"/>
  <c r="U44" i="2"/>
  <c r="AE44" i="2" s="1"/>
  <c r="U36" i="2"/>
  <c r="AE36" i="2" s="1"/>
  <c r="U28" i="2"/>
  <c r="AE28" i="2" s="1"/>
  <c r="U20" i="2"/>
  <c r="AE20" i="2" s="1"/>
  <c r="AA40" i="2"/>
  <c r="AK40" i="2" s="1"/>
  <c r="AA24" i="2"/>
  <c r="AK24" i="2" s="1"/>
  <c r="U11" i="2"/>
  <c r="AE11" i="2" s="1"/>
  <c r="Y9" i="2"/>
  <c r="Y7" i="2"/>
  <c r="AI7" i="2" s="1"/>
  <c r="Z11" i="2"/>
  <c r="AJ11" i="2" s="1"/>
  <c r="AA10" i="2"/>
  <c r="AK10" i="2" s="1"/>
  <c r="T9" i="2"/>
  <c r="AB8" i="2"/>
  <c r="AL8" i="2" s="1"/>
  <c r="V9" i="1"/>
  <c r="W21" i="2"/>
  <c r="AG21" i="2" s="1"/>
  <c r="W13" i="2"/>
  <c r="AG13" i="2" s="1"/>
  <c r="W59" i="2"/>
  <c r="AG59" i="2" s="1"/>
  <c r="W51" i="2"/>
  <c r="AG51" i="2" s="1"/>
  <c r="W43" i="2"/>
  <c r="AG43" i="2" s="1"/>
  <c r="W35" i="2"/>
  <c r="AG35" i="2" s="1"/>
  <c r="W27" i="2"/>
  <c r="AG27" i="2" s="1"/>
  <c r="W19" i="2"/>
  <c r="AG19" i="2" s="1"/>
  <c r="W38" i="2"/>
  <c r="AG38" i="2" s="1"/>
  <c r="W22" i="2"/>
  <c r="AG22" i="2" s="1"/>
  <c r="X10" i="2"/>
  <c r="AH10" i="2" s="1"/>
  <c r="Z8" i="2"/>
  <c r="AJ8" i="2" s="1"/>
  <c r="X12" i="2"/>
  <c r="AH12" i="2" s="1"/>
  <c r="AB10" i="2"/>
  <c r="AL10" i="2" s="1"/>
  <c r="U9" i="2"/>
  <c r="AE9" i="2" s="1"/>
  <c r="T8" i="2"/>
  <c r="AD8" i="2" s="1"/>
  <c r="V8" i="1"/>
  <c r="J428" i="3"/>
  <c r="J364" i="3"/>
  <c r="J52" i="3"/>
  <c r="J44" i="3"/>
  <c r="J102" i="3"/>
  <c r="J507" i="3"/>
  <c r="J499" i="3"/>
  <c r="J491" i="3"/>
  <c r="J246" i="3"/>
  <c r="J361" i="3"/>
  <c r="J149" i="3"/>
  <c r="J486" i="3"/>
  <c r="J470" i="3"/>
  <c r="J462" i="3"/>
  <c r="J430" i="3"/>
  <c r="J414" i="3"/>
  <c r="J382" i="3"/>
  <c r="J366" i="3"/>
  <c r="J350" i="3"/>
  <c r="J342" i="3"/>
  <c r="J315" i="3"/>
  <c r="J299" i="3"/>
  <c r="J275" i="3"/>
  <c r="J251" i="3"/>
  <c r="J234" i="3"/>
  <c r="J218" i="3"/>
  <c r="J186" i="3"/>
  <c r="J178" i="3"/>
  <c r="J162" i="3"/>
  <c r="J138" i="3"/>
  <c r="J87" i="3"/>
  <c r="J70" i="3"/>
  <c r="J46" i="3"/>
  <c r="J22" i="3"/>
  <c r="J14" i="3"/>
  <c r="J326" i="3"/>
  <c r="CG2" i="5"/>
  <c r="CG4" i="5" s="1"/>
  <c r="AW2" i="5"/>
  <c r="AW4" i="5" s="1"/>
  <c r="BT2" i="5"/>
  <c r="BT4" i="5" s="1"/>
  <c r="BA2" i="5"/>
  <c r="BA4" i="5" s="1"/>
  <c r="BM2" i="5"/>
  <c r="BM4" i="5" s="1"/>
  <c r="BZ2" i="5"/>
  <c r="BZ4" i="5" s="1"/>
  <c r="BL2" i="5"/>
  <c r="BL4" i="5" s="1"/>
  <c r="BR2" i="5"/>
  <c r="BR4" i="5" s="1"/>
  <c r="CD2" i="5"/>
  <c r="CD4" i="5" s="1"/>
  <c r="BQ2" i="5"/>
  <c r="BQ4" i="5" s="1"/>
  <c r="BE2" i="5"/>
  <c r="BE4" i="5" s="1"/>
  <c r="CA2" i="5"/>
  <c r="CA4" i="5" s="1"/>
  <c r="BJ2" i="5"/>
  <c r="BJ4" i="5" s="1"/>
  <c r="CJ2" i="5"/>
  <c r="CJ4" i="5" s="1"/>
  <c r="BI2" i="5"/>
  <c r="BI4" i="5" s="1"/>
  <c r="CI2" i="5"/>
  <c r="CI4" i="5" s="1"/>
  <c r="CE2" i="5"/>
  <c r="CE4" i="5" s="1"/>
  <c r="BS2" i="5"/>
  <c r="BS4" i="5" s="1"/>
  <c r="BC2" i="5"/>
  <c r="BC4" i="5" s="1"/>
  <c r="AZ2" i="5"/>
  <c r="AZ4" i="5" s="1"/>
  <c r="CB2" i="5"/>
  <c r="CB4" i="5" s="1"/>
  <c r="AY2" i="5"/>
  <c r="AY4" i="5" s="1"/>
  <c r="AO2" i="5"/>
  <c r="AO4" i="5" s="1"/>
  <c r="BB2" i="5"/>
  <c r="BB4" i="5" s="1"/>
  <c r="BY2" i="5"/>
  <c r="BY4" i="5" s="1"/>
  <c r="BH2" i="5"/>
  <c r="BH4" i="5" s="1"/>
  <c r="BV2" i="5"/>
  <c r="BV4" i="5" s="1"/>
  <c r="BP2" i="5"/>
  <c r="BP4" i="5" s="1"/>
  <c r="BO2" i="5"/>
  <c r="BO4" i="5" s="1"/>
  <c r="BD2" i="5"/>
  <c r="BD4" i="5" s="1"/>
  <c r="BX2" i="5"/>
  <c r="BX4" i="5" s="1"/>
  <c r="BG2" i="5"/>
  <c r="BG4" i="5" s="1"/>
  <c r="BK2" i="5"/>
  <c r="BK4" i="5" s="1"/>
  <c r="BU2" i="5"/>
  <c r="BU4" i="5" s="1"/>
  <c r="CF2" i="5"/>
  <c r="CF4" i="5" s="1"/>
  <c r="BN2" i="5"/>
  <c r="BN4" i="5" s="1"/>
  <c r="BW2" i="5"/>
  <c r="BW4" i="5" s="1"/>
  <c r="BF2" i="5"/>
  <c r="BF4" i="5" s="1"/>
  <c r="AU2" i="5"/>
  <c r="AU4" i="5" s="1"/>
  <c r="AP2" i="5"/>
  <c r="AP4" i="5" s="1"/>
  <c r="AN2" i="5"/>
  <c r="AN4" i="5" s="1"/>
  <c r="AG2" i="5"/>
  <c r="AG4" i="5" s="1"/>
  <c r="AM2" i="5"/>
  <c r="AM4" i="5" s="1"/>
  <c r="AL2" i="5"/>
  <c r="AL4" i="5" s="1"/>
  <c r="AV2" i="5"/>
  <c r="AV4" i="5" s="1"/>
  <c r="AT2" i="5"/>
  <c r="AT4" i="5" s="1"/>
  <c r="AH2" i="5"/>
  <c r="AH4" i="5" s="1"/>
  <c r="AJ2" i="5"/>
  <c r="AJ4" i="5" s="1"/>
  <c r="AR2" i="5"/>
  <c r="AR4" i="5" s="1"/>
  <c r="AS2" i="5"/>
  <c r="AS4" i="5" s="1"/>
  <c r="AQ2" i="5"/>
  <c r="AQ4" i="5" s="1"/>
  <c r="J53" i="3"/>
  <c r="J13" i="3"/>
  <c r="AI2" i="5"/>
  <c r="AI4" i="5" s="1"/>
  <c r="T2" i="5"/>
  <c r="T4" i="5" s="1"/>
  <c r="AK2" i="5"/>
  <c r="AK4" i="5" s="1"/>
  <c r="J268" i="3"/>
  <c r="J195" i="3"/>
  <c r="J276" i="3"/>
  <c r="J115" i="3"/>
  <c r="J327" i="3"/>
  <c r="J118" i="3"/>
  <c r="J66" i="3"/>
  <c r="J58" i="3"/>
  <c r="J50" i="3"/>
  <c r="J42" i="3"/>
  <c r="J26" i="3"/>
  <c r="J408" i="3"/>
  <c r="J325" i="3"/>
  <c r="J269" i="3"/>
  <c r="J164" i="3"/>
  <c r="J156" i="3"/>
  <c r="J48" i="3"/>
  <c r="J32" i="3"/>
  <c r="J393" i="3"/>
  <c r="J41" i="3"/>
  <c r="J365" i="3"/>
  <c r="J349" i="3"/>
  <c r="J266" i="3"/>
  <c r="J185" i="3"/>
  <c r="J169" i="3"/>
  <c r="J145" i="3"/>
  <c r="J121" i="3"/>
  <c r="J216" i="3"/>
  <c r="J144" i="3"/>
  <c r="J48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55" i="3"/>
  <c r="J347" i="3"/>
  <c r="J339" i="3"/>
  <c r="J330" i="3"/>
  <c r="J320" i="3"/>
  <c r="J312" i="3"/>
  <c r="J304" i="3"/>
  <c r="J296" i="3"/>
  <c r="J288" i="3"/>
  <c r="J280" i="3"/>
  <c r="J272" i="3"/>
  <c r="J264" i="3"/>
  <c r="J256" i="3"/>
  <c r="J248" i="3"/>
  <c r="J239" i="3"/>
  <c r="J231" i="3"/>
  <c r="J223" i="3"/>
  <c r="J215" i="3"/>
  <c r="J207" i="3"/>
  <c r="J199" i="3"/>
  <c r="J191" i="3"/>
  <c r="J183" i="3"/>
  <c r="J175" i="3"/>
  <c r="J167" i="3"/>
  <c r="J159" i="3"/>
  <c r="J151" i="3"/>
  <c r="J143" i="3"/>
  <c r="J135" i="3"/>
  <c r="J127" i="3"/>
  <c r="J119" i="3"/>
  <c r="J111" i="3"/>
  <c r="J103" i="3"/>
  <c r="J93" i="3"/>
  <c r="J83" i="3"/>
  <c r="J75" i="3"/>
  <c r="J67" i="3"/>
  <c r="J59" i="3"/>
  <c r="J51" i="3"/>
  <c r="J43" i="3"/>
  <c r="J35" i="3"/>
  <c r="J27" i="3"/>
  <c r="J19" i="3"/>
  <c r="J493" i="3"/>
  <c r="J332" i="3"/>
  <c r="J412" i="3"/>
  <c r="J380" i="3"/>
  <c r="J184" i="3"/>
  <c r="J36" i="3"/>
  <c r="J436" i="3"/>
  <c r="J208" i="3"/>
  <c r="J460" i="3"/>
  <c r="J60" i="3"/>
  <c r="J101" i="3"/>
  <c r="J86" i="3"/>
  <c r="J505" i="3"/>
  <c r="J497" i="3"/>
  <c r="J489" i="3"/>
  <c r="J481" i="3"/>
  <c r="J473" i="3"/>
  <c r="J465" i="3"/>
  <c r="J457" i="3"/>
  <c r="J449" i="3"/>
  <c r="J441" i="3"/>
  <c r="J433" i="3"/>
  <c r="J425" i="3"/>
  <c r="J417" i="3"/>
  <c r="J409" i="3"/>
  <c r="J401" i="3"/>
  <c r="J385" i="3"/>
  <c r="J377" i="3"/>
  <c r="J369" i="3"/>
  <c r="J353" i="3"/>
  <c r="J345" i="3"/>
  <c r="J337" i="3"/>
  <c r="J328" i="3"/>
  <c r="J318" i="3"/>
  <c r="J310" i="3"/>
  <c r="J302" i="3"/>
  <c r="J294" i="3"/>
  <c r="J286" i="3"/>
  <c r="J278" i="3"/>
  <c r="J270" i="3"/>
  <c r="J262" i="3"/>
  <c r="J254" i="3"/>
  <c r="J245" i="3"/>
  <c r="J237" i="3"/>
  <c r="J229" i="3"/>
  <c r="J221" i="3"/>
  <c r="J213" i="3"/>
  <c r="J205" i="3"/>
  <c r="J197" i="3"/>
  <c r="J189" i="3"/>
  <c r="J181" i="3"/>
  <c r="J173" i="3"/>
  <c r="J165" i="3"/>
  <c r="J157" i="3"/>
  <c r="J141" i="3"/>
  <c r="J133" i="3"/>
  <c r="J125" i="3"/>
  <c r="J117" i="3"/>
  <c r="J109" i="3"/>
  <c r="J100" i="3"/>
  <c r="J81" i="3"/>
  <c r="J73" i="3"/>
  <c r="J65" i="3"/>
  <c r="J57" i="3"/>
  <c r="J49" i="3"/>
  <c r="J33" i="3"/>
  <c r="J25" i="3"/>
  <c r="J17" i="3"/>
  <c r="J107" i="3"/>
  <c r="J55" i="3"/>
  <c r="J47" i="3"/>
  <c r="J39" i="3"/>
  <c r="J31" i="3"/>
  <c r="J23" i="3"/>
  <c r="J15" i="3"/>
  <c r="J488" i="3"/>
  <c r="J480" i="3"/>
  <c r="J464" i="3"/>
  <c r="J432" i="3"/>
  <c r="J384" i="3"/>
  <c r="J360" i="3"/>
  <c r="J344" i="3"/>
  <c r="J293" i="3"/>
  <c r="J261" i="3"/>
  <c r="J244" i="3"/>
  <c r="J220" i="3"/>
  <c r="J204" i="3"/>
  <c r="J180" i="3"/>
  <c r="J148" i="3"/>
  <c r="J140" i="3"/>
  <c r="J132" i="3"/>
  <c r="J116" i="3"/>
  <c r="J89" i="3"/>
  <c r="J64" i="3"/>
  <c r="J40" i="3"/>
  <c r="J24" i="3"/>
  <c r="J16" i="3"/>
  <c r="J238" i="3"/>
  <c r="J158" i="3"/>
  <c r="J134" i="3"/>
  <c r="J110" i="3"/>
  <c r="J74" i="3"/>
  <c r="J91" i="3"/>
  <c r="J503" i="3"/>
  <c r="J495" i="3"/>
  <c r="J487" i="3"/>
  <c r="J479" i="3"/>
  <c r="J471" i="3"/>
  <c r="J463" i="3"/>
  <c r="J455" i="3"/>
  <c r="J447" i="3"/>
  <c r="J439" i="3"/>
  <c r="J431" i="3"/>
  <c r="J423" i="3"/>
  <c r="J415" i="3"/>
  <c r="J407" i="3"/>
  <c r="J399" i="3"/>
  <c r="J391" i="3"/>
  <c r="J383" i="3"/>
  <c r="J375" i="3"/>
  <c r="J367" i="3"/>
  <c r="J359" i="3"/>
  <c r="J351" i="3"/>
  <c r="J343" i="3"/>
  <c r="J335" i="3"/>
  <c r="J324" i="3"/>
  <c r="J316" i="3"/>
  <c r="J308" i="3"/>
  <c r="J300" i="3"/>
  <c r="J292" i="3"/>
  <c r="J284" i="3"/>
  <c r="J260" i="3"/>
  <c r="J252" i="3"/>
  <c r="J243" i="3"/>
  <c r="J235" i="3"/>
  <c r="J227" i="3"/>
  <c r="J219" i="3"/>
  <c r="J211" i="3"/>
  <c r="J203" i="3"/>
  <c r="J187" i="3"/>
  <c r="J179" i="3"/>
  <c r="J171" i="3"/>
  <c r="J163" i="3"/>
  <c r="J155" i="3"/>
  <c r="J147" i="3"/>
  <c r="J139" i="3"/>
  <c r="J131" i="3"/>
  <c r="J123" i="3"/>
  <c r="J98" i="3"/>
  <c r="J88" i="3"/>
  <c r="J79" i="3"/>
  <c r="J71" i="3"/>
  <c r="J63" i="3"/>
  <c r="J501" i="3"/>
  <c r="J485" i="3"/>
  <c r="J477" i="3"/>
  <c r="J469" i="3"/>
  <c r="J461" i="3"/>
  <c r="J453" i="3"/>
  <c r="J445" i="3"/>
  <c r="J437" i="3"/>
  <c r="J429" i="3"/>
  <c r="J421" i="3"/>
  <c r="J413" i="3"/>
  <c r="J405" i="3"/>
  <c r="J397" i="3"/>
  <c r="J389" i="3"/>
  <c r="J381" i="3"/>
  <c r="J373" i="3"/>
  <c r="J357" i="3"/>
  <c r="J341" i="3"/>
  <c r="J333" i="3"/>
  <c r="J314" i="3"/>
  <c r="J306" i="3"/>
  <c r="J298" i="3"/>
  <c r="J290" i="3"/>
  <c r="J282" i="3"/>
  <c r="J274" i="3"/>
  <c r="J258" i="3"/>
  <c r="J250" i="3"/>
  <c r="J241" i="3"/>
  <c r="J233" i="3"/>
  <c r="J225" i="3"/>
  <c r="J217" i="3"/>
  <c r="J209" i="3"/>
  <c r="J201" i="3"/>
  <c r="J193" i="3"/>
  <c r="J177" i="3"/>
  <c r="J161" i="3"/>
  <c r="J153" i="3"/>
  <c r="J137" i="3"/>
  <c r="J129" i="3"/>
  <c r="J113" i="3"/>
  <c r="J105" i="3"/>
  <c r="J95" i="3"/>
  <c r="J85" i="3"/>
  <c r="J77" i="3"/>
  <c r="J69" i="3"/>
  <c r="J61" i="3"/>
  <c r="J45" i="3"/>
  <c r="J37" i="3"/>
  <c r="J29" i="3"/>
  <c r="J21" i="3"/>
  <c r="J7" i="3"/>
  <c r="J484" i="3"/>
  <c r="J476" i="3"/>
  <c r="J356" i="3"/>
  <c r="J331" i="3"/>
  <c r="J313" i="3"/>
  <c r="J281" i="3"/>
  <c r="J265" i="3"/>
  <c r="J224" i="3"/>
  <c r="J136" i="3"/>
  <c r="J120" i="3"/>
  <c r="J104" i="3"/>
  <c r="J94" i="3"/>
  <c r="J84" i="3"/>
  <c r="J20" i="3"/>
  <c r="J11" i="3"/>
  <c r="W7" i="2"/>
  <c r="AG7" i="2" s="1"/>
  <c r="Q8" i="10"/>
  <c r="Q10" i="10"/>
  <c r="J502" i="3"/>
  <c r="J494" i="3"/>
  <c r="J478" i="3"/>
  <c r="J454" i="3"/>
  <c r="J446" i="3"/>
  <c r="J438" i="3"/>
  <c r="J422" i="3"/>
  <c r="J406" i="3"/>
  <c r="J398" i="3"/>
  <c r="J390" i="3"/>
  <c r="J374" i="3"/>
  <c r="J358" i="3"/>
  <c r="J334" i="3"/>
  <c r="J307" i="3"/>
  <c r="J291" i="3"/>
  <c r="J283" i="3"/>
  <c r="J267" i="3"/>
  <c r="J259" i="3"/>
  <c r="J226" i="3"/>
  <c r="J210" i="3"/>
  <c r="J202" i="3"/>
  <c r="J194" i="3"/>
  <c r="J170" i="3"/>
  <c r="J154" i="3"/>
  <c r="J146" i="3"/>
  <c r="J130" i="3"/>
  <c r="J122" i="3"/>
  <c r="J114" i="3"/>
  <c r="J106" i="3"/>
  <c r="J96" i="3"/>
  <c r="J78" i="3"/>
  <c r="J62" i="3"/>
  <c r="J54" i="3"/>
  <c r="J38" i="3"/>
  <c r="J30" i="3"/>
  <c r="J500" i="3"/>
  <c r="J492" i="3"/>
  <c r="J468" i="3"/>
  <c r="J452" i="3"/>
  <c r="J444" i="3"/>
  <c r="J420" i="3"/>
  <c r="J404" i="3"/>
  <c r="J396" i="3"/>
  <c r="J388" i="3"/>
  <c r="J372" i="3"/>
  <c r="J348" i="3"/>
  <c r="J340" i="3"/>
  <c r="J321" i="3"/>
  <c r="J305" i="3"/>
  <c r="J297" i="3"/>
  <c r="J289" i="3"/>
  <c r="J273" i="3"/>
  <c r="J257" i="3"/>
  <c r="J249" i="3"/>
  <c r="J240" i="3"/>
  <c r="J232" i="3"/>
  <c r="J200" i="3"/>
  <c r="J192" i="3"/>
  <c r="J176" i="3"/>
  <c r="J168" i="3"/>
  <c r="J160" i="3"/>
  <c r="J152" i="3"/>
  <c r="J128" i="3"/>
  <c r="J112" i="3"/>
  <c r="J76" i="3"/>
  <c r="J68" i="3"/>
  <c r="J28" i="3"/>
  <c r="J506" i="3"/>
  <c r="J498" i="3"/>
  <c r="J490" i="3"/>
  <c r="J482" i="3"/>
  <c r="J474" i="3"/>
  <c r="J466" i="3"/>
  <c r="J458" i="3"/>
  <c r="J450" i="3"/>
  <c r="J442" i="3"/>
  <c r="J434" i="3"/>
  <c r="J426" i="3"/>
  <c r="J418" i="3"/>
  <c r="J410" i="3"/>
  <c r="J402" i="3"/>
  <c r="J394" i="3"/>
  <c r="J386" i="3"/>
  <c r="J378" i="3"/>
  <c r="J370" i="3"/>
  <c r="J362" i="3"/>
  <c r="J354" i="3"/>
  <c r="J346" i="3"/>
  <c r="J338" i="3"/>
  <c r="J329" i="3"/>
  <c r="J319" i="3"/>
  <c r="J311" i="3"/>
  <c r="J303" i="3"/>
  <c r="J295" i="3"/>
  <c r="J287" i="3"/>
  <c r="J279" i="3"/>
  <c r="J271" i="3"/>
  <c r="J263" i="3"/>
  <c r="J255" i="3"/>
  <c r="J247" i="3"/>
  <c r="J230" i="3"/>
  <c r="J222" i="3"/>
  <c r="J214" i="3"/>
  <c r="J206" i="3"/>
  <c r="J198" i="3"/>
  <c r="J190" i="3"/>
  <c r="J182" i="3"/>
  <c r="J174" i="3"/>
  <c r="J166" i="3"/>
  <c r="J150" i="3"/>
  <c r="J424" i="3"/>
  <c r="J99" i="3"/>
  <c r="J80" i="3"/>
  <c r="J504" i="3"/>
  <c r="J496" i="3"/>
  <c r="J472" i="3"/>
  <c r="J456" i="3"/>
  <c r="J448" i="3"/>
  <c r="J440" i="3"/>
  <c r="J416" i="3"/>
  <c r="J400" i="3"/>
  <c r="J392" i="3"/>
  <c r="J376" i="3"/>
  <c r="J368" i="3"/>
  <c r="J352" i="3"/>
  <c r="J336" i="3"/>
  <c r="J317" i="3"/>
  <c r="J309" i="3"/>
  <c r="J301" i="3"/>
  <c r="J285" i="3"/>
  <c r="J277" i="3"/>
  <c r="J228" i="3"/>
  <c r="Q11" i="10"/>
  <c r="Q9" i="10"/>
  <c r="Q13" i="10"/>
  <c r="Q12" i="10"/>
  <c r="Q6" i="10"/>
  <c r="J3" i="13"/>
  <c r="J4" i="13"/>
  <c r="J253" i="3"/>
  <c r="J236" i="3"/>
  <c r="J212" i="3"/>
  <c r="J196" i="3"/>
  <c r="W8" i="2"/>
  <c r="AG8" i="2" s="1"/>
  <c r="J188" i="3"/>
  <c r="J172" i="3"/>
  <c r="J124" i="3"/>
  <c r="J142" i="3"/>
  <c r="J126" i="3"/>
  <c r="J92" i="3"/>
  <c r="J82" i="3"/>
  <c r="J34" i="3"/>
  <c r="J18" i="3"/>
  <c r="J108" i="3"/>
  <c r="J72" i="3"/>
  <c r="J56" i="3"/>
  <c r="U2" i="5"/>
  <c r="U4" i="5" s="1"/>
  <c r="N388" i="4"/>
  <c r="N173" i="4"/>
  <c r="N206" i="4"/>
  <c r="N484" i="4"/>
  <c r="N436" i="4"/>
  <c r="Q2" i="5"/>
  <c r="Q4" i="5" s="1"/>
  <c r="X2" i="5"/>
  <c r="X4" i="5" s="1"/>
  <c r="N80" i="4"/>
  <c r="N64" i="4"/>
  <c r="Q10" i="4"/>
  <c r="Q42" i="4"/>
  <c r="Q74" i="4"/>
  <c r="Q106" i="4"/>
  <c r="Q138" i="4"/>
  <c r="Q170" i="4"/>
  <c r="Q202" i="4"/>
  <c r="Q234" i="4"/>
  <c r="Q266" i="4"/>
  <c r="Q298" i="4"/>
  <c r="Q330" i="4"/>
  <c r="R19" i="4"/>
  <c r="R42" i="4"/>
  <c r="Q65" i="4"/>
  <c r="Q88" i="4"/>
  <c r="Q111" i="4"/>
  <c r="P134" i="4"/>
  <c r="P157" i="4"/>
  <c r="P180" i="4"/>
  <c r="P203" i="4"/>
  <c r="R229" i="4"/>
  <c r="R252" i="4"/>
  <c r="R275" i="4"/>
  <c r="R298" i="4"/>
  <c r="Q321" i="4"/>
  <c r="Q344" i="4"/>
  <c r="P361" i="4"/>
  <c r="P377" i="4"/>
  <c r="P393" i="4"/>
  <c r="P409" i="4"/>
  <c r="P425" i="4"/>
  <c r="P441" i="4"/>
  <c r="P12" i="4"/>
  <c r="P34" i="4"/>
  <c r="R62" i="4"/>
  <c r="Q22" i="4"/>
  <c r="Q58" i="4"/>
  <c r="Q94" i="4"/>
  <c r="Q130" i="4"/>
  <c r="Q166" i="4"/>
  <c r="Q206" i="4"/>
  <c r="Q242" i="4"/>
  <c r="Q278" i="4"/>
  <c r="Q314" i="4"/>
  <c r="R10" i="4"/>
  <c r="R37" i="4"/>
  <c r="P61" i="4"/>
  <c r="R92" i="4"/>
  <c r="P116" i="4"/>
  <c r="Q143" i="4"/>
  <c r="R170" i="4"/>
  <c r="R197" i="4"/>
  <c r="P221" i="4"/>
  <c r="Q248" i="4"/>
  <c r="P276" i="4"/>
  <c r="Q303" i="4"/>
  <c r="R330" i="4"/>
  <c r="P353" i="4"/>
  <c r="R372" i="4"/>
  <c r="P389" i="4"/>
  <c r="R408" i="4"/>
  <c r="R428" i="4"/>
  <c r="P445" i="4"/>
  <c r="R22" i="4"/>
  <c r="R50" i="4"/>
  <c r="R79" i="4"/>
  <c r="P103" i="4"/>
  <c r="Q136" i="4"/>
  <c r="R169" i="4"/>
  <c r="P193" i="4"/>
  <c r="R221" i="4"/>
  <c r="P245" i="4"/>
  <c r="P268" i="4"/>
  <c r="P290" i="4"/>
  <c r="R318" i="4"/>
  <c r="R346" i="4"/>
  <c r="R367" i="4"/>
  <c r="R389" i="4"/>
  <c r="R410" i="4"/>
  <c r="R431" i="4"/>
  <c r="R453" i="4"/>
  <c r="R469" i="4"/>
  <c r="R485" i="4"/>
  <c r="R501" i="4"/>
  <c r="Q28" i="4"/>
  <c r="Q52" i="4"/>
  <c r="R85" i="4"/>
  <c r="R113" i="4"/>
  <c r="P137" i="4"/>
  <c r="P160" i="4"/>
  <c r="P183" i="4"/>
  <c r="R210" i="4"/>
  <c r="Q233" i="4"/>
  <c r="R262" i="4"/>
  <c r="P291" i="4"/>
  <c r="Q324" i="4"/>
  <c r="Q352" i="4"/>
  <c r="Q384" i="4"/>
  <c r="Q416" i="4"/>
  <c r="Q448" i="4"/>
  <c r="Q478" i="4"/>
  <c r="R9" i="4"/>
  <c r="P33" i="4"/>
  <c r="R61" i="4"/>
  <c r="P85" i="4"/>
  <c r="P108" i="4"/>
  <c r="P130" i="4"/>
  <c r="R158" i="4"/>
  <c r="R186" i="4"/>
  <c r="Q215" i="4"/>
  <c r="Q243" i="4"/>
  <c r="Q272" i="4"/>
  <c r="P32" i="4"/>
  <c r="R77" i="4"/>
  <c r="P112" i="4"/>
  <c r="Q149" i="4"/>
  <c r="Q208" i="4"/>
  <c r="Q241" i="4"/>
  <c r="P274" i="4"/>
  <c r="Q316" i="4"/>
  <c r="Q372" i="4"/>
  <c r="Q402" i="4"/>
  <c r="R438" i="4"/>
  <c r="Q468" i="4"/>
  <c r="P495" i="4"/>
  <c r="P49" i="4"/>
  <c r="P99" i="4"/>
  <c r="R149" i="4"/>
  <c r="Q180" i="4"/>
  <c r="P213" i="4"/>
  <c r="P21" i="4"/>
  <c r="R66" i="4"/>
  <c r="Q99" i="4"/>
  <c r="P146" i="4"/>
  <c r="P184" i="4"/>
  <c r="R242" i="4"/>
  <c r="Q276" i="4"/>
  <c r="Q320" i="4"/>
  <c r="Q356" i="4"/>
  <c r="Q386" i="4"/>
  <c r="P13" i="4"/>
  <c r="P41" i="4"/>
  <c r="Q83" i="4"/>
  <c r="P121" i="4"/>
  <c r="R167" i="4"/>
  <c r="R213" i="4"/>
  <c r="R276" i="4"/>
  <c r="P303" i="4"/>
  <c r="Q340" i="4"/>
  <c r="Q376" i="4"/>
  <c r="P404" i="4"/>
  <c r="P44" i="4"/>
  <c r="P111" i="4"/>
  <c r="P236" i="4"/>
  <c r="R269" i="4"/>
  <c r="P300" i="4"/>
  <c r="P314" i="4"/>
  <c r="R385" i="4"/>
  <c r="R429" i="4"/>
  <c r="P455" i="4"/>
  <c r="P497" i="4"/>
  <c r="Q219" i="4"/>
  <c r="R483" i="4"/>
  <c r="Q173" i="4"/>
  <c r="Q476" i="4"/>
  <c r="Q44" i="4"/>
  <c r="P156" i="4"/>
  <c r="P249" i="4"/>
  <c r="P271" i="4"/>
  <c r="P383" i="4"/>
  <c r="Q444" i="4"/>
  <c r="P480" i="4"/>
  <c r="P469" i="4"/>
  <c r="R126" i="4"/>
  <c r="P186" i="4"/>
  <c r="P237" i="4"/>
  <c r="Q350" i="4"/>
  <c r="P420" i="4"/>
  <c r="P457" i="4"/>
  <c r="R482" i="4"/>
  <c r="P224" i="4"/>
  <c r="R475" i="4"/>
  <c r="Q224" i="4"/>
  <c r="AC2" i="5"/>
  <c r="AC4" i="5" s="1"/>
  <c r="M2" i="5"/>
  <c r="M4" i="5" s="1"/>
  <c r="S2" i="5"/>
  <c r="S4" i="5" s="1"/>
  <c r="J2" i="5"/>
  <c r="J4" i="5" s="1"/>
  <c r="W2" i="5"/>
  <c r="W4" i="5" s="1"/>
  <c r="Y2" i="5"/>
  <c r="Y4" i="5" s="1"/>
  <c r="AA2" i="5"/>
  <c r="AA4" i="5" s="1"/>
  <c r="V2" i="5"/>
  <c r="V4" i="5" s="1"/>
  <c r="AB2" i="5"/>
  <c r="AB4" i="5" s="1"/>
  <c r="AD2" i="5"/>
  <c r="AD4" i="5" s="1"/>
  <c r="Z2" i="5"/>
  <c r="Z4" i="5" s="1"/>
  <c r="AF2" i="5"/>
  <c r="AF4" i="5" s="1"/>
  <c r="R494" i="4"/>
  <c r="R462" i="4"/>
  <c r="Q429" i="4"/>
  <c r="Q382" i="4"/>
  <c r="Q337" i="4"/>
  <c r="R297" i="4"/>
  <c r="R254" i="4"/>
  <c r="Q195" i="4"/>
  <c r="R144" i="4"/>
  <c r="R97" i="4"/>
  <c r="R52" i="4"/>
  <c r="Q283" i="4"/>
  <c r="Q249" i="4"/>
  <c r="Q220" i="4"/>
  <c r="Q181" i="4"/>
  <c r="R152" i="4"/>
  <c r="R123" i="4"/>
  <c r="P96" i="4"/>
  <c r="R72" i="4"/>
  <c r="R44" i="4"/>
  <c r="P10" i="4"/>
  <c r="Q474" i="4"/>
  <c r="Q438" i="4"/>
  <c r="Q401" i="4"/>
  <c r="Q368" i="4"/>
  <c r="Q331" i="4"/>
  <c r="R301" i="4"/>
  <c r="P263" i="4"/>
  <c r="P228" i="4"/>
  <c r="P200" i="4"/>
  <c r="R176" i="4"/>
  <c r="P149" i="4"/>
  <c r="P120" i="4"/>
  <c r="Q91" i="4"/>
  <c r="Q57" i="4"/>
  <c r="Q23" i="4"/>
  <c r="R497" i="4"/>
  <c r="P478" i="4"/>
  <c r="R461" i="4"/>
  <c r="P438" i="4"/>
  <c r="R415" i="4"/>
  <c r="P390" i="4"/>
  <c r="P363" i="4"/>
  <c r="P336" i="4"/>
  <c r="P307" i="4"/>
  <c r="P279" i="4"/>
  <c r="R255" i="4"/>
  <c r="Q227" i="4"/>
  <c r="Q199" i="4"/>
  <c r="Q164" i="4"/>
  <c r="R130" i="4"/>
  <c r="Q96" i="4"/>
  <c r="P63" i="4"/>
  <c r="P28" i="4"/>
  <c r="P449" i="4"/>
  <c r="P429" i="4"/>
  <c r="P405" i="4"/>
  <c r="P385" i="4"/>
  <c r="P365" i="4"/>
  <c r="P340" i="4"/>
  <c r="Q312" i="4"/>
  <c r="R284" i="4"/>
  <c r="P253" i="4"/>
  <c r="R220" i="4"/>
  <c r="P189" i="4"/>
  <c r="Q161" i="4"/>
  <c r="Q129" i="4"/>
  <c r="R101" i="4"/>
  <c r="P70" i="4"/>
  <c r="P38" i="4"/>
  <c r="Q346" i="4"/>
  <c r="Q306" i="4"/>
  <c r="Q262" i="4"/>
  <c r="Q222" i="4"/>
  <c r="Q182" i="4"/>
  <c r="Q142" i="4"/>
  <c r="Q98" i="4"/>
  <c r="Q54" i="4"/>
  <c r="Q14" i="4"/>
  <c r="AE2" i="5"/>
  <c r="AE4" i="5" s="1"/>
  <c r="P2" i="5"/>
  <c r="P4" i="5" s="1"/>
  <c r="F11" i="2"/>
  <c r="K11" i="2" s="1"/>
  <c r="R2" i="5"/>
  <c r="R4" i="5" s="1"/>
  <c r="F46" i="10"/>
  <c r="I46" i="10" s="1"/>
  <c r="F50" i="10"/>
  <c r="I50" i="10" s="1"/>
  <c r="F54" i="10"/>
  <c r="I54" i="10" s="1"/>
  <c r="F58" i="10"/>
  <c r="I58" i="10" s="1"/>
  <c r="F42" i="10"/>
  <c r="I42" i="10" s="1"/>
  <c r="F44" i="10"/>
  <c r="I44" i="10" s="1"/>
  <c r="F47" i="10"/>
  <c r="I47" i="10" s="1"/>
  <c r="F59" i="10"/>
  <c r="I59" i="10" s="1"/>
  <c r="F37" i="10"/>
  <c r="I37" i="10" s="1"/>
  <c r="F30" i="10"/>
  <c r="I30" i="10" s="1"/>
  <c r="F34" i="10"/>
  <c r="I34" i="10" s="1"/>
  <c r="F48" i="10"/>
  <c r="I48" i="10" s="1"/>
  <c r="F52" i="10"/>
  <c r="I52" i="10" s="1"/>
  <c r="F56" i="10"/>
  <c r="I56" i="10" s="1"/>
  <c r="F60" i="10"/>
  <c r="I60" i="10" s="1"/>
  <c r="F39" i="10"/>
  <c r="I39" i="10" s="1"/>
  <c r="F45" i="10"/>
  <c r="I45" i="10" s="1"/>
  <c r="F38" i="10"/>
  <c r="I38" i="10" s="1"/>
  <c r="F31" i="10"/>
  <c r="I31" i="10" s="1"/>
  <c r="F35" i="10"/>
  <c r="I35" i="10" s="1"/>
  <c r="F49" i="10"/>
  <c r="I49" i="10" s="1"/>
  <c r="F53" i="10"/>
  <c r="I53" i="10" s="1"/>
  <c r="F57" i="10"/>
  <c r="I57" i="10" s="1"/>
  <c r="F61" i="10"/>
  <c r="I61" i="10" s="1"/>
  <c r="F41" i="10"/>
  <c r="I41" i="10" s="1"/>
  <c r="F40" i="10"/>
  <c r="I40" i="10" s="1"/>
  <c r="F32" i="10"/>
  <c r="I32" i="10" s="1"/>
  <c r="F33" i="10"/>
  <c r="I33" i="10" s="1"/>
  <c r="F29" i="10"/>
  <c r="I29" i="10" s="1"/>
  <c r="F51" i="10"/>
  <c r="I51" i="10" s="1"/>
  <c r="F55" i="10"/>
  <c r="I55" i="10" s="1"/>
  <c r="F36" i="10"/>
  <c r="I36" i="10" s="1"/>
  <c r="F43" i="10"/>
  <c r="I43" i="10" s="1"/>
  <c r="F28" i="10"/>
  <c r="I28" i="10" s="1"/>
  <c r="G7" i="10"/>
  <c r="G10" i="10"/>
  <c r="F6" i="9"/>
  <c r="AI6" i="9"/>
  <c r="E6" i="9"/>
  <c r="AA6" i="9"/>
  <c r="Q22" i="10"/>
  <c r="R22" i="10" s="1"/>
  <c r="Q30" i="10"/>
  <c r="R30" i="10" s="1"/>
  <c r="S24" i="10"/>
  <c r="AU6" i="9"/>
  <c r="Z6" i="9"/>
  <c r="Q19" i="10"/>
  <c r="R19" i="10" s="1"/>
  <c r="S29" i="10"/>
  <c r="AM6" i="9"/>
  <c r="R6" i="9"/>
  <c r="S23" i="10"/>
  <c r="S28" i="10"/>
  <c r="AS6" i="9"/>
  <c r="Q6" i="9"/>
  <c r="Q26" i="10"/>
  <c r="R26" i="10" s="1"/>
  <c r="AJ6" i="9"/>
  <c r="BJ6" i="9"/>
  <c r="AK6" i="9"/>
  <c r="I6" i="9"/>
  <c r="AB6" i="9"/>
  <c r="BB6" i="9"/>
  <c r="Q21" i="10"/>
  <c r="R21" i="10" s="1"/>
  <c r="Q23" i="10"/>
  <c r="R23" i="10" s="1"/>
  <c r="S30" i="10"/>
  <c r="W6" i="9"/>
  <c r="U6" i="9"/>
  <c r="L6" i="9"/>
  <c r="K6" i="9"/>
  <c r="BE6" i="9"/>
  <c r="AV6" i="9"/>
  <c r="AL6" i="9"/>
  <c r="S21" i="10"/>
  <c r="Q25" i="10"/>
  <c r="R25" i="10" s="1"/>
  <c r="S27" i="10"/>
  <c r="O6" i="9"/>
  <c r="M6" i="9"/>
  <c r="BF6" i="9"/>
  <c r="AW6" i="9"/>
  <c r="AN6" i="9"/>
  <c r="AD6" i="9"/>
  <c r="Q24" i="10"/>
  <c r="R24" i="10" s="1"/>
  <c r="S25" i="10"/>
  <c r="G6" i="9"/>
  <c r="BH6" i="9"/>
  <c r="BG6" i="9"/>
  <c r="AX6" i="9"/>
  <c r="AO6" i="9"/>
  <c r="AF6" i="9"/>
  <c r="V6" i="9"/>
  <c r="Q29" i="10"/>
  <c r="R29" i="10" s="1"/>
  <c r="AE6" i="9"/>
  <c r="AC6" i="9"/>
  <c r="T6" i="9"/>
  <c r="S6" i="9"/>
  <c r="J6" i="9"/>
  <c r="BD6" i="9"/>
  <c r="AT6" i="9"/>
  <c r="Q20" i="10"/>
  <c r="R20" i="10" s="1"/>
  <c r="Q27" i="10"/>
  <c r="R27" i="10" s="1"/>
  <c r="H6" i="9"/>
  <c r="BI6" i="9"/>
  <c r="AZ6" i="9"/>
  <c r="AY6" i="9"/>
  <c r="AP6" i="9"/>
  <c r="AG6" i="9"/>
  <c r="X6" i="9"/>
  <c r="N6" i="9"/>
  <c r="S20" i="10"/>
  <c r="S22" i="10"/>
  <c r="Q28" i="10"/>
  <c r="R28" i="10" s="1"/>
  <c r="BC6" i="9"/>
  <c r="BA6" i="9"/>
  <c r="AR6" i="9"/>
  <c r="AQ6" i="9"/>
  <c r="AH6" i="9"/>
  <c r="Y6" i="9"/>
  <c r="P6" i="9"/>
  <c r="R8" i="2" l="1"/>
  <c r="R7" i="2"/>
  <c r="R10" i="2"/>
  <c r="N364" i="4"/>
  <c r="N92" i="4"/>
  <c r="N72" i="4"/>
  <c r="N491" i="4"/>
  <c r="N382" i="4"/>
  <c r="N9" i="4"/>
  <c r="N365" i="4"/>
  <c r="N393" i="4"/>
  <c r="N279" i="4"/>
  <c r="N488" i="4"/>
  <c r="N49" i="4"/>
  <c r="N193" i="4"/>
  <c r="N132" i="4"/>
  <c r="N506" i="4"/>
  <c r="N425" i="4"/>
  <c r="N407" i="4"/>
  <c r="N468" i="4"/>
  <c r="N104" i="4"/>
  <c r="N353" i="4"/>
  <c r="N486" i="4"/>
  <c r="N381" i="4"/>
  <c r="N347" i="4"/>
  <c r="N233" i="4"/>
  <c r="N404" i="4"/>
  <c r="N317" i="4"/>
  <c r="N498" i="4"/>
  <c r="N372" i="4"/>
  <c r="N270" i="4"/>
  <c r="N252" i="4"/>
  <c r="N213" i="4"/>
  <c r="N44" i="4"/>
  <c r="N126" i="4"/>
  <c r="N179" i="4"/>
  <c r="N227" i="4"/>
  <c r="N236" i="4"/>
  <c r="N57" i="4"/>
  <c r="N418" i="4"/>
  <c r="N502" i="4"/>
  <c r="N408" i="4"/>
  <c r="N399" i="4"/>
  <c r="N380" i="4"/>
  <c r="N401" i="4"/>
  <c r="N26" i="4"/>
  <c r="N354" i="4"/>
  <c r="N13" i="4"/>
  <c r="O5" i="4"/>
  <c r="P5" i="4"/>
  <c r="AJ5" i="2"/>
  <c r="T5" i="2"/>
  <c r="AE5" i="2"/>
  <c r="AK5" i="2"/>
  <c r="AL5" i="2"/>
  <c r="Y5" i="2"/>
  <c r="AG5" i="2"/>
  <c r="V5" i="2"/>
  <c r="AH5" i="2"/>
  <c r="J97" i="3"/>
  <c r="Q5" i="4"/>
  <c r="G5" i="5"/>
  <c r="H7" i="5"/>
  <c r="F7" i="5"/>
  <c r="G7" i="5"/>
  <c r="E7" i="5"/>
  <c r="D7" i="5"/>
  <c r="F5" i="5"/>
  <c r="E5" i="5"/>
  <c r="D5" i="5"/>
  <c r="N229" i="4"/>
  <c r="N19" i="4"/>
  <c r="N359" i="4"/>
  <c r="N430" i="4"/>
  <c r="N319" i="4"/>
  <c r="N494" i="4"/>
  <c r="N456" i="4"/>
  <c r="N244" i="4"/>
  <c r="N360" i="4"/>
  <c r="N455" i="4"/>
  <c r="N362" i="4"/>
  <c r="N378" i="4"/>
  <c r="N355" i="4"/>
  <c r="N70" i="4"/>
  <c r="N235" i="4"/>
  <c r="N386" i="4"/>
  <c r="N188" i="4"/>
  <c r="N42" i="4"/>
  <c r="N238" i="4"/>
  <c r="N416" i="4"/>
  <c r="N115" i="4"/>
  <c r="N275" i="4"/>
  <c r="N99" i="4"/>
  <c r="N297" i="4"/>
  <c r="N39" i="4"/>
  <c r="N428" i="4"/>
  <c r="N485" i="4"/>
  <c r="N40" i="4"/>
  <c r="N16" i="4"/>
  <c r="N29" i="4"/>
  <c r="N186" i="4"/>
  <c r="N466" i="4"/>
  <c r="N351" i="4"/>
  <c r="N232" i="4"/>
  <c r="N86" i="4"/>
  <c r="N442" i="4"/>
  <c r="N346" i="4"/>
  <c r="N181" i="4"/>
  <c r="N331" i="4"/>
  <c r="N215" i="4"/>
  <c r="N164" i="4"/>
  <c r="N106" i="4"/>
  <c r="N348" i="4"/>
  <c r="N10" i="4"/>
  <c r="N265" i="4"/>
  <c r="N326" i="4"/>
  <c r="N31" i="4"/>
  <c r="N76" i="4"/>
  <c r="N447" i="4"/>
  <c r="N90" i="4"/>
  <c r="N457" i="4"/>
  <c r="N285" i="4"/>
  <c r="N11" i="4"/>
  <c r="N140" i="4"/>
  <c r="N389" i="4"/>
  <c r="N505" i="4"/>
  <c r="N156" i="4"/>
  <c r="N306" i="4"/>
  <c r="N89" i="4"/>
  <c r="N22" i="4"/>
  <c r="N264" i="4"/>
  <c r="N262" i="4"/>
  <c r="N117" i="4"/>
  <c r="N343" i="4"/>
  <c r="N490" i="4"/>
  <c r="N470" i="4"/>
  <c r="N396" i="4"/>
  <c r="N284" i="4"/>
  <c r="N390" i="4"/>
  <c r="N240" i="4"/>
  <c r="N118" i="4"/>
  <c r="N357" i="4"/>
  <c r="N419" i="4"/>
  <c r="N363" i="4"/>
  <c r="N496" i="4"/>
  <c r="N74" i="4"/>
  <c r="N56" i="4"/>
  <c r="N293" i="4"/>
  <c r="N27" i="4"/>
  <c r="N36" i="4"/>
  <c r="N228" i="4"/>
  <c r="N214" i="4"/>
  <c r="N350" i="4"/>
  <c r="N340" i="4"/>
  <c r="N258" i="4"/>
  <c r="N216" i="4"/>
  <c r="N459" i="4"/>
  <c r="N253" i="4"/>
  <c r="N109" i="4"/>
  <c r="N58" i="4"/>
  <c r="N446" i="4"/>
  <c r="N196" i="4"/>
  <c r="N218" i="4"/>
  <c r="N433" i="4"/>
  <c r="N328" i="4"/>
  <c r="N200" i="4"/>
  <c r="N119" i="4"/>
  <c r="N480" i="4"/>
  <c r="N159" i="4"/>
  <c r="N422" i="4"/>
  <c r="N400" i="4"/>
  <c r="N136" i="4"/>
  <c r="N432" i="4"/>
  <c r="N158" i="4"/>
  <c r="N283" i="4"/>
  <c r="N144" i="4"/>
  <c r="N103" i="4"/>
  <c r="N239" i="4"/>
  <c r="N157" i="4"/>
  <c r="N146" i="4"/>
  <c r="N409" i="4"/>
  <c r="N195" i="4"/>
  <c r="N135" i="4"/>
  <c r="N341" i="4"/>
  <c r="N133" i="4"/>
  <c r="N79" i="4"/>
  <c r="N116" i="4"/>
  <c r="N53" i="4"/>
  <c r="N234" i="4"/>
  <c r="N464" i="4"/>
  <c r="N338" i="4"/>
  <c r="N127" i="4"/>
  <c r="N220" i="4"/>
  <c r="N97" i="4"/>
  <c r="N406" i="4"/>
  <c r="N145" i="4"/>
  <c r="N178" i="4"/>
  <c r="N190" i="4"/>
  <c r="N187" i="4"/>
  <c r="N441" i="4"/>
  <c r="N226" i="4"/>
  <c r="N50" i="4"/>
  <c r="N288" i="4"/>
  <c r="N166" i="4"/>
  <c r="N327" i="4"/>
  <c r="N38" i="4"/>
  <c r="N55" i="4"/>
  <c r="N344" i="4"/>
  <c r="N487" i="4"/>
  <c r="N277" i="4"/>
  <c r="N88" i="4"/>
  <c r="N469" i="4"/>
  <c r="N32" i="4"/>
  <c r="N172" i="4"/>
  <c r="N375" i="4"/>
  <c r="N287" i="4"/>
  <c r="N151" i="4"/>
  <c r="N41" i="4"/>
  <c r="N147" i="4"/>
  <c r="N323" i="4"/>
  <c r="N209" i="4"/>
  <c r="N245" i="4"/>
  <c r="N385" i="4"/>
  <c r="N379" i="4"/>
  <c r="N25" i="4"/>
  <c r="N17" i="4"/>
  <c r="N210" i="4"/>
  <c r="N465" i="4"/>
  <c r="N153" i="4"/>
  <c r="N294" i="4"/>
  <c r="N201" i="4"/>
  <c r="N417" i="4"/>
  <c r="N259" i="4"/>
  <c r="N237" i="4"/>
  <c r="N286" i="4"/>
  <c r="N458" i="4"/>
  <c r="N310" i="4"/>
  <c r="N410" i="4"/>
  <c r="N100" i="4"/>
  <c r="N414" i="4"/>
  <c r="N14" i="4"/>
  <c r="N420" i="4"/>
  <c r="N69" i="4"/>
  <c r="N482" i="4"/>
  <c r="N18" i="4"/>
  <c r="N174" i="4"/>
  <c r="N276" i="4"/>
  <c r="N322" i="4"/>
  <c r="N231" i="4"/>
  <c r="N183" i="4"/>
  <c r="N311" i="4"/>
  <c r="N305" i="4"/>
  <c r="N413" i="4"/>
  <c r="N332" i="4"/>
  <c r="N45" i="4"/>
  <c r="N142" i="4"/>
  <c r="N483" i="4"/>
  <c r="N435" i="4"/>
  <c r="N222" i="4"/>
  <c r="N121" i="4"/>
  <c r="N96" i="4"/>
  <c r="N54" i="4"/>
  <c r="N141" i="4"/>
  <c r="N65" i="4"/>
  <c r="N247" i="4"/>
  <c r="N113" i="4"/>
  <c r="N230" i="4"/>
  <c r="N398" i="4"/>
  <c r="N111" i="4"/>
  <c r="N21" i="4"/>
  <c r="N449" i="4"/>
  <c r="N489" i="4"/>
  <c r="N438" i="4"/>
  <c r="N290" i="4"/>
  <c r="N272" i="4"/>
  <c r="N152" i="4"/>
  <c r="N274" i="4"/>
  <c r="N249" i="4"/>
  <c r="N246" i="4"/>
  <c r="N373" i="4"/>
  <c r="N337" i="4"/>
  <c r="N282" i="4"/>
  <c r="N356" i="4"/>
  <c r="N123" i="4"/>
  <c r="N307" i="4"/>
  <c r="N370" i="4"/>
  <c r="N59" i="4"/>
  <c r="N51" i="4"/>
  <c r="N437" i="4"/>
  <c r="N463" i="4"/>
  <c r="N366" i="4"/>
  <c r="N124" i="4"/>
  <c r="N219" i="4"/>
  <c r="N161" i="4"/>
  <c r="N268" i="4"/>
  <c r="N269" i="4"/>
  <c r="N78" i="4"/>
  <c r="N334" i="4"/>
  <c r="N139" i="4"/>
  <c r="N23" i="4"/>
  <c r="N477" i="4"/>
  <c r="N7" i="4"/>
  <c r="N37" i="4"/>
  <c r="N260" i="4"/>
  <c r="N309" i="4"/>
  <c r="N318" i="4"/>
  <c r="N377" i="4"/>
  <c r="N98" i="4"/>
  <c r="N171" i="4"/>
  <c r="N335" i="4"/>
  <c r="N125" i="4"/>
  <c r="N412" i="4"/>
  <c r="N62" i="4"/>
  <c r="N460" i="4"/>
  <c r="N250" i="4"/>
  <c r="N339" i="4"/>
  <c r="N242" i="4"/>
  <c r="N313" i="4"/>
  <c r="N180" i="4"/>
  <c r="N280" i="4"/>
  <c r="N384" i="4"/>
  <c r="N499" i="4"/>
  <c r="N137" i="4"/>
  <c r="N197" i="4"/>
  <c r="N495" i="4"/>
  <c r="N315" i="4"/>
  <c r="N453" i="4"/>
  <c r="N224" i="4"/>
  <c r="N150" i="4"/>
  <c r="N52" i="4"/>
  <c r="N367" i="4"/>
  <c r="N48" i="4"/>
  <c r="N479" i="4"/>
  <c r="N298" i="4"/>
  <c r="N43" i="4"/>
  <c r="N281" i="4"/>
  <c r="N223" i="4"/>
  <c r="N148" i="4"/>
  <c r="N207" i="4"/>
  <c r="N478" i="4"/>
  <c r="N75" i="4"/>
  <c r="N454" i="4"/>
  <c r="N304" i="4"/>
  <c r="N112" i="4"/>
  <c r="N175" i="4"/>
  <c r="N84" i="4"/>
  <c r="N320" i="4"/>
  <c r="N129" i="4"/>
  <c r="N24" i="4"/>
  <c r="N394" i="4"/>
  <c r="N149" i="4"/>
  <c r="N321" i="4"/>
  <c r="N273" i="4"/>
  <c r="N221" i="4"/>
  <c r="N101" i="4"/>
  <c r="N324" i="4"/>
  <c r="N33" i="4"/>
  <c r="N451" i="4"/>
  <c r="N450" i="4"/>
  <c r="N289" i="4"/>
  <c r="N493" i="4"/>
  <c r="N167" i="4"/>
  <c r="N189" i="4"/>
  <c r="N476" i="4"/>
  <c r="N20" i="4"/>
  <c r="N336" i="4"/>
  <c r="N8" i="4"/>
  <c r="N424" i="4"/>
  <c r="N192" i="4"/>
  <c r="N426" i="4"/>
  <c r="N114" i="4"/>
  <c r="N445" i="4"/>
  <c r="N63" i="4"/>
  <c r="N212" i="4"/>
  <c r="N261" i="4"/>
  <c r="N176" i="4"/>
  <c r="N395" i="4"/>
  <c r="N154" i="4"/>
  <c r="N374" i="4"/>
  <c r="N73" i="4"/>
  <c r="N138" i="4"/>
  <c r="N440" i="4"/>
  <c r="N162" i="4"/>
  <c r="N177" i="4"/>
  <c r="N82" i="4"/>
  <c r="N248" i="4"/>
  <c r="N202" i="4"/>
  <c r="N110" i="4"/>
  <c r="N415" i="4"/>
  <c r="N184" i="4"/>
  <c r="N421" i="4"/>
  <c r="N91" i="4"/>
  <c r="N267" i="4"/>
  <c r="N194" i="4"/>
  <c r="N30" i="4"/>
  <c r="N254" i="4"/>
  <c r="N391" i="4"/>
  <c r="N266" i="4"/>
  <c r="N330" i="4"/>
  <c r="N431" i="4"/>
  <c r="N471" i="4"/>
  <c r="N83" i="4"/>
  <c r="N443" i="4"/>
  <c r="N474" i="4"/>
  <c r="N439" i="4"/>
  <c r="N203" i="4"/>
  <c r="N251" i="4"/>
  <c r="N198" i="4"/>
  <c r="N292" i="4"/>
  <c r="N278" i="4"/>
  <c r="N122" i="4"/>
  <c r="N191" i="4"/>
  <c r="N325" i="4"/>
  <c r="N134" i="4"/>
  <c r="N411" i="4"/>
  <c r="N67" i="4"/>
  <c r="N28" i="4"/>
  <c r="N434" i="4"/>
  <c r="N120" i="4"/>
  <c r="N47" i="4"/>
  <c r="N204" i="4"/>
  <c r="N128" i="4"/>
  <c r="N61" i="4"/>
  <c r="N155" i="4"/>
  <c r="N271" i="4"/>
  <c r="N295" i="4"/>
  <c r="N403" i="4"/>
  <c r="N452" i="4"/>
  <c r="H322" i="3"/>
  <c r="I322" i="3"/>
  <c r="I242" i="3"/>
  <c r="H242" i="3"/>
  <c r="I90" i="3"/>
  <c r="H90" i="3"/>
  <c r="S59" i="2"/>
  <c r="AC59" i="2" s="1"/>
  <c r="S64" i="2"/>
  <c r="AC64" i="2" s="1"/>
  <c r="S55" i="2"/>
  <c r="AC55" i="2" s="1"/>
  <c r="S31" i="2"/>
  <c r="AC31" i="2" s="1"/>
  <c r="S48" i="2"/>
  <c r="AC48" i="2" s="1"/>
  <c r="N46" i="4"/>
  <c r="N316" i="4"/>
  <c r="N333" i="4"/>
  <c r="N467" i="4"/>
  <c r="N243" i="4"/>
  <c r="N130" i="4"/>
  <c r="N87" i="4"/>
  <c r="N105" i="4"/>
  <c r="N160" i="4"/>
  <c r="N208" i="4"/>
  <c r="N199" i="4"/>
  <c r="N182" i="4"/>
  <c r="N371" i="4"/>
  <c r="N94" i="4"/>
  <c r="N444" i="4"/>
  <c r="N349" i="4"/>
  <c r="N504" i="4"/>
  <c r="N462" i="4"/>
  <c r="N423" i="4"/>
  <c r="N329" i="4"/>
  <c r="N81" i="4"/>
  <c r="N383" i="4"/>
  <c r="N392" i="4"/>
  <c r="N12" i="4"/>
  <c r="N102" i="4"/>
  <c r="N492" i="4"/>
  <c r="N131" i="4"/>
  <c r="N35" i="4"/>
  <c r="N34" i="4"/>
  <c r="N15" i="4"/>
  <c r="N361" i="4"/>
  <c r="N256" i="4"/>
  <c r="N303" i="4"/>
  <c r="N429" i="4"/>
  <c r="N217" i="4"/>
  <c r="N500" i="4"/>
  <c r="N296" i="4"/>
  <c r="N107" i="4"/>
  <c r="N342" i="4"/>
  <c r="N291" i="4"/>
  <c r="N95" i="4"/>
  <c r="N185" i="4"/>
  <c r="N60" i="4"/>
  <c r="N68" i="4"/>
  <c r="N402" i="4"/>
  <c r="N345" i="4"/>
  <c r="N168" i="4"/>
  <c r="N77" i="4"/>
  <c r="N169" i="4"/>
  <c r="N170" i="4"/>
  <c r="N314" i="4"/>
  <c r="N397" i="4"/>
  <c r="N241" i="4"/>
  <c r="N387" i="4"/>
  <c r="N225" i="4"/>
  <c r="N257" i="4"/>
  <c r="N352" i="4"/>
  <c r="N503" i="4"/>
  <c r="N472" i="4"/>
  <c r="N475" i="4"/>
  <c r="N85" i="4"/>
  <c r="N300" i="4"/>
  <c r="N205" i="4"/>
  <c r="N358" i="4"/>
  <c r="N108" i="4"/>
  <c r="N263" i="4"/>
  <c r="N461" i="4"/>
  <c r="N427" i="4"/>
  <c r="N299" i="4"/>
  <c r="N481" i="4"/>
  <c r="N301" i="4"/>
  <c r="N211" i="4"/>
  <c r="N368" i="4"/>
  <c r="N501" i="4"/>
  <c r="N71" i="4"/>
  <c r="N255" i="4"/>
  <c r="N312" i="4"/>
  <c r="N369" i="4"/>
  <c r="N163" i="4"/>
  <c r="N448" i="4"/>
  <c r="N93" i="4"/>
  <c r="N308" i="4"/>
  <c r="N376" i="4"/>
  <c r="N497" i="4"/>
  <c r="N143" i="4"/>
  <c r="N473" i="4"/>
  <c r="N405" i="4"/>
  <c r="N302" i="4"/>
  <c r="S21" i="2"/>
  <c r="AC21" i="2" s="1"/>
  <c r="S57" i="2"/>
  <c r="AC57" i="2" s="1"/>
  <c r="W5" i="2"/>
  <c r="S66" i="2"/>
  <c r="AC66" i="2" s="1"/>
  <c r="S60" i="2"/>
  <c r="AC60" i="2" s="1"/>
  <c r="S20" i="2"/>
  <c r="AC20" i="2" s="1"/>
  <c r="S39" i="2"/>
  <c r="AC39" i="2" s="1"/>
  <c r="S30" i="2"/>
  <c r="AC30" i="2" s="1"/>
  <c r="S56" i="2"/>
  <c r="AC56" i="2" s="1"/>
  <c r="X5" i="2"/>
  <c r="S22" i="2"/>
  <c r="AC22" i="2" s="1"/>
  <c r="S13" i="2"/>
  <c r="AC13" i="2" s="1"/>
  <c r="S12" i="2"/>
  <c r="AC12" i="2" s="1"/>
  <c r="S53" i="2"/>
  <c r="AC53" i="2" s="1"/>
  <c r="S49" i="2"/>
  <c r="AC49" i="2" s="1"/>
  <c r="S37" i="2"/>
  <c r="AC37" i="2" s="1"/>
  <c r="S35" i="2"/>
  <c r="AC35" i="2" s="1"/>
  <c r="S27" i="2"/>
  <c r="AC27" i="2" s="1"/>
  <c r="S19" i="2"/>
  <c r="AC19" i="2" s="1"/>
  <c r="S29" i="2"/>
  <c r="AC29" i="2" s="1"/>
  <c r="S28" i="2"/>
  <c r="AC28" i="2" s="1"/>
  <c r="S65" i="2"/>
  <c r="AC65" i="2" s="1"/>
  <c r="S40" i="2"/>
  <c r="AC40" i="2" s="1"/>
  <c r="S24" i="2"/>
  <c r="AC24" i="2" s="1"/>
  <c r="S26" i="2"/>
  <c r="AC26" i="2" s="1"/>
  <c r="S47" i="2"/>
  <c r="AC47" i="2" s="1"/>
  <c r="S45" i="2"/>
  <c r="AC45" i="2" s="1"/>
  <c r="S18" i="2"/>
  <c r="AC18" i="2" s="1"/>
  <c r="S14" i="2"/>
  <c r="AC14" i="2" s="1"/>
  <c r="S36" i="2"/>
  <c r="AC36" i="2" s="1"/>
  <c r="S58" i="2"/>
  <c r="AC58" i="2" s="1"/>
  <c r="S52" i="2"/>
  <c r="AC52" i="2" s="1"/>
  <c r="AF9" i="2"/>
  <c r="AF5" i="2" s="1"/>
  <c r="Z5" i="2"/>
  <c r="S17" i="2"/>
  <c r="AC17" i="2" s="1"/>
  <c r="S16" i="2"/>
  <c r="AC16" i="2" s="1"/>
  <c r="S51" i="2"/>
  <c r="AC51" i="2" s="1"/>
  <c r="S50" i="2"/>
  <c r="AC50" i="2" s="1"/>
  <c r="S25" i="2"/>
  <c r="AC25" i="2" s="1"/>
  <c r="S63" i="2"/>
  <c r="AC63" i="2" s="1"/>
  <c r="S44" i="2"/>
  <c r="AC44" i="2" s="1"/>
  <c r="S23" i="2"/>
  <c r="AC23" i="2" s="1"/>
  <c r="S42" i="2"/>
  <c r="AC42" i="2" s="1"/>
  <c r="S33" i="2"/>
  <c r="AC33" i="2" s="1"/>
  <c r="S32" i="2"/>
  <c r="AC32" i="2" s="1"/>
  <c r="S61" i="2"/>
  <c r="AC61" i="2" s="1"/>
  <c r="S11" i="2"/>
  <c r="AC11" i="2" s="1"/>
  <c r="S43" i="2"/>
  <c r="AC43" i="2" s="1"/>
  <c r="S38" i="2"/>
  <c r="AC38" i="2" s="1"/>
  <c r="S41" i="2"/>
  <c r="AC41" i="2" s="1"/>
  <c r="S46" i="2"/>
  <c r="AC46" i="2" s="1"/>
  <c r="S62" i="2"/>
  <c r="AC62" i="2" s="1"/>
  <c r="S15" i="2"/>
  <c r="AC15" i="2" s="1"/>
  <c r="S34" i="2"/>
  <c r="AC34" i="2" s="1"/>
  <c r="AD9" i="2"/>
  <c r="AD5" i="2" s="1"/>
  <c r="AB5" i="2"/>
  <c r="AA5" i="2"/>
  <c r="AI9" i="2"/>
  <c r="AI5" i="2" s="1"/>
  <c r="U5" i="2"/>
  <c r="E8" i="2"/>
  <c r="J8" i="2" s="1"/>
  <c r="B7" i="23" a="1"/>
  <c r="S8" i="2"/>
  <c r="AC8" i="2" s="1"/>
  <c r="I9" i="3"/>
  <c r="H9" i="3"/>
  <c r="I8" i="3"/>
  <c r="H8" i="3"/>
  <c r="E7" i="2"/>
  <c r="S7" i="2"/>
  <c r="AC7" i="2" s="1"/>
  <c r="H12" i="3"/>
  <c r="I12" i="3"/>
  <c r="E10" i="2"/>
  <c r="J10" i="2" s="1"/>
  <c r="S10" i="2"/>
  <c r="AC10" i="2" s="1"/>
  <c r="E9" i="2"/>
  <c r="J9" i="2" s="1"/>
  <c r="S9" i="2"/>
  <c r="H10" i="3"/>
  <c r="I10" i="3"/>
  <c r="S19" i="10"/>
  <c r="J7" i="2" l="1"/>
  <c r="M7" i="2"/>
  <c r="F24" i="10"/>
  <c r="I24" i="10" s="1"/>
  <c r="F22" i="10"/>
  <c r="I22" i="10" s="1"/>
  <c r="F25" i="10"/>
  <c r="I25" i="10" s="1"/>
  <c r="F26" i="10"/>
  <c r="I26" i="10" s="1"/>
  <c r="F27" i="10"/>
  <c r="I27" i="10" s="1"/>
  <c r="F23" i="10"/>
  <c r="I23" i="10" s="1"/>
  <c r="N5" i="4"/>
  <c r="J90" i="3"/>
  <c r="J242" i="3"/>
  <c r="J322" i="3"/>
  <c r="J9" i="3"/>
  <c r="Q2" i="23"/>
  <c r="B7" i="23"/>
  <c r="J6" i="23" s="1" a="1"/>
  <c r="J6" i="23" s="1"/>
  <c r="A7" i="23" s="1" a="1"/>
  <c r="A7" i="23" s="1"/>
  <c r="F9" i="2"/>
  <c r="K9" i="2" s="1"/>
  <c r="E5" i="2"/>
  <c r="M9" i="2"/>
  <c r="F7" i="2"/>
  <c r="K7" i="2" s="1"/>
  <c r="J10" i="3"/>
  <c r="AC9" i="2"/>
  <c r="AC5" i="2" s="1"/>
  <c r="S5" i="2"/>
  <c r="J12" i="3"/>
  <c r="F8" i="2"/>
  <c r="K8" i="2" s="1"/>
  <c r="M8" i="2"/>
  <c r="J8" i="3"/>
  <c r="H5" i="3"/>
  <c r="G11" i="10"/>
  <c r="F10" i="2"/>
  <c r="K10" i="2" s="1"/>
  <c r="M10" i="2"/>
  <c r="I5" i="3"/>
  <c r="G12" i="10"/>
  <c r="M5" i="2" l="1"/>
  <c r="P10" i="2"/>
  <c r="P7" i="2"/>
  <c r="P9" i="2"/>
  <c r="P8" i="2"/>
  <c r="L10" i="3"/>
  <c r="G15" i="10" s="1"/>
  <c r="L38" i="3"/>
  <c r="L325" i="3"/>
  <c r="L397" i="3"/>
  <c r="L481" i="3"/>
  <c r="L102" i="3"/>
  <c r="L233" i="3"/>
  <c r="L128" i="3"/>
  <c r="L485" i="3"/>
  <c r="L478" i="3"/>
  <c r="L151" i="3"/>
  <c r="L96" i="3"/>
  <c r="L162" i="3"/>
  <c r="L36" i="3"/>
  <c r="L83" i="3"/>
  <c r="L116" i="3"/>
  <c r="L157" i="3"/>
  <c r="L461" i="3"/>
  <c r="L270" i="3"/>
  <c r="L180" i="3"/>
  <c r="L202" i="3"/>
  <c r="L77" i="3"/>
  <c r="L275" i="3"/>
  <c r="L265" i="3"/>
  <c r="L148" i="3"/>
  <c r="L89" i="3"/>
  <c r="L445" i="3"/>
  <c r="L65" i="3"/>
  <c r="L99" i="3"/>
  <c r="L484" i="3"/>
  <c r="L313" i="3"/>
  <c r="L62" i="3"/>
  <c r="L266" i="3"/>
  <c r="L194" i="3"/>
  <c r="L51" i="3"/>
  <c r="L199" i="3"/>
  <c r="L8" i="3"/>
  <c r="L110" i="3"/>
  <c r="L276" i="3"/>
  <c r="L494" i="3"/>
  <c r="L460" i="3"/>
  <c r="L120" i="3"/>
  <c r="L473" i="3"/>
  <c r="L274" i="3"/>
  <c r="L23" i="3"/>
  <c r="L79" i="3"/>
  <c r="L305" i="3"/>
  <c r="L337" i="3"/>
  <c r="L449" i="3"/>
  <c r="L399" i="3"/>
  <c r="L413" i="3"/>
  <c r="L137" i="3"/>
  <c r="L425" i="3"/>
  <c r="L343" i="3"/>
  <c r="L71" i="3"/>
  <c r="L240" i="3"/>
  <c r="L401" i="3"/>
  <c r="L106" i="3"/>
  <c r="L244" i="3"/>
  <c r="L507" i="3"/>
  <c r="L74" i="3"/>
  <c r="L118" i="3"/>
  <c r="L429" i="3"/>
  <c r="L373" i="3"/>
  <c r="J5" i="3"/>
  <c r="L298" i="3"/>
  <c r="L146" i="3"/>
  <c r="L90" i="3"/>
  <c r="L30" i="3"/>
  <c r="L390" i="3"/>
  <c r="L405" i="3"/>
  <c r="L123" i="3"/>
  <c r="L113" i="3"/>
  <c r="L469" i="3"/>
  <c r="L46" i="3"/>
  <c r="L201" i="3"/>
  <c r="L480" i="3"/>
  <c r="L487" i="3"/>
  <c r="L308" i="3"/>
  <c r="L94" i="3"/>
  <c r="L219" i="3"/>
  <c r="L322" i="3"/>
  <c r="L493" i="3"/>
  <c r="L93" i="3"/>
  <c r="L224" i="3"/>
  <c r="L103" i="3"/>
  <c r="L421" i="3"/>
  <c r="L495" i="3"/>
  <c r="L134" i="3"/>
  <c r="L213" i="3"/>
  <c r="L39" i="3"/>
  <c r="L260" i="3"/>
  <c r="L296" i="3"/>
  <c r="L54" i="3"/>
  <c r="L501" i="3"/>
  <c r="L371" i="3"/>
  <c r="L55" i="3"/>
  <c r="L140" i="3"/>
  <c r="L11" i="3"/>
  <c r="L273" i="3"/>
  <c r="L312" i="3"/>
  <c r="L149" i="3"/>
  <c r="L207" i="3"/>
  <c r="L105" i="3"/>
  <c r="L345" i="3"/>
  <c r="L463" i="3"/>
  <c r="L409" i="3"/>
  <c r="L452" i="3"/>
  <c r="L173" i="3"/>
  <c r="L315" i="3"/>
  <c r="L348" i="3"/>
  <c r="L262" i="3"/>
  <c r="L61" i="3"/>
  <c r="L254" i="3"/>
  <c r="L314" i="3"/>
  <c r="L369" i="3"/>
  <c r="L174" i="3"/>
  <c r="L252" i="3"/>
  <c r="L235" i="3"/>
  <c r="L364" i="3"/>
  <c r="L424" i="3"/>
  <c r="L430" i="3"/>
  <c r="L185" i="3"/>
  <c r="L357" i="3"/>
  <c r="L398" i="3"/>
  <c r="L375" i="3"/>
  <c r="L139" i="3"/>
  <c r="L451" i="3"/>
  <c r="L280" i="3"/>
  <c r="L482" i="3"/>
  <c r="L329" i="3"/>
  <c r="L198" i="3"/>
  <c r="L490" i="3"/>
  <c r="L354" i="3"/>
  <c r="L49" i="3"/>
  <c r="L385" i="3"/>
  <c r="L300" i="3"/>
  <c r="L407" i="3"/>
  <c r="L372" i="3"/>
  <c r="L50" i="3"/>
  <c r="L163" i="3"/>
  <c r="L28" i="3"/>
  <c r="L129" i="3"/>
  <c r="L310" i="3"/>
  <c r="L208" i="3"/>
  <c r="L476" i="3"/>
  <c r="L27" i="3"/>
  <c r="L76" i="3"/>
  <c r="L31" i="3"/>
  <c r="L200" i="3"/>
  <c r="L381" i="3"/>
  <c r="L406" i="3"/>
  <c r="L53" i="3"/>
  <c r="L363" i="3"/>
  <c r="L444" i="3"/>
  <c r="L396" i="3"/>
  <c r="L404" i="3"/>
  <c r="L81" i="3"/>
  <c r="L14" i="3"/>
  <c r="L159" i="3"/>
  <c r="L152" i="3"/>
  <c r="L491" i="3"/>
  <c r="L112" i="3"/>
  <c r="L144" i="3"/>
  <c r="G13" i="10"/>
  <c r="L471" i="3"/>
  <c r="L132" i="3"/>
  <c r="L166" i="3"/>
  <c r="L91" i="3"/>
  <c r="L211" i="3"/>
  <c r="L269" i="3"/>
  <c r="L191" i="3"/>
  <c r="L384" i="3"/>
  <c r="L64" i="3"/>
  <c r="L290" i="3"/>
  <c r="L358" i="3"/>
  <c r="L131" i="3"/>
  <c r="L486" i="3"/>
  <c r="L435" i="3"/>
  <c r="L167" i="3"/>
  <c r="L466" i="3"/>
  <c r="L311" i="3"/>
  <c r="L182" i="3"/>
  <c r="L229" i="3"/>
  <c r="L474" i="3"/>
  <c r="L338" i="3"/>
  <c r="L328" i="3"/>
  <c r="L278" i="3"/>
  <c r="L101" i="3"/>
  <c r="L446" i="3"/>
  <c r="L210" i="3"/>
  <c r="L462" i="3"/>
  <c r="L360" i="3"/>
  <c r="L147" i="3"/>
  <c r="L164" i="3"/>
  <c r="L380" i="3"/>
  <c r="L205" i="3"/>
  <c r="L439" i="3"/>
  <c r="L216" i="3"/>
  <c r="L66" i="3"/>
  <c r="L195" i="3"/>
  <c r="L377" i="3"/>
  <c r="L63" i="3"/>
  <c r="L241" i="3"/>
  <c r="L170" i="3"/>
  <c r="L306" i="3"/>
  <c r="L347" i="3"/>
  <c r="L297" i="3"/>
  <c r="L43" i="3"/>
  <c r="L259" i="3"/>
  <c r="L73" i="3"/>
  <c r="L498" i="3"/>
  <c r="L59" i="3"/>
  <c r="L303" i="3"/>
  <c r="L488" i="3"/>
  <c r="L249" i="3"/>
  <c r="L333" i="3"/>
  <c r="L85" i="3"/>
  <c r="L383" i="3"/>
  <c r="L330" i="3"/>
  <c r="L431" i="3"/>
  <c r="L47" i="3"/>
  <c r="L183" i="3"/>
  <c r="L419" i="3"/>
  <c r="L67" i="3"/>
  <c r="L75" i="3"/>
  <c r="L395" i="3"/>
  <c r="L492" i="3"/>
  <c r="L263" i="3"/>
  <c r="L271" i="3"/>
  <c r="L327" i="3"/>
  <c r="L321" i="3"/>
  <c r="L414" i="3"/>
  <c r="L267" i="3"/>
  <c r="L334" i="3"/>
  <c r="L44" i="3"/>
  <c r="L237" i="3"/>
  <c r="L133" i="3"/>
  <c r="L80" i="3"/>
  <c r="L502" i="3"/>
  <c r="L218" i="3"/>
  <c r="L22" i="3"/>
  <c r="L506" i="3"/>
  <c r="L13" i="3"/>
  <c r="L42" i="3"/>
  <c r="L187" i="3"/>
  <c r="L382" i="3"/>
  <c r="L169" i="3"/>
  <c r="L411" i="3"/>
  <c r="L115" i="3"/>
  <c r="L250" i="3"/>
  <c r="L283" i="3"/>
  <c r="L432" i="3"/>
  <c r="L286" i="3"/>
  <c r="L427" i="3"/>
  <c r="L143" i="3"/>
  <c r="L450" i="3"/>
  <c r="L295" i="3"/>
  <c r="L150" i="3"/>
  <c r="L331" i="3"/>
  <c r="L458" i="3"/>
  <c r="L319" i="3"/>
  <c r="L100" i="3"/>
  <c r="L497" i="3"/>
  <c r="L181" i="3"/>
  <c r="L15" i="3"/>
  <c r="L203" i="3"/>
  <c r="L367" i="3"/>
  <c r="L242" i="3"/>
  <c r="L455" i="3"/>
  <c r="L98" i="3"/>
  <c r="L258" i="3"/>
  <c r="L342" i="3"/>
  <c r="L24" i="3"/>
  <c r="L356" i="3"/>
  <c r="L176" i="3"/>
  <c r="L389" i="3"/>
  <c r="L26" i="3"/>
  <c r="L165" i="3"/>
  <c r="L225" i="3"/>
  <c r="L130" i="3"/>
  <c r="L299" i="3"/>
  <c r="L339" i="3"/>
  <c r="L289" i="3"/>
  <c r="L264" i="3"/>
  <c r="L361" i="3"/>
  <c r="L33" i="3"/>
  <c r="L86" i="3"/>
  <c r="L355" i="3"/>
  <c r="L117" i="3"/>
  <c r="L353" i="3"/>
  <c r="L48" i="3"/>
  <c r="L184" i="3"/>
  <c r="L58" i="3"/>
  <c r="L209" i="3"/>
  <c r="L154" i="3"/>
  <c r="L459" i="3"/>
  <c r="L464" i="3"/>
  <c r="L403" i="3"/>
  <c r="L426" i="3"/>
  <c r="L279" i="3"/>
  <c r="L415" i="3"/>
  <c r="L442" i="3"/>
  <c r="L326" i="3"/>
  <c r="L109" i="3"/>
  <c r="L408" i="3"/>
  <c r="L88" i="3"/>
  <c r="L7" i="3"/>
  <c r="L248" i="3"/>
  <c r="L359" i="3"/>
  <c r="L226" i="3"/>
  <c r="L135" i="3"/>
  <c r="L161" i="3"/>
  <c r="L122" i="3"/>
  <c r="L60" i="3"/>
  <c r="L215" i="3"/>
  <c r="L192" i="3"/>
  <c r="L391" i="3"/>
  <c r="L323" i="3"/>
  <c r="L268" i="3"/>
  <c r="L25" i="3"/>
  <c r="L386" i="3"/>
  <c r="L412" i="3"/>
  <c r="L344" i="3"/>
  <c r="L234" i="3"/>
  <c r="L428" i="3"/>
  <c r="L69" i="3"/>
  <c r="L84" i="3"/>
  <c r="L410" i="3"/>
  <c r="L350" i="3"/>
  <c r="L434" i="3"/>
  <c r="L178" i="3"/>
  <c r="L17" i="3"/>
  <c r="L351" i="3"/>
  <c r="L125" i="3"/>
  <c r="L119" i="3"/>
  <c r="L379" i="3"/>
  <c r="L160" i="3"/>
  <c r="L272" i="3"/>
  <c r="L153" i="3"/>
  <c r="L175" i="3"/>
  <c r="L217" i="3"/>
  <c r="L378" i="3"/>
  <c r="L320" i="3"/>
  <c r="L20" i="3"/>
  <c r="L251" i="3"/>
  <c r="L19" i="3"/>
  <c r="L45" i="3"/>
  <c r="L287" i="3"/>
  <c r="L70" i="3"/>
  <c r="L29" i="3"/>
  <c r="L246" i="3"/>
  <c r="L168" i="3"/>
  <c r="L418" i="3"/>
  <c r="L261" i="3"/>
  <c r="L447" i="3"/>
  <c r="L171" i="3"/>
  <c r="L393" i="3"/>
  <c r="L35" i="3"/>
  <c r="L453" i="3"/>
  <c r="L475" i="3"/>
  <c r="L114" i="3"/>
  <c r="L231" i="3"/>
  <c r="L436" i="3"/>
  <c r="L238" i="3"/>
  <c r="L420" i="3"/>
  <c r="L489" i="3"/>
  <c r="L95" i="3"/>
  <c r="L206" i="3"/>
  <c r="L136" i="3"/>
  <c r="L438" i="3"/>
  <c r="L499" i="3"/>
  <c r="L394" i="3"/>
  <c r="L402" i="3"/>
  <c r="L179" i="3"/>
  <c r="L388" i="3"/>
  <c r="L57" i="3"/>
  <c r="L141" i="3"/>
  <c r="L145" i="3"/>
  <c r="L437" i="3"/>
  <c r="L467" i="3"/>
  <c r="L465" i="3"/>
  <c r="L243" i="3"/>
  <c r="L239" i="3"/>
  <c r="L387" i="3"/>
  <c r="L346" i="3"/>
  <c r="L255" i="3"/>
  <c r="L341" i="3"/>
  <c r="L104" i="3"/>
  <c r="L423" i="3"/>
  <c r="L40" i="3"/>
  <c r="L21" i="3"/>
  <c r="L245" i="3"/>
  <c r="L335" i="3"/>
  <c r="L204" i="3"/>
  <c r="L304" i="3"/>
  <c r="L247" i="3"/>
  <c r="L222" i="3"/>
  <c r="L281" i="3"/>
  <c r="L292" i="3"/>
  <c r="L155" i="3"/>
  <c r="L156" i="3"/>
  <c r="L186" i="3"/>
  <c r="L138" i="3"/>
  <c r="L454" i="3"/>
  <c r="L500" i="3"/>
  <c r="L505" i="3"/>
  <c r="L121" i="3"/>
  <c r="L316" i="3"/>
  <c r="L193" i="3"/>
  <c r="L16" i="3"/>
  <c r="L477" i="3"/>
  <c r="L232" i="3"/>
  <c r="L294" i="3"/>
  <c r="L365" i="3"/>
  <c r="L227" i="3"/>
  <c r="L374" i="3"/>
  <c r="L189" i="3"/>
  <c r="L87" i="3"/>
  <c r="L293" i="3"/>
  <c r="L107" i="3"/>
  <c r="L197" i="3"/>
  <c r="L483" i="3"/>
  <c r="L362" i="3"/>
  <c r="L370" i="3"/>
  <c r="L366" i="3"/>
  <c r="L177" i="3"/>
  <c r="L422" i="3"/>
  <c r="L433" i="3"/>
  <c r="L417" i="3"/>
  <c r="L457" i="3"/>
  <c r="L37" i="3"/>
  <c r="L443" i="3"/>
  <c r="L302" i="3"/>
  <c r="L349" i="3"/>
  <c r="L340" i="3"/>
  <c r="L127" i="3"/>
  <c r="L221" i="3"/>
  <c r="L223" i="3"/>
  <c r="L256" i="3"/>
  <c r="L214" i="3"/>
  <c r="L158" i="3"/>
  <c r="L52" i="3"/>
  <c r="L318" i="3"/>
  <c r="L97" i="3"/>
  <c r="L32" i="3"/>
  <c r="L282" i="3"/>
  <c r="L324" i="3"/>
  <c r="L503" i="3"/>
  <c r="L111" i="3"/>
  <c r="L288" i="3"/>
  <c r="L230" i="3"/>
  <c r="L41" i="3"/>
  <c r="L190" i="3"/>
  <c r="L441" i="3"/>
  <c r="L78" i="3"/>
  <c r="L284" i="3"/>
  <c r="L307" i="3"/>
  <c r="L68" i="3"/>
  <c r="L291" i="3"/>
  <c r="L332" i="3"/>
  <c r="L468" i="3"/>
  <c r="L479" i="3"/>
  <c r="L257" i="3"/>
  <c r="L220" i="3"/>
  <c r="L470" i="3"/>
  <c r="L392" i="3"/>
  <c r="L124" i="3"/>
  <c r="L301" i="3"/>
  <c r="L18" i="3"/>
  <c r="L92" i="3"/>
  <c r="L72" i="3"/>
  <c r="L504" i="3"/>
  <c r="L188" i="3"/>
  <c r="L317" i="3"/>
  <c r="L352" i="3"/>
  <c r="L368" i="3"/>
  <c r="L236" i="3"/>
  <c r="L108" i="3"/>
  <c r="L277" i="3"/>
  <c r="L34" i="3"/>
  <c r="L253" i="3"/>
  <c r="L82" i="3"/>
  <c r="L228" i="3"/>
  <c r="L142" i="3"/>
  <c r="L400" i="3"/>
  <c r="L456" i="3"/>
  <c r="L472" i="3"/>
  <c r="L196" i="3"/>
  <c r="L285" i="3"/>
  <c r="L496" i="3"/>
  <c r="L448" i="3"/>
  <c r="L172" i="3"/>
  <c r="L212" i="3"/>
  <c r="L126" i="3"/>
  <c r="L309" i="3"/>
  <c r="L416" i="3"/>
  <c r="L376" i="3"/>
  <c r="L336" i="3"/>
  <c r="L440" i="3"/>
  <c r="L56" i="3"/>
  <c r="L9" i="3"/>
  <c r="L12" i="3"/>
  <c r="F5" i="2"/>
  <c r="L5" i="3" l="1"/>
  <c r="G14" i="10"/>
  <c r="AD7" i="3" a="1"/>
  <c r="AD7" i="3" s="1"/>
  <c r="P5" i="2"/>
  <c r="H5" i="2" l="1"/>
  <c r="Q8" i="2" l="1"/>
  <c r="K5" i="2"/>
  <c r="Q9" i="2"/>
  <c r="Q7" i="2"/>
  <c r="Q10" i="2"/>
  <c r="J5" i="2"/>
  <c r="N5" i="2" l="1"/>
  <c r="E19" i="10" a="1"/>
  <c r="F20" i="10" l="1"/>
  <c r="I20" i="10" s="1"/>
  <c r="F21" i="10"/>
  <c r="I21" i="10" s="1"/>
  <c r="E19" i="10"/>
  <c r="F19" i="10" s="1"/>
  <c r="I19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Muhammed Ashraf</author>
  </authors>
  <commentList>
    <comment ref="F3" authorId="0" shapeId="0" xr:uid="{6EE11055-7291-4406-8196-BA07EB83594E}">
      <text>
        <r>
          <rPr>
            <b/>
            <sz val="9"/>
            <color indexed="81"/>
            <rFont val="Tahoma"/>
            <family val="2"/>
          </rPr>
          <t xml:space="preserve">This data is used for checking Max. and Min. Program limits of candidates.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<sst xmlns="http://schemas.openxmlformats.org/spreadsheetml/2006/main" count="4621" uniqueCount="973">
  <si>
    <t>Fest name:</t>
  </si>
  <si>
    <t>SL</t>
  </si>
  <si>
    <t>Sections</t>
  </si>
  <si>
    <t>3rd</t>
  </si>
  <si>
    <t>2nd</t>
  </si>
  <si>
    <t>1st</t>
  </si>
  <si>
    <r>
      <t xml:space="preserve">Counted as
</t>
    </r>
    <r>
      <rPr>
        <b/>
        <sz val="11"/>
        <color theme="0"/>
        <rFont val="Calibri"/>
        <family val="2"/>
        <scheme val="minor"/>
      </rPr>
      <t>PERSONAL SCORE</t>
    </r>
  </si>
  <si>
    <r>
      <rPr>
        <b/>
        <sz val="11"/>
        <color theme="0"/>
        <rFont val="Calibri"/>
        <family val="2"/>
        <scheme val="minor"/>
      </rPr>
      <t>NOT</t>
    </r>
    <r>
      <rPr>
        <sz val="11"/>
        <color theme="0"/>
        <rFont val="Calibri"/>
        <family val="2"/>
        <scheme val="minor"/>
      </rPr>
      <t xml:space="preserve"> counted as 
</t>
    </r>
    <r>
      <rPr>
        <b/>
        <sz val="11"/>
        <color theme="0"/>
        <rFont val="Calibri"/>
        <family val="2"/>
        <scheme val="minor"/>
      </rPr>
      <t>PERSONAL SCORE</t>
    </r>
  </si>
  <si>
    <t>Type</t>
  </si>
  <si>
    <r>
      <rPr>
        <b/>
        <u/>
        <sz val="11"/>
        <color theme="0"/>
        <rFont val="Calibri"/>
        <family val="2"/>
        <scheme val="minor"/>
      </rPr>
      <t xml:space="preserve">Grade </t>
    </r>
    <r>
      <rPr>
        <u/>
        <sz val="11"/>
        <color theme="0"/>
        <rFont val="Calibri"/>
        <family val="2"/>
        <scheme val="minor"/>
      </rPr>
      <t>Score Scale</t>
    </r>
  </si>
  <si>
    <r>
      <rPr>
        <b/>
        <u/>
        <sz val="11"/>
        <color theme="0"/>
        <rFont val="Calibri"/>
        <family val="2"/>
        <scheme val="minor"/>
      </rPr>
      <t>Position</t>
    </r>
    <r>
      <rPr>
        <u/>
        <sz val="11"/>
        <color theme="0"/>
        <rFont val="Calibri"/>
        <family val="2"/>
        <scheme val="minor"/>
      </rPr>
      <t xml:space="preserve"> Score Scale</t>
    </r>
  </si>
  <si>
    <t>PROGRAM STATUS</t>
  </si>
  <si>
    <t>Total</t>
  </si>
  <si>
    <t>Entered</t>
  </si>
  <si>
    <t>Checked to publish</t>
  </si>
  <si>
    <t>Published</t>
  </si>
  <si>
    <t>Not P or TP</t>
  </si>
  <si>
    <t>Status</t>
  </si>
  <si>
    <t>SUB JUNIOR</t>
  </si>
  <si>
    <t>JUNIOR</t>
  </si>
  <si>
    <t>SENIOR</t>
  </si>
  <si>
    <t>SUPER SENIOR</t>
  </si>
  <si>
    <t>GENERAL</t>
  </si>
  <si>
    <t>Individual</t>
  </si>
  <si>
    <t>GROUP</t>
  </si>
  <si>
    <t>A</t>
  </si>
  <si>
    <t>B</t>
  </si>
  <si>
    <t>C</t>
  </si>
  <si>
    <t>D</t>
  </si>
  <si>
    <r>
      <rPr>
        <b/>
        <sz val="12"/>
        <color theme="0"/>
        <rFont val="Calibri"/>
        <family val="2"/>
        <scheme val="minor"/>
      </rPr>
      <t>CONFIRM AND CONTINUE &gt;</t>
    </r>
    <r>
      <rPr>
        <sz val="11"/>
        <color theme="0"/>
        <rFont val="Calibri"/>
        <family val="2"/>
        <scheme val="minor"/>
      </rPr>
      <t xml:space="preserve">
You can't make any changes to these data</t>
    </r>
  </si>
  <si>
    <t>SAVED VARIABLES LIST</t>
  </si>
  <si>
    <t>isBasicsConfirmed</t>
  </si>
  <si>
    <t>Sl No.</t>
  </si>
  <si>
    <t>Code</t>
  </si>
  <si>
    <t>Name</t>
  </si>
  <si>
    <t>TEAM</t>
  </si>
  <si>
    <t>SCORE</t>
  </si>
  <si>
    <t>RANK</t>
  </si>
  <si>
    <t>🔍</t>
  </si>
  <si>
    <t>isTeamsConfirmed</t>
  </si>
  <si>
    <t>Chest No.</t>
  </si>
  <si>
    <t>Team Code</t>
  </si>
  <si>
    <t>Section</t>
  </si>
  <si>
    <t>TP</t>
  </si>
  <si>
    <t>P</t>
  </si>
  <si>
    <t>Sl. No.</t>
  </si>
  <si>
    <t>Candidate</t>
  </si>
  <si>
    <t>Score</t>
  </si>
  <si>
    <t>isCandidatesConfirmed</t>
  </si>
  <si>
    <r>
      <rPr>
        <sz val="16"/>
        <color theme="0"/>
        <rFont val="Calibri"/>
        <family val="2"/>
        <scheme val="minor"/>
      </rPr>
      <t xml:space="preserve">Class </t>
    </r>
    <r>
      <rPr>
        <sz val="14"/>
        <color theme="0"/>
        <rFont val="Calibri"/>
        <family val="2"/>
        <scheme val="minor"/>
      </rPr>
      <t xml:space="preserve">
</t>
    </r>
    <r>
      <rPr>
        <sz val="11"/>
        <color theme="0"/>
        <rFont val="Calibri"/>
        <family val="2"/>
        <scheme val="minor"/>
      </rPr>
      <t>(Optional)</t>
    </r>
  </si>
  <si>
    <t>HASSAN SAHAL N A</t>
  </si>
  <si>
    <t>ABDUL RAHMAN ANFHAL M I</t>
  </si>
  <si>
    <t>AHAMMED MAHSHOOK M.B</t>
  </si>
  <si>
    <t>AHMAD MANAL KUDINGILA</t>
  </si>
  <si>
    <t>MAJID MUHAMMED M</t>
  </si>
  <si>
    <t>MOHAMMED SA'DUDDEEN K</t>
  </si>
  <si>
    <t>ABDUL FATHAH AHAMMED C</t>
  </si>
  <si>
    <t>MOHAMMED RAZEEN S.P</t>
  </si>
  <si>
    <t>MUHAMMED AHMASH K</t>
  </si>
  <si>
    <t>MUHAMMED SABITH ALI TM</t>
  </si>
  <si>
    <t>MOHAMMED ASHMIL K A</t>
  </si>
  <si>
    <t>MUHAMMED PK</t>
  </si>
  <si>
    <t>ABDUL BAAIS N.A</t>
  </si>
  <si>
    <t>AHAMED ZAKI FOUZAN T.Z</t>
  </si>
  <si>
    <t>IMRAN HUSSAIN TI</t>
  </si>
  <si>
    <t>SHAMEEL AHAMMED P</t>
  </si>
  <si>
    <t>MUHAMMED SINAN M</t>
  </si>
  <si>
    <t>AHMAD AMEEN T S</t>
  </si>
  <si>
    <t>SULAIMAN FAHAD AP</t>
  </si>
  <si>
    <t>MOHAMMED MOINUDDEEN CHISTY</t>
  </si>
  <si>
    <t>MUHAMMED SHUHAIB S</t>
  </si>
  <si>
    <t>MOHAMMED SHAKIR HUSSAIN K.Y</t>
  </si>
  <si>
    <t>AHAMAD SHABAB P A</t>
  </si>
  <si>
    <t>MUHAMMED ABDUL NASIF P.A</t>
  </si>
  <si>
    <t>ABDUL HADIL P.M</t>
  </si>
  <si>
    <t>AHAMED SHAMMAS C.M</t>
  </si>
  <si>
    <t>AHMED FAHEEM MA</t>
  </si>
  <si>
    <t>AJMAL AM</t>
  </si>
  <si>
    <t>MOHAMMED ABDUL KHADER NABAVI E A</t>
  </si>
  <si>
    <t>MOHAMMED SAHEED A.K</t>
  </si>
  <si>
    <t>MOHAMMED THAJUDDEEN A R P</t>
  </si>
  <si>
    <t>MUHAMMAD K.A</t>
  </si>
  <si>
    <t>MUHAMMAD MUSTHAFA K.M</t>
  </si>
  <si>
    <t>MUHAMMED MUJTHABA MK</t>
  </si>
  <si>
    <t>MUHAMMED SHAHAN P.S</t>
  </si>
  <si>
    <t>MUHAMMED T A</t>
  </si>
  <si>
    <t>MUHAMMED ZAYAN N.S</t>
  </si>
  <si>
    <t>ABBAS ARFAS O.R</t>
  </si>
  <si>
    <t>ABDURAHMAN P.H</t>
  </si>
  <si>
    <t>AHAMMED MUBARAK KA</t>
  </si>
  <si>
    <t>AHMED SULTHAN</t>
  </si>
  <si>
    <t>AJMAL KI</t>
  </si>
  <si>
    <t>AYYOOB V.N</t>
  </si>
  <si>
    <t>HASHIR HUSSAIN IK</t>
  </si>
  <si>
    <t>ISHAM V.K</t>
  </si>
  <si>
    <t>MOHAMMAD ISMAIL SINAN KM</t>
  </si>
  <si>
    <t>MOHAMMED ATHHAR THAYYIB MS</t>
  </si>
  <si>
    <t>MOHAMMED IRFAN C</t>
  </si>
  <si>
    <t>MOHAMMED JAWAD A</t>
  </si>
  <si>
    <t>MOHAMMED MARZOOK AM</t>
  </si>
  <si>
    <t>MOHAMMED SHAHZAN T.K</t>
  </si>
  <si>
    <t>MUHAMMAD MUSTHAFA P.K</t>
  </si>
  <si>
    <t>MUHAMMAD MUZAMMIL E.A</t>
  </si>
  <si>
    <t>MUHAMMED FAISAL A K</t>
  </si>
  <si>
    <t>MUHAMMED MA</t>
  </si>
  <si>
    <t>MUHAMMED RASHAD KA</t>
  </si>
  <si>
    <t>MUHAMMED SHANAVAS M.A</t>
  </si>
  <si>
    <t>MUHAMMED UNAIS PT</t>
  </si>
  <si>
    <t>MUHAMMED YASIR K</t>
  </si>
  <si>
    <t>UMARUL FAROOK K .K</t>
  </si>
  <si>
    <t>MOHAMMED NAFIH KA</t>
  </si>
  <si>
    <t>AHMED ADIL B.K</t>
  </si>
  <si>
    <t>MOHAMMED ANFAHUDEEN T.A</t>
  </si>
  <si>
    <t>BADRUDHIN A</t>
  </si>
  <si>
    <t>MOHAMMED NASFAR AFNAN H</t>
  </si>
  <si>
    <t>SHAMEEM ABDULLA P.S</t>
  </si>
  <si>
    <t>AHMED BK</t>
  </si>
  <si>
    <t>MUHAMMED AKBAR NP</t>
  </si>
  <si>
    <t>AHAMED ASIF M</t>
  </si>
  <si>
    <t>MOHAMMAD SWALIH K</t>
  </si>
  <si>
    <t>SALAHUDDEEN AYYOOBI KM</t>
  </si>
  <si>
    <t>MOHAMMED AMEEN B.A</t>
  </si>
  <si>
    <t>MUHAMMED SIFARATH T A</t>
  </si>
  <si>
    <t>MUHAMMED ABDUL GHANI M.A</t>
  </si>
  <si>
    <t>AYAZ RAHMAN T</t>
  </si>
  <si>
    <t>ABDUL VAJID K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</si>
  <si>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</si>
  <si>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</si>
  <si>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</si>
  <si>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</si>
  <si>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</si>
  <si>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</si>
  <si>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</si>
  <si>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</si>
  <si>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</si>
  <si>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</si>
  <si>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</si>
  <si>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</si>
  <si>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</si>
  <si>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</si>
  <si>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</si>
  <si>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</si>
  <si>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</si>
  <si>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</si>
  <si>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</si>
  <si>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</si>
  <si>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</si>
  <si>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</si>
  <si>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</si>
  <si>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</si>
  <si>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</si>
  <si>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</si>
  <si>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</si>
  <si>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</si>
  <si>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</si>
  <si>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</si>
  <si>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</si>
  <si>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</si>
  <si>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</si>
  <si>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</si>
  <si>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</si>
  <si>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</si>
  <si>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</si>
  <si>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</si>
  <si>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</si>
  <si>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</si>
  <si>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B114</t>
  </si>
  <si>
    <t>D114</t>
  </si>
  <si>
    <t>D194</t>
  </si>
  <si>
    <t>D195</t>
  </si>
  <si>
    <t>Row Labels</t>
  </si>
  <si>
    <t>Grand Total</t>
  </si>
  <si>
    <t>Count of Name</t>
  </si>
  <si>
    <t>COUNTS ON TEAM BASE</t>
  </si>
  <si>
    <t>Score Type</t>
  </si>
  <si>
    <t>Position</t>
  </si>
  <si>
    <t>Grade</t>
  </si>
  <si>
    <t>Program</t>
  </si>
  <si>
    <t>P/TP</t>
  </si>
  <si>
    <t>Go to result sheet</t>
  </si>
  <si>
    <t>SJ02</t>
  </si>
  <si>
    <t>GN09</t>
  </si>
  <si>
    <t>_</t>
  </si>
  <si>
    <t>isProgramsConfirmed</t>
  </si>
  <si>
    <t>Candi Count</t>
  </si>
  <si>
    <t>Stage/
Non-stage</t>
  </si>
  <si>
    <t>Non-Stg</t>
  </si>
  <si>
    <t>Max Programs per candidate</t>
  </si>
  <si>
    <t>Max Stage Programs</t>
  </si>
  <si>
    <t>Min Programs per candidate</t>
  </si>
  <si>
    <t>Min Stage Programs</t>
  </si>
  <si>
    <t>Max Non-stage Programs</t>
  </si>
  <si>
    <t>Min Non-stage Programs</t>
  </si>
  <si>
    <t>CURB CODE</t>
  </si>
  <si>
    <t>Program 1</t>
  </si>
  <si>
    <t>Program 2</t>
  </si>
  <si>
    <t>Program 3</t>
  </si>
  <si>
    <t>Program 4</t>
  </si>
  <si>
    <t>Program 5</t>
  </si>
  <si>
    <t>Program 6</t>
  </si>
  <si>
    <t>Program 7</t>
  </si>
  <si>
    <t>Program 8</t>
  </si>
  <si>
    <t>Program 9</t>
  </si>
  <si>
    <t>Program 10</t>
  </si>
  <si>
    <t>Min Count</t>
  </si>
  <si>
    <t>Max Count</t>
  </si>
  <si>
    <t>Count</t>
  </si>
  <si>
    <t>Min. and Max. counts of Per Candidate Programs</t>
  </si>
  <si>
    <t>CURB LIST</t>
  </si>
  <si>
    <t xml:space="preserve">Non-stage </t>
  </si>
  <si>
    <t xml:space="preserve">Stage </t>
  </si>
  <si>
    <t>Single/
Group</t>
  </si>
  <si>
    <t>Single</t>
  </si>
  <si>
    <t>Group</t>
  </si>
  <si>
    <t>Stage/
Non-stg</t>
  </si>
  <si>
    <t>Maximum allowed total candidates per program</t>
  </si>
  <si>
    <t>Max Single Programs</t>
  </si>
  <si>
    <t>Min Single Programs</t>
  </si>
  <si>
    <t>Min Group Programs</t>
  </si>
  <si>
    <t>Max Group Programs</t>
  </si>
  <si>
    <t>Issues count</t>
  </si>
  <si>
    <t>CANDIDATE SEARCH</t>
  </si>
  <si>
    <t>PROGRAM SEARCH</t>
  </si>
  <si>
    <t>Sl.</t>
  </si>
  <si>
    <t>Programs</t>
  </si>
  <si>
    <t>Program name</t>
  </si>
  <si>
    <t>Name:</t>
  </si>
  <si>
    <t>Chest No:</t>
  </si>
  <si>
    <t>Section:</t>
  </si>
  <si>
    <t>Class</t>
  </si>
  <si>
    <t>Class:</t>
  </si>
  <si>
    <t>Team:</t>
  </si>
  <si>
    <t>Total Score:</t>
  </si>
  <si>
    <t>Rank in Section:</t>
  </si>
  <si>
    <t>TP Score:</t>
  </si>
  <si>
    <t>P Score:</t>
  </si>
  <si>
    <t>Total Rank:</t>
  </si>
  <si>
    <t>Program Code:</t>
  </si>
  <si>
    <t>Single/Group:</t>
  </si>
  <si>
    <t>Stage/Non-Stg:</t>
  </si>
  <si>
    <t>Candi. Count:</t>
  </si>
  <si>
    <t>Position Scale:</t>
  </si>
  <si>
    <t>Grade Scale:</t>
  </si>
  <si>
    <t>Status:</t>
  </si>
  <si>
    <t>Candidates</t>
  </si>
  <si>
    <t>Candidate name</t>
  </si>
  <si>
    <t>Team</t>
  </si>
  <si>
    <t>PROGRAM</t>
  </si>
  <si>
    <t>Score 
Owner</t>
  </si>
  <si>
    <t xml:space="preserve">             RESULT &amp; CANDIDATE</t>
  </si>
  <si>
    <t>TP+P</t>
  </si>
  <si>
    <t>MINUS
SCORE</t>
  </si>
  <si>
    <t>PLUS
SCORE</t>
  </si>
  <si>
    <t>LOCKED</t>
  </si>
  <si>
    <t>PUBLISHED</t>
  </si>
  <si>
    <t>ENTERED</t>
  </si>
  <si>
    <t>PERSONAL</t>
  </si>
  <si>
    <t>Result
Sl.</t>
  </si>
  <si>
    <t>Program codes</t>
  </si>
  <si>
    <t>Positions</t>
  </si>
  <si>
    <t>Grades</t>
  </si>
  <si>
    <t>Chest Nos</t>
  </si>
  <si>
    <t>Teams</t>
  </si>
  <si>
    <t>Classes</t>
  </si>
  <si>
    <t>Owners</t>
  </si>
  <si>
    <t>TEAM ONLY</t>
  </si>
  <si>
    <t>TO PUBLISH</t>
  </si>
  <si>
    <t>Total results</t>
  </si>
  <si>
    <t>Total Score</t>
  </si>
  <si>
    <t>RESULTS</t>
  </si>
  <si>
    <t>ADINAN ABOOBACKER K</t>
  </si>
  <si>
    <t>MUHAMMED TAMEEM</t>
  </si>
  <si>
    <t>AJZAL ASHRAF OV</t>
  </si>
  <si>
    <t>MUHAMMED RIZIN AMAN</t>
  </si>
  <si>
    <t>MUHAMMAD AZEEM</t>
  </si>
  <si>
    <t>MUHAMMED HAFIZ S T</t>
  </si>
  <si>
    <t>Abdul Khader Uvais K A</t>
  </si>
  <si>
    <t>MUHAMMED ADHIL C H</t>
  </si>
  <si>
    <t>Mohammed Sinan N.A</t>
  </si>
  <si>
    <t>AHMED RAZI MR</t>
  </si>
  <si>
    <t>Muhammed Hisham K M</t>
  </si>
  <si>
    <t>HUSSAIN MUHAVIZ B A</t>
  </si>
  <si>
    <t>HILAL ABDULLA C H</t>
  </si>
  <si>
    <t>MOIDEEN KAIS</t>
  </si>
  <si>
    <t>MUHAMMED SHAHID K A</t>
  </si>
  <si>
    <t>K MUHAMMAD JALAL</t>
  </si>
  <si>
    <t>MUHAMMED T K</t>
  </si>
  <si>
    <t>Muhammed Waheed R K</t>
  </si>
  <si>
    <t>ABOOBACKER SAFWAN C B</t>
  </si>
  <si>
    <t>MUHAMMED HASHIR A K</t>
  </si>
  <si>
    <t>MOHAMMED NAFIH</t>
  </si>
  <si>
    <t>BEERAN MUEENUDHEEN MH</t>
  </si>
  <si>
    <t>MOHAMMAD K A</t>
  </si>
  <si>
    <t>IBRAHIM KALEEL</t>
  </si>
  <si>
    <t>MOHAMMED JASEEM</t>
  </si>
  <si>
    <t>MUHAMMED RAZI A T</t>
  </si>
  <si>
    <t>MUHAMMED ZAID</t>
  </si>
  <si>
    <t>MUHAMMED BIN JAFAR</t>
  </si>
  <si>
    <t>MOHAMMAD AJWAD</t>
  </si>
  <si>
    <t>FAZIL ABDULLA</t>
  </si>
  <si>
    <t>MUHAMMED SHIRAZ ISHAQUE</t>
  </si>
  <si>
    <t>JAUHAR ASHFAQUE MUHSIN</t>
  </si>
  <si>
    <t>YASEEN MUHAMMED</t>
  </si>
  <si>
    <t>MOHAMMED RAFAN A</t>
  </si>
  <si>
    <t>MUHAMMED UVAIS.P. S</t>
  </si>
  <si>
    <t>MOHAMMED SHUAIB K M</t>
  </si>
  <si>
    <t>ziyad. K. M. C</t>
  </si>
  <si>
    <t>MUHAMMED MOIDEEN KUNHI</t>
  </si>
  <si>
    <t>MUHAMMED AFLAH.MK</t>
  </si>
  <si>
    <t>MUHAMMED SHUHAIR</t>
  </si>
  <si>
    <t>Muhammed Anshad A</t>
  </si>
  <si>
    <t>ABDUL AFEEZ C.F</t>
  </si>
  <si>
    <t>ABDULLA</t>
  </si>
  <si>
    <t>ABDULLAH A P</t>
  </si>
  <si>
    <t>AHAMED ADIL. A</t>
  </si>
  <si>
    <t>AHMED WALEED K A</t>
  </si>
  <si>
    <t>AYAAN ABOOBAKAR</t>
  </si>
  <si>
    <t>FADIL AMEEN ABDULLA</t>
  </si>
  <si>
    <t>MOHAMED JAWHAR J A</t>
  </si>
  <si>
    <t>Mohammad Yaseen</t>
  </si>
  <si>
    <t>MOHAMMED QUBAIB A H</t>
  </si>
  <si>
    <t>MOHAMMED SAWA T A</t>
  </si>
  <si>
    <t>MOHAMMED WASIM SHAHAD SM</t>
  </si>
  <si>
    <t>Muhammad M</t>
  </si>
  <si>
    <t>MUHAMMAD SHAHSAD HASAN</t>
  </si>
  <si>
    <t>MUHAMMED ADNAN K.A</t>
  </si>
  <si>
    <t>Muhammed Anas</t>
  </si>
  <si>
    <t>MUHAMMED ASHIR M</t>
  </si>
  <si>
    <t>MUHAMMED AYAAN</t>
  </si>
  <si>
    <t>MUHAMMED FAHAD</t>
  </si>
  <si>
    <t>MUHAMMED FAREED A S</t>
  </si>
  <si>
    <t>MUHAMMED LUQMAN TD</t>
  </si>
  <si>
    <t>MUHAMMED MICDAD RAMEES A H</t>
  </si>
  <si>
    <t>MUHAMMED MIDLAJ</t>
  </si>
  <si>
    <t>Muhammed Naieem</t>
  </si>
  <si>
    <t>MUHAMMED RAEES C A</t>
  </si>
  <si>
    <t>Muhammed Sinan D A</t>
  </si>
  <si>
    <t>NAZWAN MOHAMMED</t>
  </si>
  <si>
    <t>P.V.AHMAD ANAS</t>
  </si>
  <si>
    <t>SAYYED MOHAMMED SINAN AM</t>
  </si>
  <si>
    <t>SAYYED MUHAMMED ABOOBACKER</t>
  </si>
  <si>
    <t>SHAHUL HAMEED B.I</t>
  </si>
  <si>
    <t>THUFAIL</t>
  </si>
  <si>
    <t>YOUSUF FAHEEM P</t>
  </si>
  <si>
    <t>ZAINUL ABID K</t>
  </si>
  <si>
    <t>AHMED AFRAZ MB</t>
  </si>
  <si>
    <t>AHMAD MUBASHAR</t>
  </si>
  <si>
    <t>MOHAMMED NAFIH BA</t>
  </si>
  <si>
    <t>FAKRUDDIN NAFIL</t>
  </si>
  <si>
    <t>HASAN THAMMEEM</t>
  </si>
  <si>
    <t>MUHAMMED ROUHAN M.K</t>
  </si>
  <si>
    <t>MUHAMMED ZAMIL</t>
  </si>
  <si>
    <t>ABDUL RAHIMAN FAIZ T A</t>
  </si>
  <si>
    <t>AHAMMED SAFAR ZAKARIYA</t>
  </si>
  <si>
    <t>MUHAMMED MUHAZ P A</t>
  </si>
  <si>
    <t>MUHAMMED SAHEEM ASHRAF</t>
  </si>
  <si>
    <t>SHARAZ AHAMMED</t>
  </si>
  <si>
    <t>MUHAMMED IHTHISHAM P I</t>
  </si>
  <si>
    <t>AMEEN RAHMAN MTP</t>
  </si>
  <si>
    <t>MOHAMMED SABIK BM</t>
  </si>
  <si>
    <t>MUHAMMAD SABITH V K P</t>
  </si>
  <si>
    <t>Muhammad Muaaz</t>
  </si>
  <si>
    <t>ABDUL SA-AD</t>
  </si>
  <si>
    <t>MOHAMMED RIYAN</t>
  </si>
  <si>
    <t>MOHIDDEEN SHAHSHAD</t>
  </si>
  <si>
    <t>MUHAMMAD FAYIZ B</t>
  </si>
  <si>
    <t>MUHAMMED YASEEN</t>
  </si>
  <si>
    <t>MOHAMMED RAED. UA</t>
  </si>
  <si>
    <t>MUHAMMED SHANIFM P</t>
  </si>
  <si>
    <t>AHAMMED JABIR K H</t>
  </si>
  <si>
    <t>THANSEEHU RAHMAN</t>
  </si>
  <si>
    <t>MOHAMMED AFNAN</t>
  </si>
  <si>
    <t>MOHAMMED SABITH KU</t>
  </si>
  <si>
    <t>HAFIL ADIL AMANULLAH K K</t>
  </si>
  <si>
    <t>MUHAMMED BASSIM. E</t>
  </si>
  <si>
    <t>MUHAMMED SAEED THUFAIL</t>
  </si>
  <si>
    <t>MEERAN MOHIUDHEEN RAFIH</t>
  </si>
  <si>
    <t>ABDUL RAHIMAN AZAAN</t>
  </si>
  <si>
    <t>MOHAMMED RAFIH M R</t>
  </si>
  <si>
    <t>MUHAMMAD MIJVAD K</t>
  </si>
  <si>
    <t>MOHAMMAD IJAN</t>
  </si>
  <si>
    <t>HABEEB RAHMAN CA</t>
  </si>
  <si>
    <t>Muhammad</t>
  </si>
  <si>
    <t>MOHAMMED SHAHID</t>
  </si>
  <si>
    <t>RAFNAS P</t>
  </si>
  <si>
    <t>MUHAMMED HAMDAN A.P</t>
  </si>
  <si>
    <t>MOHAMMED SHADIL AP</t>
  </si>
  <si>
    <t>MUHAMMED NAFIH CI</t>
  </si>
  <si>
    <t>YASEEN NOORULLA PH</t>
  </si>
  <si>
    <t>WASEEM NIHAD A M</t>
  </si>
  <si>
    <t>MOHAMMED SHAMEEM B K</t>
  </si>
  <si>
    <t>MOHAMMED BAQIR TS</t>
  </si>
  <si>
    <t>MUHAMMED FARHAN PH</t>
  </si>
  <si>
    <t>ABDULLA FAHAD T.U</t>
  </si>
  <si>
    <t>ABDUL GAFOOR</t>
  </si>
  <si>
    <t>MUHAMMED MUNAZIR MM</t>
  </si>
  <si>
    <t>ABDUL KHADER ISHAQUE</t>
  </si>
  <si>
    <t>ABDULLA ALBAS</t>
  </si>
  <si>
    <t>MUHAMMED A</t>
  </si>
  <si>
    <t>MOHAMMED ANAS A.A</t>
  </si>
  <si>
    <t>MUHAMMED MIHRAZ</t>
  </si>
  <si>
    <t>FADIL MOHAMMED K M</t>
  </si>
  <si>
    <t>AJMAL AHMED MT</t>
  </si>
  <si>
    <t>MOHAMMED DAWOOD K</t>
  </si>
  <si>
    <t>MUHAMMED RAZI TM</t>
  </si>
  <si>
    <t>RAYHAN PH</t>
  </si>
  <si>
    <t>MOHAMMED YOUNUS</t>
  </si>
  <si>
    <t>RASALUL AMEEN T</t>
  </si>
  <si>
    <t>IBRAHIM AFIL</t>
  </si>
  <si>
    <t>MUHAMMED KASHIF</t>
  </si>
  <si>
    <t>MUHAMMED ABDUL KADER</t>
  </si>
  <si>
    <t>HADIL RIJAS</t>
  </si>
  <si>
    <t>ADIL ABDULLA A</t>
  </si>
  <si>
    <t>ABDULLA SALMAN FARIS M</t>
  </si>
  <si>
    <t>ABDULLA FARHAN M</t>
  </si>
  <si>
    <t>SHADIL AHAMED</t>
  </si>
  <si>
    <t>MUHAMMAD ISMAIL HAMDULLA V K</t>
  </si>
  <si>
    <t>SEYYAD MUHAMMED FAHMAN</t>
  </si>
  <si>
    <t>AJMAL RUWAIS</t>
  </si>
  <si>
    <t>MOHAMMED ABDUL KHADER K</t>
  </si>
  <si>
    <t>MUAHMMED ANAS P A</t>
  </si>
  <si>
    <t>Muhammed fahiz A K</t>
  </si>
  <si>
    <t>MUHAMMAD SHAMMAS</t>
  </si>
  <si>
    <t>ARIFUDEEN ABBAS A</t>
  </si>
  <si>
    <t>ABDUL SALAM ARIF</t>
  </si>
  <si>
    <t>MOHAMMED K H</t>
  </si>
  <si>
    <t>MOHAMMED FAQRUDDEEN RAZI</t>
  </si>
  <si>
    <t>MOHAMMED MUBASHIR</t>
  </si>
  <si>
    <t>AHAMMED MINHAJ E M</t>
  </si>
  <si>
    <t>ADNAN ABDULLAH B A</t>
  </si>
  <si>
    <t>SHAMMAZ P A</t>
  </si>
  <si>
    <t>MAHIN SINAN</t>
  </si>
  <si>
    <t>P K ZAMEEL AHMED</t>
  </si>
  <si>
    <t>MOHAMMED HISHAM</t>
  </si>
  <si>
    <t>IBRAHIM AHRAZ</t>
  </si>
  <si>
    <t>MUHAMMAD SHAZIN</t>
  </si>
  <si>
    <t>SALMANUL FARIS</t>
  </si>
  <si>
    <t>IJAS EBRAHIM</t>
  </si>
  <si>
    <t>AHMAD MINHAJ</t>
  </si>
  <si>
    <t>MUHAMMED ASHKKAR ALI</t>
  </si>
  <si>
    <t>MUHAMMED SHABEEB</t>
  </si>
  <si>
    <t>HASSAN ZARKASH</t>
  </si>
  <si>
    <t>ABDULLA RAMSHAD</t>
  </si>
  <si>
    <t>HASAN YASIR</t>
  </si>
  <si>
    <t>MUHAMMED KAIF BS</t>
  </si>
  <si>
    <t>MUHAMMAD IBN AHMAD</t>
  </si>
  <si>
    <t>RESWAN</t>
  </si>
  <si>
    <t>RUMAIZALI R IBRAHIM</t>
  </si>
  <si>
    <t>MUHAMMED THASLEEM</t>
  </si>
  <si>
    <t>ABDULLAH MAZIN</t>
  </si>
  <si>
    <t>MOHAMMED HUSSAIN</t>
  </si>
  <si>
    <t>MUHAMMED FARHAN</t>
  </si>
  <si>
    <t>MOHAMMED RAZI</t>
  </si>
  <si>
    <t>MOHAMMED AFSAL</t>
  </si>
  <si>
    <t>JALALUDHEEN K</t>
  </si>
  <si>
    <t>MUHAMMAD RAZI</t>
  </si>
  <si>
    <t>MUHAMMAD SHANEED.</t>
  </si>
  <si>
    <t>ABDUL WADHOOD</t>
  </si>
  <si>
    <t>MOHAMMED SHAMMAS S.I</t>
  </si>
  <si>
    <t>AHMMED HASHIM M</t>
  </si>
  <si>
    <t>MOHAMMED HASHIR</t>
  </si>
  <si>
    <t>AHAMMED AJEER</t>
  </si>
  <si>
    <t>ABBAS AZNAB M.A</t>
  </si>
  <si>
    <t>MAHAMMED SHAMEEL</t>
  </si>
  <si>
    <t>AMEEN ABDULLA</t>
  </si>
  <si>
    <t>ZULFIKARALI</t>
  </si>
  <si>
    <t>MUHAMMED ANAS M.N</t>
  </si>
  <si>
    <t>ABDULLA M HAKEEM</t>
  </si>
  <si>
    <t>HASSAN SHADDAD UM</t>
  </si>
  <si>
    <t>MOHAMMED SAHL CS</t>
  </si>
  <si>
    <t>MOHAMMAD KHALANDAR ZIYAD</t>
  </si>
  <si>
    <t>ABU THAHIR</t>
  </si>
  <si>
    <t>MUHAMMAD SINAN NP</t>
  </si>
  <si>
    <t>ABDUL RAHMAN MUNZIR</t>
  </si>
  <si>
    <t>MUHAMMED MUZAMMIL P.M</t>
  </si>
  <si>
    <t>MOHAMMED SALIH</t>
  </si>
  <si>
    <t>MUHAMMED SUFAZ P</t>
  </si>
  <si>
    <t>SAYYAD MOHAMMED VASIL</t>
  </si>
  <si>
    <t>MUHAMMED MIDHLAJ KK</t>
  </si>
  <si>
    <t>SHADIN G</t>
  </si>
  <si>
    <t>MEHAZIN AMAN T</t>
  </si>
  <si>
    <t>MUHAMMED UNAIS CK</t>
  </si>
  <si>
    <t>ZAINUDEEN</t>
  </si>
  <si>
    <t>MAHAMMAD RIYAZ</t>
  </si>
  <si>
    <t>ABOOBAKR MA'ROOF</t>
  </si>
  <si>
    <t>MOHAMMED SHAMSHEER</t>
  </si>
  <si>
    <t>AJMAL ANEES</t>
  </si>
  <si>
    <t>MUHAMMED ASBAQUE</t>
  </si>
  <si>
    <t>ABDUL YOUNUS</t>
  </si>
  <si>
    <t>ABDUL KHADER</t>
  </si>
  <si>
    <t>ASHIKK.I</t>
  </si>
  <si>
    <t>MUHAMMED BIN ABDUL KADHAR</t>
  </si>
  <si>
    <t>MUHAMMED UNAIS</t>
  </si>
  <si>
    <t>MUHAMMED MUZAMMIL</t>
  </si>
  <si>
    <t>SALMAN FARIS</t>
  </si>
  <si>
    <t>ABDUL JANIS</t>
  </si>
  <si>
    <t>AHMAD BINYAMUL ASHIQUE</t>
  </si>
  <si>
    <t>MUHAMMED AYIZ</t>
  </si>
  <si>
    <t>MUHAMMED MUFEED</t>
  </si>
  <si>
    <t>ABOOBACKER SIDDIK</t>
  </si>
  <si>
    <t>AKBAR P</t>
  </si>
  <si>
    <t>ATHIF ABDULKHADER</t>
  </si>
  <si>
    <t>MUHAMMED SAJJAD</t>
  </si>
  <si>
    <t>YASEEN</t>
  </si>
  <si>
    <t>MAHAMMED ASHIK</t>
  </si>
  <si>
    <t>ABDUL RAHMAN</t>
  </si>
  <si>
    <t>AHMED MANHAL HUSSAIN</t>
  </si>
  <si>
    <t>ASGAR ALI</t>
  </si>
  <si>
    <t>THAMJEED TM</t>
  </si>
  <si>
    <t>AHMED SWALAHUDHEEN PI</t>
  </si>
  <si>
    <t>MUHAMMED ASHFAK K</t>
  </si>
  <si>
    <t>MUHAMMED SAFWAN</t>
  </si>
  <si>
    <t>Simsarul Haq VPM</t>
  </si>
  <si>
    <t>(blank)</t>
  </si>
  <si>
    <t>NO ISSUES</t>
  </si>
  <si>
    <t xml:space="preserve">* 0 or nothing means no limits
</t>
  </si>
  <si>
    <t>Not Entered</t>
  </si>
  <si>
    <t>Insert Marks for each candidates for group programs if that team get positions or grades</t>
  </si>
  <si>
    <t>Expiry date</t>
  </si>
  <si>
    <t>TOTAL SCORE</t>
  </si>
  <si>
    <t>NOW SECTIONS SCORE (P Only)</t>
  </si>
  <si>
    <t>UPCOMING SECTIONS SCORE (P + TP)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</si>
  <si>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</si>
  <si>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</si>
  <si>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</si>
  <si>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</si>
  <si>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</si>
  <si>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</si>
  <si>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</si>
  <si>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</si>
  <si>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</si>
  <si>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</si>
  <si>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</si>
  <si>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</si>
  <si>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</si>
  <si>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</si>
  <si>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</si>
  <si>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</si>
  <si>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</si>
  <si>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</si>
  <si>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</si>
  <si>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</si>
  <si>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</si>
  <si>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</si>
  <si>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</si>
  <si>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</si>
  <si>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</si>
  <si>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</si>
  <si>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</si>
  <si>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</si>
  <si>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</si>
  <si>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</si>
  <si>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</si>
  <si>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</si>
  <si>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</si>
  <si>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</si>
  <si>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</si>
  <si>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</si>
  <si>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B100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</si>
  <si>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</si>
  <si>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</si>
  <si>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</si>
  <si>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</si>
  <si>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</si>
  <si>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</si>
  <si>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</si>
  <si>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</si>
  <si>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</si>
  <si>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</si>
  <si>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</si>
  <si>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</si>
  <si>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</si>
  <si>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</si>
  <si>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</si>
  <si>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</si>
  <si>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</si>
  <si>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</si>
  <si>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</si>
  <si>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</si>
  <si>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</si>
  <si>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</si>
  <si>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</si>
  <si>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</si>
  <si>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</si>
  <si>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</si>
  <si>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</si>
  <si>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</si>
  <si>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</si>
  <si>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</si>
  <si>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</si>
  <si>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</si>
  <si>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</si>
  <si>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</si>
  <si>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</si>
  <si>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</si>
  <si>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</si>
  <si>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</si>
  <si>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</si>
  <si>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</si>
  <si>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</si>
  <si>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</si>
  <si>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</si>
  <si>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</si>
  <si>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</si>
  <si>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</si>
  <si>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B148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</si>
  <si>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</si>
  <si>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</si>
  <si>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</si>
  <si>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</si>
  <si>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</si>
  <si>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</si>
  <si>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</si>
  <si>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</si>
  <si>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</si>
  <si>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>B158</t>
  </si>
  <si>
    <t>B159</t>
  </si>
  <si>
    <t>B160</t>
  </si>
  <si>
    <t>B161</t>
  </si>
  <si>
    <t>B162</t>
  </si>
  <si>
    <t>B163</t>
  </si>
  <si>
    <t>B164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</si>
  <si>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</si>
  <si>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</si>
  <si>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</si>
  <si>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</si>
  <si>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</si>
  <si>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</si>
  <si>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</si>
  <si>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</si>
  <si>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</si>
  <si>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</si>
  <si>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</si>
  <si>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</si>
  <si>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</si>
  <si>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</si>
  <si>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</si>
  <si>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</si>
  <si>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</si>
  <si>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</si>
  <si>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</si>
  <si>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</si>
  <si>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</si>
  <si>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</si>
  <si>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</si>
  <si>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</si>
  <si>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</si>
  <si>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</si>
  <si>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</si>
  <si>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</si>
  <si>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</si>
  <si>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</si>
  <si>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</si>
  <si>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</si>
  <si>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</si>
  <si>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</si>
  <si>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</si>
  <si>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</si>
  <si>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</si>
  <si>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</si>
  <si>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</si>
  <si>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</si>
  <si>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</si>
  <si>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</si>
  <si>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</si>
  <si>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</si>
  <si>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</si>
  <si>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</si>
  <si>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</si>
  <si>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</si>
  <si>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</si>
  <si>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</si>
  <si>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</si>
  <si>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</si>
  <si>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</si>
  <si>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</si>
  <si>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</si>
  <si>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</si>
  <si>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</si>
  <si>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</si>
  <si>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</si>
  <si>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</si>
  <si>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</si>
  <si>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</si>
  <si>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</si>
  <si>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</si>
  <si>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</si>
  <si>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</si>
  <si>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</si>
  <si>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</si>
  <si>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</si>
  <si>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</si>
  <si>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</si>
  <si>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</si>
  <si>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</si>
  <si>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</si>
  <si>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</si>
  <si>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</si>
  <si>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</si>
  <si>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</si>
  <si>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</si>
  <si>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</si>
  <si>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</si>
  <si>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</si>
  <si>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</si>
  <si>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</si>
  <si>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</si>
  <si>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</si>
  <si>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</si>
  <si>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</si>
  <si>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</si>
  <si>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</si>
  <si>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</si>
  <si>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</si>
  <si>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</si>
  <si>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</si>
  <si>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</si>
  <si>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</si>
  <si>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</si>
  <si>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</si>
  <si>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</si>
  <si>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</si>
  <si>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</si>
  <si>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</si>
  <si>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</si>
  <si>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</si>
  <si>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</si>
  <si>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</si>
  <si>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</si>
  <si>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</si>
  <si>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</si>
  <si>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</si>
  <si>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</si>
  <si>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</si>
  <si>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</si>
  <si>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</si>
  <si>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</si>
  <si>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</si>
  <si>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</si>
  <si>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</si>
  <si>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</si>
  <si>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</si>
  <si>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</si>
  <si>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</si>
  <si>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</si>
  <si>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</si>
  <si>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</si>
  <si>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</si>
  <si>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</si>
  <si>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</si>
  <si>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</si>
  <si>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</si>
  <si>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</si>
  <si>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</si>
  <si>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</si>
  <si>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</si>
  <si>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</si>
  <si>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</si>
  <si>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</si>
  <si>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</si>
  <si>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</si>
  <si>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</si>
  <si>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</si>
  <si>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</si>
  <si>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</si>
  <si>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</si>
  <si>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</si>
  <si>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</si>
  <si>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</si>
  <si>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</si>
  <si>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</si>
  <si>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</si>
  <si>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</si>
  <si>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</si>
  <si>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</si>
  <si>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</si>
  <si>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</si>
  <si>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</si>
  <si>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</si>
  <si>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</si>
  <si>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</si>
  <si>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</si>
  <si>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</si>
  <si>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</si>
  <si>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</si>
  <si>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</si>
  <si>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</si>
  <si>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</si>
  <si>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</si>
  <si>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</si>
  <si>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</si>
  <si>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</si>
  <si>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</si>
  <si>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</si>
  <si>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</si>
  <si>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D196</t>
  </si>
  <si>
    <t>D197</t>
  </si>
  <si>
    <t>D198</t>
  </si>
  <si>
    <t>D199</t>
  </si>
  <si>
    <t>This version is licensed till Thursday, September 12, 2024</t>
  </si>
  <si>
    <t>User password</t>
  </si>
  <si>
    <t>SECRET</t>
  </si>
  <si>
    <t>Is firstly opening</t>
  </si>
  <si>
    <t>MUHAMMED HAFEEZ P</t>
  </si>
  <si>
    <t>MOHAMMED HAFEEZ B</t>
  </si>
  <si>
    <t>_1111</t>
  </si>
  <si>
    <t>Pr. Code</t>
  </si>
  <si>
    <t>Pr Name</t>
  </si>
  <si>
    <t>Time</t>
  </si>
  <si>
    <t>Reason</t>
  </si>
  <si>
    <t>MINUS OR PLUS SCORES</t>
  </si>
  <si>
    <t>FANT</t>
  </si>
  <si>
    <t>DAHF</t>
  </si>
  <si>
    <t>BADF</t>
  </si>
  <si>
    <t>JARF</t>
  </si>
  <si>
    <t>FANTHALAYAN</t>
  </si>
  <si>
    <t>DAHFATHAN</t>
  </si>
  <si>
    <t>BADFATHAN</t>
  </si>
  <si>
    <t>JARFATHAN</t>
  </si>
  <si>
    <t>KALANKAM '23</t>
  </si>
  <si>
    <t>SJSP01</t>
  </si>
  <si>
    <t>Balloon Keeping</t>
  </si>
  <si>
    <t>SJSP02</t>
  </si>
  <si>
    <t>Biscuit Eating</t>
  </si>
  <si>
    <t>SJSP03</t>
  </si>
  <si>
    <t>Elephant Tail</t>
  </si>
  <si>
    <t>SJSP04</t>
  </si>
  <si>
    <t>Long Jump</t>
  </si>
  <si>
    <t>SJSP05</t>
  </si>
  <si>
    <t>Music Chair</t>
  </si>
  <si>
    <t>SJSP06</t>
  </si>
  <si>
    <t>Running 100</t>
  </si>
  <si>
    <t>SJSP07</t>
  </si>
  <si>
    <t>Shoot to Point</t>
  </si>
  <si>
    <t>SJSP08</t>
  </si>
  <si>
    <t>Spoon Balance</t>
  </si>
  <si>
    <t>SJSP09</t>
  </si>
  <si>
    <t>Stone Picking</t>
  </si>
  <si>
    <t>SJSP10</t>
  </si>
  <si>
    <t>Water Filling</t>
  </si>
  <si>
    <t>SJSP11</t>
  </si>
  <si>
    <t>Relay</t>
  </si>
  <si>
    <t>JNSP01</t>
  </si>
  <si>
    <t>Ball Throwing</t>
  </si>
  <si>
    <t>JNSP02</t>
  </si>
  <si>
    <t>High Jump</t>
  </si>
  <si>
    <t>JNSP03</t>
  </si>
  <si>
    <t>JNSP04</t>
  </si>
  <si>
    <t>Push up</t>
  </si>
  <si>
    <t>JNSP05</t>
  </si>
  <si>
    <t>JNSP06</t>
  </si>
  <si>
    <t>Sweet Eating</t>
  </si>
  <si>
    <t>JNSP07</t>
  </si>
  <si>
    <t>Thread Needling</t>
  </si>
  <si>
    <t>JNSP08</t>
  </si>
  <si>
    <t>Water filling relay</t>
  </si>
  <si>
    <t>JNSP09</t>
  </si>
  <si>
    <t>Nano Cricket</t>
  </si>
  <si>
    <t>JNSP10</t>
  </si>
  <si>
    <t>SNSP01</t>
  </si>
  <si>
    <t>Ball Thrawing</t>
  </si>
  <si>
    <t>SNSP02</t>
  </si>
  <si>
    <t>Discus Throw</t>
  </si>
  <si>
    <t>SNSP03</t>
  </si>
  <si>
    <t>SNSP04</t>
  </si>
  <si>
    <t>Javelin Throw</t>
  </si>
  <si>
    <t>SNSP05</t>
  </si>
  <si>
    <t>Kick off</t>
  </si>
  <si>
    <t>SNSP06</t>
  </si>
  <si>
    <t>SNSP07</t>
  </si>
  <si>
    <t>Marathon</t>
  </si>
  <si>
    <t>Special</t>
  </si>
  <si>
    <t>SNSP08</t>
  </si>
  <si>
    <t>Pot breaking</t>
  </si>
  <si>
    <t>SNSP09</t>
  </si>
  <si>
    <t>SNSP10</t>
  </si>
  <si>
    <t>SNSP11</t>
  </si>
  <si>
    <t>Running 200</t>
  </si>
  <si>
    <t>SNSP12</t>
  </si>
  <si>
    <t>Shot Put</t>
  </si>
  <si>
    <t>SNSP13</t>
  </si>
  <si>
    <t>Stand jump</t>
  </si>
  <si>
    <t>SNSP14</t>
  </si>
  <si>
    <t>SNSP15</t>
  </si>
  <si>
    <t>Badminton</t>
  </si>
  <si>
    <t>SNSP16</t>
  </si>
  <si>
    <t>Football</t>
  </si>
  <si>
    <t>SSSP01</t>
  </si>
  <si>
    <t>Basket Ball</t>
  </si>
  <si>
    <t>SSSP02</t>
  </si>
  <si>
    <t>SSSP03</t>
  </si>
  <si>
    <t>SSSP04</t>
  </si>
  <si>
    <t>SSSP05</t>
  </si>
  <si>
    <t>SSSP06</t>
  </si>
  <si>
    <t>SSSP07</t>
  </si>
  <si>
    <t>Juggling</t>
  </si>
  <si>
    <t>SSSP08</t>
  </si>
  <si>
    <t>SSSP09</t>
  </si>
  <si>
    <t>SSSP10</t>
  </si>
  <si>
    <t>Mass balance</t>
  </si>
  <si>
    <t>SSSP11</t>
  </si>
  <si>
    <t>Panchagusti</t>
  </si>
  <si>
    <t>SSSP12</t>
  </si>
  <si>
    <t>SSSP13</t>
  </si>
  <si>
    <t>SSSP14</t>
  </si>
  <si>
    <t>SSSP15</t>
  </si>
  <si>
    <t>SSSP16</t>
  </si>
  <si>
    <t>SSSP17</t>
  </si>
  <si>
    <t>GNSP01</t>
  </si>
  <si>
    <t>Treasure Hunt</t>
  </si>
  <si>
    <t>GNSP02</t>
  </si>
  <si>
    <t>Cricket</t>
  </si>
  <si>
    <t>GNSP03</t>
  </si>
  <si>
    <t>GNSP04</t>
  </si>
  <si>
    <t>Tug of war</t>
  </si>
  <si>
    <t>GNSP05</t>
  </si>
  <si>
    <t>Volleyball</t>
  </si>
  <si>
    <t>c134</t>
  </si>
  <si>
    <t>Personal</t>
  </si>
  <si>
    <t>PUBLISHED +
TO PUBLISH</t>
  </si>
  <si>
    <t>PUBLISHED + 
EXTRAS</t>
  </si>
  <si>
    <t>PUBLISHED +
TO PUBLISH +
EXTRAS</t>
  </si>
  <si>
    <t>ENTERED +
EXTRAS</t>
  </si>
  <si>
    <t>15/10/2023 10:22 PM</t>
  </si>
  <si>
    <t>15/10/2023 10:28 PM</t>
  </si>
  <si>
    <t>Team only</t>
  </si>
  <si>
    <t>15/10/2023 10:31 PM</t>
  </si>
  <si>
    <t>15/10/2023 10:34 PM</t>
  </si>
  <si>
    <t>15/10/2023 10:35 PM</t>
  </si>
  <si>
    <t>15/10/2023 10:44 PM</t>
  </si>
  <si>
    <t>15/10/2023 10:45 PM</t>
  </si>
  <si>
    <t>15/10/2023 10:46 PM</t>
  </si>
  <si>
    <t>15/10/2023 10:47 PM</t>
  </si>
  <si>
    <t>15/10/2023 10:48 PM</t>
  </si>
  <si>
    <t>15/10/2023 10:49 PM</t>
  </si>
  <si>
    <t>15/10/2023 10:51 PM</t>
  </si>
  <si>
    <t>15/10/2023 10:52 PM</t>
  </si>
  <si>
    <t>15/10/2023 10:55 PM</t>
  </si>
  <si>
    <t>gnsp04</t>
  </si>
  <si>
    <t>imran</t>
  </si>
  <si>
    <t>18/10/2023 03:07 PM</t>
  </si>
  <si>
    <t>18/10/2023 03:13 PM</t>
  </si>
  <si>
    <t>18/10/2023 03:14 PM</t>
  </si>
  <si>
    <t>18/10/2023 03:15 PM</t>
  </si>
  <si>
    <t>18/10/2023 03:16 PM</t>
  </si>
  <si>
    <t>18/10/2023 03:18 PM</t>
  </si>
  <si>
    <t>18/10/2023 03:19 PM</t>
  </si>
  <si>
    <t>18/10/2023 03:20 PM</t>
  </si>
  <si>
    <t>18/10/2023 03:21 PM</t>
  </si>
  <si>
    <t>18/10/2023 03:22 PM</t>
  </si>
  <si>
    <t>18/10/2023 03:24 PM</t>
  </si>
  <si>
    <t>18/10/2023 03:25 PM</t>
  </si>
  <si>
    <t>18/10/2023 03:26 PM</t>
  </si>
  <si>
    <t>18/10/2023 03:27 PM</t>
  </si>
  <si>
    <t>18/10/2023 03:28 PM</t>
  </si>
  <si>
    <t>18/10/2023 03:29 PM</t>
  </si>
  <si>
    <t>18/10/2023 03:30 PM</t>
  </si>
  <si>
    <t>18/10/2023 03:31 PM</t>
  </si>
  <si>
    <t>18/10/2023 03:32 PM</t>
  </si>
  <si>
    <t>18/10/2023 03:33 PM</t>
  </si>
  <si>
    <t>RANK OF ENTERED</t>
  </si>
  <si>
    <t>27/10/2023 04:52 PM</t>
  </si>
  <si>
    <t>27/10/2023 04:53 PM</t>
  </si>
  <si>
    <t>27/10/2023 04:54 PM</t>
  </si>
  <si>
    <t>27/10/2023 04:55 PM</t>
  </si>
  <si>
    <t>27/10/2023 04:57 PM</t>
  </si>
  <si>
    <t>NAFIL &amp; ADIL</t>
  </si>
  <si>
    <t>RAZAL &amp; GAFOOR</t>
  </si>
  <si>
    <t>HASAN SAHAL &amp; YASEEN</t>
  </si>
  <si>
    <t>27/10/2023 04:59 PM</t>
  </si>
  <si>
    <t>27/10/2023 05:03 PM</t>
  </si>
  <si>
    <t>Published + To publish</t>
  </si>
  <si>
    <t>27/10/2023 05:16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</si>
</sst>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0.0&quot;%&quot;"/>
    <numFmt numFmtId="165" formatCode="0.00&quot;%&quot;"/>
    <numFmt numFmtId="166" formatCode="&quot;&quot;"/>
    <numFmt numFmtId="167" formatCode="[$-409]m/d/yy\ h:mm\ AM/PM;@"/>
  </numFmts>
  <fonts count="7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8"/>
      <color theme="1" tint="0.249977111117893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b/>
      <sz val="22"/>
      <color theme="4" tint="0.3999755851924192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sz val="14"/>
      <color theme="7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0"/>
      <color theme="1"/>
      <name val="Var(--ff-mono)"/>
    </font>
    <font>
      <b/>
      <sz val="11"/>
      <color theme="5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4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sz val="14"/>
      <color theme="7" tint="-0.499984740745262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8"/>
      <color theme="0" tint="-0.49998474074526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1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2" tint="-9.9978637043366805E-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Arial"/>
      <family val="2"/>
    </font>
    <font>
      <b/>
      <sz val="18"/>
      <color theme="1"/>
      <name val="Calibri"/>
      <family val="2"/>
      <scheme val="minor"/>
    </font>
    <font>
      <sz val="16"/>
      <color theme="1" tint="0.249977111117893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4"/>
      <color theme="6" tint="-0.249977111117893"/>
      <name val="Calibri"/>
      <family val="2"/>
      <scheme val="minor"/>
    </font>
    <font>
      <b/>
      <sz val="14"/>
      <color theme="6" tint="-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 tint="-0.1499984740745262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9" tint="0.79998168889431442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theme="0"/>
        <bgColor indexed="64"/>
      </patternFill>
    </fill>
  </fills>
  <borders count="18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double">
        <color theme="4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double">
        <color theme="4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double">
        <color theme="4" tint="-0.499984740745262"/>
      </top>
      <bottom/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thin">
        <color theme="4" tint="0.39997558519241921"/>
      </left>
      <right style="medium">
        <color theme="7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7"/>
      </left>
      <right style="thin">
        <color theme="4" tint="0.39997558519241921"/>
      </right>
      <top/>
      <bottom style="double">
        <color theme="4" tint="-0.499984740745262"/>
      </bottom>
      <diagonal/>
    </border>
    <border>
      <left style="thin">
        <color theme="4" tint="0.39997558519241921"/>
      </left>
      <right style="medium">
        <color theme="7"/>
      </right>
      <top style="thin">
        <color theme="4" tint="0.39997558519241921"/>
      </top>
      <bottom style="double">
        <color theme="4" tint="-0.499984740745262"/>
      </bottom>
      <diagonal/>
    </border>
    <border>
      <left style="thin">
        <color theme="4" tint="0.39997558519241921"/>
      </left>
      <right style="medium">
        <color theme="7"/>
      </right>
      <top/>
      <bottom style="thin">
        <color theme="4" tint="0.39997558519241921"/>
      </bottom>
      <diagonal/>
    </border>
    <border>
      <left style="medium">
        <color theme="7"/>
      </left>
      <right/>
      <top/>
      <bottom style="medium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medium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medium">
        <color theme="7"/>
      </bottom>
      <diagonal/>
    </border>
    <border>
      <left style="thin">
        <color theme="4" tint="0.39997558519241921"/>
      </left>
      <right style="medium">
        <color theme="7"/>
      </right>
      <top style="thin">
        <color theme="4" tint="0.39997558519241921"/>
      </top>
      <bottom style="medium">
        <color theme="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double">
        <color theme="4" tint="-0.49998474074526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double">
        <color theme="4" tint="-0.499984740745262"/>
      </bottom>
      <diagonal/>
    </border>
    <border>
      <left style="thin">
        <color theme="4" tint="0.39997558519241921"/>
      </left>
      <right/>
      <top style="double">
        <color theme="4" tint="-0.499984740745262"/>
      </top>
      <bottom style="thin">
        <color theme="4" tint="0.39997558519241921"/>
      </bottom>
      <diagonal/>
    </border>
    <border>
      <left/>
      <right/>
      <top style="double">
        <color theme="4" tint="-0.499984740745262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 tint="-0.499984740745262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theme="7"/>
      </bottom>
      <diagonal/>
    </border>
    <border>
      <left/>
      <right/>
      <top style="thin">
        <color theme="4" tint="0.39997558519241921"/>
      </top>
      <bottom style="medium">
        <color theme="7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medium">
        <color theme="7"/>
      </bottom>
      <diagonal/>
    </border>
    <border>
      <left style="medium">
        <color theme="7"/>
      </left>
      <right style="thin">
        <color theme="4" tint="0.39997558519241921"/>
      </right>
      <top/>
      <bottom style="thin">
        <color theme="7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thin">
        <color theme="4" tint="0.39997558519241921"/>
      </left>
      <right/>
      <top style="thin">
        <color theme="7"/>
      </top>
      <bottom style="thin">
        <color theme="4" tint="0.39997558519241921"/>
      </bottom>
      <diagonal/>
    </border>
    <border>
      <left/>
      <right/>
      <top style="thin">
        <color theme="7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7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/>
      <bottom/>
      <diagonal/>
    </border>
    <border>
      <left/>
      <right style="thin">
        <color theme="9" tint="-0.249977111117893"/>
      </right>
      <top/>
      <bottom/>
      <diagonal/>
    </border>
    <border>
      <left style="medium">
        <color theme="9" tint="0.59999389629810485"/>
      </left>
      <right style="thin">
        <color theme="9" tint="-0.249977111117893"/>
      </right>
      <top/>
      <bottom/>
      <diagonal/>
    </border>
    <border>
      <left style="medium">
        <color theme="9" tint="0.59999389629810485"/>
      </left>
      <right/>
      <top/>
      <bottom/>
      <diagonal/>
    </border>
    <border>
      <left/>
      <right style="medium">
        <color theme="9" tint="0.59999389629810485"/>
      </right>
      <top/>
      <bottom/>
      <diagonal/>
    </border>
    <border>
      <left style="medium">
        <color theme="9" tint="0.59999389629810485"/>
      </left>
      <right/>
      <top/>
      <bottom style="medium">
        <color theme="9" tint="0.59999389629810485"/>
      </bottom>
      <diagonal/>
    </border>
    <border>
      <left/>
      <right style="medium">
        <color theme="9" tint="0.59999389629810485"/>
      </right>
      <top/>
      <bottom style="medium">
        <color theme="9" tint="0.59999389629810485"/>
      </bottom>
      <diagonal/>
    </border>
    <border>
      <left/>
      <right/>
      <top/>
      <bottom style="medium">
        <color theme="9" tint="0.59999389629810485"/>
      </bottom>
      <diagonal/>
    </border>
    <border>
      <left style="thin">
        <color theme="9" tint="-0.249977111117893"/>
      </left>
      <right style="medium">
        <color theme="9" tint="-0.499984740745262"/>
      </right>
      <top style="medium">
        <color theme="9" tint="-0.499984740745262"/>
      </top>
      <bottom style="thin">
        <color theme="9" tint="-0.249977111117893"/>
      </bottom>
      <diagonal/>
    </border>
    <border>
      <left style="medium">
        <color theme="9" tint="-0.499984740745262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499984740745262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medium">
        <color theme="9" tint="0.59999389629810485"/>
      </top>
      <bottom/>
      <diagonal/>
    </border>
    <border>
      <left/>
      <right/>
      <top/>
      <bottom style="medium">
        <color theme="9" tint="-0.499984740745262"/>
      </bottom>
      <diagonal/>
    </border>
    <border>
      <left style="medium">
        <color theme="9" tint="0.59999389629810485"/>
      </left>
      <right style="thin">
        <color theme="9" tint="-0.249977111117893"/>
      </right>
      <top style="medium">
        <color theme="9" tint="0.59999389629810485"/>
      </top>
      <bottom/>
      <diagonal/>
    </border>
    <border>
      <left style="medium">
        <color theme="9" tint="0.59999389629810485"/>
      </left>
      <right style="thin">
        <color theme="9" tint="-0.249977111117893"/>
      </right>
      <top/>
      <bottom style="medium">
        <color theme="9" tint="-0.499984740745262"/>
      </bottom>
      <diagonal/>
    </border>
    <border>
      <left/>
      <right style="thin">
        <color theme="9" tint="-0.249977111117893"/>
      </right>
      <top style="medium">
        <color theme="9" tint="0.59999389629810485"/>
      </top>
      <bottom/>
      <diagonal/>
    </border>
    <border>
      <left/>
      <right style="thin">
        <color theme="9" tint="-0.249977111117893"/>
      </right>
      <top/>
      <bottom style="medium">
        <color theme="9" tint="-0.499984740745262"/>
      </bottom>
      <diagonal/>
    </border>
    <border>
      <left style="medium">
        <color theme="9" tint="0.79998168889431442"/>
      </left>
      <right style="thin">
        <color theme="9" tint="-0.249977111117893"/>
      </right>
      <top style="medium">
        <color theme="9" tint="0.7999816888943144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medium">
        <color theme="9" tint="0.79998168889431442"/>
      </top>
      <bottom/>
      <diagonal/>
    </border>
    <border>
      <left style="medium">
        <color theme="9" tint="0.79998168889431442"/>
      </left>
      <right style="thin">
        <color theme="9" tint="-0.249977111117893"/>
      </right>
      <top/>
      <bottom/>
      <diagonal/>
    </border>
    <border>
      <left style="medium">
        <color theme="9" tint="0.79998168889431442"/>
      </left>
      <right style="thin">
        <color theme="9" tint="-0.249977111117893"/>
      </right>
      <top/>
      <bottom style="medium">
        <color theme="9" tint="0.79998168889431442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medium">
        <color theme="9" tint="0.79998168889431442"/>
      </bottom>
      <diagonal/>
    </border>
    <border>
      <left/>
      <right/>
      <top/>
      <bottom style="medium">
        <color theme="9" tint="0.79998168889431442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4" tint="-0.249977111117893"/>
      </left>
      <right style="medium">
        <color theme="4" tint="-0.249977111117893"/>
      </right>
      <top style="thin">
        <color theme="4" tint="-0.249977111117893"/>
      </top>
      <bottom style="medium">
        <color theme="4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/>
      <diagonal/>
    </border>
    <border>
      <left style="thin">
        <color theme="7" tint="-0.249977111117893"/>
      </left>
      <right style="thin">
        <color theme="7" tint="-0.249977111117893"/>
      </right>
      <top/>
      <bottom/>
      <diagonal/>
    </border>
    <border>
      <left/>
      <right style="thin">
        <color theme="7" tint="-0.249977111117893"/>
      </right>
      <top/>
      <bottom/>
      <diagonal/>
    </border>
    <border>
      <left style="medium">
        <color theme="7" tint="-0.499984740745262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medium">
        <color theme="7" tint="-0.499984740745262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thin">
        <color theme="7" tint="-0.249977111117893"/>
      </right>
      <top style="medium">
        <color theme="7" tint="0.39997558519241921"/>
      </top>
      <bottom style="thin">
        <color theme="7" tint="-0.249977111117893"/>
      </bottom>
      <diagonal/>
    </border>
    <border>
      <left style="medium">
        <color theme="7" tint="0.39997558519241921"/>
      </left>
      <right style="thin">
        <color theme="7" tint="-0.249977111117893"/>
      </right>
      <top style="thin">
        <color theme="7" tint="-0.249977111117893"/>
      </top>
      <bottom/>
      <diagonal/>
    </border>
    <border>
      <left style="thin">
        <color theme="7" tint="-0.249977111117893"/>
      </left>
      <right style="medium">
        <color theme="7" tint="0.39997558519241921"/>
      </right>
      <top style="thin">
        <color theme="7" tint="-0.249977111117893"/>
      </top>
      <bottom/>
      <diagonal/>
    </border>
    <border>
      <left style="medium">
        <color theme="7" tint="0.39997558519241921"/>
      </left>
      <right style="thin">
        <color theme="7" tint="-0.249977111117893"/>
      </right>
      <top/>
      <bottom/>
      <diagonal/>
    </border>
    <border>
      <left style="thin">
        <color theme="7" tint="-0.249977111117893"/>
      </left>
      <right style="medium">
        <color theme="7" tint="0.39997558519241921"/>
      </right>
      <top/>
      <bottom/>
      <diagonal/>
    </border>
    <border>
      <left style="medium">
        <color theme="7" tint="0.39997558519241921"/>
      </left>
      <right style="thin">
        <color theme="7" tint="-0.249977111117893"/>
      </right>
      <top/>
      <bottom style="medium">
        <color theme="7" tint="0.39997558519241921"/>
      </bottom>
      <diagonal/>
    </border>
    <border>
      <left style="thin">
        <color theme="7" tint="-0.249977111117893"/>
      </left>
      <right style="thin">
        <color theme="7" tint="-0.249977111117893"/>
      </right>
      <top/>
      <bottom style="medium">
        <color theme="7" tint="0.39997558519241921"/>
      </bottom>
      <diagonal/>
    </border>
    <border>
      <left style="medium">
        <color theme="7" tint="0.39997558519241921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0.39997558519241921"/>
      </left>
      <right/>
      <top style="thin">
        <color theme="7" tint="-0.249977111117893"/>
      </top>
      <bottom style="medium">
        <color theme="7" tint="0.39997558519241921"/>
      </bottom>
      <diagonal/>
    </border>
    <border>
      <left/>
      <right style="thin">
        <color theme="7" tint="-0.249977111117893"/>
      </right>
      <top/>
      <bottom style="medium">
        <color theme="7" tint="0.39997558519241921"/>
      </bottom>
      <diagonal/>
    </border>
    <border>
      <left style="medium">
        <color theme="7" tint="0.39997558519241921"/>
      </left>
      <right/>
      <top style="medium">
        <color theme="7" tint="0.39997558519241921"/>
      </top>
      <bottom style="thin">
        <color theme="7" tint="-0.249977111117893"/>
      </bottom>
      <diagonal/>
    </border>
    <border>
      <left style="medium">
        <color theme="7" tint="-0.499984740745262"/>
      </left>
      <right style="thin">
        <color theme="7" tint="-0.249977111117893"/>
      </right>
      <top style="medium">
        <color theme="7" tint="0.39997558519241921"/>
      </top>
      <bottom style="thin">
        <color theme="7" tint="-0.249977111117893"/>
      </bottom>
      <diagonal/>
    </border>
    <border>
      <left style="thin">
        <color theme="7" tint="-0.249977111117893"/>
      </left>
      <right style="medium">
        <color theme="7" tint="-0.499984740745262"/>
      </right>
      <top style="medium">
        <color theme="7" tint="0.39997558519241921"/>
      </top>
      <bottom style="thin">
        <color theme="7" tint="-0.249977111117893"/>
      </bottom>
      <diagonal/>
    </border>
    <border>
      <left style="medium">
        <color theme="7" tint="0.39997558519241921"/>
      </left>
      <right/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 style="medium">
        <color theme="7" tint="0.39997558519241921"/>
      </right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-0.499984740745262"/>
      </left>
      <right style="thin">
        <color theme="7" tint="-0.249977111117893"/>
      </right>
      <top style="thin">
        <color theme="7" tint="-0.249977111117893"/>
      </top>
      <bottom style="medium">
        <color theme="7" tint="0.39997558519241921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medium">
        <color theme="7" tint="0.39997558519241921"/>
      </bottom>
      <diagonal/>
    </border>
    <border>
      <left style="thin">
        <color theme="7" tint="-0.249977111117893"/>
      </left>
      <right style="medium">
        <color theme="7" tint="-0.499984740745262"/>
      </right>
      <top style="thin">
        <color theme="7" tint="-0.249977111117893"/>
      </top>
      <bottom style="medium">
        <color theme="7" tint="0.39997558519241921"/>
      </bottom>
      <diagonal/>
    </border>
    <border>
      <left style="thin">
        <color theme="7" tint="-0.249977111117893"/>
      </left>
      <right style="medium">
        <color theme="7" tint="0.39997558519241921"/>
      </right>
      <top style="thin">
        <color theme="7" tint="-0.249977111117893"/>
      </top>
      <bottom style="medium">
        <color theme="7" tint="0.39997558519241921"/>
      </bottom>
      <diagonal/>
    </border>
    <border>
      <left/>
      <right style="thin">
        <color theme="9" tint="-0.499984740745262"/>
      </right>
      <top/>
      <bottom style="medium">
        <color theme="9" tint="0.79998168889431442"/>
      </bottom>
      <diagonal/>
    </border>
    <border>
      <left/>
      <right style="thick">
        <color theme="9" tint="-0.499984740745262"/>
      </right>
      <top/>
      <bottom/>
      <diagonal/>
    </border>
    <border>
      <left/>
      <right style="thick">
        <color theme="9" tint="-0.499984740745262"/>
      </right>
      <top style="medium">
        <color theme="9" tint="0.79998168889431442"/>
      </top>
      <bottom/>
      <diagonal/>
    </border>
    <border>
      <left/>
      <right style="medium">
        <color theme="7" tint="0.39997558519241921"/>
      </right>
      <top/>
      <bottom/>
      <diagonal/>
    </border>
    <border>
      <left/>
      <right style="medium">
        <color theme="7" tint="0.39997558519241921"/>
      </right>
      <top/>
      <bottom style="medium">
        <color theme="7" tint="0.39997558519241921"/>
      </bottom>
      <diagonal/>
    </border>
    <border>
      <left style="medium">
        <color theme="7" tint="0.39997558519241921"/>
      </left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 style="medium">
        <color theme="7" tint="0.39997558519241921"/>
      </right>
      <top/>
      <bottom style="thin">
        <color theme="7" tint="-0.249977111117893"/>
      </bottom>
      <diagonal/>
    </border>
    <border>
      <left style="thin">
        <color theme="7" tint="-0.249977111117893"/>
      </left>
      <right/>
      <top/>
      <bottom/>
      <diagonal/>
    </border>
    <border>
      <left style="thin">
        <color theme="7" tint="-0.249977111117893"/>
      </left>
      <right/>
      <top/>
      <bottom style="medium">
        <color theme="7" tint="0.39997558519241921"/>
      </bottom>
      <diagonal/>
    </border>
    <border>
      <left style="thin">
        <color theme="7" tint="-0.249977111117893"/>
      </left>
      <right/>
      <top style="medium">
        <color theme="7" tint="0.39997558519241921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/>
      <diagonal/>
    </border>
    <border>
      <left style="medium">
        <color theme="7" tint="0.39997558519241921"/>
      </left>
      <right/>
      <top style="thin">
        <color theme="7" tint="-0.249977111117893"/>
      </top>
      <bottom/>
      <diagonal/>
    </border>
    <border>
      <left/>
      <right style="thin">
        <color theme="7" tint="-0.249977111117893"/>
      </right>
      <top/>
      <bottom style="thin">
        <color theme="7" tint="-0.249977111117893"/>
      </bottom>
      <diagonal/>
    </border>
    <border>
      <left style="medium">
        <color theme="7" tint="0.39997558519241921"/>
      </left>
      <right/>
      <top/>
      <bottom/>
      <diagonal/>
    </border>
    <border>
      <left/>
      <right/>
      <top style="thin">
        <color theme="7" tint="-0.249977111117893"/>
      </top>
      <bottom style="medium">
        <color theme="7" tint="0.39997558519241921"/>
      </bottom>
      <diagonal/>
    </border>
    <border>
      <left/>
      <right/>
      <top style="thin">
        <color theme="7" tint="-0.249977111117893"/>
      </top>
      <bottom/>
      <diagonal/>
    </border>
    <border>
      <left/>
      <right/>
      <top/>
      <bottom style="medium">
        <color theme="7" tint="0.39997558519241921"/>
      </bottom>
      <diagonal/>
    </border>
    <border>
      <left/>
      <right style="thin">
        <color theme="7" tint="-0.249977111117893"/>
      </right>
      <top style="medium">
        <color theme="7" tint="0.39997558519241921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/>
      <right/>
      <top style="medium">
        <color theme="7" tint="0.39997558519241921"/>
      </top>
      <bottom style="thin">
        <color theme="7" tint="-0.249977111117893"/>
      </bottom>
      <diagonal/>
    </border>
    <border>
      <left/>
      <right/>
      <top style="thin">
        <color theme="7" tint="-0.249977111117893"/>
      </top>
      <bottom style="thin">
        <color theme="7" tint="-0.249977111117893"/>
      </bottom>
      <diagonal/>
    </border>
    <border>
      <left style="medium">
        <color theme="7" tint="0.39997558519241921"/>
      </left>
      <right style="thick">
        <color theme="7" tint="0.39997558519241921"/>
      </right>
      <top/>
      <bottom style="thin">
        <color theme="7" tint="-0.249977111117893"/>
      </bottom>
      <diagonal/>
    </border>
    <border>
      <left style="medium">
        <color theme="7" tint="0.39997558519241921"/>
      </left>
      <right style="thick">
        <color theme="7" tint="0.39997558519241921"/>
      </right>
      <top/>
      <bottom/>
      <diagonal/>
    </border>
    <border>
      <left/>
      <right style="thick">
        <color theme="5" tint="0.79998168889431442"/>
      </right>
      <top/>
      <bottom style="medium">
        <color theme="7" tint="0.39997558519241921"/>
      </bottom>
      <diagonal/>
    </border>
    <border>
      <left/>
      <right style="thick">
        <color theme="5" tint="0.79998168889431442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medium">
        <color theme="3" tint="0.39997558519241921"/>
      </left>
      <right style="thin">
        <color theme="3" tint="0.39997558519241921"/>
      </right>
      <top style="medium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thin">
        <color theme="3" tint="0.39997558519241921"/>
      </right>
      <top style="medium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medium">
        <color theme="3" tint="0.39997558519241921"/>
      </right>
      <top style="medium">
        <color theme="3" tint="0.39997558519241921"/>
      </top>
      <bottom style="thin">
        <color theme="3" tint="0.39997558519241921"/>
      </bottom>
      <diagonal/>
    </border>
    <border>
      <left style="medium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medium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 style="medium">
        <color theme="3" tint="0.39997558519241921"/>
      </bottom>
      <diagonal/>
    </border>
    <border>
      <left style="thin">
        <color theme="3" tint="0.39997558519241921"/>
      </left>
      <right style="medium">
        <color theme="3" tint="0.39997558519241921"/>
      </right>
      <top style="thin">
        <color theme="3" tint="0.39997558519241921"/>
      </top>
      <bottom style="medium">
        <color theme="3" tint="0.39997558519241921"/>
      </bottom>
      <diagonal/>
    </border>
    <border>
      <left style="medium">
        <color theme="3" tint="0.39997558519241921"/>
      </left>
      <right/>
      <top style="medium">
        <color theme="3" tint="0.39997558519241921"/>
      </top>
      <bottom style="thin">
        <color theme="0" tint="-0.249977111117893"/>
      </bottom>
      <diagonal/>
    </border>
    <border>
      <left/>
      <right/>
      <top style="medium">
        <color theme="3" tint="0.39997558519241921"/>
      </top>
      <bottom style="thin">
        <color theme="0" tint="-0.249977111117893"/>
      </bottom>
      <diagonal/>
    </border>
    <border>
      <left/>
      <right style="medium">
        <color theme="3" tint="0.39997558519241921"/>
      </right>
      <top style="medium">
        <color theme="3" tint="0.3999755851924192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3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3" tint="0.39997558519241921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medium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medium">
        <color theme="3" tint="0.3999755851924192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7" tint="-0.249977111117893"/>
      </left>
      <right/>
      <top style="thin">
        <color theme="7" tint="-0.249977111117893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medium">
        <color theme="7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7" tint="0.39997558519241921"/>
      </bottom>
      <diagonal/>
    </border>
    <border>
      <left style="thin">
        <color indexed="64"/>
      </left>
      <right style="thin">
        <color indexed="64"/>
      </right>
      <top style="medium">
        <color theme="7" tint="0.39997558519241921"/>
      </top>
      <bottom style="thin">
        <color theme="7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7" tint="-0.24997711111789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theme="4" tint="0.59999389629810485"/>
      </left>
      <right style="thin">
        <color theme="4" tint="-0.499984740745262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7" tint="-0.249977111117893"/>
      </right>
      <top style="medium">
        <color rgb="FF000000"/>
      </top>
      <bottom/>
      <diagonal/>
    </border>
    <border>
      <left style="thin">
        <color rgb="FFBF8F00"/>
      </left>
      <right style="thin">
        <color rgb="FFBF8F00"/>
      </right>
      <top style="medium">
        <color rgb="FFFFD966"/>
      </top>
      <bottom style="thin">
        <color rgb="FFBF8F00"/>
      </bottom>
      <diagonal/>
    </border>
    <border>
      <left style="thin">
        <color rgb="FFBF8F00"/>
      </left>
      <right style="thin">
        <color rgb="FFBF8F00"/>
      </right>
      <top/>
      <bottom style="thin">
        <color rgb="FFBF8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 tint="0.39997558519241921"/>
      </left>
      <right/>
      <top/>
      <bottom/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35" fillId="0" borderId="0" applyNumberFormat="0" applyFill="0" applyBorder="0" applyAlignment="0" applyProtection="0"/>
    <xf numFmtId="9" fontId="40" fillId="0" borderId="0" applyFont="0" applyFill="0" applyBorder="0" applyAlignment="0" applyProtection="0"/>
    <xf numFmtId="0" fontId="54" fillId="0" borderId="0"/>
    <xf numFmtId="44" fontId="55" fillId="0" borderId="0" applyFont="0" applyFill="0" applyBorder="0" applyAlignment="0" applyProtection="0"/>
  </cellStyleXfs>
  <cellXfs count="498">
    <xf numFmtId="0" fontId="0" fillId="0" borderId="0" xfId="0"/>
    <xf numFmtId="0" fontId="0" fillId="12" borderId="41" xfId="0" applyFill="1" applyBorder="1"/>
    <xf numFmtId="0" fontId="0" fillId="12" borderId="45" xfId="0" applyFill="1" applyBorder="1"/>
    <xf numFmtId="0" fontId="0" fillId="12" borderId="0" xfId="0" applyFill="1"/>
    <xf numFmtId="0" fontId="13" fillId="12" borderId="0" xfId="0" applyFont="1" applyFill="1"/>
    <xf numFmtId="0" fontId="13" fillId="2" borderId="0" xfId="0" applyFont="1" applyFill="1"/>
    <xf numFmtId="0" fontId="0" fillId="2" borderId="0" xfId="0" applyFill="1"/>
    <xf numFmtId="0" fontId="0" fillId="12" borderId="44" xfId="0" applyFill="1" applyBorder="1"/>
    <xf numFmtId="0" fontId="13" fillId="2" borderId="56" xfId="0" applyFont="1" applyFill="1" applyBorder="1" applyAlignment="1">
      <alignment textRotation="90"/>
    </xf>
    <xf numFmtId="0" fontId="13" fillId="2" borderId="58" xfId="0" applyFont="1" applyFill="1" applyBorder="1" applyAlignment="1">
      <alignment textRotation="90"/>
    </xf>
    <xf numFmtId="0" fontId="14" fillId="12" borderId="0" xfId="0" applyFont="1" applyFill="1" applyAlignment="1">
      <alignment horizontal="center" vertical="center"/>
    </xf>
    <xf numFmtId="0" fontId="13" fillId="2" borderId="0" xfId="0" applyFont="1" applyFill="1" applyAlignment="1">
      <alignment textRotation="90"/>
    </xf>
    <xf numFmtId="0" fontId="13" fillId="2" borderId="68" xfId="0" applyFont="1" applyFill="1" applyBorder="1" applyAlignment="1">
      <alignment textRotation="90"/>
    </xf>
    <xf numFmtId="0" fontId="13" fillId="2" borderId="70" xfId="0" applyFont="1" applyFill="1" applyBorder="1" applyAlignment="1">
      <alignment textRotation="90"/>
    </xf>
    <xf numFmtId="0" fontId="13" fillId="2" borderId="57" xfId="0" applyFont="1" applyFill="1" applyBorder="1" applyAlignment="1">
      <alignment textRotation="90"/>
    </xf>
    <xf numFmtId="0" fontId="13" fillId="2" borderId="72" xfId="0" applyFont="1" applyFill="1" applyBorder="1" applyAlignment="1">
      <alignment textRotation="90"/>
    </xf>
    <xf numFmtId="0" fontId="13" fillId="2" borderId="75" xfId="0" applyFont="1" applyFill="1" applyBorder="1" applyAlignment="1">
      <alignment textRotation="90"/>
    </xf>
    <xf numFmtId="0" fontId="13" fillId="2" borderId="76" xfId="0" applyFont="1" applyFill="1" applyBorder="1" applyAlignment="1">
      <alignment textRotation="90"/>
    </xf>
    <xf numFmtId="0" fontId="13" fillId="2" borderId="77" xfId="0" applyFont="1" applyFill="1" applyBorder="1" applyAlignment="1">
      <alignment textRotation="90"/>
    </xf>
    <xf numFmtId="0" fontId="13" fillId="2" borderId="78" xfId="0" applyFont="1" applyFill="1" applyBorder="1" applyAlignment="1">
      <alignment textRotation="90"/>
    </xf>
    <xf numFmtId="0" fontId="12" fillId="12" borderId="0" xfId="0" applyFont="1" applyFill="1"/>
    <xf numFmtId="0" fontId="15" fillId="13" borderId="52" xfId="0" applyFont="1" applyFill="1" applyBorder="1"/>
    <xf numFmtId="0" fontId="12" fillId="12" borderId="50" xfId="0" applyFont="1" applyFill="1" applyBorder="1"/>
    <xf numFmtId="0" fontId="15" fillId="13" borderId="47" xfId="0" applyFont="1" applyFill="1" applyBorder="1"/>
    <xf numFmtId="0" fontId="12" fillId="12" borderId="41" xfId="0" applyFont="1" applyFill="1" applyBorder="1"/>
    <xf numFmtId="0" fontId="15" fillId="13" borderId="46" xfId="0" applyFont="1" applyFill="1" applyBorder="1"/>
    <xf numFmtId="0" fontId="12" fillId="12" borderId="49" xfId="0" applyFont="1" applyFill="1" applyBorder="1"/>
    <xf numFmtId="0" fontId="12" fillId="14" borderId="48" xfId="0" applyFont="1" applyFill="1" applyBorder="1" applyAlignment="1">
      <alignment horizontal="center" vertical="center"/>
    </xf>
    <xf numFmtId="0" fontId="12" fillId="13" borderId="51" xfId="0" applyFont="1" applyFill="1" applyBorder="1" applyAlignment="1">
      <alignment horizontal="center" vertical="center"/>
    </xf>
    <xf numFmtId="0" fontId="12" fillId="13" borderId="48" xfId="0" applyFont="1" applyFill="1" applyBorder="1" applyAlignment="1">
      <alignment horizontal="center" vertical="center"/>
    </xf>
    <xf numFmtId="0" fontId="13" fillId="2" borderId="60" xfId="0" applyFont="1" applyFill="1" applyBorder="1"/>
    <xf numFmtId="0" fontId="2" fillId="15" borderId="0" xfId="0" applyFont="1" applyFill="1"/>
    <xf numFmtId="0" fontId="12" fillId="13" borderId="64" xfId="0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horizontal="center" vertical="center"/>
    </xf>
    <xf numFmtId="0" fontId="12" fillId="14" borderId="65" xfId="0" applyFont="1" applyFill="1" applyBorder="1" applyAlignment="1">
      <alignment horizontal="center" vertical="center"/>
    </xf>
    <xf numFmtId="0" fontId="12" fillId="14" borderId="66" xfId="0" applyFont="1" applyFill="1" applyBorder="1" applyAlignment="1">
      <alignment horizontal="center" vertical="center"/>
    </xf>
    <xf numFmtId="0" fontId="12" fillId="14" borderId="54" xfId="0" applyFont="1" applyFill="1" applyBorder="1" applyAlignment="1">
      <alignment horizontal="center" vertical="center"/>
    </xf>
    <xf numFmtId="0" fontId="12" fillId="13" borderId="65" xfId="0" applyFont="1" applyFill="1" applyBorder="1" applyAlignment="1">
      <alignment horizontal="center" vertical="center"/>
    </xf>
    <xf numFmtId="0" fontId="12" fillId="13" borderId="66" xfId="0" applyFont="1" applyFill="1" applyBorder="1" applyAlignment="1">
      <alignment horizontal="center" vertical="center"/>
    </xf>
    <xf numFmtId="0" fontId="0" fillId="8" borderId="0" xfId="0" applyFill="1"/>
    <xf numFmtId="0" fontId="19" fillId="9" borderId="91" xfId="0" applyFont="1" applyFill="1" applyBorder="1"/>
    <xf numFmtId="0" fontId="3" fillId="9" borderId="90" xfId="0" applyFont="1" applyFill="1" applyBorder="1"/>
    <xf numFmtId="0" fontId="19" fillId="9" borderId="92" xfId="0" applyFont="1" applyFill="1" applyBorder="1"/>
    <xf numFmtId="0" fontId="15" fillId="19" borderId="93" xfId="0" applyFont="1" applyFill="1" applyBorder="1" applyAlignment="1">
      <alignment horizontal="center" vertical="center"/>
    </xf>
    <xf numFmtId="0" fontId="15" fillId="5" borderId="93" xfId="0" applyFont="1" applyFill="1" applyBorder="1" applyAlignment="1">
      <alignment horizontal="center" vertical="center"/>
    </xf>
    <xf numFmtId="0" fontId="15" fillId="19" borderId="88" xfId="0" applyFont="1" applyFill="1" applyBorder="1" applyAlignment="1">
      <alignment vertical="center"/>
    </xf>
    <xf numFmtId="0" fontId="3" fillId="9" borderId="97" xfId="0" applyFont="1" applyFill="1" applyBorder="1" applyAlignment="1">
      <alignment horizontal="center" wrapText="1"/>
    </xf>
    <xf numFmtId="0" fontId="19" fillId="9" borderId="98" xfId="0" applyFont="1" applyFill="1" applyBorder="1"/>
    <xf numFmtId="0" fontId="19" fillId="9" borderId="99" xfId="0" applyFont="1" applyFill="1" applyBorder="1"/>
    <xf numFmtId="0" fontId="19" fillId="9" borderId="100" xfId="0" applyFont="1" applyFill="1" applyBorder="1"/>
    <xf numFmtId="0" fontId="19" fillId="9" borderId="101" xfId="0" applyFont="1" applyFill="1" applyBorder="1"/>
    <xf numFmtId="0" fontId="19" fillId="9" borderId="103" xfId="0" applyFont="1" applyFill="1" applyBorder="1"/>
    <xf numFmtId="0" fontId="19" fillId="9" borderId="104" xfId="0" applyFont="1" applyFill="1" applyBorder="1"/>
    <xf numFmtId="0" fontId="15" fillId="5" borderId="106" xfId="0" applyFont="1" applyFill="1" applyBorder="1" applyAlignment="1">
      <alignment horizontal="center" vertical="center"/>
    </xf>
    <xf numFmtId="0" fontId="15" fillId="5" borderId="95" xfId="0" applyFont="1" applyFill="1" applyBorder="1" applyAlignment="1">
      <alignment vertical="center"/>
    </xf>
    <xf numFmtId="0" fontId="15" fillId="19" borderId="110" xfId="0" applyFont="1" applyFill="1" applyBorder="1" applyAlignment="1">
      <alignment horizontal="center" vertical="center"/>
    </xf>
    <xf numFmtId="0" fontId="15" fillId="5" borderId="107" xfId="0" applyFont="1" applyFill="1" applyBorder="1" applyAlignment="1">
      <alignment horizontal="center" vertical="center"/>
    </xf>
    <xf numFmtId="0" fontId="15" fillId="5" borderId="95" xfId="0" applyFont="1" applyFill="1" applyBorder="1" applyAlignment="1">
      <alignment horizontal="center" vertical="center"/>
    </xf>
    <xf numFmtId="0" fontId="15" fillId="19" borderId="94" xfId="0" applyFont="1" applyFill="1" applyBorder="1" applyAlignment="1">
      <alignment horizontal="center" vertical="center"/>
    </xf>
    <xf numFmtId="0" fontId="15" fillId="19" borderId="88" xfId="0" applyFont="1" applyFill="1" applyBorder="1" applyAlignment="1">
      <alignment horizontal="center" vertical="center"/>
    </xf>
    <xf numFmtId="0" fontId="15" fillId="19" borderId="109" xfId="0" applyFont="1" applyFill="1" applyBorder="1" applyAlignment="1">
      <alignment horizontal="center" vertical="center"/>
    </xf>
    <xf numFmtId="0" fontId="15" fillId="5" borderId="94" xfId="0" applyFont="1" applyFill="1" applyBorder="1" applyAlignment="1">
      <alignment horizontal="center" vertical="center"/>
    </xf>
    <xf numFmtId="0" fontId="15" fillId="5" borderId="88" xfId="0" applyFont="1" applyFill="1" applyBorder="1" applyAlignment="1">
      <alignment horizontal="center" vertical="center"/>
    </xf>
    <xf numFmtId="0" fontId="15" fillId="5" borderId="109" xfId="0" applyFont="1" applyFill="1" applyBorder="1" applyAlignment="1">
      <alignment horizontal="center" vertical="center"/>
    </xf>
    <xf numFmtId="0" fontId="15" fillId="19" borderId="112" xfId="0" applyFont="1" applyFill="1" applyBorder="1" applyAlignment="1">
      <alignment horizontal="center" vertical="center"/>
    </xf>
    <xf numFmtId="0" fontId="15" fillId="19" borderId="111" xfId="0" applyFont="1" applyFill="1" applyBorder="1" applyAlignment="1">
      <alignment horizontal="center" vertical="center"/>
    </xf>
    <xf numFmtId="0" fontId="15" fillId="19" borderId="113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left" vertical="center" indent="1"/>
    </xf>
    <xf numFmtId="0" fontId="20" fillId="2" borderId="60" xfId="0" applyFont="1" applyFill="1" applyBorder="1" applyAlignment="1">
      <alignment horizontal="left" vertical="center" indent="1"/>
    </xf>
    <xf numFmtId="0" fontId="21" fillId="12" borderId="79" xfId="0" applyFont="1" applyFill="1" applyBorder="1" applyAlignment="1">
      <alignment horizontal="center" vertical="center"/>
    </xf>
    <xf numFmtId="0" fontId="13" fillId="2" borderId="114" xfId="0" applyFont="1" applyFill="1" applyBorder="1" applyAlignment="1">
      <alignment textRotation="90"/>
    </xf>
    <xf numFmtId="0" fontId="13" fillId="2" borderId="115" xfId="0" applyFont="1" applyFill="1" applyBorder="1" applyAlignment="1">
      <alignment textRotation="90"/>
    </xf>
    <xf numFmtId="0" fontId="15" fillId="18" borderId="105" xfId="0" applyFont="1" applyFill="1" applyBorder="1"/>
    <xf numFmtId="0" fontId="15" fillId="18" borderId="108" xfId="0" applyFont="1" applyFill="1" applyBorder="1"/>
    <xf numFmtId="0" fontId="15" fillId="18" borderId="103" xfId="0" applyFont="1" applyFill="1" applyBorder="1"/>
    <xf numFmtId="0" fontId="24" fillId="12" borderId="0" xfId="0" applyFont="1" applyFill="1"/>
    <xf numFmtId="0" fontId="24" fillId="12" borderId="0" xfId="0" applyFont="1" applyFill="1" applyAlignment="1">
      <alignment wrapText="1"/>
    </xf>
    <xf numFmtId="0" fontId="25" fillId="8" borderId="0" xfId="0" applyFont="1" applyFill="1"/>
    <xf numFmtId="0" fontId="3" fillId="9" borderId="117" xfId="0" applyFont="1" applyFill="1" applyBorder="1"/>
    <xf numFmtId="0" fontId="19" fillId="9" borderId="117" xfId="0" applyFont="1" applyFill="1" applyBorder="1"/>
    <xf numFmtId="0" fontId="22" fillId="9" borderId="117" xfId="0" applyFont="1" applyFill="1" applyBorder="1" applyAlignment="1">
      <alignment horizontal="right" vertical="center"/>
    </xf>
    <xf numFmtId="0" fontId="19" fillId="9" borderId="118" xfId="0" applyFont="1" applyFill="1" applyBorder="1"/>
    <xf numFmtId="0" fontId="19" fillId="9" borderId="121" xfId="0" applyFont="1" applyFill="1" applyBorder="1"/>
    <xf numFmtId="0" fontId="19" fillId="9" borderId="122" xfId="0" applyFont="1" applyFill="1" applyBorder="1"/>
    <xf numFmtId="0" fontId="15" fillId="5" borderId="123" xfId="0" applyFont="1" applyFill="1" applyBorder="1" applyAlignment="1">
      <alignment horizontal="center" vertical="center"/>
    </xf>
    <xf numFmtId="0" fontId="3" fillId="9" borderId="125" xfId="0" applyFont="1" applyFill="1" applyBorder="1"/>
    <xf numFmtId="0" fontId="3" fillId="9" borderId="124" xfId="0" applyFont="1" applyFill="1" applyBorder="1"/>
    <xf numFmtId="0" fontId="3" fillId="9" borderId="127" xfId="0" applyFont="1" applyFill="1" applyBorder="1"/>
    <xf numFmtId="0" fontId="3" fillId="9" borderId="126" xfId="0" applyFont="1" applyFill="1" applyBorder="1"/>
    <xf numFmtId="0" fontId="19" fillId="9" borderId="128" xfId="0" applyFont="1" applyFill="1" applyBorder="1"/>
    <xf numFmtId="0" fontId="27" fillId="9" borderId="117" xfId="0" applyFont="1" applyFill="1" applyBorder="1" applyAlignment="1">
      <alignment horizontal="center"/>
    </xf>
    <xf numFmtId="0" fontId="28" fillId="2" borderId="60" xfId="0" applyFont="1" applyFill="1" applyBorder="1" applyAlignment="1">
      <alignment horizontal="center"/>
    </xf>
    <xf numFmtId="0" fontId="26" fillId="18" borderId="102" xfId="0" applyFont="1" applyFill="1" applyBorder="1" applyAlignment="1">
      <alignment horizontal="center" vertical="center"/>
    </xf>
    <xf numFmtId="0" fontId="26" fillId="18" borderId="88" xfId="0" applyFont="1" applyFill="1" applyBorder="1" applyAlignment="1">
      <alignment horizontal="left" vertical="center" indent="1"/>
    </xf>
    <xf numFmtId="0" fontId="26" fillId="18" borderId="88" xfId="0" applyFont="1" applyFill="1" applyBorder="1" applyAlignment="1">
      <alignment horizontal="center" vertical="center"/>
    </xf>
    <xf numFmtId="0" fontId="11" fillId="17" borderId="92" xfId="0" applyFont="1" applyFill="1" applyBorder="1"/>
    <xf numFmtId="0" fontId="3" fillId="17" borderId="124" xfId="0" applyFont="1" applyFill="1" applyBorder="1"/>
    <xf numFmtId="0" fontId="3" fillId="17" borderId="126" xfId="0" applyFont="1" applyFill="1" applyBorder="1"/>
    <xf numFmtId="0" fontId="19" fillId="17" borderId="91" xfId="0" applyFont="1" applyFill="1" applyBorder="1"/>
    <xf numFmtId="0" fontId="3" fillId="17" borderId="119" xfId="0" applyFont="1" applyFill="1" applyBorder="1"/>
    <xf numFmtId="0" fontId="19" fillId="17" borderId="92" xfId="0" applyFont="1" applyFill="1" applyBorder="1"/>
    <xf numFmtId="0" fontId="19" fillId="17" borderId="98" xfId="0" applyFont="1" applyFill="1" applyBorder="1"/>
    <xf numFmtId="0" fontId="19" fillId="17" borderId="135" xfId="0" applyFont="1" applyFill="1" applyBorder="1"/>
    <xf numFmtId="0" fontId="19" fillId="17" borderId="0" xfId="0" applyFont="1" applyFill="1"/>
    <xf numFmtId="0" fontId="19" fillId="17" borderId="128" xfId="0" applyFont="1" applyFill="1" applyBorder="1"/>
    <xf numFmtId="0" fontId="19" fillId="17" borderId="101" xfId="0" applyFont="1" applyFill="1" applyBorder="1"/>
    <xf numFmtId="0" fontId="19" fillId="17" borderId="104" xfId="0" applyFont="1" applyFill="1" applyBorder="1"/>
    <xf numFmtId="0" fontId="19" fillId="17" borderId="100" xfId="0" applyFont="1" applyFill="1" applyBorder="1"/>
    <xf numFmtId="0" fontId="19" fillId="17" borderId="130" xfId="0" applyFont="1" applyFill="1" applyBorder="1"/>
    <xf numFmtId="0" fontId="0" fillId="21" borderId="0" xfId="0" applyFill="1"/>
    <xf numFmtId="0" fontId="25" fillId="21" borderId="0" xfId="0" applyFont="1" applyFill="1"/>
    <xf numFmtId="0" fontId="15" fillId="16" borderId="105" xfId="0" applyFont="1" applyFill="1" applyBorder="1"/>
    <xf numFmtId="0" fontId="15" fillId="16" borderId="108" xfId="0" applyFont="1" applyFill="1" applyBorder="1"/>
    <xf numFmtId="0" fontId="15" fillId="16" borderId="103" xfId="0" applyFont="1" applyFill="1" applyBorder="1"/>
    <xf numFmtId="0" fontId="30" fillId="16" borderId="88" xfId="0" applyFont="1" applyFill="1" applyBorder="1" applyAlignment="1">
      <alignment horizontal="left" vertical="center" indent="1"/>
    </xf>
    <xf numFmtId="0" fontId="30" fillId="16" borderId="88" xfId="0" applyFont="1" applyFill="1" applyBorder="1" applyAlignment="1">
      <alignment horizontal="center" vertical="center"/>
    </xf>
    <xf numFmtId="0" fontId="15" fillId="22" borderId="93" xfId="0" applyFont="1" applyFill="1" applyBorder="1" applyAlignment="1">
      <alignment horizontal="center" vertical="center"/>
    </xf>
    <xf numFmtId="0" fontId="3" fillId="17" borderId="129" xfId="0" applyFont="1" applyFill="1" applyBorder="1"/>
    <xf numFmtId="0" fontId="3" fillId="17" borderId="0" xfId="0" applyFont="1" applyFill="1"/>
    <xf numFmtId="0" fontId="30" fillId="16" borderId="132" xfId="0" applyFont="1" applyFill="1" applyBorder="1" applyAlignment="1">
      <alignment horizontal="center" vertical="center"/>
    </xf>
    <xf numFmtId="0" fontId="27" fillId="17" borderId="138" xfId="0" applyFont="1" applyFill="1" applyBorder="1" applyAlignment="1">
      <alignment horizontal="center"/>
    </xf>
    <xf numFmtId="0" fontId="3" fillId="17" borderId="138" xfId="0" applyFont="1" applyFill="1" applyBorder="1"/>
    <xf numFmtId="0" fontId="19" fillId="17" borderId="138" xfId="0" applyFont="1" applyFill="1" applyBorder="1"/>
    <xf numFmtId="0" fontId="22" fillId="17" borderId="138" xfId="0" applyFont="1" applyFill="1" applyBorder="1" applyAlignment="1">
      <alignment horizontal="right" vertical="center"/>
    </xf>
    <xf numFmtId="0" fontId="19" fillId="17" borderId="137" xfId="0" applyFont="1" applyFill="1" applyBorder="1"/>
    <xf numFmtId="0" fontId="10" fillId="17" borderId="0" xfId="0" applyFont="1" applyFill="1" applyAlignment="1">
      <alignment horizontal="center" vertical="center" wrapText="1"/>
    </xf>
    <xf numFmtId="0" fontId="0" fillId="21" borderId="0" xfId="0" applyFill="1" applyAlignment="1">
      <alignment horizontal="center" vertical="center"/>
    </xf>
    <xf numFmtId="0" fontId="0" fillId="12" borderId="139" xfId="0" applyFill="1" applyBorder="1"/>
    <xf numFmtId="0" fontId="0" fillId="12" borderId="50" xfId="0" applyFill="1" applyBorder="1"/>
    <xf numFmtId="0" fontId="11" fillId="17" borderId="126" xfId="0" applyFont="1" applyFill="1" applyBorder="1"/>
    <xf numFmtId="0" fontId="11" fillId="17" borderId="89" xfId="0" applyFont="1" applyFill="1" applyBorder="1"/>
    <xf numFmtId="0" fontId="15" fillId="5" borderId="131" xfId="0" applyFont="1" applyFill="1" applyBorder="1" applyAlignment="1">
      <alignment horizontal="center" vertical="center"/>
    </xf>
    <xf numFmtId="0" fontId="15" fillId="5" borderId="95" xfId="0" applyFont="1" applyFill="1" applyBorder="1" applyAlignment="1">
      <alignment horizontal="left" vertical="center" indent="1"/>
    </xf>
    <xf numFmtId="0" fontId="15" fillId="19" borderId="88" xfId="0" applyFont="1" applyFill="1" applyBorder="1" applyAlignment="1">
      <alignment horizontal="left" vertical="center" indent="1"/>
    </xf>
    <xf numFmtId="0" fontId="15" fillId="19" borderId="111" xfId="0" applyFont="1" applyFill="1" applyBorder="1" applyAlignment="1">
      <alignment horizontal="left" vertical="center" indent="1"/>
    </xf>
    <xf numFmtId="0" fontId="0" fillId="8" borderId="0" xfId="0" applyFill="1" applyAlignment="1">
      <alignment horizontal="left" indent="1"/>
    </xf>
    <xf numFmtId="0" fontId="15" fillId="22" borderId="88" xfId="0" applyFont="1" applyFill="1" applyBorder="1" applyAlignment="1">
      <alignment horizontal="left" vertical="center" indent="1"/>
    </xf>
    <xf numFmtId="0" fontId="0" fillId="21" borderId="0" xfId="0" applyFill="1" applyAlignment="1">
      <alignment horizontal="left" indent="1"/>
    </xf>
    <xf numFmtId="0" fontId="15" fillId="22" borderId="134" xfId="0" applyFont="1" applyFill="1" applyBorder="1" applyAlignment="1">
      <alignment horizontal="left" vertical="center" indent="1"/>
    </xf>
    <xf numFmtId="0" fontId="3" fillId="17" borderId="0" xfId="0" applyFont="1" applyFill="1" applyAlignment="1">
      <alignment wrapText="1"/>
    </xf>
    <xf numFmtId="0" fontId="11" fillId="17" borderId="92" xfId="0" applyFont="1" applyFill="1" applyBorder="1" applyAlignment="1">
      <alignment horizontal="center" vertical="center"/>
    </xf>
    <xf numFmtId="0" fontId="2" fillId="24" borderId="0" xfId="0" applyFont="1" applyFill="1"/>
    <xf numFmtId="0" fontId="3" fillId="24" borderId="0" xfId="0" applyFont="1" applyFill="1"/>
    <xf numFmtId="0" fontId="2" fillId="23" borderId="142" xfId="0" applyFont="1" applyFill="1" applyBorder="1"/>
    <xf numFmtId="0" fontId="2" fillId="23" borderId="146" xfId="0" applyFont="1" applyFill="1" applyBorder="1"/>
    <xf numFmtId="0" fontId="2" fillId="23" borderId="147" xfId="0" applyFont="1" applyFill="1" applyBorder="1"/>
    <xf numFmtId="0" fontId="31" fillId="24" borderId="0" xfId="0" applyFont="1" applyFill="1"/>
    <xf numFmtId="0" fontId="31" fillId="23" borderId="157" xfId="0" applyFont="1" applyFill="1" applyBorder="1"/>
    <xf numFmtId="0" fontId="31" fillId="23" borderId="158" xfId="0" applyFont="1" applyFill="1" applyBorder="1"/>
    <xf numFmtId="0" fontId="32" fillId="25" borderId="155" xfId="0" applyFont="1" applyFill="1" applyBorder="1" applyAlignment="1">
      <alignment horizontal="left" vertical="center"/>
    </xf>
    <xf numFmtId="0" fontId="32" fillId="25" borderId="155" xfId="0" applyFont="1" applyFill="1" applyBorder="1" applyAlignment="1">
      <alignment horizontal="left" vertical="center" wrapText="1"/>
    </xf>
    <xf numFmtId="0" fontId="32" fillId="25" borderId="155" xfId="0" applyFont="1" applyFill="1" applyBorder="1" applyAlignment="1">
      <alignment vertical="center"/>
    </xf>
    <xf numFmtId="0" fontId="2" fillId="24" borderId="0" xfId="0" applyFont="1" applyFill="1" applyAlignment="1">
      <alignment horizontal="center" vertical="center"/>
    </xf>
    <xf numFmtId="0" fontId="9" fillId="23" borderId="142" xfId="0" applyFont="1" applyFill="1" applyBorder="1"/>
    <xf numFmtId="0" fontId="9" fillId="23" borderId="147" xfId="0" applyFont="1" applyFill="1" applyBorder="1"/>
    <xf numFmtId="0" fontId="31" fillId="23" borderId="159" xfId="0" applyFont="1" applyFill="1" applyBorder="1"/>
    <xf numFmtId="0" fontId="9" fillId="23" borderId="140" xfId="0" applyFont="1" applyFill="1" applyBorder="1"/>
    <xf numFmtId="0" fontId="9" fillId="23" borderId="140" xfId="0" applyFont="1" applyFill="1" applyBorder="1" applyAlignment="1">
      <alignment horizontal="center"/>
    </xf>
    <xf numFmtId="0" fontId="9" fillId="23" borderId="153" xfId="0" applyFont="1" applyFill="1" applyBorder="1" applyAlignment="1">
      <alignment horizontal="center"/>
    </xf>
    <xf numFmtId="0" fontId="12" fillId="8" borderId="0" xfId="0" applyFont="1" applyFill="1"/>
    <xf numFmtId="0" fontId="34" fillId="9" borderId="91" xfId="0" applyFont="1" applyFill="1" applyBorder="1"/>
    <xf numFmtId="0" fontId="37" fillId="18" borderId="102" xfId="0" applyFont="1" applyFill="1" applyBorder="1" applyAlignment="1">
      <alignment horizontal="center" vertical="center"/>
    </xf>
    <xf numFmtId="0" fontId="37" fillId="18" borderId="88" xfId="0" applyFont="1" applyFill="1" applyBorder="1" applyAlignment="1">
      <alignment horizontal="left" vertical="center" indent="1"/>
    </xf>
    <xf numFmtId="0" fontId="37" fillId="18" borderId="88" xfId="0" applyFont="1" applyFill="1" applyBorder="1" applyAlignment="1">
      <alignment horizontal="center" vertical="center"/>
    </xf>
    <xf numFmtId="0" fontId="38" fillId="8" borderId="0" xfId="0" applyFont="1" applyFill="1"/>
    <xf numFmtId="0" fontId="34" fillId="9" borderId="121" xfId="0" applyFont="1" applyFill="1" applyBorder="1"/>
    <xf numFmtId="0" fontId="37" fillId="18" borderId="160" xfId="0" applyFont="1" applyFill="1" applyBorder="1" applyAlignment="1">
      <alignment horizontal="center" vertical="center"/>
    </xf>
    <xf numFmtId="0" fontId="15" fillId="5" borderId="160" xfId="0" applyFont="1" applyFill="1" applyBorder="1" applyAlignment="1">
      <alignment horizontal="center" vertical="center"/>
    </xf>
    <xf numFmtId="0" fontId="15" fillId="19" borderId="160" xfId="0" applyFont="1" applyFill="1" applyBorder="1" applyAlignment="1">
      <alignment horizontal="center" vertical="center"/>
    </xf>
    <xf numFmtId="0" fontId="34" fillId="9" borderId="92" xfId="0" applyFont="1" applyFill="1" applyBorder="1"/>
    <xf numFmtId="0" fontId="37" fillId="18" borderId="132" xfId="0" applyFont="1" applyFill="1" applyBorder="1" applyAlignment="1">
      <alignment horizontal="center" vertical="center"/>
    </xf>
    <xf numFmtId="0" fontId="15" fillId="19" borderId="132" xfId="0" applyFont="1" applyFill="1" applyBorder="1" applyAlignment="1">
      <alignment horizontal="center" vertical="center"/>
    </xf>
    <xf numFmtId="0" fontId="15" fillId="5" borderId="132" xfId="0" applyFont="1" applyFill="1" applyBorder="1" applyAlignment="1">
      <alignment horizontal="center" vertical="center"/>
    </xf>
    <xf numFmtId="0" fontId="15" fillId="19" borderId="161" xfId="0" applyFont="1" applyFill="1" applyBorder="1" applyAlignment="1">
      <alignment horizontal="center" vertical="center"/>
    </xf>
    <xf numFmtId="0" fontId="39" fillId="9" borderId="162" xfId="0" applyFont="1" applyFill="1" applyBorder="1" applyAlignment="1">
      <alignment horizontal="center"/>
    </xf>
    <xf numFmtId="0" fontId="19" fillId="9" borderId="162" xfId="0" applyFont="1" applyFill="1" applyBorder="1"/>
    <xf numFmtId="0" fontId="37" fillId="18" borderId="163" xfId="0" applyFont="1" applyFill="1" applyBorder="1" applyAlignment="1">
      <alignment horizontal="center" vertical="center"/>
    </xf>
    <xf numFmtId="0" fontId="19" fillId="9" borderId="164" xfId="0" applyFont="1" applyFill="1" applyBorder="1"/>
    <xf numFmtId="0" fontId="36" fillId="5" borderId="165" xfId="0" applyFont="1" applyFill="1" applyBorder="1" applyAlignment="1">
      <alignment horizontal="center" vertical="center"/>
    </xf>
    <xf numFmtId="0" fontId="36" fillId="19" borderId="163" xfId="0" applyFont="1" applyFill="1" applyBorder="1" applyAlignment="1">
      <alignment horizontal="center" vertical="center"/>
    </xf>
    <xf numFmtId="0" fontId="36" fillId="19" borderId="166" xfId="0" applyFont="1" applyFill="1" applyBorder="1" applyAlignment="1">
      <alignment horizontal="center" vertical="center"/>
    </xf>
    <xf numFmtId="0" fontId="37" fillId="18" borderId="88" xfId="0" applyFont="1" applyFill="1" applyBorder="1" applyAlignment="1">
      <alignment vertical="center"/>
    </xf>
    <xf numFmtId="0" fontId="41" fillId="9" borderId="98" xfId="0" applyFont="1" applyFill="1" applyBorder="1" applyAlignment="1">
      <alignment horizontal="center"/>
    </xf>
    <xf numFmtId="0" fontId="42" fillId="19" borderId="93" xfId="0" applyFont="1" applyFill="1" applyBorder="1" applyAlignment="1">
      <alignment horizontal="center" vertical="center"/>
    </xf>
    <xf numFmtId="0" fontId="43" fillId="16" borderId="132" xfId="0" applyFont="1" applyFill="1" applyBorder="1" applyAlignment="1">
      <alignment horizontal="center" vertical="center"/>
    </xf>
    <xf numFmtId="0" fontId="43" fillId="16" borderId="88" xfId="0" applyFont="1" applyFill="1" applyBorder="1" applyAlignment="1">
      <alignment horizontal="left" vertical="center" indent="1"/>
    </xf>
    <xf numFmtId="0" fontId="7" fillId="6" borderId="0" xfId="0" applyFont="1" applyFill="1"/>
    <xf numFmtId="0" fontId="5" fillId="5" borderId="0" xfId="0" applyFont="1" applyFill="1"/>
    <xf numFmtId="0" fontId="46" fillId="3" borderId="0" xfId="0" applyFont="1" applyFill="1"/>
    <xf numFmtId="0" fontId="2" fillId="4" borderId="0" xfId="0" applyFont="1" applyFill="1"/>
    <xf numFmtId="0" fontId="9" fillId="4" borderId="0" xfId="0" applyFont="1" applyFill="1"/>
    <xf numFmtId="0" fontId="5" fillId="5" borderId="167" xfId="0" applyFont="1" applyFill="1" applyBorder="1"/>
    <xf numFmtId="0" fontId="46" fillId="15" borderId="0" xfId="0" applyFont="1" applyFill="1"/>
    <xf numFmtId="0" fontId="5" fillId="5" borderId="168" xfId="0" applyFont="1" applyFill="1" applyBorder="1"/>
    <xf numFmtId="0" fontId="16" fillId="20" borderId="171" xfId="0" applyFont="1" applyFill="1" applyBorder="1" applyAlignment="1">
      <alignment vertical="center"/>
    </xf>
    <xf numFmtId="0" fontId="48" fillId="3" borderId="0" xfId="0" applyFont="1" applyFill="1"/>
    <xf numFmtId="0" fontId="47" fillId="20" borderId="171" xfId="0" applyFont="1" applyFill="1" applyBorder="1" applyAlignment="1">
      <alignment horizontal="right" vertical="center"/>
    </xf>
    <xf numFmtId="0" fontId="47" fillId="20" borderId="0" xfId="0" applyFont="1" applyFill="1" applyAlignment="1">
      <alignment horizontal="left" vertical="center"/>
    </xf>
    <xf numFmtId="0" fontId="50" fillId="5" borderId="0" xfId="0" applyFont="1" applyFill="1"/>
    <xf numFmtId="0" fontId="0" fillId="26" borderId="0" xfId="0" applyFill="1"/>
    <xf numFmtId="0" fontId="32" fillId="26" borderId="0" xfId="0" applyFont="1" applyFill="1" applyAlignment="1">
      <alignment horizontal="left"/>
    </xf>
    <xf numFmtId="0" fontId="32" fillId="26" borderId="0" xfId="0" applyFont="1" applyFill="1"/>
    <xf numFmtId="0" fontId="51" fillId="27" borderId="0" xfId="0" applyFont="1" applyFill="1" applyAlignment="1">
      <alignment horizontal="center"/>
    </xf>
    <xf numFmtId="0" fontId="51" fillId="27" borderId="0" xfId="0" applyFont="1" applyFill="1"/>
    <xf numFmtId="0" fontId="0" fillId="5" borderId="0" xfId="0" applyFill="1"/>
    <xf numFmtId="0" fontId="53" fillId="27" borderId="0" xfId="0" applyFont="1" applyFill="1"/>
    <xf numFmtId="0" fontId="53" fillId="27" borderId="0" xfId="0" applyFont="1" applyFill="1" applyAlignment="1">
      <alignment horizontal="center" textRotation="90"/>
    </xf>
    <xf numFmtId="0" fontId="53" fillId="27" borderId="0" xfId="0" applyFont="1" applyFill="1" applyAlignment="1">
      <alignment horizontal="center"/>
    </xf>
    <xf numFmtId="0" fontId="53" fillId="27" borderId="0" xfId="0" applyFont="1" applyFill="1" applyAlignment="1">
      <alignment horizontal="center" textRotation="90" wrapText="1"/>
    </xf>
    <xf numFmtId="0" fontId="54" fillId="26" borderId="0" xfId="0" applyFont="1" applyFill="1"/>
    <xf numFmtId="0" fontId="12" fillId="14" borderId="173" xfId="0" applyFont="1" applyFill="1" applyBorder="1" applyAlignment="1">
      <alignment horizontal="center" vertical="center"/>
    </xf>
    <xf numFmtId="0" fontId="12" fillId="13" borderId="173" xfId="0" applyFont="1" applyFill="1" applyBorder="1" applyAlignment="1">
      <alignment horizontal="center" vertical="center"/>
    </xf>
    <xf numFmtId="0" fontId="12" fillId="13" borderId="54" xfId="0" applyFont="1" applyFill="1" applyBorder="1" applyAlignment="1">
      <alignment horizontal="center" vertical="center"/>
    </xf>
    <xf numFmtId="0" fontId="15" fillId="5" borderId="123" xfId="0" applyFont="1" applyFill="1" applyBorder="1" applyAlignment="1">
      <alignment horizontal="left" vertical="center" indent="1"/>
    </xf>
    <xf numFmtId="0" fontId="32" fillId="14" borderId="0" xfId="0" applyFont="1" applyFill="1" applyAlignment="1">
      <alignment horizontal="right" vertical="center"/>
    </xf>
    <xf numFmtId="165" fontId="32" fillId="14" borderId="0" xfId="0" applyNumberFormat="1" applyFont="1" applyFill="1" applyAlignment="1">
      <alignment vertical="center"/>
    </xf>
    <xf numFmtId="0" fontId="9" fillId="29" borderId="0" xfId="0" applyFont="1" applyFill="1" applyAlignment="1">
      <alignment horizontal="left" vertical="center" indent="1"/>
    </xf>
    <xf numFmtId="0" fontId="9" fillId="29" borderId="0" xfId="0" applyFont="1" applyFill="1" applyAlignment="1">
      <alignment horizontal="left" vertical="center"/>
    </xf>
    <xf numFmtId="0" fontId="31" fillId="29" borderId="0" xfId="0" applyFont="1" applyFill="1"/>
    <xf numFmtId="166" fontId="31" fillId="29" borderId="0" xfId="0" applyNumberFormat="1" applyFont="1" applyFill="1" applyAlignment="1">
      <alignment horizontal="center"/>
    </xf>
    <xf numFmtId="0" fontId="31" fillId="29" borderId="0" xfId="0" applyFont="1" applyFill="1" applyAlignment="1">
      <alignment horizontal="center"/>
    </xf>
    <xf numFmtId="0" fontId="56" fillId="29" borderId="0" xfId="0" applyFont="1" applyFill="1" applyAlignment="1">
      <alignment horizontal="left" vertical="center" indent="1"/>
    </xf>
    <xf numFmtId="0" fontId="56" fillId="29" borderId="0" xfId="0" applyFont="1" applyFill="1" applyAlignment="1">
      <alignment horizontal="left" vertical="center"/>
    </xf>
    <xf numFmtId="0" fontId="43" fillId="16" borderId="88" xfId="0" applyFont="1" applyFill="1" applyBorder="1" applyAlignment="1" applyProtection="1">
      <alignment horizontal="left" vertical="center" indent="1"/>
      <protection locked="0"/>
    </xf>
    <xf numFmtId="0" fontId="44" fillId="21" borderId="0" xfId="0" applyFont="1" applyFill="1" applyProtection="1">
      <protection locked="0"/>
    </xf>
    <xf numFmtId="0" fontId="19" fillId="17" borderId="0" xfId="0" applyFont="1" applyFill="1" applyProtection="1">
      <protection locked="0"/>
    </xf>
    <xf numFmtId="0" fontId="0" fillId="21" borderId="0" xfId="0" applyFill="1" applyProtection="1">
      <protection locked="0"/>
    </xf>
    <xf numFmtId="0" fontId="15" fillId="5" borderId="174" xfId="0" applyFont="1" applyFill="1" applyBorder="1" applyAlignment="1" applyProtection="1">
      <alignment horizontal="center" vertical="center"/>
      <protection locked="0"/>
    </xf>
    <xf numFmtId="0" fontId="15" fillId="22" borderId="174" xfId="0" applyFont="1" applyFill="1" applyBorder="1" applyAlignment="1" applyProtection="1">
      <alignment horizontal="center" vertical="center"/>
      <protection locked="0"/>
    </xf>
    <xf numFmtId="0" fontId="19" fillId="9" borderId="91" xfId="0" applyFont="1" applyFill="1" applyBorder="1" applyAlignment="1" applyProtection="1">
      <alignment horizontal="left" indent="2"/>
      <protection locked="0"/>
    </xf>
    <xf numFmtId="0" fontId="19" fillId="9" borderId="121" xfId="0" applyFont="1" applyFill="1" applyBorder="1" applyAlignment="1" applyProtection="1">
      <alignment horizontal="left" indent="2"/>
      <protection locked="0"/>
    </xf>
    <xf numFmtId="0" fontId="19" fillId="9" borderId="92" xfId="0" applyFont="1" applyFill="1" applyBorder="1" applyAlignment="1" applyProtection="1">
      <alignment horizontal="left" indent="2"/>
      <protection locked="0"/>
    </xf>
    <xf numFmtId="0" fontId="9" fillId="29" borderId="167" xfId="0" applyFont="1" applyFill="1" applyBorder="1" applyAlignment="1">
      <alignment horizontal="left" vertical="center" indent="1"/>
    </xf>
    <xf numFmtId="0" fontId="31" fillId="29" borderId="168" xfId="0" applyFont="1" applyFill="1" applyBorder="1"/>
    <xf numFmtId="0" fontId="51" fillId="27" borderId="168" xfId="0" applyFont="1" applyFill="1" applyBorder="1"/>
    <xf numFmtId="0" fontId="51" fillId="27" borderId="167" xfId="0" applyFont="1" applyFill="1" applyBorder="1" applyAlignment="1">
      <alignment horizontal="left"/>
    </xf>
    <xf numFmtId="0" fontId="53" fillId="27" borderId="167" xfId="0" applyFont="1" applyFill="1" applyBorder="1" applyAlignment="1">
      <alignment horizontal="left" wrapText="1"/>
    </xf>
    <xf numFmtId="0" fontId="31" fillId="3" borderId="167" xfId="0" applyFont="1" applyFill="1" applyBorder="1" applyAlignment="1">
      <alignment horizontal="left"/>
    </xf>
    <xf numFmtId="0" fontId="51" fillId="27" borderId="175" xfId="0" applyFont="1" applyFill="1" applyBorder="1" applyAlignment="1">
      <alignment horizontal="left"/>
    </xf>
    <xf numFmtId="0" fontId="51" fillId="27" borderId="176" xfId="0" applyFont="1" applyFill="1" applyBorder="1" applyAlignment="1">
      <alignment horizontal="left"/>
    </xf>
    <xf numFmtId="0" fontId="51" fillId="27" borderId="176" xfId="0" applyFont="1" applyFill="1" applyBorder="1" applyAlignment="1">
      <alignment horizontal="center"/>
    </xf>
    <xf numFmtId="0" fontId="51" fillId="27" borderId="177" xfId="0" applyFont="1" applyFill="1" applyBorder="1"/>
    <xf numFmtId="0" fontId="51" fillId="27" borderId="175" xfId="0" applyFont="1" applyFill="1" applyBorder="1"/>
    <xf numFmtId="0" fontId="51" fillId="27" borderId="176" xfId="0" applyFont="1" applyFill="1" applyBorder="1"/>
    <xf numFmtId="0" fontId="31" fillId="3" borderId="0" xfId="0" applyFont="1" applyFill="1" applyAlignment="1">
      <alignment horizontal="left" vertical="center" indent="1"/>
    </xf>
    <xf numFmtId="0" fontId="31" fillId="3" borderId="0" xfId="0" applyFont="1" applyFill="1"/>
    <xf numFmtId="0" fontId="31" fillId="3" borderId="0" xfId="0" applyFont="1" applyFill="1" applyAlignment="1">
      <alignment horizontal="center"/>
    </xf>
    <xf numFmtId="0" fontId="31" fillId="15" borderId="178" xfId="0" applyFont="1" applyFill="1" applyBorder="1" applyProtection="1">
      <protection locked="0"/>
    </xf>
    <xf numFmtId="0" fontId="31" fillId="15" borderId="178" xfId="0" applyFont="1" applyFill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8" borderId="0" xfId="0" applyFill="1" applyProtection="1">
      <protection locked="0"/>
    </xf>
    <xf numFmtId="0" fontId="19" fillId="9" borderId="99" xfId="0" applyFont="1" applyFill="1" applyBorder="1" applyAlignment="1">
      <alignment horizontal="center"/>
    </xf>
    <xf numFmtId="0" fontId="13" fillId="12" borderId="0" xfId="0" applyFont="1" applyFill="1" applyAlignment="1" applyProtection="1">
      <alignment horizontal="left" vertical="center" indent="1"/>
      <protection locked="0"/>
    </xf>
    <xf numFmtId="0" fontId="13" fillId="12" borderId="79" xfId="0" applyFont="1" applyFill="1" applyBorder="1" applyAlignment="1" applyProtection="1">
      <alignment horizontal="left" vertical="center" indent="1"/>
      <protection locked="0"/>
    </xf>
    <xf numFmtId="0" fontId="0" fillId="0" borderId="0" xfId="0" pivotButton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0" xfId="0" applyAlignment="1" applyProtection="1">
      <alignment horizontal="left" indent="2"/>
      <protection locked="0"/>
    </xf>
    <xf numFmtId="0" fontId="31" fillId="8" borderId="0" xfId="0" applyFont="1" applyFill="1"/>
    <xf numFmtId="0" fontId="15" fillId="19" borderId="88" xfId="0" applyFont="1" applyFill="1" applyBorder="1" applyAlignment="1" applyProtection="1">
      <alignment vertical="center"/>
      <protection locked="0"/>
    </xf>
    <xf numFmtId="0" fontId="44" fillId="26" borderId="0" xfId="0" applyFont="1" applyFill="1" applyAlignment="1">
      <alignment horizontal="left"/>
    </xf>
    <xf numFmtId="0" fontId="44" fillId="26" borderId="0" xfId="0" applyFont="1" applyFill="1" applyAlignment="1">
      <alignment horizontal="center"/>
    </xf>
    <xf numFmtId="0" fontId="61" fillId="26" borderId="0" xfId="0" applyFont="1" applyFill="1"/>
    <xf numFmtId="0" fontId="44" fillId="26" borderId="0" xfId="0" applyFont="1" applyFill="1"/>
    <xf numFmtId="0" fontId="53" fillId="27" borderId="182" xfId="0" applyFont="1" applyFill="1" applyBorder="1" applyAlignment="1">
      <alignment horizontal="left"/>
    </xf>
    <xf numFmtId="0" fontId="53" fillId="27" borderId="182" xfId="0" applyFont="1" applyFill="1" applyBorder="1"/>
    <xf numFmtId="0" fontId="53" fillId="27" borderId="182" xfId="0" applyFont="1" applyFill="1" applyBorder="1" applyAlignment="1">
      <alignment horizontal="center" textRotation="90"/>
    </xf>
    <xf numFmtId="0" fontId="53" fillId="27" borderId="182" xfId="0" applyFont="1" applyFill="1" applyBorder="1" applyAlignment="1">
      <alignment horizontal="center"/>
    </xf>
    <xf numFmtId="0" fontId="53" fillId="27" borderId="182" xfId="0" applyFont="1" applyFill="1" applyBorder="1" applyAlignment="1">
      <alignment horizontal="center" textRotation="90" wrapText="1"/>
    </xf>
    <xf numFmtId="0" fontId="32" fillId="26" borderId="79" xfId="0" applyFont="1" applyFill="1" applyBorder="1" applyAlignment="1">
      <alignment horizontal="left"/>
    </xf>
    <xf numFmtId="0" fontId="32" fillId="26" borderId="79" xfId="0" applyFont="1" applyFill="1" applyBorder="1"/>
    <xf numFmtId="0" fontId="32" fillId="26" borderId="79" xfId="0" applyFont="1" applyFill="1" applyBorder="1" applyAlignment="1">
      <alignment horizontal="center"/>
    </xf>
    <xf numFmtId="0" fontId="54" fillId="21" borderId="0" xfId="0" applyFont="1" applyFill="1"/>
    <xf numFmtId="0" fontId="62" fillId="17" borderId="138" xfId="0" applyFont="1" applyFill="1" applyBorder="1"/>
    <xf numFmtId="0" fontId="62" fillId="17" borderId="129" xfId="0" applyFont="1" applyFill="1" applyBorder="1"/>
    <xf numFmtId="0" fontId="62" fillId="17" borderId="124" xfId="0" applyFont="1" applyFill="1" applyBorder="1"/>
    <xf numFmtId="0" fontId="62" fillId="17" borderId="90" xfId="0" applyFont="1" applyFill="1" applyBorder="1"/>
    <xf numFmtId="0" fontId="62" fillId="17" borderId="124" xfId="0" applyFont="1" applyFill="1" applyBorder="1" applyAlignment="1">
      <alignment wrapText="1"/>
    </xf>
    <xf numFmtId="0" fontId="62" fillId="17" borderId="96" xfId="0" applyFont="1" applyFill="1" applyBorder="1"/>
    <xf numFmtId="0" fontId="62" fillId="17" borderId="96" xfId="0" applyFont="1" applyFill="1" applyBorder="1" applyAlignment="1">
      <alignment horizontal="center" textRotation="90"/>
    </xf>
    <xf numFmtId="0" fontId="63" fillId="17" borderId="136" xfId="0" applyFont="1" applyFill="1" applyBorder="1" applyAlignment="1">
      <alignment wrapText="1"/>
    </xf>
    <xf numFmtId="0" fontId="63" fillId="17" borderId="0" xfId="0" applyFont="1" applyFill="1" applyAlignment="1">
      <alignment horizontal="center" vertical="center" wrapText="1"/>
    </xf>
    <xf numFmtId="0" fontId="64" fillId="21" borderId="0" xfId="0" applyFont="1" applyFill="1"/>
    <xf numFmtId="0" fontId="65" fillId="17" borderId="138" xfId="0" applyFont="1" applyFill="1" applyBorder="1" applyAlignment="1">
      <alignment horizontal="center"/>
    </xf>
    <xf numFmtId="0" fontId="9" fillId="17" borderId="126" xfId="0" applyFont="1" applyFill="1" applyBorder="1"/>
    <xf numFmtId="0" fontId="9" fillId="17" borderId="89" xfId="0" applyFont="1" applyFill="1" applyBorder="1"/>
    <xf numFmtId="0" fontId="9" fillId="17" borderId="126" xfId="0" applyFont="1" applyFill="1" applyBorder="1" applyAlignment="1">
      <alignment horizontal="center"/>
    </xf>
    <xf numFmtId="0" fontId="9" fillId="17" borderId="136" xfId="0" applyFont="1" applyFill="1" applyBorder="1"/>
    <xf numFmtId="0" fontId="32" fillId="21" borderId="0" xfId="0" applyFont="1" applyFill="1"/>
    <xf numFmtId="0" fontId="50" fillId="16" borderId="105" xfId="0" applyFont="1" applyFill="1" applyBorder="1"/>
    <xf numFmtId="0" fontId="50" fillId="5" borderId="106" xfId="0" applyFont="1" applyFill="1" applyBorder="1" applyAlignment="1" applyProtection="1">
      <alignment horizontal="center" vertical="center"/>
      <protection locked="0"/>
    </xf>
    <xf numFmtId="0" fontId="50" fillId="5" borderId="106" xfId="0" applyFont="1" applyFill="1" applyBorder="1" applyAlignment="1">
      <alignment horizontal="center" vertical="center"/>
    </xf>
    <xf numFmtId="0" fontId="50" fillId="5" borderId="133" xfId="0" applyFont="1" applyFill="1" applyBorder="1" applyAlignment="1">
      <alignment horizontal="center" vertical="center"/>
    </xf>
    <xf numFmtId="0" fontId="50" fillId="16" borderId="108" xfId="0" applyFont="1" applyFill="1" applyBorder="1"/>
    <xf numFmtId="0" fontId="50" fillId="22" borderId="93" xfId="0" applyFont="1" applyFill="1" applyBorder="1" applyAlignment="1" applyProtection="1">
      <alignment horizontal="center" vertical="center"/>
      <protection locked="0"/>
    </xf>
    <xf numFmtId="0" fontId="50" fillId="22" borderId="88" xfId="0" applyFont="1" applyFill="1" applyBorder="1" applyAlignment="1">
      <alignment horizontal="center" vertical="center"/>
    </xf>
    <xf numFmtId="0" fontId="50" fillId="22" borderId="93" xfId="0" applyFont="1" applyFill="1" applyBorder="1" applyAlignment="1">
      <alignment horizontal="center" vertical="center"/>
    </xf>
    <xf numFmtId="0" fontId="50" fillId="22" borderId="134" xfId="0" applyFont="1" applyFill="1" applyBorder="1" applyAlignment="1">
      <alignment horizontal="center" vertical="center"/>
    </xf>
    <xf numFmtId="0" fontId="50" fillId="16" borderId="103" xfId="0" applyFont="1" applyFill="1" applyBorder="1"/>
    <xf numFmtId="0" fontId="66" fillId="21" borderId="0" xfId="0" applyFont="1" applyFill="1"/>
    <xf numFmtId="0" fontId="66" fillId="17" borderId="138" xfId="0" applyFont="1" applyFill="1" applyBorder="1"/>
    <xf numFmtId="0" fontId="67" fillId="17" borderId="0" xfId="0" applyFont="1" applyFill="1"/>
    <xf numFmtId="0" fontId="67" fillId="17" borderId="126" xfId="0" applyFont="1" applyFill="1" applyBorder="1"/>
    <xf numFmtId="0" fontId="68" fillId="17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4" fillId="3" borderId="12" xfId="0" applyFont="1" applyFill="1" applyBorder="1"/>
    <xf numFmtId="0" fontId="7" fillId="6" borderId="15" xfId="0" applyFont="1" applyFill="1" applyBorder="1"/>
    <xf numFmtId="164" fontId="2" fillId="4" borderId="84" xfId="0" applyNumberFormat="1" applyFont="1" applyFill="1" applyBorder="1"/>
    <xf numFmtId="0" fontId="7" fillId="6" borderId="21" xfId="0" applyFont="1" applyFill="1" applyBorder="1"/>
    <xf numFmtId="0" fontId="2" fillId="9" borderId="35" xfId="0" applyFont="1" applyFill="1" applyBorder="1"/>
    <xf numFmtId="0" fontId="4" fillId="3" borderId="15" xfId="0" applyFont="1" applyFill="1" applyBorder="1"/>
    <xf numFmtId="0" fontId="4" fillId="3" borderId="0" xfId="0" applyFont="1" applyFill="1"/>
    <xf numFmtId="0" fontId="4" fillId="3" borderId="16" xfId="0" applyFont="1" applyFill="1" applyBorder="1" applyAlignment="1">
      <alignment horizontal="center"/>
    </xf>
    <xf numFmtId="0" fontId="2" fillId="9" borderId="36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7" fillId="6" borderId="18" xfId="0" applyFont="1" applyFill="1" applyBorder="1"/>
    <xf numFmtId="0" fontId="5" fillId="5" borderId="8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7" fillId="6" borderId="34" xfId="0" applyFont="1" applyFill="1" applyBorder="1"/>
    <xf numFmtId="0" fontId="5" fillId="5" borderId="6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23" xfId="0" applyFont="1" applyFill="1" applyBorder="1" applyAlignment="1">
      <alignment horizontal="center"/>
    </xf>
    <xf numFmtId="0" fontId="5" fillId="5" borderId="24" xfId="0" applyFont="1" applyFill="1" applyBorder="1" applyAlignment="1">
      <alignment horizontal="center"/>
    </xf>
    <xf numFmtId="0" fontId="2" fillId="9" borderId="37" xfId="0" applyFont="1" applyFill="1" applyBorder="1"/>
    <xf numFmtId="0" fontId="2" fillId="4" borderId="41" xfId="0" applyFont="1" applyFill="1" applyBorder="1"/>
    <xf numFmtId="0" fontId="29" fillId="0" borderId="0" xfId="0" applyFont="1" applyAlignment="1">
      <alignment horizontal="left" vertical="center"/>
    </xf>
    <xf numFmtId="0" fontId="12" fillId="14" borderId="184" xfId="0" applyFont="1" applyFill="1" applyBorder="1" applyAlignment="1">
      <alignment horizontal="center" vertical="center"/>
    </xf>
    <xf numFmtId="0" fontId="12" fillId="13" borderId="184" xfId="0" applyFont="1" applyFill="1" applyBorder="1" applyAlignment="1">
      <alignment horizontal="center" vertical="center"/>
    </xf>
    <xf numFmtId="0" fontId="24" fillId="2" borderId="60" xfId="0" applyFont="1" applyFill="1" applyBorder="1" applyAlignment="1" applyProtection="1">
      <alignment wrapText="1"/>
      <protection locked="0"/>
    </xf>
    <xf numFmtId="0" fontId="24" fillId="2" borderId="0" xfId="0" applyFont="1" applyFill="1" applyAlignment="1" applyProtection="1">
      <alignment wrapText="1"/>
      <protection locked="0"/>
    </xf>
    <xf numFmtId="0" fontId="13" fillId="2" borderId="69" xfId="0" applyFont="1" applyFill="1" applyBorder="1" applyAlignment="1" applyProtection="1">
      <alignment horizontal="center" textRotation="90" wrapText="1"/>
      <protection locked="0"/>
    </xf>
    <xf numFmtId="0" fontId="13" fillId="2" borderId="71" xfId="0" applyFont="1" applyFill="1" applyBorder="1" applyAlignment="1" applyProtection="1">
      <alignment horizontal="center" textRotation="90" wrapText="1"/>
      <protection locked="0"/>
    </xf>
    <xf numFmtId="0" fontId="17" fillId="2" borderId="67" xfId="0" applyFont="1" applyFill="1" applyBorder="1" applyAlignment="1" applyProtection="1">
      <alignment horizontal="center" textRotation="90" wrapText="1"/>
      <protection locked="0"/>
    </xf>
    <xf numFmtId="0" fontId="13" fillId="2" borderId="73" xfId="0" applyFont="1" applyFill="1" applyBorder="1" applyAlignment="1" applyProtection="1">
      <alignment horizontal="center" textRotation="90" wrapText="1"/>
      <protection locked="0"/>
    </xf>
    <xf numFmtId="0" fontId="13" fillId="2" borderId="74" xfId="0" applyFont="1" applyFill="1" applyBorder="1" applyAlignment="1" applyProtection="1">
      <alignment horizontal="center" textRotation="90" wrapText="1"/>
      <protection locked="0"/>
    </xf>
    <xf numFmtId="0" fontId="13" fillId="2" borderId="116" xfId="0" applyFont="1" applyFill="1" applyBorder="1" applyAlignment="1" applyProtection="1">
      <alignment horizontal="center" textRotation="90" wrapText="1"/>
      <protection locked="0"/>
    </xf>
    <xf numFmtId="0" fontId="13" fillId="2" borderId="67" xfId="0" applyFont="1" applyFill="1" applyBorder="1" applyAlignment="1" applyProtection="1">
      <alignment horizontal="center" textRotation="90" wrapText="1"/>
      <protection locked="0"/>
    </xf>
    <xf numFmtId="0" fontId="16" fillId="20" borderId="169" xfId="0" applyFont="1" applyFill="1" applyBorder="1" applyAlignment="1" applyProtection="1">
      <alignment vertical="center"/>
      <protection locked="0"/>
    </xf>
    <xf numFmtId="0" fontId="72" fillId="0" borderId="0" xfId="0" applyFont="1"/>
    <xf numFmtId="0" fontId="31" fillId="23" borderId="156" xfId="0" applyFont="1" applyFill="1" applyBorder="1" applyAlignment="1" applyProtection="1">
      <alignment horizontal="center" vertical="center"/>
      <protection locked="0"/>
    </xf>
    <xf numFmtId="0" fontId="31" fillId="23" borderId="142" xfId="0" applyFont="1" applyFill="1" applyBorder="1" applyAlignment="1" applyProtection="1">
      <alignment horizontal="center" vertical="center"/>
      <protection locked="0"/>
    </xf>
    <xf numFmtId="0" fontId="31" fillId="23" borderId="147" xfId="0" applyFont="1" applyFill="1" applyBorder="1" applyAlignment="1" applyProtection="1">
      <alignment horizontal="center" vertical="center"/>
      <protection locked="0"/>
    </xf>
    <xf numFmtId="0" fontId="31" fillId="23" borderId="148" xfId="0" applyFont="1" applyFill="1" applyBorder="1" applyAlignment="1" applyProtection="1">
      <alignment horizontal="center" vertical="center"/>
      <protection locked="0"/>
    </xf>
    <xf numFmtId="0" fontId="31" fillId="23" borderId="149" xfId="0" applyFont="1" applyFill="1" applyBorder="1" applyAlignment="1" applyProtection="1">
      <alignment horizontal="center" vertical="center"/>
      <protection locked="0"/>
    </xf>
    <xf numFmtId="0" fontId="31" fillId="23" borderId="141" xfId="0" applyFont="1" applyFill="1" applyBorder="1" applyAlignment="1" applyProtection="1">
      <alignment vertical="center"/>
      <protection locked="0"/>
    </xf>
    <xf numFmtId="0" fontId="31" fillId="23" borderId="140" xfId="0" applyFont="1" applyFill="1" applyBorder="1" applyAlignment="1" applyProtection="1">
      <alignment horizontal="center" vertical="center"/>
      <protection locked="0"/>
    </xf>
    <xf numFmtId="0" fontId="31" fillId="23" borderId="153" xfId="0" applyFont="1" applyFill="1" applyBorder="1" applyAlignment="1" applyProtection="1">
      <alignment horizontal="center" vertical="center"/>
      <protection locked="0"/>
    </xf>
    <xf numFmtId="0" fontId="31" fillId="23" borderId="154" xfId="0" applyFont="1" applyFill="1" applyBorder="1" applyAlignment="1" applyProtection="1">
      <alignment horizontal="center" vertical="center"/>
      <protection locked="0"/>
    </xf>
    <xf numFmtId="0" fontId="72" fillId="0" borderId="0" xfId="0" applyFont="1" applyAlignment="1">
      <alignment horizontal="left"/>
    </xf>
    <xf numFmtId="167" fontId="0" fillId="0" borderId="0" xfId="0" applyNumberFormat="1"/>
    <xf numFmtId="165" fontId="74" fillId="9" borderId="98" xfId="2" applyNumberFormat="1" applyFont="1" applyFill="1" applyBorder="1" applyAlignment="1">
      <alignment horizontal="center" vertical="center"/>
    </xf>
    <xf numFmtId="0" fontId="52" fillId="0" borderId="0" xfId="0" applyFont="1"/>
    <xf numFmtId="0" fontId="9" fillId="32" borderId="0" xfId="0" applyFont="1" applyFill="1"/>
    <xf numFmtId="0" fontId="11" fillId="32" borderId="0" xfId="0" applyFont="1" applyFill="1"/>
    <xf numFmtId="0" fontId="0" fillId="32" borderId="0" xfId="0" applyFill="1"/>
    <xf numFmtId="0" fontId="44" fillId="32" borderId="0" xfId="0" applyFont="1" applyFill="1"/>
    <xf numFmtId="0" fontId="54" fillId="32" borderId="0" xfId="0" applyFont="1" applyFill="1"/>
    <xf numFmtId="0" fontId="52" fillId="32" borderId="0" xfId="0" applyFont="1" applyFill="1"/>
    <xf numFmtId="0" fontId="12" fillId="13" borderId="53" xfId="0" applyFont="1" applyFill="1" applyBorder="1" applyAlignment="1">
      <alignment horizontal="center" vertical="center"/>
    </xf>
    <xf numFmtId="0" fontId="50" fillId="5" borderId="95" xfId="0" applyFont="1" applyFill="1" applyBorder="1" applyAlignment="1">
      <alignment horizontal="left" vertical="center" indent="1"/>
    </xf>
    <xf numFmtId="0" fontId="50" fillId="5" borderId="95" xfId="0" applyFont="1" applyFill="1" applyBorder="1" applyAlignment="1">
      <alignment vertical="center"/>
    </xf>
    <xf numFmtId="0" fontId="50" fillId="5" borderId="131" xfId="0" applyFont="1" applyFill="1" applyBorder="1" applyAlignment="1">
      <alignment vertical="center"/>
    </xf>
    <xf numFmtId="0" fontId="50" fillId="5" borderId="131" xfId="0" applyFont="1" applyFill="1" applyBorder="1" applyAlignment="1">
      <alignment horizontal="center" vertical="center"/>
    </xf>
    <xf numFmtId="0" fontId="50" fillId="22" borderId="88" xfId="0" applyFont="1" applyFill="1" applyBorder="1" applyAlignment="1">
      <alignment horizontal="left" vertical="center" indent="1"/>
    </xf>
    <xf numFmtId="0" fontId="50" fillId="22" borderId="88" xfId="0" applyFont="1" applyFill="1" applyBorder="1" applyAlignment="1">
      <alignment vertical="center"/>
    </xf>
    <xf numFmtId="0" fontId="50" fillId="22" borderId="132" xfId="0" applyFont="1" applyFill="1" applyBorder="1" applyAlignment="1">
      <alignment vertical="center"/>
    </xf>
    <xf numFmtId="0" fontId="50" fillId="22" borderId="132" xfId="0" applyFont="1" applyFill="1" applyBorder="1" applyAlignment="1">
      <alignment horizontal="center" vertical="center"/>
    </xf>
    <xf numFmtId="0" fontId="12" fillId="13" borderId="54" xfId="0" applyFont="1" applyFill="1" applyBorder="1" applyAlignment="1">
      <alignment vertical="center"/>
    </xf>
    <xf numFmtId="0" fontId="12" fillId="14" borderId="54" xfId="0" applyFont="1" applyFill="1" applyBorder="1" applyAlignment="1">
      <alignment vertical="center"/>
    </xf>
    <xf numFmtId="0" fontId="75" fillId="0" borderId="0" xfId="0" applyFont="1"/>
    <xf numFmtId="0" fontId="58" fillId="5" borderId="179" xfId="0" applyFont="1" applyFill="1" applyBorder="1" applyAlignment="1">
      <alignment horizontal="left" wrapText="1" indent="1"/>
    </xf>
    <xf numFmtId="0" fontId="15" fillId="30" borderId="180" xfId="0" applyFont="1" applyFill="1" applyBorder="1" applyAlignment="1">
      <alignment horizontal="center" vertical="center"/>
    </xf>
    <xf numFmtId="0" fontId="58" fillId="19" borderId="124" xfId="0" applyFont="1" applyFill="1" applyBorder="1" applyAlignment="1">
      <alignment horizontal="left" wrapText="1" indent="1"/>
    </xf>
    <xf numFmtId="0" fontId="15" fillId="31" borderId="181" xfId="0" applyFont="1" applyFill="1" applyBorder="1" applyAlignment="1">
      <alignment horizontal="center" vertical="center"/>
    </xf>
    <xf numFmtId="0" fontId="58" fillId="5" borderId="124" xfId="0" applyFont="1" applyFill="1" applyBorder="1" applyAlignment="1">
      <alignment horizontal="left" wrapText="1" indent="1"/>
    </xf>
    <xf numFmtId="0" fontId="15" fillId="5" borderId="88" xfId="0" applyFont="1" applyFill="1" applyBorder="1" applyAlignment="1">
      <alignment vertical="center"/>
    </xf>
    <xf numFmtId="0" fontId="15" fillId="30" borderId="181" xfId="0" applyFont="1" applyFill="1" applyBorder="1" applyAlignment="1">
      <alignment horizontal="center" vertical="center"/>
    </xf>
    <xf numFmtId="0" fontId="58" fillId="19" borderId="179" xfId="0" applyFont="1" applyFill="1" applyBorder="1" applyAlignment="1">
      <alignment horizontal="left" wrapText="1" indent="1"/>
    </xf>
    <xf numFmtId="0" fontId="58" fillId="5" borderId="124" xfId="0" applyFont="1" applyFill="1" applyBorder="1" applyAlignment="1">
      <alignment horizontal="left" vertical="top" wrapText="1" indent="1"/>
    </xf>
    <xf numFmtId="0" fontId="15" fillId="5" borderId="88" xfId="0" applyFont="1" applyFill="1" applyBorder="1" applyAlignment="1">
      <alignment horizontal="left" vertical="center" indent="1"/>
    </xf>
    <xf numFmtId="0" fontId="76" fillId="18" borderId="88" xfId="1" applyFont="1" applyFill="1" applyBorder="1" applyAlignment="1">
      <alignment horizontal="left" vertical="center" indent="1"/>
    </xf>
    <xf numFmtId="0" fontId="24" fillId="2" borderId="0" xfId="0" applyFont="1" applyFill="1" applyAlignment="1">
      <alignment horizontal="center"/>
    </xf>
    <xf numFmtId="0" fontId="17" fillId="2" borderId="0" xfId="0" applyFont="1" applyFill="1" applyAlignment="1" applyProtection="1">
      <alignment horizontal="center" textRotation="90" wrapText="1"/>
      <protection locked="0"/>
    </xf>
    <xf numFmtId="167" fontId="32" fillId="26" borderId="79" xfId="0" applyNumberFormat="1" applyFont="1" applyFill="1" applyBorder="1"/>
    <xf numFmtId="167" fontId="52" fillId="5" borderId="0" xfId="0" applyNumberFormat="1" applyFont="1" applyFill="1"/>
    <xf numFmtId="0" fontId="54" fillId="5" borderId="0" xfId="0" applyFont="1" applyFill="1"/>
    <xf numFmtId="165" fontId="77" fillId="14" borderId="0" xfId="0" applyNumberFormat="1" applyFont="1" applyFill="1" applyAlignment="1">
      <alignment horizontal="left" vertical="center"/>
    </xf>
    <xf numFmtId="0" fontId="32" fillId="14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/>
    </xf>
    <xf numFmtId="0" fontId="15" fillId="5" borderId="133" xfId="0" applyFont="1" applyFill="1" applyBorder="1" applyAlignment="1">
      <alignment horizontal="center" vertical="center"/>
    </xf>
    <xf numFmtId="0" fontId="15" fillId="19" borderId="134" xfId="0" applyFont="1" applyFill="1" applyBorder="1" applyAlignment="1">
      <alignment horizontal="center" vertical="center"/>
    </xf>
    <xf numFmtId="0" fontId="15" fillId="5" borderId="134" xfId="0" applyFont="1" applyFill="1" applyBorder="1" applyAlignment="1">
      <alignment horizontal="center" vertical="center"/>
    </xf>
    <xf numFmtId="0" fontId="15" fillId="19" borderId="128" xfId="0" applyFont="1" applyFill="1" applyBorder="1" applyAlignment="1">
      <alignment horizontal="center" vertical="center"/>
    </xf>
    <xf numFmtId="164" fontId="1" fillId="4" borderId="84" xfId="0" applyNumberFormat="1" applyFont="1" applyFill="1" applyBorder="1"/>
    <xf numFmtId="0" fontId="10" fillId="12" borderId="0" xfId="0" applyFont="1" applyFill="1" applyAlignment="1">
      <alignment horizontal="center" vertical="center"/>
    </xf>
    <xf numFmtId="0" fontId="5" fillId="5" borderId="38" xfId="0" applyFont="1" applyFill="1" applyBorder="1" applyAlignment="1">
      <alignment horizontal="left" indent="1"/>
    </xf>
    <xf numFmtId="0" fontId="5" fillId="5" borderId="39" xfId="0" applyFont="1" applyFill="1" applyBorder="1" applyAlignment="1">
      <alignment horizontal="left" indent="1"/>
    </xf>
    <xf numFmtId="0" fontId="5" fillId="5" borderId="40" xfId="0" applyFont="1" applyFill="1" applyBorder="1" applyAlignment="1">
      <alignment horizontal="left" indent="1"/>
    </xf>
    <xf numFmtId="0" fontId="59" fillId="28" borderId="0" xfId="0" applyFont="1" applyFill="1" applyAlignment="1">
      <alignment horizontal="center" vertical="center"/>
    </xf>
    <xf numFmtId="0" fontId="5" fillId="5" borderId="1" xfId="0" applyFont="1" applyFill="1" applyBorder="1" applyAlignment="1">
      <alignment horizontal="left" indent="1"/>
    </xf>
    <xf numFmtId="0" fontId="5" fillId="5" borderId="17" xfId="0" applyFont="1" applyFill="1" applyBorder="1" applyAlignment="1">
      <alignment horizontal="left" indent="1"/>
    </xf>
    <xf numFmtId="0" fontId="3" fillId="15" borderId="0" xfId="0" applyFont="1" applyFill="1"/>
    <xf numFmtId="0" fontId="2" fillId="7" borderId="7" xfId="0" applyFont="1" applyFill="1" applyBorder="1" applyAlignment="1">
      <alignment horizontal="center" vertical="center" textRotation="90" wrapText="1"/>
    </xf>
    <xf numFmtId="0" fontId="2" fillId="7" borderId="9" xfId="0" applyFont="1" applyFill="1" applyBorder="1" applyAlignment="1">
      <alignment horizontal="center" vertical="center" textRotation="90"/>
    </xf>
    <xf numFmtId="0" fontId="2" fillId="7" borderId="10" xfId="0" applyFont="1" applyFill="1" applyBorder="1" applyAlignment="1">
      <alignment horizontal="center" vertical="center" textRotation="90"/>
    </xf>
    <xf numFmtId="0" fontId="4" fillId="3" borderId="2" xfId="0" applyFont="1" applyFill="1" applyBorder="1" applyAlignment="1">
      <alignment horizontal="left" indent="1"/>
    </xf>
    <xf numFmtId="0" fontId="5" fillId="5" borderId="25" xfId="0" applyFont="1" applyFill="1" applyBorder="1" applyAlignment="1">
      <alignment horizontal="left" indent="1"/>
    </xf>
    <xf numFmtId="0" fontId="5" fillId="5" borderId="26" xfId="0" applyFont="1" applyFill="1" applyBorder="1" applyAlignment="1">
      <alignment horizontal="left" indent="1"/>
    </xf>
    <xf numFmtId="0" fontId="5" fillId="5" borderId="27" xfId="0" applyFont="1" applyFill="1" applyBorder="1" applyAlignment="1">
      <alignment horizontal="left" indent="1"/>
    </xf>
    <xf numFmtId="0" fontId="9" fillId="4" borderId="83" xfId="0" applyFont="1" applyFill="1" applyBorder="1" applyAlignment="1">
      <alignment horizontal="left" indent="1"/>
    </xf>
    <xf numFmtId="0" fontId="9" fillId="4" borderId="79" xfId="0" applyFont="1" applyFill="1" applyBorder="1" applyAlignment="1">
      <alignment horizontal="left" indent="1"/>
    </xf>
    <xf numFmtId="0" fontId="5" fillId="5" borderId="3" xfId="0" applyFont="1" applyFill="1" applyBorder="1" applyAlignment="1">
      <alignment horizontal="left" indent="1"/>
    </xf>
    <xf numFmtId="0" fontId="5" fillId="5" borderId="4" xfId="0" applyFont="1" applyFill="1" applyBorder="1" applyAlignment="1">
      <alignment horizontal="left" indent="1"/>
    </xf>
    <xf numFmtId="0" fontId="5" fillId="5" borderId="5" xfId="0" applyFont="1" applyFill="1" applyBorder="1" applyAlignment="1">
      <alignment horizontal="left" indent="1"/>
    </xf>
    <xf numFmtId="0" fontId="18" fillId="15" borderId="0" xfId="0" applyFont="1" applyFill="1" applyAlignment="1">
      <alignment horizontal="left" vertical="top"/>
    </xf>
    <xf numFmtId="0" fontId="2" fillId="4" borderId="79" xfId="0" applyFont="1" applyFill="1" applyBorder="1" applyAlignment="1">
      <alignment horizontal="right"/>
    </xf>
    <xf numFmtId="0" fontId="11" fillId="3" borderId="80" xfId="0" applyFont="1" applyFill="1" applyBorder="1" applyAlignment="1">
      <alignment horizontal="center" vertical="center"/>
    </xf>
    <xf numFmtId="0" fontId="11" fillId="3" borderId="81" xfId="0" applyFont="1" applyFill="1" applyBorder="1" applyAlignment="1">
      <alignment horizontal="center" vertical="center"/>
    </xf>
    <xf numFmtId="0" fontId="11" fillId="3" borderId="82" xfId="0" applyFont="1" applyFill="1" applyBorder="1" applyAlignment="1">
      <alignment horizontal="center" vertical="center"/>
    </xf>
    <xf numFmtId="0" fontId="4" fillId="3" borderId="13" xfId="0" applyFont="1" applyFill="1" applyBorder="1"/>
    <xf numFmtId="0" fontId="4" fillId="3" borderId="14" xfId="0" applyFont="1" applyFill="1" applyBorder="1"/>
    <xf numFmtId="0" fontId="5" fillId="5" borderId="31" xfId="0" applyFont="1" applyFill="1" applyBorder="1" applyAlignment="1">
      <alignment horizontal="left" indent="1"/>
    </xf>
    <xf numFmtId="0" fontId="5" fillId="5" borderId="32" xfId="0" applyFont="1" applyFill="1" applyBorder="1" applyAlignment="1">
      <alignment horizontal="left" indent="1"/>
    </xf>
    <xf numFmtId="0" fontId="5" fillId="5" borderId="33" xfId="0" applyFont="1" applyFill="1" applyBorder="1" applyAlignment="1">
      <alignment horizontal="left" indent="1"/>
    </xf>
    <xf numFmtId="0" fontId="2" fillId="4" borderId="44" xfId="0" applyFont="1" applyFill="1" applyBorder="1"/>
    <xf numFmtId="0" fontId="2" fillId="4" borderId="45" xfId="0" applyFont="1" applyFill="1" applyBorder="1"/>
    <xf numFmtId="0" fontId="2" fillId="10" borderId="35" xfId="0" applyFont="1" applyFill="1" applyBorder="1" applyAlignment="1">
      <alignment horizontal="center" vertical="center" textRotation="90" wrapText="1"/>
    </xf>
    <xf numFmtId="0" fontId="2" fillId="10" borderId="36" xfId="0" applyFont="1" applyFill="1" applyBorder="1" applyAlignment="1">
      <alignment horizontal="center" vertical="center" textRotation="90"/>
    </xf>
    <xf numFmtId="0" fontId="2" fillId="10" borderId="37" xfId="0" applyFont="1" applyFill="1" applyBorder="1" applyAlignment="1">
      <alignment horizontal="center" vertical="center" textRotation="90"/>
    </xf>
    <xf numFmtId="0" fontId="9" fillId="3" borderId="83" xfId="0" applyFont="1" applyFill="1" applyBorder="1" applyAlignment="1">
      <alignment horizontal="left" vertical="center" indent="1"/>
    </xf>
    <xf numFmtId="0" fontId="9" fillId="3" borderId="79" xfId="0" applyFont="1" applyFill="1" applyBorder="1" applyAlignment="1">
      <alignment horizontal="left" vertical="center" indent="1"/>
    </xf>
    <xf numFmtId="0" fontId="9" fillId="3" borderId="85" xfId="0" applyFont="1" applyFill="1" applyBorder="1" applyAlignment="1">
      <alignment horizontal="left" vertical="center" indent="1"/>
    </xf>
    <xf numFmtId="0" fontId="9" fillId="3" borderId="86" xfId="0" applyFont="1" applyFill="1" applyBorder="1" applyAlignment="1">
      <alignment horizontal="left" vertical="center" indent="1"/>
    </xf>
    <xf numFmtId="0" fontId="2" fillId="3" borderId="79" xfId="0" applyFont="1" applyFill="1" applyBorder="1" applyAlignment="1">
      <alignment horizontal="right" vertical="center"/>
    </xf>
    <xf numFmtId="0" fontId="2" fillId="3" borderId="84" xfId="0" applyFont="1" applyFill="1" applyBorder="1" applyAlignment="1">
      <alignment horizontal="right" vertical="center"/>
    </xf>
    <xf numFmtId="0" fontId="2" fillId="3" borderId="86" xfId="0" applyFont="1" applyFill="1" applyBorder="1" applyAlignment="1">
      <alignment horizontal="right" vertical="center"/>
    </xf>
    <xf numFmtId="0" fontId="2" fillId="3" borderId="87" xfId="0" applyFont="1" applyFill="1" applyBorder="1" applyAlignment="1">
      <alignment horizontal="right" vertical="center"/>
    </xf>
    <xf numFmtId="0" fontId="10" fillId="4" borderId="79" xfId="0" applyFont="1" applyFill="1" applyBorder="1" applyAlignment="1">
      <alignment horizontal="right"/>
    </xf>
    <xf numFmtId="0" fontId="6" fillId="3" borderId="12" xfId="0" applyFont="1" applyFill="1" applyBorder="1" applyAlignment="1">
      <alignment horizontal="left" indent="1"/>
    </xf>
    <xf numFmtId="0" fontId="6" fillId="3" borderId="13" xfId="0" applyFont="1" applyFill="1" applyBorder="1" applyAlignment="1">
      <alignment horizontal="left" indent="1"/>
    </xf>
    <xf numFmtId="0" fontId="6" fillId="3" borderId="14" xfId="0" applyFont="1" applyFill="1" applyBorder="1" applyAlignment="1">
      <alignment horizontal="left" indent="1"/>
    </xf>
    <xf numFmtId="0" fontId="0" fillId="0" borderId="0" xfId="0" applyAlignment="1">
      <alignment horizontal="center"/>
    </xf>
    <xf numFmtId="0" fontId="2" fillId="11" borderId="42" xfId="0" applyFont="1" applyFill="1" applyBorder="1" applyAlignment="1">
      <alignment horizontal="center"/>
    </xf>
    <xf numFmtId="0" fontId="2" fillId="11" borderId="46" xfId="0" applyFont="1" applyFill="1" applyBorder="1" applyAlignment="1">
      <alignment horizontal="center"/>
    </xf>
    <xf numFmtId="0" fontId="2" fillId="11" borderId="43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textRotation="90" wrapText="1"/>
    </xf>
    <xf numFmtId="0" fontId="2" fillId="7" borderId="22" xfId="0" applyFont="1" applyFill="1" applyBorder="1" applyAlignment="1">
      <alignment horizontal="center" vertical="center" textRotation="90"/>
    </xf>
    <xf numFmtId="0" fontId="5" fillId="5" borderId="28" xfId="0" applyFont="1" applyFill="1" applyBorder="1" applyAlignment="1">
      <alignment horizontal="left" indent="1"/>
    </xf>
    <xf numFmtId="0" fontId="5" fillId="5" borderId="29" xfId="0" applyFont="1" applyFill="1" applyBorder="1" applyAlignment="1">
      <alignment horizontal="left" indent="1"/>
    </xf>
    <xf numFmtId="0" fontId="5" fillId="5" borderId="30" xfId="0" applyFont="1" applyFill="1" applyBorder="1" applyAlignment="1">
      <alignment horizontal="left" indent="1"/>
    </xf>
    <xf numFmtId="0" fontId="5" fillId="5" borderId="23" xfId="0" applyFont="1" applyFill="1" applyBorder="1" applyAlignment="1">
      <alignment horizontal="left" indent="1"/>
    </xf>
    <xf numFmtId="0" fontId="5" fillId="5" borderId="24" xfId="0" applyFont="1" applyFill="1" applyBorder="1" applyAlignment="1">
      <alignment horizontal="left" indent="1"/>
    </xf>
    <xf numFmtId="0" fontId="10" fillId="4" borderId="83" xfId="0" applyFont="1" applyFill="1" applyBorder="1" applyAlignment="1">
      <alignment horizontal="left" indent="1"/>
    </xf>
    <xf numFmtId="0" fontId="10" fillId="4" borderId="79" xfId="0" applyFont="1" applyFill="1" applyBorder="1" applyAlignment="1">
      <alignment horizontal="left" indent="1"/>
    </xf>
    <xf numFmtId="0" fontId="24" fillId="2" borderId="63" xfId="0" applyFont="1" applyFill="1" applyBorder="1" applyAlignment="1">
      <alignment horizontal="center"/>
    </xf>
    <xf numFmtId="0" fontId="24" fillId="2" borderId="61" xfId="0" applyFont="1" applyFill="1" applyBorder="1" applyAlignment="1">
      <alignment horizontal="center"/>
    </xf>
    <xf numFmtId="0" fontId="24" fillId="2" borderId="62" xfId="0" applyFont="1" applyFill="1" applyBorder="1" applyAlignment="1">
      <alignment horizontal="center"/>
    </xf>
    <xf numFmtId="0" fontId="24" fillId="2" borderId="59" xfId="0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24" fillId="2" borderId="115" xfId="0" applyFont="1" applyFill="1" applyBorder="1" applyAlignment="1">
      <alignment horizontal="center"/>
    </xf>
    <xf numFmtId="0" fontId="24" fillId="2" borderId="60" xfId="0" applyFont="1" applyFill="1" applyBorder="1" applyAlignment="1">
      <alignment horizontal="center"/>
    </xf>
    <xf numFmtId="0" fontId="12" fillId="8" borderId="0" xfId="0" applyFont="1" applyFill="1" applyAlignment="1">
      <alignment horizontal="center" vertical="center"/>
    </xf>
    <xf numFmtId="0" fontId="10" fillId="9" borderId="98" xfId="0" applyFont="1" applyFill="1" applyBorder="1" applyAlignment="1">
      <alignment horizontal="center"/>
    </xf>
    <xf numFmtId="0" fontId="3" fillId="9" borderId="121" xfId="0" applyFont="1" applyFill="1" applyBorder="1" applyAlignment="1">
      <alignment horizontal="center" textRotation="90" wrapText="1"/>
    </xf>
    <xf numFmtId="0" fontId="11" fillId="9" borderId="119" xfId="0" applyFont="1" applyFill="1" applyBorder="1" applyAlignment="1">
      <alignment horizontal="center"/>
    </xf>
    <xf numFmtId="0" fontId="11" fillId="9" borderId="89" xfId="0" applyFont="1" applyFill="1" applyBorder="1" applyAlignment="1">
      <alignment horizontal="center"/>
    </xf>
    <xf numFmtId="0" fontId="11" fillId="9" borderId="120" xfId="0" applyFont="1" applyFill="1" applyBorder="1" applyAlignment="1">
      <alignment horizontal="center"/>
    </xf>
    <xf numFmtId="0" fontId="9" fillId="17" borderId="119" xfId="0" applyFont="1" applyFill="1" applyBorder="1" applyAlignment="1">
      <alignment horizontal="center"/>
    </xf>
    <xf numFmtId="0" fontId="9" fillId="17" borderId="89" xfId="0" applyFont="1" applyFill="1" applyBorder="1" applyAlignment="1">
      <alignment horizontal="center"/>
    </xf>
    <xf numFmtId="0" fontId="3" fillId="23" borderId="143" xfId="0" applyFont="1" applyFill="1" applyBorder="1" applyAlignment="1">
      <alignment horizontal="center"/>
    </xf>
    <xf numFmtId="0" fontId="3" fillId="23" borderId="144" xfId="0" applyFont="1" applyFill="1" applyBorder="1" applyAlignment="1">
      <alignment horizontal="center"/>
    </xf>
    <xf numFmtId="0" fontId="3" fillId="23" borderId="145" xfId="0" applyFont="1" applyFill="1" applyBorder="1" applyAlignment="1">
      <alignment horizontal="center"/>
    </xf>
    <xf numFmtId="0" fontId="4" fillId="23" borderId="150" xfId="0" applyFont="1" applyFill="1" applyBorder="1" applyAlignment="1">
      <alignment horizontal="center"/>
    </xf>
    <xf numFmtId="0" fontId="4" fillId="23" borderId="151" xfId="0" applyFont="1" applyFill="1" applyBorder="1" applyAlignment="1">
      <alignment horizontal="center"/>
    </xf>
    <xf numFmtId="0" fontId="4" fillId="23" borderId="152" xfId="0" applyFont="1" applyFill="1" applyBorder="1" applyAlignment="1">
      <alignment horizontal="center"/>
    </xf>
    <xf numFmtId="0" fontId="3" fillId="24" borderId="183" xfId="0" applyFont="1" applyFill="1" applyBorder="1" applyAlignment="1">
      <alignment horizontal="left" vertical="top" wrapText="1" indent="1"/>
    </xf>
    <xf numFmtId="0" fontId="3" fillId="24" borderId="0" xfId="0" applyFont="1" applyFill="1" applyAlignment="1">
      <alignment horizontal="left" vertical="top" wrapText="1" indent="1"/>
    </xf>
    <xf numFmtId="0" fontId="44" fillId="21" borderId="0" xfId="0" applyFont="1" applyFill="1" applyAlignment="1" applyProtection="1">
      <alignment horizontal="center" vertical="top" textRotation="90"/>
      <protection locked="0"/>
    </xf>
    <xf numFmtId="0" fontId="0" fillId="8" borderId="0" xfId="0" applyFill="1" applyAlignment="1">
      <alignment horizontal="center"/>
    </xf>
    <xf numFmtId="0" fontId="5" fillId="5" borderId="0" xfId="0" applyFont="1" applyFill="1"/>
    <xf numFmtId="0" fontId="46" fillId="3" borderId="0" xfId="0" applyFont="1" applyFill="1"/>
    <xf numFmtId="0" fontId="49" fillId="4" borderId="0" xfId="0" applyFont="1" applyFill="1" applyAlignment="1">
      <alignment horizontal="right"/>
    </xf>
    <xf numFmtId="0" fontId="31" fillId="4" borderId="0" xfId="0" applyFont="1" applyFill="1" applyAlignment="1">
      <alignment horizontal="left"/>
    </xf>
    <xf numFmtId="0" fontId="70" fillId="4" borderId="0" xfId="0" applyFont="1" applyFill="1" applyAlignment="1">
      <alignment horizontal="left"/>
    </xf>
    <xf numFmtId="0" fontId="71" fillId="4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5" fillId="15" borderId="0" xfId="0" applyFont="1" applyFill="1" applyAlignment="1">
      <alignment horizontal="center" vertical="center"/>
    </xf>
    <xf numFmtId="0" fontId="69" fillId="4" borderId="0" xfId="0" applyFont="1" applyFill="1" applyAlignment="1">
      <alignment horizontal="left"/>
    </xf>
    <xf numFmtId="0" fontId="16" fillId="20" borderId="170" xfId="0" applyFont="1" applyFill="1" applyBorder="1" applyAlignment="1">
      <alignment vertical="center"/>
    </xf>
    <xf numFmtId="0" fontId="16" fillId="20" borderId="171" xfId="0" applyFont="1" applyFill="1" applyBorder="1" applyAlignment="1">
      <alignment vertical="center"/>
    </xf>
    <xf numFmtId="0" fontId="16" fillId="20" borderId="170" xfId="0" applyFont="1" applyFill="1" applyBorder="1" applyAlignment="1">
      <alignment horizontal="left" vertical="center"/>
    </xf>
    <xf numFmtId="0" fontId="16" fillId="20" borderId="171" xfId="0" applyFont="1" applyFill="1" applyBorder="1" applyAlignment="1">
      <alignment horizontal="left" vertical="center"/>
    </xf>
    <xf numFmtId="0" fontId="16" fillId="20" borderId="172" xfId="0" applyFont="1" applyFill="1" applyBorder="1" applyAlignment="1">
      <alignment horizontal="left" vertical="center"/>
    </xf>
    <xf numFmtId="0" fontId="57" fillId="5" borderId="0" xfId="0" applyFont="1" applyFill="1" applyAlignment="1">
      <alignment horizontal="center"/>
    </xf>
    <xf numFmtId="0" fontId="60" fillId="26" borderId="0" xfId="0" applyFont="1" applyFill="1" applyAlignment="1">
      <alignment horizontal="center"/>
    </xf>
    <xf numFmtId="0" fontId="59" fillId="0" borderId="0" xfId="0" applyFont="1" applyAlignment="1">
      <alignment horizontal="center" vertical="center"/>
    </xf>
  </cellXfs>
  <cellStyles count="5">
    <cellStyle name="Currency 2" xfId="4" xr:uid="{625F4341-5758-4512-A59D-CCAA4AB38D9D}"/>
    <cellStyle name="Hyperlink" xfId="1" builtinId="8"/>
    <cellStyle name="Normal" xfId="0" builtinId="0"/>
    <cellStyle name="Normal 2" xfId="3" xr:uid="{A45B91BE-E87D-4142-8817-A4142D87D2A5}"/>
    <cellStyle name="Percent" xfId="2" builtinId="5"/>
  </cellStyles>
  <dxfs count="76">
    <dxf>
      <numFmt numFmtId="167" formatCode="[$-409]m/d/yy\ h:mm\ AM/PM;@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numFmt numFmtId="166" formatCode="&quot;&quot;"/>
    </dxf>
    <dxf>
      <fill>
        <patternFill>
          <bgColor theme="7" tint="-0.24994659260841701"/>
        </patternFill>
      </fill>
    </dxf>
    <dxf>
      <font>
        <color auto="1"/>
      </font>
      <numFmt numFmtId="168" formatCode="#&quot;st&quot;"/>
      <fill>
        <patternFill patternType="darkTrellis">
          <fgColor theme="7" tint="0.59996337778862885"/>
        </patternFill>
      </fill>
      <border>
        <left/>
        <vertical/>
        <horizontal/>
      </border>
    </dxf>
    <dxf>
      <font>
        <color theme="1"/>
      </font>
      <numFmt numFmtId="169" formatCode="#&quot;nd&quot;"/>
      <fill>
        <patternFill patternType="darkTrellis">
          <fgColor theme="7" tint="0.39994506668294322"/>
        </patternFill>
      </fill>
    </dxf>
    <dxf>
      <font>
        <color theme="1"/>
      </font>
      <numFmt numFmtId="170" formatCode="#&quot;rd&quot;"/>
      <fill>
        <patternFill patternType="darkTrellis">
          <fgColor theme="7" tint="-0.24994659260841701"/>
        </patternFill>
      </fill>
    </dxf>
    <dxf>
      <font>
        <color theme="0"/>
      </font>
      <fill>
        <patternFill patternType="solid">
          <bgColor theme="8" tint="-0.49998474074526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numFmt numFmtId="166" formatCode="&quot;&quot;"/>
    </dxf>
    <dxf>
      <font>
        <color theme="8" tint="0.59996337778862885"/>
      </font>
    </dxf>
    <dxf>
      <numFmt numFmtId="166" formatCode="&quot;&quot;"/>
    </dxf>
    <dxf>
      <font>
        <color auto="1"/>
      </font>
      <numFmt numFmtId="168" formatCode="#&quot;st&quot;"/>
      <fill>
        <patternFill patternType="darkTrellis">
          <fgColor theme="7" tint="0.59996337778862885"/>
        </patternFill>
      </fill>
      <border>
        <left/>
        <vertical/>
        <horizontal/>
      </border>
    </dxf>
    <dxf>
      <font>
        <color theme="1"/>
      </font>
      <numFmt numFmtId="169" formatCode="#&quot;nd&quot;"/>
      <fill>
        <patternFill patternType="darkTrellis">
          <fgColor theme="7" tint="0.39994506668294322"/>
        </patternFill>
      </fill>
    </dxf>
    <dxf>
      <font>
        <color theme="1"/>
      </font>
      <numFmt numFmtId="170" formatCode="#&quot;rd&quot;"/>
      <fill>
        <patternFill patternType="darkTrellis">
          <fgColor theme="7" tint="-0.24994659260841701"/>
        </patternFill>
      </fill>
    </dxf>
    <dxf>
      <font>
        <color theme="0"/>
      </font>
      <fill>
        <patternFill patternType="solid">
          <bgColor theme="8" tint="-0.49998474074526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border>
        <left style="thin">
          <color auto="1"/>
        </left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8" tint="0.59996337778862885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ont>
        <color theme="8" tint="-0.499984740745262"/>
      </font>
      <fill>
        <patternFill>
          <bgColor theme="4" tint="0.59996337778862885"/>
        </patternFill>
      </fill>
    </dxf>
    <dxf>
      <font>
        <color theme="8" tint="-0.499984740745262"/>
      </font>
      <fill>
        <patternFill>
          <bgColor theme="4" tint="0.59996337778862885"/>
        </patternFill>
      </fill>
    </dxf>
    <dxf>
      <font>
        <color theme="8" tint="-0.499984740745262"/>
      </font>
      <fill>
        <patternFill>
          <bgColor theme="4" tint="0.59996337778862885"/>
        </patternFill>
      </fill>
    </dxf>
    <dxf>
      <font>
        <color theme="8" tint="-0.499984740745262"/>
      </font>
      <fill>
        <patternFill>
          <bgColor theme="4" tint="0.59996337778862885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numFmt numFmtId="171" formatCode="&quot; &quot;"/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theme="8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Horizontal">
          <fgColor rgb="FFFFAFB1"/>
          <bgColor theme="5" tint="0.79982909634693444"/>
        </patternFill>
      </fill>
    </dxf>
    <dxf>
      <fill>
        <patternFill patternType="lightVertical">
          <fgColor rgb="FFFFAFB1"/>
          <bgColor theme="5" tint="0.79979857783745845"/>
        </patternFill>
      </fill>
    </dxf>
    <dxf>
      <fill>
        <patternFill patternType="lightGrid">
          <fgColor rgb="FFFFAFB1"/>
          <bgColor theme="5" tint="0.79992065187536243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</border>
    </dxf>
    <dxf>
      <font>
        <color rgb="FF9C5700"/>
      </font>
      <fill>
        <patternFill>
          <bgColor rgb="FFFFEB9C"/>
        </patternFill>
      </fill>
      <border>
        <left style="thin">
          <color auto="1"/>
        </left>
        <right style="thin">
          <color auto="1"/>
        </right>
      </border>
    </dxf>
    <dxf>
      <font>
        <color theme="2" tint="-0.24994659260841701"/>
      </font>
      <fill>
        <patternFill>
          <bgColor theme="6" tint="-0.499984740745262"/>
        </patternFill>
      </fill>
      <border>
        <left style="thin">
          <color auto="1"/>
        </left>
        <right style="thin">
          <color auto="1"/>
        </right>
      </border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theme="9" tint="0.39994506668294322"/>
        </patternFill>
      </fill>
    </dxf>
    <dxf>
      <font>
        <color rgb="FF9C5700"/>
      </font>
      <fill>
        <patternFill>
          <bgColor theme="7" tint="0.39994506668294322"/>
        </patternFill>
      </fill>
    </dxf>
    <dxf>
      <font>
        <color theme="2" tint="-0.24994659260841701"/>
      </font>
      <fill>
        <patternFill>
          <bgColor theme="2" tint="-0.749961851863155"/>
        </patternFill>
      </fill>
    </dxf>
    <dxf>
      <font>
        <color theme="2" tint="-0.499984740745262"/>
      </font>
      <fill>
        <patternFill patternType="darkUp">
          <fgColor theme="1" tint="0.499984740745262"/>
          <bgColor auto="1"/>
        </patternFill>
      </fill>
    </dxf>
    <dxf>
      <numFmt numFmtId="166" formatCode="&quot;&quot;"/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&quot;&quot;"/>
    </dxf>
    <dxf>
      <font>
        <color rgb="FF9C0006"/>
      </font>
      <fill>
        <patternFill>
          <bgColor rgb="FFFFC7CE"/>
        </patternFill>
      </fill>
    </dxf>
    <dxf>
      <font>
        <color theme="5" tint="0.39994506668294322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theme="5"/>
          <bgColor theme="5"/>
        </patternFill>
      </fill>
    </dxf>
  </dxfs>
  <tableStyles count="2" defaultTableStyle="TableStyleMedium2" defaultPivotStyle="PivotStyleLight16">
    <tableStyle name="Invisible" pivot="0" table="0" count="0" xr9:uid="{012AA290-19D8-40C1-8068-171F48258439}"/>
    <tableStyle name="Sports-style" pivot="0" count="3" xr9:uid="{5A240501-E590-45A4-95CD-18B4768C1860}">
      <tableStyleElement type="headerRow" dxfId="75"/>
      <tableStyleElement type="firstRowStripe" dxfId="74"/>
      <tableStyleElement type="secondRowStripe" dxfId="73"/>
    </tableStyle>
  </tableStyles>
  <colors>
    <mruColors>
      <color rgb="FFFFAFB1"/>
      <color rgb="FFFF7C80"/>
      <color rgb="FFFF5050"/>
      <color rgb="FFFFABAB"/>
      <color rgb="FFFA99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H3" lockText="1" noThreeD="1"/>
</file>

<file path=xl/ctrlProps/ctrlProp3.xml><?xml version="1.0" encoding="utf-8"?>
<formControlPr xmlns="http://schemas.microsoft.com/office/spreadsheetml/2009/9/main" objectType="CheckBox" fmlaLink="I3" lockText="1" noThreeD="1"/>
</file>

<file path=xl/ctrlProps/ctrlProp4.xml><?xml version="1.0" encoding="utf-8"?>
<formControlPr xmlns="http://schemas.microsoft.com/office/spreadsheetml/2009/9/main" objectType="CheckBox" checked="Checked" fmlaLink="$J$3" lockText="1" noThreeD="1"/>
</file>

<file path=xl/ctrlProps/ctrlProp5.xml><?xml version="1.0" encoding="utf-8"?>
<formControlPr xmlns="http://schemas.microsoft.com/office/spreadsheetml/2009/9/main" objectType="CheckBox" fmlaLink="$K$3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N$3" lockText="1" noThreeD="1"/>
</file>

<file path=xl/ctrlProps/ctrlProp8.xml><?xml version="1.0" encoding="utf-8"?>
<formControlPr xmlns="http://schemas.microsoft.com/office/spreadsheetml/2009/9/main" objectType="CheckBox" fmlaLink="$O$3" lockText="1" noThreeD="1"/>
</file>

<file path=xl/ctrlProps/ctrlProp9.xml><?xml version="1.0" encoding="utf-8"?>
<formControlPr xmlns="http://schemas.microsoft.com/office/spreadsheetml/2009/9/main" objectType="CheckBox" fmlaLink="$P$3" lockText="1" noThreeD="1"/>
</file>

<file path=xl/ctrlProps/ctrlProp10.xml><?xml version="1.0" encoding="utf-8"?>
<formControlPr xmlns="http://schemas.microsoft.com/office/spreadsheetml/2009/9/main" objectType="CheckBox" fmlaLink="$Q$3" lockText="1" noThreeD="1"/>
</file>

<file path=xl/ctrlProps/ctrlProp11.xml><?xml version="1.0" encoding="utf-8"?>
<formControlPr xmlns="http://schemas.microsoft.com/office/spreadsheetml/2009/9/main" objectType="CheckBox" fmlaLink="$R$3" lockText="1" noThreeD="1"/>
</file>

<file path=xl/ctrlProps/ctrlProp12.xml><?xml version="1.0" encoding="utf-8"?>
<formControlPr xmlns="http://schemas.microsoft.com/office/spreadsheetml/2009/9/main" objectType="CheckBox" fmlaLink="$S$3" lockText="1" noThreeD="1"/>
</file>

<file path=xl/ctrlProps/ctrlProp13.xml><?xml version="1.0" encoding="utf-8"?>
<formControlPr xmlns="http://schemas.microsoft.com/office/spreadsheetml/2009/9/main" objectType="CheckBox" fmlaLink="$T$3" lockText="1" noThreeD="1"/>
</file>

<file path=xl/ctrlProps/ctrlProp14.xml><?xml version="1.0" encoding="utf-8"?>
<formControlPr xmlns="http://schemas.microsoft.com/office/spreadsheetml/2009/9/main" objectType="CheckBox" fmlaLink="$U$3" lockText="1" noThreeD="1"/>
</file>

<file path=xl/ctrlProps/ctrlProp15.xml><?xml version="1.0" encoding="utf-8"?>
<formControlPr xmlns="http://schemas.microsoft.com/office/spreadsheetml/2009/9/main" objectType="CheckBox" fmlaLink="$V$3" lockText="1" noThreeD="1"/>
</file>

<file path=xl/ctrlProps/ctrlProp16.xml><?xml version="1.0" encoding="utf-8"?>
<formControlPr xmlns="http://schemas.microsoft.com/office/spreadsheetml/2009/9/main" objectType="CheckBox" fmlaLink="$W$3" lockText="1" noThreeD="1"/>
</file>

<file path=xl/ctrlProps/ctrlProp17.xml><?xml version="1.0" encoding="utf-8"?>
<formControlPr xmlns="http://schemas.microsoft.com/office/spreadsheetml/2009/9/main" objectType="CheckBox" fmlaLink="$X$3" lockText="1" noThreeD="1"/>
</file>

<file path=xl/ctrlProps/ctrlProp18.xml><?xml version="1.0" encoding="utf-8"?>
<formControlPr xmlns="http://schemas.microsoft.com/office/spreadsheetml/2009/9/main" objectType="CheckBox" fmlaLink="$Y$3" lockText="1" noThreeD="1"/>
</file>

<file path=xl/ctrlProps/ctrlProp19.xml><?xml version="1.0" encoding="utf-8"?>
<formControlPr xmlns="http://schemas.microsoft.com/office/spreadsheetml/2009/9/main" objectType="CheckBox" fmlaLink="$Z$3" lockText="1" noThreeD="1"/>
</file>

<file path=xl/ctrlProps/ctrlProp20.xml><?xml version="1.0" encoding="utf-8"?>
<formControlPr xmlns="http://schemas.microsoft.com/office/spreadsheetml/2009/9/main" objectType="CheckBox" fmlaLink="$AA$3" lockText="1" noThreeD="1"/>
</file>

<file path=xl/ctrlProps/ctrlProp21.xml><?xml version="1.0" encoding="utf-8"?>
<formControlPr xmlns="http://schemas.microsoft.com/office/spreadsheetml/2009/9/main" objectType="CheckBox" fmlaLink="$AB$3" lockText="1" noThreeD="1"/>
</file>

<file path=xl/ctrlProps/ctrlProp22.xml><?xml version="1.0" encoding="utf-8"?>
<formControlPr xmlns="http://schemas.microsoft.com/office/spreadsheetml/2009/9/main" objectType="CheckBox" fmlaLink="$AC$3" lockText="1" noThreeD="1"/>
</file>

<file path=xl/ctrlProps/ctrlProp23.xml><?xml version="1.0" encoding="utf-8"?>
<formControlPr xmlns="http://schemas.microsoft.com/office/spreadsheetml/2009/9/main" objectType="CheckBox" fmlaLink="$AD$3" lockText="1" noThreeD="1"/>
</file>

<file path=xl/ctrlProps/ctrlProp24.xml><?xml version="1.0" encoding="utf-8"?>
<formControlPr xmlns="http://schemas.microsoft.com/office/spreadsheetml/2009/9/main" objectType="CheckBox" fmlaLink="$AE$3" lockText="1" noThreeD="1"/>
</file>

<file path=xl/ctrlProps/ctrlProp25.xml><?xml version="1.0" encoding="utf-8"?>
<formControlPr xmlns="http://schemas.microsoft.com/office/spreadsheetml/2009/9/main" objectType="CheckBox" fmlaLink="$AF$3" lockText="1" noThreeD="1"/>
</file>

<file path=xl/ctrlProps/ctrlProp26.xml><?xml version="1.0" encoding="utf-8"?>
<formControlPr xmlns="http://schemas.microsoft.com/office/spreadsheetml/2009/9/main" objectType="CheckBox" fmlaLink="$AG$3" lockText="1" noThreeD="1"/>
</file>

<file path=xl/ctrlProps/ctrlProp27.xml><?xml version="1.0" encoding="utf-8"?>
<formControlPr xmlns="http://schemas.microsoft.com/office/spreadsheetml/2009/9/main" objectType="CheckBox" fmlaLink="$AH$3" lockText="1" noThreeD="1"/>
</file>

<file path=xl/ctrlProps/ctrlProp28.xml><?xml version="1.0" encoding="utf-8"?>
<formControlPr xmlns="http://schemas.microsoft.com/office/spreadsheetml/2009/9/main" objectType="CheckBox" fmlaLink="$AI$3" lockText="1" noThreeD="1"/>
</file>

<file path=xl/ctrlProps/ctrlProp29.xml><?xml version="1.0" encoding="utf-8"?>
<formControlPr xmlns="http://schemas.microsoft.com/office/spreadsheetml/2009/9/main" objectType="CheckBox" fmlaLink="$AJ$3" lockText="1" noThreeD="1"/>
</file>

<file path=xl/ctrlProps/ctrlProp30.xml><?xml version="1.0" encoding="utf-8"?>
<formControlPr xmlns="http://schemas.microsoft.com/office/spreadsheetml/2009/9/main" objectType="CheckBox" fmlaLink="$AK$3" lockText="1" noThreeD="1"/>
</file>

<file path=xl/ctrlProps/ctrlProp31.xml><?xml version="1.0" encoding="utf-8"?>
<formControlPr xmlns="http://schemas.microsoft.com/office/spreadsheetml/2009/9/main" objectType="CheckBox" fmlaLink="$AL$3" lockText="1" noThreeD="1"/>
</file>

<file path=xl/ctrlProps/ctrlProp32.xml><?xml version="1.0" encoding="utf-8"?>
<formControlPr xmlns="http://schemas.microsoft.com/office/spreadsheetml/2009/9/main" objectType="CheckBox" fmlaLink="$AM$3" lockText="1" noThreeD="1"/>
</file>

<file path=xl/ctrlProps/ctrlProp33.xml><?xml version="1.0" encoding="utf-8"?>
<formControlPr xmlns="http://schemas.microsoft.com/office/spreadsheetml/2009/9/main" objectType="CheckBox" fmlaLink="$AN$3" lockText="1" noThreeD="1"/>
</file>

<file path=xl/ctrlProps/ctrlProp34.xml><?xml version="1.0" encoding="utf-8"?>
<formControlPr xmlns="http://schemas.microsoft.com/office/spreadsheetml/2009/9/main" objectType="CheckBox" fmlaLink="$AO$3" lockText="1" noThreeD="1"/>
</file>

<file path=xl/ctrlProps/ctrlProp35.xml><?xml version="1.0" encoding="utf-8"?>
<formControlPr xmlns="http://schemas.microsoft.com/office/spreadsheetml/2009/9/main" objectType="CheckBox" fmlaLink="$AP$3" lockText="1" noThreeD="1"/>
</file>

<file path=xl/ctrlProps/ctrlProp36.xml><?xml version="1.0" encoding="utf-8"?>
<formControlPr xmlns="http://schemas.microsoft.com/office/spreadsheetml/2009/9/main" objectType="CheckBox" fmlaLink="$AQ$3" lockText="1" noThreeD="1"/>
</file>

<file path=xl/ctrlProps/ctrlProp37.xml><?xml version="1.0" encoding="utf-8"?>
<formControlPr xmlns="http://schemas.microsoft.com/office/spreadsheetml/2009/9/main" objectType="CheckBox" fmlaLink="$AR$3" lockText="1" noThreeD="1"/>
</file>

<file path=xl/ctrlProps/ctrlProp38.xml><?xml version="1.0" encoding="utf-8"?>
<formControlPr xmlns="http://schemas.microsoft.com/office/spreadsheetml/2009/9/main" objectType="CheckBox" fmlaLink="$AS$3" lockText="1" noThreeD="1"/>
</file>

<file path=xl/ctrlProps/ctrlProp39.xml><?xml version="1.0" encoding="utf-8"?>
<formControlPr xmlns="http://schemas.microsoft.com/office/spreadsheetml/2009/9/main" objectType="CheckBox" fmlaLink="$AT$3" lockText="1" noThreeD="1"/>
</file>

<file path=xl/ctrlProps/ctrlProp40.xml><?xml version="1.0" encoding="utf-8"?>
<formControlPr xmlns="http://schemas.microsoft.com/office/spreadsheetml/2009/9/main" objectType="CheckBox" fmlaLink="$AU$3" lockText="1" noThreeD="1"/>
</file>

<file path=xl/ctrlProps/ctrlProp41.xml><?xml version="1.0" encoding="utf-8"?>
<formControlPr xmlns="http://schemas.microsoft.com/office/spreadsheetml/2009/9/main" objectType="CheckBox" fmlaLink="$AV$3" lockText="1" noThreeD="1"/>
</file>

<file path=xl/ctrlProps/ctrlProp42.xml><?xml version="1.0" encoding="utf-8"?>
<formControlPr xmlns="http://schemas.microsoft.com/office/spreadsheetml/2009/9/main" objectType="CheckBox" fmlaLink="$AW$3" lockText="1" noThreeD="1"/>
</file>

<file path=xl/ctrlProps/ctrlProp43.xml><?xml version="1.0" encoding="utf-8"?>
<formControlPr xmlns="http://schemas.microsoft.com/office/spreadsheetml/2009/9/main" objectType="CheckBox" fmlaLink="$AX$3" lockText="1" noThreeD="1"/>
</file>

<file path=xl/ctrlProps/ctrlProp44.xml><?xml version="1.0" encoding="utf-8"?>
<formControlPr xmlns="http://schemas.microsoft.com/office/spreadsheetml/2009/9/main" objectType="CheckBox" fmlaLink="$AY$3" lockText="1" noThreeD="1"/>
</file>

<file path=xl/ctrlProps/ctrlProp45.xml><?xml version="1.0" encoding="utf-8"?>
<formControlPr xmlns="http://schemas.microsoft.com/office/spreadsheetml/2009/9/main" objectType="CheckBox" fmlaLink="$AZ$3" lockText="1" noThreeD="1"/>
</file>

<file path=xl/ctrlProps/ctrlProp46.xml><?xml version="1.0" encoding="utf-8"?>
<formControlPr xmlns="http://schemas.microsoft.com/office/spreadsheetml/2009/9/main" objectType="CheckBox" fmlaLink="$BA$3" lockText="1" noThreeD="1"/>
</file>

<file path=xl/ctrlProps/ctrlProp47.xml><?xml version="1.0" encoding="utf-8"?>
<formControlPr xmlns="http://schemas.microsoft.com/office/spreadsheetml/2009/9/main" objectType="CheckBox" fmlaLink="$BB$3" lockText="1" noThreeD="1"/>
</file>

<file path=xl/ctrlProps/ctrlProp48.xml><?xml version="1.0" encoding="utf-8"?>
<formControlPr xmlns="http://schemas.microsoft.com/office/spreadsheetml/2009/9/main" objectType="CheckBox" fmlaLink="$BC$3" lockText="1" noThreeD="1"/>
</file>

<file path=xl/ctrlProps/ctrlProp49.xml><?xml version="1.0" encoding="utf-8"?>
<formControlPr xmlns="http://schemas.microsoft.com/office/spreadsheetml/2009/9/main" objectType="CheckBox" fmlaLink="$BD$3" lockText="1" noThreeD="1"/>
</file>

<file path=xl/ctrlProps/ctrlProp50.xml><?xml version="1.0" encoding="utf-8"?>
<formControlPr xmlns="http://schemas.microsoft.com/office/spreadsheetml/2009/9/main" objectType="CheckBox" fmlaLink="$BE$3" lockText="1" noThreeD="1"/>
</file>

<file path=xl/ctrlProps/ctrlProp51.xml><?xml version="1.0" encoding="utf-8"?>
<formControlPr xmlns="http://schemas.microsoft.com/office/spreadsheetml/2009/9/main" objectType="CheckBox" fmlaLink="$BF$3" lockText="1" noThreeD="1"/>
</file>

<file path=xl/ctrlProps/ctrlProp52.xml><?xml version="1.0" encoding="utf-8"?>
<formControlPr xmlns="http://schemas.microsoft.com/office/spreadsheetml/2009/9/main" objectType="CheckBox" fmlaLink="$BG$3" lockText="1" noThreeD="1"/>
</file>

<file path=xl/ctrlProps/ctrlProp53.xml><?xml version="1.0" encoding="utf-8"?>
<formControlPr xmlns="http://schemas.microsoft.com/office/spreadsheetml/2009/9/main" objectType="CheckBox" fmlaLink="$BH$3" lockText="1" noThreeD="1"/>
</file>

<file path=xl/ctrlProps/ctrlProp54.xml><?xml version="1.0" encoding="utf-8"?>
<formControlPr xmlns="http://schemas.microsoft.com/office/spreadsheetml/2009/9/main" objectType="CheckBox" fmlaLink="$BI$3" lockText="1" noThreeD="1"/>
</file>

<file path=xl/ctrlProps/ctrlProp55.xml><?xml version="1.0" encoding="utf-8"?>
<formControlPr xmlns="http://schemas.microsoft.com/office/spreadsheetml/2009/9/main" objectType="CheckBox" fmlaLink="$BJ$3" lockText="1" noThreeD="1"/>
</file>

<file path=xl/ctrlProps/ctrlProp56.xml><?xml version="1.0" encoding="utf-8"?>
<formControlPr xmlns="http://schemas.microsoft.com/office/spreadsheetml/2009/9/main" objectType="CheckBox" checked="Checked" fmlaLink="$L$3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SEARCH!A1"/><Relationship Id="rId3" Type="http://schemas.openxmlformats.org/officeDocument/2006/relationships/hyperlink" Target="#CANDIDATES!A1"/><Relationship Id="rId7" Type="http://schemas.openxmlformats.org/officeDocument/2006/relationships/hyperlink" Target="#'CHECK REGI. LIMITS'!A1"/><Relationship Id="rId2" Type="http://schemas.openxmlformats.org/officeDocument/2006/relationships/hyperlink" Target="#TEAMS!A1"/><Relationship Id="rId1" Type="http://schemas.openxmlformats.org/officeDocument/2006/relationships/hyperlink" Target="#BASIC!A1"/><Relationship Id="rId6" Type="http://schemas.openxmlformats.org/officeDocument/2006/relationships/hyperlink" Target="#'PROGRAM REGI.'!A1"/><Relationship Id="rId5" Type="http://schemas.openxmlformats.org/officeDocument/2006/relationships/hyperlink" Target="#'PROGRAM REGI. LIMITS'!A1"/><Relationship Id="rId10" Type="http://schemas.openxmlformats.org/officeDocument/2006/relationships/hyperlink" Target="#'RESULT SEARCH'!A1"/><Relationship Id="rId4" Type="http://schemas.openxmlformats.org/officeDocument/2006/relationships/hyperlink" Target="#PROGRAMS!A1"/><Relationship Id="rId9" Type="http://schemas.openxmlformats.org/officeDocument/2006/relationships/hyperlink" Target="#'ADD RESULT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&#127937;ADD RESULT'!A1"/><Relationship Id="rId1" Type="http://schemas.openxmlformats.org/officeDocument/2006/relationships/hyperlink" Target="#'&#127968;MENU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&#127968;MENU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&#128195;PROGRAMS'!A1"/><Relationship Id="rId1" Type="http://schemas.openxmlformats.org/officeDocument/2006/relationships/hyperlink" Target="#'&#127968;MENU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409575</xdr:colOff>
          <xdr:row>5</xdr:row>
          <xdr:rowOff>76200</xdr:rowOff>
        </xdr:from>
        <xdr:to>
          <xdr:col>23</xdr:col>
          <xdr:colOff>581025</xdr:colOff>
          <xdr:row>10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71438</xdr:colOff>
      <xdr:row>6</xdr:row>
      <xdr:rowOff>109538</xdr:rowOff>
    </xdr:from>
    <xdr:to>
      <xdr:col>11</xdr:col>
      <xdr:colOff>300038</xdr:colOff>
      <xdr:row>9</xdr:row>
      <xdr:rowOff>152400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66838" y="652463"/>
          <a:ext cx="3467100" cy="585787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1. 🚧BASIC</a:t>
          </a:r>
        </a:p>
      </xdr:txBody>
    </xdr:sp>
    <xdr:clientData/>
  </xdr:twoCellAnchor>
  <xdr:twoCellAnchor>
    <xdr:from>
      <xdr:col>6</xdr:col>
      <xdr:colOff>71438</xdr:colOff>
      <xdr:row>10</xdr:row>
      <xdr:rowOff>57150</xdr:rowOff>
    </xdr:from>
    <xdr:to>
      <xdr:col>11</xdr:col>
      <xdr:colOff>300038</xdr:colOff>
      <xdr:row>13</xdr:row>
      <xdr:rowOff>100012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66838" y="1323975"/>
          <a:ext cx="3467100" cy="585787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2. 🏴TEAMS</a:t>
          </a:r>
        </a:p>
      </xdr:txBody>
    </xdr:sp>
    <xdr:clientData/>
  </xdr:twoCellAnchor>
  <xdr:twoCellAnchor>
    <xdr:from>
      <xdr:col>6</xdr:col>
      <xdr:colOff>71438</xdr:colOff>
      <xdr:row>14</xdr:row>
      <xdr:rowOff>4763</xdr:rowOff>
    </xdr:from>
    <xdr:to>
      <xdr:col>11</xdr:col>
      <xdr:colOff>300038</xdr:colOff>
      <xdr:row>17</xdr:row>
      <xdr:rowOff>47625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66838" y="1995488"/>
          <a:ext cx="3467100" cy="585787"/>
        </a:xfrm>
        <a:prstGeom prst="roundRect">
          <a:avLst/>
        </a:prstGeom>
        <a:solidFill>
          <a:schemeClr val="accent4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3. 👯‍♂️CANDIDATES</a:t>
          </a:r>
        </a:p>
      </xdr:txBody>
    </xdr:sp>
    <xdr:clientData/>
  </xdr:twoCellAnchor>
  <xdr:twoCellAnchor>
    <xdr:from>
      <xdr:col>6</xdr:col>
      <xdr:colOff>71438</xdr:colOff>
      <xdr:row>17</xdr:row>
      <xdr:rowOff>133351</xdr:rowOff>
    </xdr:from>
    <xdr:to>
      <xdr:col>11</xdr:col>
      <xdr:colOff>300038</xdr:colOff>
      <xdr:row>20</xdr:row>
      <xdr:rowOff>176213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66838" y="2667001"/>
          <a:ext cx="3467100" cy="585787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4. 📃PROGRAMS</a:t>
          </a:r>
        </a:p>
      </xdr:txBody>
    </xdr:sp>
    <xdr:clientData/>
  </xdr:twoCellAnchor>
  <xdr:twoCellAnchor>
    <xdr:from>
      <xdr:col>6</xdr:col>
      <xdr:colOff>71438</xdr:colOff>
      <xdr:row>21</xdr:row>
      <xdr:rowOff>90488</xdr:rowOff>
    </xdr:from>
    <xdr:to>
      <xdr:col>11</xdr:col>
      <xdr:colOff>300038</xdr:colOff>
      <xdr:row>24</xdr:row>
      <xdr:rowOff>133350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66838" y="3348038"/>
          <a:ext cx="3467100" cy="585787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5. ⚙️PROGRAM REGI. LIMITS</a:t>
          </a:r>
        </a:p>
      </xdr:txBody>
    </xdr:sp>
    <xdr:clientData/>
  </xdr:twoCellAnchor>
  <xdr:twoCellAnchor>
    <xdr:from>
      <xdr:col>11</xdr:col>
      <xdr:colOff>385763</xdr:colOff>
      <xdr:row>6</xdr:row>
      <xdr:rowOff>104775</xdr:rowOff>
    </xdr:from>
    <xdr:to>
      <xdr:col>16</xdr:col>
      <xdr:colOff>614363</xdr:colOff>
      <xdr:row>9</xdr:row>
      <xdr:rowOff>147637</xdr:rowOff>
    </xdr:to>
    <xdr:sp macro="" textlink="">
      <xdr:nvSpPr>
        <xdr:cNvPr id="9" name="Rectangle: Rounded Corner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919663" y="647700"/>
          <a:ext cx="3467100" cy="585787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6. 📝PROGRAM REGI.</a:t>
          </a:r>
        </a:p>
      </xdr:txBody>
    </xdr:sp>
    <xdr:clientData/>
  </xdr:twoCellAnchor>
  <xdr:twoCellAnchor>
    <xdr:from>
      <xdr:col>11</xdr:col>
      <xdr:colOff>385762</xdr:colOff>
      <xdr:row>10</xdr:row>
      <xdr:rowOff>52388</xdr:rowOff>
    </xdr:from>
    <xdr:to>
      <xdr:col>16</xdr:col>
      <xdr:colOff>614362</xdr:colOff>
      <xdr:row>13</xdr:row>
      <xdr:rowOff>95250</xdr:rowOff>
    </xdr:to>
    <xdr:sp macro="" textlink="">
      <xdr:nvSpPr>
        <xdr:cNvPr id="10" name="Rectangle: Rounded Corner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919662" y="1319213"/>
          <a:ext cx="3467100" cy="585787"/>
        </a:xfrm>
        <a:prstGeom prst="roundRect">
          <a:avLst/>
        </a:prstGeom>
        <a:solidFill>
          <a:schemeClr val="accent4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7. 🎢CHECK REGI. STATICS</a:t>
          </a:r>
        </a:p>
      </xdr:txBody>
    </xdr:sp>
    <xdr:clientData/>
  </xdr:twoCellAnchor>
  <xdr:twoCellAnchor>
    <xdr:from>
      <xdr:col>11</xdr:col>
      <xdr:colOff>385762</xdr:colOff>
      <xdr:row>13</xdr:row>
      <xdr:rowOff>176213</xdr:rowOff>
    </xdr:from>
    <xdr:to>
      <xdr:col>16</xdr:col>
      <xdr:colOff>614362</xdr:colOff>
      <xdr:row>17</xdr:row>
      <xdr:rowOff>38100</xdr:rowOff>
    </xdr:to>
    <xdr:sp macro="" textlink="">
      <xdr:nvSpPr>
        <xdr:cNvPr id="11" name="Rectangle: Rounded Corner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19662" y="1985963"/>
          <a:ext cx="3467100" cy="585787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8. 🔍SEARCH</a:t>
          </a:r>
        </a:p>
      </xdr:txBody>
    </xdr:sp>
    <xdr:clientData/>
  </xdr:twoCellAnchor>
  <xdr:twoCellAnchor>
    <xdr:from>
      <xdr:col>11</xdr:col>
      <xdr:colOff>395287</xdr:colOff>
      <xdr:row>17</xdr:row>
      <xdr:rowOff>123825</xdr:rowOff>
    </xdr:from>
    <xdr:to>
      <xdr:col>16</xdr:col>
      <xdr:colOff>623887</xdr:colOff>
      <xdr:row>20</xdr:row>
      <xdr:rowOff>176212</xdr:rowOff>
    </xdr:to>
    <xdr:sp macro="" textlink="">
      <xdr:nvSpPr>
        <xdr:cNvPr id="12" name="Rectangle: Rounded Corner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467600" y="3200400"/>
          <a:ext cx="3443287" cy="595312"/>
        </a:xfrm>
        <a:prstGeom prst="roundRect">
          <a:avLst>
            <a:gd name="adj" fmla="val 6083"/>
          </a:avLst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9. 🏁ADD RESULTS</a:t>
          </a:r>
        </a:p>
      </xdr:txBody>
    </xdr:sp>
    <xdr:clientData/>
  </xdr:twoCellAnchor>
  <xdr:twoCellAnchor>
    <xdr:from>
      <xdr:col>11</xdr:col>
      <xdr:colOff>385762</xdr:colOff>
      <xdr:row>21</xdr:row>
      <xdr:rowOff>80963</xdr:rowOff>
    </xdr:from>
    <xdr:to>
      <xdr:col>16</xdr:col>
      <xdr:colOff>614362</xdr:colOff>
      <xdr:row>24</xdr:row>
      <xdr:rowOff>133350</xdr:rowOff>
    </xdr:to>
    <xdr:sp macro="" textlink="">
      <xdr:nvSpPr>
        <xdr:cNvPr id="2" name="Rectangle: Rounded Corners 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10462" y="3881438"/>
          <a:ext cx="3467100" cy="595312"/>
        </a:xfrm>
        <a:prstGeom prst="roundRect">
          <a:avLst>
            <a:gd name="adj" fmla="val 6083"/>
          </a:avLst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aseline="0"/>
            <a:t>  </a:t>
          </a:r>
          <a:r>
            <a:rPr lang="en-US" sz="2000"/>
            <a:t>10. 🔍SEARCH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3</xdr:row>
      <xdr:rowOff>23813</xdr:rowOff>
    </xdr:from>
    <xdr:to>
      <xdr:col>4</xdr:col>
      <xdr:colOff>409575</xdr:colOff>
      <xdr:row>4</xdr:row>
      <xdr:rowOff>23813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2889" y="171451"/>
          <a:ext cx="742949" cy="276225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🏠MENU</a:t>
          </a:r>
        </a:p>
      </xdr:txBody>
    </xdr:sp>
    <xdr:clientData/>
  </xdr:twoCellAnchor>
  <xdr:twoCellAnchor>
    <xdr:from>
      <xdr:col>22</xdr:col>
      <xdr:colOff>254738</xdr:colOff>
      <xdr:row>4</xdr:row>
      <xdr:rowOff>110756</xdr:rowOff>
    </xdr:from>
    <xdr:to>
      <xdr:col>24</xdr:col>
      <xdr:colOff>77530</xdr:colOff>
      <xdr:row>29</xdr:row>
      <xdr:rowOff>60916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647457" y="1594884"/>
          <a:ext cx="736526" cy="5421497"/>
        </a:xfrm>
        <a:prstGeom prst="rect">
          <a:avLst/>
        </a:prstGeom>
        <a:solidFill>
          <a:srgbClr val="0070C0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200" b="1"/>
            <a:t>CONFIRM AND CONTINUE</a:t>
          </a:r>
        </a:p>
        <a:p>
          <a:pPr algn="ctr"/>
          <a:r>
            <a:rPr lang="en-US" sz="1200" b="1"/>
            <a:t>You can't make any changes to these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14288</xdr:colOff>
      <xdr:row>1</xdr:row>
      <xdr:rowOff>4762</xdr:rowOff>
    </xdr:from>
    <xdr:to>
      <xdr:col>2</xdr:col>
      <xdr:colOff>4764</xdr:colOff>
      <xdr:row>1</xdr:row>
      <xdr:rowOff>280987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9551" y="119062"/>
          <a:ext cx="661988" cy="2762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  <xdr:twoCellAnchor>
    <xdr:from>
      <xdr:col>38</xdr:col>
      <xdr:colOff>149187</xdr:colOff>
      <xdr:row>1</xdr:row>
      <xdr:rowOff>5738</xdr:rowOff>
    </xdr:from>
    <xdr:to>
      <xdr:col>40</xdr:col>
      <xdr:colOff>355754</xdr:colOff>
      <xdr:row>5</xdr:row>
      <xdr:rowOff>5737</xdr:rowOff>
    </xdr:to>
    <xdr:sp macro="[0]!ConfirmTeam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483540" y="120497"/>
          <a:ext cx="1491868" cy="1681220"/>
        </a:xfrm>
        <a:prstGeom prst="rect">
          <a:avLst/>
        </a:prstGeom>
        <a:solidFill>
          <a:schemeClr val="accent6">
            <a:lumMod val="50000"/>
          </a:schemeClr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CONFIRM </a:t>
          </a:r>
        </a:p>
        <a:p>
          <a:pPr algn="ctr"/>
          <a:r>
            <a:rPr lang="en-US" sz="1400" b="1"/>
            <a:t>TEAMS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80961</xdr:colOff>
      <xdr:row>0</xdr:row>
      <xdr:rowOff>276225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0025" y="0"/>
          <a:ext cx="742949" cy="2762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61913</xdr:rowOff>
        </xdr:from>
        <xdr:to>
          <xdr:col>4</xdr:col>
          <xdr:colOff>0</xdr:colOff>
          <xdr:row>0</xdr:row>
          <xdr:rowOff>309563</xdr:rowOff>
        </xdr:to>
        <xdr:sp macro="" textlink="">
          <xdr:nvSpPr>
            <xdr:cNvPr id="4106" name="TextBox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245644</xdr:colOff>
      <xdr:row>1</xdr:row>
      <xdr:rowOff>20054</xdr:rowOff>
    </xdr:from>
    <xdr:to>
      <xdr:col>23</xdr:col>
      <xdr:colOff>454143</xdr:colOff>
      <xdr:row>5</xdr:row>
      <xdr:rowOff>25066</xdr:rowOff>
    </xdr:to>
    <xdr:sp macro="[0]!ConfirmCandidat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337131" y="365962"/>
          <a:ext cx="1491868" cy="1198144"/>
        </a:xfrm>
        <a:prstGeom prst="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CONFIRM </a:t>
          </a:r>
        </a:p>
        <a:p>
          <a:pPr algn="ctr"/>
          <a:r>
            <a:rPr lang="en-US" sz="1400" b="1"/>
            <a:t>CANDIDATES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</xdr:rowOff>
    </xdr:from>
    <xdr:to>
      <xdr:col>2</xdr:col>
      <xdr:colOff>81490</xdr:colOff>
      <xdr:row>0</xdr:row>
      <xdr:rowOff>254001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1083" y="1"/>
          <a:ext cx="742949" cy="25400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  <xdr:twoCellAnchor>
    <xdr:from>
      <xdr:col>2</xdr:col>
      <xdr:colOff>116416</xdr:colOff>
      <xdr:row>0</xdr:row>
      <xdr:rowOff>0</xdr:rowOff>
    </xdr:from>
    <xdr:to>
      <xdr:col>3</xdr:col>
      <xdr:colOff>1042988</xdr:colOff>
      <xdr:row>0</xdr:row>
      <xdr:rowOff>254000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78429" y="0"/>
          <a:ext cx="1674284" cy="25400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➡️GOTO ADD RESULTS</a:t>
          </a:r>
        </a:p>
      </xdr:txBody>
    </xdr:sp>
    <xdr:clientData/>
  </xdr:twoCellAnchor>
  <xdr:twoCellAnchor>
    <xdr:from>
      <xdr:col>3</xdr:col>
      <xdr:colOff>1106128</xdr:colOff>
      <xdr:row>0</xdr:row>
      <xdr:rowOff>40968</xdr:rowOff>
    </xdr:from>
    <xdr:to>
      <xdr:col>3</xdr:col>
      <xdr:colOff>2396612</xdr:colOff>
      <xdr:row>2</xdr:row>
      <xdr:rowOff>271411</xdr:rowOff>
    </xdr:to>
    <xdr:sp macro="[0]!ConfirmProgram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253225" y="40968"/>
          <a:ext cx="1290484" cy="599153"/>
        </a:xfrm>
        <a:prstGeom prst="rect">
          <a:avLst/>
        </a:prstGeom>
        <a:solidFill>
          <a:schemeClr val="accent2">
            <a:lumMod val="5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/>
            <a:t>CONFIRM PROGRAMS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400049</xdr:colOff>
      <xdr:row>1</xdr:row>
      <xdr:rowOff>95250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47700" y="0"/>
          <a:ext cx="742949" cy="2762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  <xdr:twoCellAnchor>
    <xdr:from>
      <xdr:col>2</xdr:col>
      <xdr:colOff>665603</xdr:colOff>
      <xdr:row>0</xdr:row>
      <xdr:rowOff>86069</xdr:rowOff>
    </xdr:from>
    <xdr:to>
      <xdr:col>2</xdr:col>
      <xdr:colOff>1956087</xdr:colOff>
      <xdr:row>2</xdr:row>
      <xdr:rowOff>317993</xdr:rowOff>
    </xdr:to>
    <xdr:sp macro="[0]!ConfirmProgramRegiLimi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58269" y="86069"/>
          <a:ext cx="1290484" cy="599153"/>
        </a:xfrm>
        <a:prstGeom prst="rect">
          <a:avLst/>
        </a:prstGeom>
        <a:solidFill>
          <a:schemeClr val="tx2">
            <a:lumMod val="75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/>
            <a:t>CONFIRM PROGRAM</a:t>
          </a:r>
          <a:r>
            <a:rPr lang="en-US" sz="1050" b="1" baseline="0"/>
            <a:t> REGI. LIMITS</a:t>
          </a:r>
          <a:endParaRPr lang="en-US" sz="105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11905</xdr:colOff>
      <xdr:row>0</xdr:row>
      <xdr:rowOff>59532</xdr:rowOff>
    </xdr:from>
    <xdr:to>
      <xdr:col>2</xdr:col>
      <xdr:colOff>403619</xdr:colOff>
      <xdr:row>0</xdr:row>
      <xdr:rowOff>335757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14311" y="59532"/>
          <a:ext cx="826293" cy="2762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</xdr:row>
          <xdr:rowOff>76200</xdr:rowOff>
        </xdr:from>
        <xdr:to>
          <xdr:col>7</xdr:col>
          <xdr:colOff>600075</xdr:colOff>
          <xdr:row>3</xdr:row>
          <xdr:rowOff>38100</xdr:rowOff>
        </xdr:to>
        <xdr:sp macro="" textlink="">
          <xdr:nvSpPr>
            <xdr:cNvPr id="12289" name="Check Box 3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76200</xdr:rowOff>
        </xdr:from>
        <xdr:to>
          <xdr:col>8</xdr:col>
          <xdr:colOff>600075</xdr:colOff>
          <xdr:row>3</xdr:row>
          <xdr:rowOff>38100</xdr:rowOff>
        </xdr:to>
        <xdr:sp macro="" textlink="">
          <xdr:nvSpPr>
            <xdr:cNvPr id="12290" name="Check Box 13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76200</xdr:rowOff>
        </xdr:from>
        <xdr:to>
          <xdr:col>9</xdr:col>
          <xdr:colOff>600075</xdr:colOff>
          <xdr:row>3</xdr:row>
          <xdr:rowOff>38100</xdr:rowOff>
        </xdr:to>
        <xdr:sp macro="" textlink="">
          <xdr:nvSpPr>
            <xdr:cNvPr id="12291" name="Check Box 74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76200</xdr:rowOff>
        </xdr:from>
        <xdr:to>
          <xdr:col>10</xdr:col>
          <xdr:colOff>600075</xdr:colOff>
          <xdr:row>3</xdr:row>
          <xdr:rowOff>38100</xdr:rowOff>
        </xdr:to>
        <xdr:sp macro="" textlink="">
          <xdr:nvSpPr>
            <xdr:cNvPr id="12292" name="Check Box 75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76200</xdr:rowOff>
        </xdr:from>
        <xdr:to>
          <xdr:col>12</xdr:col>
          <xdr:colOff>600075</xdr:colOff>
          <xdr:row>3</xdr:row>
          <xdr:rowOff>38100</xdr:rowOff>
        </xdr:to>
        <xdr:sp macro="" textlink="">
          <xdr:nvSpPr>
            <xdr:cNvPr id="12293" name="Check Box 83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8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76200</xdr:rowOff>
        </xdr:from>
        <xdr:to>
          <xdr:col>13</xdr:col>
          <xdr:colOff>600075</xdr:colOff>
          <xdr:row>3</xdr:row>
          <xdr:rowOff>38100</xdr:rowOff>
        </xdr:to>
        <xdr:sp macro="" textlink="">
          <xdr:nvSpPr>
            <xdr:cNvPr id="12294" name="Check Box 88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8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</xdr:row>
          <xdr:rowOff>76200</xdr:rowOff>
        </xdr:from>
        <xdr:to>
          <xdr:col>14</xdr:col>
          <xdr:colOff>600075</xdr:colOff>
          <xdr:row>3</xdr:row>
          <xdr:rowOff>38100</xdr:rowOff>
        </xdr:to>
        <xdr:sp macro="" textlink="">
          <xdr:nvSpPr>
            <xdr:cNvPr id="12295" name="Check Box 91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8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2</xdr:row>
          <xdr:rowOff>76200</xdr:rowOff>
        </xdr:from>
        <xdr:to>
          <xdr:col>15</xdr:col>
          <xdr:colOff>600075</xdr:colOff>
          <xdr:row>3</xdr:row>
          <xdr:rowOff>38100</xdr:rowOff>
        </xdr:to>
        <xdr:sp macro="" textlink="">
          <xdr:nvSpPr>
            <xdr:cNvPr id="12296" name="Check Box 92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8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</xdr:row>
          <xdr:rowOff>76200</xdr:rowOff>
        </xdr:from>
        <xdr:to>
          <xdr:col>16</xdr:col>
          <xdr:colOff>600075</xdr:colOff>
          <xdr:row>3</xdr:row>
          <xdr:rowOff>38100</xdr:rowOff>
        </xdr:to>
        <xdr:sp macro="" textlink="">
          <xdr:nvSpPr>
            <xdr:cNvPr id="12297" name="Check Box 93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8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2</xdr:row>
          <xdr:rowOff>76200</xdr:rowOff>
        </xdr:from>
        <xdr:to>
          <xdr:col>17</xdr:col>
          <xdr:colOff>600075</xdr:colOff>
          <xdr:row>3</xdr:row>
          <xdr:rowOff>38100</xdr:rowOff>
        </xdr:to>
        <xdr:sp macro="" textlink="">
          <xdr:nvSpPr>
            <xdr:cNvPr id="12298" name="Check Box 94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8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2</xdr:row>
          <xdr:rowOff>76200</xdr:rowOff>
        </xdr:from>
        <xdr:to>
          <xdr:col>18</xdr:col>
          <xdr:colOff>600075</xdr:colOff>
          <xdr:row>3</xdr:row>
          <xdr:rowOff>38100</xdr:rowOff>
        </xdr:to>
        <xdr:sp macro="" textlink="">
          <xdr:nvSpPr>
            <xdr:cNvPr id="12299" name="Check Box 95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8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2</xdr:row>
          <xdr:rowOff>76200</xdr:rowOff>
        </xdr:from>
        <xdr:to>
          <xdr:col>19</xdr:col>
          <xdr:colOff>600075</xdr:colOff>
          <xdr:row>3</xdr:row>
          <xdr:rowOff>38100</xdr:rowOff>
        </xdr:to>
        <xdr:sp macro="" textlink="">
          <xdr:nvSpPr>
            <xdr:cNvPr id="12300" name="Check Box 96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8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20</xdr:col>
          <xdr:colOff>600075</xdr:colOff>
          <xdr:row>3</xdr:row>
          <xdr:rowOff>38100</xdr:rowOff>
        </xdr:to>
        <xdr:sp macro="" textlink="">
          <xdr:nvSpPr>
            <xdr:cNvPr id="12301" name="Check Box 97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8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2</xdr:row>
          <xdr:rowOff>76200</xdr:rowOff>
        </xdr:from>
        <xdr:to>
          <xdr:col>21</xdr:col>
          <xdr:colOff>600075</xdr:colOff>
          <xdr:row>3</xdr:row>
          <xdr:rowOff>38100</xdr:rowOff>
        </xdr:to>
        <xdr:sp macro="" textlink="">
          <xdr:nvSpPr>
            <xdr:cNvPr id="12302" name="Check Box 98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8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2</xdr:row>
          <xdr:rowOff>76200</xdr:rowOff>
        </xdr:from>
        <xdr:to>
          <xdr:col>22</xdr:col>
          <xdr:colOff>600075</xdr:colOff>
          <xdr:row>3</xdr:row>
          <xdr:rowOff>38100</xdr:rowOff>
        </xdr:to>
        <xdr:sp macro="" textlink="">
          <xdr:nvSpPr>
            <xdr:cNvPr id="12303" name="Check Box 99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8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2</xdr:row>
          <xdr:rowOff>76200</xdr:rowOff>
        </xdr:from>
        <xdr:to>
          <xdr:col>23</xdr:col>
          <xdr:colOff>600075</xdr:colOff>
          <xdr:row>3</xdr:row>
          <xdr:rowOff>38100</xdr:rowOff>
        </xdr:to>
        <xdr:sp macro="" textlink="">
          <xdr:nvSpPr>
            <xdr:cNvPr id="12304" name="Check Box 100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8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2</xdr:row>
          <xdr:rowOff>76200</xdr:rowOff>
        </xdr:from>
        <xdr:to>
          <xdr:col>24</xdr:col>
          <xdr:colOff>600075</xdr:colOff>
          <xdr:row>3</xdr:row>
          <xdr:rowOff>38100</xdr:rowOff>
        </xdr:to>
        <xdr:sp macro="" textlink="">
          <xdr:nvSpPr>
            <xdr:cNvPr id="12305" name="Check Box 101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8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57150</xdr:colOff>
          <xdr:row>2</xdr:row>
          <xdr:rowOff>76200</xdr:rowOff>
        </xdr:from>
        <xdr:to>
          <xdr:col>25</xdr:col>
          <xdr:colOff>600075</xdr:colOff>
          <xdr:row>3</xdr:row>
          <xdr:rowOff>38100</xdr:rowOff>
        </xdr:to>
        <xdr:sp macro="" textlink="">
          <xdr:nvSpPr>
            <xdr:cNvPr id="12306" name="Check Box 102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8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2</xdr:row>
          <xdr:rowOff>76200</xdr:rowOff>
        </xdr:from>
        <xdr:to>
          <xdr:col>26</xdr:col>
          <xdr:colOff>600075</xdr:colOff>
          <xdr:row>3</xdr:row>
          <xdr:rowOff>38100</xdr:rowOff>
        </xdr:to>
        <xdr:sp macro="" textlink="">
          <xdr:nvSpPr>
            <xdr:cNvPr id="12307" name="Check Box 103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8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</xdr:colOff>
          <xdr:row>2</xdr:row>
          <xdr:rowOff>76200</xdr:rowOff>
        </xdr:from>
        <xdr:to>
          <xdr:col>27</xdr:col>
          <xdr:colOff>600075</xdr:colOff>
          <xdr:row>3</xdr:row>
          <xdr:rowOff>38100</xdr:rowOff>
        </xdr:to>
        <xdr:sp macro="" textlink="">
          <xdr:nvSpPr>
            <xdr:cNvPr id="12308" name="Check Box 104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8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2</xdr:row>
          <xdr:rowOff>76200</xdr:rowOff>
        </xdr:from>
        <xdr:to>
          <xdr:col>28</xdr:col>
          <xdr:colOff>600075</xdr:colOff>
          <xdr:row>3</xdr:row>
          <xdr:rowOff>38100</xdr:rowOff>
        </xdr:to>
        <xdr:sp macro="" textlink="">
          <xdr:nvSpPr>
            <xdr:cNvPr id="12309" name="Check Box 105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8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2</xdr:row>
          <xdr:rowOff>76200</xdr:rowOff>
        </xdr:from>
        <xdr:to>
          <xdr:col>29</xdr:col>
          <xdr:colOff>600075</xdr:colOff>
          <xdr:row>3</xdr:row>
          <xdr:rowOff>38100</xdr:rowOff>
        </xdr:to>
        <xdr:sp macro="" textlink="">
          <xdr:nvSpPr>
            <xdr:cNvPr id="12310" name="Check Box 106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8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2</xdr:row>
          <xdr:rowOff>76200</xdr:rowOff>
        </xdr:from>
        <xdr:to>
          <xdr:col>30</xdr:col>
          <xdr:colOff>600075</xdr:colOff>
          <xdr:row>3</xdr:row>
          <xdr:rowOff>38100</xdr:rowOff>
        </xdr:to>
        <xdr:sp macro="" textlink="">
          <xdr:nvSpPr>
            <xdr:cNvPr id="12311" name="Check Box 107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8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2</xdr:row>
          <xdr:rowOff>76200</xdr:rowOff>
        </xdr:from>
        <xdr:to>
          <xdr:col>31</xdr:col>
          <xdr:colOff>600075</xdr:colOff>
          <xdr:row>3</xdr:row>
          <xdr:rowOff>38100</xdr:rowOff>
        </xdr:to>
        <xdr:sp macro="" textlink="">
          <xdr:nvSpPr>
            <xdr:cNvPr id="12312" name="Check Box 108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8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2</xdr:row>
          <xdr:rowOff>76200</xdr:rowOff>
        </xdr:from>
        <xdr:to>
          <xdr:col>32</xdr:col>
          <xdr:colOff>600075</xdr:colOff>
          <xdr:row>3</xdr:row>
          <xdr:rowOff>38100</xdr:rowOff>
        </xdr:to>
        <xdr:sp macro="" textlink="">
          <xdr:nvSpPr>
            <xdr:cNvPr id="12313" name="Check Box 109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8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57150</xdr:colOff>
          <xdr:row>2</xdr:row>
          <xdr:rowOff>76200</xdr:rowOff>
        </xdr:from>
        <xdr:to>
          <xdr:col>33</xdr:col>
          <xdr:colOff>600075</xdr:colOff>
          <xdr:row>3</xdr:row>
          <xdr:rowOff>38100</xdr:rowOff>
        </xdr:to>
        <xdr:sp macro="" textlink="">
          <xdr:nvSpPr>
            <xdr:cNvPr id="12314" name="Check Box 110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8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57150</xdr:colOff>
          <xdr:row>2</xdr:row>
          <xdr:rowOff>76200</xdr:rowOff>
        </xdr:from>
        <xdr:to>
          <xdr:col>34</xdr:col>
          <xdr:colOff>600075</xdr:colOff>
          <xdr:row>3</xdr:row>
          <xdr:rowOff>38100</xdr:rowOff>
        </xdr:to>
        <xdr:sp macro="" textlink="">
          <xdr:nvSpPr>
            <xdr:cNvPr id="12315" name="Check Box 111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8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57150</xdr:colOff>
          <xdr:row>2</xdr:row>
          <xdr:rowOff>76200</xdr:rowOff>
        </xdr:from>
        <xdr:to>
          <xdr:col>35</xdr:col>
          <xdr:colOff>600075</xdr:colOff>
          <xdr:row>3</xdr:row>
          <xdr:rowOff>38100</xdr:rowOff>
        </xdr:to>
        <xdr:sp macro="" textlink="">
          <xdr:nvSpPr>
            <xdr:cNvPr id="12316" name="Check Box 112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8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2</xdr:row>
          <xdr:rowOff>76200</xdr:rowOff>
        </xdr:from>
        <xdr:to>
          <xdr:col>36</xdr:col>
          <xdr:colOff>600075</xdr:colOff>
          <xdr:row>3</xdr:row>
          <xdr:rowOff>38100</xdr:rowOff>
        </xdr:to>
        <xdr:sp macro="" textlink="">
          <xdr:nvSpPr>
            <xdr:cNvPr id="12317" name="Check Box 113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8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57150</xdr:colOff>
          <xdr:row>2</xdr:row>
          <xdr:rowOff>76200</xdr:rowOff>
        </xdr:from>
        <xdr:to>
          <xdr:col>37</xdr:col>
          <xdr:colOff>600075</xdr:colOff>
          <xdr:row>3</xdr:row>
          <xdr:rowOff>38100</xdr:rowOff>
        </xdr:to>
        <xdr:sp macro="" textlink="">
          <xdr:nvSpPr>
            <xdr:cNvPr id="12318" name="Check Box 114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8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2</xdr:row>
          <xdr:rowOff>76200</xdr:rowOff>
        </xdr:from>
        <xdr:to>
          <xdr:col>38</xdr:col>
          <xdr:colOff>600075</xdr:colOff>
          <xdr:row>3</xdr:row>
          <xdr:rowOff>38100</xdr:rowOff>
        </xdr:to>
        <xdr:sp macro="" textlink="">
          <xdr:nvSpPr>
            <xdr:cNvPr id="12319" name="Check Box 115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8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57150</xdr:colOff>
          <xdr:row>2</xdr:row>
          <xdr:rowOff>76200</xdr:rowOff>
        </xdr:from>
        <xdr:to>
          <xdr:col>39</xdr:col>
          <xdr:colOff>600075</xdr:colOff>
          <xdr:row>3</xdr:row>
          <xdr:rowOff>38100</xdr:rowOff>
        </xdr:to>
        <xdr:sp macro="" textlink="">
          <xdr:nvSpPr>
            <xdr:cNvPr id="12320" name="Check Box 117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8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</xdr:row>
          <xdr:rowOff>76200</xdr:rowOff>
        </xdr:from>
        <xdr:to>
          <xdr:col>40</xdr:col>
          <xdr:colOff>600075</xdr:colOff>
          <xdr:row>3</xdr:row>
          <xdr:rowOff>38100</xdr:rowOff>
        </xdr:to>
        <xdr:sp macro="" textlink="">
          <xdr:nvSpPr>
            <xdr:cNvPr id="12321" name="Check Box 118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8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57150</xdr:colOff>
          <xdr:row>2</xdr:row>
          <xdr:rowOff>76200</xdr:rowOff>
        </xdr:from>
        <xdr:to>
          <xdr:col>41</xdr:col>
          <xdr:colOff>600075</xdr:colOff>
          <xdr:row>3</xdr:row>
          <xdr:rowOff>38100</xdr:rowOff>
        </xdr:to>
        <xdr:sp macro="" textlink="">
          <xdr:nvSpPr>
            <xdr:cNvPr id="12322" name="Check Box 119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8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2</xdr:row>
          <xdr:rowOff>76200</xdr:rowOff>
        </xdr:from>
        <xdr:to>
          <xdr:col>42</xdr:col>
          <xdr:colOff>600075</xdr:colOff>
          <xdr:row>3</xdr:row>
          <xdr:rowOff>38100</xdr:rowOff>
        </xdr:to>
        <xdr:sp macro="" textlink="">
          <xdr:nvSpPr>
            <xdr:cNvPr id="12323" name="Check Box 120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8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57150</xdr:colOff>
          <xdr:row>2</xdr:row>
          <xdr:rowOff>76200</xdr:rowOff>
        </xdr:from>
        <xdr:to>
          <xdr:col>43</xdr:col>
          <xdr:colOff>600075</xdr:colOff>
          <xdr:row>3</xdr:row>
          <xdr:rowOff>38100</xdr:rowOff>
        </xdr:to>
        <xdr:sp macro="" textlink="">
          <xdr:nvSpPr>
            <xdr:cNvPr id="12324" name="Check Box 121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8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2</xdr:row>
          <xdr:rowOff>76200</xdr:rowOff>
        </xdr:from>
        <xdr:to>
          <xdr:col>44</xdr:col>
          <xdr:colOff>600075</xdr:colOff>
          <xdr:row>3</xdr:row>
          <xdr:rowOff>38100</xdr:rowOff>
        </xdr:to>
        <xdr:sp macro="" textlink="">
          <xdr:nvSpPr>
            <xdr:cNvPr id="12325" name="Check Box 122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8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57150</xdr:colOff>
          <xdr:row>2</xdr:row>
          <xdr:rowOff>76200</xdr:rowOff>
        </xdr:from>
        <xdr:to>
          <xdr:col>45</xdr:col>
          <xdr:colOff>600075</xdr:colOff>
          <xdr:row>3</xdr:row>
          <xdr:rowOff>38100</xdr:rowOff>
        </xdr:to>
        <xdr:sp macro="" textlink="">
          <xdr:nvSpPr>
            <xdr:cNvPr id="12326" name="Check Box 123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8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57150</xdr:colOff>
          <xdr:row>2</xdr:row>
          <xdr:rowOff>76200</xdr:rowOff>
        </xdr:from>
        <xdr:to>
          <xdr:col>46</xdr:col>
          <xdr:colOff>600075</xdr:colOff>
          <xdr:row>3</xdr:row>
          <xdr:rowOff>38100</xdr:rowOff>
        </xdr:to>
        <xdr:sp macro="" textlink="">
          <xdr:nvSpPr>
            <xdr:cNvPr id="12327" name="Check Box 124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8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57150</xdr:colOff>
          <xdr:row>2</xdr:row>
          <xdr:rowOff>76200</xdr:rowOff>
        </xdr:from>
        <xdr:to>
          <xdr:col>47</xdr:col>
          <xdr:colOff>600075</xdr:colOff>
          <xdr:row>3</xdr:row>
          <xdr:rowOff>38100</xdr:rowOff>
        </xdr:to>
        <xdr:sp macro="" textlink="">
          <xdr:nvSpPr>
            <xdr:cNvPr id="12328" name="Check Box 125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8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57150</xdr:colOff>
          <xdr:row>2</xdr:row>
          <xdr:rowOff>76200</xdr:rowOff>
        </xdr:from>
        <xdr:to>
          <xdr:col>48</xdr:col>
          <xdr:colOff>600075</xdr:colOff>
          <xdr:row>3</xdr:row>
          <xdr:rowOff>38100</xdr:rowOff>
        </xdr:to>
        <xdr:sp macro="" textlink="">
          <xdr:nvSpPr>
            <xdr:cNvPr id="12329" name="Check Box 126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8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57150</xdr:colOff>
          <xdr:row>2</xdr:row>
          <xdr:rowOff>76200</xdr:rowOff>
        </xdr:from>
        <xdr:to>
          <xdr:col>49</xdr:col>
          <xdr:colOff>600075</xdr:colOff>
          <xdr:row>3</xdr:row>
          <xdr:rowOff>38100</xdr:rowOff>
        </xdr:to>
        <xdr:sp macro="" textlink="">
          <xdr:nvSpPr>
            <xdr:cNvPr id="12330" name="Check Box 12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8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2</xdr:row>
          <xdr:rowOff>76200</xdr:rowOff>
        </xdr:from>
        <xdr:to>
          <xdr:col>50</xdr:col>
          <xdr:colOff>600075</xdr:colOff>
          <xdr:row>3</xdr:row>
          <xdr:rowOff>38100</xdr:rowOff>
        </xdr:to>
        <xdr:sp macro="" textlink="">
          <xdr:nvSpPr>
            <xdr:cNvPr id="12331" name="Check Box 12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8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57150</xdr:colOff>
          <xdr:row>2</xdr:row>
          <xdr:rowOff>76200</xdr:rowOff>
        </xdr:from>
        <xdr:to>
          <xdr:col>51</xdr:col>
          <xdr:colOff>600075</xdr:colOff>
          <xdr:row>3</xdr:row>
          <xdr:rowOff>38100</xdr:rowOff>
        </xdr:to>
        <xdr:sp macro="" textlink="">
          <xdr:nvSpPr>
            <xdr:cNvPr id="12332" name="Check Box 12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8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57150</xdr:colOff>
          <xdr:row>2</xdr:row>
          <xdr:rowOff>76200</xdr:rowOff>
        </xdr:from>
        <xdr:to>
          <xdr:col>52</xdr:col>
          <xdr:colOff>600075</xdr:colOff>
          <xdr:row>3</xdr:row>
          <xdr:rowOff>38100</xdr:rowOff>
        </xdr:to>
        <xdr:sp macro="" textlink="">
          <xdr:nvSpPr>
            <xdr:cNvPr id="12333" name="Check Box 130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8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57150</xdr:colOff>
          <xdr:row>2</xdr:row>
          <xdr:rowOff>76200</xdr:rowOff>
        </xdr:from>
        <xdr:to>
          <xdr:col>53</xdr:col>
          <xdr:colOff>600075</xdr:colOff>
          <xdr:row>3</xdr:row>
          <xdr:rowOff>38100</xdr:rowOff>
        </xdr:to>
        <xdr:sp macro="" textlink="">
          <xdr:nvSpPr>
            <xdr:cNvPr id="12334" name="Check Box 131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8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57150</xdr:colOff>
          <xdr:row>2</xdr:row>
          <xdr:rowOff>76200</xdr:rowOff>
        </xdr:from>
        <xdr:to>
          <xdr:col>54</xdr:col>
          <xdr:colOff>600075</xdr:colOff>
          <xdr:row>3</xdr:row>
          <xdr:rowOff>38100</xdr:rowOff>
        </xdr:to>
        <xdr:sp macro="" textlink="">
          <xdr:nvSpPr>
            <xdr:cNvPr id="12335" name="Check Box 132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8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57150</xdr:colOff>
          <xdr:row>2</xdr:row>
          <xdr:rowOff>76200</xdr:rowOff>
        </xdr:from>
        <xdr:to>
          <xdr:col>55</xdr:col>
          <xdr:colOff>600075</xdr:colOff>
          <xdr:row>3</xdr:row>
          <xdr:rowOff>38100</xdr:rowOff>
        </xdr:to>
        <xdr:sp macro="" textlink="">
          <xdr:nvSpPr>
            <xdr:cNvPr id="12336" name="Check Box 133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8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57150</xdr:colOff>
          <xdr:row>2</xdr:row>
          <xdr:rowOff>76200</xdr:rowOff>
        </xdr:from>
        <xdr:to>
          <xdr:col>56</xdr:col>
          <xdr:colOff>600075</xdr:colOff>
          <xdr:row>3</xdr:row>
          <xdr:rowOff>38100</xdr:rowOff>
        </xdr:to>
        <xdr:sp macro="" textlink="">
          <xdr:nvSpPr>
            <xdr:cNvPr id="12337" name="Check Box 134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8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57150</xdr:colOff>
          <xdr:row>2</xdr:row>
          <xdr:rowOff>76200</xdr:rowOff>
        </xdr:from>
        <xdr:to>
          <xdr:col>57</xdr:col>
          <xdr:colOff>600075</xdr:colOff>
          <xdr:row>3</xdr:row>
          <xdr:rowOff>38100</xdr:rowOff>
        </xdr:to>
        <xdr:sp macro="" textlink="">
          <xdr:nvSpPr>
            <xdr:cNvPr id="12338" name="Check Box 135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8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57150</xdr:colOff>
          <xdr:row>2</xdr:row>
          <xdr:rowOff>76200</xdr:rowOff>
        </xdr:from>
        <xdr:to>
          <xdr:col>58</xdr:col>
          <xdr:colOff>600075</xdr:colOff>
          <xdr:row>3</xdr:row>
          <xdr:rowOff>38100</xdr:rowOff>
        </xdr:to>
        <xdr:sp macro="" textlink="">
          <xdr:nvSpPr>
            <xdr:cNvPr id="12339" name="Check Box 136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8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57150</xdr:colOff>
          <xdr:row>2</xdr:row>
          <xdr:rowOff>76200</xdr:rowOff>
        </xdr:from>
        <xdr:to>
          <xdr:col>59</xdr:col>
          <xdr:colOff>600075</xdr:colOff>
          <xdr:row>3</xdr:row>
          <xdr:rowOff>38100</xdr:rowOff>
        </xdr:to>
        <xdr:sp macro="" textlink="">
          <xdr:nvSpPr>
            <xdr:cNvPr id="12340" name="Check Box 137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8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57150</xdr:colOff>
          <xdr:row>2</xdr:row>
          <xdr:rowOff>76200</xdr:rowOff>
        </xdr:from>
        <xdr:to>
          <xdr:col>60</xdr:col>
          <xdr:colOff>600075</xdr:colOff>
          <xdr:row>3</xdr:row>
          <xdr:rowOff>38100</xdr:rowOff>
        </xdr:to>
        <xdr:sp macro="" textlink="">
          <xdr:nvSpPr>
            <xdr:cNvPr id="12341" name="Check Box 138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8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57150</xdr:colOff>
          <xdr:row>2</xdr:row>
          <xdr:rowOff>76200</xdr:rowOff>
        </xdr:from>
        <xdr:to>
          <xdr:col>61</xdr:col>
          <xdr:colOff>600075</xdr:colOff>
          <xdr:row>3</xdr:row>
          <xdr:rowOff>38100</xdr:rowOff>
        </xdr:to>
        <xdr:sp macro="" textlink="">
          <xdr:nvSpPr>
            <xdr:cNvPr id="12342" name="Check Box 139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8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52916</xdr:colOff>
      <xdr:row>1</xdr:row>
      <xdr:rowOff>10583</xdr:rowOff>
    </xdr:from>
    <xdr:to>
      <xdr:col>61</xdr:col>
      <xdr:colOff>619123</xdr:colOff>
      <xdr:row>1</xdr:row>
      <xdr:rowOff>317500</xdr:rowOff>
    </xdr:to>
    <xdr:sp macro="[0]!ApplyFirstCheckStatusToAllCurbListCheckBox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509249" y="111125"/>
          <a:ext cx="32459083" cy="306917"/>
        </a:xfrm>
        <a:prstGeom prst="rect">
          <a:avLst/>
        </a:prstGeom>
        <a:noFill/>
        <a:ln w="28575">
          <a:solidFill>
            <a:srgbClr val="FA996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APPLY FIRST TO ALL</a:t>
          </a:r>
        </a:p>
      </xdr:txBody>
    </xdr:sp>
    <xdr:clientData/>
  </xdr:twoCellAnchor>
  <xdr:twoCellAnchor>
    <xdr:from>
      <xdr:col>7</xdr:col>
      <xdr:colOff>42332</xdr:colOff>
      <xdr:row>1</xdr:row>
      <xdr:rowOff>10583</xdr:rowOff>
    </xdr:from>
    <xdr:to>
      <xdr:col>11</xdr:col>
      <xdr:colOff>629708</xdr:colOff>
      <xdr:row>1</xdr:row>
      <xdr:rowOff>317500</xdr:rowOff>
    </xdr:to>
    <xdr:sp macro="[0]!ApplyFirstCheckStatusToAllBasicCheckBox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244291" y="111125"/>
          <a:ext cx="3190876" cy="306917"/>
        </a:xfrm>
        <a:prstGeom prst="rect">
          <a:avLst/>
        </a:prstGeom>
        <a:noFill/>
        <a:ln w="28575">
          <a:solidFill>
            <a:srgbClr val="FA996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APPLY</a:t>
          </a:r>
          <a:r>
            <a:rPr lang="en-US" sz="1100" baseline="0"/>
            <a:t> FIRST TO ALL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</xdr:row>
          <xdr:rowOff>76200</xdr:rowOff>
        </xdr:from>
        <xdr:to>
          <xdr:col>11</xdr:col>
          <xdr:colOff>600075</xdr:colOff>
          <xdr:row>3</xdr:row>
          <xdr:rowOff>38100</xdr:rowOff>
        </xdr:to>
        <xdr:sp macro="" textlink="">
          <xdr:nvSpPr>
            <xdr:cNvPr id="12343" name="Check Box 76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8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28575">
              <a:solidFill>
                <a:srgbClr val="FF99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800000" mc:Ignorable="a14" a14:legacySpreadsheetColorIndex="37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44302</xdr:colOff>
      <xdr:row>0</xdr:row>
      <xdr:rowOff>51826</xdr:rowOff>
    </xdr:from>
    <xdr:to>
      <xdr:col>5</xdr:col>
      <xdr:colOff>326977</xdr:colOff>
      <xdr:row>1</xdr:row>
      <xdr:rowOff>441910</xdr:rowOff>
    </xdr:to>
    <xdr:sp macro="[0]!FillProgramCandidateCount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04396" y="51826"/>
          <a:ext cx="3843887" cy="454059"/>
        </a:xfrm>
        <a:prstGeom prst="rect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COUNT ALL PROGRAMS (Only</a:t>
          </a:r>
          <a:r>
            <a:rPr lang="en-US" sz="1400" b="1" baseline="0">
              <a:solidFill>
                <a:schemeClr val="bg1"/>
              </a:solidFill>
            </a:rPr>
            <a:t> checked columns</a:t>
          </a:r>
          <a:r>
            <a:rPr lang="en-US" sz="1400" b="1">
              <a:solidFill>
                <a:schemeClr val="bg1"/>
              </a:solidFill>
            </a:rPr>
            <a:t>)</a:t>
          </a:r>
        </a:p>
      </xdr:txBody>
    </xdr:sp>
    <xdr:clientData/>
  </xdr:twoCellAnchor>
  <xdr:twoCellAnchor>
    <xdr:from>
      <xdr:col>5</xdr:col>
      <xdr:colOff>394662</xdr:colOff>
      <xdr:row>0</xdr:row>
      <xdr:rowOff>43992</xdr:rowOff>
    </xdr:from>
    <xdr:to>
      <xdr:col>6</xdr:col>
      <xdr:colOff>1524559</xdr:colOff>
      <xdr:row>1</xdr:row>
      <xdr:rowOff>455325</xdr:rowOff>
    </xdr:to>
    <xdr:sp macro="[0]!FillSelectedCellProgramCandidateCou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815968" y="43992"/>
          <a:ext cx="2302752" cy="475308"/>
        </a:xfrm>
        <a:prstGeom prst="rect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COUNT</a:t>
          </a:r>
          <a:r>
            <a:rPr lang="en-US" sz="1400" b="1" baseline="0">
              <a:solidFill>
                <a:schemeClr val="bg1"/>
              </a:solidFill>
            </a:rPr>
            <a:t> FOR SELECTED</a:t>
          </a:r>
          <a:r>
            <a:rPr lang="en-US" sz="1400" b="1">
              <a:solidFill>
                <a:schemeClr val="bg1"/>
              </a:solidFill>
            </a:rPr>
            <a:t> CELLS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5538</xdr:colOff>
      <xdr:row>1</xdr:row>
      <xdr:rowOff>448561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99360" y="60916"/>
          <a:ext cx="670073" cy="448561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4763</xdr:colOff>
      <xdr:row>0</xdr:row>
      <xdr:rowOff>119063</xdr:rowOff>
    </xdr:from>
    <xdr:to>
      <xdr:col>4</xdr:col>
      <xdr:colOff>428625</xdr:colOff>
      <xdr:row>0</xdr:row>
      <xdr:rowOff>395288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33476" y="119063"/>
          <a:ext cx="742949" cy="276225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609606</xdr:colOff>
      <xdr:row>2</xdr:row>
      <xdr:rowOff>14280</xdr:rowOff>
    </xdr:from>
    <xdr:to>
      <xdr:col>14</xdr:col>
      <xdr:colOff>261943</xdr:colOff>
      <xdr:row>3</xdr:row>
      <xdr:rowOff>104768</xdr:rowOff>
    </xdr:to>
    <xdr:sp macro="[0]!ShowAddOrEditResultsForm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0320344" y="600068"/>
          <a:ext cx="1500187" cy="3333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</a:rPr>
            <a:t>➕</a:t>
          </a:r>
          <a:r>
            <a:rPr lang="en-US" sz="1200" b="1"/>
            <a:t> </a:t>
          </a:r>
          <a:r>
            <a:rPr lang="en-US" sz="1200" b="1">
              <a:solidFill>
                <a:schemeClr val="accent5">
                  <a:lumMod val="50000"/>
                </a:schemeClr>
              </a:solidFill>
            </a:rPr>
            <a:t>ADD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 / EDIT</a:t>
          </a:r>
          <a:endParaRPr lang="en-US" sz="12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xdr:twoCellAnchor>
    <xdr:from>
      <xdr:col>14</xdr:col>
      <xdr:colOff>404818</xdr:colOff>
      <xdr:row>2</xdr:row>
      <xdr:rowOff>14281</xdr:rowOff>
    </xdr:from>
    <xdr:to>
      <xdr:col>16</xdr:col>
      <xdr:colOff>914405</xdr:colOff>
      <xdr:row>3</xdr:row>
      <xdr:rowOff>104769</xdr:rowOff>
    </xdr:to>
    <xdr:sp macro="[0]!PrintAllResult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1963406" y="600069"/>
          <a:ext cx="1585912" cy="3333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</a:rPr>
            <a:t>🖨️</a:t>
          </a:r>
          <a:r>
            <a:rPr lang="en-US" sz="1200" b="1"/>
            <a:t> </a:t>
          </a:r>
          <a:r>
            <a:rPr lang="en-US" sz="1200" b="1">
              <a:solidFill>
                <a:schemeClr val="accent5">
                  <a:lumMod val="50000"/>
                </a:schemeClr>
              </a:solidFill>
            </a:rPr>
            <a:t>PRINT</a:t>
          </a:r>
        </a:p>
      </xdr:txBody>
    </xdr:sp>
    <xdr:clientData fPrintsWithSheet="0"/>
  </xdr:twoCellAnchor>
  <xdr:twoCellAnchor>
    <xdr:from>
      <xdr:col>1</xdr:col>
      <xdr:colOff>85724</xdr:colOff>
      <xdr:row>1</xdr:row>
      <xdr:rowOff>100013</xdr:rowOff>
    </xdr:from>
    <xdr:to>
      <xdr:col>3</xdr:col>
      <xdr:colOff>133350</xdr:colOff>
      <xdr:row>2</xdr:row>
      <xdr:rowOff>152401</xdr:rowOff>
    </xdr:to>
    <xdr:sp macro="" textlink="">
      <xdr:nvSpPr>
        <xdr:cNvPr id="9" name="Rectangl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1281112" y="533401"/>
          <a:ext cx="1143001" cy="204788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🏠MENU</a:t>
          </a:r>
        </a:p>
      </xdr:txBody>
    </xdr:sp>
    <xdr:clientData fPrintsWithSheet="0"/>
  </xdr:twoCellAnchor>
  <xdr:twoCellAnchor>
    <xdr:from>
      <xdr:col>1</xdr:col>
      <xdr:colOff>90487</xdr:colOff>
      <xdr:row>2</xdr:row>
      <xdr:rowOff>200025</xdr:rowOff>
    </xdr:from>
    <xdr:to>
      <xdr:col>3</xdr:col>
      <xdr:colOff>133350</xdr:colOff>
      <xdr:row>3</xdr:row>
      <xdr:rowOff>161925</xdr:rowOff>
    </xdr:to>
    <xdr:sp macro="" textlink="">
      <xdr:nvSpPr>
        <xdr:cNvPr id="10" name="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1285875" y="785813"/>
          <a:ext cx="1138238" cy="204787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⬅️GOTO PROGRAMS</a:t>
          </a:r>
        </a:p>
      </xdr:txBody>
    </xdr:sp>
    <xdr:clientData fPrintsWithSheet="0"/>
  </xdr:twoCellAnchor>
  <xdr:oneCellAnchor>
    <xdr:from>
      <xdr:col>3</xdr:col>
      <xdr:colOff>1152531</xdr:colOff>
      <xdr:row>1</xdr:row>
      <xdr:rowOff>128583</xdr:rowOff>
    </xdr:from>
    <xdr:ext cx="868764" cy="31149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3043244" y="128583"/>
          <a:ext cx="86876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accent1">
                  <a:lumMod val="50000"/>
                </a:schemeClr>
              </a:solidFill>
            </a:rPr>
            <a:t>ENTERED</a:t>
          </a:r>
        </a:p>
      </xdr:txBody>
    </xdr:sp>
    <xdr:clientData/>
  </xdr:oneCellAnchor>
  <xdr:oneCellAnchor>
    <xdr:from>
      <xdr:col>8</xdr:col>
      <xdr:colOff>1281129</xdr:colOff>
      <xdr:row>1</xdr:row>
      <xdr:rowOff>123820</xdr:rowOff>
    </xdr:from>
    <xdr:ext cx="1020664" cy="31149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7362842" y="123820"/>
          <a:ext cx="102066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accent1">
                  <a:lumMod val="50000"/>
                </a:schemeClr>
              </a:solidFill>
            </a:rPr>
            <a:t>PUBLISHED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92604</xdr:colOff>
      <xdr:row>0</xdr:row>
      <xdr:rowOff>74082</xdr:rowOff>
    </xdr:from>
    <xdr:to>
      <xdr:col>3</xdr:col>
      <xdr:colOff>82550</xdr:colOff>
      <xdr:row>1</xdr:row>
      <xdr:rowOff>121708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30854" y="74082"/>
          <a:ext cx="1090613" cy="354543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rgbClr val="5B9BD5"/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⬅️GOTO PROGRAMS</a:t>
          </a:r>
        </a:p>
      </xdr:txBody>
    </xdr:sp>
    <xdr:clientData/>
  </xdr:twoCellAnchor>
  <xdr:twoCellAnchor>
    <xdr:from>
      <xdr:col>3</xdr:col>
      <xdr:colOff>124889</xdr:colOff>
      <xdr:row>0</xdr:row>
      <xdr:rowOff>79375</xdr:rowOff>
    </xdr:from>
    <xdr:to>
      <xdr:col>3</xdr:col>
      <xdr:colOff>1029758</xdr:colOff>
      <xdr:row>1</xdr:row>
      <xdr:rowOff>119589</xdr:rowOff>
    </xdr:to>
    <xdr:sp macro="[0]!PrintAllResult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2463806" y="79375"/>
          <a:ext cx="904869" cy="34713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2"/>
              </a:solidFill>
            </a:rPr>
            <a:t>🖨️</a:t>
          </a:r>
          <a:r>
            <a:rPr lang="en-US" sz="1200" b="1"/>
            <a:t> </a:t>
          </a:r>
          <a:r>
            <a:rPr lang="en-US" sz="1200" b="1">
              <a:solidFill>
                <a:schemeClr val="accent5">
                  <a:lumMod val="50000"/>
                </a:schemeClr>
              </a:solidFill>
            </a:rPr>
            <a:t>PRINT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hammed Ashraf" refreshedDate="45172.775629166666" createdVersion="8" refreshedVersion="8" minRefreshableVersion="3" recordCount="503" xr:uid="{1D1813B3-3031-4E8B-ADC2-40C2A347225C}">
  <cacheSource type="worksheet">
    <worksheetSource ref="C3:G506" sheet="CANDIDATES"/>
  </cacheSource>
  <cacheFields count="5">
    <cacheField name="Chest No." numFmtId="0">
      <sharedItems containsBlank="1"/>
    </cacheField>
    <cacheField name="Name" numFmtId="0">
      <sharedItems containsBlank="1"/>
    </cacheField>
    <cacheField name="Team Code" numFmtId="0">
      <sharedItems containsString="0" containsBlank="1" containsNumber="1" containsInteger="1" minValue="0" maxValue="0" count="2">
        <m/>
        <n v="0"/>
      </sharedItems>
    </cacheField>
    <cacheField name="Section" numFmtId="0">
      <sharedItems containsBlank="1" count="5">
        <m/>
        <s v="SUB JUNIOR"/>
        <s v="JUNIOR"/>
        <s v="SENIOR"/>
        <s v="SUPER SENIOR"/>
      </sharedItems>
    </cacheField>
    <cacheField name="Class _x000a_(Optional)" numFmtId="0">
      <sharedItems containsString="0" containsBlank="1" containsNumber="1" containsInteger="1" minValue="1" maxValue="10" count="11">
        <m/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3">
  <r>
    <m/>
    <m/>
    <x v="0"/>
    <x v="0"/>
    <x v="0"/>
  </r>
  <r>
    <s v="A101"/>
    <s v="MUHAMMED TAMEEM"/>
    <x v="1"/>
    <x v="1"/>
    <x v="1"/>
  </r>
  <r>
    <m/>
    <m/>
    <x v="0"/>
    <x v="0"/>
    <x v="0"/>
  </r>
  <r>
    <s v="A100"/>
    <s v="ADINAN ABOOBACKER K"/>
    <x v="0"/>
    <x v="1"/>
    <x v="1"/>
  </r>
  <r>
    <s v="A101"/>
    <s v="MUHAMMED TAMEEM"/>
    <x v="0"/>
    <x v="1"/>
    <x v="1"/>
  </r>
  <r>
    <s v="A102"/>
    <s v="AJZAL ASHRAF OV"/>
    <x v="0"/>
    <x v="1"/>
    <x v="1"/>
  </r>
  <r>
    <s v="A103"/>
    <s v="MUHAMMED RIZIN AMAN"/>
    <x v="0"/>
    <x v="1"/>
    <x v="1"/>
  </r>
  <r>
    <s v="A104"/>
    <s v="MUHAMMAD AZEEM"/>
    <x v="0"/>
    <x v="1"/>
    <x v="1"/>
  </r>
  <r>
    <s v="A105"/>
    <s v="MUHAMMED HAFIZ S T"/>
    <x v="0"/>
    <x v="1"/>
    <x v="1"/>
  </r>
  <r>
    <s v="A106"/>
    <s v="Abdul Khader Uvais K A"/>
    <x v="0"/>
    <x v="1"/>
    <x v="1"/>
  </r>
  <r>
    <s v="A107"/>
    <s v="MUHAMMED ADHIL C H"/>
    <x v="0"/>
    <x v="1"/>
    <x v="1"/>
  </r>
  <r>
    <s v="A108"/>
    <s v="Mohammed Sinan N.A"/>
    <x v="0"/>
    <x v="1"/>
    <x v="1"/>
  </r>
  <r>
    <s v="A109"/>
    <s v="AHMED RAZI MR"/>
    <x v="0"/>
    <x v="1"/>
    <x v="1"/>
  </r>
  <r>
    <s v="A110"/>
    <s v="Muhammed Hisham K M"/>
    <x v="0"/>
    <x v="1"/>
    <x v="1"/>
  </r>
  <r>
    <s v="A111"/>
    <s v="HUSSAIN MUHAVIZ B A"/>
    <x v="0"/>
    <x v="1"/>
    <x v="1"/>
  </r>
  <r>
    <s v="A112"/>
    <s v="HILAL ABDULLA C H"/>
    <x v="0"/>
    <x v="1"/>
    <x v="1"/>
  </r>
  <r>
    <s v="A113"/>
    <s v="MOIDEEN KAIS"/>
    <x v="0"/>
    <x v="1"/>
    <x v="1"/>
  </r>
  <r>
    <s v="A114"/>
    <s v="MUHAMMED SHAHID K A"/>
    <x v="0"/>
    <x v="1"/>
    <x v="1"/>
  </r>
  <r>
    <s v="A115"/>
    <s v="K MUHAMMAD JALAL"/>
    <x v="0"/>
    <x v="1"/>
    <x v="1"/>
  </r>
  <r>
    <s v="A116"/>
    <s v="MUHAMMED T K"/>
    <x v="0"/>
    <x v="1"/>
    <x v="1"/>
  </r>
  <r>
    <s v="A117"/>
    <s v="Muhammed Waheed R K"/>
    <x v="0"/>
    <x v="1"/>
    <x v="1"/>
  </r>
  <r>
    <s v="A118"/>
    <s v="ABOOBACKER SAFWAN C B"/>
    <x v="0"/>
    <x v="1"/>
    <x v="1"/>
  </r>
  <r>
    <s v="A119"/>
    <s v="MUHAMMED HASHIR A K"/>
    <x v="0"/>
    <x v="1"/>
    <x v="1"/>
  </r>
  <r>
    <s v="A120"/>
    <s v="MOHAMMED NAFIH"/>
    <x v="0"/>
    <x v="1"/>
    <x v="1"/>
  </r>
  <r>
    <s v="A121"/>
    <s v="BEERAN MUEENUDHEEN MH"/>
    <x v="0"/>
    <x v="1"/>
    <x v="1"/>
  </r>
  <r>
    <s v="A122"/>
    <s v="MOHAMMAD K A"/>
    <x v="0"/>
    <x v="1"/>
    <x v="1"/>
  </r>
  <r>
    <s v="A123"/>
    <s v="IBRAHIM KALEEL"/>
    <x v="0"/>
    <x v="1"/>
    <x v="1"/>
  </r>
  <r>
    <s v="A124"/>
    <s v="MOHAMMED JASEEM"/>
    <x v="0"/>
    <x v="1"/>
    <x v="1"/>
  </r>
  <r>
    <s v="A125"/>
    <s v="MUHAMMED RAZI A T"/>
    <x v="0"/>
    <x v="1"/>
    <x v="1"/>
  </r>
  <r>
    <s v="A126"/>
    <s v="MUHAMMED ZAID"/>
    <x v="0"/>
    <x v="1"/>
    <x v="1"/>
  </r>
  <r>
    <s v="A127"/>
    <s v="MUHAMMED HAFEEZ"/>
    <x v="0"/>
    <x v="1"/>
    <x v="1"/>
  </r>
  <r>
    <s v="A128"/>
    <s v="MOHAMMED HAFEEZ"/>
    <x v="0"/>
    <x v="1"/>
    <x v="1"/>
  </r>
  <r>
    <s v="A129"/>
    <s v="MUHAMMED BIN JAFAR"/>
    <x v="0"/>
    <x v="1"/>
    <x v="1"/>
  </r>
  <r>
    <s v="A130"/>
    <s v="MOHAMMAD AJWAD"/>
    <x v="0"/>
    <x v="1"/>
    <x v="1"/>
  </r>
  <r>
    <s v="A131"/>
    <s v="FAZIL ABDULLA"/>
    <x v="0"/>
    <x v="1"/>
    <x v="1"/>
  </r>
  <r>
    <s v="A132"/>
    <s v="MUHAMMED SHIRAZ ISHAQUE"/>
    <x v="0"/>
    <x v="1"/>
    <x v="1"/>
  </r>
  <r>
    <s v="A133"/>
    <s v="JAUHAR ASHFAQUE MUHSIN"/>
    <x v="0"/>
    <x v="1"/>
    <x v="1"/>
  </r>
  <r>
    <s v="A134"/>
    <s v="YASEEN MUHAMMED"/>
    <x v="0"/>
    <x v="1"/>
    <x v="1"/>
  </r>
  <r>
    <s v="A135"/>
    <s v="MOHAMMED RAFAN A"/>
    <x v="0"/>
    <x v="1"/>
    <x v="1"/>
  </r>
  <r>
    <s v="A136"/>
    <s v="MUHAMMED UVAIS.P. S"/>
    <x v="0"/>
    <x v="1"/>
    <x v="1"/>
  </r>
  <r>
    <s v="A137"/>
    <s v="MOHAMMED SHUAIB K M"/>
    <x v="0"/>
    <x v="1"/>
    <x v="1"/>
  </r>
  <r>
    <s v="A138"/>
    <s v="ziyad. K. M. C"/>
    <x v="0"/>
    <x v="1"/>
    <x v="1"/>
  </r>
  <r>
    <s v="A139"/>
    <s v="MUHAMMED MOIDEEN KUNHI"/>
    <x v="0"/>
    <x v="1"/>
    <x v="1"/>
  </r>
  <r>
    <m/>
    <s v="MUHAMMED AFLAH.MK"/>
    <x v="0"/>
    <x v="1"/>
    <x v="2"/>
  </r>
  <r>
    <m/>
    <s v="MUHAMMED SHUHAIR"/>
    <x v="0"/>
    <x v="1"/>
    <x v="2"/>
  </r>
  <r>
    <m/>
    <s v="Muhammed Anshad A"/>
    <x v="0"/>
    <x v="1"/>
    <x v="2"/>
  </r>
  <r>
    <m/>
    <s v="ABDUL AFEEZ C.F"/>
    <x v="0"/>
    <x v="1"/>
    <x v="2"/>
  </r>
  <r>
    <m/>
    <s v="ABDULLA"/>
    <x v="0"/>
    <x v="1"/>
    <x v="2"/>
  </r>
  <r>
    <m/>
    <s v="ABDULLAH A P"/>
    <x v="0"/>
    <x v="1"/>
    <x v="2"/>
  </r>
  <r>
    <m/>
    <s v="AHAMED ADIL. A"/>
    <x v="0"/>
    <x v="1"/>
    <x v="2"/>
  </r>
  <r>
    <m/>
    <s v="AHMED WALEED K A"/>
    <x v="0"/>
    <x v="1"/>
    <x v="2"/>
  </r>
  <r>
    <m/>
    <s v="AYAAN ABOOBAKAR"/>
    <x v="0"/>
    <x v="1"/>
    <x v="2"/>
  </r>
  <r>
    <m/>
    <s v="FADIL AMEEN ABDULLA"/>
    <x v="0"/>
    <x v="1"/>
    <x v="2"/>
  </r>
  <r>
    <m/>
    <s v="MOHAMED JAWHAR J A"/>
    <x v="0"/>
    <x v="1"/>
    <x v="2"/>
  </r>
  <r>
    <m/>
    <s v="Mohammad Yaseen"/>
    <x v="0"/>
    <x v="1"/>
    <x v="2"/>
  </r>
  <r>
    <m/>
    <s v="MOHAMMED QUBAIB A H"/>
    <x v="0"/>
    <x v="1"/>
    <x v="2"/>
  </r>
  <r>
    <m/>
    <s v="MOHAMMED SAWA T A"/>
    <x v="0"/>
    <x v="1"/>
    <x v="2"/>
  </r>
  <r>
    <m/>
    <s v="MOHAMMED WASIM SHAHAD SM"/>
    <x v="0"/>
    <x v="1"/>
    <x v="2"/>
  </r>
  <r>
    <m/>
    <s v="Muhammad M"/>
    <x v="0"/>
    <x v="1"/>
    <x v="2"/>
  </r>
  <r>
    <m/>
    <s v="MUHAMMAD SHAHSAD HASAN"/>
    <x v="0"/>
    <x v="1"/>
    <x v="2"/>
  </r>
  <r>
    <m/>
    <s v="MUHAMMED ADNAN K.A"/>
    <x v="0"/>
    <x v="1"/>
    <x v="2"/>
  </r>
  <r>
    <m/>
    <s v="Muhammed Anas"/>
    <x v="0"/>
    <x v="1"/>
    <x v="2"/>
  </r>
  <r>
    <m/>
    <s v="MUHAMMED ASHIR M"/>
    <x v="0"/>
    <x v="1"/>
    <x v="2"/>
  </r>
  <r>
    <m/>
    <s v="MUHAMMED AYAAN"/>
    <x v="0"/>
    <x v="1"/>
    <x v="2"/>
  </r>
  <r>
    <m/>
    <s v="MUHAMMED FAHAD"/>
    <x v="0"/>
    <x v="1"/>
    <x v="2"/>
  </r>
  <r>
    <m/>
    <s v="MUHAMMED FAREED A S"/>
    <x v="0"/>
    <x v="1"/>
    <x v="2"/>
  </r>
  <r>
    <m/>
    <s v="MUHAMMED LUQMAN TD"/>
    <x v="0"/>
    <x v="1"/>
    <x v="2"/>
  </r>
  <r>
    <m/>
    <s v="MUHAMMED MICDAD RAMEES A H"/>
    <x v="0"/>
    <x v="1"/>
    <x v="2"/>
  </r>
  <r>
    <m/>
    <s v="MUHAMMED MIDLAJ"/>
    <x v="0"/>
    <x v="1"/>
    <x v="2"/>
  </r>
  <r>
    <m/>
    <s v="Muhammed Naieem"/>
    <x v="0"/>
    <x v="1"/>
    <x v="2"/>
  </r>
  <r>
    <m/>
    <s v="MUHAMMED RAEES C A"/>
    <x v="0"/>
    <x v="1"/>
    <x v="2"/>
  </r>
  <r>
    <m/>
    <s v="Muhammed Sinan D A"/>
    <x v="0"/>
    <x v="1"/>
    <x v="2"/>
  </r>
  <r>
    <m/>
    <s v="NAZWAN MOHAMMED"/>
    <x v="0"/>
    <x v="1"/>
    <x v="2"/>
  </r>
  <r>
    <m/>
    <s v="P.V.AHMAD ANAS"/>
    <x v="0"/>
    <x v="1"/>
    <x v="2"/>
  </r>
  <r>
    <m/>
    <s v="SAYYED MOHAMMED SINAN AM"/>
    <x v="0"/>
    <x v="1"/>
    <x v="2"/>
  </r>
  <r>
    <m/>
    <s v="SAYYED MUHAMMED ABOOBACKER"/>
    <x v="0"/>
    <x v="1"/>
    <x v="2"/>
  </r>
  <r>
    <m/>
    <s v="SHAHUL HAMEED B.I"/>
    <x v="0"/>
    <x v="1"/>
    <x v="2"/>
  </r>
  <r>
    <m/>
    <s v="THUFAIL"/>
    <x v="0"/>
    <x v="1"/>
    <x v="2"/>
  </r>
  <r>
    <m/>
    <s v="YOUSUF FAHEEM P"/>
    <x v="0"/>
    <x v="1"/>
    <x v="2"/>
  </r>
  <r>
    <m/>
    <s v="ZAINUL ABID K"/>
    <x v="0"/>
    <x v="2"/>
    <x v="3"/>
  </r>
  <r>
    <m/>
    <s v="AHMED AFRAZ MB"/>
    <x v="0"/>
    <x v="2"/>
    <x v="3"/>
  </r>
  <r>
    <m/>
    <s v="AHMAD MUBASHAR"/>
    <x v="0"/>
    <x v="2"/>
    <x v="3"/>
  </r>
  <r>
    <m/>
    <s v="MOHAMMED NAFIH BA"/>
    <x v="0"/>
    <x v="2"/>
    <x v="3"/>
  </r>
  <r>
    <m/>
    <s v="FAKRUDDIN NAFIL"/>
    <x v="0"/>
    <x v="2"/>
    <x v="3"/>
  </r>
  <r>
    <m/>
    <s v="HASAN THAMMEEM"/>
    <x v="0"/>
    <x v="2"/>
    <x v="3"/>
  </r>
  <r>
    <m/>
    <s v="MUHAMMED ROUHAN M.K"/>
    <x v="0"/>
    <x v="2"/>
    <x v="3"/>
  </r>
  <r>
    <m/>
    <s v="MUHAMMED ZAMIL"/>
    <x v="0"/>
    <x v="2"/>
    <x v="3"/>
  </r>
  <r>
    <m/>
    <s v="ABDUL RAHIMAN FAIZ T A"/>
    <x v="0"/>
    <x v="2"/>
    <x v="3"/>
  </r>
  <r>
    <m/>
    <s v="AHAMMED SAFAR ZAKARIYA"/>
    <x v="0"/>
    <x v="2"/>
    <x v="3"/>
  </r>
  <r>
    <m/>
    <s v="MUHAMMED MUHAZ P A"/>
    <x v="0"/>
    <x v="2"/>
    <x v="3"/>
  </r>
  <r>
    <m/>
    <s v="MUHAMMED SAHEEM ASHRAF"/>
    <x v="0"/>
    <x v="2"/>
    <x v="3"/>
  </r>
  <r>
    <m/>
    <s v="SHARAZ AHAMMED"/>
    <x v="0"/>
    <x v="2"/>
    <x v="3"/>
  </r>
  <r>
    <m/>
    <s v="MUHAMMED IHTHISHAM P I"/>
    <x v="0"/>
    <x v="2"/>
    <x v="3"/>
  </r>
  <r>
    <m/>
    <s v="AMEEN RAHMAN MTP"/>
    <x v="0"/>
    <x v="2"/>
    <x v="3"/>
  </r>
  <r>
    <m/>
    <s v="HASSAN SAHAL N A"/>
    <x v="0"/>
    <x v="2"/>
    <x v="3"/>
  </r>
  <r>
    <m/>
    <s v="MOHAMMED SABIK BM"/>
    <x v="0"/>
    <x v="2"/>
    <x v="3"/>
  </r>
  <r>
    <m/>
    <s v="MUHAMMAD SABITH V K P"/>
    <x v="0"/>
    <x v="2"/>
    <x v="3"/>
  </r>
  <r>
    <m/>
    <s v="Muhammad Muaaz"/>
    <x v="0"/>
    <x v="2"/>
    <x v="3"/>
  </r>
  <r>
    <m/>
    <s v="ABDUL SA-AD"/>
    <x v="0"/>
    <x v="2"/>
    <x v="3"/>
  </r>
  <r>
    <m/>
    <s v="MOHAMMED RIYAN"/>
    <x v="0"/>
    <x v="2"/>
    <x v="3"/>
  </r>
  <r>
    <m/>
    <s v="MOHIDDEEN SHAHSHAD"/>
    <x v="0"/>
    <x v="2"/>
    <x v="3"/>
  </r>
  <r>
    <m/>
    <s v="MUHAMMAD FAYIZ B"/>
    <x v="0"/>
    <x v="2"/>
    <x v="3"/>
  </r>
  <r>
    <m/>
    <s v="MUHAMMED YASEEN"/>
    <x v="0"/>
    <x v="2"/>
    <x v="3"/>
  </r>
  <r>
    <m/>
    <s v="MOHAMMED RAED. UA"/>
    <x v="0"/>
    <x v="2"/>
    <x v="3"/>
  </r>
  <r>
    <m/>
    <s v="MUHAMMED SHANIFM P"/>
    <x v="0"/>
    <x v="2"/>
    <x v="3"/>
  </r>
  <r>
    <m/>
    <s v="AHAMMED JABIR K H"/>
    <x v="0"/>
    <x v="2"/>
    <x v="3"/>
  </r>
  <r>
    <m/>
    <s v="THANSEEHU RAHMAN"/>
    <x v="0"/>
    <x v="2"/>
    <x v="3"/>
  </r>
  <r>
    <m/>
    <s v="MOHAMMED AFNAN"/>
    <x v="0"/>
    <x v="2"/>
    <x v="3"/>
  </r>
  <r>
    <m/>
    <s v="MOHAMMED SABITH KU"/>
    <x v="0"/>
    <x v="2"/>
    <x v="3"/>
  </r>
  <r>
    <m/>
    <s v="HAFIL ADIL AMANULLAH K K"/>
    <x v="0"/>
    <x v="2"/>
    <x v="3"/>
  </r>
  <r>
    <m/>
    <s v="MUHAMMED BASSIM. E"/>
    <x v="0"/>
    <x v="2"/>
    <x v="3"/>
  </r>
  <r>
    <m/>
    <s v="MUHAMMED SAEED THUFAIL"/>
    <x v="0"/>
    <x v="2"/>
    <x v="3"/>
  </r>
  <r>
    <m/>
    <s v="MEERAN MOHIUDHEEN RAFIH"/>
    <x v="0"/>
    <x v="2"/>
    <x v="3"/>
  </r>
  <r>
    <m/>
    <s v="ABDUL RAHIMAN AZAAN"/>
    <x v="0"/>
    <x v="2"/>
    <x v="3"/>
  </r>
  <r>
    <m/>
    <s v="MOHAMMED RAFIH M R"/>
    <x v="0"/>
    <x v="2"/>
    <x v="3"/>
  </r>
  <r>
    <m/>
    <s v="MUHAMMAD MIJVAD K"/>
    <x v="0"/>
    <x v="2"/>
    <x v="3"/>
  </r>
  <r>
    <m/>
    <s v="MOHAMMAD IJAN"/>
    <x v="0"/>
    <x v="2"/>
    <x v="3"/>
  </r>
  <r>
    <m/>
    <s v="HABEEB RAHMAN CA"/>
    <x v="0"/>
    <x v="2"/>
    <x v="3"/>
  </r>
  <r>
    <m/>
    <s v="Muhammad"/>
    <x v="0"/>
    <x v="2"/>
    <x v="3"/>
  </r>
  <r>
    <m/>
    <s v="MOHAMMED SHAHID"/>
    <x v="0"/>
    <x v="2"/>
    <x v="4"/>
  </r>
  <r>
    <m/>
    <s v="RAFNAS P"/>
    <x v="0"/>
    <x v="2"/>
    <x v="4"/>
  </r>
  <r>
    <m/>
    <s v="MUHAMMED HAMDAN A.P"/>
    <x v="0"/>
    <x v="2"/>
    <x v="4"/>
  </r>
  <r>
    <m/>
    <s v="MOHAMMED SHADIL AP"/>
    <x v="0"/>
    <x v="2"/>
    <x v="4"/>
  </r>
  <r>
    <m/>
    <s v="MUHAMMED NAFIH CI"/>
    <x v="0"/>
    <x v="2"/>
    <x v="4"/>
  </r>
  <r>
    <m/>
    <s v="YASEEN NOORULLA PH"/>
    <x v="0"/>
    <x v="2"/>
    <x v="4"/>
  </r>
  <r>
    <m/>
    <s v="WASEEM NIHAD A M"/>
    <x v="0"/>
    <x v="2"/>
    <x v="4"/>
  </r>
  <r>
    <m/>
    <s v="MOHAMMED SHAMEEM B K"/>
    <x v="0"/>
    <x v="2"/>
    <x v="4"/>
  </r>
  <r>
    <m/>
    <s v="MOHAMMED BAQIR TS"/>
    <x v="0"/>
    <x v="2"/>
    <x v="4"/>
  </r>
  <r>
    <m/>
    <s v="MUHAMMED FARHAN PH"/>
    <x v="0"/>
    <x v="2"/>
    <x v="4"/>
  </r>
  <r>
    <m/>
    <s v="ABDULLA FAHAD T.U"/>
    <x v="0"/>
    <x v="2"/>
    <x v="4"/>
  </r>
  <r>
    <m/>
    <s v="ABDUL GAFOOR"/>
    <x v="0"/>
    <x v="2"/>
    <x v="4"/>
  </r>
  <r>
    <m/>
    <s v="MUHAMMED MUNAZIR MM"/>
    <x v="0"/>
    <x v="2"/>
    <x v="4"/>
  </r>
  <r>
    <m/>
    <s v="ABDUL KHADER ISHAQUE"/>
    <x v="0"/>
    <x v="2"/>
    <x v="4"/>
  </r>
  <r>
    <m/>
    <s v="ABDULLA ALBAS"/>
    <x v="0"/>
    <x v="2"/>
    <x v="4"/>
  </r>
  <r>
    <m/>
    <s v="MUHAMMED A"/>
    <x v="0"/>
    <x v="2"/>
    <x v="4"/>
  </r>
  <r>
    <m/>
    <s v="MOHAMMED ANAS A.A"/>
    <x v="0"/>
    <x v="2"/>
    <x v="4"/>
  </r>
  <r>
    <m/>
    <s v="MUHAMMED MIHRAZ"/>
    <x v="0"/>
    <x v="2"/>
    <x v="4"/>
  </r>
  <r>
    <m/>
    <s v="FADIL MOHAMMED K M"/>
    <x v="0"/>
    <x v="2"/>
    <x v="4"/>
  </r>
  <r>
    <m/>
    <s v="AJMAL AHMED MT"/>
    <x v="0"/>
    <x v="2"/>
    <x v="4"/>
  </r>
  <r>
    <m/>
    <s v="MOHAMMED DAWOOD K"/>
    <x v="0"/>
    <x v="2"/>
    <x v="4"/>
  </r>
  <r>
    <m/>
    <s v="MUHAMMED RAZI TM"/>
    <x v="0"/>
    <x v="2"/>
    <x v="4"/>
  </r>
  <r>
    <m/>
    <s v="RAYHAN PH"/>
    <x v="0"/>
    <x v="2"/>
    <x v="4"/>
  </r>
  <r>
    <m/>
    <s v="MOHAMMED YOUNUS"/>
    <x v="0"/>
    <x v="2"/>
    <x v="4"/>
  </r>
  <r>
    <m/>
    <s v="RASALUL AMEEN T"/>
    <x v="0"/>
    <x v="2"/>
    <x v="4"/>
  </r>
  <r>
    <m/>
    <s v="IBRAHIM AFIL"/>
    <x v="0"/>
    <x v="3"/>
    <x v="5"/>
  </r>
  <r>
    <m/>
    <s v="MUHAMMED KASHIF"/>
    <x v="0"/>
    <x v="3"/>
    <x v="5"/>
  </r>
  <r>
    <m/>
    <s v="AHAMMED MAHSHOOK M.B"/>
    <x v="0"/>
    <x v="3"/>
    <x v="5"/>
  </r>
  <r>
    <m/>
    <s v="MUHAMMED ABDUL KADER"/>
    <x v="0"/>
    <x v="3"/>
    <x v="5"/>
  </r>
  <r>
    <m/>
    <s v="HADIL RIJAS"/>
    <x v="0"/>
    <x v="3"/>
    <x v="5"/>
  </r>
  <r>
    <m/>
    <s v="AHMAD MANAL KUDINGILA"/>
    <x v="0"/>
    <x v="3"/>
    <x v="5"/>
  </r>
  <r>
    <m/>
    <s v="ABDUL RAHMAN ANFHAL M I"/>
    <x v="0"/>
    <x v="3"/>
    <x v="5"/>
  </r>
  <r>
    <m/>
    <s v="ADIL ABDULLA A"/>
    <x v="0"/>
    <x v="3"/>
    <x v="5"/>
  </r>
  <r>
    <m/>
    <s v="ABDULLA SALMAN FARIS M"/>
    <x v="0"/>
    <x v="3"/>
    <x v="5"/>
  </r>
  <r>
    <m/>
    <s v="ABDULLA FARHAN M"/>
    <x v="0"/>
    <x v="3"/>
    <x v="5"/>
  </r>
  <r>
    <m/>
    <s v="SHADIL AHAMED"/>
    <x v="0"/>
    <x v="3"/>
    <x v="5"/>
  </r>
  <r>
    <m/>
    <s v="MUHAMMAD ISMAIL HAMDULLA V K"/>
    <x v="0"/>
    <x v="3"/>
    <x v="5"/>
  </r>
  <r>
    <m/>
    <s v="MOHAMMED SA'DUDDEEN K"/>
    <x v="0"/>
    <x v="3"/>
    <x v="5"/>
  </r>
  <r>
    <m/>
    <s v="SEYYAD MUHAMMED FAHMAN"/>
    <x v="0"/>
    <x v="3"/>
    <x v="5"/>
  </r>
  <r>
    <m/>
    <s v="AJMAL RUWAIS"/>
    <x v="0"/>
    <x v="3"/>
    <x v="5"/>
  </r>
  <r>
    <m/>
    <s v="MOHAMMED ABDUL KHADER K"/>
    <x v="0"/>
    <x v="3"/>
    <x v="5"/>
  </r>
  <r>
    <m/>
    <s v="MUAHMMED ANAS P A"/>
    <x v="0"/>
    <x v="3"/>
    <x v="5"/>
  </r>
  <r>
    <m/>
    <s v="Muhammed fahiz A K"/>
    <x v="0"/>
    <x v="3"/>
    <x v="5"/>
  </r>
  <r>
    <m/>
    <s v="MUHAMMAD SHAMMAS"/>
    <x v="0"/>
    <x v="3"/>
    <x v="5"/>
  </r>
  <r>
    <m/>
    <s v="ARIFUDEEN ABBAS A"/>
    <x v="0"/>
    <x v="3"/>
    <x v="5"/>
  </r>
  <r>
    <m/>
    <s v="MAJID MUHAMMED M"/>
    <x v="0"/>
    <x v="3"/>
    <x v="5"/>
  </r>
  <r>
    <m/>
    <s v="ABDUL SALAM ARIF"/>
    <x v="0"/>
    <x v="3"/>
    <x v="5"/>
  </r>
  <r>
    <m/>
    <s v="MOHAMMED K H"/>
    <x v="0"/>
    <x v="3"/>
    <x v="5"/>
  </r>
  <r>
    <m/>
    <s v="MOHAMMED FAQRUDDEEN RAZI"/>
    <x v="0"/>
    <x v="3"/>
    <x v="5"/>
  </r>
  <r>
    <m/>
    <s v="MOHAMMED MUBASHIR"/>
    <x v="0"/>
    <x v="3"/>
    <x v="5"/>
  </r>
  <r>
    <m/>
    <s v="AHAMMED MINHAJ E M"/>
    <x v="0"/>
    <x v="3"/>
    <x v="5"/>
  </r>
  <r>
    <m/>
    <s v="ADNAN ABDULLAH B A"/>
    <x v="0"/>
    <x v="3"/>
    <x v="5"/>
  </r>
  <r>
    <m/>
    <s v="SHAMMAZ P A"/>
    <x v="0"/>
    <x v="3"/>
    <x v="5"/>
  </r>
  <r>
    <m/>
    <s v="MAHIN SINAN"/>
    <x v="0"/>
    <x v="3"/>
    <x v="5"/>
  </r>
  <r>
    <m/>
    <s v="P K ZAMEEL AHMED"/>
    <x v="0"/>
    <x v="3"/>
    <x v="5"/>
  </r>
  <r>
    <m/>
    <s v="MOHAMMED HISHAM"/>
    <x v="0"/>
    <x v="3"/>
    <x v="5"/>
  </r>
  <r>
    <m/>
    <s v="IBRAHIM AHRAZ"/>
    <x v="0"/>
    <x v="3"/>
    <x v="6"/>
  </r>
  <r>
    <m/>
    <s v="MUHAMMAD SHAZIN"/>
    <x v="0"/>
    <x v="3"/>
    <x v="6"/>
  </r>
  <r>
    <m/>
    <s v="SALMANUL FARIS"/>
    <x v="0"/>
    <x v="3"/>
    <x v="6"/>
  </r>
  <r>
    <m/>
    <s v="MUHAMMED ABDUL NASIF P.A"/>
    <x v="0"/>
    <x v="3"/>
    <x v="6"/>
  </r>
  <r>
    <m/>
    <s v="AHAMAD SHABAB P A"/>
    <x v="0"/>
    <x v="3"/>
    <x v="6"/>
  </r>
  <r>
    <m/>
    <s v="MOHAMMED SHAKIR HUSSAIN K.Y"/>
    <x v="0"/>
    <x v="3"/>
    <x v="6"/>
  </r>
  <r>
    <m/>
    <s v="MUHAMMED SHUHAIB S"/>
    <x v="0"/>
    <x v="3"/>
    <x v="6"/>
  </r>
  <r>
    <m/>
    <s v="MOHAMMED MOINUDDEEN CHISTY"/>
    <x v="0"/>
    <x v="3"/>
    <x v="6"/>
  </r>
  <r>
    <m/>
    <s v="SULAIMAN FAHAD AP"/>
    <x v="0"/>
    <x v="3"/>
    <x v="6"/>
  </r>
  <r>
    <m/>
    <s v="IJAS EBRAHIM"/>
    <x v="0"/>
    <x v="3"/>
    <x v="6"/>
  </r>
  <r>
    <m/>
    <s v="AHMAD MINHAJ"/>
    <x v="0"/>
    <x v="3"/>
    <x v="6"/>
  </r>
  <r>
    <m/>
    <s v="AHMAD AMEEN T S"/>
    <x v="0"/>
    <x v="3"/>
    <x v="6"/>
  </r>
  <r>
    <m/>
    <s v="MUHAMMED SINAN M"/>
    <x v="0"/>
    <x v="3"/>
    <x v="6"/>
  </r>
  <r>
    <m/>
    <s v="MUHAMMED ASHKKAR ALI"/>
    <x v="0"/>
    <x v="3"/>
    <x v="6"/>
  </r>
  <r>
    <m/>
    <s v="SHAMEEL AHAMMED P"/>
    <x v="0"/>
    <x v="3"/>
    <x v="6"/>
  </r>
  <r>
    <m/>
    <s v="IMRAN HUSSAIN TI"/>
    <x v="0"/>
    <x v="3"/>
    <x v="6"/>
  </r>
  <r>
    <m/>
    <s v="AHAMED ZAKI FOUZAN T.Z"/>
    <x v="0"/>
    <x v="3"/>
    <x v="6"/>
  </r>
  <r>
    <m/>
    <s v="MUHAMMED SHABEEB"/>
    <x v="0"/>
    <x v="3"/>
    <x v="6"/>
  </r>
  <r>
    <m/>
    <s v="ABDUL BAAIS N.A"/>
    <x v="0"/>
    <x v="3"/>
    <x v="6"/>
  </r>
  <r>
    <m/>
    <s v="MUHAMMED PK"/>
    <x v="0"/>
    <x v="3"/>
    <x v="6"/>
  </r>
  <r>
    <m/>
    <s v="MOHAMMED ASHMIL K A"/>
    <x v="0"/>
    <x v="3"/>
    <x v="6"/>
  </r>
  <r>
    <m/>
    <s v="MUHAMMED SABITH ALI TM"/>
    <x v="0"/>
    <x v="3"/>
    <x v="6"/>
  </r>
  <r>
    <m/>
    <s v="MUHAMMED AHMASH K"/>
    <x v="0"/>
    <x v="3"/>
    <x v="6"/>
  </r>
  <r>
    <m/>
    <s v="MOHAMMED RAZEEN S.P"/>
    <x v="0"/>
    <x v="3"/>
    <x v="6"/>
  </r>
  <r>
    <m/>
    <s v="HASSAN ZARKASH"/>
    <x v="0"/>
    <x v="3"/>
    <x v="6"/>
  </r>
  <r>
    <m/>
    <s v="ABDULLA RAMSHAD"/>
    <x v="0"/>
    <x v="3"/>
    <x v="6"/>
  </r>
  <r>
    <m/>
    <s v="HASAN YASIR"/>
    <x v="0"/>
    <x v="3"/>
    <x v="6"/>
  </r>
  <r>
    <m/>
    <s v="ABDUL FATHAH AHAMMED C"/>
    <x v="0"/>
    <x v="3"/>
    <x v="6"/>
  </r>
  <r>
    <m/>
    <s v="MUHAMMED KAIF BS"/>
    <x v="0"/>
    <x v="3"/>
    <x v="6"/>
  </r>
  <r>
    <m/>
    <s v="AJMAL AM"/>
    <x v="0"/>
    <x v="3"/>
    <x v="7"/>
  </r>
  <r>
    <m/>
    <s v="MOHAMMED ABDUL KHADER NABAVI E A"/>
    <x v="0"/>
    <x v="3"/>
    <x v="7"/>
  </r>
  <r>
    <m/>
    <s v="MUHAMMAD K.A"/>
    <x v="0"/>
    <x v="3"/>
    <x v="7"/>
  </r>
  <r>
    <m/>
    <s v="MOHAMMED SAHEED A.K"/>
    <x v="0"/>
    <x v="3"/>
    <x v="7"/>
  </r>
  <r>
    <m/>
    <s v="AHMED FAHEEM MA"/>
    <x v="0"/>
    <x v="3"/>
    <x v="7"/>
  </r>
  <r>
    <m/>
    <s v="MUHAMMAD IBN AHMAD"/>
    <x v="0"/>
    <x v="3"/>
    <x v="7"/>
  </r>
  <r>
    <m/>
    <s v="RESWAN"/>
    <x v="0"/>
    <x v="3"/>
    <x v="7"/>
  </r>
  <r>
    <m/>
    <s v="MUHAMMED MUJTHABA MK"/>
    <x v="0"/>
    <x v="3"/>
    <x v="7"/>
  </r>
  <r>
    <m/>
    <s v="MUHAMMED SHAHAN P.S"/>
    <x v="0"/>
    <x v="3"/>
    <x v="7"/>
  </r>
  <r>
    <m/>
    <s v="MOHAMMED THAJUDDEEN A R P"/>
    <x v="0"/>
    <x v="3"/>
    <x v="7"/>
  </r>
  <r>
    <m/>
    <s v="RUMAIZALI R IBRAHIM"/>
    <x v="0"/>
    <x v="3"/>
    <x v="7"/>
  </r>
  <r>
    <m/>
    <s v="MUHAMMED THASLEEM"/>
    <x v="0"/>
    <x v="3"/>
    <x v="7"/>
  </r>
  <r>
    <m/>
    <s v="AHAMED SHAMMAS C.M"/>
    <x v="0"/>
    <x v="3"/>
    <x v="7"/>
  </r>
  <r>
    <m/>
    <s v="ABDUL HADIL P.M"/>
    <x v="0"/>
    <x v="3"/>
    <x v="7"/>
  </r>
  <r>
    <m/>
    <s v="MUHAMMAD MUSTHAFA K.M"/>
    <x v="0"/>
    <x v="3"/>
    <x v="7"/>
  </r>
  <r>
    <m/>
    <s v="ABDULLAH MAZIN"/>
    <x v="0"/>
    <x v="3"/>
    <x v="7"/>
  </r>
  <r>
    <m/>
    <s v="MUHAMMED T A"/>
    <x v="0"/>
    <x v="3"/>
    <x v="7"/>
  </r>
  <r>
    <m/>
    <s v="MOHAMMED HUSSAIN"/>
    <x v="0"/>
    <x v="3"/>
    <x v="7"/>
  </r>
  <r>
    <m/>
    <s v="MUHAMMED ZAYAN N.S"/>
    <x v="0"/>
    <x v="3"/>
    <x v="7"/>
  </r>
  <r>
    <m/>
    <s v="MUHAMMED FARHAN"/>
    <x v="0"/>
    <x v="3"/>
    <x v="7"/>
  </r>
  <r>
    <m/>
    <s v="MOHAMMED RAZI"/>
    <x v="0"/>
    <x v="4"/>
    <x v="8"/>
  </r>
  <r>
    <m/>
    <s v="MOHAMMED AFSAL"/>
    <x v="0"/>
    <x v="4"/>
    <x v="8"/>
  </r>
  <r>
    <m/>
    <s v="JALALUDHEEN K"/>
    <x v="0"/>
    <x v="4"/>
    <x v="8"/>
  </r>
  <r>
    <m/>
    <s v="MUHAMMAD RAZI"/>
    <x v="0"/>
    <x v="4"/>
    <x v="8"/>
  </r>
  <r>
    <m/>
    <s v="MUHAMMAD SHANEED."/>
    <x v="0"/>
    <x v="4"/>
    <x v="8"/>
  </r>
  <r>
    <m/>
    <s v="ABDUL WADHOOD"/>
    <x v="0"/>
    <x v="4"/>
    <x v="8"/>
  </r>
  <r>
    <m/>
    <s v="MOHAMMED SHAMMAS S.I"/>
    <x v="0"/>
    <x v="4"/>
    <x v="8"/>
  </r>
  <r>
    <m/>
    <s v="AHMMED HASHIM M"/>
    <x v="0"/>
    <x v="4"/>
    <x v="8"/>
  </r>
  <r>
    <m/>
    <s v="MOHAMMED HASHIR"/>
    <x v="0"/>
    <x v="4"/>
    <x v="8"/>
  </r>
  <r>
    <m/>
    <s v="AHAMMED AJEER"/>
    <x v="0"/>
    <x v="4"/>
    <x v="8"/>
  </r>
  <r>
    <m/>
    <s v="ABBAS AZNAB M.A"/>
    <x v="0"/>
    <x v="4"/>
    <x v="8"/>
  </r>
  <r>
    <m/>
    <s v="MAHAMMED SHAMEEL"/>
    <x v="0"/>
    <x v="4"/>
    <x v="8"/>
  </r>
  <r>
    <m/>
    <s v="AMEEN ABDULLA"/>
    <x v="0"/>
    <x v="4"/>
    <x v="8"/>
  </r>
  <r>
    <m/>
    <s v="ZULFIKARALI"/>
    <x v="0"/>
    <x v="4"/>
    <x v="8"/>
  </r>
  <r>
    <m/>
    <s v="MUHAMMED ANAS M.N"/>
    <x v="0"/>
    <x v="4"/>
    <x v="8"/>
  </r>
  <r>
    <m/>
    <s v="ABDULLA M HAKEEM"/>
    <x v="0"/>
    <x v="4"/>
    <x v="8"/>
  </r>
  <r>
    <m/>
    <s v="HASSAN SHADDAD UM"/>
    <x v="0"/>
    <x v="4"/>
    <x v="8"/>
  </r>
  <r>
    <m/>
    <s v="MOHAMMED SAHL CS"/>
    <x v="0"/>
    <x v="4"/>
    <x v="8"/>
  </r>
  <r>
    <m/>
    <s v="MOHAMMAD KHALANDAR ZIYAD"/>
    <x v="0"/>
    <x v="4"/>
    <x v="8"/>
  </r>
  <r>
    <m/>
    <s v="ABU THAHIR"/>
    <x v="0"/>
    <x v="4"/>
    <x v="8"/>
  </r>
  <r>
    <m/>
    <s v="MUHAMMAD SINAN NP"/>
    <x v="0"/>
    <x v="4"/>
    <x v="8"/>
  </r>
  <r>
    <m/>
    <s v="ABDUL RAHMAN MUNZIR"/>
    <x v="0"/>
    <x v="4"/>
    <x v="8"/>
  </r>
  <r>
    <m/>
    <s v="MUHAMMED MUZAMMIL P.M"/>
    <x v="0"/>
    <x v="4"/>
    <x v="8"/>
  </r>
  <r>
    <m/>
    <s v="MOHAMMED SALIH"/>
    <x v="0"/>
    <x v="4"/>
    <x v="8"/>
  </r>
  <r>
    <m/>
    <s v="MUHAMMED SUFAZ P"/>
    <x v="0"/>
    <x v="4"/>
    <x v="8"/>
  </r>
  <r>
    <m/>
    <s v="SAYYAD MOHAMMED VASIL"/>
    <x v="0"/>
    <x v="4"/>
    <x v="8"/>
  </r>
  <r>
    <m/>
    <s v="MUHAMMED MIDHLAJ KK"/>
    <x v="0"/>
    <x v="4"/>
    <x v="8"/>
  </r>
  <r>
    <m/>
    <s v="SHADIN G"/>
    <x v="0"/>
    <x v="4"/>
    <x v="8"/>
  </r>
  <r>
    <m/>
    <s v="MEHAZIN AMAN T"/>
    <x v="0"/>
    <x v="4"/>
    <x v="8"/>
  </r>
  <r>
    <m/>
    <s v="MUHAMMED UNAIS CK"/>
    <x v="0"/>
    <x v="4"/>
    <x v="8"/>
  </r>
  <r>
    <m/>
    <s v="ZAINUDEEN"/>
    <x v="0"/>
    <x v="4"/>
    <x v="9"/>
  </r>
  <r>
    <m/>
    <s v="MAHAMMAD RIYAZ"/>
    <x v="0"/>
    <x v="4"/>
    <x v="9"/>
  </r>
  <r>
    <m/>
    <s v="ABOOBAKR MA'ROOF"/>
    <x v="0"/>
    <x v="4"/>
    <x v="9"/>
  </r>
  <r>
    <m/>
    <s v="MOHAMMED SHAMSHEER"/>
    <x v="0"/>
    <x v="4"/>
    <x v="9"/>
  </r>
  <r>
    <m/>
    <s v="AJMAL ANEES"/>
    <x v="0"/>
    <x v="4"/>
    <x v="9"/>
  </r>
  <r>
    <m/>
    <s v="HASHIR HUSSAIN IK"/>
    <x v="0"/>
    <x v="4"/>
    <x v="9"/>
  </r>
  <r>
    <m/>
    <s v="MUHAMMED ASBAQUE"/>
    <x v="0"/>
    <x v="4"/>
    <x v="9"/>
  </r>
  <r>
    <m/>
    <s v="AYYOOB V.N"/>
    <x v="0"/>
    <x v="4"/>
    <x v="9"/>
  </r>
  <r>
    <m/>
    <s v="MOHAMMED JAWAD A"/>
    <x v="0"/>
    <x v="4"/>
    <x v="9"/>
  </r>
  <r>
    <m/>
    <s v="AHAMMED MUBARAK KA"/>
    <x v="0"/>
    <x v="4"/>
    <x v="9"/>
  </r>
  <r>
    <m/>
    <s v="MUHAMMED FAISAL A K"/>
    <x v="0"/>
    <x v="4"/>
    <x v="9"/>
  </r>
  <r>
    <m/>
    <s v="MUHAMMAD MUSTHAFA P.K"/>
    <x v="0"/>
    <x v="4"/>
    <x v="9"/>
  </r>
  <r>
    <m/>
    <s v="ISHAM V.K"/>
    <x v="0"/>
    <x v="4"/>
    <x v="9"/>
  </r>
  <r>
    <m/>
    <s v="MUHAMMED MA"/>
    <x v="0"/>
    <x v="4"/>
    <x v="9"/>
  </r>
  <r>
    <m/>
    <s v="MUHAMMED RASHAD KA"/>
    <x v="0"/>
    <x v="4"/>
    <x v="9"/>
  </r>
  <r>
    <m/>
    <s v="ABBAS ARFAS O.R"/>
    <x v="0"/>
    <x v="4"/>
    <x v="9"/>
  </r>
  <r>
    <m/>
    <s v="ABDUL YOUNUS"/>
    <x v="0"/>
    <x v="4"/>
    <x v="9"/>
  </r>
  <r>
    <m/>
    <s v="MOHAMMED SHAHZAN T.K"/>
    <x v="0"/>
    <x v="4"/>
    <x v="9"/>
  </r>
  <r>
    <m/>
    <s v="UMARUL FAROOK K .K"/>
    <x v="0"/>
    <x v="4"/>
    <x v="9"/>
  </r>
  <r>
    <m/>
    <s v="MOHAMMED MARZOOK AM"/>
    <x v="0"/>
    <x v="4"/>
    <x v="9"/>
  </r>
  <r>
    <m/>
    <s v="ABDUL KHADER"/>
    <x v="0"/>
    <x v="4"/>
    <x v="9"/>
  </r>
  <r>
    <m/>
    <s v="MUHAMMED SHANAVAS M.A"/>
    <x v="0"/>
    <x v="4"/>
    <x v="9"/>
  </r>
  <r>
    <m/>
    <s v="MOHAMMAD ISMAIL SINAN KM"/>
    <x v="0"/>
    <x v="4"/>
    <x v="9"/>
  </r>
  <r>
    <m/>
    <s v="MUHAMMED UNAIS PT"/>
    <x v="0"/>
    <x v="4"/>
    <x v="9"/>
  </r>
  <r>
    <m/>
    <s v="ASHIKK.I"/>
    <x v="0"/>
    <x v="4"/>
    <x v="9"/>
  </r>
  <r>
    <m/>
    <s v="MUHAMMED YASIR K"/>
    <x v="0"/>
    <x v="4"/>
    <x v="9"/>
  </r>
  <r>
    <m/>
    <s v="MUHAMMED BIN ABDUL KADHAR"/>
    <x v="0"/>
    <x v="4"/>
    <x v="9"/>
  </r>
  <r>
    <m/>
    <s v="MUHAMMAD MUZAMMIL E.A"/>
    <x v="0"/>
    <x v="4"/>
    <x v="9"/>
  </r>
  <r>
    <m/>
    <s v="MUHAMMED UNAIS"/>
    <x v="0"/>
    <x v="4"/>
    <x v="9"/>
  </r>
  <r>
    <m/>
    <s v="MUHAMMED MUZAMMIL"/>
    <x v="0"/>
    <x v="4"/>
    <x v="9"/>
  </r>
  <r>
    <m/>
    <s v="SALMAN FARIS"/>
    <x v="0"/>
    <x v="4"/>
    <x v="9"/>
  </r>
  <r>
    <m/>
    <s v="MOHAMMED ATHHAR THAYYIB MS"/>
    <x v="0"/>
    <x v="4"/>
    <x v="9"/>
  </r>
  <r>
    <m/>
    <s v="ABDURAHMAN P.H"/>
    <x v="0"/>
    <x v="4"/>
    <x v="9"/>
  </r>
  <r>
    <m/>
    <s v="ABDUL JANIS"/>
    <x v="0"/>
    <x v="4"/>
    <x v="9"/>
  </r>
  <r>
    <m/>
    <s v="AHMED SULTHAN"/>
    <x v="0"/>
    <x v="4"/>
    <x v="9"/>
  </r>
  <r>
    <m/>
    <s v="AJMAL KI"/>
    <x v="0"/>
    <x v="4"/>
    <x v="9"/>
  </r>
  <r>
    <m/>
    <s v="MOHAMMED IRFAN C"/>
    <x v="0"/>
    <x v="4"/>
    <x v="9"/>
  </r>
  <r>
    <m/>
    <s v="AHMAD BINYAMUL ASHIQUE"/>
    <x v="0"/>
    <x v="4"/>
    <x v="10"/>
  </r>
  <r>
    <m/>
    <s v="MOHAMMED NAFIH KA"/>
    <x v="0"/>
    <x v="4"/>
    <x v="10"/>
  </r>
  <r>
    <m/>
    <s v="MUHAMMED AYIZ"/>
    <x v="0"/>
    <x v="4"/>
    <x v="10"/>
  </r>
  <r>
    <m/>
    <s v="AHMED ADIL B.K"/>
    <x v="0"/>
    <x v="4"/>
    <x v="10"/>
  </r>
  <r>
    <m/>
    <s v="MOHAMMED ANFAHUDEEN T.A"/>
    <x v="0"/>
    <x v="4"/>
    <x v="10"/>
  </r>
  <r>
    <m/>
    <s v="MUHAMMED MUFEED"/>
    <x v="0"/>
    <x v="4"/>
    <x v="10"/>
  </r>
  <r>
    <m/>
    <s v="ABOOBACKER SIDDIK"/>
    <x v="0"/>
    <x v="4"/>
    <x v="10"/>
  </r>
  <r>
    <m/>
    <s v="BADRUDHIN A"/>
    <x v="0"/>
    <x v="4"/>
    <x v="10"/>
  </r>
  <r>
    <m/>
    <s v="AKBAR P"/>
    <x v="0"/>
    <x v="4"/>
    <x v="10"/>
  </r>
  <r>
    <m/>
    <s v="MOHAMMED NASFAR AFNAN H"/>
    <x v="0"/>
    <x v="4"/>
    <x v="10"/>
  </r>
  <r>
    <m/>
    <s v="SHAMEEM ABDULLA P.S"/>
    <x v="0"/>
    <x v="4"/>
    <x v="10"/>
  </r>
  <r>
    <m/>
    <s v="AHMED BK"/>
    <x v="0"/>
    <x v="4"/>
    <x v="10"/>
  </r>
  <r>
    <m/>
    <s v="MUHAMMED AKBAR NP"/>
    <x v="0"/>
    <x v="4"/>
    <x v="10"/>
  </r>
  <r>
    <m/>
    <s v="ATHIF ABDULKHADER"/>
    <x v="0"/>
    <x v="4"/>
    <x v="10"/>
  </r>
  <r>
    <m/>
    <s v="MUHAMMED SAJJAD"/>
    <x v="0"/>
    <x v="4"/>
    <x v="10"/>
  </r>
  <r>
    <m/>
    <s v="AHAMED ASIF M"/>
    <x v="0"/>
    <x v="4"/>
    <x v="10"/>
  </r>
  <r>
    <m/>
    <s v="MOHAMMAD SWALIH K"/>
    <x v="0"/>
    <x v="4"/>
    <x v="10"/>
  </r>
  <r>
    <m/>
    <s v="YASEEN"/>
    <x v="0"/>
    <x v="4"/>
    <x v="10"/>
  </r>
  <r>
    <m/>
    <s v="MAHAMMED ASHIK"/>
    <x v="0"/>
    <x v="4"/>
    <x v="10"/>
  </r>
  <r>
    <m/>
    <s v="SALAHUDDEEN AYYOOBI KM"/>
    <x v="0"/>
    <x v="4"/>
    <x v="10"/>
  </r>
  <r>
    <m/>
    <s v="ABDUL RAHMAN"/>
    <x v="0"/>
    <x v="4"/>
    <x v="10"/>
  </r>
  <r>
    <m/>
    <s v="AHMED MANHAL HUSSAIN"/>
    <x v="0"/>
    <x v="4"/>
    <x v="10"/>
  </r>
  <r>
    <m/>
    <s v="ASGAR ALI"/>
    <x v="0"/>
    <x v="4"/>
    <x v="10"/>
  </r>
  <r>
    <m/>
    <s v="MOHAMMED AMEEN B.A"/>
    <x v="0"/>
    <x v="4"/>
    <x v="10"/>
  </r>
  <r>
    <m/>
    <s v="THAMJEED TM"/>
    <x v="0"/>
    <x v="4"/>
    <x v="10"/>
  </r>
  <r>
    <m/>
    <s v="MUHAMMED SIFARATH T A"/>
    <x v="0"/>
    <x v="4"/>
    <x v="10"/>
  </r>
  <r>
    <m/>
    <s v="MUHAMMED ABDUL GHANI M.A"/>
    <x v="0"/>
    <x v="4"/>
    <x v="10"/>
  </r>
  <r>
    <m/>
    <s v="AYAZ RAHMAN T"/>
    <x v="0"/>
    <x v="4"/>
    <x v="10"/>
  </r>
  <r>
    <m/>
    <s v="AHMED SWALAHUDHEEN PI"/>
    <x v="0"/>
    <x v="4"/>
    <x v="10"/>
  </r>
  <r>
    <m/>
    <s v="ABDUL VAJID K"/>
    <x v="0"/>
    <x v="4"/>
    <x v="10"/>
  </r>
  <r>
    <m/>
    <s v="MUHAMMED ASHFAK K"/>
    <x v="0"/>
    <x v="4"/>
    <x v="10"/>
  </r>
  <r>
    <m/>
    <s v="MUHAMMED SAFWAN"/>
    <x v="0"/>
    <x v="4"/>
    <x v="10"/>
  </r>
  <r>
    <m/>
    <s v="Simsarul Haq VPM"/>
    <x v="0"/>
    <x v="4"/>
    <x v="1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  <r>
    <m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601F38-0CC0-4402-8E31-2D458BFC748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8:P26" firstHeaderRow="1" firstDataRow="1" firstDataCol="1"/>
  <pivotFields count="5">
    <pivotField showAll="0"/>
    <pivotField dataField="1" showAll="0"/>
    <pivotField axis="axisRow" showAll="0">
      <items count="3">
        <item x="0"/>
        <item h="1" x="1"/>
        <item t="default"/>
      </items>
    </pivotField>
    <pivotField axis="axisRow" showAll="0">
      <items count="6">
        <item x="2"/>
        <item x="3"/>
        <item x="1"/>
        <item x="4"/>
        <item x="0"/>
        <item t="default"/>
      </items>
    </pivotField>
    <pivotField axis="axisRow" showAll="0">
      <items count="12">
        <item x="1"/>
        <item x="2"/>
        <item x="3"/>
        <item x="4"/>
        <item x="5"/>
        <item x="6"/>
        <item x="7"/>
        <item x="8"/>
        <item x="9"/>
        <item x="10"/>
        <item x="0"/>
        <item t="default"/>
      </items>
    </pivotField>
  </pivotFields>
  <rowFields count="3">
    <field x="2"/>
    <field x="3"/>
    <field x="4"/>
  </rowFields>
  <rowItems count="18">
    <i>
      <x/>
    </i>
    <i r="1">
      <x/>
    </i>
    <i r="2">
      <x v="2"/>
    </i>
    <i r="2">
      <x v="3"/>
    </i>
    <i r="1">
      <x v="1"/>
    </i>
    <i r="2">
      <x v="4"/>
    </i>
    <i r="2">
      <x v="5"/>
    </i>
    <i r="2">
      <x v="6"/>
    </i>
    <i r="1">
      <x v="2"/>
    </i>
    <i r="2">
      <x/>
    </i>
    <i r="2">
      <x v="1"/>
    </i>
    <i r="1">
      <x v="3"/>
    </i>
    <i r="2">
      <x v="7"/>
    </i>
    <i r="2">
      <x v="8"/>
    </i>
    <i r="2">
      <x v="9"/>
    </i>
    <i r="1">
      <x v="4"/>
    </i>
    <i r="2">
      <x v="10"/>
    </i>
    <i t="grand">
      <x/>
    </i>
  </rowItems>
  <colItems count="1">
    <i/>
  </colItems>
  <dataFields count="1">
    <dataField name="Count of Name" fld="1" subtotal="count" baseField="0" baseItem="0"/>
  </dataFields>
  <formats count="6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2" type="button" dataOnly="0" labelOnly="1" outline="0" axis="axisRow" fieldPosition="0"/>
    </format>
    <format dxfId="62">
      <pivotArea dataOnly="0" labelOnly="1" fieldPosition="0">
        <references count="1">
          <reference field="2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E3B44D-1264-4EBC-95FF-3C95433C3214}" name="tbl_minus_or_plus" displayName="tbl_minus_or_plus" ref="G3:K4" totalsRowShown="0">
  <autoFilter ref="G3:K4" xr:uid="{76E3B44D-1264-4EBC-95FF-3C95433C321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5BD89BE-6956-4282-A7FA-44E9FE46B7FF}" name="Sl. No." dataDxfId="2">
      <calculatedColumnFormula>ROW()-3</calculatedColumnFormula>
    </tableColumn>
    <tableColumn id="2" xr3:uid="{4E05BE5A-9BFA-422F-B116-4B22E7A914A7}" name="Team"/>
    <tableColumn id="4" xr3:uid="{8C0AA736-A475-4D03-8D19-A9EE8EEC2BA4}" name="Score" dataDxfId="1"/>
    <tableColumn id="3" xr3:uid="{D49896EB-4129-46A1-ABD5-ECCCF5AA505D}" name="Reason"/>
    <tableColumn id="5" xr3:uid="{4723A458-8BE9-40B5-87DE-3B6942B1017F}" name="Time" dataDxfId="0">
      <calculatedColumnFormula>NOW()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1EFCB99-6147-4406-BBD5-8DD8A0F36C81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5" Type="http://schemas.openxmlformats.org/officeDocument/2006/relationships/ctrlProp" Target="../ctrlProps/ctrlProp3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E6D7-9E31-4F2B-8B79-762FA5794F88}">
  <sheetPr codeName="Sheet15"/>
  <dimension ref="D1:Y18"/>
  <sheetViews>
    <sheetView topLeftCell="R1" zoomScale="61" workbookViewId="0">
      <selection activeCell="T1" sqref="T1:Y1048576"/>
    </sheetView>
  </sheetViews>
  <sheetFormatPr defaultRowHeight="14.25"/>
  <cols>
    <col min="1" max="3" width="0" hidden="1" customWidth="1"/>
    <col min="4" max="4" width="58.9296875" hidden="1" customWidth="1"/>
    <col min="5" max="5" width="17.33203125" hidden="1" customWidth="1"/>
    <col min="6" max="17" width="0" hidden="1" customWidth="1"/>
    <col min="20" max="20" width="71.19921875" customWidth="1"/>
    <col min="21" max="24" width="9.06640625" customWidth="1"/>
    <col min="25" max="25" width="1.9296875" bestFit="1" customWidth="1"/>
  </cols>
  <sheetData>
    <row r="1" spans="4:25">
      <c r="T1" t="s">
        <v>801</v>
      </c>
    </row>
    <row r="3" spans="4:25">
      <c r="T3" s="340" t="s">
        <v>801</v>
      </c>
      <c r="U3" s="340"/>
    </row>
    <row r="4" spans="4:25">
      <c r="T4" s="340"/>
      <c r="U4" s="340"/>
    </row>
    <row r="5" spans="4:25">
      <c r="T5" s="350" t="s">
        <v>215</v>
      </c>
      <c r="U5" s="350">
        <v>300</v>
      </c>
    </row>
    <row r="6" spans="4:25">
      <c r="D6" t="s">
        <v>801</v>
      </c>
      <c r="T6" s="350" t="s">
        <v>518</v>
      </c>
      <c r="U6" s="350"/>
    </row>
    <row r="7" spans="4:25">
      <c r="T7" s="350" t="s">
        <v>800</v>
      </c>
      <c r="U7" s="350" t="s">
        <v>805</v>
      </c>
    </row>
    <row r="8" spans="4:25" ht="17.75" customHeight="1">
      <c r="D8" t="s">
        <v>215</v>
      </c>
      <c r="E8">
        <v>300</v>
      </c>
      <c r="T8" s="350" t="s">
        <v>802</v>
      </c>
      <c r="U8" s="350" t="b">
        <v>0</v>
      </c>
    </row>
    <row r="9" spans="4:25" ht="17.75" customHeight="1">
      <c r="D9" t="s">
        <v>518</v>
      </c>
      <c r="T9" s="350"/>
      <c r="U9" s="350"/>
    </row>
    <row r="10" spans="4:25" ht="17.75" customHeight="1">
      <c r="D10" t="s">
        <v>800</v>
      </c>
      <c r="T10" s="350"/>
      <c r="U10" s="350"/>
    </row>
    <row r="11" spans="4:25" ht="17.75" customHeight="1">
      <c r="T11" s="340"/>
      <c r="U11" s="340"/>
    </row>
    <row r="12" spans="4:25" ht="17.75" customHeight="1">
      <c r="T12" s="340"/>
      <c r="U12" s="340"/>
    </row>
    <row r="13" spans="4:25" ht="17.75" customHeight="1">
      <c r="T13" s="340"/>
      <c r="U13" s="340"/>
      <c r="Y13">
        <v>1</v>
      </c>
    </row>
    <row r="14" spans="4:25" ht="17.75" customHeight="1">
      <c r="T14" s="340"/>
      <c r="U14" s="340"/>
    </row>
    <row r="15" spans="4:25" ht="17.75" customHeight="1">
      <c r="T15" s="340"/>
      <c r="U15" s="340"/>
    </row>
    <row r="16" spans="4:25" ht="17.75" customHeight="1"/>
    <row r="17" spans="4:4" ht="17.75" customHeight="1"/>
    <row r="18" spans="4:4" ht="17.75" customHeight="1">
      <c r="D18" t="s">
        <v>517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hisWorkbook.Workbook_Open">
                <anchor moveWithCells="1" sizeWithCells="1">
                  <from>
                    <xdr:col>21</xdr:col>
                    <xdr:colOff>409575</xdr:colOff>
                    <xdr:row>5</xdr:row>
                    <xdr:rowOff>76200</xdr:rowOff>
                  </from>
                  <to>
                    <xdr:col>23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6E36E-F674-40BD-8B22-C9E39D5FCE51}">
  <sheetPr codeName="Sheet10"/>
  <dimension ref="G1:Q5"/>
  <sheetViews>
    <sheetView workbookViewId="0">
      <selection activeCell="T14" sqref="T14"/>
    </sheetView>
  </sheetViews>
  <sheetFormatPr defaultColWidth="9" defaultRowHeight="14.25"/>
  <cols>
    <col min="1" max="16384" width="9" style="204"/>
  </cols>
  <sheetData>
    <row r="1" spans="7:17" ht="36" customHeight="1"/>
    <row r="3" spans="7:17">
      <c r="G3" s="396" t="s">
        <v>799</v>
      </c>
      <c r="H3" s="396"/>
      <c r="I3" s="396"/>
      <c r="J3" s="396"/>
      <c r="K3" s="396"/>
      <c r="L3" s="396"/>
      <c r="M3" s="396"/>
      <c r="N3" s="396"/>
      <c r="O3" s="396"/>
      <c r="P3" s="396"/>
      <c r="Q3" s="396"/>
    </row>
    <row r="4" spans="7:17"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6"/>
    </row>
    <row r="5" spans="7:17"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</row>
  </sheetData>
  <mergeCells count="1">
    <mergeCell ref="G3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5478-1D56-4DC9-AACD-4E4004F5D169}">
  <sheetPr codeName="Sheet1">
    <tabColor theme="4" tint="-0.499984740745262"/>
  </sheetPr>
  <dimension ref="A1:AI67"/>
  <sheetViews>
    <sheetView topLeftCell="B2" zoomScale="76" workbookViewId="0">
      <selection activeCell="V11" sqref="V11"/>
    </sheetView>
  </sheetViews>
  <sheetFormatPr defaultRowHeight="14.25"/>
  <cols>
    <col min="1" max="1" width="1.86328125" hidden="1" customWidth="1"/>
    <col min="2" max="2" width="40.86328125" customWidth="1"/>
    <col min="3" max="3" width="0.53125" customWidth="1"/>
    <col min="4" max="4" width="4.86328125" customWidth="1"/>
    <col min="5" max="5" width="9.53125" customWidth="1"/>
    <col min="9" max="9" width="9.796875" customWidth="1"/>
    <col min="12" max="12" width="9.796875" customWidth="1"/>
    <col min="13" max="13" width="1.06640625" customWidth="1"/>
    <col min="14" max="14" width="5" customWidth="1"/>
    <col min="22" max="22" width="11.1328125" bestFit="1" customWidth="1"/>
    <col min="23" max="23" width="3.73046875" customWidth="1"/>
    <col min="25" max="25" width="2.796875" customWidth="1"/>
    <col min="28" max="28" width="21.3984375" customWidth="1"/>
  </cols>
  <sheetData>
    <row r="1" spans="2:35" ht="7.5" hidden="1" customHeight="1"/>
    <row r="2" spans="2:35" ht="95.25" customHeigh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</row>
    <row r="3" spans="2:35" ht="7.15" hidden="1" customHeight="1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</row>
    <row r="4" spans="2:35" ht="21.75" customHeight="1">
      <c r="B4" s="416"/>
      <c r="C4" s="31"/>
      <c r="D4" s="403"/>
      <c r="E4" s="403"/>
      <c r="F4" s="403" t="s">
        <v>0</v>
      </c>
      <c r="G4" s="403"/>
      <c r="H4" s="400" t="s">
        <v>819</v>
      </c>
      <c r="I4" s="400"/>
      <c r="J4" s="400"/>
      <c r="K4" s="400"/>
      <c r="L4" s="400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</row>
    <row r="5" spans="2:35" ht="9.4" customHeight="1" thickBot="1">
      <c r="B5" s="416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</row>
    <row r="6" spans="2:35" ht="22.9" customHeight="1">
      <c r="B6" s="416"/>
      <c r="C6" s="31"/>
      <c r="D6" s="306" t="s">
        <v>1</v>
      </c>
      <c r="E6" s="421" t="s">
        <v>2</v>
      </c>
      <c r="F6" s="421"/>
      <c r="G6" s="421"/>
      <c r="H6" s="421"/>
      <c r="I6" s="421"/>
      <c r="J6" s="421"/>
      <c r="K6" s="421"/>
      <c r="L6" s="422"/>
      <c r="M6" s="31"/>
      <c r="N6" s="418" t="s">
        <v>11</v>
      </c>
      <c r="O6" s="419"/>
      <c r="P6" s="419"/>
      <c r="Q6" s="419"/>
      <c r="R6" s="419"/>
      <c r="S6" s="419"/>
      <c r="T6" s="419"/>
      <c r="U6" s="419"/>
      <c r="V6" s="420"/>
      <c r="W6" s="31"/>
      <c r="X6" s="428" t="s">
        <v>29</v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</row>
    <row r="7" spans="2:35" ht="17.850000000000001" customHeight="1">
      <c r="B7" s="31"/>
      <c r="C7" s="31"/>
      <c r="D7" s="307">
        <v>1</v>
      </c>
      <c r="E7" s="401" t="s">
        <v>18</v>
      </c>
      <c r="F7" s="401"/>
      <c r="G7" s="401"/>
      <c r="H7" s="401"/>
      <c r="I7" s="401"/>
      <c r="J7" s="401"/>
      <c r="K7" s="401"/>
      <c r="L7" s="402"/>
      <c r="M7" s="31"/>
      <c r="N7" s="411"/>
      <c r="O7" s="412"/>
      <c r="P7" s="412"/>
      <c r="Q7" s="412"/>
      <c r="R7" s="412"/>
      <c r="S7" s="417"/>
      <c r="T7" s="417"/>
      <c r="U7" s="417"/>
      <c r="V7" s="308"/>
      <c r="W7" s="31"/>
      <c r="X7" s="429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</row>
    <row r="8" spans="2:35" ht="17.850000000000001" customHeight="1">
      <c r="B8" s="31"/>
      <c r="C8" s="31"/>
      <c r="D8" s="307">
        <v>2</v>
      </c>
      <c r="E8" s="401" t="s">
        <v>19</v>
      </c>
      <c r="F8" s="401"/>
      <c r="G8" s="401"/>
      <c r="H8" s="401"/>
      <c r="I8" s="401"/>
      <c r="J8" s="401"/>
      <c r="K8" s="401"/>
      <c r="L8" s="402"/>
      <c r="M8" s="31"/>
      <c r="N8" s="411" t="s">
        <v>13</v>
      </c>
      <c r="O8" s="412"/>
      <c r="P8" s="412"/>
      <c r="Q8" s="412"/>
      <c r="R8" s="412"/>
      <c r="S8" s="417" cm="1">
        <f t="array" ref="S8">COUNTA(_xlfn._xlws.FILTER(PROGRAMS!L7:L506,PROGRAMS!L7:L506&lt;&gt;"NOT ENTERED"))</f>
        <v>500</v>
      </c>
      <c r="T8" s="417"/>
      <c r="U8" s="417"/>
      <c r="V8" s="395">
        <f>S8/$S$14*100</f>
        <v>847.45762711864415</v>
      </c>
      <c r="W8" s="31"/>
      <c r="X8" s="429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</row>
    <row r="9" spans="2:35" ht="17.850000000000001" customHeight="1">
      <c r="B9" s="31"/>
      <c r="C9" s="31"/>
      <c r="D9" s="307">
        <v>3</v>
      </c>
      <c r="E9" s="401" t="s">
        <v>20</v>
      </c>
      <c r="F9" s="401"/>
      <c r="G9" s="401"/>
      <c r="H9" s="401"/>
      <c r="I9" s="401"/>
      <c r="J9" s="401"/>
      <c r="K9" s="401"/>
      <c r="L9" s="402"/>
      <c r="M9" s="31"/>
      <c r="N9" s="411" t="s">
        <v>14</v>
      </c>
      <c r="O9" s="412"/>
      <c r="P9" s="412"/>
      <c r="Q9" s="412"/>
      <c r="R9" s="412"/>
      <c r="S9" s="417">
        <f>COUNTIF(PROGRAMS!L7:L506,"TO PUBLISH")</f>
        <v>18</v>
      </c>
      <c r="T9" s="417"/>
      <c r="U9" s="417"/>
      <c r="V9" s="395">
        <f>S9/$S$14*100</f>
        <v>30.508474576271187</v>
      </c>
      <c r="W9" s="31"/>
      <c r="X9" s="429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</row>
    <row r="10" spans="2:35" ht="17.850000000000001" customHeight="1">
      <c r="B10" s="31"/>
      <c r="C10" s="31"/>
      <c r="D10" s="307">
        <v>4</v>
      </c>
      <c r="E10" s="401" t="s">
        <v>21</v>
      </c>
      <c r="F10" s="401"/>
      <c r="G10" s="401"/>
      <c r="H10" s="401"/>
      <c r="I10" s="401"/>
      <c r="J10" s="401"/>
      <c r="K10" s="401"/>
      <c r="L10" s="402"/>
      <c r="M10" s="31"/>
      <c r="N10" s="411" t="s">
        <v>15</v>
      </c>
      <c r="O10" s="412"/>
      <c r="P10" s="412"/>
      <c r="Q10" s="412"/>
      <c r="R10" s="412"/>
      <c r="S10" s="417">
        <f>COUNTIF(PROGRAMS!K7:K506,"P")</f>
        <v>14</v>
      </c>
      <c r="T10" s="417"/>
      <c r="U10" s="417"/>
      <c r="V10" s="395">
        <f>S10/$S$14*100</f>
        <v>23.728813559322035</v>
      </c>
      <c r="W10" s="31"/>
      <c r="X10" s="429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</row>
    <row r="11" spans="2:35" ht="17.850000000000001" customHeight="1">
      <c r="B11" s="31"/>
      <c r="C11" s="31"/>
      <c r="D11" s="307">
        <v>5</v>
      </c>
      <c r="E11" s="401" t="s">
        <v>22</v>
      </c>
      <c r="F11" s="401"/>
      <c r="G11" s="401"/>
      <c r="H11" s="401"/>
      <c r="I11" s="401"/>
      <c r="J11" s="401"/>
      <c r="K11" s="401"/>
      <c r="L11" s="402"/>
      <c r="M11" s="31"/>
      <c r="N11" s="411" t="s">
        <v>971</v>
      </c>
      <c r="O11" s="412"/>
      <c r="P11" s="412"/>
      <c r="Q11" s="412"/>
      <c r="R11" s="412"/>
      <c r="S11" s="417">
        <f>S10+S9</f>
        <v>32</v>
      </c>
      <c r="T11" s="417"/>
      <c r="U11" s="417"/>
      <c r="V11" s="395">
        <f>S11/$S$14*100</f>
        <v>54.237288135593218</v>
      </c>
      <c r="W11" s="31"/>
      <c r="X11" s="429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</row>
    <row r="12" spans="2:35" ht="17.850000000000001" customHeight="1">
      <c r="B12" s="31"/>
      <c r="C12" s="31"/>
      <c r="D12" s="307">
        <v>6</v>
      </c>
      <c r="E12" s="401"/>
      <c r="F12" s="401"/>
      <c r="G12" s="401"/>
      <c r="H12" s="401"/>
      <c r="I12" s="401"/>
      <c r="J12" s="401"/>
      <c r="K12" s="401"/>
      <c r="L12" s="402"/>
      <c r="M12" s="31"/>
      <c r="N12" s="411" t="s">
        <v>516</v>
      </c>
      <c r="O12" s="412"/>
      <c r="P12" s="412"/>
      <c r="Q12" s="412"/>
      <c r="R12" s="412"/>
      <c r="S12" s="417">
        <f>S14-S10-S9</f>
        <v>27</v>
      </c>
      <c r="T12" s="417"/>
      <c r="U12" s="417"/>
      <c r="V12" s="395">
        <f>S12/$S$14*100</f>
        <v>45.762711864406782</v>
      </c>
      <c r="W12" s="31"/>
      <c r="X12" s="429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</row>
    <row r="13" spans="2:35" ht="17.850000000000001" customHeight="1">
      <c r="B13" s="31"/>
      <c r="C13" s="31"/>
      <c r="D13" s="307">
        <v>7</v>
      </c>
      <c r="E13" s="401"/>
      <c r="F13" s="401"/>
      <c r="G13" s="401"/>
      <c r="H13" s="401"/>
      <c r="I13" s="401"/>
      <c r="J13" s="401"/>
      <c r="K13" s="401"/>
      <c r="L13" s="402"/>
      <c r="M13" s="31"/>
      <c r="N13" s="411" t="s">
        <v>16</v>
      </c>
      <c r="O13" s="412"/>
      <c r="P13" s="412"/>
      <c r="Q13" s="412"/>
      <c r="R13" s="412"/>
      <c r="S13" s="417"/>
      <c r="T13" s="417"/>
      <c r="U13" s="417"/>
      <c r="V13" s="308"/>
      <c r="W13" s="31"/>
      <c r="X13" s="429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</row>
    <row r="14" spans="2:35" ht="17.850000000000001" customHeight="1">
      <c r="B14" s="31"/>
      <c r="C14" s="31"/>
      <c r="D14" s="307">
        <v>8</v>
      </c>
      <c r="E14" s="401"/>
      <c r="F14" s="401"/>
      <c r="G14" s="401"/>
      <c r="H14" s="401"/>
      <c r="I14" s="401"/>
      <c r="J14" s="401"/>
      <c r="K14" s="401"/>
      <c r="L14" s="402"/>
      <c r="M14" s="31"/>
      <c r="N14" s="454" t="s">
        <v>12</v>
      </c>
      <c r="O14" s="455"/>
      <c r="P14" s="455"/>
      <c r="Q14" s="455"/>
      <c r="R14" s="455"/>
      <c r="S14" s="439">
        <f>COUNTA(listof_program_codes)</f>
        <v>59</v>
      </c>
      <c r="T14" s="439"/>
      <c r="U14" s="439"/>
      <c r="V14" s="308">
        <f>S14/$S$14*100</f>
        <v>100</v>
      </c>
      <c r="W14" s="31"/>
      <c r="X14" s="429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</row>
    <row r="15" spans="2:35" ht="17.850000000000001" customHeight="1">
      <c r="B15" s="31"/>
      <c r="C15" s="31"/>
      <c r="D15" s="307">
        <v>9</v>
      </c>
      <c r="E15" s="401"/>
      <c r="F15" s="401"/>
      <c r="G15" s="401"/>
      <c r="H15" s="401"/>
      <c r="I15" s="401"/>
      <c r="J15" s="401"/>
      <c r="K15" s="401"/>
      <c r="L15" s="402"/>
      <c r="M15" s="31"/>
      <c r="N15" s="431" t="s">
        <v>17</v>
      </c>
      <c r="O15" s="432"/>
      <c r="P15" s="432"/>
      <c r="Q15" s="432"/>
      <c r="R15" s="432"/>
      <c r="S15" s="435">
        <v>56</v>
      </c>
      <c r="T15" s="435"/>
      <c r="U15" s="435"/>
      <c r="V15" s="436"/>
      <c r="W15" s="31"/>
      <c r="X15" s="429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</row>
    <row r="16" spans="2:35" ht="17.850000000000001" customHeight="1" thickBot="1">
      <c r="B16" s="31"/>
      <c r="C16" s="31"/>
      <c r="D16" s="309">
        <v>10</v>
      </c>
      <c r="E16" s="452"/>
      <c r="F16" s="452"/>
      <c r="G16" s="452"/>
      <c r="H16" s="452"/>
      <c r="I16" s="452"/>
      <c r="J16" s="452"/>
      <c r="K16" s="452"/>
      <c r="L16" s="453"/>
      <c r="M16" s="31"/>
      <c r="N16" s="433"/>
      <c r="O16" s="434"/>
      <c r="P16" s="434"/>
      <c r="Q16" s="434"/>
      <c r="R16" s="434"/>
      <c r="S16" s="437"/>
      <c r="T16" s="437"/>
      <c r="U16" s="437"/>
      <c r="V16" s="438"/>
      <c r="W16" s="31"/>
      <c r="X16" s="429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</row>
    <row r="17" spans="2:35" ht="7.35" customHeight="1" thickBot="1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429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</row>
    <row r="18" spans="2:35" ht="17.850000000000001" customHeight="1">
      <c r="B18" s="31"/>
      <c r="C18" s="31"/>
      <c r="D18" s="440" t="s">
        <v>10</v>
      </c>
      <c r="E18" s="441"/>
      <c r="F18" s="441"/>
      <c r="G18" s="441"/>
      <c r="H18" s="441"/>
      <c r="I18" s="441"/>
      <c r="J18" s="441"/>
      <c r="K18" s="441"/>
      <c r="L18" s="442"/>
      <c r="M18" s="310"/>
      <c r="N18" s="440" t="s">
        <v>9</v>
      </c>
      <c r="O18" s="441"/>
      <c r="P18" s="441"/>
      <c r="Q18" s="441"/>
      <c r="R18" s="441"/>
      <c r="S18" s="441"/>
      <c r="T18" s="441"/>
      <c r="U18" s="441"/>
      <c r="V18" s="442"/>
      <c r="W18" s="31"/>
      <c r="X18" s="429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</row>
    <row r="19" spans="2:35" ht="25.5" customHeight="1">
      <c r="B19" s="31"/>
      <c r="C19" s="31"/>
      <c r="D19" s="311" t="s">
        <v>1</v>
      </c>
      <c r="E19" s="312"/>
      <c r="F19" s="407" t="s">
        <v>8</v>
      </c>
      <c r="G19" s="407"/>
      <c r="H19" s="407"/>
      <c r="I19" s="312"/>
      <c r="J19" s="305" t="s">
        <v>5</v>
      </c>
      <c r="K19" s="305" t="s">
        <v>4</v>
      </c>
      <c r="L19" s="313" t="s">
        <v>3</v>
      </c>
      <c r="M19" s="314"/>
      <c r="N19" s="311" t="s">
        <v>1</v>
      </c>
      <c r="O19" s="407" t="s">
        <v>8</v>
      </c>
      <c r="P19" s="407"/>
      <c r="Q19" s="407"/>
      <c r="R19" s="312"/>
      <c r="S19" s="305" t="s">
        <v>25</v>
      </c>
      <c r="T19" s="305" t="s">
        <v>26</v>
      </c>
      <c r="U19" s="305" t="s">
        <v>27</v>
      </c>
      <c r="V19" s="313" t="s">
        <v>28</v>
      </c>
      <c r="W19" s="31"/>
      <c r="X19" s="429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</row>
    <row r="20" spans="2:35" ht="17.850000000000001" customHeight="1">
      <c r="B20" s="31"/>
      <c r="C20" s="31"/>
      <c r="D20" s="307">
        <v>1</v>
      </c>
      <c r="E20" s="404" t="s">
        <v>6</v>
      </c>
      <c r="F20" s="413" t="s">
        <v>23</v>
      </c>
      <c r="G20" s="414"/>
      <c r="H20" s="414"/>
      <c r="I20" s="415"/>
      <c r="J20" s="315">
        <v>5</v>
      </c>
      <c r="K20" s="315">
        <v>3</v>
      </c>
      <c r="L20" s="316">
        <v>1</v>
      </c>
      <c r="M20" s="314"/>
      <c r="N20" s="307">
        <v>1</v>
      </c>
      <c r="O20" s="413"/>
      <c r="P20" s="414"/>
      <c r="Q20" s="414"/>
      <c r="R20" s="415"/>
      <c r="S20" s="315"/>
      <c r="T20" s="315"/>
      <c r="U20" s="315"/>
      <c r="V20" s="316"/>
      <c r="W20" s="31"/>
      <c r="X20" s="429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</row>
    <row r="21" spans="2:35" ht="17.850000000000001" customHeight="1">
      <c r="B21" s="31"/>
      <c r="C21" s="31"/>
      <c r="D21" s="307">
        <v>2</v>
      </c>
      <c r="E21" s="405"/>
      <c r="F21" s="413" t="s">
        <v>871</v>
      </c>
      <c r="G21" s="414"/>
      <c r="H21" s="414"/>
      <c r="I21" s="415"/>
      <c r="J21" s="315">
        <v>7</v>
      </c>
      <c r="K21" s="315">
        <v>5</v>
      </c>
      <c r="L21" s="316">
        <v>3</v>
      </c>
      <c r="M21" s="314"/>
      <c r="N21" s="307">
        <v>2</v>
      </c>
      <c r="O21" s="413"/>
      <c r="P21" s="414"/>
      <c r="Q21" s="414"/>
      <c r="R21" s="415"/>
      <c r="S21" s="315"/>
      <c r="T21" s="315"/>
      <c r="U21" s="315"/>
      <c r="V21" s="316"/>
      <c r="W21" s="31"/>
      <c r="X21" s="429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</row>
    <row r="22" spans="2:35" ht="17.850000000000001" customHeight="1">
      <c r="B22" s="31"/>
      <c r="C22" s="31"/>
      <c r="D22" s="307">
        <v>3</v>
      </c>
      <c r="E22" s="405"/>
      <c r="F22" s="413"/>
      <c r="G22" s="414"/>
      <c r="H22" s="414"/>
      <c r="I22" s="415"/>
      <c r="J22" s="315"/>
      <c r="K22" s="315"/>
      <c r="L22" s="316"/>
      <c r="M22" s="314"/>
      <c r="N22" s="307">
        <v>3</v>
      </c>
      <c r="O22" s="413"/>
      <c r="P22" s="414"/>
      <c r="Q22" s="414"/>
      <c r="R22" s="415"/>
      <c r="S22" s="315"/>
      <c r="T22" s="315"/>
      <c r="U22" s="315"/>
      <c r="V22" s="315"/>
      <c r="W22" s="31"/>
      <c r="X22" s="429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</row>
    <row r="23" spans="2:35" ht="17.850000000000001" customHeight="1" thickBot="1">
      <c r="B23" s="31"/>
      <c r="C23" s="31"/>
      <c r="D23" s="317">
        <v>4</v>
      </c>
      <c r="E23" s="406"/>
      <c r="F23" s="408"/>
      <c r="G23" s="409"/>
      <c r="H23" s="409"/>
      <c r="I23" s="410"/>
      <c r="J23" s="318"/>
      <c r="K23" s="318"/>
      <c r="L23" s="319"/>
      <c r="M23" s="314"/>
      <c r="N23" s="320">
        <v>4</v>
      </c>
      <c r="O23" s="397"/>
      <c r="P23" s="398"/>
      <c r="Q23" s="398"/>
      <c r="R23" s="399"/>
      <c r="S23" s="321"/>
      <c r="T23" s="321"/>
      <c r="U23" s="315"/>
      <c r="V23" s="315"/>
      <c r="W23" s="31"/>
      <c r="X23" s="429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</row>
    <row r="24" spans="2:35" ht="17.850000000000001" customHeight="1" thickTop="1">
      <c r="B24" s="31"/>
      <c r="C24" s="31"/>
      <c r="D24" s="307">
        <v>5</v>
      </c>
      <c r="E24" s="447" t="s">
        <v>7</v>
      </c>
      <c r="F24" s="449" t="s">
        <v>24</v>
      </c>
      <c r="G24" s="450"/>
      <c r="H24" s="450"/>
      <c r="I24" s="451"/>
      <c r="J24" s="321">
        <v>7</v>
      </c>
      <c r="K24" s="321">
        <v>5</v>
      </c>
      <c r="L24" s="322">
        <v>3</v>
      </c>
      <c r="M24" s="314"/>
      <c r="N24" s="307">
        <v>5</v>
      </c>
      <c r="O24" s="397"/>
      <c r="P24" s="398"/>
      <c r="Q24" s="398"/>
      <c r="R24" s="399"/>
      <c r="S24" s="321"/>
      <c r="T24" s="321"/>
      <c r="U24" s="315"/>
      <c r="V24" s="315"/>
      <c r="W24" s="31"/>
      <c r="X24" s="429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</row>
    <row r="25" spans="2:35" ht="17.850000000000001" customHeight="1">
      <c r="B25" s="31"/>
      <c r="C25" s="31"/>
      <c r="D25" s="307">
        <v>6</v>
      </c>
      <c r="E25" s="405"/>
      <c r="F25" s="413" t="s">
        <v>22</v>
      </c>
      <c r="G25" s="414"/>
      <c r="H25" s="414"/>
      <c r="I25" s="415"/>
      <c r="J25" s="315">
        <v>10</v>
      </c>
      <c r="K25" s="315">
        <v>7</v>
      </c>
      <c r="L25" s="316">
        <v>5</v>
      </c>
      <c r="M25" s="314"/>
      <c r="N25" s="307">
        <v>6</v>
      </c>
      <c r="O25" s="397"/>
      <c r="P25" s="398"/>
      <c r="Q25" s="398"/>
      <c r="R25" s="399"/>
      <c r="S25" s="321"/>
      <c r="T25" s="321"/>
      <c r="U25" s="315"/>
      <c r="V25" s="316"/>
      <c r="W25" s="31"/>
      <c r="X25" s="429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</row>
    <row r="26" spans="2:35" ht="17.850000000000001" customHeight="1">
      <c r="B26" s="31"/>
      <c r="C26" s="31"/>
      <c r="D26" s="307">
        <v>7</v>
      </c>
      <c r="E26" s="405"/>
      <c r="F26" s="413"/>
      <c r="G26" s="414"/>
      <c r="H26" s="414"/>
      <c r="I26" s="415"/>
      <c r="J26" s="315"/>
      <c r="K26" s="315"/>
      <c r="L26" s="316"/>
      <c r="M26" s="314"/>
      <c r="N26" s="307">
        <v>7</v>
      </c>
      <c r="O26" s="397"/>
      <c r="P26" s="398"/>
      <c r="Q26" s="398"/>
      <c r="R26" s="399"/>
      <c r="S26" s="321"/>
      <c r="T26" s="321"/>
      <c r="U26" s="315"/>
      <c r="V26" s="316"/>
      <c r="W26" s="31"/>
      <c r="X26" s="429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</row>
    <row r="27" spans="2:35" ht="17.850000000000001" customHeight="1">
      <c r="B27" s="31"/>
      <c r="C27" s="31"/>
      <c r="D27" s="307">
        <v>8</v>
      </c>
      <c r="E27" s="405"/>
      <c r="F27" s="413"/>
      <c r="G27" s="414"/>
      <c r="H27" s="414"/>
      <c r="I27" s="415"/>
      <c r="J27" s="315"/>
      <c r="K27" s="315"/>
      <c r="L27" s="316"/>
      <c r="M27" s="314"/>
      <c r="N27" s="307">
        <v>8</v>
      </c>
      <c r="O27" s="397"/>
      <c r="P27" s="398"/>
      <c r="Q27" s="398"/>
      <c r="R27" s="399"/>
      <c r="S27" s="321"/>
      <c r="T27" s="321"/>
      <c r="U27" s="315"/>
      <c r="V27" s="316"/>
      <c r="W27" s="31"/>
      <c r="X27" s="429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</row>
    <row r="28" spans="2:35" ht="17.850000000000001" customHeight="1">
      <c r="B28" s="31"/>
      <c r="C28" s="31"/>
      <c r="D28" s="307">
        <v>9</v>
      </c>
      <c r="E28" s="405"/>
      <c r="F28" s="413"/>
      <c r="G28" s="414"/>
      <c r="H28" s="414"/>
      <c r="I28" s="415"/>
      <c r="J28" s="315"/>
      <c r="K28" s="315"/>
      <c r="L28" s="316"/>
      <c r="M28" s="314"/>
      <c r="N28" s="307">
        <v>9</v>
      </c>
      <c r="O28" s="397"/>
      <c r="P28" s="398"/>
      <c r="Q28" s="398"/>
      <c r="R28" s="399"/>
      <c r="S28" s="321"/>
      <c r="T28" s="321"/>
      <c r="U28" s="315"/>
      <c r="V28" s="316"/>
      <c r="W28" s="31"/>
      <c r="X28" s="429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</row>
    <row r="29" spans="2:35" ht="17.850000000000001" customHeight="1" thickBot="1">
      <c r="B29" s="31"/>
      <c r="C29" s="31"/>
      <c r="D29" s="309">
        <v>10</v>
      </c>
      <c r="E29" s="448"/>
      <c r="F29" s="423"/>
      <c r="G29" s="424"/>
      <c r="H29" s="424"/>
      <c r="I29" s="425"/>
      <c r="J29" s="323"/>
      <c r="K29" s="323"/>
      <c r="L29" s="324"/>
      <c r="M29" s="325"/>
      <c r="N29" s="309">
        <v>10</v>
      </c>
      <c r="O29" s="423"/>
      <c r="P29" s="424"/>
      <c r="Q29" s="424"/>
      <c r="R29" s="425"/>
      <c r="S29" s="323"/>
      <c r="T29" s="323"/>
      <c r="U29" s="323"/>
      <c r="V29" s="324"/>
      <c r="W29" s="31"/>
      <c r="X29" s="430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</row>
    <row r="30" spans="2:35"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</row>
    <row r="31" spans="2:35"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</row>
    <row r="32" spans="2:35"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</row>
    <row r="33" spans="2:35"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</row>
    <row r="34" spans="2:35"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</row>
    <row r="35" spans="2:35"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</row>
    <row r="36" spans="2:35"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</row>
    <row r="37" spans="2:35"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</row>
    <row r="38" spans="2:35"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</row>
    <row r="39" spans="2:35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</row>
    <row r="40" spans="2:35"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</row>
    <row r="41" spans="2:35"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</row>
    <row r="42" spans="2:35"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</row>
    <row r="43" spans="2:35"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</row>
    <row r="44" spans="2:35"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</row>
    <row r="45" spans="2:35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</row>
    <row r="46" spans="2:35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</row>
    <row r="47" spans="2:35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</row>
    <row r="49" spans="5:20">
      <c r="E49" s="444" t="s">
        <v>30</v>
      </c>
      <c r="F49" s="445"/>
      <c r="G49" s="446"/>
      <c r="I49" s="443"/>
      <c r="J49" s="443"/>
      <c r="K49" s="443"/>
    </row>
    <row r="50" spans="5:20">
      <c r="E50" s="426" t="s">
        <v>31</v>
      </c>
      <c r="F50" s="427"/>
      <c r="G50" s="326" t="b">
        <v>1</v>
      </c>
    </row>
    <row r="51" spans="5:20">
      <c r="E51" s="426" t="s">
        <v>39</v>
      </c>
      <c r="F51" s="427"/>
      <c r="G51" s="326" t="b">
        <v>0</v>
      </c>
    </row>
    <row r="52" spans="5:20">
      <c r="E52" s="426" t="s">
        <v>48</v>
      </c>
      <c r="F52" s="427"/>
      <c r="G52" s="326" t="b">
        <v>1</v>
      </c>
    </row>
    <row r="53" spans="5:20">
      <c r="E53" s="426" t="s">
        <v>183</v>
      </c>
      <c r="F53" s="427"/>
      <c r="G53" s="326" t="b">
        <v>0</v>
      </c>
    </row>
    <row r="54" spans="5:20">
      <c r="E54" s="426"/>
      <c r="F54" s="427"/>
      <c r="G54" s="326"/>
    </row>
    <row r="55" spans="5:20">
      <c r="E55" s="426"/>
      <c r="F55" s="427"/>
      <c r="G55" s="326"/>
    </row>
    <row r="56" spans="5:20">
      <c r="E56" s="426"/>
      <c r="F56" s="427"/>
      <c r="G56" s="326"/>
    </row>
    <row r="57" spans="5:20">
      <c r="E57" s="426"/>
      <c r="F57" s="427"/>
      <c r="G57" s="326"/>
    </row>
    <row r="58" spans="5:20">
      <c r="E58" s="426"/>
      <c r="F58" s="427"/>
      <c r="G58" s="326"/>
      <c r="S58">
        <v>1</v>
      </c>
    </row>
    <row r="59" spans="5:20">
      <c r="E59" s="426"/>
      <c r="F59" s="427"/>
      <c r="G59" s="326"/>
      <c r="S59">
        <v>1</v>
      </c>
      <c r="T59" s="327"/>
    </row>
    <row r="60" spans="5:20">
      <c r="S60" s="327">
        <v>6</v>
      </c>
      <c r="T60" s="327"/>
    </row>
    <row r="67" spans="16:16">
      <c r="P67" s="327"/>
    </row>
  </sheetData>
  <mergeCells count="73">
    <mergeCell ref="S13:U13"/>
    <mergeCell ref="E52:F52"/>
    <mergeCell ref="E53:F53"/>
    <mergeCell ref="E49:G49"/>
    <mergeCell ref="E24:E29"/>
    <mergeCell ref="O21:R21"/>
    <mergeCell ref="O22:R22"/>
    <mergeCell ref="F24:I24"/>
    <mergeCell ref="E14:L14"/>
    <mergeCell ref="E15:L15"/>
    <mergeCell ref="F21:I21"/>
    <mergeCell ref="F20:I20"/>
    <mergeCell ref="E16:L16"/>
    <mergeCell ref="N14:R14"/>
    <mergeCell ref="D18:L18"/>
    <mergeCell ref="O28:R28"/>
    <mergeCell ref="E58:F58"/>
    <mergeCell ref="F27:I27"/>
    <mergeCell ref="F28:I28"/>
    <mergeCell ref="F29:I29"/>
    <mergeCell ref="I49:K49"/>
    <mergeCell ref="E51:F51"/>
    <mergeCell ref="E59:F59"/>
    <mergeCell ref="X6:X29"/>
    <mergeCell ref="N15:R16"/>
    <mergeCell ref="S15:V16"/>
    <mergeCell ref="S11:U11"/>
    <mergeCell ref="S12:U12"/>
    <mergeCell ref="S14:U14"/>
    <mergeCell ref="O20:R20"/>
    <mergeCell ref="S10:U10"/>
    <mergeCell ref="E57:F57"/>
    <mergeCell ref="N18:V18"/>
    <mergeCell ref="O19:Q19"/>
    <mergeCell ref="O23:R23"/>
    <mergeCell ref="E54:F54"/>
    <mergeCell ref="E55:F55"/>
    <mergeCell ref="E56:F56"/>
    <mergeCell ref="O29:R29"/>
    <mergeCell ref="E50:F50"/>
    <mergeCell ref="F25:I25"/>
    <mergeCell ref="F26:I26"/>
    <mergeCell ref="O25:R25"/>
    <mergeCell ref="O26:R26"/>
    <mergeCell ref="B4:B6"/>
    <mergeCell ref="S7:U7"/>
    <mergeCell ref="S8:U8"/>
    <mergeCell ref="S9:U9"/>
    <mergeCell ref="N7:R7"/>
    <mergeCell ref="N8:R8"/>
    <mergeCell ref="N9:R9"/>
    <mergeCell ref="N6:V6"/>
    <mergeCell ref="E6:L6"/>
    <mergeCell ref="E7:L7"/>
    <mergeCell ref="E8:L8"/>
    <mergeCell ref="E9:L9"/>
    <mergeCell ref="D4:E4"/>
    <mergeCell ref="O24:R24"/>
    <mergeCell ref="O27:R27"/>
    <mergeCell ref="H4:L4"/>
    <mergeCell ref="E10:L10"/>
    <mergeCell ref="F4:G4"/>
    <mergeCell ref="E20:E23"/>
    <mergeCell ref="F19:H19"/>
    <mergeCell ref="F23:I23"/>
    <mergeCell ref="N10:R10"/>
    <mergeCell ref="E11:L11"/>
    <mergeCell ref="E12:L12"/>
    <mergeCell ref="E13:L13"/>
    <mergeCell ref="N12:R12"/>
    <mergeCell ref="N11:R11"/>
    <mergeCell ref="N13:R13"/>
    <mergeCell ref="F22:I22"/>
  </mergeCells>
  <phoneticPr fontId="23" type="noConversion"/>
  <conditionalFormatting sqref="F20:L29 S20:V21 S29:V29 V22:V28 O20:O29 S21:U28">
    <cfRule type="containsBlanks" dxfId="72" priority="24">
      <formula>LEN(TRIM(F20))=0</formula>
    </cfRule>
  </conditionalFormatting>
  <conditionalFormatting sqref="E7:L16">
    <cfRule type="containsBlanks" dxfId="71" priority="23">
      <formula>LEN(TRIM(E7))=0</formula>
    </cfRule>
  </conditionalFormatting>
  <conditionalFormatting sqref="S58:S60">
    <cfRule type="expression" dxfId="70" priority="8">
      <formula>OFFSET(INDIRECT(ADDRESS(ROW(),COLUMN())),-1,0)=(ADDRESS(ROW(),COLUMN()))</formula>
    </cfRule>
  </conditionalFormatting>
  <conditionalFormatting sqref="S10:U10">
    <cfRule type="dataBar" priority="1004">
      <dataBar>
        <cfvo type="min"/>
        <cfvo type="num" val="$S$14"/>
        <color rgb="FF63C384"/>
      </dataBar>
      <extLst>
        <ext xmlns:x14="http://schemas.microsoft.com/office/spreadsheetml/2009/9/main" uri="{B025F937-C7B1-47D3-B67F-A62EFF666E3E}">
          <x14:id>{127A0B84-9F75-4346-9FD6-01794CECE7F0}</x14:id>
        </ext>
      </extLst>
    </cfRule>
  </conditionalFormatting>
  <conditionalFormatting sqref="S8:U8">
    <cfRule type="dataBar" priority="1005">
      <dataBar>
        <cfvo type="min"/>
        <cfvo type="num" val="$S$14"/>
        <color rgb="FF008AEF"/>
      </dataBar>
      <extLst>
        <ext xmlns:x14="http://schemas.microsoft.com/office/spreadsheetml/2009/9/main" uri="{B025F937-C7B1-47D3-B67F-A62EFF666E3E}">
          <x14:id>{4EBBA633-6F45-46F2-8573-B8152E3668F5}</x14:id>
        </ext>
      </extLst>
    </cfRule>
  </conditionalFormatting>
  <conditionalFormatting sqref="S9:U9">
    <cfRule type="dataBar" priority="1006">
      <dataBar>
        <cfvo type="min"/>
        <cfvo type="num" val="$S$14"/>
        <color rgb="FFFFB628"/>
      </dataBar>
      <extLst>
        <ext xmlns:x14="http://schemas.microsoft.com/office/spreadsheetml/2009/9/main" uri="{B025F937-C7B1-47D3-B67F-A62EFF666E3E}">
          <x14:id>{337937B5-CFD5-4F62-B6BC-AD2EF29E231A}</x14:id>
        </ext>
      </extLst>
    </cfRule>
  </conditionalFormatting>
  <conditionalFormatting sqref="S11:U11">
    <cfRule type="dataBar" priority="1007">
      <dataBar>
        <cfvo type="min"/>
        <cfvo type="num" val="$S$14"/>
        <color theme="1" tint="0.499984740745262"/>
      </dataBar>
      <extLst>
        <ext xmlns:x14="http://schemas.microsoft.com/office/spreadsheetml/2009/9/main" uri="{B025F937-C7B1-47D3-B67F-A62EFF666E3E}">
          <x14:id>{210394B1-969F-4171-98B2-7681E61CCB0C}</x14:id>
        </ext>
      </extLst>
    </cfRule>
  </conditionalFormatting>
  <conditionalFormatting sqref="S12:U13">
    <cfRule type="dataBar" priority="1008">
      <dataBar>
        <cfvo type="min"/>
        <cfvo type="num" val="$S$14"/>
        <color rgb="FFFF555A"/>
      </dataBar>
      <extLst>
        <ext xmlns:x14="http://schemas.microsoft.com/office/spreadsheetml/2009/9/main" uri="{B025F937-C7B1-47D3-B67F-A62EFF666E3E}">
          <x14:id>{43FFC463-4C54-4A6D-AF7E-D4EFC8B69937}</x14:id>
        </ext>
      </extLst>
    </cfRule>
  </conditionalFormatting>
  <dataValidations count="2">
    <dataValidation type="decimal" operator="greaterThan" allowBlank="1" showInputMessage="1" showErrorMessage="1" errorTitle="Must be a Decimal Number" sqref="J23:L29 J20:L21 T20:U23 T25:U25 T29:U29" xr:uid="{2F7C5B82-EC99-4A78-9DE7-97DFF46E0079}">
      <formula1>-1</formula1>
    </dataValidation>
    <dataValidation type="decimal" operator="greaterThan" allowBlank="1" showInputMessage="1" showErrorMessage="1" errorTitle="Must be a Decimal Number" sqref="V20:V29" xr:uid="{27B450AD-38B1-4A36-891E-DFD87DFDE95D}">
      <formula1>-11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A0B84-9F75-4346-9FD6-01794CECE7F0}">
            <x14:dataBar minLength="0" maxLength="100" gradient="0" direction="rightToLeft">
              <x14:cfvo type="autoMin"/>
              <x14:cfvo type="num">
                <xm:f>$S$14</xm:f>
              </x14:cfvo>
              <x14:negativeFillColor rgb="FFFF0000"/>
              <x14:axisColor rgb="FF000000"/>
            </x14:dataBar>
          </x14:cfRule>
          <xm:sqref>S10:U10</xm:sqref>
        </x14:conditionalFormatting>
        <x14:conditionalFormatting xmlns:xm="http://schemas.microsoft.com/office/excel/2006/main">
          <x14:cfRule type="dataBar" id="{4EBBA633-6F45-46F2-8573-B8152E3668F5}">
            <x14:dataBar minLength="0" maxLength="100" gradient="0" direction="rightToLeft">
              <x14:cfvo type="autoMin"/>
              <x14:cfvo type="num">
                <xm:f>$S$14</xm:f>
              </x14:cfvo>
              <x14:negativeFillColor rgb="FFFF0000"/>
              <x14:axisColor rgb="FF000000"/>
            </x14:dataBar>
          </x14:cfRule>
          <xm:sqref>S8:U8</xm:sqref>
        </x14:conditionalFormatting>
        <x14:conditionalFormatting xmlns:xm="http://schemas.microsoft.com/office/excel/2006/main">
          <x14:cfRule type="dataBar" id="{337937B5-CFD5-4F62-B6BC-AD2EF29E231A}">
            <x14:dataBar minLength="0" maxLength="100" gradient="0" direction="rightToLeft">
              <x14:cfvo type="autoMin"/>
              <x14:cfvo type="num">
                <xm:f>$S$14</xm:f>
              </x14:cfvo>
              <x14:negativeFillColor rgb="FFFF0000"/>
              <x14:axisColor rgb="FF000000"/>
            </x14:dataBar>
          </x14:cfRule>
          <xm:sqref>S9:U9</xm:sqref>
        </x14:conditionalFormatting>
        <x14:conditionalFormatting xmlns:xm="http://schemas.microsoft.com/office/excel/2006/main">
          <x14:cfRule type="dataBar" id="{210394B1-969F-4171-98B2-7681E61CCB0C}">
            <x14:dataBar minLength="0" maxLength="100" gradient="0" direction="rightToLeft">
              <x14:cfvo type="autoMin"/>
              <x14:cfvo type="num">
                <xm:f>$S$14</xm:f>
              </x14:cfvo>
              <x14:negativeFillColor rgb="FFFF0000"/>
              <x14:axisColor rgb="FF000000"/>
            </x14:dataBar>
          </x14:cfRule>
          <xm:sqref>S11:U11</xm:sqref>
        </x14:conditionalFormatting>
        <x14:conditionalFormatting xmlns:xm="http://schemas.microsoft.com/office/excel/2006/main">
          <x14:cfRule type="dataBar" id="{43FFC463-4C54-4A6D-AF7E-D4EFC8B69937}">
            <x14:dataBar minLength="0" maxLength="100" gradient="0" direction="rightToLeft">
              <x14:cfvo type="autoMin"/>
              <x14:cfvo type="num">
                <xm:f>$S$14</xm:f>
              </x14:cfvo>
              <x14:negativeFillColor rgb="FFFF0000"/>
              <x14:axisColor rgb="FF000000"/>
            </x14:dataBar>
          </x14:cfRule>
          <xm:sqref>S12:U13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8B712-334B-4E4D-A5EE-15D69A89A68B}">
  <sheetPr codeName="Sheet2">
    <tabColor theme="9" tint="-0.499984740745262"/>
  </sheetPr>
  <dimension ref="A1:AM141"/>
  <sheetViews>
    <sheetView zoomScale="83" zoomScaleNormal="100" workbookViewId="0">
      <selection activeCell="U18" sqref="U18"/>
    </sheetView>
  </sheetViews>
  <sheetFormatPr defaultColWidth="9" defaultRowHeight="14.25"/>
  <cols>
    <col min="1" max="1" width="2.6640625" style="3" customWidth="1"/>
    <col min="2" max="2" width="6.73046875" style="2" customWidth="1"/>
    <col min="3" max="3" width="10.33203125" style="1" customWidth="1"/>
    <col min="4" max="4" width="17.19921875" style="1" customWidth="1"/>
    <col min="5" max="9" width="7.796875" style="1" customWidth="1"/>
    <col min="10" max="10" width="7.86328125" style="1" customWidth="1"/>
    <col min="11" max="11" width="10" style="1" customWidth="1"/>
    <col min="12" max="12" width="9.19921875" style="1" customWidth="1"/>
    <col min="13" max="17" width="7.796875" style="1" hidden="1" customWidth="1"/>
    <col min="18" max="18" width="7.796875" style="1" customWidth="1"/>
    <col min="19" max="27" width="6.33203125" style="1" customWidth="1"/>
    <col min="28" max="28" width="6.33203125" style="7" customWidth="1"/>
    <col min="29" max="30" width="6.33203125" style="3" customWidth="1"/>
    <col min="31" max="38" width="6.33203125" style="1" customWidth="1"/>
    <col min="39" max="16384" width="9" style="1"/>
  </cols>
  <sheetData>
    <row r="1" spans="1:39" s="3" customFormat="1" ht="9" customHeight="1">
      <c r="B1" s="10"/>
    </row>
    <row r="2" spans="1:39" s="75" customFormat="1" ht="25.5" customHeight="1" thickBot="1">
      <c r="B2" s="91" t="str">
        <f>IF(isTeamsConfirmed,"🔒","🔓")</f>
        <v>🔓</v>
      </c>
      <c r="C2" s="456" t="s">
        <v>35</v>
      </c>
      <c r="D2" s="456"/>
      <c r="E2" s="457" t="s">
        <v>519</v>
      </c>
      <c r="F2" s="456"/>
      <c r="G2" s="456"/>
      <c r="H2" s="456"/>
      <c r="I2" s="456"/>
      <c r="J2" s="456"/>
      <c r="K2" s="458"/>
      <c r="L2" s="383"/>
      <c r="M2" s="459" t="s">
        <v>37</v>
      </c>
      <c r="N2" s="460"/>
      <c r="O2" s="460"/>
      <c r="P2" s="460"/>
      <c r="Q2" s="460"/>
      <c r="R2" s="462"/>
      <c r="S2" s="459" t="s">
        <v>520</v>
      </c>
      <c r="T2" s="460"/>
      <c r="U2" s="460"/>
      <c r="V2" s="460"/>
      <c r="W2" s="460"/>
      <c r="X2" s="460"/>
      <c r="Y2" s="460"/>
      <c r="Z2" s="460"/>
      <c r="AA2" s="460"/>
      <c r="AB2" s="461"/>
      <c r="AC2" s="459" t="s">
        <v>521</v>
      </c>
      <c r="AD2" s="460"/>
      <c r="AE2" s="460"/>
      <c r="AF2" s="460"/>
      <c r="AG2" s="460"/>
      <c r="AH2" s="460"/>
      <c r="AI2" s="460"/>
      <c r="AJ2" s="460"/>
      <c r="AK2" s="460"/>
      <c r="AL2" s="461"/>
    </row>
    <row r="3" spans="1:39" s="76" customFormat="1" ht="68.650000000000006" customHeight="1">
      <c r="B3" s="330" t="s">
        <v>32</v>
      </c>
      <c r="C3" s="331" t="s">
        <v>33</v>
      </c>
      <c r="D3" s="331" t="s">
        <v>34</v>
      </c>
      <c r="E3" s="332" t="s">
        <v>254</v>
      </c>
      <c r="F3" s="333" t="s">
        <v>919</v>
      </c>
      <c r="G3" s="333" t="s">
        <v>255</v>
      </c>
      <c r="H3" s="333" t="s">
        <v>252</v>
      </c>
      <c r="I3" s="333" t="s">
        <v>251</v>
      </c>
      <c r="J3" s="338" t="s">
        <v>920</v>
      </c>
      <c r="K3" s="334" t="s">
        <v>921</v>
      </c>
      <c r="L3" s="334" t="s">
        <v>922</v>
      </c>
      <c r="M3" s="332" t="s">
        <v>254</v>
      </c>
      <c r="N3" s="333" t="s">
        <v>919</v>
      </c>
      <c r="O3" s="333" t="s">
        <v>255</v>
      </c>
      <c r="P3" s="338" t="s">
        <v>920</v>
      </c>
      <c r="Q3" s="334" t="s">
        <v>921</v>
      </c>
      <c r="R3" s="384" t="s">
        <v>922</v>
      </c>
      <c r="S3" s="335" t="str" cm="1">
        <f t="array" ref="S3:AB3">TRANSPOSE(TRIM(listof_sections))</f>
        <v>SUB JUNIOR</v>
      </c>
      <c r="T3" s="336" t="str">
        <v>JUNIOR</v>
      </c>
      <c r="U3" s="336" t="str">
        <v>SENIOR</v>
      </c>
      <c r="V3" s="336" t="str">
        <v>SUPER SENIOR</v>
      </c>
      <c r="W3" s="336" t="str">
        <v>GENERAL</v>
      </c>
      <c r="X3" s="336" t="str">
        <v/>
      </c>
      <c r="Y3" s="336" t="str">
        <v/>
      </c>
      <c r="Z3" s="336" t="str">
        <v/>
      </c>
      <c r="AA3" s="336" t="str">
        <v/>
      </c>
      <c r="AB3" s="337" t="str">
        <v/>
      </c>
      <c r="AC3" s="335" t="str" cm="1">
        <f t="array" ref="AC3:AL3">TRANSPOSE(TRIM(listof_sections))</f>
        <v>SUB JUNIOR</v>
      </c>
      <c r="AD3" s="336" t="str">
        <v>JUNIOR</v>
      </c>
      <c r="AE3" s="336" t="str">
        <v>SENIOR</v>
      </c>
      <c r="AF3" s="336" t="str">
        <v>SUPER SENIOR</v>
      </c>
      <c r="AG3" s="336" t="str">
        <v>GENERAL</v>
      </c>
      <c r="AH3" s="336" t="str">
        <v/>
      </c>
      <c r="AI3" s="336" t="str">
        <v/>
      </c>
      <c r="AJ3" s="336" t="str">
        <v/>
      </c>
      <c r="AK3" s="336" t="str">
        <v/>
      </c>
      <c r="AL3" s="337" t="str">
        <v/>
      </c>
    </row>
    <row r="4" spans="1:39" s="4" customFormat="1" ht="5.25" customHeight="1">
      <c r="B4" s="30"/>
      <c r="C4" s="5"/>
      <c r="D4" s="5"/>
      <c r="E4" s="9"/>
      <c r="F4" s="14"/>
      <c r="G4" s="14"/>
      <c r="H4" s="14"/>
      <c r="I4" s="14"/>
      <c r="J4" s="11"/>
      <c r="K4" s="11"/>
      <c r="L4" s="11"/>
      <c r="M4" s="9"/>
      <c r="N4" s="11"/>
      <c r="O4" s="11"/>
      <c r="P4" s="11"/>
      <c r="Q4" s="11"/>
      <c r="R4" s="11"/>
      <c r="S4" s="16"/>
      <c r="T4" s="8"/>
      <c r="U4" s="8"/>
      <c r="V4" s="8"/>
      <c r="W4" s="8"/>
      <c r="X4" s="8"/>
      <c r="Y4" s="8"/>
      <c r="Z4" s="8"/>
      <c r="AA4" s="8"/>
      <c r="AB4" s="71"/>
      <c r="AC4" s="16"/>
      <c r="AD4" s="8"/>
      <c r="AE4" s="8"/>
      <c r="AF4" s="8"/>
      <c r="AG4" s="8"/>
      <c r="AH4" s="8"/>
      <c r="AI4" s="8"/>
      <c r="AJ4" s="8"/>
      <c r="AK4" s="8"/>
      <c r="AL4" s="71"/>
    </row>
    <row r="5" spans="1:39" s="67" customFormat="1" ht="33" customHeight="1">
      <c r="B5" s="68" t="s">
        <v>38</v>
      </c>
      <c r="C5" s="252" t="s">
        <v>811</v>
      </c>
      <c r="D5" s="253" t="str">
        <f>VLOOKUP($C$5,$C$7:$D$66,2,0)</f>
        <v>FANTHALAYAN</v>
      </c>
      <c r="E5" s="69">
        <f>VLOOKUP($C$5,$C$7:$AB$66,COLUMN()-2,0)</f>
        <v>34</v>
      </c>
      <c r="F5" s="69">
        <f>VLOOKUP($C$5,$C$7:$AB$66,COLUMN()-2,0)</f>
        <v>94</v>
      </c>
      <c r="G5" s="69"/>
      <c r="H5" s="69">
        <f>VLOOKUP($C$5,$C$7:$AB$66,COLUMN()-2,0)</f>
        <v>0</v>
      </c>
      <c r="I5" s="69">
        <f>VLOOKUP($C$5,$C$7:$AB$66,COLUMN()-2,0)</f>
        <v>-1</v>
      </c>
      <c r="J5" s="69">
        <f>VLOOKUP($C$5,$C$7:$AB$66,COLUMN()-2,0)</f>
        <v>33</v>
      </c>
      <c r="K5" s="69">
        <f>VLOOKUP($C$5,$C$7:$AB$66,COLUMN()-2,0)</f>
        <v>93</v>
      </c>
      <c r="L5" s="69"/>
      <c r="M5" s="69">
        <f>VLOOKUP($C$5,$C$7:$AB$66,COLUMN()-2,0)</f>
        <v>3</v>
      </c>
      <c r="N5" s="69">
        <f>VLOOKUP($C$5,$C$7:$AB$66,COLUMN()-2,0)</f>
        <v>2</v>
      </c>
      <c r="O5" s="69"/>
      <c r="P5" s="69">
        <f>VLOOKUP($C$5,$C$7:$AB$66,COLUMN()-2,0)</f>
        <v>1</v>
      </c>
      <c r="Q5" s="69"/>
      <c r="R5" s="69"/>
      <c r="S5" s="69">
        <f t="shared" ref="S5:AA5" si="0">VLOOKUP($C$5,$C$7:$AB$66,COLUMN()-2,0)</f>
        <v>18</v>
      </c>
      <c r="T5" s="69">
        <f t="shared" si="0"/>
        <v>3</v>
      </c>
      <c r="U5" s="69">
        <f t="shared" si="0"/>
        <v>1</v>
      </c>
      <c r="V5" s="69">
        <f t="shared" si="0"/>
        <v>12</v>
      </c>
      <c r="W5" s="69">
        <f t="shared" si="0"/>
        <v>0</v>
      </c>
      <c r="X5" s="69">
        <f t="shared" si="0"/>
        <v>0</v>
      </c>
      <c r="Y5" s="69">
        <f t="shared" si="0"/>
        <v>0</v>
      </c>
      <c r="Z5" s="69">
        <f t="shared" si="0"/>
        <v>0</v>
      </c>
      <c r="AA5" s="69">
        <f t="shared" si="0"/>
        <v>0</v>
      </c>
      <c r="AB5" s="69">
        <f t="shared" ref="AB5:AL5" si="1">VLOOKUP($C$5,$C$7:$AL$66,COLUMN()-2,0)</f>
        <v>0</v>
      </c>
      <c r="AC5" s="69">
        <f t="shared" si="1"/>
        <v>29</v>
      </c>
      <c r="AD5" s="69">
        <f t="shared" si="1"/>
        <v>16</v>
      </c>
      <c r="AE5" s="69">
        <f t="shared" si="1"/>
        <v>15</v>
      </c>
      <c r="AF5" s="69">
        <f t="shared" si="1"/>
        <v>34</v>
      </c>
      <c r="AG5" s="69">
        <f t="shared" si="1"/>
        <v>0</v>
      </c>
      <c r="AH5" s="69">
        <f t="shared" si="1"/>
        <v>0</v>
      </c>
      <c r="AI5" s="69">
        <f t="shared" si="1"/>
        <v>0</v>
      </c>
      <c r="AJ5" s="69">
        <f t="shared" si="1"/>
        <v>0</v>
      </c>
      <c r="AK5" s="69">
        <f t="shared" si="1"/>
        <v>0</v>
      </c>
      <c r="AL5" s="69">
        <f t="shared" si="1"/>
        <v>0</v>
      </c>
    </row>
    <row r="6" spans="1:39" s="3" customFormat="1" ht="3.75" customHeight="1" thickBot="1">
      <c r="B6" s="68"/>
      <c r="C6" s="6">
        <v>1</v>
      </c>
      <c r="D6" s="6"/>
      <c r="E6" s="13"/>
      <c r="F6" s="15"/>
      <c r="G6" s="15"/>
      <c r="H6" s="15"/>
      <c r="I6" s="12"/>
      <c r="J6" s="12"/>
      <c r="K6" s="12"/>
      <c r="L6" s="12"/>
      <c r="M6" s="13"/>
      <c r="N6" s="12"/>
      <c r="O6" s="12"/>
      <c r="P6" s="12"/>
      <c r="Q6" s="11"/>
      <c r="R6" s="11"/>
      <c r="S6" s="17"/>
      <c r="T6" s="18"/>
      <c r="U6" s="18"/>
      <c r="V6" s="19"/>
      <c r="W6" s="18"/>
      <c r="X6" s="18"/>
      <c r="Y6" s="18"/>
      <c r="Z6" s="18"/>
      <c r="AA6" s="18"/>
      <c r="AB6" s="70"/>
      <c r="AC6" s="17"/>
      <c r="AD6" s="18"/>
      <c r="AE6" s="18"/>
      <c r="AF6" s="19"/>
      <c r="AG6" s="18"/>
      <c r="AH6" s="18"/>
      <c r="AI6" s="18"/>
      <c r="AJ6" s="18"/>
      <c r="AK6" s="18"/>
      <c r="AL6" s="70"/>
      <c r="AM6" s="67"/>
    </row>
    <row r="7" spans="1:39" s="22" customFormat="1" ht="27.95" customHeight="1" thickBot="1">
      <c r="A7" s="20"/>
      <c r="B7" s="21" cm="1">
        <f t="array" ref="B7:B66">_xlfn.SEQUENCE(60)</f>
        <v>1</v>
      </c>
      <c r="C7" s="28" t="s">
        <v>811</v>
      </c>
      <c r="D7" s="369" t="s">
        <v>815</v>
      </c>
      <c r="E7" s="37">
        <f t="shared" ref="E7:E38" si="2">SUMIFS(listof_result_total_scores,listof_result_teams,$C7,listof_result_status,"Published")</f>
        <v>34</v>
      </c>
      <c r="F7" s="33">
        <f t="shared" ref="F7:F38" si="3">SUMIFS(listof_result_total_scores,listof_result_teams,$C7,listof_result_status,"To Publish")+E7</f>
        <v>94</v>
      </c>
      <c r="G7" s="33">
        <f>SUMIFS(listof_result_total_scores,listof_result_teams,$C7)</f>
        <v>167</v>
      </c>
      <c r="H7" s="29">
        <f>SUMIFS(tbl_minus_or_plus[Score],tbl_minus_or_plus[Score],"&gt;0",tbl_minus_or_plus[Team],C7)</f>
        <v>0</v>
      </c>
      <c r="I7" s="360">
        <f>SUMIFS(tbl_minus_or_plus[Score],tbl_minus_or_plus[Score],"&lt;0",tbl_minus_or_plus[Team],C7)</f>
        <v>-1</v>
      </c>
      <c r="J7" s="360">
        <f>E7+H7+I7</f>
        <v>33</v>
      </c>
      <c r="K7" s="32">
        <f>F7+H7+I7</f>
        <v>93</v>
      </c>
      <c r="L7" s="32">
        <f>G7+H7+I7</f>
        <v>166</v>
      </c>
      <c r="M7" s="32">
        <f>IF(C7&lt;&gt;"",RANK(E7,$E$7:$E$66,0),"")</f>
        <v>3</v>
      </c>
      <c r="N7" s="32">
        <f>IF(C7&lt;&gt;"",RANK(G7,$G$7:$G$66,0),"")</f>
        <v>2</v>
      </c>
      <c r="O7" s="32">
        <f>IF(C7&lt;&gt;"",RANK(G7,$G$7:$G$66,0),"")</f>
        <v>2</v>
      </c>
      <c r="P7" s="32">
        <f t="shared" ref="P7:P38" si="4">IF(C7&lt;&gt;"",RANK(F7,$F$7:$F$66,0),"")</f>
        <v>1</v>
      </c>
      <c r="Q7" s="32">
        <f t="shared" ref="Q7:Q38" si="5">IF(C7&lt;&gt;"",RANK(K7,$K$7:$K$66,0),"")</f>
        <v>1</v>
      </c>
      <c r="R7" s="32">
        <f>IF(C7&lt;&gt;"",RANK(L7,$L$7:$L$66,0),"")</f>
        <v>2</v>
      </c>
      <c r="S7" s="33">
        <f t="shared" ref="S7:AB16" si="6">SUMIFS(listof_result_total_scores,listof_result_sections,S$3,listof_result_teams,$C7,listof_result_status,"Published")</f>
        <v>18</v>
      </c>
      <c r="T7" s="33">
        <f t="shared" si="6"/>
        <v>3</v>
      </c>
      <c r="U7" s="28">
        <f t="shared" si="6"/>
        <v>1</v>
      </c>
      <c r="V7" s="28">
        <f t="shared" si="6"/>
        <v>12</v>
      </c>
      <c r="W7" s="28">
        <f t="shared" si="6"/>
        <v>0</v>
      </c>
      <c r="X7" s="28">
        <f t="shared" si="6"/>
        <v>0</v>
      </c>
      <c r="Y7" s="33">
        <f t="shared" si="6"/>
        <v>0</v>
      </c>
      <c r="Z7" s="28">
        <f t="shared" si="6"/>
        <v>0</v>
      </c>
      <c r="AA7" s="28">
        <f t="shared" si="6"/>
        <v>0</v>
      </c>
      <c r="AB7" s="38">
        <f t="shared" si="6"/>
        <v>0</v>
      </c>
      <c r="AC7" s="33">
        <f t="shared" ref="AC7:AL12" si="7">SUMIFS(listof_result_total_scores,listof_result_sections,AC$3,listof_result_teams,$C7,listof_result_status,"To Publish")+S7</f>
        <v>29</v>
      </c>
      <c r="AD7" s="33">
        <f>SUMIFS(listof_result_total_scores,listof_result_sections,AD$3,listof_result_teams,$C7,listof_result_status,"To Publish")+T7</f>
        <v>16</v>
      </c>
      <c r="AE7" s="28">
        <f>SUMIFS(listof_result_total_scores,listof_result_sections,AE$3,listof_result_teams,$C7,listof_result_status,"To Publish")+U7</f>
        <v>15</v>
      </c>
      <c r="AF7" s="28">
        <f t="shared" si="7"/>
        <v>34</v>
      </c>
      <c r="AG7" s="28">
        <f t="shared" si="7"/>
        <v>0</v>
      </c>
      <c r="AH7" s="28">
        <f t="shared" si="7"/>
        <v>0</v>
      </c>
      <c r="AI7" s="33">
        <f t="shared" si="7"/>
        <v>0</v>
      </c>
      <c r="AJ7" s="28">
        <f t="shared" si="7"/>
        <v>0</v>
      </c>
      <c r="AK7" s="28">
        <f t="shared" si="7"/>
        <v>0</v>
      </c>
      <c r="AL7" s="38">
        <f t="shared" si="7"/>
        <v>0</v>
      </c>
      <c r="AM7" s="67"/>
    </row>
    <row r="8" spans="1:39" s="24" customFormat="1" ht="27.95" customHeight="1">
      <c r="A8" s="20"/>
      <c r="B8" s="23">
        <v>2</v>
      </c>
      <c r="C8" s="27" t="s">
        <v>812</v>
      </c>
      <c r="D8" s="370" t="s">
        <v>816</v>
      </c>
      <c r="E8" s="34">
        <f t="shared" si="2"/>
        <v>35</v>
      </c>
      <c r="F8" s="210">
        <f t="shared" si="3"/>
        <v>75</v>
      </c>
      <c r="G8" s="210">
        <f>SUMIFS(listof_result_total_scores,listof_result_teams,$C8)</f>
        <v>159</v>
      </c>
      <c r="H8" s="27">
        <f>SUMIFS(tbl_minus_or_plus[Score],tbl_minus_or_plus[Score],"&gt;0",tbl_minus_or_plus[Team],C8)</f>
        <v>0</v>
      </c>
      <c r="I8" s="36">
        <f>SUMIFS(tbl_minus_or_plus[Score],tbl_minus_or_plus[Score],"&lt;0",tbl_minus_or_plus[Team],C8)</f>
        <v>0</v>
      </c>
      <c r="J8" s="36">
        <f t="shared" ref="J8:J67" si="8">E8+H8+I8</f>
        <v>35</v>
      </c>
      <c r="K8" s="35">
        <f t="shared" ref="K8:K67" si="9">F8+H8+I8</f>
        <v>75</v>
      </c>
      <c r="L8" s="35">
        <f t="shared" ref="L8:L67" si="10">G8+H8+I8</f>
        <v>159</v>
      </c>
      <c r="M8" s="35">
        <f t="shared" ref="M8:M38" si="11">IF(C8&lt;&gt;"",RANK(E8,$E$7:$E$66,0),"")</f>
        <v>2</v>
      </c>
      <c r="N8" s="35">
        <f t="shared" ref="N8:N66" si="12">IF(C8&lt;&gt;"",RANK(G8,$G$7:$G$66,0),"")</f>
        <v>3</v>
      </c>
      <c r="O8" s="32">
        <f>IF(C8&lt;&gt;"",RANK(G8,$G$7:$G$66,0),"")</f>
        <v>3</v>
      </c>
      <c r="P8" s="35">
        <f t="shared" si="4"/>
        <v>3</v>
      </c>
      <c r="Q8" s="35">
        <f t="shared" si="5"/>
        <v>3</v>
      </c>
      <c r="R8" s="36">
        <f t="shared" ref="R8:R67" si="13">IF(C8&lt;&gt;"",RANK(L8,$L$7:$L$66,0),"")</f>
        <v>3</v>
      </c>
      <c r="S8" s="27">
        <f t="shared" si="6"/>
        <v>11</v>
      </c>
      <c r="T8" s="27">
        <f t="shared" si="6"/>
        <v>3</v>
      </c>
      <c r="U8" s="27">
        <f t="shared" si="6"/>
        <v>8</v>
      </c>
      <c r="V8" s="27">
        <f t="shared" si="6"/>
        <v>13</v>
      </c>
      <c r="W8" s="27">
        <f t="shared" si="6"/>
        <v>0</v>
      </c>
      <c r="X8" s="27">
        <f t="shared" si="6"/>
        <v>0</v>
      </c>
      <c r="Y8" s="27">
        <f t="shared" si="6"/>
        <v>0</v>
      </c>
      <c r="Z8" s="27">
        <f t="shared" si="6"/>
        <v>0</v>
      </c>
      <c r="AA8" s="27">
        <f t="shared" si="6"/>
        <v>0</v>
      </c>
      <c r="AB8" s="35">
        <f t="shared" si="6"/>
        <v>0</v>
      </c>
      <c r="AC8" s="27">
        <f t="shared" si="7"/>
        <v>19</v>
      </c>
      <c r="AD8" s="27">
        <f t="shared" si="7"/>
        <v>7</v>
      </c>
      <c r="AE8" s="27">
        <f t="shared" si="7"/>
        <v>24</v>
      </c>
      <c r="AF8" s="27">
        <f t="shared" si="7"/>
        <v>25</v>
      </c>
      <c r="AG8" s="27">
        <f t="shared" si="7"/>
        <v>0</v>
      </c>
      <c r="AH8" s="27">
        <f t="shared" si="7"/>
        <v>0</v>
      </c>
      <c r="AI8" s="27">
        <f t="shared" si="7"/>
        <v>0</v>
      </c>
      <c r="AJ8" s="27">
        <f t="shared" si="7"/>
        <v>0</v>
      </c>
      <c r="AK8" s="27">
        <f t="shared" si="7"/>
        <v>0</v>
      </c>
      <c r="AL8" s="35">
        <f t="shared" si="7"/>
        <v>0</v>
      </c>
      <c r="AM8" s="67"/>
    </row>
    <row r="9" spans="1:39" s="24" customFormat="1" ht="27.95" customHeight="1">
      <c r="A9" s="20"/>
      <c r="B9" s="23">
        <v>3</v>
      </c>
      <c r="C9" s="29" t="s">
        <v>813</v>
      </c>
      <c r="D9" s="369" t="s">
        <v>817</v>
      </c>
      <c r="E9" s="37">
        <f t="shared" si="2"/>
        <v>31</v>
      </c>
      <c r="F9" s="211">
        <f t="shared" si="3"/>
        <v>79</v>
      </c>
      <c r="G9" s="211">
        <f>SUMIFS(listof_result_total_scores,listof_result_teams,$C9)</f>
        <v>195</v>
      </c>
      <c r="H9" s="29">
        <f>SUMIFS(tbl_minus_or_plus[Score],tbl_minus_or_plus[Score],"&gt;0",tbl_minus_or_plus[Team],C9)</f>
        <v>0</v>
      </c>
      <c r="I9" s="212">
        <f>SUMIFS(tbl_minus_or_plus[Score],tbl_minus_or_plus[Score],"&lt;0",tbl_minus_or_plus[Team],C9)</f>
        <v>0</v>
      </c>
      <c r="J9" s="212">
        <f t="shared" si="8"/>
        <v>31</v>
      </c>
      <c r="K9" s="38">
        <f t="shared" si="9"/>
        <v>79</v>
      </c>
      <c r="L9" s="38">
        <f t="shared" si="10"/>
        <v>195</v>
      </c>
      <c r="M9" s="38">
        <f t="shared" si="11"/>
        <v>4</v>
      </c>
      <c r="N9" s="38">
        <f t="shared" si="12"/>
        <v>1</v>
      </c>
      <c r="O9" s="38">
        <f t="shared" ref="O9:O67" si="14">IF(C9&lt;&gt;"",RANK(G9,$G$7:$G$66,0),"")</f>
        <v>1</v>
      </c>
      <c r="P9" s="38">
        <f t="shared" si="4"/>
        <v>2</v>
      </c>
      <c r="Q9" s="38">
        <f t="shared" si="5"/>
        <v>2</v>
      </c>
      <c r="R9" s="212">
        <f t="shared" si="13"/>
        <v>1</v>
      </c>
      <c r="S9" s="29">
        <f t="shared" si="6"/>
        <v>18</v>
      </c>
      <c r="T9" s="29">
        <f t="shared" si="6"/>
        <v>9</v>
      </c>
      <c r="U9" s="29">
        <f t="shared" si="6"/>
        <v>4</v>
      </c>
      <c r="V9" s="29">
        <f t="shared" si="6"/>
        <v>0</v>
      </c>
      <c r="W9" s="29">
        <f t="shared" si="6"/>
        <v>0</v>
      </c>
      <c r="X9" s="29">
        <f t="shared" si="6"/>
        <v>0</v>
      </c>
      <c r="Y9" s="29">
        <f t="shared" si="6"/>
        <v>0</v>
      </c>
      <c r="Z9" s="29">
        <f t="shared" si="6"/>
        <v>0</v>
      </c>
      <c r="AA9" s="29">
        <f t="shared" si="6"/>
        <v>0</v>
      </c>
      <c r="AB9" s="38">
        <f t="shared" si="6"/>
        <v>0</v>
      </c>
      <c r="AC9" s="29">
        <f t="shared" si="7"/>
        <v>43</v>
      </c>
      <c r="AD9" s="29">
        <f t="shared" si="7"/>
        <v>15</v>
      </c>
      <c r="AE9" s="29">
        <f t="shared" si="7"/>
        <v>16</v>
      </c>
      <c r="AF9" s="29">
        <f t="shared" si="7"/>
        <v>5</v>
      </c>
      <c r="AG9" s="29">
        <f t="shared" si="7"/>
        <v>0</v>
      </c>
      <c r="AH9" s="29">
        <f t="shared" si="7"/>
        <v>0</v>
      </c>
      <c r="AI9" s="29">
        <f t="shared" si="7"/>
        <v>0</v>
      </c>
      <c r="AJ9" s="29">
        <f t="shared" si="7"/>
        <v>0</v>
      </c>
      <c r="AK9" s="29">
        <f t="shared" si="7"/>
        <v>0</v>
      </c>
      <c r="AL9" s="38">
        <f t="shared" si="7"/>
        <v>0</v>
      </c>
      <c r="AM9" s="67"/>
    </row>
    <row r="10" spans="1:39" s="24" customFormat="1" ht="27.95" customHeight="1">
      <c r="A10" s="20"/>
      <c r="B10" s="23">
        <v>4</v>
      </c>
      <c r="C10" s="27" t="s">
        <v>814</v>
      </c>
      <c r="D10" s="370" t="s">
        <v>818</v>
      </c>
      <c r="E10" s="34">
        <f t="shared" si="2"/>
        <v>36</v>
      </c>
      <c r="F10" s="210">
        <f t="shared" si="3"/>
        <v>56</v>
      </c>
      <c r="G10" s="210">
        <f>SUMIFS(listof_result_total_scores,listof_result_teams,$C10)</f>
        <v>139</v>
      </c>
      <c r="H10" s="27">
        <f>SUMIFS(tbl_minus_or_plus[Score],tbl_minus_or_plus[Score],"&gt;0",tbl_minus_or_plus[Team],C10)</f>
        <v>0</v>
      </c>
      <c r="I10" s="36">
        <f>SUMIFS(tbl_minus_or_plus[Score],tbl_minus_or_plus[Score],"&lt;0",tbl_minus_or_plus[Team],C10)</f>
        <v>0</v>
      </c>
      <c r="J10" s="36">
        <f t="shared" si="8"/>
        <v>36</v>
      </c>
      <c r="K10" s="35">
        <f t="shared" si="9"/>
        <v>56</v>
      </c>
      <c r="L10" s="35">
        <f t="shared" si="10"/>
        <v>139</v>
      </c>
      <c r="M10" s="35">
        <f t="shared" si="11"/>
        <v>1</v>
      </c>
      <c r="N10" s="35">
        <f t="shared" si="12"/>
        <v>4</v>
      </c>
      <c r="O10" s="35">
        <f t="shared" si="14"/>
        <v>4</v>
      </c>
      <c r="P10" s="35">
        <f t="shared" si="4"/>
        <v>4</v>
      </c>
      <c r="Q10" s="35">
        <f t="shared" si="5"/>
        <v>4</v>
      </c>
      <c r="R10" s="36">
        <f t="shared" si="13"/>
        <v>4</v>
      </c>
      <c r="S10" s="27">
        <f t="shared" si="6"/>
        <v>12</v>
      </c>
      <c r="T10" s="27">
        <f t="shared" si="6"/>
        <v>11</v>
      </c>
      <c r="U10" s="27">
        <f t="shared" si="6"/>
        <v>5</v>
      </c>
      <c r="V10" s="27">
        <f t="shared" si="6"/>
        <v>8</v>
      </c>
      <c r="W10" s="27">
        <f t="shared" si="6"/>
        <v>0</v>
      </c>
      <c r="X10" s="27">
        <f t="shared" si="6"/>
        <v>0</v>
      </c>
      <c r="Y10" s="27">
        <f t="shared" si="6"/>
        <v>0</v>
      </c>
      <c r="Z10" s="27">
        <f t="shared" si="6"/>
        <v>0</v>
      </c>
      <c r="AA10" s="27">
        <f t="shared" si="6"/>
        <v>0</v>
      </c>
      <c r="AB10" s="35">
        <f t="shared" si="6"/>
        <v>0</v>
      </c>
      <c r="AC10" s="27">
        <f t="shared" si="7"/>
        <v>13</v>
      </c>
      <c r="AD10" s="27">
        <f t="shared" si="7"/>
        <v>21</v>
      </c>
      <c r="AE10" s="27">
        <f t="shared" si="7"/>
        <v>8</v>
      </c>
      <c r="AF10" s="27">
        <f t="shared" si="7"/>
        <v>14</v>
      </c>
      <c r="AG10" s="27">
        <f t="shared" si="7"/>
        <v>0</v>
      </c>
      <c r="AH10" s="27">
        <f t="shared" si="7"/>
        <v>0</v>
      </c>
      <c r="AI10" s="27">
        <f t="shared" si="7"/>
        <v>0</v>
      </c>
      <c r="AJ10" s="27">
        <f t="shared" si="7"/>
        <v>0</v>
      </c>
      <c r="AK10" s="27">
        <f t="shared" si="7"/>
        <v>0</v>
      </c>
      <c r="AL10" s="35">
        <f t="shared" si="7"/>
        <v>0</v>
      </c>
      <c r="AM10" s="67"/>
    </row>
    <row r="11" spans="1:39" s="24" customFormat="1" ht="27.95" customHeight="1">
      <c r="A11" s="20"/>
      <c r="B11" s="23">
        <v>5</v>
      </c>
      <c r="C11" s="29"/>
      <c r="D11" s="369"/>
      <c r="E11" s="37">
        <f t="shared" si="2"/>
        <v>0</v>
      </c>
      <c r="F11" s="211">
        <f t="shared" si="3"/>
        <v>0</v>
      </c>
      <c r="G11" s="211">
        <f t="shared" ref="G11:G38" si="15">SUMIFS(listof_result_total_scores,listof_result_teams,$C11,listof_result_status,"ENTERED")</f>
        <v>0</v>
      </c>
      <c r="H11" s="29">
        <f>SUMIFS(tbl_minus_or_plus[Score],tbl_minus_or_plus[Score],"&gt;0",tbl_minus_or_plus[Team],C11)</f>
        <v>0</v>
      </c>
      <c r="I11" s="212">
        <f>SUMIFS(tbl_minus_or_plus[Score],tbl_minus_or_plus[Score],"&lt;0",tbl_minus_or_plus[Team],C11)</f>
        <v>0</v>
      </c>
      <c r="J11" s="212">
        <f t="shared" si="8"/>
        <v>0</v>
      </c>
      <c r="K11" s="38">
        <f t="shared" si="9"/>
        <v>0</v>
      </c>
      <c r="L11" s="38">
        <f t="shared" si="10"/>
        <v>0</v>
      </c>
      <c r="M11" s="38" t="str">
        <f t="shared" si="11"/>
        <v/>
      </c>
      <c r="N11" s="38" t="str">
        <f t="shared" si="12"/>
        <v/>
      </c>
      <c r="O11" s="38" t="str">
        <f t="shared" si="14"/>
        <v/>
      </c>
      <c r="P11" s="38" t="str">
        <f t="shared" si="4"/>
        <v/>
      </c>
      <c r="Q11" s="38" t="str">
        <f t="shared" si="5"/>
        <v/>
      </c>
      <c r="R11" s="212" t="str">
        <f t="shared" si="13"/>
        <v/>
      </c>
      <c r="S11" s="29">
        <f t="shared" si="6"/>
        <v>0</v>
      </c>
      <c r="T11" s="29">
        <f t="shared" si="6"/>
        <v>0</v>
      </c>
      <c r="U11" s="29">
        <f t="shared" si="6"/>
        <v>0</v>
      </c>
      <c r="V11" s="29">
        <f t="shared" si="6"/>
        <v>0</v>
      </c>
      <c r="W11" s="29">
        <f t="shared" si="6"/>
        <v>0</v>
      </c>
      <c r="X11" s="29">
        <f t="shared" si="6"/>
        <v>0</v>
      </c>
      <c r="Y11" s="29">
        <f t="shared" si="6"/>
        <v>0</v>
      </c>
      <c r="Z11" s="29">
        <f t="shared" si="6"/>
        <v>0</v>
      </c>
      <c r="AA11" s="29">
        <f t="shared" si="6"/>
        <v>0</v>
      </c>
      <c r="AB11" s="38">
        <f t="shared" si="6"/>
        <v>0</v>
      </c>
      <c r="AC11" s="29">
        <f t="shared" si="7"/>
        <v>0</v>
      </c>
      <c r="AD11" s="29">
        <f t="shared" si="7"/>
        <v>0</v>
      </c>
      <c r="AE11" s="29">
        <f t="shared" si="7"/>
        <v>0</v>
      </c>
      <c r="AF11" s="29">
        <f t="shared" si="7"/>
        <v>0</v>
      </c>
      <c r="AG11" s="29">
        <f t="shared" si="7"/>
        <v>0</v>
      </c>
      <c r="AH11" s="29">
        <f t="shared" si="7"/>
        <v>0</v>
      </c>
      <c r="AI11" s="29">
        <f t="shared" si="7"/>
        <v>0</v>
      </c>
      <c r="AJ11" s="29">
        <f t="shared" si="7"/>
        <v>0</v>
      </c>
      <c r="AK11" s="29">
        <f t="shared" si="7"/>
        <v>0</v>
      </c>
      <c r="AL11" s="38">
        <f t="shared" si="7"/>
        <v>0</v>
      </c>
      <c r="AM11" s="67"/>
    </row>
    <row r="12" spans="1:39" s="24" customFormat="1" ht="27.95" customHeight="1">
      <c r="A12" s="20"/>
      <c r="B12" s="23">
        <v>6</v>
      </c>
      <c r="C12" s="27"/>
      <c r="D12" s="370"/>
      <c r="E12" s="34">
        <f t="shared" si="2"/>
        <v>0</v>
      </c>
      <c r="F12" s="210">
        <f t="shared" si="3"/>
        <v>0</v>
      </c>
      <c r="G12" s="210">
        <f t="shared" si="15"/>
        <v>0</v>
      </c>
      <c r="H12" s="27">
        <f>SUMIFS(tbl_minus_or_plus[Score],tbl_minus_or_plus[Score],"&gt;0",tbl_minus_or_plus[Team],C12)</f>
        <v>0</v>
      </c>
      <c r="I12" s="36">
        <f>SUMIFS(tbl_minus_or_plus[Score],tbl_minus_or_plus[Score],"&lt;0",tbl_minus_or_plus[Team],C12)</f>
        <v>0</v>
      </c>
      <c r="J12" s="36">
        <f t="shared" si="8"/>
        <v>0</v>
      </c>
      <c r="K12" s="35">
        <f t="shared" si="9"/>
        <v>0</v>
      </c>
      <c r="L12" s="35">
        <f t="shared" si="10"/>
        <v>0</v>
      </c>
      <c r="M12" s="35" t="str">
        <f t="shared" si="11"/>
        <v/>
      </c>
      <c r="N12" s="35" t="str">
        <f t="shared" si="12"/>
        <v/>
      </c>
      <c r="O12" s="35" t="str">
        <f t="shared" si="14"/>
        <v/>
      </c>
      <c r="P12" s="35" t="str">
        <f t="shared" si="4"/>
        <v/>
      </c>
      <c r="Q12" s="35" t="str">
        <f t="shared" si="5"/>
        <v/>
      </c>
      <c r="R12" s="328" t="str">
        <f t="shared" si="13"/>
        <v/>
      </c>
      <c r="S12" s="34">
        <f t="shared" si="6"/>
        <v>0</v>
      </c>
      <c r="T12" s="27">
        <f t="shared" si="6"/>
        <v>0</v>
      </c>
      <c r="U12" s="27">
        <f t="shared" si="6"/>
        <v>0</v>
      </c>
      <c r="V12" s="27">
        <f t="shared" si="6"/>
        <v>0</v>
      </c>
      <c r="W12" s="27">
        <f t="shared" si="6"/>
        <v>0</v>
      </c>
      <c r="X12" s="27">
        <f t="shared" si="6"/>
        <v>0</v>
      </c>
      <c r="Y12" s="27">
        <f t="shared" si="6"/>
        <v>0</v>
      </c>
      <c r="Z12" s="27">
        <f t="shared" si="6"/>
        <v>0</v>
      </c>
      <c r="AA12" s="27">
        <f t="shared" si="6"/>
        <v>0</v>
      </c>
      <c r="AB12" s="35">
        <f t="shared" si="6"/>
        <v>0</v>
      </c>
      <c r="AC12" s="34">
        <f t="shared" si="7"/>
        <v>0</v>
      </c>
      <c r="AD12" s="27">
        <f t="shared" si="7"/>
        <v>0</v>
      </c>
      <c r="AE12" s="27">
        <f t="shared" si="7"/>
        <v>0</v>
      </c>
      <c r="AF12" s="27">
        <f t="shared" si="7"/>
        <v>0</v>
      </c>
      <c r="AG12" s="27">
        <f t="shared" si="7"/>
        <v>0</v>
      </c>
      <c r="AH12" s="27">
        <f t="shared" si="7"/>
        <v>0</v>
      </c>
      <c r="AI12" s="27">
        <f t="shared" si="7"/>
        <v>0</v>
      </c>
      <c r="AJ12" s="27">
        <f t="shared" si="7"/>
        <v>0</v>
      </c>
      <c r="AK12" s="27">
        <f t="shared" si="7"/>
        <v>0</v>
      </c>
      <c r="AL12" s="35">
        <f t="shared" si="7"/>
        <v>0</v>
      </c>
      <c r="AM12" s="67"/>
    </row>
    <row r="13" spans="1:39" s="24" customFormat="1" ht="27.95" customHeight="1">
      <c r="A13" s="20"/>
      <c r="B13" s="23">
        <v>7</v>
      </c>
      <c r="C13" s="29"/>
      <c r="D13" s="369"/>
      <c r="E13" s="37">
        <f t="shared" si="2"/>
        <v>0</v>
      </c>
      <c r="F13" s="211">
        <f t="shared" si="3"/>
        <v>0</v>
      </c>
      <c r="G13" s="211">
        <f t="shared" si="15"/>
        <v>0</v>
      </c>
      <c r="H13" s="29">
        <f>SUMIFS(tbl_minus_or_plus[Score],tbl_minus_or_plus[Score],"&gt;0",tbl_minus_or_plus[Team],C13)</f>
        <v>0</v>
      </c>
      <c r="I13" s="212">
        <f>SUMIFS(tbl_minus_or_plus[Score],tbl_minus_or_plus[Score],"&lt;0",tbl_minus_or_plus[Team],C13)</f>
        <v>0</v>
      </c>
      <c r="J13" s="212">
        <f t="shared" si="8"/>
        <v>0</v>
      </c>
      <c r="K13" s="38">
        <f t="shared" si="9"/>
        <v>0</v>
      </c>
      <c r="L13" s="38">
        <f t="shared" si="10"/>
        <v>0</v>
      </c>
      <c r="M13" s="38" t="str">
        <f t="shared" si="11"/>
        <v/>
      </c>
      <c r="N13" s="38" t="str">
        <f t="shared" si="12"/>
        <v/>
      </c>
      <c r="O13" s="38" t="str">
        <f t="shared" si="14"/>
        <v/>
      </c>
      <c r="P13" s="38" t="str">
        <f t="shared" si="4"/>
        <v/>
      </c>
      <c r="Q13" s="38" t="str">
        <f t="shared" si="5"/>
        <v/>
      </c>
      <c r="R13" s="329" t="str">
        <f t="shared" si="13"/>
        <v/>
      </c>
      <c r="S13" s="37">
        <f t="shared" si="6"/>
        <v>0</v>
      </c>
      <c r="T13" s="29">
        <f t="shared" si="6"/>
        <v>0</v>
      </c>
      <c r="U13" s="29">
        <f t="shared" si="6"/>
        <v>0</v>
      </c>
      <c r="V13" s="29">
        <f t="shared" si="6"/>
        <v>0</v>
      </c>
      <c r="W13" s="29">
        <f t="shared" si="6"/>
        <v>0</v>
      </c>
      <c r="X13" s="29">
        <f t="shared" si="6"/>
        <v>0</v>
      </c>
      <c r="Y13" s="29">
        <f t="shared" si="6"/>
        <v>0</v>
      </c>
      <c r="Z13" s="29">
        <f t="shared" si="6"/>
        <v>0</v>
      </c>
      <c r="AA13" s="29">
        <f t="shared" si="6"/>
        <v>0</v>
      </c>
      <c r="AB13" s="38">
        <f t="shared" si="6"/>
        <v>0</v>
      </c>
      <c r="AC13" s="37">
        <f t="shared" ref="AC13:AC44" si="16">SUMIFS(listof_result_total_scores,listof_result_sections,AC$3,listof_result_teams,$C13,listof_result_status,"To Publish")+S13</f>
        <v>0</v>
      </c>
      <c r="AD13" s="29"/>
      <c r="AE13" s="29">
        <f t="shared" ref="AE13:AE44" si="17">SUMIFS(listof_result_total_scores,listof_result_sections,AE$3,listof_result_teams,$C13,listof_result_status,"To Publish")+U13</f>
        <v>0</v>
      </c>
      <c r="AF13" s="29">
        <f t="shared" ref="AF13:AF44" si="18">SUMIFS(listof_result_total_scores,listof_result_sections,AF$3,listof_result_teams,$C13,listof_result_status,"To Publish")+V13</f>
        <v>0</v>
      </c>
      <c r="AG13" s="29">
        <f t="shared" ref="AG13:AG44" si="19">SUMIFS(listof_result_total_scores,listof_result_sections,AG$3,listof_result_teams,$C13,listof_result_status,"To Publish")+W13</f>
        <v>0</v>
      </c>
      <c r="AH13" s="29">
        <f t="shared" ref="AH13:AH44" si="20">SUMIFS(listof_result_total_scores,listof_result_sections,AH$3,listof_result_teams,$C13,listof_result_status,"To Publish")+X13</f>
        <v>0</v>
      </c>
      <c r="AI13" s="29">
        <f t="shared" ref="AI13:AI44" si="21">SUMIFS(listof_result_total_scores,listof_result_sections,AI$3,listof_result_teams,$C13,listof_result_status,"To Publish")+Y13</f>
        <v>0</v>
      </c>
      <c r="AJ13" s="29">
        <f t="shared" ref="AJ13:AJ44" si="22">SUMIFS(listof_result_total_scores,listof_result_sections,AJ$3,listof_result_teams,$C13,listof_result_status,"To Publish")+Z13</f>
        <v>0</v>
      </c>
      <c r="AK13" s="29">
        <f t="shared" ref="AK13:AK44" si="23">SUMIFS(listof_result_total_scores,listof_result_sections,AK$3,listof_result_teams,$C13,listof_result_status,"To Publish")+AA13</f>
        <v>0</v>
      </c>
      <c r="AL13" s="38">
        <f t="shared" ref="AL13:AL44" si="24">SUMIFS(listof_result_total_scores,listof_result_sections,AL$3,listof_result_teams,$C13,listof_result_status,"To Publish")+AB13</f>
        <v>0</v>
      </c>
      <c r="AM13" s="67"/>
    </row>
    <row r="14" spans="1:39" s="24" customFormat="1" ht="27.95" customHeight="1">
      <c r="A14" s="20"/>
      <c r="B14" s="23">
        <v>8</v>
      </c>
      <c r="C14" s="27"/>
      <c r="D14" s="370"/>
      <c r="E14" s="34">
        <f t="shared" si="2"/>
        <v>0</v>
      </c>
      <c r="F14" s="210">
        <f t="shared" si="3"/>
        <v>0</v>
      </c>
      <c r="G14" s="210">
        <f t="shared" si="15"/>
        <v>0</v>
      </c>
      <c r="H14" s="27">
        <f>SUMIFS(tbl_minus_or_plus[Score],tbl_minus_or_plus[Score],"&gt;0",tbl_minus_or_plus[Team],C14)</f>
        <v>0</v>
      </c>
      <c r="I14" s="36">
        <f>SUMIFS(tbl_minus_or_plus[Score],tbl_minus_or_plus[Score],"&lt;0",tbl_minus_or_plus[Team],C14)</f>
        <v>0</v>
      </c>
      <c r="J14" s="36">
        <f t="shared" si="8"/>
        <v>0</v>
      </c>
      <c r="K14" s="35">
        <f t="shared" si="9"/>
        <v>0</v>
      </c>
      <c r="L14" s="35">
        <f t="shared" si="10"/>
        <v>0</v>
      </c>
      <c r="M14" s="35" t="str">
        <f t="shared" si="11"/>
        <v/>
      </c>
      <c r="N14" s="35" t="str">
        <f t="shared" si="12"/>
        <v/>
      </c>
      <c r="O14" s="35" t="str">
        <f t="shared" si="14"/>
        <v/>
      </c>
      <c r="P14" s="35" t="str">
        <f t="shared" si="4"/>
        <v/>
      </c>
      <c r="Q14" s="35" t="str">
        <f t="shared" si="5"/>
        <v/>
      </c>
      <c r="R14" s="328" t="str">
        <f t="shared" si="13"/>
        <v/>
      </c>
      <c r="S14" s="34">
        <f t="shared" si="6"/>
        <v>0</v>
      </c>
      <c r="T14" s="27">
        <f t="shared" si="6"/>
        <v>0</v>
      </c>
      <c r="U14" s="27">
        <f t="shared" si="6"/>
        <v>0</v>
      </c>
      <c r="V14" s="27">
        <f t="shared" si="6"/>
        <v>0</v>
      </c>
      <c r="W14" s="27">
        <f t="shared" si="6"/>
        <v>0</v>
      </c>
      <c r="X14" s="27">
        <f t="shared" si="6"/>
        <v>0</v>
      </c>
      <c r="Y14" s="27">
        <f t="shared" si="6"/>
        <v>0</v>
      </c>
      <c r="Z14" s="27">
        <f t="shared" si="6"/>
        <v>0</v>
      </c>
      <c r="AA14" s="27">
        <f t="shared" si="6"/>
        <v>0</v>
      </c>
      <c r="AB14" s="35">
        <f t="shared" si="6"/>
        <v>0</v>
      </c>
      <c r="AC14" s="34">
        <f t="shared" si="16"/>
        <v>0</v>
      </c>
      <c r="AD14" s="27">
        <f t="shared" ref="AD14:AD45" si="25">SUMIFS(listof_result_total_scores,listof_result_sections,AD$3,listof_result_teams,$C14,listof_result_status,"To Publish")+T14</f>
        <v>0</v>
      </c>
      <c r="AE14" s="27">
        <f t="shared" si="17"/>
        <v>0</v>
      </c>
      <c r="AF14" s="27">
        <f t="shared" si="18"/>
        <v>0</v>
      </c>
      <c r="AG14" s="27">
        <f t="shared" si="19"/>
        <v>0</v>
      </c>
      <c r="AH14" s="27">
        <f t="shared" si="20"/>
        <v>0</v>
      </c>
      <c r="AI14" s="27">
        <f t="shared" si="21"/>
        <v>0</v>
      </c>
      <c r="AJ14" s="27">
        <f t="shared" si="22"/>
        <v>0</v>
      </c>
      <c r="AK14" s="27">
        <f t="shared" si="23"/>
        <v>0</v>
      </c>
      <c r="AL14" s="35">
        <f t="shared" si="24"/>
        <v>0</v>
      </c>
      <c r="AM14" s="67"/>
    </row>
    <row r="15" spans="1:39" s="24" customFormat="1" ht="27.95" customHeight="1">
      <c r="A15" s="20"/>
      <c r="B15" s="23">
        <v>9</v>
      </c>
      <c r="C15" s="29"/>
      <c r="D15" s="369"/>
      <c r="E15" s="37">
        <f t="shared" si="2"/>
        <v>0</v>
      </c>
      <c r="F15" s="211">
        <f t="shared" si="3"/>
        <v>0</v>
      </c>
      <c r="G15" s="211">
        <f t="shared" si="15"/>
        <v>0</v>
      </c>
      <c r="H15" s="29">
        <f>SUMIFS(tbl_minus_or_plus[Score],tbl_minus_or_plus[Score],"&gt;0",tbl_minus_or_plus[Team],C15)</f>
        <v>0</v>
      </c>
      <c r="I15" s="212">
        <f>SUMIFS(tbl_minus_or_plus[Score],tbl_minus_or_plus[Score],"&lt;0",tbl_minus_or_plus[Team],C15)</f>
        <v>0</v>
      </c>
      <c r="J15" s="212">
        <f t="shared" si="8"/>
        <v>0</v>
      </c>
      <c r="K15" s="38">
        <f t="shared" si="9"/>
        <v>0</v>
      </c>
      <c r="L15" s="38">
        <f t="shared" si="10"/>
        <v>0</v>
      </c>
      <c r="M15" s="38" t="str">
        <f t="shared" si="11"/>
        <v/>
      </c>
      <c r="N15" s="38" t="str">
        <f t="shared" si="12"/>
        <v/>
      </c>
      <c r="O15" s="38" t="str">
        <f t="shared" si="14"/>
        <v/>
      </c>
      <c r="P15" s="38" t="str">
        <f t="shared" si="4"/>
        <v/>
      </c>
      <c r="Q15" s="329" t="str">
        <f t="shared" si="5"/>
        <v/>
      </c>
      <c r="R15" s="329" t="str">
        <f t="shared" si="13"/>
        <v/>
      </c>
      <c r="S15" s="37">
        <f t="shared" si="6"/>
        <v>0</v>
      </c>
      <c r="T15" s="29">
        <f t="shared" si="6"/>
        <v>0</v>
      </c>
      <c r="U15" s="29">
        <f t="shared" si="6"/>
        <v>0</v>
      </c>
      <c r="V15" s="29">
        <f t="shared" si="6"/>
        <v>0</v>
      </c>
      <c r="W15" s="29">
        <f t="shared" si="6"/>
        <v>0</v>
      </c>
      <c r="X15" s="29">
        <f t="shared" si="6"/>
        <v>0</v>
      </c>
      <c r="Y15" s="29">
        <f t="shared" si="6"/>
        <v>0</v>
      </c>
      <c r="Z15" s="29">
        <f t="shared" si="6"/>
        <v>0</v>
      </c>
      <c r="AA15" s="29">
        <f t="shared" si="6"/>
        <v>0</v>
      </c>
      <c r="AB15" s="38">
        <f t="shared" si="6"/>
        <v>0</v>
      </c>
      <c r="AC15" s="37">
        <f t="shared" si="16"/>
        <v>0</v>
      </c>
      <c r="AD15" s="29">
        <f t="shared" si="25"/>
        <v>0</v>
      </c>
      <c r="AE15" s="29">
        <f t="shared" si="17"/>
        <v>0</v>
      </c>
      <c r="AF15" s="29">
        <f t="shared" si="18"/>
        <v>0</v>
      </c>
      <c r="AG15" s="29">
        <f t="shared" si="19"/>
        <v>0</v>
      </c>
      <c r="AH15" s="29">
        <f t="shared" si="20"/>
        <v>0</v>
      </c>
      <c r="AI15" s="29">
        <f t="shared" si="21"/>
        <v>0</v>
      </c>
      <c r="AJ15" s="29">
        <f t="shared" si="22"/>
        <v>0</v>
      </c>
      <c r="AK15" s="29">
        <f t="shared" si="23"/>
        <v>0</v>
      </c>
      <c r="AL15" s="38">
        <f t="shared" si="24"/>
        <v>0</v>
      </c>
      <c r="AM15" s="67"/>
    </row>
    <row r="16" spans="1:39" s="24" customFormat="1" ht="27.95" customHeight="1">
      <c r="A16" s="20"/>
      <c r="B16" s="23">
        <v>10</v>
      </c>
      <c r="C16" s="27"/>
      <c r="D16" s="370"/>
      <c r="E16" s="34">
        <f t="shared" si="2"/>
        <v>0</v>
      </c>
      <c r="F16" s="210">
        <f t="shared" si="3"/>
        <v>0</v>
      </c>
      <c r="G16" s="210">
        <f t="shared" si="15"/>
        <v>0</v>
      </c>
      <c r="H16" s="27">
        <f>SUMIFS(tbl_minus_or_plus[Score],tbl_minus_or_plus[Score],"&gt;0",tbl_minus_or_plus[Team],C16)</f>
        <v>0</v>
      </c>
      <c r="I16" s="36">
        <f>SUMIFS(tbl_minus_or_plus[Score],tbl_minus_or_plus[Score],"&lt;0",tbl_minus_or_plus[Team],C16)</f>
        <v>0</v>
      </c>
      <c r="J16" s="36">
        <f t="shared" si="8"/>
        <v>0</v>
      </c>
      <c r="K16" s="35">
        <f t="shared" si="9"/>
        <v>0</v>
      </c>
      <c r="L16" s="35">
        <f t="shared" si="10"/>
        <v>0</v>
      </c>
      <c r="M16" s="35" t="str">
        <f t="shared" si="11"/>
        <v/>
      </c>
      <c r="N16" s="35" t="str">
        <f t="shared" si="12"/>
        <v/>
      </c>
      <c r="O16" s="35" t="str">
        <f t="shared" si="14"/>
        <v/>
      </c>
      <c r="P16" s="35" t="str">
        <f t="shared" si="4"/>
        <v/>
      </c>
      <c r="Q16" s="328" t="str">
        <f t="shared" si="5"/>
        <v/>
      </c>
      <c r="R16" s="328" t="str">
        <f t="shared" si="13"/>
        <v/>
      </c>
      <c r="S16" s="34">
        <f t="shared" si="6"/>
        <v>0</v>
      </c>
      <c r="T16" s="27">
        <f t="shared" si="6"/>
        <v>0</v>
      </c>
      <c r="U16" s="27">
        <f t="shared" si="6"/>
        <v>0</v>
      </c>
      <c r="V16" s="27">
        <f t="shared" si="6"/>
        <v>0</v>
      </c>
      <c r="W16" s="27">
        <f t="shared" si="6"/>
        <v>0</v>
      </c>
      <c r="X16" s="27">
        <f t="shared" si="6"/>
        <v>0</v>
      </c>
      <c r="Y16" s="27">
        <f t="shared" si="6"/>
        <v>0</v>
      </c>
      <c r="Z16" s="27">
        <f t="shared" si="6"/>
        <v>0</v>
      </c>
      <c r="AA16" s="27">
        <f t="shared" si="6"/>
        <v>0</v>
      </c>
      <c r="AB16" s="35">
        <f t="shared" si="6"/>
        <v>0</v>
      </c>
      <c r="AC16" s="34">
        <f t="shared" si="16"/>
        <v>0</v>
      </c>
      <c r="AD16" s="27">
        <f t="shared" si="25"/>
        <v>0</v>
      </c>
      <c r="AE16" s="27">
        <f t="shared" si="17"/>
        <v>0</v>
      </c>
      <c r="AF16" s="27">
        <f t="shared" si="18"/>
        <v>0</v>
      </c>
      <c r="AG16" s="27">
        <f t="shared" si="19"/>
        <v>0</v>
      </c>
      <c r="AH16" s="27">
        <f t="shared" si="20"/>
        <v>0</v>
      </c>
      <c r="AI16" s="27">
        <f t="shared" si="21"/>
        <v>0</v>
      </c>
      <c r="AJ16" s="27">
        <f t="shared" si="22"/>
        <v>0</v>
      </c>
      <c r="AK16" s="27">
        <f t="shared" si="23"/>
        <v>0</v>
      </c>
      <c r="AL16" s="35">
        <f t="shared" si="24"/>
        <v>0</v>
      </c>
      <c r="AM16" s="67"/>
    </row>
    <row r="17" spans="1:39" s="24" customFormat="1" ht="27.95" customHeight="1">
      <c r="A17" s="20"/>
      <c r="B17" s="23">
        <v>11</v>
      </c>
      <c r="C17" s="29"/>
      <c r="D17" s="369"/>
      <c r="E17" s="37">
        <f t="shared" si="2"/>
        <v>0</v>
      </c>
      <c r="F17" s="211">
        <f t="shared" si="3"/>
        <v>0</v>
      </c>
      <c r="G17" s="211">
        <f t="shared" si="15"/>
        <v>0</v>
      </c>
      <c r="H17" s="29">
        <f>SUMIFS(tbl_minus_or_plus[Score],tbl_minus_or_plus[Score],"&gt;0",tbl_minus_or_plus[Team],C17)</f>
        <v>0</v>
      </c>
      <c r="I17" s="212">
        <f>SUMIFS(tbl_minus_or_plus[Score],tbl_minus_or_plus[Score],"&lt;0",tbl_minus_or_plus[Team],C17)</f>
        <v>0</v>
      </c>
      <c r="J17" s="212">
        <f t="shared" si="8"/>
        <v>0</v>
      </c>
      <c r="K17" s="38">
        <f t="shared" si="9"/>
        <v>0</v>
      </c>
      <c r="L17" s="38">
        <f t="shared" si="10"/>
        <v>0</v>
      </c>
      <c r="M17" s="38" t="str">
        <f t="shared" si="11"/>
        <v/>
      </c>
      <c r="N17" s="38" t="str">
        <f t="shared" si="12"/>
        <v/>
      </c>
      <c r="O17" s="38" t="str">
        <f t="shared" si="14"/>
        <v/>
      </c>
      <c r="P17" s="38" t="str">
        <f t="shared" si="4"/>
        <v/>
      </c>
      <c r="Q17" s="329" t="str">
        <f t="shared" si="5"/>
        <v/>
      </c>
      <c r="R17" s="329" t="str">
        <f t="shared" si="13"/>
        <v/>
      </c>
      <c r="S17" s="37">
        <f t="shared" ref="S17:AB26" si="26">SUMIFS(listof_result_total_scores,listof_result_sections,S$3,listof_result_teams,$C17,listof_result_status,"Published")</f>
        <v>0</v>
      </c>
      <c r="T17" s="29">
        <f t="shared" si="26"/>
        <v>0</v>
      </c>
      <c r="U17" s="29">
        <f t="shared" si="26"/>
        <v>0</v>
      </c>
      <c r="V17" s="29">
        <f t="shared" si="26"/>
        <v>0</v>
      </c>
      <c r="W17" s="29">
        <f t="shared" si="26"/>
        <v>0</v>
      </c>
      <c r="X17" s="29">
        <f t="shared" si="26"/>
        <v>0</v>
      </c>
      <c r="Y17" s="29">
        <f t="shared" si="26"/>
        <v>0</v>
      </c>
      <c r="Z17" s="29">
        <f t="shared" si="26"/>
        <v>0</v>
      </c>
      <c r="AA17" s="29">
        <f t="shared" si="26"/>
        <v>0</v>
      </c>
      <c r="AB17" s="38">
        <f t="shared" si="26"/>
        <v>0</v>
      </c>
      <c r="AC17" s="37">
        <f t="shared" si="16"/>
        <v>0</v>
      </c>
      <c r="AD17" s="29">
        <f t="shared" si="25"/>
        <v>0</v>
      </c>
      <c r="AE17" s="29">
        <f t="shared" si="17"/>
        <v>0</v>
      </c>
      <c r="AF17" s="29">
        <f t="shared" si="18"/>
        <v>0</v>
      </c>
      <c r="AG17" s="29">
        <f t="shared" si="19"/>
        <v>0</v>
      </c>
      <c r="AH17" s="29">
        <f t="shared" si="20"/>
        <v>0</v>
      </c>
      <c r="AI17" s="29">
        <f t="shared" si="21"/>
        <v>0</v>
      </c>
      <c r="AJ17" s="29">
        <f t="shared" si="22"/>
        <v>0</v>
      </c>
      <c r="AK17" s="29">
        <f t="shared" si="23"/>
        <v>0</v>
      </c>
      <c r="AL17" s="38">
        <f t="shared" si="24"/>
        <v>0</v>
      </c>
      <c r="AM17" s="67"/>
    </row>
    <row r="18" spans="1:39" s="24" customFormat="1" ht="27.95" customHeight="1">
      <c r="A18" s="20"/>
      <c r="B18" s="23">
        <v>12</v>
      </c>
      <c r="C18" s="27"/>
      <c r="D18" s="370"/>
      <c r="E18" s="34">
        <f t="shared" si="2"/>
        <v>0</v>
      </c>
      <c r="F18" s="210">
        <f t="shared" si="3"/>
        <v>0</v>
      </c>
      <c r="G18" s="210">
        <f t="shared" si="15"/>
        <v>0</v>
      </c>
      <c r="H18" s="27">
        <f>SUMIFS(tbl_minus_or_plus[Score],tbl_minus_or_plus[Score],"&gt;0",tbl_minus_or_plus[Team],C18)</f>
        <v>0</v>
      </c>
      <c r="I18" s="36">
        <f>SUMIFS(tbl_minus_or_plus[Score],tbl_minus_or_plus[Score],"&lt;0",tbl_minus_or_plus[Team],C18)</f>
        <v>0</v>
      </c>
      <c r="J18" s="36">
        <f t="shared" si="8"/>
        <v>0</v>
      </c>
      <c r="K18" s="35">
        <f t="shared" si="9"/>
        <v>0</v>
      </c>
      <c r="L18" s="35">
        <f t="shared" si="10"/>
        <v>0</v>
      </c>
      <c r="M18" s="35" t="str">
        <f t="shared" si="11"/>
        <v/>
      </c>
      <c r="N18" s="35" t="str">
        <f t="shared" si="12"/>
        <v/>
      </c>
      <c r="O18" s="35" t="str">
        <f t="shared" si="14"/>
        <v/>
      </c>
      <c r="P18" s="35" t="str">
        <f t="shared" si="4"/>
        <v/>
      </c>
      <c r="Q18" s="328" t="str">
        <f t="shared" si="5"/>
        <v/>
      </c>
      <c r="R18" s="328" t="str">
        <f t="shared" si="13"/>
        <v/>
      </c>
      <c r="S18" s="34">
        <f t="shared" si="26"/>
        <v>0</v>
      </c>
      <c r="T18" s="27">
        <f t="shared" si="26"/>
        <v>0</v>
      </c>
      <c r="U18" s="27">
        <f t="shared" si="26"/>
        <v>0</v>
      </c>
      <c r="V18" s="27">
        <f t="shared" si="26"/>
        <v>0</v>
      </c>
      <c r="W18" s="27">
        <f t="shared" si="26"/>
        <v>0</v>
      </c>
      <c r="X18" s="27">
        <f t="shared" si="26"/>
        <v>0</v>
      </c>
      <c r="Y18" s="27">
        <f t="shared" si="26"/>
        <v>0</v>
      </c>
      <c r="Z18" s="27">
        <f t="shared" si="26"/>
        <v>0</v>
      </c>
      <c r="AA18" s="27">
        <f t="shared" si="26"/>
        <v>0</v>
      </c>
      <c r="AB18" s="35">
        <f t="shared" si="26"/>
        <v>0</v>
      </c>
      <c r="AC18" s="34">
        <f t="shared" si="16"/>
        <v>0</v>
      </c>
      <c r="AD18" s="27">
        <f t="shared" si="25"/>
        <v>0</v>
      </c>
      <c r="AE18" s="27">
        <f t="shared" si="17"/>
        <v>0</v>
      </c>
      <c r="AF18" s="27">
        <f t="shared" si="18"/>
        <v>0</v>
      </c>
      <c r="AG18" s="27">
        <f t="shared" si="19"/>
        <v>0</v>
      </c>
      <c r="AH18" s="27">
        <f t="shared" si="20"/>
        <v>0</v>
      </c>
      <c r="AI18" s="27">
        <f t="shared" si="21"/>
        <v>0</v>
      </c>
      <c r="AJ18" s="27">
        <f t="shared" si="22"/>
        <v>0</v>
      </c>
      <c r="AK18" s="27">
        <f t="shared" si="23"/>
        <v>0</v>
      </c>
      <c r="AL18" s="35">
        <f t="shared" si="24"/>
        <v>0</v>
      </c>
      <c r="AM18" s="67"/>
    </row>
    <row r="19" spans="1:39" s="24" customFormat="1" ht="27.95" customHeight="1">
      <c r="A19" s="20"/>
      <c r="B19" s="23">
        <v>13</v>
      </c>
      <c r="C19" s="29"/>
      <c r="D19" s="369"/>
      <c r="E19" s="37">
        <f t="shared" si="2"/>
        <v>0</v>
      </c>
      <c r="F19" s="211">
        <f t="shared" si="3"/>
        <v>0</v>
      </c>
      <c r="G19" s="211">
        <f t="shared" si="15"/>
        <v>0</v>
      </c>
      <c r="H19" s="29">
        <f>SUMIFS(tbl_minus_or_plus[Score],tbl_minus_or_plus[Score],"&gt;0",tbl_minus_or_plus[Team],C19)</f>
        <v>0</v>
      </c>
      <c r="I19" s="212">
        <f>SUMIFS(tbl_minus_or_plus[Score],tbl_minus_or_plus[Score],"&lt;0",tbl_minus_or_plus[Team],C19)</f>
        <v>0</v>
      </c>
      <c r="J19" s="212">
        <f t="shared" si="8"/>
        <v>0</v>
      </c>
      <c r="K19" s="38">
        <f t="shared" si="9"/>
        <v>0</v>
      </c>
      <c r="L19" s="38">
        <f t="shared" si="10"/>
        <v>0</v>
      </c>
      <c r="M19" s="38" t="str">
        <f t="shared" si="11"/>
        <v/>
      </c>
      <c r="N19" s="38" t="str">
        <f t="shared" si="12"/>
        <v/>
      </c>
      <c r="O19" s="38" t="str">
        <f t="shared" si="14"/>
        <v/>
      </c>
      <c r="P19" s="38" t="str">
        <f t="shared" si="4"/>
        <v/>
      </c>
      <c r="Q19" s="329" t="str">
        <f t="shared" si="5"/>
        <v/>
      </c>
      <c r="R19" s="329" t="str">
        <f t="shared" si="13"/>
        <v/>
      </c>
      <c r="S19" s="37">
        <f t="shared" si="26"/>
        <v>0</v>
      </c>
      <c r="T19" s="29">
        <f t="shared" si="26"/>
        <v>0</v>
      </c>
      <c r="U19" s="29">
        <f t="shared" si="26"/>
        <v>0</v>
      </c>
      <c r="V19" s="29">
        <f t="shared" si="26"/>
        <v>0</v>
      </c>
      <c r="W19" s="29">
        <f t="shared" si="26"/>
        <v>0</v>
      </c>
      <c r="X19" s="29">
        <f t="shared" si="26"/>
        <v>0</v>
      </c>
      <c r="Y19" s="29">
        <f t="shared" si="26"/>
        <v>0</v>
      </c>
      <c r="Z19" s="29">
        <f t="shared" si="26"/>
        <v>0</v>
      </c>
      <c r="AA19" s="29">
        <f t="shared" si="26"/>
        <v>0</v>
      </c>
      <c r="AB19" s="38">
        <f t="shared" si="26"/>
        <v>0</v>
      </c>
      <c r="AC19" s="37">
        <f t="shared" si="16"/>
        <v>0</v>
      </c>
      <c r="AD19" s="29">
        <f t="shared" si="25"/>
        <v>0</v>
      </c>
      <c r="AE19" s="29">
        <f t="shared" si="17"/>
        <v>0</v>
      </c>
      <c r="AF19" s="29">
        <f t="shared" si="18"/>
        <v>0</v>
      </c>
      <c r="AG19" s="29">
        <f t="shared" si="19"/>
        <v>0</v>
      </c>
      <c r="AH19" s="29">
        <f t="shared" si="20"/>
        <v>0</v>
      </c>
      <c r="AI19" s="29">
        <f t="shared" si="21"/>
        <v>0</v>
      </c>
      <c r="AJ19" s="29">
        <f t="shared" si="22"/>
        <v>0</v>
      </c>
      <c r="AK19" s="29">
        <f t="shared" si="23"/>
        <v>0</v>
      </c>
      <c r="AL19" s="38">
        <f t="shared" si="24"/>
        <v>0</v>
      </c>
      <c r="AM19" s="67"/>
    </row>
    <row r="20" spans="1:39" s="24" customFormat="1" ht="27.95" customHeight="1">
      <c r="A20" s="20"/>
      <c r="B20" s="23">
        <v>14</v>
      </c>
      <c r="C20" s="27"/>
      <c r="D20" s="370"/>
      <c r="E20" s="34">
        <f t="shared" si="2"/>
        <v>0</v>
      </c>
      <c r="F20" s="210">
        <f t="shared" si="3"/>
        <v>0</v>
      </c>
      <c r="G20" s="210">
        <f t="shared" si="15"/>
        <v>0</v>
      </c>
      <c r="H20" s="27">
        <f>SUMIFS(tbl_minus_or_plus[Score],tbl_minus_or_plus[Score],"&gt;0",tbl_minus_or_plus[Team],C20)</f>
        <v>0</v>
      </c>
      <c r="I20" s="36">
        <f>SUMIFS(tbl_minus_or_plus[Score],tbl_minus_or_plus[Score],"&lt;0",tbl_minus_or_plus[Team],C20)</f>
        <v>0</v>
      </c>
      <c r="J20" s="36">
        <f t="shared" si="8"/>
        <v>0</v>
      </c>
      <c r="K20" s="35">
        <f t="shared" si="9"/>
        <v>0</v>
      </c>
      <c r="L20" s="35">
        <f t="shared" si="10"/>
        <v>0</v>
      </c>
      <c r="M20" s="35" t="str">
        <f t="shared" si="11"/>
        <v/>
      </c>
      <c r="N20" s="35" t="str">
        <f t="shared" si="12"/>
        <v/>
      </c>
      <c r="O20" s="35" t="str">
        <f t="shared" si="14"/>
        <v/>
      </c>
      <c r="P20" s="35" t="str">
        <f t="shared" si="4"/>
        <v/>
      </c>
      <c r="Q20" s="328" t="str">
        <f t="shared" si="5"/>
        <v/>
      </c>
      <c r="R20" s="328" t="str">
        <f t="shared" si="13"/>
        <v/>
      </c>
      <c r="S20" s="34">
        <f t="shared" si="26"/>
        <v>0</v>
      </c>
      <c r="T20" s="27">
        <f t="shared" si="26"/>
        <v>0</v>
      </c>
      <c r="U20" s="27">
        <f t="shared" si="26"/>
        <v>0</v>
      </c>
      <c r="V20" s="27">
        <f t="shared" si="26"/>
        <v>0</v>
      </c>
      <c r="W20" s="27">
        <f t="shared" si="26"/>
        <v>0</v>
      </c>
      <c r="X20" s="27">
        <f t="shared" si="26"/>
        <v>0</v>
      </c>
      <c r="Y20" s="27">
        <f t="shared" si="26"/>
        <v>0</v>
      </c>
      <c r="Z20" s="27">
        <f t="shared" si="26"/>
        <v>0</v>
      </c>
      <c r="AA20" s="27">
        <f t="shared" si="26"/>
        <v>0</v>
      </c>
      <c r="AB20" s="35">
        <f t="shared" si="26"/>
        <v>0</v>
      </c>
      <c r="AC20" s="34">
        <f t="shared" si="16"/>
        <v>0</v>
      </c>
      <c r="AD20" s="27">
        <f t="shared" si="25"/>
        <v>0</v>
      </c>
      <c r="AE20" s="27">
        <f t="shared" si="17"/>
        <v>0</v>
      </c>
      <c r="AF20" s="27">
        <f t="shared" si="18"/>
        <v>0</v>
      </c>
      <c r="AG20" s="27">
        <f t="shared" si="19"/>
        <v>0</v>
      </c>
      <c r="AH20" s="27">
        <f t="shared" si="20"/>
        <v>0</v>
      </c>
      <c r="AI20" s="27">
        <f t="shared" si="21"/>
        <v>0</v>
      </c>
      <c r="AJ20" s="27">
        <f t="shared" si="22"/>
        <v>0</v>
      </c>
      <c r="AK20" s="27">
        <f t="shared" si="23"/>
        <v>0</v>
      </c>
      <c r="AL20" s="35">
        <f t="shared" si="24"/>
        <v>0</v>
      </c>
      <c r="AM20" s="67"/>
    </row>
    <row r="21" spans="1:39" s="24" customFormat="1" ht="27.95" customHeight="1">
      <c r="A21" s="20"/>
      <c r="B21" s="23">
        <v>15</v>
      </c>
      <c r="C21" s="29"/>
      <c r="D21" s="369"/>
      <c r="E21" s="37">
        <f t="shared" si="2"/>
        <v>0</v>
      </c>
      <c r="F21" s="211">
        <f t="shared" si="3"/>
        <v>0</v>
      </c>
      <c r="G21" s="211">
        <f t="shared" si="15"/>
        <v>0</v>
      </c>
      <c r="H21" s="29">
        <f>SUMIFS(tbl_minus_or_plus[Score],tbl_minus_or_plus[Score],"&gt;0",tbl_minus_or_plus[Team],C21)</f>
        <v>0</v>
      </c>
      <c r="I21" s="212">
        <f>SUMIFS(tbl_minus_or_plus[Score],tbl_minus_or_plus[Score],"&lt;0",tbl_minus_or_plus[Team],C21)</f>
        <v>0</v>
      </c>
      <c r="J21" s="212">
        <f t="shared" si="8"/>
        <v>0</v>
      </c>
      <c r="K21" s="38">
        <f t="shared" si="9"/>
        <v>0</v>
      </c>
      <c r="L21" s="38">
        <f t="shared" si="10"/>
        <v>0</v>
      </c>
      <c r="M21" s="38" t="str">
        <f t="shared" si="11"/>
        <v/>
      </c>
      <c r="N21" s="38" t="str">
        <f t="shared" si="12"/>
        <v/>
      </c>
      <c r="O21" s="38" t="str">
        <f t="shared" si="14"/>
        <v/>
      </c>
      <c r="P21" s="38" t="str">
        <f t="shared" si="4"/>
        <v/>
      </c>
      <c r="Q21" s="329" t="str">
        <f t="shared" si="5"/>
        <v/>
      </c>
      <c r="R21" s="329" t="str">
        <f t="shared" si="13"/>
        <v/>
      </c>
      <c r="S21" s="37">
        <f t="shared" si="26"/>
        <v>0</v>
      </c>
      <c r="T21" s="29">
        <f t="shared" si="26"/>
        <v>0</v>
      </c>
      <c r="U21" s="29">
        <f t="shared" si="26"/>
        <v>0</v>
      </c>
      <c r="V21" s="29">
        <f t="shared" si="26"/>
        <v>0</v>
      </c>
      <c r="W21" s="29">
        <f t="shared" si="26"/>
        <v>0</v>
      </c>
      <c r="X21" s="29">
        <f t="shared" si="26"/>
        <v>0</v>
      </c>
      <c r="Y21" s="29">
        <f t="shared" si="26"/>
        <v>0</v>
      </c>
      <c r="Z21" s="29">
        <f t="shared" si="26"/>
        <v>0</v>
      </c>
      <c r="AA21" s="29">
        <f t="shared" si="26"/>
        <v>0</v>
      </c>
      <c r="AB21" s="38">
        <f t="shared" si="26"/>
        <v>0</v>
      </c>
      <c r="AC21" s="37">
        <f t="shared" si="16"/>
        <v>0</v>
      </c>
      <c r="AD21" s="29">
        <f t="shared" si="25"/>
        <v>0</v>
      </c>
      <c r="AE21" s="29">
        <f t="shared" si="17"/>
        <v>0</v>
      </c>
      <c r="AF21" s="29">
        <f t="shared" si="18"/>
        <v>0</v>
      </c>
      <c r="AG21" s="29">
        <f t="shared" si="19"/>
        <v>0</v>
      </c>
      <c r="AH21" s="29">
        <f t="shared" si="20"/>
        <v>0</v>
      </c>
      <c r="AI21" s="29">
        <f t="shared" si="21"/>
        <v>0</v>
      </c>
      <c r="AJ21" s="29">
        <f t="shared" si="22"/>
        <v>0</v>
      </c>
      <c r="AK21" s="29">
        <f t="shared" si="23"/>
        <v>0</v>
      </c>
      <c r="AL21" s="38">
        <f t="shared" si="24"/>
        <v>0</v>
      </c>
      <c r="AM21" s="67"/>
    </row>
    <row r="22" spans="1:39" s="24" customFormat="1" ht="27.95" customHeight="1">
      <c r="A22" s="20"/>
      <c r="B22" s="23">
        <v>16</v>
      </c>
      <c r="C22" s="27"/>
      <c r="D22" s="370"/>
      <c r="E22" s="34">
        <f t="shared" si="2"/>
        <v>0</v>
      </c>
      <c r="F22" s="210">
        <f t="shared" si="3"/>
        <v>0</v>
      </c>
      <c r="G22" s="210">
        <f t="shared" si="15"/>
        <v>0</v>
      </c>
      <c r="H22" s="27">
        <f>SUMIFS(tbl_minus_or_plus[Score],tbl_minus_or_plus[Score],"&gt;0",tbl_minus_or_plus[Team],C22)</f>
        <v>0</v>
      </c>
      <c r="I22" s="36">
        <f>SUMIFS(tbl_minus_or_plus[Score],tbl_minus_or_plus[Score],"&lt;0",tbl_minus_or_plus[Team],C22)</f>
        <v>0</v>
      </c>
      <c r="J22" s="36">
        <f t="shared" si="8"/>
        <v>0</v>
      </c>
      <c r="K22" s="35">
        <f t="shared" si="9"/>
        <v>0</v>
      </c>
      <c r="L22" s="35">
        <f t="shared" si="10"/>
        <v>0</v>
      </c>
      <c r="M22" s="35" t="str">
        <f t="shared" si="11"/>
        <v/>
      </c>
      <c r="N22" s="35" t="str">
        <f t="shared" si="12"/>
        <v/>
      </c>
      <c r="O22" s="35" t="str">
        <f t="shared" si="14"/>
        <v/>
      </c>
      <c r="P22" s="35" t="str">
        <f t="shared" si="4"/>
        <v/>
      </c>
      <c r="Q22" s="328" t="str">
        <f t="shared" si="5"/>
        <v/>
      </c>
      <c r="R22" s="328" t="str">
        <f t="shared" si="13"/>
        <v/>
      </c>
      <c r="S22" s="34">
        <f t="shared" si="26"/>
        <v>0</v>
      </c>
      <c r="T22" s="27">
        <f t="shared" si="26"/>
        <v>0</v>
      </c>
      <c r="U22" s="27">
        <f t="shared" si="26"/>
        <v>0</v>
      </c>
      <c r="V22" s="27">
        <f t="shared" si="26"/>
        <v>0</v>
      </c>
      <c r="W22" s="27">
        <f t="shared" si="26"/>
        <v>0</v>
      </c>
      <c r="X22" s="27">
        <f t="shared" si="26"/>
        <v>0</v>
      </c>
      <c r="Y22" s="27">
        <f t="shared" si="26"/>
        <v>0</v>
      </c>
      <c r="Z22" s="27">
        <f t="shared" si="26"/>
        <v>0</v>
      </c>
      <c r="AA22" s="27">
        <f t="shared" si="26"/>
        <v>0</v>
      </c>
      <c r="AB22" s="35">
        <f t="shared" si="26"/>
        <v>0</v>
      </c>
      <c r="AC22" s="34">
        <f t="shared" si="16"/>
        <v>0</v>
      </c>
      <c r="AD22" s="27">
        <f t="shared" si="25"/>
        <v>0</v>
      </c>
      <c r="AE22" s="27">
        <f t="shared" si="17"/>
        <v>0</v>
      </c>
      <c r="AF22" s="27">
        <f t="shared" si="18"/>
        <v>0</v>
      </c>
      <c r="AG22" s="27">
        <f t="shared" si="19"/>
        <v>0</v>
      </c>
      <c r="AH22" s="27">
        <f t="shared" si="20"/>
        <v>0</v>
      </c>
      <c r="AI22" s="27">
        <f t="shared" si="21"/>
        <v>0</v>
      </c>
      <c r="AJ22" s="27">
        <f t="shared" si="22"/>
        <v>0</v>
      </c>
      <c r="AK22" s="27">
        <f t="shared" si="23"/>
        <v>0</v>
      </c>
      <c r="AL22" s="35">
        <f t="shared" si="24"/>
        <v>0</v>
      </c>
      <c r="AM22" s="67"/>
    </row>
    <row r="23" spans="1:39" s="24" customFormat="1" ht="27.95" customHeight="1">
      <c r="A23" s="20"/>
      <c r="B23" s="23">
        <v>17</v>
      </c>
      <c r="C23" s="29"/>
      <c r="D23" s="369"/>
      <c r="E23" s="37">
        <f t="shared" si="2"/>
        <v>0</v>
      </c>
      <c r="F23" s="211">
        <f t="shared" si="3"/>
        <v>0</v>
      </c>
      <c r="G23" s="211">
        <f t="shared" si="15"/>
        <v>0</v>
      </c>
      <c r="H23" s="29">
        <f>SUMIFS(tbl_minus_or_plus[Score],tbl_minus_or_plus[Score],"&gt;0",tbl_minus_or_plus[Team],C23)</f>
        <v>0</v>
      </c>
      <c r="I23" s="212">
        <f>SUMIFS(tbl_minus_or_plus[Score],tbl_minus_or_plus[Score],"&lt;0",tbl_minus_or_plus[Team],C23)</f>
        <v>0</v>
      </c>
      <c r="J23" s="212">
        <f t="shared" si="8"/>
        <v>0</v>
      </c>
      <c r="K23" s="38">
        <f t="shared" si="9"/>
        <v>0</v>
      </c>
      <c r="L23" s="38">
        <f t="shared" si="10"/>
        <v>0</v>
      </c>
      <c r="M23" s="38" t="str">
        <f t="shared" si="11"/>
        <v/>
      </c>
      <c r="N23" s="38" t="str">
        <f t="shared" si="12"/>
        <v/>
      </c>
      <c r="O23" s="38" t="str">
        <f t="shared" si="14"/>
        <v/>
      </c>
      <c r="P23" s="38" t="str">
        <f t="shared" si="4"/>
        <v/>
      </c>
      <c r="Q23" s="329" t="str">
        <f t="shared" si="5"/>
        <v/>
      </c>
      <c r="R23" s="329" t="str">
        <f t="shared" si="13"/>
        <v/>
      </c>
      <c r="S23" s="37">
        <f t="shared" si="26"/>
        <v>0</v>
      </c>
      <c r="T23" s="29">
        <f t="shared" si="26"/>
        <v>0</v>
      </c>
      <c r="U23" s="29">
        <f t="shared" si="26"/>
        <v>0</v>
      </c>
      <c r="V23" s="29">
        <f t="shared" si="26"/>
        <v>0</v>
      </c>
      <c r="W23" s="29">
        <f t="shared" si="26"/>
        <v>0</v>
      </c>
      <c r="X23" s="29">
        <f t="shared" si="26"/>
        <v>0</v>
      </c>
      <c r="Y23" s="29">
        <f t="shared" si="26"/>
        <v>0</v>
      </c>
      <c r="Z23" s="29">
        <f t="shared" si="26"/>
        <v>0</v>
      </c>
      <c r="AA23" s="29">
        <f t="shared" si="26"/>
        <v>0</v>
      </c>
      <c r="AB23" s="38">
        <f t="shared" si="26"/>
        <v>0</v>
      </c>
      <c r="AC23" s="37">
        <f t="shared" si="16"/>
        <v>0</v>
      </c>
      <c r="AD23" s="29">
        <f t="shared" si="25"/>
        <v>0</v>
      </c>
      <c r="AE23" s="29">
        <f t="shared" si="17"/>
        <v>0</v>
      </c>
      <c r="AF23" s="29">
        <f t="shared" si="18"/>
        <v>0</v>
      </c>
      <c r="AG23" s="29">
        <f t="shared" si="19"/>
        <v>0</v>
      </c>
      <c r="AH23" s="29">
        <f t="shared" si="20"/>
        <v>0</v>
      </c>
      <c r="AI23" s="29">
        <f t="shared" si="21"/>
        <v>0</v>
      </c>
      <c r="AJ23" s="29">
        <f t="shared" si="22"/>
        <v>0</v>
      </c>
      <c r="AK23" s="29">
        <f t="shared" si="23"/>
        <v>0</v>
      </c>
      <c r="AL23" s="38">
        <f t="shared" si="24"/>
        <v>0</v>
      </c>
      <c r="AM23" s="67"/>
    </row>
    <row r="24" spans="1:39" s="24" customFormat="1" ht="27.95" customHeight="1">
      <c r="A24" s="20"/>
      <c r="B24" s="23">
        <v>18</v>
      </c>
      <c r="C24" s="27"/>
      <c r="D24" s="370"/>
      <c r="E24" s="34">
        <f t="shared" si="2"/>
        <v>0</v>
      </c>
      <c r="F24" s="210">
        <f t="shared" si="3"/>
        <v>0</v>
      </c>
      <c r="G24" s="210">
        <f t="shared" si="15"/>
        <v>0</v>
      </c>
      <c r="H24" s="27">
        <f>SUMIFS(tbl_minus_or_plus[Score],tbl_minus_or_plus[Score],"&gt;0",tbl_minus_or_plus[Team],C24)</f>
        <v>0</v>
      </c>
      <c r="I24" s="36">
        <f>SUMIFS(tbl_minus_or_plus[Score],tbl_minus_or_plus[Score],"&lt;0",tbl_minus_or_plus[Team],C24)</f>
        <v>0</v>
      </c>
      <c r="J24" s="36">
        <f t="shared" si="8"/>
        <v>0</v>
      </c>
      <c r="K24" s="35">
        <f t="shared" si="9"/>
        <v>0</v>
      </c>
      <c r="L24" s="35">
        <f t="shared" si="10"/>
        <v>0</v>
      </c>
      <c r="M24" s="35" t="str">
        <f t="shared" si="11"/>
        <v/>
      </c>
      <c r="N24" s="35" t="str">
        <f t="shared" si="12"/>
        <v/>
      </c>
      <c r="O24" s="35" t="str">
        <f t="shared" si="14"/>
        <v/>
      </c>
      <c r="P24" s="35" t="str">
        <f t="shared" si="4"/>
        <v/>
      </c>
      <c r="Q24" s="328" t="str">
        <f t="shared" si="5"/>
        <v/>
      </c>
      <c r="R24" s="328" t="str">
        <f t="shared" si="13"/>
        <v/>
      </c>
      <c r="S24" s="34">
        <f t="shared" si="26"/>
        <v>0</v>
      </c>
      <c r="T24" s="27">
        <f t="shared" si="26"/>
        <v>0</v>
      </c>
      <c r="U24" s="27">
        <f t="shared" si="26"/>
        <v>0</v>
      </c>
      <c r="V24" s="27">
        <f t="shared" si="26"/>
        <v>0</v>
      </c>
      <c r="W24" s="27">
        <f t="shared" si="26"/>
        <v>0</v>
      </c>
      <c r="X24" s="27">
        <f t="shared" si="26"/>
        <v>0</v>
      </c>
      <c r="Y24" s="27">
        <f t="shared" si="26"/>
        <v>0</v>
      </c>
      <c r="Z24" s="27">
        <f t="shared" si="26"/>
        <v>0</v>
      </c>
      <c r="AA24" s="27">
        <f t="shared" si="26"/>
        <v>0</v>
      </c>
      <c r="AB24" s="35">
        <f t="shared" si="26"/>
        <v>0</v>
      </c>
      <c r="AC24" s="34">
        <f t="shared" si="16"/>
        <v>0</v>
      </c>
      <c r="AD24" s="27">
        <f t="shared" si="25"/>
        <v>0</v>
      </c>
      <c r="AE24" s="27">
        <f t="shared" si="17"/>
        <v>0</v>
      </c>
      <c r="AF24" s="27">
        <f t="shared" si="18"/>
        <v>0</v>
      </c>
      <c r="AG24" s="27">
        <f t="shared" si="19"/>
        <v>0</v>
      </c>
      <c r="AH24" s="27">
        <f t="shared" si="20"/>
        <v>0</v>
      </c>
      <c r="AI24" s="27">
        <f t="shared" si="21"/>
        <v>0</v>
      </c>
      <c r="AJ24" s="27">
        <f t="shared" si="22"/>
        <v>0</v>
      </c>
      <c r="AK24" s="27">
        <f t="shared" si="23"/>
        <v>0</v>
      </c>
      <c r="AL24" s="35">
        <f t="shared" si="24"/>
        <v>0</v>
      </c>
      <c r="AM24" s="67"/>
    </row>
    <row r="25" spans="1:39" s="24" customFormat="1" ht="27.95" customHeight="1">
      <c r="A25" s="20"/>
      <c r="B25" s="23">
        <v>19</v>
      </c>
      <c r="C25" s="29"/>
      <c r="D25" s="369"/>
      <c r="E25" s="37">
        <f t="shared" si="2"/>
        <v>0</v>
      </c>
      <c r="F25" s="211">
        <f t="shared" si="3"/>
        <v>0</v>
      </c>
      <c r="G25" s="211">
        <f t="shared" si="15"/>
        <v>0</v>
      </c>
      <c r="H25" s="29">
        <f>SUMIFS(tbl_minus_or_plus[Score],tbl_minus_or_plus[Score],"&gt;0",tbl_minus_or_plus[Team],C25)</f>
        <v>0</v>
      </c>
      <c r="I25" s="212">
        <f>SUMIFS(tbl_minus_or_plus[Score],tbl_minus_or_plus[Score],"&lt;0",tbl_minus_or_plus[Team],C25)</f>
        <v>0</v>
      </c>
      <c r="J25" s="212">
        <f t="shared" si="8"/>
        <v>0</v>
      </c>
      <c r="K25" s="38">
        <f t="shared" si="9"/>
        <v>0</v>
      </c>
      <c r="L25" s="38">
        <f t="shared" si="10"/>
        <v>0</v>
      </c>
      <c r="M25" s="38" t="str">
        <f t="shared" si="11"/>
        <v/>
      </c>
      <c r="N25" s="38" t="str">
        <f t="shared" si="12"/>
        <v/>
      </c>
      <c r="O25" s="38" t="str">
        <f t="shared" si="14"/>
        <v/>
      </c>
      <c r="P25" s="38" t="str">
        <f t="shared" si="4"/>
        <v/>
      </c>
      <c r="Q25" s="329" t="str">
        <f t="shared" si="5"/>
        <v/>
      </c>
      <c r="R25" s="329" t="str">
        <f t="shared" si="13"/>
        <v/>
      </c>
      <c r="S25" s="37">
        <f t="shared" si="26"/>
        <v>0</v>
      </c>
      <c r="T25" s="29">
        <f t="shared" si="26"/>
        <v>0</v>
      </c>
      <c r="U25" s="29">
        <f t="shared" si="26"/>
        <v>0</v>
      </c>
      <c r="V25" s="29">
        <f t="shared" si="26"/>
        <v>0</v>
      </c>
      <c r="W25" s="29">
        <f t="shared" si="26"/>
        <v>0</v>
      </c>
      <c r="X25" s="29">
        <f t="shared" si="26"/>
        <v>0</v>
      </c>
      <c r="Y25" s="29">
        <f t="shared" si="26"/>
        <v>0</v>
      </c>
      <c r="Z25" s="29">
        <f t="shared" si="26"/>
        <v>0</v>
      </c>
      <c r="AA25" s="29">
        <f t="shared" si="26"/>
        <v>0</v>
      </c>
      <c r="AB25" s="38">
        <f t="shared" si="26"/>
        <v>0</v>
      </c>
      <c r="AC25" s="37">
        <f t="shared" si="16"/>
        <v>0</v>
      </c>
      <c r="AD25" s="29">
        <f t="shared" si="25"/>
        <v>0</v>
      </c>
      <c r="AE25" s="29">
        <f t="shared" si="17"/>
        <v>0</v>
      </c>
      <c r="AF25" s="29">
        <f t="shared" si="18"/>
        <v>0</v>
      </c>
      <c r="AG25" s="29">
        <f t="shared" si="19"/>
        <v>0</v>
      </c>
      <c r="AH25" s="29">
        <f t="shared" si="20"/>
        <v>0</v>
      </c>
      <c r="AI25" s="29">
        <f t="shared" si="21"/>
        <v>0</v>
      </c>
      <c r="AJ25" s="29">
        <f t="shared" si="22"/>
        <v>0</v>
      </c>
      <c r="AK25" s="29">
        <f t="shared" si="23"/>
        <v>0</v>
      </c>
      <c r="AL25" s="38">
        <f t="shared" si="24"/>
        <v>0</v>
      </c>
      <c r="AM25" s="67"/>
    </row>
    <row r="26" spans="1:39" s="24" customFormat="1" ht="27.95" customHeight="1">
      <c r="A26" s="20"/>
      <c r="B26" s="23">
        <v>20</v>
      </c>
      <c r="C26" s="27"/>
      <c r="D26" s="370"/>
      <c r="E26" s="34">
        <f t="shared" si="2"/>
        <v>0</v>
      </c>
      <c r="F26" s="210">
        <f t="shared" si="3"/>
        <v>0</v>
      </c>
      <c r="G26" s="210">
        <f t="shared" si="15"/>
        <v>0</v>
      </c>
      <c r="H26" s="27">
        <f>SUMIFS(tbl_minus_or_plus[Score],tbl_minus_or_plus[Score],"&gt;0",tbl_minus_or_plus[Team],C26)</f>
        <v>0</v>
      </c>
      <c r="I26" s="36">
        <f>SUMIFS(tbl_minus_or_plus[Score],tbl_minus_or_plus[Score],"&lt;0",tbl_minus_or_plus[Team],C26)</f>
        <v>0</v>
      </c>
      <c r="J26" s="36">
        <f t="shared" si="8"/>
        <v>0</v>
      </c>
      <c r="K26" s="35">
        <f t="shared" si="9"/>
        <v>0</v>
      </c>
      <c r="L26" s="35">
        <f t="shared" si="10"/>
        <v>0</v>
      </c>
      <c r="M26" s="35" t="str">
        <f t="shared" si="11"/>
        <v/>
      </c>
      <c r="N26" s="35" t="str">
        <f t="shared" si="12"/>
        <v/>
      </c>
      <c r="O26" s="35" t="str">
        <f t="shared" si="14"/>
        <v/>
      </c>
      <c r="P26" s="35" t="str">
        <f t="shared" si="4"/>
        <v/>
      </c>
      <c r="Q26" s="328" t="str">
        <f t="shared" si="5"/>
        <v/>
      </c>
      <c r="R26" s="328" t="str">
        <f t="shared" si="13"/>
        <v/>
      </c>
      <c r="S26" s="34">
        <f t="shared" si="26"/>
        <v>0</v>
      </c>
      <c r="T26" s="27">
        <f t="shared" si="26"/>
        <v>0</v>
      </c>
      <c r="U26" s="27">
        <f t="shared" si="26"/>
        <v>0</v>
      </c>
      <c r="V26" s="27">
        <f t="shared" si="26"/>
        <v>0</v>
      </c>
      <c r="W26" s="27">
        <f t="shared" si="26"/>
        <v>0</v>
      </c>
      <c r="X26" s="27">
        <f t="shared" si="26"/>
        <v>0</v>
      </c>
      <c r="Y26" s="27">
        <f t="shared" si="26"/>
        <v>0</v>
      </c>
      <c r="Z26" s="27">
        <f t="shared" si="26"/>
        <v>0</v>
      </c>
      <c r="AA26" s="27">
        <f t="shared" si="26"/>
        <v>0</v>
      </c>
      <c r="AB26" s="35">
        <f t="shared" si="26"/>
        <v>0</v>
      </c>
      <c r="AC26" s="34">
        <f t="shared" si="16"/>
        <v>0</v>
      </c>
      <c r="AD26" s="27">
        <f t="shared" si="25"/>
        <v>0</v>
      </c>
      <c r="AE26" s="27">
        <f t="shared" si="17"/>
        <v>0</v>
      </c>
      <c r="AF26" s="27">
        <f t="shared" si="18"/>
        <v>0</v>
      </c>
      <c r="AG26" s="27">
        <f t="shared" si="19"/>
        <v>0</v>
      </c>
      <c r="AH26" s="27">
        <f t="shared" si="20"/>
        <v>0</v>
      </c>
      <c r="AI26" s="27">
        <f t="shared" si="21"/>
        <v>0</v>
      </c>
      <c r="AJ26" s="27">
        <f t="shared" si="22"/>
        <v>0</v>
      </c>
      <c r="AK26" s="27">
        <f t="shared" si="23"/>
        <v>0</v>
      </c>
      <c r="AL26" s="35">
        <f t="shared" si="24"/>
        <v>0</v>
      </c>
      <c r="AM26" s="67"/>
    </row>
    <row r="27" spans="1:39" s="24" customFormat="1" ht="27.95" customHeight="1">
      <c r="A27" s="20"/>
      <c r="B27" s="23">
        <v>21</v>
      </c>
      <c r="C27" s="29"/>
      <c r="D27" s="369"/>
      <c r="E27" s="37">
        <f t="shared" si="2"/>
        <v>0</v>
      </c>
      <c r="F27" s="211">
        <f t="shared" si="3"/>
        <v>0</v>
      </c>
      <c r="G27" s="211">
        <f t="shared" si="15"/>
        <v>0</v>
      </c>
      <c r="H27" s="29">
        <f>SUMIFS(tbl_minus_or_plus[Score],tbl_minus_or_plus[Score],"&gt;0",tbl_minus_or_plus[Team],C27)</f>
        <v>0</v>
      </c>
      <c r="I27" s="212">
        <f>SUMIFS(tbl_minus_or_plus[Score],tbl_minus_or_plus[Score],"&lt;0",tbl_minus_or_plus[Team],C27)</f>
        <v>0</v>
      </c>
      <c r="J27" s="212">
        <f t="shared" si="8"/>
        <v>0</v>
      </c>
      <c r="K27" s="38">
        <f t="shared" si="9"/>
        <v>0</v>
      </c>
      <c r="L27" s="38">
        <f t="shared" si="10"/>
        <v>0</v>
      </c>
      <c r="M27" s="38" t="str">
        <f t="shared" si="11"/>
        <v/>
      </c>
      <c r="N27" s="38" t="str">
        <f t="shared" si="12"/>
        <v/>
      </c>
      <c r="O27" s="38" t="str">
        <f t="shared" si="14"/>
        <v/>
      </c>
      <c r="P27" s="38" t="str">
        <f t="shared" si="4"/>
        <v/>
      </c>
      <c r="Q27" s="329" t="str">
        <f t="shared" si="5"/>
        <v/>
      </c>
      <c r="R27" s="329" t="str">
        <f t="shared" si="13"/>
        <v/>
      </c>
      <c r="S27" s="37">
        <f t="shared" ref="S27:AB36" si="27">SUMIFS(listof_result_total_scores,listof_result_sections,S$3,listof_result_teams,$C27,listof_result_status,"Published")</f>
        <v>0</v>
      </c>
      <c r="T27" s="29">
        <f t="shared" si="27"/>
        <v>0</v>
      </c>
      <c r="U27" s="29">
        <f t="shared" si="27"/>
        <v>0</v>
      </c>
      <c r="V27" s="29">
        <f t="shared" si="27"/>
        <v>0</v>
      </c>
      <c r="W27" s="29">
        <f t="shared" si="27"/>
        <v>0</v>
      </c>
      <c r="X27" s="29">
        <f t="shared" si="27"/>
        <v>0</v>
      </c>
      <c r="Y27" s="29">
        <f t="shared" si="27"/>
        <v>0</v>
      </c>
      <c r="Z27" s="29">
        <f t="shared" si="27"/>
        <v>0</v>
      </c>
      <c r="AA27" s="29">
        <f t="shared" si="27"/>
        <v>0</v>
      </c>
      <c r="AB27" s="38">
        <f t="shared" si="27"/>
        <v>0</v>
      </c>
      <c r="AC27" s="37">
        <f t="shared" si="16"/>
        <v>0</v>
      </c>
      <c r="AD27" s="29">
        <f t="shared" si="25"/>
        <v>0</v>
      </c>
      <c r="AE27" s="29">
        <f t="shared" si="17"/>
        <v>0</v>
      </c>
      <c r="AF27" s="29">
        <f t="shared" si="18"/>
        <v>0</v>
      </c>
      <c r="AG27" s="29">
        <f t="shared" si="19"/>
        <v>0</v>
      </c>
      <c r="AH27" s="29">
        <f t="shared" si="20"/>
        <v>0</v>
      </c>
      <c r="AI27" s="29">
        <f t="shared" si="21"/>
        <v>0</v>
      </c>
      <c r="AJ27" s="29">
        <f t="shared" si="22"/>
        <v>0</v>
      </c>
      <c r="AK27" s="29">
        <f t="shared" si="23"/>
        <v>0</v>
      </c>
      <c r="AL27" s="38">
        <f t="shared" si="24"/>
        <v>0</v>
      </c>
      <c r="AM27" s="67"/>
    </row>
    <row r="28" spans="1:39" s="24" customFormat="1" ht="27.95" customHeight="1">
      <c r="A28" s="20"/>
      <c r="B28" s="23">
        <v>22</v>
      </c>
      <c r="C28" s="27"/>
      <c r="D28" s="370"/>
      <c r="E28" s="34">
        <f t="shared" si="2"/>
        <v>0</v>
      </c>
      <c r="F28" s="210">
        <f t="shared" si="3"/>
        <v>0</v>
      </c>
      <c r="G28" s="210">
        <f t="shared" si="15"/>
        <v>0</v>
      </c>
      <c r="H28" s="27">
        <f>SUMIFS(tbl_minus_or_plus[Score],tbl_minus_or_plus[Score],"&gt;0",tbl_minus_or_plus[Team],C28)</f>
        <v>0</v>
      </c>
      <c r="I28" s="36">
        <f>SUMIFS(tbl_minus_or_plus[Score],tbl_minus_or_plus[Score],"&lt;0",tbl_minus_or_plus[Team],C28)</f>
        <v>0</v>
      </c>
      <c r="J28" s="36">
        <f t="shared" si="8"/>
        <v>0</v>
      </c>
      <c r="K28" s="35">
        <f t="shared" si="9"/>
        <v>0</v>
      </c>
      <c r="L28" s="35">
        <f t="shared" si="10"/>
        <v>0</v>
      </c>
      <c r="M28" s="35" t="str">
        <f t="shared" si="11"/>
        <v/>
      </c>
      <c r="N28" s="35" t="str">
        <f t="shared" si="12"/>
        <v/>
      </c>
      <c r="O28" s="35" t="str">
        <f t="shared" si="14"/>
        <v/>
      </c>
      <c r="P28" s="35" t="str">
        <f t="shared" si="4"/>
        <v/>
      </c>
      <c r="Q28" s="328" t="str">
        <f t="shared" si="5"/>
        <v/>
      </c>
      <c r="R28" s="328" t="str">
        <f t="shared" si="13"/>
        <v/>
      </c>
      <c r="S28" s="34">
        <f t="shared" si="27"/>
        <v>0</v>
      </c>
      <c r="T28" s="27">
        <f t="shared" si="27"/>
        <v>0</v>
      </c>
      <c r="U28" s="27">
        <f t="shared" si="27"/>
        <v>0</v>
      </c>
      <c r="V28" s="27">
        <f t="shared" si="27"/>
        <v>0</v>
      </c>
      <c r="W28" s="27">
        <f t="shared" si="27"/>
        <v>0</v>
      </c>
      <c r="X28" s="27">
        <f t="shared" si="27"/>
        <v>0</v>
      </c>
      <c r="Y28" s="27">
        <f t="shared" si="27"/>
        <v>0</v>
      </c>
      <c r="Z28" s="27">
        <f t="shared" si="27"/>
        <v>0</v>
      </c>
      <c r="AA28" s="27">
        <f t="shared" si="27"/>
        <v>0</v>
      </c>
      <c r="AB28" s="35">
        <f t="shared" si="27"/>
        <v>0</v>
      </c>
      <c r="AC28" s="34">
        <f t="shared" si="16"/>
        <v>0</v>
      </c>
      <c r="AD28" s="27">
        <f t="shared" si="25"/>
        <v>0</v>
      </c>
      <c r="AE28" s="27">
        <f t="shared" si="17"/>
        <v>0</v>
      </c>
      <c r="AF28" s="27">
        <f t="shared" si="18"/>
        <v>0</v>
      </c>
      <c r="AG28" s="27">
        <f t="shared" si="19"/>
        <v>0</v>
      </c>
      <c r="AH28" s="27">
        <f t="shared" si="20"/>
        <v>0</v>
      </c>
      <c r="AI28" s="27">
        <f t="shared" si="21"/>
        <v>0</v>
      </c>
      <c r="AJ28" s="27">
        <f t="shared" si="22"/>
        <v>0</v>
      </c>
      <c r="AK28" s="27">
        <f t="shared" si="23"/>
        <v>0</v>
      </c>
      <c r="AL28" s="35">
        <f t="shared" si="24"/>
        <v>0</v>
      </c>
      <c r="AM28" s="67"/>
    </row>
    <row r="29" spans="1:39" s="24" customFormat="1" ht="27.95" customHeight="1">
      <c r="A29" s="20"/>
      <c r="B29" s="23">
        <v>23</v>
      </c>
      <c r="C29" s="29"/>
      <c r="D29" s="369"/>
      <c r="E29" s="37">
        <f t="shared" si="2"/>
        <v>0</v>
      </c>
      <c r="F29" s="211">
        <f t="shared" si="3"/>
        <v>0</v>
      </c>
      <c r="G29" s="211">
        <f t="shared" si="15"/>
        <v>0</v>
      </c>
      <c r="H29" s="29">
        <f>SUMIFS(tbl_minus_or_plus[Score],tbl_minus_or_plus[Score],"&gt;0",tbl_minus_or_plus[Team],C29)</f>
        <v>0</v>
      </c>
      <c r="I29" s="212">
        <f>SUMIFS(tbl_minus_or_plus[Score],tbl_minus_or_plus[Score],"&lt;0",tbl_minus_or_plus[Team],C29)</f>
        <v>0</v>
      </c>
      <c r="J29" s="212">
        <f t="shared" si="8"/>
        <v>0</v>
      </c>
      <c r="K29" s="38">
        <f t="shared" si="9"/>
        <v>0</v>
      </c>
      <c r="L29" s="38">
        <f t="shared" si="10"/>
        <v>0</v>
      </c>
      <c r="M29" s="38" t="str">
        <f t="shared" si="11"/>
        <v/>
      </c>
      <c r="N29" s="38" t="str">
        <f t="shared" si="12"/>
        <v/>
      </c>
      <c r="O29" s="38" t="str">
        <f t="shared" si="14"/>
        <v/>
      </c>
      <c r="P29" s="38" t="str">
        <f t="shared" si="4"/>
        <v/>
      </c>
      <c r="Q29" s="329" t="str">
        <f t="shared" si="5"/>
        <v/>
      </c>
      <c r="R29" s="329" t="str">
        <f t="shared" si="13"/>
        <v/>
      </c>
      <c r="S29" s="37">
        <f t="shared" si="27"/>
        <v>0</v>
      </c>
      <c r="T29" s="29">
        <f t="shared" si="27"/>
        <v>0</v>
      </c>
      <c r="U29" s="29">
        <f t="shared" si="27"/>
        <v>0</v>
      </c>
      <c r="V29" s="29">
        <f t="shared" si="27"/>
        <v>0</v>
      </c>
      <c r="W29" s="29">
        <f t="shared" si="27"/>
        <v>0</v>
      </c>
      <c r="X29" s="29">
        <f t="shared" si="27"/>
        <v>0</v>
      </c>
      <c r="Y29" s="29">
        <f t="shared" si="27"/>
        <v>0</v>
      </c>
      <c r="Z29" s="29">
        <f t="shared" si="27"/>
        <v>0</v>
      </c>
      <c r="AA29" s="29">
        <f t="shared" si="27"/>
        <v>0</v>
      </c>
      <c r="AB29" s="38">
        <f t="shared" si="27"/>
        <v>0</v>
      </c>
      <c r="AC29" s="37">
        <f t="shared" si="16"/>
        <v>0</v>
      </c>
      <c r="AD29" s="29">
        <f t="shared" si="25"/>
        <v>0</v>
      </c>
      <c r="AE29" s="29">
        <f t="shared" si="17"/>
        <v>0</v>
      </c>
      <c r="AF29" s="29">
        <f t="shared" si="18"/>
        <v>0</v>
      </c>
      <c r="AG29" s="29">
        <f t="shared" si="19"/>
        <v>0</v>
      </c>
      <c r="AH29" s="29">
        <f t="shared" si="20"/>
        <v>0</v>
      </c>
      <c r="AI29" s="29">
        <f t="shared" si="21"/>
        <v>0</v>
      </c>
      <c r="AJ29" s="29">
        <f t="shared" si="22"/>
        <v>0</v>
      </c>
      <c r="AK29" s="29">
        <f t="shared" si="23"/>
        <v>0</v>
      </c>
      <c r="AL29" s="38">
        <f t="shared" si="24"/>
        <v>0</v>
      </c>
      <c r="AM29" s="67"/>
    </row>
    <row r="30" spans="1:39" s="24" customFormat="1" ht="27.95" customHeight="1">
      <c r="A30" s="20"/>
      <c r="B30" s="23">
        <v>24</v>
      </c>
      <c r="C30" s="27"/>
      <c r="D30" s="370"/>
      <c r="E30" s="34">
        <f t="shared" si="2"/>
        <v>0</v>
      </c>
      <c r="F30" s="210">
        <f t="shared" si="3"/>
        <v>0</v>
      </c>
      <c r="G30" s="210">
        <f t="shared" si="15"/>
        <v>0</v>
      </c>
      <c r="H30" s="27">
        <f>SUMIFS(tbl_minus_or_plus[Score],tbl_minus_or_plus[Score],"&gt;0",tbl_minus_or_plus[Team],C30)</f>
        <v>0</v>
      </c>
      <c r="I30" s="36">
        <f>SUMIFS(tbl_minus_or_plus[Score],tbl_minus_or_plus[Score],"&lt;0",tbl_minus_or_plus[Team],C30)</f>
        <v>0</v>
      </c>
      <c r="J30" s="36">
        <f t="shared" si="8"/>
        <v>0</v>
      </c>
      <c r="K30" s="35">
        <f t="shared" si="9"/>
        <v>0</v>
      </c>
      <c r="L30" s="35">
        <f t="shared" si="10"/>
        <v>0</v>
      </c>
      <c r="M30" s="35" t="str">
        <f t="shared" si="11"/>
        <v/>
      </c>
      <c r="N30" s="35" t="str">
        <f t="shared" si="12"/>
        <v/>
      </c>
      <c r="O30" s="35" t="str">
        <f t="shared" si="14"/>
        <v/>
      </c>
      <c r="P30" s="35" t="str">
        <f t="shared" si="4"/>
        <v/>
      </c>
      <c r="Q30" s="328" t="str">
        <f t="shared" si="5"/>
        <v/>
      </c>
      <c r="R30" s="328" t="str">
        <f t="shared" si="13"/>
        <v/>
      </c>
      <c r="S30" s="34">
        <f t="shared" si="27"/>
        <v>0</v>
      </c>
      <c r="T30" s="27">
        <f t="shared" si="27"/>
        <v>0</v>
      </c>
      <c r="U30" s="27">
        <f t="shared" si="27"/>
        <v>0</v>
      </c>
      <c r="V30" s="27">
        <f t="shared" si="27"/>
        <v>0</v>
      </c>
      <c r="W30" s="27">
        <f t="shared" si="27"/>
        <v>0</v>
      </c>
      <c r="X30" s="27">
        <f t="shared" si="27"/>
        <v>0</v>
      </c>
      <c r="Y30" s="27">
        <f t="shared" si="27"/>
        <v>0</v>
      </c>
      <c r="Z30" s="27">
        <f t="shared" si="27"/>
        <v>0</v>
      </c>
      <c r="AA30" s="27">
        <f t="shared" si="27"/>
        <v>0</v>
      </c>
      <c r="AB30" s="35">
        <f t="shared" si="27"/>
        <v>0</v>
      </c>
      <c r="AC30" s="34">
        <f t="shared" si="16"/>
        <v>0</v>
      </c>
      <c r="AD30" s="27">
        <f t="shared" si="25"/>
        <v>0</v>
      </c>
      <c r="AE30" s="27">
        <f t="shared" si="17"/>
        <v>0</v>
      </c>
      <c r="AF30" s="27">
        <f t="shared" si="18"/>
        <v>0</v>
      </c>
      <c r="AG30" s="27">
        <f t="shared" si="19"/>
        <v>0</v>
      </c>
      <c r="AH30" s="27">
        <f t="shared" si="20"/>
        <v>0</v>
      </c>
      <c r="AI30" s="27">
        <f t="shared" si="21"/>
        <v>0</v>
      </c>
      <c r="AJ30" s="27">
        <f t="shared" si="22"/>
        <v>0</v>
      </c>
      <c r="AK30" s="27">
        <f t="shared" si="23"/>
        <v>0</v>
      </c>
      <c r="AL30" s="35">
        <f t="shared" si="24"/>
        <v>0</v>
      </c>
      <c r="AM30" s="67"/>
    </row>
    <row r="31" spans="1:39" s="24" customFormat="1" ht="27.95" customHeight="1">
      <c r="A31" s="20"/>
      <c r="B31" s="23">
        <v>25</v>
      </c>
      <c r="C31" s="29"/>
      <c r="D31" s="369"/>
      <c r="E31" s="37">
        <f t="shared" si="2"/>
        <v>0</v>
      </c>
      <c r="F31" s="211">
        <f t="shared" si="3"/>
        <v>0</v>
      </c>
      <c r="G31" s="211">
        <f t="shared" si="15"/>
        <v>0</v>
      </c>
      <c r="H31" s="29">
        <f>SUMIFS(tbl_minus_or_plus[Score],tbl_minus_or_plus[Score],"&gt;0",tbl_minus_or_plus[Team],C31)</f>
        <v>0</v>
      </c>
      <c r="I31" s="212">
        <f>SUMIFS(tbl_minus_or_plus[Score],tbl_minus_or_plus[Score],"&lt;0",tbl_minus_or_plus[Team],C31)</f>
        <v>0</v>
      </c>
      <c r="J31" s="212">
        <f t="shared" si="8"/>
        <v>0</v>
      </c>
      <c r="K31" s="38">
        <f t="shared" si="9"/>
        <v>0</v>
      </c>
      <c r="L31" s="38">
        <f t="shared" si="10"/>
        <v>0</v>
      </c>
      <c r="M31" s="38" t="str">
        <f t="shared" si="11"/>
        <v/>
      </c>
      <c r="N31" s="38" t="str">
        <f t="shared" si="12"/>
        <v/>
      </c>
      <c r="O31" s="38" t="str">
        <f t="shared" si="14"/>
        <v/>
      </c>
      <c r="P31" s="38" t="str">
        <f t="shared" si="4"/>
        <v/>
      </c>
      <c r="Q31" s="329" t="str">
        <f t="shared" si="5"/>
        <v/>
      </c>
      <c r="R31" s="329" t="str">
        <f t="shared" si="13"/>
        <v/>
      </c>
      <c r="S31" s="37">
        <f t="shared" si="27"/>
        <v>0</v>
      </c>
      <c r="T31" s="29">
        <f t="shared" si="27"/>
        <v>0</v>
      </c>
      <c r="U31" s="29">
        <f t="shared" si="27"/>
        <v>0</v>
      </c>
      <c r="V31" s="29">
        <f t="shared" si="27"/>
        <v>0</v>
      </c>
      <c r="W31" s="29">
        <f t="shared" si="27"/>
        <v>0</v>
      </c>
      <c r="X31" s="29">
        <f t="shared" si="27"/>
        <v>0</v>
      </c>
      <c r="Y31" s="29">
        <f t="shared" si="27"/>
        <v>0</v>
      </c>
      <c r="Z31" s="29">
        <f t="shared" si="27"/>
        <v>0</v>
      </c>
      <c r="AA31" s="29">
        <f t="shared" si="27"/>
        <v>0</v>
      </c>
      <c r="AB31" s="38">
        <f t="shared" si="27"/>
        <v>0</v>
      </c>
      <c r="AC31" s="37">
        <f t="shared" si="16"/>
        <v>0</v>
      </c>
      <c r="AD31" s="29">
        <f t="shared" si="25"/>
        <v>0</v>
      </c>
      <c r="AE31" s="29">
        <f t="shared" si="17"/>
        <v>0</v>
      </c>
      <c r="AF31" s="29">
        <f t="shared" si="18"/>
        <v>0</v>
      </c>
      <c r="AG31" s="29">
        <f t="shared" si="19"/>
        <v>0</v>
      </c>
      <c r="AH31" s="29">
        <f t="shared" si="20"/>
        <v>0</v>
      </c>
      <c r="AI31" s="29">
        <f t="shared" si="21"/>
        <v>0</v>
      </c>
      <c r="AJ31" s="29">
        <f t="shared" si="22"/>
        <v>0</v>
      </c>
      <c r="AK31" s="29">
        <f t="shared" si="23"/>
        <v>0</v>
      </c>
      <c r="AL31" s="38">
        <f t="shared" si="24"/>
        <v>0</v>
      </c>
      <c r="AM31" s="67"/>
    </row>
    <row r="32" spans="1:39" s="24" customFormat="1" ht="27.95" customHeight="1">
      <c r="A32" s="20"/>
      <c r="B32" s="23">
        <v>26</v>
      </c>
      <c r="C32" s="27"/>
      <c r="D32" s="370"/>
      <c r="E32" s="34">
        <f t="shared" si="2"/>
        <v>0</v>
      </c>
      <c r="F32" s="210">
        <f t="shared" si="3"/>
        <v>0</v>
      </c>
      <c r="G32" s="210">
        <f t="shared" si="15"/>
        <v>0</v>
      </c>
      <c r="H32" s="27">
        <f>SUMIFS(tbl_minus_or_plus[Score],tbl_minus_or_plus[Score],"&gt;0",tbl_minus_or_plus[Team],C32)</f>
        <v>0</v>
      </c>
      <c r="I32" s="36">
        <f>SUMIFS(tbl_minus_or_plus[Score],tbl_minus_or_plus[Score],"&lt;0",tbl_minus_or_plus[Team],C32)</f>
        <v>0</v>
      </c>
      <c r="J32" s="36">
        <f t="shared" si="8"/>
        <v>0</v>
      </c>
      <c r="K32" s="35">
        <f t="shared" si="9"/>
        <v>0</v>
      </c>
      <c r="L32" s="35">
        <f t="shared" si="10"/>
        <v>0</v>
      </c>
      <c r="M32" s="35" t="str">
        <f t="shared" si="11"/>
        <v/>
      </c>
      <c r="N32" s="35" t="str">
        <f t="shared" si="12"/>
        <v/>
      </c>
      <c r="O32" s="35" t="str">
        <f t="shared" si="14"/>
        <v/>
      </c>
      <c r="P32" s="35" t="str">
        <f t="shared" si="4"/>
        <v/>
      </c>
      <c r="Q32" s="328" t="str">
        <f t="shared" si="5"/>
        <v/>
      </c>
      <c r="R32" s="328" t="str">
        <f t="shared" si="13"/>
        <v/>
      </c>
      <c r="S32" s="34">
        <f t="shared" si="27"/>
        <v>0</v>
      </c>
      <c r="T32" s="27">
        <f t="shared" si="27"/>
        <v>0</v>
      </c>
      <c r="U32" s="27">
        <f t="shared" si="27"/>
        <v>0</v>
      </c>
      <c r="V32" s="27">
        <f t="shared" si="27"/>
        <v>0</v>
      </c>
      <c r="W32" s="27">
        <f t="shared" si="27"/>
        <v>0</v>
      </c>
      <c r="X32" s="27">
        <f t="shared" si="27"/>
        <v>0</v>
      </c>
      <c r="Y32" s="27">
        <f t="shared" si="27"/>
        <v>0</v>
      </c>
      <c r="Z32" s="27">
        <f t="shared" si="27"/>
        <v>0</v>
      </c>
      <c r="AA32" s="27">
        <f t="shared" si="27"/>
        <v>0</v>
      </c>
      <c r="AB32" s="35">
        <f t="shared" si="27"/>
        <v>0</v>
      </c>
      <c r="AC32" s="34">
        <f t="shared" si="16"/>
        <v>0</v>
      </c>
      <c r="AD32" s="27">
        <f t="shared" si="25"/>
        <v>0</v>
      </c>
      <c r="AE32" s="27">
        <f t="shared" si="17"/>
        <v>0</v>
      </c>
      <c r="AF32" s="27">
        <f t="shared" si="18"/>
        <v>0</v>
      </c>
      <c r="AG32" s="27">
        <f t="shared" si="19"/>
        <v>0</v>
      </c>
      <c r="AH32" s="27">
        <f t="shared" si="20"/>
        <v>0</v>
      </c>
      <c r="AI32" s="27">
        <f t="shared" si="21"/>
        <v>0</v>
      </c>
      <c r="AJ32" s="27">
        <f t="shared" si="22"/>
        <v>0</v>
      </c>
      <c r="AK32" s="27">
        <f t="shared" si="23"/>
        <v>0</v>
      </c>
      <c r="AL32" s="35">
        <f t="shared" si="24"/>
        <v>0</v>
      </c>
      <c r="AM32" s="67"/>
    </row>
    <row r="33" spans="1:39" s="24" customFormat="1" ht="27.95" customHeight="1">
      <c r="A33" s="20"/>
      <c r="B33" s="23">
        <v>27</v>
      </c>
      <c r="C33" s="29"/>
      <c r="D33" s="369"/>
      <c r="E33" s="37">
        <f t="shared" si="2"/>
        <v>0</v>
      </c>
      <c r="F33" s="211">
        <f t="shared" si="3"/>
        <v>0</v>
      </c>
      <c r="G33" s="211">
        <f t="shared" si="15"/>
        <v>0</v>
      </c>
      <c r="H33" s="29">
        <f>SUMIFS(tbl_minus_or_plus[Score],tbl_minus_or_plus[Score],"&gt;0",tbl_minus_or_plus[Team],C33)</f>
        <v>0</v>
      </c>
      <c r="I33" s="212">
        <f>SUMIFS(tbl_minus_or_plus[Score],tbl_minus_or_plus[Score],"&lt;0",tbl_minus_or_plus[Team],C33)</f>
        <v>0</v>
      </c>
      <c r="J33" s="212">
        <f t="shared" si="8"/>
        <v>0</v>
      </c>
      <c r="K33" s="38">
        <f t="shared" si="9"/>
        <v>0</v>
      </c>
      <c r="L33" s="38">
        <f t="shared" si="10"/>
        <v>0</v>
      </c>
      <c r="M33" s="38" t="str">
        <f t="shared" si="11"/>
        <v/>
      </c>
      <c r="N33" s="38" t="str">
        <f t="shared" si="12"/>
        <v/>
      </c>
      <c r="O33" s="38" t="str">
        <f t="shared" si="14"/>
        <v/>
      </c>
      <c r="P33" s="38" t="str">
        <f t="shared" si="4"/>
        <v/>
      </c>
      <c r="Q33" s="329" t="str">
        <f t="shared" si="5"/>
        <v/>
      </c>
      <c r="R33" s="329" t="str">
        <f t="shared" si="13"/>
        <v/>
      </c>
      <c r="S33" s="37">
        <f t="shared" si="27"/>
        <v>0</v>
      </c>
      <c r="T33" s="29">
        <f t="shared" si="27"/>
        <v>0</v>
      </c>
      <c r="U33" s="29">
        <f t="shared" si="27"/>
        <v>0</v>
      </c>
      <c r="V33" s="29">
        <f t="shared" si="27"/>
        <v>0</v>
      </c>
      <c r="W33" s="29">
        <f t="shared" si="27"/>
        <v>0</v>
      </c>
      <c r="X33" s="29">
        <f t="shared" si="27"/>
        <v>0</v>
      </c>
      <c r="Y33" s="29">
        <f t="shared" si="27"/>
        <v>0</v>
      </c>
      <c r="Z33" s="29">
        <f t="shared" si="27"/>
        <v>0</v>
      </c>
      <c r="AA33" s="29">
        <f t="shared" si="27"/>
        <v>0</v>
      </c>
      <c r="AB33" s="38">
        <f t="shared" si="27"/>
        <v>0</v>
      </c>
      <c r="AC33" s="37">
        <f t="shared" si="16"/>
        <v>0</v>
      </c>
      <c r="AD33" s="29">
        <f t="shared" si="25"/>
        <v>0</v>
      </c>
      <c r="AE33" s="29">
        <f t="shared" si="17"/>
        <v>0</v>
      </c>
      <c r="AF33" s="29">
        <f t="shared" si="18"/>
        <v>0</v>
      </c>
      <c r="AG33" s="29">
        <f t="shared" si="19"/>
        <v>0</v>
      </c>
      <c r="AH33" s="29">
        <f t="shared" si="20"/>
        <v>0</v>
      </c>
      <c r="AI33" s="29">
        <f t="shared" si="21"/>
        <v>0</v>
      </c>
      <c r="AJ33" s="29">
        <f t="shared" si="22"/>
        <v>0</v>
      </c>
      <c r="AK33" s="29">
        <f t="shared" si="23"/>
        <v>0</v>
      </c>
      <c r="AL33" s="38">
        <f t="shared" si="24"/>
        <v>0</v>
      </c>
      <c r="AM33" s="67"/>
    </row>
    <row r="34" spans="1:39" s="24" customFormat="1" ht="27.95" customHeight="1">
      <c r="A34" s="20"/>
      <c r="B34" s="23">
        <v>28</v>
      </c>
      <c r="C34" s="27"/>
      <c r="D34" s="370"/>
      <c r="E34" s="34">
        <f t="shared" si="2"/>
        <v>0</v>
      </c>
      <c r="F34" s="210">
        <f t="shared" si="3"/>
        <v>0</v>
      </c>
      <c r="G34" s="210">
        <f t="shared" si="15"/>
        <v>0</v>
      </c>
      <c r="H34" s="27">
        <f>SUMIFS(tbl_minus_or_plus[Score],tbl_minus_or_plus[Score],"&gt;0",tbl_minus_or_plus[Team],C34)</f>
        <v>0</v>
      </c>
      <c r="I34" s="36">
        <f>SUMIFS(tbl_minus_or_plus[Score],tbl_minus_or_plus[Score],"&lt;0",tbl_minus_or_plus[Team],C34)</f>
        <v>0</v>
      </c>
      <c r="J34" s="36">
        <f t="shared" si="8"/>
        <v>0</v>
      </c>
      <c r="K34" s="35">
        <f t="shared" si="9"/>
        <v>0</v>
      </c>
      <c r="L34" s="35">
        <f t="shared" si="10"/>
        <v>0</v>
      </c>
      <c r="M34" s="35" t="str">
        <f t="shared" si="11"/>
        <v/>
      </c>
      <c r="N34" s="35" t="str">
        <f t="shared" si="12"/>
        <v/>
      </c>
      <c r="O34" s="35" t="str">
        <f t="shared" si="14"/>
        <v/>
      </c>
      <c r="P34" s="35" t="str">
        <f t="shared" si="4"/>
        <v/>
      </c>
      <c r="Q34" s="328" t="str">
        <f t="shared" si="5"/>
        <v/>
      </c>
      <c r="R34" s="328" t="str">
        <f t="shared" si="13"/>
        <v/>
      </c>
      <c r="S34" s="34">
        <f t="shared" si="27"/>
        <v>0</v>
      </c>
      <c r="T34" s="27">
        <f t="shared" si="27"/>
        <v>0</v>
      </c>
      <c r="U34" s="27">
        <f t="shared" si="27"/>
        <v>0</v>
      </c>
      <c r="V34" s="27">
        <f t="shared" si="27"/>
        <v>0</v>
      </c>
      <c r="W34" s="27">
        <f t="shared" si="27"/>
        <v>0</v>
      </c>
      <c r="X34" s="27">
        <f t="shared" si="27"/>
        <v>0</v>
      </c>
      <c r="Y34" s="27">
        <f t="shared" si="27"/>
        <v>0</v>
      </c>
      <c r="Z34" s="27">
        <f t="shared" si="27"/>
        <v>0</v>
      </c>
      <c r="AA34" s="27">
        <f t="shared" si="27"/>
        <v>0</v>
      </c>
      <c r="AB34" s="35">
        <f t="shared" si="27"/>
        <v>0</v>
      </c>
      <c r="AC34" s="34">
        <f t="shared" si="16"/>
        <v>0</v>
      </c>
      <c r="AD34" s="27">
        <f t="shared" si="25"/>
        <v>0</v>
      </c>
      <c r="AE34" s="27">
        <f t="shared" si="17"/>
        <v>0</v>
      </c>
      <c r="AF34" s="27">
        <f t="shared" si="18"/>
        <v>0</v>
      </c>
      <c r="AG34" s="27">
        <f t="shared" si="19"/>
        <v>0</v>
      </c>
      <c r="AH34" s="27">
        <f t="shared" si="20"/>
        <v>0</v>
      </c>
      <c r="AI34" s="27">
        <f t="shared" si="21"/>
        <v>0</v>
      </c>
      <c r="AJ34" s="27">
        <f t="shared" si="22"/>
        <v>0</v>
      </c>
      <c r="AK34" s="27">
        <f t="shared" si="23"/>
        <v>0</v>
      </c>
      <c r="AL34" s="35">
        <f t="shared" si="24"/>
        <v>0</v>
      </c>
      <c r="AM34" s="67"/>
    </row>
    <row r="35" spans="1:39" s="24" customFormat="1" ht="27.95" customHeight="1">
      <c r="A35" s="20"/>
      <c r="B35" s="23">
        <v>29</v>
      </c>
      <c r="C35" s="29"/>
      <c r="D35" s="369"/>
      <c r="E35" s="37">
        <f t="shared" si="2"/>
        <v>0</v>
      </c>
      <c r="F35" s="211">
        <f t="shared" si="3"/>
        <v>0</v>
      </c>
      <c r="G35" s="211">
        <f t="shared" si="15"/>
        <v>0</v>
      </c>
      <c r="H35" s="29">
        <f>SUMIFS(tbl_minus_or_plus[Score],tbl_minus_or_plus[Score],"&gt;0",tbl_minus_or_plus[Team],C35)</f>
        <v>0</v>
      </c>
      <c r="I35" s="212">
        <f>SUMIFS(tbl_minus_or_plus[Score],tbl_minus_or_plus[Score],"&lt;0",tbl_minus_or_plus[Team],C35)</f>
        <v>0</v>
      </c>
      <c r="J35" s="212">
        <f t="shared" si="8"/>
        <v>0</v>
      </c>
      <c r="K35" s="38">
        <f t="shared" si="9"/>
        <v>0</v>
      </c>
      <c r="L35" s="38">
        <f t="shared" si="10"/>
        <v>0</v>
      </c>
      <c r="M35" s="38" t="str">
        <f t="shared" si="11"/>
        <v/>
      </c>
      <c r="N35" s="38" t="str">
        <f t="shared" si="12"/>
        <v/>
      </c>
      <c r="O35" s="38" t="str">
        <f t="shared" si="14"/>
        <v/>
      </c>
      <c r="P35" s="38" t="str">
        <f t="shared" si="4"/>
        <v/>
      </c>
      <c r="Q35" s="329" t="str">
        <f t="shared" si="5"/>
        <v/>
      </c>
      <c r="R35" s="329" t="str">
        <f t="shared" si="13"/>
        <v/>
      </c>
      <c r="S35" s="37">
        <f t="shared" si="27"/>
        <v>0</v>
      </c>
      <c r="T35" s="29">
        <f t="shared" si="27"/>
        <v>0</v>
      </c>
      <c r="U35" s="29">
        <f t="shared" si="27"/>
        <v>0</v>
      </c>
      <c r="V35" s="29">
        <f t="shared" si="27"/>
        <v>0</v>
      </c>
      <c r="W35" s="29">
        <f t="shared" si="27"/>
        <v>0</v>
      </c>
      <c r="X35" s="29">
        <f t="shared" si="27"/>
        <v>0</v>
      </c>
      <c r="Y35" s="29">
        <f t="shared" si="27"/>
        <v>0</v>
      </c>
      <c r="Z35" s="29">
        <f t="shared" si="27"/>
        <v>0</v>
      </c>
      <c r="AA35" s="29">
        <f t="shared" si="27"/>
        <v>0</v>
      </c>
      <c r="AB35" s="38">
        <f t="shared" si="27"/>
        <v>0</v>
      </c>
      <c r="AC35" s="37">
        <f t="shared" si="16"/>
        <v>0</v>
      </c>
      <c r="AD35" s="29">
        <f t="shared" si="25"/>
        <v>0</v>
      </c>
      <c r="AE35" s="29">
        <f t="shared" si="17"/>
        <v>0</v>
      </c>
      <c r="AF35" s="29">
        <f t="shared" si="18"/>
        <v>0</v>
      </c>
      <c r="AG35" s="29">
        <f t="shared" si="19"/>
        <v>0</v>
      </c>
      <c r="AH35" s="29">
        <f t="shared" si="20"/>
        <v>0</v>
      </c>
      <c r="AI35" s="29">
        <f t="shared" si="21"/>
        <v>0</v>
      </c>
      <c r="AJ35" s="29">
        <f t="shared" si="22"/>
        <v>0</v>
      </c>
      <c r="AK35" s="29">
        <f t="shared" si="23"/>
        <v>0</v>
      </c>
      <c r="AL35" s="38">
        <f t="shared" si="24"/>
        <v>0</v>
      </c>
      <c r="AM35" s="67"/>
    </row>
    <row r="36" spans="1:39" s="24" customFormat="1" ht="27.95" customHeight="1">
      <c r="A36" s="20"/>
      <c r="B36" s="23">
        <v>30</v>
      </c>
      <c r="C36" s="27"/>
      <c r="D36" s="370"/>
      <c r="E36" s="34">
        <f t="shared" si="2"/>
        <v>0</v>
      </c>
      <c r="F36" s="210">
        <f t="shared" si="3"/>
        <v>0</v>
      </c>
      <c r="G36" s="210">
        <f t="shared" si="15"/>
        <v>0</v>
      </c>
      <c r="H36" s="27">
        <f>SUMIFS(tbl_minus_or_plus[Score],tbl_minus_or_plus[Score],"&gt;0",tbl_minus_or_plus[Team],C36)</f>
        <v>0</v>
      </c>
      <c r="I36" s="36">
        <f>SUMIFS(tbl_minus_or_plus[Score],tbl_minus_or_plus[Score],"&lt;0",tbl_minus_or_plus[Team],C36)</f>
        <v>0</v>
      </c>
      <c r="J36" s="36">
        <f t="shared" si="8"/>
        <v>0</v>
      </c>
      <c r="K36" s="35">
        <f t="shared" si="9"/>
        <v>0</v>
      </c>
      <c r="L36" s="35">
        <f t="shared" si="10"/>
        <v>0</v>
      </c>
      <c r="M36" s="35" t="str">
        <f t="shared" si="11"/>
        <v/>
      </c>
      <c r="N36" s="35" t="str">
        <f t="shared" si="12"/>
        <v/>
      </c>
      <c r="O36" s="35" t="str">
        <f t="shared" si="14"/>
        <v/>
      </c>
      <c r="P36" s="35" t="str">
        <f t="shared" si="4"/>
        <v/>
      </c>
      <c r="Q36" s="328" t="str">
        <f t="shared" si="5"/>
        <v/>
      </c>
      <c r="R36" s="328" t="str">
        <f t="shared" si="13"/>
        <v/>
      </c>
      <c r="S36" s="34">
        <f t="shared" si="27"/>
        <v>0</v>
      </c>
      <c r="T36" s="27">
        <f t="shared" si="27"/>
        <v>0</v>
      </c>
      <c r="U36" s="27">
        <f t="shared" si="27"/>
        <v>0</v>
      </c>
      <c r="V36" s="27">
        <f t="shared" si="27"/>
        <v>0</v>
      </c>
      <c r="W36" s="27">
        <f t="shared" si="27"/>
        <v>0</v>
      </c>
      <c r="X36" s="27">
        <f t="shared" si="27"/>
        <v>0</v>
      </c>
      <c r="Y36" s="27">
        <f t="shared" si="27"/>
        <v>0</v>
      </c>
      <c r="Z36" s="27">
        <f t="shared" si="27"/>
        <v>0</v>
      </c>
      <c r="AA36" s="27">
        <f t="shared" si="27"/>
        <v>0</v>
      </c>
      <c r="AB36" s="35">
        <f t="shared" si="27"/>
        <v>0</v>
      </c>
      <c r="AC36" s="34">
        <f t="shared" si="16"/>
        <v>0</v>
      </c>
      <c r="AD36" s="27">
        <f t="shared" si="25"/>
        <v>0</v>
      </c>
      <c r="AE36" s="27">
        <f t="shared" si="17"/>
        <v>0</v>
      </c>
      <c r="AF36" s="27">
        <f t="shared" si="18"/>
        <v>0</v>
      </c>
      <c r="AG36" s="27">
        <f t="shared" si="19"/>
        <v>0</v>
      </c>
      <c r="AH36" s="27">
        <f t="shared" si="20"/>
        <v>0</v>
      </c>
      <c r="AI36" s="27">
        <f t="shared" si="21"/>
        <v>0</v>
      </c>
      <c r="AJ36" s="27">
        <f t="shared" si="22"/>
        <v>0</v>
      </c>
      <c r="AK36" s="27">
        <f t="shared" si="23"/>
        <v>0</v>
      </c>
      <c r="AL36" s="35">
        <f t="shared" si="24"/>
        <v>0</v>
      </c>
      <c r="AM36" s="67"/>
    </row>
    <row r="37" spans="1:39" s="24" customFormat="1" ht="27.95" customHeight="1">
      <c r="A37" s="20"/>
      <c r="B37" s="23">
        <v>31</v>
      </c>
      <c r="C37" s="29"/>
      <c r="D37" s="369"/>
      <c r="E37" s="37">
        <f t="shared" si="2"/>
        <v>0</v>
      </c>
      <c r="F37" s="211">
        <f t="shared" si="3"/>
        <v>0</v>
      </c>
      <c r="G37" s="211">
        <f t="shared" si="15"/>
        <v>0</v>
      </c>
      <c r="H37" s="29">
        <f>SUMIFS(tbl_minus_or_plus[Score],tbl_minus_or_plus[Score],"&gt;0",tbl_minus_or_plus[Team],C37)</f>
        <v>0</v>
      </c>
      <c r="I37" s="212">
        <f>SUMIFS(tbl_minus_or_plus[Score],tbl_minus_or_plus[Score],"&lt;0",tbl_minus_or_plus[Team],C37)</f>
        <v>0</v>
      </c>
      <c r="J37" s="212">
        <f t="shared" si="8"/>
        <v>0</v>
      </c>
      <c r="K37" s="38">
        <f t="shared" si="9"/>
        <v>0</v>
      </c>
      <c r="L37" s="38">
        <f t="shared" si="10"/>
        <v>0</v>
      </c>
      <c r="M37" s="38" t="str">
        <f t="shared" si="11"/>
        <v/>
      </c>
      <c r="N37" s="38" t="str">
        <f t="shared" si="12"/>
        <v/>
      </c>
      <c r="O37" s="38" t="str">
        <f t="shared" si="14"/>
        <v/>
      </c>
      <c r="P37" s="38" t="str">
        <f t="shared" si="4"/>
        <v/>
      </c>
      <c r="Q37" s="329" t="str">
        <f t="shared" si="5"/>
        <v/>
      </c>
      <c r="R37" s="329" t="str">
        <f t="shared" si="13"/>
        <v/>
      </c>
      <c r="S37" s="37">
        <f t="shared" ref="S37:AB46" si="28">SUMIFS(listof_result_total_scores,listof_result_sections,S$3,listof_result_teams,$C37,listof_result_status,"Published")</f>
        <v>0</v>
      </c>
      <c r="T37" s="29">
        <f t="shared" si="28"/>
        <v>0</v>
      </c>
      <c r="U37" s="29">
        <f t="shared" si="28"/>
        <v>0</v>
      </c>
      <c r="V37" s="29">
        <f t="shared" si="28"/>
        <v>0</v>
      </c>
      <c r="W37" s="29">
        <f t="shared" si="28"/>
        <v>0</v>
      </c>
      <c r="X37" s="29">
        <f t="shared" si="28"/>
        <v>0</v>
      </c>
      <c r="Y37" s="29">
        <f t="shared" si="28"/>
        <v>0</v>
      </c>
      <c r="Z37" s="29">
        <f t="shared" si="28"/>
        <v>0</v>
      </c>
      <c r="AA37" s="29">
        <f t="shared" si="28"/>
        <v>0</v>
      </c>
      <c r="AB37" s="38">
        <f t="shared" si="28"/>
        <v>0</v>
      </c>
      <c r="AC37" s="37">
        <f t="shared" si="16"/>
        <v>0</v>
      </c>
      <c r="AD37" s="29">
        <f t="shared" si="25"/>
        <v>0</v>
      </c>
      <c r="AE37" s="29">
        <f t="shared" si="17"/>
        <v>0</v>
      </c>
      <c r="AF37" s="29">
        <f t="shared" si="18"/>
        <v>0</v>
      </c>
      <c r="AG37" s="29">
        <f t="shared" si="19"/>
        <v>0</v>
      </c>
      <c r="AH37" s="29">
        <f t="shared" si="20"/>
        <v>0</v>
      </c>
      <c r="AI37" s="29">
        <f t="shared" si="21"/>
        <v>0</v>
      </c>
      <c r="AJ37" s="29">
        <f t="shared" si="22"/>
        <v>0</v>
      </c>
      <c r="AK37" s="29">
        <f t="shared" si="23"/>
        <v>0</v>
      </c>
      <c r="AL37" s="38">
        <f t="shared" si="24"/>
        <v>0</v>
      </c>
      <c r="AM37" s="67"/>
    </row>
    <row r="38" spans="1:39" s="24" customFormat="1" ht="27.95" customHeight="1">
      <c r="A38" s="20"/>
      <c r="B38" s="23">
        <v>32</v>
      </c>
      <c r="C38" s="27"/>
      <c r="D38" s="370"/>
      <c r="E38" s="34">
        <f t="shared" si="2"/>
        <v>0</v>
      </c>
      <c r="F38" s="210">
        <f t="shared" si="3"/>
        <v>0</v>
      </c>
      <c r="G38" s="210">
        <f t="shared" si="15"/>
        <v>0</v>
      </c>
      <c r="H38" s="27">
        <f>SUMIFS(tbl_minus_or_plus[Score],tbl_minus_or_plus[Score],"&gt;0",tbl_minus_or_plus[Team],C38)</f>
        <v>0</v>
      </c>
      <c r="I38" s="36">
        <f>SUMIFS(tbl_minus_or_plus[Score],tbl_minus_or_plus[Score],"&lt;0",tbl_minus_or_plus[Team],C38)</f>
        <v>0</v>
      </c>
      <c r="J38" s="36">
        <f t="shared" si="8"/>
        <v>0</v>
      </c>
      <c r="K38" s="35">
        <f t="shared" si="9"/>
        <v>0</v>
      </c>
      <c r="L38" s="35">
        <f t="shared" si="10"/>
        <v>0</v>
      </c>
      <c r="M38" s="35" t="str">
        <f t="shared" si="11"/>
        <v/>
      </c>
      <c r="N38" s="35" t="str">
        <f t="shared" si="12"/>
        <v/>
      </c>
      <c r="O38" s="35" t="str">
        <f t="shared" si="14"/>
        <v/>
      </c>
      <c r="P38" s="35" t="str">
        <f t="shared" si="4"/>
        <v/>
      </c>
      <c r="Q38" s="328" t="str">
        <f t="shared" si="5"/>
        <v/>
      </c>
      <c r="R38" s="328" t="str">
        <f t="shared" si="13"/>
        <v/>
      </c>
      <c r="S38" s="34">
        <f t="shared" si="28"/>
        <v>0</v>
      </c>
      <c r="T38" s="27">
        <f t="shared" si="28"/>
        <v>0</v>
      </c>
      <c r="U38" s="27">
        <f t="shared" si="28"/>
        <v>0</v>
      </c>
      <c r="V38" s="27">
        <f t="shared" si="28"/>
        <v>0</v>
      </c>
      <c r="W38" s="27">
        <f t="shared" si="28"/>
        <v>0</v>
      </c>
      <c r="X38" s="27">
        <f t="shared" si="28"/>
        <v>0</v>
      </c>
      <c r="Y38" s="27">
        <f t="shared" si="28"/>
        <v>0</v>
      </c>
      <c r="Z38" s="27">
        <f t="shared" si="28"/>
        <v>0</v>
      </c>
      <c r="AA38" s="27">
        <f t="shared" si="28"/>
        <v>0</v>
      </c>
      <c r="AB38" s="35">
        <f t="shared" si="28"/>
        <v>0</v>
      </c>
      <c r="AC38" s="34">
        <f t="shared" si="16"/>
        <v>0</v>
      </c>
      <c r="AD38" s="27">
        <f t="shared" si="25"/>
        <v>0</v>
      </c>
      <c r="AE38" s="27">
        <f t="shared" si="17"/>
        <v>0</v>
      </c>
      <c r="AF38" s="27">
        <f t="shared" si="18"/>
        <v>0</v>
      </c>
      <c r="AG38" s="27">
        <f t="shared" si="19"/>
        <v>0</v>
      </c>
      <c r="AH38" s="27">
        <f t="shared" si="20"/>
        <v>0</v>
      </c>
      <c r="AI38" s="27">
        <f t="shared" si="21"/>
        <v>0</v>
      </c>
      <c r="AJ38" s="27">
        <f t="shared" si="22"/>
        <v>0</v>
      </c>
      <c r="AK38" s="27">
        <f t="shared" si="23"/>
        <v>0</v>
      </c>
      <c r="AL38" s="35">
        <f t="shared" si="24"/>
        <v>0</v>
      </c>
      <c r="AM38" s="67"/>
    </row>
    <row r="39" spans="1:39" s="24" customFormat="1" ht="27.95" customHeight="1">
      <c r="A39" s="20"/>
      <c r="B39" s="23">
        <v>33</v>
      </c>
      <c r="C39" s="29"/>
      <c r="D39" s="369"/>
      <c r="E39" s="37">
        <f t="shared" ref="E39:E66" si="29">SUMIFS(listof_result_total_scores,listof_result_teams,$C39,listof_result_status,"Published")</f>
        <v>0</v>
      </c>
      <c r="F39" s="211">
        <f t="shared" ref="F39:F66" si="30">SUMIFS(listof_result_total_scores,listof_result_teams,$C39,listof_result_status,"To Publish")+E39</f>
        <v>0</v>
      </c>
      <c r="G39" s="211">
        <f t="shared" ref="G39:G67" si="31">SUMIFS(listof_result_total_scores,listof_result_teams,$C39,listof_result_status,"ENTERED")</f>
        <v>0</v>
      </c>
      <c r="H39" s="29">
        <f>SUMIFS(tbl_minus_or_plus[Score],tbl_minus_or_plus[Score],"&gt;0",tbl_minus_or_plus[Team],C39)</f>
        <v>0</v>
      </c>
      <c r="I39" s="212">
        <f>SUMIFS(tbl_minus_or_plus[Score],tbl_minus_or_plus[Score],"&lt;0",tbl_minus_or_plus[Team],C39)</f>
        <v>0</v>
      </c>
      <c r="J39" s="212">
        <f t="shared" si="8"/>
        <v>0</v>
      </c>
      <c r="K39" s="38">
        <f t="shared" si="9"/>
        <v>0</v>
      </c>
      <c r="L39" s="38">
        <f t="shared" si="10"/>
        <v>0</v>
      </c>
      <c r="M39" s="38" t="str">
        <f t="shared" ref="M39:M66" si="32">IF(C39&lt;&gt;"",RANK(E39,$E$7:$E$66,0),"")</f>
        <v/>
      </c>
      <c r="N39" s="38" t="str">
        <f t="shared" si="12"/>
        <v/>
      </c>
      <c r="O39" s="38" t="str">
        <f t="shared" si="14"/>
        <v/>
      </c>
      <c r="P39" s="38" t="str">
        <f t="shared" ref="P39:P67" si="33">IF(C39&lt;&gt;"",RANK(F39,$F$7:$F$66,0),"")</f>
        <v/>
      </c>
      <c r="Q39" s="329" t="str">
        <f t="shared" ref="Q39:Q67" si="34">IF(C39&lt;&gt;"",RANK(K39,$K$7:$K$66,0),"")</f>
        <v/>
      </c>
      <c r="R39" s="329" t="str">
        <f t="shared" si="13"/>
        <v/>
      </c>
      <c r="S39" s="37">
        <f t="shared" si="28"/>
        <v>0</v>
      </c>
      <c r="T39" s="29">
        <f t="shared" si="28"/>
        <v>0</v>
      </c>
      <c r="U39" s="29">
        <f t="shared" si="28"/>
        <v>0</v>
      </c>
      <c r="V39" s="29">
        <f t="shared" si="28"/>
        <v>0</v>
      </c>
      <c r="W39" s="29">
        <f t="shared" si="28"/>
        <v>0</v>
      </c>
      <c r="X39" s="29">
        <f t="shared" si="28"/>
        <v>0</v>
      </c>
      <c r="Y39" s="29">
        <f t="shared" si="28"/>
        <v>0</v>
      </c>
      <c r="Z39" s="29">
        <f t="shared" si="28"/>
        <v>0</v>
      </c>
      <c r="AA39" s="29">
        <f t="shared" si="28"/>
        <v>0</v>
      </c>
      <c r="AB39" s="38">
        <f t="shared" si="28"/>
        <v>0</v>
      </c>
      <c r="AC39" s="37">
        <f t="shared" si="16"/>
        <v>0</v>
      </c>
      <c r="AD39" s="29">
        <f t="shared" si="25"/>
        <v>0</v>
      </c>
      <c r="AE39" s="29">
        <f t="shared" si="17"/>
        <v>0</v>
      </c>
      <c r="AF39" s="29">
        <f t="shared" si="18"/>
        <v>0</v>
      </c>
      <c r="AG39" s="29">
        <f t="shared" si="19"/>
        <v>0</v>
      </c>
      <c r="AH39" s="29">
        <f t="shared" si="20"/>
        <v>0</v>
      </c>
      <c r="AI39" s="29">
        <f t="shared" si="21"/>
        <v>0</v>
      </c>
      <c r="AJ39" s="29">
        <f t="shared" si="22"/>
        <v>0</v>
      </c>
      <c r="AK39" s="29">
        <f t="shared" si="23"/>
        <v>0</v>
      </c>
      <c r="AL39" s="38">
        <f t="shared" si="24"/>
        <v>0</v>
      </c>
      <c r="AM39" s="67"/>
    </row>
    <row r="40" spans="1:39" s="24" customFormat="1" ht="27.95" customHeight="1">
      <c r="A40" s="20"/>
      <c r="B40" s="23">
        <v>34</v>
      </c>
      <c r="C40" s="27"/>
      <c r="D40" s="370"/>
      <c r="E40" s="34">
        <f t="shared" si="29"/>
        <v>0</v>
      </c>
      <c r="F40" s="210">
        <f t="shared" si="30"/>
        <v>0</v>
      </c>
      <c r="G40" s="210">
        <f t="shared" si="31"/>
        <v>0</v>
      </c>
      <c r="H40" s="27">
        <f>SUMIFS(tbl_minus_or_plus[Score],tbl_minus_or_plus[Score],"&gt;0",tbl_minus_or_plus[Team],C40)</f>
        <v>0</v>
      </c>
      <c r="I40" s="36">
        <f>SUMIFS(tbl_minus_or_plus[Score],tbl_minus_or_plus[Score],"&lt;0",tbl_minus_or_plus[Team],C40)</f>
        <v>0</v>
      </c>
      <c r="J40" s="36">
        <f t="shared" si="8"/>
        <v>0</v>
      </c>
      <c r="K40" s="35">
        <f t="shared" si="9"/>
        <v>0</v>
      </c>
      <c r="L40" s="35">
        <f t="shared" si="10"/>
        <v>0</v>
      </c>
      <c r="M40" s="35" t="str">
        <f t="shared" si="32"/>
        <v/>
      </c>
      <c r="N40" s="35" t="str">
        <f t="shared" si="12"/>
        <v/>
      </c>
      <c r="O40" s="35" t="str">
        <f t="shared" si="14"/>
        <v/>
      </c>
      <c r="P40" s="35" t="str">
        <f t="shared" si="33"/>
        <v/>
      </c>
      <c r="Q40" s="328" t="str">
        <f t="shared" si="34"/>
        <v/>
      </c>
      <c r="R40" s="328" t="str">
        <f t="shared" si="13"/>
        <v/>
      </c>
      <c r="S40" s="34">
        <f t="shared" si="28"/>
        <v>0</v>
      </c>
      <c r="T40" s="27">
        <f t="shared" si="28"/>
        <v>0</v>
      </c>
      <c r="U40" s="27">
        <f t="shared" si="28"/>
        <v>0</v>
      </c>
      <c r="V40" s="27">
        <f t="shared" si="28"/>
        <v>0</v>
      </c>
      <c r="W40" s="27">
        <f t="shared" si="28"/>
        <v>0</v>
      </c>
      <c r="X40" s="27">
        <f t="shared" si="28"/>
        <v>0</v>
      </c>
      <c r="Y40" s="27">
        <f t="shared" si="28"/>
        <v>0</v>
      </c>
      <c r="Z40" s="27">
        <f t="shared" si="28"/>
        <v>0</v>
      </c>
      <c r="AA40" s="27">
        <f t="shared" si="28"/>
        <v>0</v>
      </c>
      <c r="AB40" s="35">
        <f t="shared" si="28"/>
        <v>0</v>
      </c>
      <c r="AC40" s="34">
        <f t="shared" si="16"/>
        <v>0</v>
      </c>
      <c r="AD40" s="27">
        <f t="shared" si="25"/>
        <v>0</v>
      </c>
      <c r="AE40" s="27">
        <f t="shared" si="17"/>
        <v>0</v>
      </c>
      <c r="AF40" s="27">
        <f t="shared" si="18"/>
        <v>0</v>
      </c>
      <c r="AG40" s="27">
        <f t="shared" si="19"/>
        <v>0</v>
      </c>
      <c r="AH40" s="27">
        <f t="shared" si="20"/>
        <v>0</v>
      </c>
      <c r="AI40" s="27">
        <f t="shared" si="21"/>
        <v>0</v>
      </c>
      <c r="AJ40" s="27">
        <f t="shared" si="22"/>
        <v>0</v>
      </c>
      <c r="AK40" s="27">
        <f t="shared" si="23"/>
        <v>0</v>
      </c>
      <c r="AL40" s="35">
        <f t="shared" si="24"/>
        <v>0</v>
      </c>
      <c r="AM40" s="67"/>
    </row>
    <row r="41" spans="1:39" s="24" customFormat="1" ht="27.95" customHeight="1">
      <c r="A41" s="20"/>
      <c r="B41" s="23">
        <v>35</v>
      </c>
      <c r="C41" s="29"/>
      <c r="D41" s="369"/>
      <c r="E41" s="37">
        <f t="shared" si="29"/>
        <v>0</v>
      </c>
      <c r="F41" s="211">
        <f t="shared" si="30"/>
        <v>0</v>
      </c>
      <c r="G41" s="211">
        <f t="shared" si="31"/>
        <v>0</v>
      </c>
      <c r="H41" s="29">
        <f>SUMIFS(tbl_minus_or_plus[Score],tbl_minus_or_plus[Score],"&gt;0",tbl_minus_or_plus[Team],C41)</f>
        <v>0</v>
      </c>
      <c r="I41" s="212">
        <f>SUMIFS(tbl_minus_or_plus[Score],tbl_minus_or_plus[Score],"&lt;0",tbl_minus_or_plus[Team],C41)</f>
        <v>0</v>
      </c>
      <c r="J41" s="212">
        <f t="shared" si="8"/>
        <v>0</v>
      </c>
      <c r="K41" s="38">
        <f t="shared" si="9"/>
        <v>0</v>
      </c>
      <c r="L41" s="38">
        <f t="shared" si="10"/>
        <v>0</v>
      </c>
      <c r="M41" s="38" t="str">
        <f t="shared" si="32"/>
        <v/>
      </c>
      <c r="N41" s="38" t="str">
        <f t="shared" si="12"/>
        <v/>
      </c>
      <c r="O41" s="38" t="str">
        <f t="shared" si="14"/>
        <v/>
      </c>
      <c r="P41" s="38" t="str">
        <f t="shared" si="33"/>
        <v/>
      </c>
      <c r="Q41" s="329" t="str">
        <f t="shared" si="34"/>
        <v/>
      </c>
      <c r="R41" s="329" t="str">
        <f t="shared" si="13"/>
        <v/>
      </c>
      <c r="S41" s="37">
        <f t="shared" si="28"/>
        <v>0</v>
      </c>
      <c r="T41" s="29">
        <f t="shared" si="28"/>
        <v>0</v>
      </c>
      <c r="U41" s="29">
        <f t="shared" si="28"/>
        <v>0</v>
      </c>
      <c r="V41" s="29">
        <f t="shared" si="28"/>
        <v>0</v>
      </c>
      <c r="W41" s="29">
        <f t="shared" si="28"/>
        <v>0</v>
      </c>
      <c r="X41" s="29">
        <f t="shared" si="28"/>
        <v>0</v>
      </c>
      <c r="Y41" s="29">
        <f t="shared" si="28"/>
        <v>0</v>
      </c>
      <c r="Z41" s="29">
        <f t="shared" si="28"/>
        <v>0</v>
      </c>
      <c r="AA41" s="29">
        <f t="shared" si="28"/>
        <v>0</v>
      </c>
      <c r="AB41" s="38">
        <f t="shared" si="28"/>
        <v>0</v>
      </c>
      <c r="AC41" s="37">
        <f t="shared" si="16"/>
        <v>0</v>
      </c>
      <c r="AD41" s="29">
        <f t="shared" si="25"/>
        <v>0</v>
      </c>
      <c r="AE41" s="29">
        <f t="shared" si="17"/>
        <v>0</v>
      </c>
      <c r="AF41" s="29">
        <f t="shared" si="18"/>
        <v>0</v>
      </c>
      <c r="AG41" s="29">
        <f t="shared" si="19"/>
        <v>0</v>
      </c>
      <c r="AH41" s="29">
        <f t="shared" si="20"/>
        <v>0</v>
      </c>
      <c r="AI41" s="29">
        <f t="shared" si="21"/>
        <v>0</v>
      </c>
      <c r="AJ41" s="29">
        <f t="shared" si="22"/>
        <v>0</v>
      </c>
      <c r="AK41" s="29">
        <f t="shared" si="23"/>
        <v>0</v>
      </c>
      <c r="AL41" s="38">
        <f t="shared" si="24"/>
        <v>0</v>
      </c>
      <c r="AM41" s="67"/>
    </row>
    <row r="42" spans="1:39" s="24" customFormat="1" ht="27.95" customHeight="1">
      <c r="A42" s="20"/>
      <c r="B42" s="23">
        <v>36</v>
      </c>
      <c r="C42" s="27"/>
      <c r="D42" s="370"/>
      <c r="E42" s="34">
        <f t="shared" si="29"/>
        <v>0</v>
      </c>
      <c r="F42" s="210">
        <f t="shared" si="30"/>
        <v>0</v>
      </c>
      <c r="G42" s="210">
        <f t="shared" si="31"/>
        <v>0</v>
      </c>
      <c r="H42" s="27">
        <f>SUMIFS(tbl_minus_or_plus[Score],tbl_minus_or_plus[Score],"&gt;0",tbl_minus_or_plus[Team],C42)</f>
        <v>0</v>
      </c>
      <c r="I42" s="36">
        <f>SUMIFS(tbl_minus_or_plus[Score],tbl_minus_or_plus[Score],"&lt;0",tbl_minus_or_plus[Team],C42)</f>
        <v>0</v>
      </c>
      <c r="J42" s="36">
        <f t="shared" si="8"/>
        <v>0</v>
      </c>
      <c r="K42" s="35">
        <f t="shared" si="9"/>
        <v>0</v>
      </c>
      <c r="L42" s="35">
        <f t="shared" si="10"/>
        <v>0</v>
      </c>
      <c r="M42" s="35" t="str">
        <f t="shared" si="32"/>
        <v/>
      </c>
      <c r="N42" s="35" t="str">
        <f t="shared" si="12"/>
        <v/>
      </c>
      <c r="O42" s="35" t="str">
        <f t="shared" si="14"/>
        <v/>
      </c>
      <c r="P42" s="35" t="str">
        <f t="shared" si="33"/>
        <v/>
      </c>
      <c r="Q42" s="328" t="str">
        <f t="shared" si="34"/>
        <v/>
      </c>
      <c r="R42" s="328" t="str">
        <f t="shared" si="13"/>
        <v/>
      </c>
      <c r="S42" s="34">
        <f t="shared" si="28"/>
        <v>0</v>
      </c>
      <c r="T42" s="27">
        <f t="shared" si="28"/>
        <v>0</v>
      </c>
      <c r="U42" s="27">
        <f t="shared" si="28"/>
        <v>0</v>
      </c>
      <c r="V42" s="27">
        <f t="shared" si="28"/>
        <v>0</v>
      </c>
      <c r="W42" s="27">
        <f t="shared" si="28"/>
        <v>0</v>
      </c>
      <c r="X42" s="27">
        <f t="shared" si="28"/>
        <v>0</v>
      </c>
      <c r="Y42" s="27">
        <f t="shared" si="28"/>
        <v>0</v>
      </c>
      <c r="Z42" s="27">
        <f t="shared" si="28"/>
        <v>0</v>
      </c>
      <c r="AA42" s="27">
        <f t="shared" si="28"/>
        <v>0</v>
      </c>
      <c r="AB42" s="35">
        <f t="shared" si="28"/>
        <v>0</v>
      </c>
      <c r="AC42" s="34">
        <f t="shared" si="16"/>
        <v>0</v>
      </c>
      <c r="AD42" s="27">
        <f t="shared" si="25"/>
        <v>0</v>
      </c>
      <c r="AE42" s="27">
        <f t="shared" si="17"/>
        <v>0</v>
      </c>
      <c r="AF42" s="27">
        <f t="shared" si="18"/>
        <v>0</v>
      </c>
      <c r="AG42" s="27">
        <f t="shared" si="19"/>
        <v>0</v>
      </c>
      <c r="AH42" s="27">
        <f t="shared" si="20"/>
        <v>0</v>
      </c>
      <c r="AI42" s="27">
        <f t="shared" si="21"/>
        <v>0</v>
      </c>
      <c r="AJ42" s="27">
        <f t="shared" si="22"/>
        <v>0</v>
      </c>
      <c r="AK42" s="27">
        <f t="shared" si="23"/>
        <v>0</v>
      </c>
      <c r="AL42" s="35">
        <f t="shared" si="24"/>
        <v>0</v>
      </c>
      <c r="AM42" s="67"/>
    </row>
    <row r="43" spans="1:39" s="24" customFormat="1" ht="27.95" customHeight="1">
      <c r="A43" s="20"/>
      <c r="B43" s="23">
        <v>37</v>
      </c>
      <c r="C43" s="29"/>
      <c r="D43" s="369"/>
      <c r="E43" s="37">
        <f t="shared" si="29"/>
        <v>0</v>
      </c>
      <c r="F43" s="211">
        <f t="shared" si="30"/>
        <v>0</v>
      </c>
      <c r="G43" s="211">
        <f t="shared" si="31"/>
        <v>0</v>
      </c>
      <c r="H43" s="29">
        <f>SUMIFS(tbl_minus_or_plus[Score],tbl_minus_or_plus[Score],"&gt;0",tbl_minus_or_plus[Team],C43)</f>
        <v>0</v>
      </c>
      <c r="I43" s="212">
        <f>SUMIFS(tbl_minus_or_plus[Score],tbl_minus_or_plus[Score],"&lt;0",tbl_minus_or_plus[Team],C43)</f>
        <v>0</v>
      </c>
      <c r="J43" s="212">
        <f t="shared" si="8"/>
        <v>0</v>
      </c>
      <c r="K43" s="38">
        <f t="shared" si="9"/>
        <v>0</v>
      </c>
      <c r="L43" s="38">
        <f t="shared" si="10"/>
        <v>0</v>
      </c>
      <c r="M43" s="38" t="str">
        <f t="shared" si="32"/>
        <v/>
      </c>
      <c r="N43" s="38" t="str">
        <f t="shared" si="12"/>
        <v/>
      </c>
      <c r="O43" s="38" t="str">
        <f t="shared" si="14"/>
        <v/>
      </c>
      <c r="P43" s="38" t="str">
        <f t="shared" si="33"/>
        <v/>
      </c>
      <c r="Q43" s="329" t="str">
        <f t="shared" si="34"/>
        <v/>
      </c>
      <c r="R43" s="329" t="str">
        <f t="shared" si="13"/>
        <v/>
      </c>
      <c r="S43" s="37">
        <f t="shared" si="28"/>
        <v>0</v>
      </c>
      <c r="T43" s="29">
        <f t="shared" si="28"/>
        <v>0</v>
      </c>
      <c r="U43" s="29">
        <f t="shared" si="28"/>
        <v>0</v>
      </c>
      <c r="V43" s="29">
        <f t="shared" si="28"/>
        <v>0</v>
      </c>
      <c r="W43" s="29">
        <f t="shared" si="28"/>
        <v>0</v>
      </c>
      <c r="X43" s="29">
        <f t="shared" si="28"/>
        <v>0</v>
      </c>
      <c r="Y43" s="29">
        <f t="shared" si="28"/>
        <v>0</v>
      </c>
      <c r="Z43" s="29">
        <f t="shared" si="28"/>
        <v>0</v>
      </c>
      <c r="AA43" s="29">
        <f t="shared" si="28"/>
        <v>0</v>
      </c>
      <c r="AB43" s="38">
        <f t="shared" si="28"/>
        <v>0</v>
      </c>
      <c r="AC43" s="37">
        <f t="shared" si="16"/>
        <v>0</v>
      </c>
      <c r="AD43" s="29">
        <f t="shared" si="25"/>
        <v>0</v>
      </c>
      <c r="AE43" s="29">
        <f t="shared" si="17"/>
        <v>0</v>
      </c>
      <c r="AF43" s="29">
        <f t="shared" si="18"/>
        <v>0</v>
      </c>
      <c r="AG43" s="29">
        <f t="shared" si="19"/>
        <v>0</v>
      </c>
      <c r="AH43" s="29">
        <f t="shared" si="20"/>
        <v>0</v>
      </c>
      <c r="AI43" s="29">
        <f t="shared" si="21"/>
        <v>0</v>
      </c>
      <c r="AJ43" s="29">
        <f t="shared" si="22"/>
        <v>0</v>
      </c>
      <c r="AK43" s="29">
        <f t="shared" si="23"/>
        <v>0</v>
      </c>
      <c r="AL43" s="38">
        <f t="shared" si="24"/>
        <v>0</v>
      </c>
      <c r="AM43" s="67"/>
    </row>
    <row r="44" spans="1:39" s="24" customFormat="1" ht="27.95" customHeight="1">
      <c r="A44" s="20"/>
      <c r="B44" s="23">
        <v>38</v>
      </c>
      <c r="C44" s="27"/>
      <c r="D44" s="370"/>
      <c r="E44" s="34">
        <f t="shared" si="29"/>
        <v>0</v>
      </c>
      <c r="F44" s="210">
        <f t="shared" si="30"/>
        <v>0</v>
      </c>
      <c r="G44" s="210">
        <f t="shared" si="31"/>
        <v>0</v>
      </c>
      <c r="H44" s="27">
        <f>SUMIFS(tbl_minus_or_plus[Score],tbl_minus_or_plus[Score],"&gt;0",tbl_minus_or_plus[Team],C44)</f>
        <v>0</v>
      </c>
      <c r="I44" s="36">
        <f>SUMIFS(tbl_minus_or_plus[Score],tbl_minus_or_plus[Score],"&lt;0",tbl_minus_or_plus[Team],C44)</f>
        <v>0</v>
      </c>
      <c r="J44" s="36">
        <f t="shared" si="8"/>
        <v>0</v>
      </c>
      <c r="K44" s="35">
        <f t="shared" si="9"/>
        <v>0</v>
      </c>
      <c r="L44" s="35">
        <f t="shared" si="10"/>
        <v>0</v>
      </c>
      <c r="M44" s="35" t="str">
        <f t="shared" si="32"/>
        <v/>
      </c>
      <c r="N44" s="35" t="str">
        <f t="shared" si="12"/>
        <v/>
      </c>
      <c r="O44" s="35" t="str">
        <f t="shared" si="14"/>
        <v/>
      </c>
      <c r="P44" s="35" t="str">
        <f t="shared" si="33"/>
        <v/>
      </c>
      <c r="Q44" s="328" t="str">
        <f t="shared" si="34"/>
        <v/>
      </c>
      <c r="R44" s="328" t="str">
        <f t="shared" si="13"/>
        <v/>
      </c>
      <c r="S44" s="34">
        <f t="shared" si="28"/>
        <v>0</v>
      </c>
      <c r="T44" s="27">
        <f t="shared" si="28"/>
        <v>0</v>
      </c>
      <c r="U44" s="27">
        <f t="shared" si="28"/>
        <v>0</v>
      </c>
      <c r="V44" s="27">
        <f t="shared" si="28"/>
        <v>0</v>
      </c>
      <c r="W44" s="27">
        <f t="shared" si="28"/>
        <v>0</v>
      </c>
      <c r="X44" s="27">
        <f t="shared" si="28"/>
        <v>0</v>
      </c>
      <c r="Y44" s="27">
        <f t="shared" si="28"/>
        <v>0</v>
      </c>
      <c r="Z44" s="27">
        <f t="shared" si="28"/>
        <v>0</v>
      </c>
      <c r="AA44" s="27">
        <f t="shared" si="28"/>
        <v>0</v>
      </c>
      <c r="AB44" s="35">
        <f t="shared" si="28"/>
        <v>0</v>
      </c>
      <c r="AC44" s="34">
        <f t="shared" si="16"/>
        <v>0</v>
      </c>
      <c r="AD44" s="27">
        <f t="shared" si="25"/>
        <v>0</v>
      </c>
      <c r="AE44" s="27">
        <f t="shared" si="17"/>
        <v>0</v>
      </c>
      <c r="AF44" s="27">
        <f t="shared" si="18"/>
        <v>0</v>
      </c>
      <c r="AG44" s="27">
        <f t="shared" si="19"/>
        <v>0</v>
      </c>
      <c r="AH44" s="27">
        <f t="shared" si="20"/>
        <v>0</v>
      </c>
      <c r="AI44" s="27">
        <f t="shared" si="21"/>
        <v>0</v>
      </c>
      <c r="AJ44" s="27">
        <f t="shared" si="22"/>
        <v>0</v>
      </c>
      <c r="AK44" s="27">
        <f t="shared" si="23"/>
        <v>0</v>
      </c>
      <c r="AL44" s="35">
        <f t="shared" si="24"/>
        <v>0</v>
      </c>
      <c r="AM44" s="67"/>
    </row>
    <row r="45" spans="1:39" s="24" customFormat="1" ht="27.95" customHeight="1">
      <c r="A45" s="20"/>
      <c r="B45" s="23">
        <v>39</v>
      </c>
      <c r="C45" s="29"/>
      <c r="D45" s="369"/>
      <c r="E45" s="37">
        <f t="shared" si="29"/>
        <v>0</v>
      </c>
      <c r="F45" s="211">
        <f t="shared" si="30"/>
        <v>0</v>
      </c>
      <c r="G45" s="211">
        <f t="shared" si="31"/>
        <v>0</v>
      </c>
      <c r="H45" s="29">
        <f>SUMIFS(tbl_minus_or_plus[Score],tbl_minus_or_plus[Score],"&gt;0",tbl_minus_or_plus[Team],C45)</f>
        <v>0</v>
      </c>
      <c r="I45" s="212">
        <f>SUMIFS(tbl_minus_or_plus[Score],tbl_minus_or_plus[Score],"&lt;0",tbl_minus_or_plus[Team],C45)</f>
        <v>0</v>
      </c>
      <c r="J45" s="212">
        <f t="shared" si="8"/>
        <v>0</v>
      </c>
      <c r="K45" s="38">
        <f t="shared" si="9"/>
        <v>0</v>
      </c>
      <c r="L45" s="38">
        <f t="shared" si="10"/>
        <v>0</v>
      </c>
      <c r="M45" s="38" t="str">
        <f t="shared" si="32"/>
        <v/>
      </c>
      <c r="N45" s="38" t="str">
        <f t="shared" si="12"/>
        <v/>
      </c>
      <c r="O45" s="38" t="str">
        <f t="shared" si="14"/>
        <v/>
      </c>
      <c r="P45" s="38" t="str">
        <f t="shared" si="33"/>
        <v/>
      </c>
      <c r="Q45" s="329" t="str">
        <f t="shared" si="34"/>
        <v/>
      </c>
      <c r="R45" s="329" t="str">
        <f t="shared" si="13"/>
        <v/>
      </c>
      <c r="S45" s="37">
        <f t="shared" si="28"/>
        <v>0</v>
      </c>
      <c r="T45" s="29">
        <f t="shared" si="28"/>
        <v>0</v>
      </c>
      <c r="U45" s="29">
        <f t="shared" si="28"/>
        <v>0</v>
      </c>
      <c r="V45" s="29">
        <f t="shared" si="28"/>
        <v>0</v>
      </c>
      <c r="W45" s="29">
        <f t="shared" si="28"/>
        <v>0</v>
      </c>
      <c r="X45" s="29">
        <f t="shared" si="28"/>
        <v>0</v>
      </c>
      <c r="Y45" s="29">
        <f t="shared" si="28"/>
        <v>0</v>
      </c>
      <c r="Z45" s="29">
        <f t="shared" si="28"/>
        <v>0</v>
      </c>
      <c r="AA45" s="29">
        <f t="shared" si="28"/>
        <v>0</v>
      </c>
      <c r="AB45" s="38">
        <f t="shared" si="28"/>
        <v>0</v>
      </c>
      <c r="AC45" s="37">
        <f t="shared" ref="AC45:AC66" si="35">SUMIFS(listof_result_total_scores,listof_result_sections,AC$3,listof_result_teams,$C45,listof_result_status,"To Publish")+S45</f>
        <v>0</v>
      </c>
      <c r="AD45" s="29">
        <f t="shared" si="25"/>
        <v>0</v>
      </c>
      <c r="AE45" s="29">
        <f t="shared" ref="AE45:AE66" si="36">SUMIFS(listof_result_total_scores,listof_result_sections,AE$3,listof_result_teams,$C45,listof_result_status,"To Publish")+U45</f>
        <v>0</v>
      </c>
      <c r="AF45" s="29">
        <f t="shared" ref="AF45:AF66" si="37">SUMIFS(listof_result_total_scores,listof_result_sections,AF$3,listof_result_teams,$C45,listof_result_status,"To Publish")+V45</f>
        <v>0</v>
      </c>
      <c r="AG45" s="29">
        <f t="shared" ref="AG45:AG66" si="38">SUMIFS(listof_result_total_scores,listof_result_sections,AG$3,listof_result_teams,$C45,listof_result_status,"To Publish")+W45</f>
        <v>0</v>
      </c>
      <c r="AH45" s="29">
        <f t="shared" ref="AH45:AH66" si="39">SUMIFS(listof_result_total_scores,listof_result_sections,AH$3,listof_result_teams,$C45,listof_result_status,"To Publish")+X45</f>
        <v>0</v>
      </c>
      <c r="AI45" s="29">
        <f t="shared" ref="AI45:AI66" si="40">SUMIFS(listof_result_total_scores,listof_result_sections,AI$3,listof_result_teams,$C45,listof_result_status,"To Publish")+Y45</f>
        <v>0</v>
      </c>
      <c r="AJ45" s="29">
        <f t="shared" ref="AJ45:AJ66" si="41">SUMIFS(listof_result_total_scores,listof_result_sections,AJ$3,listof_result_teams,$C45,listof_result_status,"To Publish")+Z45</f>
        <v>0</v>
      </c>
      <c r="AK45" s="29">
        <f t="shared" ref="AK45:AK66" si="42">SUMIFS(listof_result_total_scores,listof_result_sections,AK$3,listof_result_teams,$C45,listof_result_status,"To Publish")+AA45</f>
        <v>0</v>
      </c>
      <c r="AL45" s="38">
        <f t="shared" ref="AL45:AL66" si="43">SUMIFS(listof_result_total_scores,listof_result_sections,AL$3,listof_result_teams,$C45,listof_result_status,"To Publish")+AB45</f>
        <v>0</v>
      </c>
      <c r="AM45" s="67"/>
    </row>
    <row r="46" spans="1:39" s="24" customFormat="1" ht="27.95" customHeight="1">
      <c r="A46" s="20"/>
      <c r="B46" s="23">
        <v>40</v>
      </c>
      <c r="C46" s="27"/>
      <c r="D46" s="370"/>
      <c r="E46" s="34">
        <f t="shared" si="29"/>
        <v>0</v>
      </c>
      <c r="F46" s="210">
        <f t="shared" si="30"/>
        <v>0</v>
      </c>
      <c r="G46" s="210">
        <f t="shared" si="31"/>
        <v>0</v>
      </c>
      <c r="H46" s="27">
        <f>SUMIFS(tbl_minus_or_plus[Score],tbl_minus_or_plus[Score],"&gt;0",tbl_minus_or_plus[Team],C46)</f>
        <v>0</v>
      </c>
      <c r="I46" s="36">
        <f>SUMIFS(tbl_minus_or_plus[Score],tbl_minus_or_plus[Score],"&lt;0",tbl_minus_or_plus[Team],C46)</f>
        <v>0</v>
      </c>
      <c r="J46" s="36">
        <f t="shared" si="8"/>
        <v>0</v>
      </c>
      <c r="K46" s="35">
        <f t="shared" si="9"/>
        <v>0</v>
      </c>
      <c r="L46" s="35">
        <f t="shared" si="10"/>
        <v>0</v>
      </c>
      <c r="M46" s="35" t="str">
        <f t="shared" si="32"/>
        <v/>
      </c>
      <c r="N46" s="35" t="str">
        <f t="shared" si="12"/>
        <v/>
      </c>
      <c r="O46" s="35" t="str">
        <f t="shared" si="14"/>
        <v/>
      </c>
      <c r="P46" s="35" t="str">
        <f t="shared" si="33"/>
        <v/>
      </c>
      <c r="Q46" s="328" t="str">
        <f t="shared" si="34"/>
        <v/>
      </c>
      <c r="R46" s="328" t="str">
        <f t="shared" si="13"/>
        <v/>
      </c>
      <c r="S46" s="34">
        <f t="shared" si="28"/>
        <v>0</v>
      </c>
      <c r="T46" s="27">
        <f t="shared" si="28"/>
        <v>0</v>
      </c>
      <c r="U46" s="27">
        <f t="shared" si="28"/>
        <v>0</v>
      </c>
      <c r="V46" s="27">
        <f t="shared" si="28"/>
        <v>0</v>
      </c>
      <c r="W46" s="27">
        <f t="shared" si="28"/>
        <v>0</v>
      </c>
      <c r="X46" s="27">
        <f t="shared" si="28"/>
        <v>0</v>
      </c>
      <c r="Y46" s="27">
        <f t="shared" si="28"/>
        <v>0</v>
      </c>
      <c r="Z46" s="27">
        <f t="shared" si="28"/>
        <v>0</v>
      </c>
      <c r="AA46" s="27">
        <f t="shared" si="28"/>
        <v>0</v>
      </c>
      <c r="AB46" s="35">
        <f t="shared" si="28"/>
        <v>0</v>
      </c>
      <c r="AC46" s="34">
        <f t="shared" si="35"/>
        <v>0</v>
      </c>
      <c r="AD46" s="27">
        <f t="shared" ref="AD46:AD66" si="44">SUMIFS(listof_result_total_scores,listof_result_sections,AD$3,listof_result_teams,$C46,listof_result_status,"To Publish")+T46</f>
        <v>0</v>
      </c>
      <c r="AE46" s="27">
        <f t="shared" si="36"/>
        <v>0</v>
      </c>
      <c r="AF46" s="27">
        <f t="shared" si="37"/>
        <v>0</v>
      </c>
      <c r="AG46" s="27">
        <f t="shared" si="38"/>
        <v>0</v>
      </c>
      <c r="AH46" s="27">
        <f t="shared" si="39"/>
        <v>0</v>
      </c>
      <c r="AI46" s="27">
        <f t="shared" si="40"/>
        <v>0</v>
      </c>
      <c r="AJ46" s="27">
        <f t="shared" si="41"/>
        <v>0</v>
      </c>
      <c r="AK46" s="27">
        <f t="shared" si="42"/>
        <v>0</v>
      </c>
      <c r="AL46" s="35">
        <f t="shared" si="43"/>
        <v>0</v>
      </c>
      <c r="AM46" s="67"/>
    </row>
    <row r="47" spans="1:39" s="24" customFormat="1" ht="27.95" customHeight="1">
      <c r="A47" s="20"/>
      <c r="B47" s="23">
        <v>41</v>
      </c>
      <c r="C47" s="29"/>
      <c r="D47" s="369"/>
      <c r="E47" s="37">
        <f t="shared" si="29"/>
        <v>0</v>
      </c>
      <c r="F47" s="211">
        <f t="shared" si="30"/>
        <v>0</v>
      </c>
      <c r="G47" s="211">
        <f t="shared" si="31"/>
        <v>0</v>
      </c>
      <c r="H47" s="29">
        <f>SUMIFS(tbl_minus_or_plus[Score],tbl_minus_or_plus[Score],"&gt;0",tbl_minus_or_plus[Team],C47)</f>
        <v>0</v>
      </c>
      <c r="I47" s="212">
        <f>SUMIFS(tbl_minus_or_plus[Score],tbl_minus_or_plus[Score],"&lt;0",tbl_minus_or_plus[Team],C47)</f>
        <v>0</v>
      </c>
      <c r="J47" s="212">
        <f t="shared" si="8"/>
        <v>0</v>
      </c>
      <c r="K47" s="38">
        <f t="shared" si="9"/>
        <v>0</v>
      </c>
      <c r="L47" s="38">
        <f t="shared" si="10"/>
        <v>0</v>
      </c>
      <c r="M47" s="38" t="str">
        <f t="shared" si="32"/>
        <v/>
      </c>
      <c r="N47" s="38" t="str">
        <f t="shared" si="12"/>
        <v/>
      </c>
      <c r="O47" s="38" t="str">
        <f t="shared" si="14"/>
        <v/>
      </c>
      <c r="P47" s="38" t="str">
        <f t="shared" si="33"/>
        <v/>
      </c>
      <c r="Q47" s="329" t="str">
        <f t="shared" si="34"/>
        <v/>
      </c>
      <c r="R47" s="329" t="str">
        <f t="shared" si="13"/>
        <v/>
      </c>
      <c r="S47" s="37">
        <f t="shared" ref="S47:AB56" si="45">SUMIFS(listof_result_total_scores,listof_result_sections,S$3,listof_result_teams,$C47,listof_result_status,"Published")</f>
        <v>0</v>
      </c>
      <c r="T47" s="29">
        <f t="shared" si="45"/>
        <v>0</v>
      </c>
      <c r="U47" s="29">
        <f t="shared" si="45"/>
        <v>0</v>
      </c>
      <c r="V47" s="29">
        <f t="shared" si="45"/>
        <v>0</v>
      </c>
      <c r="W47" s="29">
        <f t="shared" si="45"/>
        <v>0</v>
      </c>
      <c r="X47" s="29">
        <f t="shared" si="45"/>
        <v>0</v>
      </c>
      <c r="Y47" s="29">
        <f t="shared" si="45"/>
        <v>0</v>
      </c>
      <c r="Z47" s="29">
        <f t="shared" si="45"/>
        <v>0</v>
      </c>
      <c r="AA47" s="29">
        <f t="shared" si="45"/>
        <v>0</v>
      </c>
      <c r="AB47" s="38">
        <f t="shared" si="45"/>
        <v>0</v>
      </c>
      <c r="AC47" s="37">
        <f t="shared" si="35"/>
        <v>0</v>
      </c>
      <c r="AD47" s="29">
        <f t="shared" si="44"/>
        <v>0</v>
      </c>
      <c r="AE47" s="29">
        <f t="shared" si="36"/>
        <v>0</v>
      </c>
      <c r="AF47" s="29">
        <f t="shared" si="37"/>
        <v>0</v>
      </c>
      <c r="AG47" s="29">
        <f t="shared" si="38"/>
        <v>0</v>
      </c>
      <c r="AH47" s="29">
        <f t="shared" si="39"/>
        <v>0</v>
      </c>
      <c r="AI47" s="29">
        <f t="shared" si="40"/>
        <v>0</v>
      </c>
      <c r="AJ47" s="29">
        <f t="shared" si="41"/>
        <v>0</v>
      </c>
      <c r="AK47" s="29">
        <f t="shared" si="42"/>
        <v>0</v>
      </c>
      <c r="AL47" s="38">
        <f t="shared" si="43"/>
        <v>0</v>
      </c>
      <c r="AM47" s="67"/>
    </row>
    <row r="48" spans="1:39" s="24" customFormat="1" ht="27.95" customHeight="1">
      <c r="A48" s="20"/>
      <c r="B48" s="23">
        <v>42</v>
      </c>
      <c r="C48" s="27"/>
      <c r="D48" s="370"/>
      <c r="E48" s="34">
        <f t="shared" si="29"/>
        <v>0</v>
      </c>
      <c r="F48" s="210">
        <f t="shared" si="30"/>
        <v>0</v>
      </c>
      <c r="G48" s="210">
        <f t="shared" si="31"/>
        <v>0</v>
      </c>
      <c r="H48" s="27">
        <f>SUMIFS(tbl_minus_or_plus[Score],tbl_minus_or_plus[Score],"&gt;0",tbl_minus_or_plus[Team],C48)</f>
        <v>0</v>
      </c>
      <c r="I48" s="36">
        <f>SUMIFS(tbl_minus_or_plus[Score],tbl_minus_or_plus[Score],"&lt;0",tbl_minus_or_plus[Team],C48)</f>
        <v>0</v>
      </c>
      <c r="J48" s="36">
        <f t="shared" si="8"/>
        <v>0</v>
      </c>
      <c r="K48" s="35">
        <f t="shared" si="9"/>
        <v>0</v>
      </c>
      <c r="L48" s="35">
        <f t="shared" si="10"/>
        <v>0</v>
      </c>
      <c r="M48" s="35" t="str">
        <f t="shared" si="32"/>
        <v/>
      </c>
      <c r="N48" s="35" t="str">
        <f t="shared" si="12"/>
        <v/>
      </c>
      <c r="O48" s="35" t="str">
        <f t="shared" si="14"/>
        <v/>
      </c>
      <c r="P48" s="35" t="str">
        <f t="shared" si="33"/>
        <v/>
      </c>
      <c r="Q48" s="328" t="str">
        <f t="shared" si="34"/>
        <v/>
      </c>
      <c r="R48" s="328" t="str">
        <f t="shared" si="13"/>
        <v/>
      </c>
      <c r="S48" s="34">
        <f t="shared" si="45"/>
        <v>0</v>
      </c>
      <c r="T48" s="27">
        <f t="shared" si="45"/>
        <v>0</v>
      </c>
      <c r="U48" s="27">
        <f t="shared" si="45"/>
        <v>0</v>
      </c>
      <c r="V48" s="27">
        <f t="shared" si="45"/>
        <v>0</v>
      </c>
      <c r="W48" s="27">
        <f t="shared" si="45"/>
        <v>0</v>
      </c>
      <c r="X48" s="27">
        <f t="shared" si="45"/>
        <v>0</v>
      </c>
      <c r="Y48" s="27">
        <f t="shared" si="45"/>
        <v>0</v>
      </c>
      <c r="Z48" s="27">
        <f t="shared" si="45"/>
        <v>0</v>
      </c>
      <c r="AA48" s="27">
        <f t="shared" si="45"/>
        <v>0</v>
      </c>
      <c r="AB48" s="35">
        <f t="shared" si="45"/>
        <v>0</v>
      </c>
      <c r="AC48" s="34">
        <f t="shared" si="35"/>
        <v>0</v>
      </c>
      <c r="AD48" s="27">
        <f t="shared" si="44"/>
        <v>0</v>
      </c>
      <c r="AE48" s="27">
        <f t="shared" si="36"/>
        <v>0</v>
      </c>
      <c r="AF48" s="27">
        <f t="shared" si="37"/>
        <v>0</v>
      </c>
      <c r="AG48" s="27">
        <f t="shared" si="38"/>
        <v>0</v>
      </c>
      <c r="AH48" s="27">
        <f t="shared" si="39"/>
        <v>0</v>
      </c>
      <c r="AI48" s="27">
        <f t="shared" si="40"/>
        <v>0</v>
      </c>
      <c r="AJ48" s="27">
        <f t="shared" si="41"/>
        <v>0</v>
      </c>
      <c r="AK48" s="27">
        <f t="shared" si="42"/>
        <v>0</v>
      </c>
      <c r="AL48" s="35">
        <f t="shared" si="43"/>
        <v>0</v>
      </c>
      <c r="AM48" s="67"/>
    </row>
    <row r="49" spans="1:39" s="24" customFormat="1" ht="27.95" customHeight="1">
      <c r="A49" s="20"/>
      <c r="B49" s="23">
        <v>43</v>
      </c>
      <c r="C49" s="29"/>
      <c r="D49" s="369"/>
      <c r="E49" s="37">
        <f t="shared" si="29"/>
        <v>0</v>
      </c>
      <c r="F49" s="211">
        <f t="shared" si="30"/>
        <v>0</v>
      </c>
      <c r="G49" s="211">
        <f t="shared" si="31"/>
        <v>0</v>
      </c>
      <c r="H49" s="29">
        <f>SUMIFS(tbl_minus_or_plus[Score],tbl_minus_or_plus[Score],"&gt;0",tbl_minus_or_plus[Team],C49)</f>
        <v>0</v>
      </c>
      <c r="I49" s="212">
        <f>SUMIFS(tbl_minus_or_plus[Score],tbl_minus_or_plus[Score],"&lt;0",tbl_minus_or_plus[Team],C49)</f>
        <v>0</v>
      </c>
      <c r="J49" s="212">
        <f t="shared" si="8"/>
        <v>0</v>
      </c>
      <c r="K49" s="38">
        <f t="shared" si="9"/>
        <v>0</v>
      </c>
      <c r="L49" s="38">
        <f t="shared" si="10"/>
        <v>0</v>
      </c>
      <c r="M49" s="38" t="str">
        <f t="shared" si="32"/>
        <v/>
      </c>
      <c r="N49" s="38" t="str">
        <f t="shared" si="12"/>
        <v/>
      </c>
      <c r="O49" s="38" t="str">
        <f t="shared" si="14"/>
        <v/>
      </c>
      <c r="P49" s="38" t="str">
        <f t="shared" si="33"/>
        <v/>
      </c>
      <c r="Q49" s="329" t="str">
        <f t="shared" si="34"/>
        <v/>
      </c>
      <c r="R49" s="329" t="str">
        <f t="shared" si="13"/>
        <v/>
      </c>
      <c r="S49" s="37">
        <f t="shared" si="45"/>
        <v>0</v>
      </c>
      <c r="T49" s="29">
        <f t="shared" si="45"/>
        <v>0</v>
      </c>
      <c r="U49" s="29">
        <f t="shared" si="45"/>
        <v>0</v>
      </c>
      <c r="V49" s="29">
        <f t="shared" si="45"/>
        <v>0</v>
      </c>
      <c r="W49" s="29">
        <f t="shared" si="45"/>
        <v>0</v>
      </c>
      <c r="X49" s="29">
        <f t="shared" si="45"/>
        <v>0</v>
      </c>
      <c r="Y49" s="29">
        <f t="shared" si="45"/>
        <v>0</v>
      </c>
      <c r="Z49" s="29">
        <f t="shared" si="45"/>
        <v>0</v>
      </c>
      <c r="AA49" s="29">
        <f t="shared" si="45"/>
        <v>0</v>
      </c>
      <c r="AB49" s="38">
        <f t="shared" si="45"/>
        <v>0</v>
      </c>
      <c r="AC49" s="37">
        <f t="shared" si="35"/>
        <v>0</v>
      </c>
      <c r="AD49" s="29">
        <f t="shared" si="44"/>
        <v>0</v>
      </c>
      <c r="AE49" s="29">
        <f t="shared" si="36"/>
        <v>0</v>
      </c>
      <c r="AF49" s="29">
        <f t="shared" si="37"/>
        <v>0</v>
      </c>
      <c r="AG49" s="29">
        <f t="shared" si="38"/>
        <v>0</v>
      </c>
      <c r="AH49" s="29">
        <f t="shared" si="39"/>
        <v>0</v>
      </c>
      <c r="AI49" s="29">
        <f t="shared" si="40"/>
        <v>0</v>
      </c>
      <c r="AJ49" s="29">
        <f t="shared" si="41"/>
        <v>0</v>
      </c>
      <c r="AK49" s="29">
        <f t="shared" si="42"/>
        <v>0</v>
      </c>
      <c r="AL49" s="38">
        <f t="shared" si="43"/>
        <v>0</v>
      </c>
      <c r="AM49" s="67"/>
    </row>
    <row r="50" spans="1:39" s="24" customFormat="1" ht="27.95" customHeight="1">
      <c r="A50" s="20"/>
      <c r="B50" s="23">
        <v>44</v>
      </c>
      <c r="C50" s="27"/>
      <c r="D50" s="370"/>
      <c r="E50" s="34">
        <f t="shared" si="29"/>
        <v>0</v>
      </c>
      <c r="F50" s="210">
        <f t="shared" si="30"/>
        <v>0</v>
      </c>
      <c r="G50" s="210">
        <f t="shared" si="31"/>
        <v>0</v>
      </c>
      <c r="H50" s="27">
        <f>SUMIFS(tbl_minus_or_plus[Score],tbl_minus_or_plus[Score],"&gt;0",tbl_minus_or_plus[Team],C50)</f>
        <v>0</v>
      </c>
      <c r="I50" s="36">
        <f>SUMIFS(tbl_minus_or_plus[Score],tbl_minus_or_plus[Score],"&lt;0",tbl_minus_or_plus[Team],C50)</f>
        <v>0</v>
      </c>
      <c r="J50" s="36">
        <f t="shared" si="8"/>
        <v>0</v>
      </c>
      <c r="K50" s="35">
        <f t="shared" si="9"/>
        <v>0</v>
      </c>
      <c r="L50" s="35">
        <f t="shared" si="10"/>
        <v>0</v>
      </c>
      <c r="M50" s="35" t="str">
        <f t="shared" si="32"/>
        <v/>
      </c>
      <c r="N50" s="35" t="str">
        <f t="shared" si="12"/>
        <v/>
      </c>
      <c r="O50" s="35" t="str">
        <f t="shared" si="14"/>
        <v/>
      </c>
      <c r="P50" s="35" t="str">
        <f t="shared" si="33"/>
        <v/>
      </c>
      <c r="Q50" s="328" t="str">
        <f t="shared" si="34"/>
        <v/>
      </c>
      <c r="R50" s="328" t="str">
        <f t="shared" si="13"/>
        <v/>
      </c>
      <c r="S50" s="34">
        <f t="shared" si="45"/>
        <v>0</v>
      </c>
      <c r="T50" s="27">
        <f t="shared" si="45"/>
        <v>0</v>
      </c>
      <c r="U50" s="27">
        <f t="shared" si="45"/>
        <v>0</v>
      </c>
      <c r="V50" s="27">
        <f t="shared" si="45"/>
        <v>0</v>
      </c>
      <c r="W50" s="27">
        <f t="shared" si="45"/>
        <v>0</v>
      </c>
      <c r="X50" s="27">
        <f t="shared" si="45"/>
        <v>0</v>
      </c>
      <c r="Y50" s="27">
        <f t="shared" si="45"/>
        <v>0</v>
      </c>
      <c r="Z50" s="27">
        <f t="shared" si="45"/>
        <v>0</v>
      </c>
      <c r="AA50" s="27">
        <f t="shared" si="45"/>
        <v>0</v>
      </c>
      <c r="AB50" s="35">
        <f t="shared" si="45"/>
        <v>0</v>
      </c>
      <c r="AC50" s="34">
        <f t="shared" si="35"/>
        <v>0</v>
      </c>
      <c r="AD50" s="27">
        <f t="shared" si="44"/>
        <v>0</v>
      </c>
      <c r="AE50" s="27">
        <f t="shared" si="36"/>
        <v>0</v>
      </c>
      <c r="AF50" s="27">
        <f t="shared" si="37"/>
        <v>0</v>
      </c>
      <c r="AG50" s="27">
        <f t="shared" si="38"/>
        <v>0</v>
      </c>
      <c r="AH50" s="27">
        <f t="shared" si="39"/>
        <v>0</v>
      </c>
      <c r="AI50" s="27">
        <f t="shared" si="40"/>
        <v>0</v>
      </c>
      <c r="AJ50" s="27">
        <f t="shared" si="41"/>
        <v>0</v>
      </c>
      <c r="AK50" s="27">
        <f t="shared" si="42"/>
        <v>0</v>
      </c>
      <c r="AL50" s="35">
        <f t="shared" si="43"/>
        <v>0</v>
      </c>
      <c r="AM50" s="67"/>
    </row>
    <row r="51" spans="1:39" s="24" customFormat="1" ht="27.95" customHeight="1">
      <c r="A51" s="20"/>
      <c r="B51" s="23">
        <v>45</v>
      </c>
      <c r="C51" s="29"/>
      <c r="D51" s="369"/>
      <c r="E51" s="37">
        <f t="shared" si="29"/>
        <v>0</v>
      </c>
      <c r="F51" s="211">
        <f t="shared" si="30"/>
        <v>0</v>
      </c>
      <c r="G51" s="211">
        <f t="shared" si="31"/>
        <v>0</v>
      </c>
      <c r="H51" s="29">
        <f>SUMIFS(tbl_minus_or_plus[Score],tbl_minus_or_plus[Score],"&gt;0",tbl_minus_or_plus[Team],C51)</f>
        <v>0</v>
      </c>
      <c r="I51" s="212">
        <f>SUMIFS(tbl_minus_or_plus[Score],tbl_minus_or_plus[Score],"&lt;0",tbl_minus_or_plus[Team],C51)</f>
        <v>0</v>
      </c>
      <c r="J51" s="212">
        <f t="shared" si="8"/>
        <v>0</v>
      </c>
      <c r="K51" s="38">
        <f t="shared" si="9"/>
        <v>0</v>
      </c>
      <c r="L51" s="38">
        <f t="shared" si="10"/>
        <v>0</v>
      </c>
      <c r="M51" s="38" t="str">
        <f t="shared" si="32"/>
        <v/>
      </c>
      <c r="N51" s="38" t="str">
        <f t="shared" si="12"/>
        <v/>
      </c>
      <c r="O51" s="38" t="str">
        <f t="shared" si="14"/>
        <v/>
      </c>
      <c r="P51" s="38" t="str">
        <f t="shared" si="33"/>
        <v/>
      </c>
      <c r="Q51" s="329" t="str">
        <f t="shared" si="34"/>
        <v/>
      </c>
      <c r="R51" s="329" t="str">
        <f t="shared" si="13"/>
        <v/>
      </c>
      <c r="S51" s="37">
        <f t="shared" si="45"/>
        <v>0</v>
      </c>
      <c r="T51" s="29">
        <f t="shared" si="45"/>
        <v>0</v>
      </c>
      <c r="U51" s="29">
        <f t="shared" si="45"/>
        <v>0</v>
      </c>
      <c r="V51" s="29">
        <f t="shared" si="45"/>
        <v>0</v>
      </c>
      <c r="W51" s="29">
        <f t="shared" si="45"/>
        <v>0</v>
      </c>
      <c r="X51" s="29">
        <f t="shared" si="45"/>
        <v>0</v>
      </c>
      <c r="Y51" s="29">
        <f t="shared" si="45"/>
        <v>0</v>
      </c>
      <c r="Z51" s="29">
        <f t="shared" si="45"/>
        <v>0</v>
      </c>
      <c r="AA51" s="29">
        <f t="shared" si="45"/>
        <v>0</v>
      </c>
      <c r="AB51" s="38">
        <f t="shared" si="45"/>
        <v>0</v>
      </c>
      <c r="AC51" s="37">
        <f t="shared" si="35"/>
        <v>0</v>
      </c>
      <c r="AD51" s="29">
        <f t="shared" si="44"/>
        <v>0</v>
      </c>
      <c r="AE51" s="29">
        <f t="shared" si="36"/>
        <v>0</v>
      </c>
      <c r="AF51" s="29">
        <f t="shared" si="37"/>
        <v>0</v>
      </c>
      <c r="AG51" s="29">
        <f t="shared" si="38"/>
        <v>0</v>
      </c>
      <c r="AH51" s="29">
        <f t="shared" si="39"/>
        <v>0</v>
      </c>
      <c r="AI51" s="29">
        <f t="shared" si="40"/>
        <v>0</v>
      </c>
      <c r="AJ51" s="29">
        <f t="shared" si="41"/>
        <v>0</v>
      </c>
      <c r="AK51" s="29">
        <f t="shared" si="42"/>
        <v>0</v>
      </c>
      <c r="AL51" s="38">
        <f t="shared" si="43"/>
        <v>0</v>
      </c>
      <c r="AM51" s="67"/>
    </row>
    <row r="52" spans="1:39" s="24" customFormat="1" ht="27.95" customHeight="1">
      <c r="A52" s="20"/>
      <c r="B52" s="23">
        <v>46</v>
      </c>
      <c r="C52" s="27"/>
      <c r="D52" s="370"/>
      <c r="E52" s="34">
        <f t="shared" si="29"/>
        <v>0</v>
      </c>
      <c r="F52" s="210">
        <f t="shared" si="30"/>
        <v>0</v>
      </c>
      <c r="G52" s="210">
        <f t="shared" si="31"/>
        <v>0</v>
      </c>
      <c r="H52" s="27">
        <f>SUMIFS(tbl_minus_or_plus[Score],tbl_minus_or_plus[Score],"&gt;0",tbl_minus_or_plus[Team],C52)</f>
        <v>0</v>
      </c>
      <c r="I52" s="36">
        <f>SUMIFS(tbl_minus_or_plus[Score],tbl_minus_or_plus[Score],"&lt;0",tbl_minus_or_plus[Team],C52)</f>
        <v>0</v>
      </c>
      <c r="J52" s="36">
        <f t="shared" si="8"/>
        <v>0</v>
      </c>
      <c r="K52" s="35">
        <f t="shared" si="9"/>
        <v>0</v>
      </c>
      <c r="L52" s="35">
        <f t="shared" si="10"/>
        <v>0</v>
      </c>
      <c r="M52" s="35" t="str">
        <f t="shared" si="32"/>
        <v/>
      </c>
      <c r="N52" s="35" t="str">
        <f t="shared" si="12"/>
        <v/>
      </c>
      <c r="O52" s="35" t="str">
        <f t="shared" si="14"/>
        <v/>
      </c>
      <c r="P52" s="35" t="str">
        <f t="shared" si="33"/>
        <v/>
      </c>
      <c r="Q52" s="328" t="str">
        <f t="shared" si="34"/>
        <v/>
      </c>
      <c r="R52" s="328" t="str">
        <f t="shared" si="13"/>
        <v/>
      </c>
      <c r="S52" s="34">
        <f t="shared" si="45"/>
        <v>0</v>
      </c>
      <c r="T52" s="27">
        <f t="shared" si="45"/>
        <v>0</v>
      </c>
      <c r="U52" s="27">
        <f t="shared" si="45"/>
        <v>0</v>
      </c>
      <c r="V52" s="27">
        <f t="shared" si="45"/>
        <v>0</v>
      </c>
      <c r="W52" s="27">
        <f t="shared" si="45"/>
        <v>0</v>
      </c>
      <c r="X52" s="27">
        <f t="shared" si="45"/>
        <v>0</v>
      </c>
      <c r="Y52" s="27">
        <f t="shared" si="45"/>
        <v>0</v>
      </c>
      <c r="Z52" s="27">
        <f t="shared" si="45"/>
        <v>0</v>
      </c>
      <c r="AA52" s="27">
        <f t="shared" si="45"/>
        <v>0</v>
      </c>
      <c r="AB52" s="35">
        <f t="shared" si="45"/>
        <v>0</v>
      </c>
      <c r="AC52" s="34">
        <f t="shared" si="35"/>
        <v>0</v>
      </c>
      <c r="AD52" s="27">
        <f t="shared" si="44"/>
        <v>0</v>
      </c>
      <c r="AE52" s="27">
        <f t="shared" si="36"/>
        <v>0</v>
      </c>
      <c r="AF52" s="27">
        <f t="shared" si="37"/>
        <v>0</v>
      </c>
      <c r="AG52" s="27">
        <f t="shared" si="38"/>
        <v>0</v>
      </c>
      <c r="AH52" s="27">
        <f t="shared" si="39"/>
        <v>0</v>
      </c>
      <c r="AI52" s="27">
        <f t="shared" si="40"/>
        <v>0</v>
      </c>
      <c r="AJ52" s="27">
        <f t="shared" si="41"/>
        <v>0</v>
      </c>
      <c r="AK52" s="27">
        <f t="shared" si="42"/>
        <v>0</v>
      </c>
      <c r="AL52" s="35">
        <f t="shared" si="43"/>
        <v>0</v>
      </c>
      <c r="AM52" s="67"/>
    </row>
    <row r="53" spans="1:39" s="24" customFormat="1" ht="27.95" customHeight="1">
      <c r="A53" s="20"/>
      <c r="B53" s="23">
        <v>47</v>
      </c>
      <c r="C53" s="29"/>
      <c r="D53" s="369"/>
      <c r="E53" s="37">
        <f t="shared" si="29"/>
        <v>0</v>
      </c>
      <c r="F53" s="211">
        <f t="shared" si="30"/>
        <v>0</v>
      </c>
      <c r="G53" s="211">
        <f t="shared" si="31"/>
        <v>0</v>
      </c>
      <c r="H53" s="29">
        <f>SUMIFS(tbl_minus_or_plus[Score],tbl_minus_or_plus[Score],"&gt;0",tbl_minus_or_plus[Team],C53)</f>
        <v>0</v>
      </c>
      <c r="I53" s="212">
        <f>SUMIFS(tbl_minus_or_plus[Score],tbl_minus_or_plus[Score],"&lt;0",tbl_minus_or_plus[Team],C53)</f>
        <v>0</v>
      </c>
      <c r="J53" s="212">
        <f t="shared" si="8"/>
        <v>0</v>
      </c>
      <c r="K53" s="38">
        <f t="shared" si="9"/>
        <v>0</v>
      </c>
      <c r="L53" s="38">
        <f t="shared" si="10"/>
        <v>0</v>
      </c>
      <c r="M53" s="38" t="str">
        <f t="shared" si="32"/>
        <v/>
      </c>
      <c r="N53" s="38" t="str">
        <f t="shared" si="12"/>
        <v/>
      </c>
      <c r="O53" s="38" t="str">
        <f t="shared" si="14"/>
        <v/>
      </c>
      <c r="P53" s="38" t="str">
        <f t="shared" si="33"/>
        <v/>
      </c>
      <c r="Q53" s="329" t="str">
        <f t="shared" si="34"/>
        <v/>
      </c>
      <c r="R53" s="329" t="str">
        <f t="shared" si="13"/>
        <v/>
      </c>
      <c r="S53" s="37">
        <f t="shared" si="45"/>
        <v>0</v>
      </c>
      <c r="T53" s="29">
        <f t="shared" si="45"/>
        <v>0</v>
      </c>
      <c r="U53" s="29">
        <f t="shared" si="45"/>
        <v>0</v>
      </c>
      <c r="V53" s="29">
        <f t="shared" si="45"/>
        <v>0</v>
      </c>
      <c r="W53" s="29">
        <f t="shared" si="45"/>
        <v>0</v>
      </c>
      <c r="X53" s="29">
        <f t="shared" si="45"/>
        <v>0</v>
      </c>
      <c r="Y53" s="29">
        <f t="shared" si="45"/>
        <v>0</v>
      </c>
      <c r="Z53" s="29">
        <f t="shared" si="45"/>
        <v>0</v>
      </c>
      <c r="AA53" s="29">
        <f t="shared" si="45"/>
        <v>0</v>
      </c>
      <c r="AB53" s="38">
        <f t="shared" si="45"/>
        <v>0</v>
      </c>
      <c r="AC53" s="37">
        <f t="shared" si="35"/>
        <v>0</v>
      </c>
      <c r="AD53" s="29">
        <f t="shared" si="44"/>
        <v>0</v>
      </c>
      <c r="AE53" s="29">
        <f t="shared" si="36"/>
        <v>0</v>
      </c>
      <c r="AF53" s="29">
        <f t="shared" si="37"/>
        <v>0</v>
      </c>
      <c r="AG53" s="29">
        <f t="shared" si="38"/>
        <v>0</v>
      </c>
      <c r="AH53" s="29">
        <f t="shared" si="39"/>
        <v>0</v>
      </c>
      <c r="AI53" s="29">
        <f t="shared" si="40"/>
        <v>0</v>
      </c>
      <c r="AJ53" s="29">
        <f t="shared" si="41"/>
        <v>0</v>
      </c>
      <c r="AK53" s="29">
        <f t="shared" si="42"/>
        <v>0</v>
      </c>
      <c r="AL53" s="38">
        <f t="shared" si="43"/>
        <v>0</v>
      </c>
      <c r="AM53" s="67"/>
    </row>
    <row r="54" spans="1:39" s="24" customFormat="1" ht="27.95" customHeight="1">
      <c r="A54" s="20"/>
      <c r="B54" s="23">
        <v>48</v>
      </c>
      <c r="C54" s="27"/>
      <c r="D54" s="370"/>
      <c r="E54" s="34">
        <f t="shared" si="29"/>
        <v>0</v>
      </c>
      <c r="F54" s="210">
        <f t="shared" si="30"/>
        <v>0</v>
      </c>
      <c r="G54" s="210">
        <f t="shared" si="31"/>
        <v>0</v>
      </c>
      <c r="H54" s="27">
        <f>SUMIFS(tbl_minus_or_plus[Score],tbl_minus_or_plus[Score],"&gt;0",tbl_minus_or_plus[Team],C54)</f>
        <v>0</v>
      </c>
      <c r="I54" s="36">
        <f>SUMIFS(tbl_minus_or_plus[Score],tbl_minus_or_plus[Score],"&lt;0",tbl_minus_or_plus[Team],C54)</f>
        <v>0</v>
      </c>
      <c r="J54" s="36">
        <f t="shared" si="8"/>
        <v>0</v>
      </c>
      <c r="K54" s="35">
        <f t="shared" si="9"/>
        <v>0</v>
      </c>
      <c r="L54" s="35">
        <f t="shared" si="10"/>
        <v>0</v>
      </c>
      <c r="M54" s="35" t="str">
        <f t="shared" si="32"/>
        <v/>
      </c>
      <c r="N54" s="35" t="str">
        <f t="shared" si="12"/>
        <v/>
      </c>
      <c r="O54" s="35" t="str">
        <f t="shared" si="14"/>
        <v/>
      </c>
      <c r="P54" s="35" t="str">
        <f t="shared" si="33"/>
        <v/>
      </c>
      <c r="Q54" s="328" t="str">
        <f t="shared" si="34"/>
        <v/>
      </c>
      <c r="R54" s="328" t="str">
        <f t="shared" si="13"/>
        <v/>
      </c>
      <c r="S54" s="34">
        <f t="shared" si="45"/>
        <v>0</v>
      </c>
      <c r="T54" s="27">
        <f t="shared" si="45"/>
        <v>0</v>
      </c>
      <c r="U54" s="27">
        <f t="shared" si="45"/>
        <v>0</v>
      </c>
      <c r="V54" s="27">
        <f t="shared" si="45"/>
        <v>0</v>
      </c>
      <c r="W54" s="27">
        <f t="shared" si="45"/>
        <v>0</v>
      </c>
      <c r="X54" s="27">
        <f t="shared" si="45"/>
        <v>0</v>
      </c>
      <c r="Y54" s="27">
        <f t="shared" si="45"/>
        <v>0</v>
      </c>
      <c r="Z54" s="27">
        <f t="shared" si="45"/>
        <v>0</v>
      </c>
      <c r="AA54" s="27">
        <f t="shared" si="45"/>
        <v>0</v>
      </c>
      <c r="AB54" s="35">
        <f t="shared" si="45"/>
        <v>0</v>
      </c>
      <c r="AC54" s="34">
        <f t="shared" si="35"/>
        <v>0</v>
      </c>
      <c r="AD54" s="27">
        <f t="shared" si="44"/>
        <v>0</v>
      </c>
      <c r="AE54" s="27">
        <f t="shared" si="36"/>
        <v>0</v>
      </c>
      <c r="AF54" s="27">
        <f t="shared" si="37"/>
        <v>0</v>
      </c>
      <c r="AG54" s="27">
        <f t="shared" si="38"/>
        <v>0</v>
      </c>
      <c r="AH54" s="27">
        <f t="shared" si="39"/>
        <v>0</v>
      </c>
      <c r="AI54" s="27">
        <f t="shared" si="40"/>
        <v>0</v>
      </c>
      <c r="AJ54" s="27">
        <f t="shared" si="41"/>
        <v>0</v>
      </c>
      <c r="AK54" s="27">
        <f t="shared" si="42"/>
        <v>0</v>
      </c>
      <c r="AL54" s="35">
        <f t="shared" si="43"/>
        <v>0</v>
      </c>
      <c r="AM54" s="67"/>
    </row>
    <row r="55" spans="1:39" s="24" customFormat="1" ht="27.95" customHeight="1">
      <c r="A55" s="20"/>
      <c r="B55" s="23">
        <v>49</v>
      </c>
      <c r="C55" s="29"/>
      <c r="D55" s="369"/>
      <c r="E55" s="37">
        <f t="shared" si="29"/>
        <v>0</v>
      </c>
      <c r="F55" s="211">
        <f t="shared" si="30"/>
        <v>0</v>
      </c>
      <c r="G55" s="211">
        <f t="shared" si="31"/>
        <v>0</v>
      </c>
      <c r="H55" s="29">
        <f>SUMIFS(tbl_minus_or_plus[Score],tbl_minus_or_plus[Score],"&gt;0",tbl_minus_or_plus[Team],C55)</f>
        <v>0</v>
      </c>
      <c r="I55" s="212">
        <f>SUMIFS(tbl_minus_or_plus[Score],tbl_minus_or_plus[Score],"&lt;0",tbl_minus_or_plus[Team],C55)</f>
        <v>0</v>
      </c>
      <c r="J55" s="212">
        <f t="shared" si="8"/>
        <v>0</v>
      </c>
      <c r="K55" s="38">
        <f t="shared" si="9"/>
        <v>0</v>
      </c>
      <c r="L55" s="38">
        <f t="shared" si="10"/>
        <v>0</v>
      </c>
      <c r="M55" s="38" t="str">
        <f t="shared" si="32"/>
        <v/>
      </c>
      <c r="N55" s="38" t="str">
        <f t="shared" si="12"/>
        <v/>
      </c>
      <c r="O55" s="38" t="str">
        <f t="shared" si="14"/>
        <v/>
      </c>
      <c r="P55" s="38" t="str">
        <f t="shared" si="33"/>
        <v/>
      </c>
      <c r="Q55" s="329" t="str">
        <f t="shared" si="34"/>
        <v/>
      </c>
      <c r="R55" s="329" t="str">
        <f t="shared" si="13"/>
        <v/>
      </c>
      <c r="S55" s="37">
        <f t="shared" si="45"/>
        <v>0</v>
      </c>
      <c r="T55" s="29">
        <f t="shared" si="45"/>
        <v>0</v>
      </c>
      <c r="U55" s="29">
        <f t="shared" si="45"/>
        <v>0</v>
      </c>
      <c r="V55" s="29">
        <f t="shared" si="45"/>
        <v>0</v>
      </c>
      <c r="W55" s="29">
        <f t="shared" si="45"/>
        <v>0</v>
      </c>
      <c r="X55" s="29">
        <f t="shared" si="45"/>
        <v>0</v>
      </c>
      <c r="Y55" s="29">
        <f t="shared" si="45"/>
        <v>0</v>
      </c>
      <c r="Z55" s="29">
        <f t="shared" si="45"/>
        <v>0</v>
      </c>
      <c r="AA55" s="29">
        <f t="shared" si="45"/>
        <v>0</v>
      </c>
      <c r="AB55" s="38">
        <f t="shared" si="45"/>
        <v>0</v>
      </c>
      <c r="AC55" s="37">
        <f t="shared" si="35"/>
        <v>0</v>
      </c>
      <c r="AD55" s="29">
        <f t="shared" si="44"/>
        <v>0</v>
      </c>
      <c r="AE55" s="29">
        <f t="shared" si="36"/>
        <v>0</v>
      </c>
      <c r="AF55" s="29">
        <f t="shared" si="37"/>
        <v>0</v>
      </c>
      <c r="AG55" s="29">
        <f t="shared" si="38"/>
        <v>0</v>
      </c>
      <c r="AH55" s="29">
        <f t="shared" si="39"/>
        <v>0</v>
      </c>
      <c r="AI55" s="29">
        <f t="shared" si="40"/>
        <v>0</v>
      </c>
      <c r="AJ55" s="29">
        <f t="shared" si="41"/>
        <v>0</v>
      </c>
      <c r="AK55" s="29">
        <f t="shared" si="42"/>
        <v>0</v>
      </c>
      <c r="AL55" s="38">
        <f t="shared" si="43"/>
        <v>0</v>
      </c>
      <c r="AM55" s="67"/>
    </row>
    <row r="56" spans="1:39" s="24" customFormat="1" ht="27.95" customHeight="1">
      <c r="A56" s="20"/>
      <c r="B56" s="23">
        <v>50</v>
      </c>
      <c r="C56" s="27"/>
      <c r="D56" s="370"/>
      <c r="E56" s="34">
        <f t="shared" si="29"/>
        <v>0</v>
      </c>
      <c r="F56" s="210">
        <f t="shared" si="30"/>
        <v>0</v>
      </c>
      <c r="G56" s="210">
        <f t="shared" si="31"/>
        <v>0</v>
      </c>
      <c r="H56" s="27">
        <f>SUMIFS(tbl_minus_or_plus[Score],tbl_minus_or_plus[Score],"&gt;0",tbl_minus_or_plus[Team],C56)</f>
        <v>0</v>
      </c>
      <c r="I56" s="36">
        <f>SUMIFS(tbl_minus_or_plus[Score],tbl_minus_or_plus[Score],"&lt;0",tbl_minus_or_plus[Team],C56)</f>
        <v>0</v>
      </c>
      <c r="J56" s="36">
        <f t="shared" si="8"/>
        <v>0</v>
      </c>
      <c r="K56" s="35">
        <f t="shared" si="9"/>
        <v>0</v>
      </c>
      <c r="L56" s="35">
        <f t="shared" si="10"/>
        <v>0</v>
      </c>
      <c r="M56" s="35" t="str">
        <f t="shared" si="32"/>
        <v/>
      </c>
      <c r="N56" s="35" t="str">
        <f t="shared" si="12"/>
        <v/>
      </c>
      <c r="O56" s="35" t="str">
        <f t="shared" si="14"/>
        <v/>
      </c>
      <c r="P56" s="35" t="str">
        <f t="shared" si="33"/>
        <v/>
      </c>
      <c r="Q56" s="328" t="str">
        <f t="shared" si="34"/>
        <v/>
      </c>
      <c r="R56" s="328" t="str">
        <f t="shared" si="13"/>
        <v/>
      </c>
      <c r="S56" s="34">
        <f t="shared" si="45"/>
        <v>0</v>
      </c>
      <c r="T56" s="27">
        <f t="shared" si="45"/>
        <v>0</v>
      </c>
      <c r="U56" s="27">
        <f t="shared" si="45"/>
        <v>0</v>
      </c>
      <c r="V56" s="27">
        <f t="shared" si="45"/>
        <v>0</v>
      </c>
      <c r="W56" s="27">
        <f t="shared" si="45"/>
        <v>0</v>
      </c>
      <c r="X56" s="27">
        <f t="shared" si="45"/>
        <v>0</v>
      </c>
      <c r="Y56" s="27">
        <f t="shared" si="45"/>
        <v>0</v>
      </c>
      <c r="Z56" s="27">
        <f t="shared" si="45"/>
        <v>0</v>
      </c>
      <c r="AA56" s="27">
        <f t="shared" si="45"/>
        <v>0</v>
      </c>
      <c r="AB56" s="35">
        <f t="shared" si="45"/>
        <v>0</v>
      </c>
      <c r="AC56" s="34">
        <f t="shared" si="35"/>
        <v>0</v>
      </c>
      <c r="AD56" s="27">
        <f t="shared" si="44"/>
        <v>0</v>
      </c>
      <c r="AE56" s="27">
        <f t="shared" si="36"/>
        <v>0</v>
      </c>
      <c r="AF56" s="27">
        <f t="shared" si="37"/>
        <v>0</v>
      </c>
      <c r="AG56" s="27">
        <f t="shared" si="38"/>
        <v>0</v>
      </c>
      <c r="AH56" s="27">
        <f t="shared" si="39"/>
        <v>0</v>
      </c>
      <c r="AI56" s="27">
        <f t="shared" si="40"/>
        <v>0</v>
      </c>
      <c r="AJ56" s="27">
        <f t="shared" si="41"/>
        <v>0</v>
      </c>
      <c r="AK56" s="27">
        <f t="shared" si="42"/>
        <v>0</v>
      </c>
      <c r="AL56" s="35">
        <f t="shared" si="43"/>
        <v>0</v>
      </c>
      <c r="AM56" s="67"/>
    </row>
    <row r="57" spans="1:39" s="24" customFormat="1" ht="27.95" customHeight="1">
      <c r="A57" s="20"/>
      <c r="B57" s="23">
        <v>51</v>
      </c>
      <c r="C57" s="29"/>
      <c r="D57" s="369"/>
      <c r="E57" s="37">
        <f t="shared" si="29"/>
        <v>0</v>
      </c>
      <c r="F57" s="211">
        <f t="shared" si="30"/>
        <v>0</v>
      </c>
      <c r="G57" s="211">
        <f t="shared" si="31"/>
        <v>0</v>
      </c>
      <c r="H57" s="29">
        <f>SUMIFS(tbl_minus_or_plus[Score],tbl_minus_or_plus[Score],"&gt;0",tbl_minus_or_plus[Team],C57)</f>
        <v>0</v>
      </c>
      <c r="I57" s="212">
        <f>SUMIFS(tbl_minus_or_plus[Score],tbl_minus_or_plus[Score],"&lt;0",tbl_minus_or_plus[Team],C57)</f>
        <v>0</v>
      </c>
      <c r="J57" s="212">
        <f t="shared" si="8"/>
        <v>0</v>
      </c>
      <c r="K57" s="38">
        <f t="shared" si="9"/>
        <v>0</v>
      </c>
      <c r="L57" s="38">
        <f t="shared" si="10"/>
        <v>0</v>
      </c>
      <c r="M57" s="38" t="str">
        <f t="shared" si="32"/>
        <v/>
      </c>
      <c r="N57" s="38" t="str">
        <f t="shared" si="12"/>
        <v/>
      </c>
      <c r="O57" s="38" t="str">
        <f t="shared" si="14"/>
        <v/>
      </c>
      <c r="P57" s="38" t="str">
        <f t="shared" si="33"/>
        <v/>
      </c>
      <c r="Q57" s="329" t="str">
        <f t="shared" si="34"/>
        <v/>
      </c>
      <c r="R57" s="329" t="str">
        <f t="shared" si="13"/>
        <v/>
      </c>
      <c r="S57" s="37">
        <f t="shared" ref="S57:AB66" si="46">SUMIFS(listof_result_total_scores,listof_result_sections,S$3,listof_result_teams,$C57,listof_result_status,"Published")</f>
        <v>0</v>
      </c>
      <c r="T57" s="29">
        <f t="shared" si="46"/>
        <v>0</v>
      </c>
      <c r="U57" s="29">
        <f t="shared" si="46"/>
        <v>0</v>
      </c>
      <c r="V57" s="29">
        <f t="shared" si="46"/>
        <v>0</v>
      </c>
      <c r="W57" s="29">
        <f t="shared" si="46"/>
        <v>0</v>
      </c>
      <c r="X57" s="29">
        <f t="shared" si="46"/>
        <v>0</v>
      </c>
      <c r="Y57" s="29">
        <f t="shared" si="46"/>
        <v>0</v>
      </c>
      <c r="Z57" s="29">
        <f t="shared" si="46"/>
        <v>0</v>
      </c>
      <c r="AA57" s="29">
        <f t="shared" si="46"/>
        <v>0</v>
      </c>
      <c r="AB57" s="38">
        <f t="shared" si="46"/>
        <v>0</v>
      </c>
      <c r="AC57" s="37">
        <f t="shared" si="35"/>
        <v>0</v>
      </c>
      <c r="AD57" s="29">
        <f t="shared" si="44"/>
        <v>0</v>
      </c>
      <c r="AE57" s="29">
        <f t="shared" si="36"/>
        <v>0</v>
      </c>
      <c r="AF57" s="29">
        <f t="shared" si="37"/>
        <v>0</v>
      </c>
      <c r="AG57" s="29">
        <f t="shared" si="38"/>
        <v>0</v>
      </c>
      <c r="AH57" s="29">
        <f t="shared" si="39"/>
        <v>0</v>
      </c>
      <c r="AI57" s="29">
        <f t="shared" si="40"/>
        <v>0</v>
      </c>
      <c r="AJ57" s="29">
        <f t="shared" si="41"/>
        <v>0</v>
      </c>
      <c r="AK57" s="29">
        <f t="shared" si="42"/>
        <v>0</v>
      </c>
      <c r="AL57" s="38">
        <f t="shared" si="43"/>
        <v>0</v>
      </c>
      <c r="AM57" s="67"/>
    </row>
    <row r="58" spans="1:39" s="24" customFormat="1" ht="27.95" customHeight="1">
      <c r="A58" s="20"/>
      <c r="B58" s="23">
        <v>52</v>
      </c>
      <c r="C58" s="27"/>
      <c r="D58" s="370"/>
      <c r="E58" s="34">
        <f t="shared" si="29"/>
        <v>0</v>
      </c>
      <c r="F58" s="210">
        <f t="shared" si="30"/>
        <v>0</v>
      </c>
      <c r="G58" s="210">
        <f t="shared" si="31"/>
        <v>0</v>
      </c>
      <c r="H58" s="27">
        <f>SUMIFS(tbl_minus_or_plus[Score],tbl_minus_or_plus[Score],"&gt;0",tbl_minus_or_plus[Team],C58)</f>
        <v>0</v>
      </c>
      <c r="I58" s="36">
        <f>SUMIFS(tbl_minus_or_plus[Score],tbl_minus_or_plus[Score],"&lt;0",tbl_minus_or_plus[Team],C58)</f>
        <v>0</v>
      </c>
      <c r="J58" s="36">
        <f t="shared" si="8"/>
        <v>0</v>
      </c>
      <c r="K58" s="35">
        <f t="shared" si="9"/>
        <v>0</v>
      </c>
      <c r="L58" s="35">
        <f t="shared" si="10"/>
        <v>0</v>
      </c>
      <c r="M58" s="35" t="str">
        <f t="shared" si="32"/>
        <v/>
      </c>
      <c r="N58" s="35" t="str">
        <f t="shared" si="12"/>
        <v/>
      </c>
      <c r="O58" s="35" t="str">
        <f t="shared" si="14"/>
        <v/>
      </c>
      <c r="P58" s="35" t="str">
        <f t="shared" si="33"/>
        <v/>
      </c>
      <c r="Q58" s="328" t="str">
        <f t="shared" si="34"/>
        <v/>
      </c>
      <c r="R58" s="328" t="str">
        <f t="shared" si="13"/>
        <v/>
      </c>
      <c r="S58" s="34">
        <f t="shared" si="46"/>
        <v>0</v>
      </c>
      <c r="T58" s="27">
        <f t="shared" si="46"/>
        <v>0</v>
      </c>
      <c r="U58" s="27">
        <f t="shared" si="46"/>
        <v>0</v>
      </c>
      <c r="V58" s="27">
        <f t="shared" si="46"/>
        <v>0</v>
      </c>
      <c r="W58" s="27">
        <f t="shared" si="46"/>
        <v>0</v>
      </c>
      <c r="X58" s="27">
        <f t="shared" si="46"/>
        <v>0</v>
      </c>
      <c r="Y58" s="27">
        <f t="shared" si="46"/>
        <v>0</v>
      </c>
      <c r="Z58" s="27">
        <f t="shared" si="46"/>
        <v>0</v>
      </c>
      <c r="AA58" s="27">
        <f t="shared" si="46"/>
        <v>0</v>
      </c>
      <c r="AB58" s="35">
        <f t="shared" si="46"/>
        <v>0</v>
      </c>
      <c r="AC58" s="34">
        <f t="shared" si="35"/>
        <v>0</v>
      </c>
      <c r="AD58" s="27">
        <f t="shared" si="44"/>
        <v>0</v>
      </c>
      <c r="AE58" s="27">
        <f t="shared" si="36"/>
        <v>0</v>
      </c>
      <c r="AF58" s="27">
        <f t="shared" si="37"/>
        <v>0</v>
      </c>
      <c r="AG58" s="27">
        <f t="shared" si="38"/>
        <v>0</v>
      </c>
      <c r="AH58" s="27">
        <f t="shared" si="39"/>
        <v>0</v>
      </c>
      <c r="AI58" s="27">
        <f t="shared" si="40"/>
        <v>0</v>
      </c>
      <c r="AJ58" s="27">
        <f t="shared" si="41"/>
        <v>0</v>
      </c>
      <c r="AK58" s="27">
        <f t="shared" si="42"/>
        <v>0</v>
      </c>
      <c r="AL58" s="35">
        <f t="shared" si="43"/>
        <v>0</v>
      </c>
      <c r="AM58" s="67"/>
    </row>
    <row r="59" spans="1:39" s="24" customFormat="1" ht="27.95" customHeight="1">
      <c r="A59" s="20"/>
      <c r="B59" s="23">
        <v>53</v>
      </c>
      <c r="C59" s="29"/>
      <c r="D59" s="369"/>
      <c r="E59" s="37">
        <f t="shared" si="29"/>
        <v>0</v>
      </c>
      <c r="F59" s="211">
        <f t="shared" si="30"/>
        <v>0</v>
      </c>
      <c r="G59" s="211">
        <f t="shared" si="31"/>
        <v>0</v>
      </c>
      <c r="H59" s="29">
        <f>SUMIFS(tbl_minus_or_plus[Score],tbl_minus_or_plus[Score],"&gt;0",tbl_minus_or_plus[Team],C59)</f>
        <v>0</v>
      </c>
      <c r="I59" s="212">
        <f>SUMIFS(tbl_minus_or_plus[Score],tbl_minus_or_plus[Score],"&lt;0",tbl_minus_or_plus[Team],C59)</f>
        <v>0</v>
      </c>
      <c r="J59" s="212">
        <f t="shared" si="8"/>
        <v>0</v>
      </c>
      <c r="K59" s="38">
        <f t="shared" si="9"/>
        <v>0</v>
      </c>
      <c r="L59" s="38">
        <f t="shared" si="10"/>
        <v>0</v>
      </c>
      <c r="M59" s="38" t="str">
        <f t="shared" si="32"/>
        <v/>
      </c>
      <c r="N59" s="38" t="str">
        <f t="shared" si="12"/>
        <v/>
      </c>
      <c r="O59" s="38" t="str">
        <f t="shared" si="14"/>
        <v/>
      </c>
      <c r="P59" s="38" t="str">
        <f t="shared" si="33"/>
        <v/>
      </c>
      <c r="Q59" s="329" t="str">
        <f t="shared" si="34"/>
        <v/>
      </c>
      <c r="R59" s="329" t="str">
        <f t="shared" si="13"/>
        <v/>
      </c>
      <c r="S59" s="37">
        <f t="shared" si="46"/>
        <v>0</v>
      </c>
      <c r="T59" s="29">
        <f t="shared" si="46"/>
        <v>0</v>
      </c>
      <c r="U59" s="29">
        <f t="shared" si="46"/>
        <v>0</v>
      </c>
      <c r="V59" s="29">
        <f t="shared" si="46"/>
        <v>0</v>
      </c>
      <c r="W59" s="29">
        <f t="shared" si="46"/>
        <v>0</v>
      </c>
      <c r="X59" s="29">
        <f t="shared" si="46"/>
        <v>0</v>
      </c>
      <c r="Y59" s="29">
        <f t="shared" si="46"/>
        <v>0</v>
      </c>
      <c r="Z59" s="29">
        <f t="shared" si="46"/>
        <v>0</v>
      </c>
      <c r="AA59" s="29">
        <f t="shared" si="46"/>
        <v>0</v>
      </c>
      <c r="AB59" s="38">
        <f t="shared" si="46"/>
        <v>0</v>
      </c>
      <c r="AC59" s="37">
        <f t="shared" si="35"/>
        <v>0</v>
      </c>
      <c r="AD59" s="29">
        <f t="shared" si="44"/>
        <v>0</v>
      </c>
      <c r="AE59" s="29">
        <f t="shared" si="36"/>
        <v>0</v>
      </c>
      <c r="AF59" s="29">
        <f t="shared" si="37"/>
        <v>0</v>
      </c>
      <c r="AG59" s="29">
        <f t="shared" si="38"/>
        <v>0</v>
      </c>
      <c r="AH59" s="29">
        <f t="shared" si="39"/>
        <v>0</v>
      </c>
      <c r="AI59" s="29">
        <f t="shared" si="40"/>
        <v>0</v>
      </c>
      <c r="AJ59" s="29">
        <f t="shared" si="41"/>
        <v>0</v>
      </c>
      <c r="AK59" s="29">
        <f t="shared" si="42"/>
        <v>0</v>
      </c>
      <c r="AL59" s="38">
        <f t="shared" si="43"/>
        <v>0</v>
      </c>
      <c r="AM59" s="67"/>
    </row>
    <row r="60" spans="1:39" s="24" customFormat="1" ht="27.95" customHeight="1">
      <c r="A60" s="20"/>
      <c r="B60" s="23">
        <v>54</v>
      </c>
      <c r="C60" s="27"/>
      <c r="D60" s="370"/>
      <c r="E60" s="34">
        <f t="shared" si="29"/>
        <v>0</v>
      </c>
      <c r="F60" s="210">
        <f t="shared" si="30"/>
        <v>0</v>
      </c>
      <c r="G60" s="210">
        <f t="shared" si="31"/>
        <v>0</v>
      </c>
      <c r="H60" s="27">
        <f>SUMIFS(tbl_minus_or_plus[Score],tbl_minus_or_plus[Score],"&gt;0",tbl_minus_or_plus[Team],C60)</f>
        <v>0</v>
      </c>
      <c r="I60" s="36">
        <f>SUMIFS(tbl_minus_or_plus[Score],tbl_minus_or_plus[Score],"&lt;0",tbl_minus_or_plus[Team],C60)</f>
        <v>0</v>
      </c>
      <c r="J60" s="36">
        <f t="shared" si="8"/>
        <v>0</v>
      </c>
      <c r="K60" s="35">
        <f t="shared" si="9"/>
        <v>0</v>
      </c>
      <c r="L60" s="35">
        <f t="shared" si="10"/>
        <v>0</v>
      </c>
      <c r="M60" s="35" t="str">
        <f t="shared" si="32"/>
        <v/>
      </c>
      <c r="N60" s="35" t="str">
        <f t="shared" si="12"/>
        <v/>
      </c>
      <c r="O60" s="35" t="str">
        <f t="shared" si="14"/>
        <v/>
      </c>
      <c r="P60" s="35" t="str">
        <f t="shared" si="33"/>
        <v/>
      </c>
      <c r="Q60" s="328" t="str">
        <f t="shared" si="34"/>
        <v/>
      </c>
      <c r="R60" s="328" t="str">
        <f t="shared" si="13"/>
        <v/>
      </c>
      <c r="S60" s="34">
        <f t="shared" si="46"/>
        <v>0</v>
      </c>
      <c r="T60" s="27">
        <f t="shared" si="46"/>
        <v>0</v>
      </c>
      <c r="U60" s="27">
        <f t="shared" si="46"/>
        <v>0</v>
      </c>
      <c r="V60" s="27">
        <f t="shared" si="46"/>
        <v>0</v>
      </c>
      <c r="W60" s="27">
        <f t="shared" si="46"/>
        <v>0</v>
      </c>
      <c r="X60" s="27">
        <f t="shared" si="46"/>
        <v>0</v>
      </c>
      <c r="Y60" s="27">
        <f t="shared" si="46"/>
        <v>0</v>
      </c>
      <c r="Z60" s="27">
        <f t="shared" si="46"/>
        <v>0</v>
      </c>
      <c r="AA60" s="27">
        <f t="shared" si="46"/>
        <v>0</v>
      </c>
      <c r="AB60" s="35">
        <f t="shared" si="46"/>
        <v>0</v>
      </c>
      <c r="AC60" s="34">
        <f t="shared" si="35"/>
        <v>0</v>
      </c>
      <c r="AD60" s="27">
        <f t="shared" si="44"/>
        <v>0</v>
      </c>
      <c r="AE60" s="27">
        <f t="shared" si="36"/>
        <v>0</v>
      </c>
      <c r="AF60" s="27">
        <f t="shared" si="37"/>
        <v>0</v>
      </c>
      <c r="AG60" s="27">
        <f t="shared" si="38"/>
        <v>0</v>
      </c>
      <c r="AH60" s="27">
        <f t="shared" si="39"/>
        <v>0</v>
      </c>
      <c r="AI60" s="27">
        <f t="shared" si="40"/>
        <v>0</v>
      </c>
      <c r="AJ60" s="27">
        <f t="shared" si="41"/>
        <v>0</v>
      </c>
      <c r="AK60" s="27">
        <f t="shared" si="42"/>
        <v>0</v>
      </c>
      <c r="AL60" s="35">
        <f t="shared" si="43"/>
        <v>0</v>
      </c>
      <c r="AM60" s="67"/>
    </row>
    <row r="61" spans="1:39" s="24" customFormat="1" ht="27.95" customHeight="1">
      <c r="A61" s="20"/>
      <c r="B61" s="23">
        <v>55</v>
      </c>
      <c r="C61" s="29"/>
      <c r="D61" s="369"/>
      <c r="E61" s="37">
        <f t="shared" si="29"/>
        <v>0</v>
      </c>
      <c r="F61" s="211">
        <f t="shared" si="30"/>
        <v>0</v>
      </c>
      <c r="G61" s="211">
        <f t="shared" si="31"/>
        <v>0</v>
      </c>
      <c r="H61" s="29">
        <f>SUMIFS(tbl_minus_or_plus[Score],tbl_minus_or_plus[Score],"&gt;0",tbl_minus_or_plus[Team],C61)</f>
        <v>0</v>
      </c>
      <c r="I61" s="212">
        <f>SUMIFS(tbl_minus_or_plus[Score],tbl_minus_or_plus[Score],"&lt;0",tbl_minus_or_plus[Team],C61)</f>
        <v>0</v>
      </c>
      <c r="J61" s="212">
        <f t="shared" si="8"/>
        <v>0</v>
      </c>
      <c r="K61" s="38">
        <f t="shared" si="9"/>
        <v>0</v>
      </c>
      <c r="L61" s="38">
        <f t="shared" si="10"/>
        <v>0</v>
      </c>
      <c r="M61" s="38" t="str">
        <f t="shared" si="32"/>
        <v/>
      </c>
      <c r="N61" s="38" t="str">
        <f t="shared" si="12"/>
        <v/>
      </c>
      <c r="O61" s="38" t="str">
        <f t="shared" si="14"/>
        <v/>
      </c>
      <c r="P61" s="38" t="str">
        <f t="shared" si="33"/>
        <v/>
      </c>
      <c r="Q61" s="329" t="str">
        <f t="shared" si="34"/>
        <v/>
      </c>
      <c r="R61" s="329" t="str">
        <f t="shared" si="13"/>
        <v/>
      </c>
      <c r="S61" s="37">
        <f t="shared" si="46"/>
        <v>0</v>
      </c>
      <c r="T61" s="29">
        <f t="shared" si="46"/>
        <v>0</v>
      </c>
      <c r="U61" s="29">
        <f t="shared" si="46"/>
        <v>0</v>
      </c>
      <c r="V61" s="29">
        <f t="shared" si="46"/>
        <v>0</v>
      </c>
      <c r="W61" s="29">
        <f t="shared" si="46"/>
        <v>0</v>
      </c>
      <c r="X61" s="29">
        <f t="shared" si="46"/>
        <v>0</v>
      </c>
      <c r="Y61" s="29">
        <f t="shared" si="46"/>
        <v>0</v>
      </c>
      <c r="Z61" s="29">
        <f t="shared" si="46"/>
        <v>0</v>
      </c>
      <c r="AA61" s="29">
        <f t="shared" si="46"/>
        <v>0</v>
      </c>
      <c r="AB61" s="38">
        <f t="shared" si="46"/>
        <v>0</v>
      </c>
      <c r="AC61" s="37">
        <f t="shared" si="35"/>
        <v>0</v>
      </c>
      <c r="AD61" s="29">
        <f t="shared" si="44"/>
        <v>0</v>
      </c>
      <c r="AE61" s="29">
        <f t="shared" si="36"/>
        <v>0</v>
      </c>
      <c r="AF61" s="29">
        <f t="shared" si="37"/>
        <v>0</v>
      </c>
      <c r="AG61" s="29">
        <f t="shared" si="38"/>
        <v>0</v>
      </c>
      <c r="AH61" s="29">
        <f t="shared" si="39"/>
        <v>0</v>
      </c>
      <c r="AI61" s="29">
        <f t="shared" si="40"/>
        <v>0</v>
      </c>
      <c r="AJ61" s="29">
        <f t="shared" si="41"/>
        <v>0</v>
      </c>
      <c r="AK61" s="29">
        <f t="shared" si="42"/>
        <v>0</v>
      </c>
      <c r="AL61" s="38">
        <f t="shared" si="43"/>
        <v>0</v>
      </c>
      <c r="AM61" s="67"/>
    </row>
    <row r="62" spans="1:39" s="24" customFormat="1" ht="27.95" customHeight="1">
      <c r="A62" s="20"/>
      <c r="B62" s="23">
        <v>56</v>
      </c>
      <c r="C62" s="27"/>
      <c r="D62" s="370"/>
      <c r="E62" s="34">
        <f t="shared" si="29"/>
        <v>0</v>
      </c>
      <c r="F62" s="210">
        <f t="shared" si="30"/>
        <v>0</v>
      </c>
      <c r="G62" s="210">
        <f t="shared" si="31"/>
        <v>0</v>
      </c>
      <c r="H62" s="27">
        <f>SUMIFS(tbl_minus_or_plus[Score],tbl_minus_or_plus[Score],"&gt;0",tbl_minus_or_plus[Team],C62)</f>
        <v>0</v>
      </c>
      <c r="I62" s="36">
        <f>SUMIFS(tbl_minus_or_plus[Score],tbl_minus_or_plus[Score],"&lt;0",tbl_minus_or_plus[Team],C62)</f>
        <v>0</v>
      </c>
      <c r="J62" s="36">
        <f t="shared" si="8"/>
        <v>0</v>
      </c>
      <c r="K62" s="35">
        <f t="shared" si="9"/>
        <v>0</v>
      </c>
      <c r="L62" s="35">
        <f t="shared" si="10"/>
        <v>0</v>
      </c>
      <c r="M62" s="35" t="str">
        <f t="shared" si="32"/>
        <v/>
      </c>
      <c r="N62" s="35" t="str">
        <f t="shared" si="12"/>
        <v/>
      </c>
      <c r="O62" s="35" t="str">
        <f t="shared" si="14"/>
        <v/>
      </c>
      <c r="P62" s="35" t="str">
        <f t="shared" si="33"/>
        <v/>
      </c>
      <c r="Q62" s="328" t="str">
        <f t="shared" si="34"/>
        <v/>
      </c>
      <c r="R62" s="328" t="str">
        <f t="shared" si="13"/>
        <v/>
      </c>
      <c r="S62" s="34">
        <f t="shared" si="46"/>
        <v>0</v>
      </c>
      <c r="T62" s="27">
        <f t="shared" si="46"/>
        <v>0</v>
      </c>
      <c r="U62" s="27">
        <f t="shared" si="46"/>
        <v>0</v>
      </c>
      <c r="V62" s="27">
        <f t="shared" si="46"/>
        <v>0</v>
      </c>
      <c r="W62" s="27">
        <f t="shared" si="46"/>
        <v>0</v>
      </c>
      <c r="X62" s="27">
        <f t="shared" si="46"/>
        <v>0</v>
      </c>
      <c r="Y62" s="27">
        <f t="shared" si="46"/>
        <v>0</v>
      </c>
      <c r="Z62" s="27">
        <f t="shared" si="46"/>
        <v>0</v>
      </c>
      <c r="AA62" s="27">
        <f t="shared" si="46"/>
        <v>0</v>
      </c>
      <c r="AB62" s="35">
        <f t="shared" si="46"/>
        <v>0</v>
      </c>
      <c r="AC62" s="34">
        <f t="shared" si="35"/>
        <v>0</v>
      </c>
      <c r="AD62" s="27">
        <f t="shared" si="44"/>
        <v>0</v>
      </c>
      <c r="AE62" s="27">
        <f t="shared" si="36"/>
        <v>0</v>
      </c>
      <c r="AF62" s="27">
        <f t="shared" si="37"/>
        <v>0</v>
      </c>
      <c r="AG62" s="27">
        <f t="shared" si="38"/>
        <v>0</v>
      </c>
      <c r="AH62" s="27">
        <f t="shared" si="39"/>
        <v>0</v>
      </c>
      <c r="AI62" s="27">
        <f t="shared" si="40"/>
        <v>0</v>
      </c>
      <c r="AJ62" s="27">
        <f t="shared" si="41"/>
        <v>0</v>
      </c>
      <c r="AK62" s="27">
        <f t="shared" si="42"/>
        <v>0</v>
      </c>
      <c r="AL62" s="35">
        <f t="shared" si="43"/>
        <v>0</v>
      </c>
      <c r="AM62" s="67"/>
    </row>
    <row r="63" spans="1:39" s="24" customFormat="1" ht="27.95" customHeight="1">
      <c r="A63" s="20"/>
      <c r="B63" s="23">
        <v>57</v>
      </c>
      <c r="C63" s="29"/>
      <c r="D63" s="369"/>
      <c r="E63" s="37">
        <f t="shared" si="29"/>
        <v>0</v>
      </c>
      <c r="F63" s="211">
        <f t="shared" si="30"/>
        <v>0</v>
      </c>
      <c r="G63" s="211">
        <f t="shared" si="31"/>
        <v>0</v>
      </c>
      <c r="H63" s="29">
        <f>SUMIFS(tbl_minus_or_plus[Score],tbl_minus_or_plus[Score],"&gt;0",tbl_minus_or_plus[Team],C63)</f>
        <v>0</v>
      </c>
      <c r="I63" s="212">
        <f>SUMIFS(tbl_minus_or_plus[Score],tbl_minus_or_plus[Score],"&lt;0",tbl_minus_or_plus[Team],C63)</f>
        <v>0</v>
      </c>
      <c r="J63" s="212">
        <f t="shared" si="8"/>
        <v>0</v>
      </c>
      <c r="K63" s="38">
        <f t="shared" si="9"/>
        <v>0</v>
      </c>
      <c r="L63" s="38">
        <f t="shared" si="10"/>
        <v>0</v>
      </c>
      <c r="M63" s="38" t="str">
        <f t="shared" si="32"/>
        <v/>
      </c>
      <c r="N63" s="38" t="str">
        <f t="shared" si="12"/>
        <v/>
      </c>
      <c r="O63" s="38" t="str">
        <f t="shared" si="14"/>
        <v/>
      </c>
      <c r="P63" s="38" t="str">
        <f t="shared" si="33"/>
        <v/>
      </c>
      <c r="Q63" s="329" t="str">
        <f t="shared" si="34"/>
        <v/>
      </c>
      <c r="R63" s="329" t="str">
        <f t="shared" si="13"/>
        <v/>
      </c>
      <c r="S63" s="37">
        <f t="shared" si="46"/>
        <v>0</v>
      </c>
      <c r="T63" s="29">
        <f t="shared" si="46"/>
        <v>0</v>
      </c>
      <c r="U63" s="29">
        <f t="shared" si="46"/>
        <v>0</v>
      </c>
      <c r="V63" s="29">
        <f t="shared" si="46"/>
        <v>0</v>
      </c>
      <c r="W63" s="29">
        <f t="shared" si="46"/>
        <v>0</v>
      </c>
      <c r="X63" s="29">
        <f t="shared" si="46"/>
        <v>0</v>
      </c>
      <c r="Y63" s="29">
        <f t="shared" si="46"/>
        <v>0</v>
      </c>
      <c r="Z63" s="29">
        <f t="shared" si="46"/>
        <v>0</v>
      </c>
      <c r="AA63" s="29">
        <f t="shared" si="46"/>
        <v>0</v>
      </c>
      <c r="AB63" s="38">
        <f t="shared" si="46"/>
        <v>0</v>
      </c>
      <c r="AC63" s="37">
        <f t="shared" si="35"/>
        <v>0</v>
      </c>
      <c r="AD63" s="29">
        <f t="shared" si="44"/>
        <v>0</v>
      </c>
      <c r="AE63" s="29">
        <f t="shared" si="36"/>
        <v>0</v>
      </c>
      <c r="AF63" s="29">
        <f t="shared" si="37"/>
        <v>0</v>
      </c>
      <c r="AG63" s="29">
        <f t="shared" si="38"/>
        <v>0</v>
      </c>
      <c r="AH63" s="29">
        <f t="shared" si="39"/>
        <v>0</v>
      </c>
      <c r="AI63" s="29">
        <f t="shared" si="40"/>
        <v>0</v>
      </c>
      <c r="AJ63" s="29">
        <f t="shared" si="41"/>
        <v>0</v>
      </c>
      <c r="AK63" s="29">
        <f t="shared" si="42"/>
        <v>0</v>
      </c>
      <c r="AL63" s="38">
        <f t="shared" si="43"/>
        <v>0</v>
      </c>
      <c r="AM63" s="67"/>
    </row>
    <row r="64" spans="1:39" s="24" customFormat="1" ht="27.95" customHeight="1">
      <c r="A64" s="20"/>
      <c r="B64" s="23">
        <v>58</v>
      </c>
      <c r="C64" s="27"/>
      <c r="D64" s="370"/>
      <c r="E64" s="34">
        <f t="shared" si="29"/>
        <v>0</v>
      </c>
      <c r="F64" s="210">
        <f t="shared" si="30"/>
        <v>0</v>
      </c>
      <c r="G64" s="210">
        <f t="shared" si="31"/>
        <v>0</v>
      </c>
      <c r="H64" s="27">
        <f>SUMIFS(tbl_minus_or_plus[Score],tbl_minus_or_plus[Score],"&gt;0",tbl_minus_or_plus[Team],C64)</f>
        <v>0</v>
      </c>
      <c r="I64" s="36">
        <f>SUMIFS(tbl_minus_or_plus[Score],tbl_minus_or_plus[Score],"&lt;0",tbl_minus_or_plus[Team],C64)</f>
        <v>0</v>
      </c>
      <c r="J64" s="36">
        <f t="shared" si="8"/>
        <v>0</v>
      </c>
      <c r="K64" s="35">
        <f t="shared" si="9"/>
        <v>0</v>
      </c>
      <c r="L64" s="35">
        <f t="shared" si="10"/>
        <v>0</v>
      </c>
      <c r="M64" s="35" t="str">
        <f t="shared" si="32"/>
        <v/>
      </c>
      <c r="N64" s="35" t="str">
        <f t="shared" si="12"/>
        <v/>
      </c>
      <c r="O64" s="35" t="str">
        <f t="shared" si="14"/>
        <v/>
      </c>
      <c r="P64" s="35" t="str">
        <f t="shared" si="33"/>
        <v/>
      </c>
      <c r="Q64" s="328" t="str">
        <f t="shared" si="34"/>
        <v/>
      </c>
      <c r="R64" s="328" t="str">
        <f t="shared" si="13"/>
        <v/>
      </c>
      <c r="S64" s="34">
        <f t="shared" si="46"/>
        <v>0</v>
      </c>
      <c r="T64" s="27">
        <f t="shared" si="46"/>
        <v>0</v>
      </c>
      <c r="U64" s="27">
        <f t="shared" si="46"/>
        <v>0</v>
      </c>
      <c r="V64" s="27">
        <f t="shared" si="46"/>
        <v>0</v>
      </c>
      <c r="W64" s="27">
        <f t="shared" si="46"/>
        <v>0</v>
      </c>
      <c r="X64" s="27">
        <f t="shared" si="46"/>
        <v>0</v>
      </c>
      <c r="Y64" s="27">
        <f t="shared" si="46"/>
        <v>0</v>
      </c>
      <c r="Z64" s="27">
        <f t="shared" si="46"/>
        <v>0</v>
      </c>
      <c r="AA64" s="27">
        <f t="shared" si="46"/>
        <v>0</v>
      </c>
      <c r="AB64" s="35">
        <f t="shared" si="46"/>
        <v>0</v>
      </c>
      <c r="AC64" s="34">
        <f t="shared" si="35"/>
        <v>0</v>
      </c>
      <c r="AD64" s="27">
        <f t="shared" si="44"/>
        <v>0</v>
      </c>
      <c r="AE64" s="27">
        <f t="shared" si="36"/>
        <v>0</v>
      </c>
      <c r="AF64" s="27">
        <f t="shared" si="37"/>
        <v>0</v>
      </c>
      <c r="AG64" s="27">
        <f t="shared" si="38"/>
        <v>0</v>
      </c>
      <c r="AH64" s="27">
        <f t="shared" si="39"/>
        <v>0</v>
      </c>
      <c r="AI64" s="27">
        <f t="shared" si="40"/>
        <v>0</v>
      </c>
      <c r="AJ64" s="27">
        <f t="shared" si="41"/>
        <v>0</v>
      </c>
      <c r="AK64" s="27">
        <f t="shared" si="42"/>
        <v>0</v>
      </c>
      <c r="AL64" s="35">
        <f t="shared" si="43"/>
        <v>0</v>
      </c>
      <c r="AM64" s="67"/>
    </row>
    <row r="65" spans="1:39" s="24" customFormat="1" ht="27.95" customHeight="1">
      <c r="A65" s="20"/>
      <c r="B65" s="23">
        <v>59</v>
      </c>
      <c r="C65" s="29"/>
      <c r="D65" s="369"/>
      <c r="E65" s="37">
        <f t="shared" si="29"/>
        <v>0</v>
      </c>
      <c r="F65" s="211">
        <f t="shared" si="30"/>
        <v>0</v>
      </c>
      <c r="G65" s="211">
        <f t="shared" si="31"/>
        <v>0</v>
      </c>
      <c r="H65" s="29">
        <f>SUMIFS(tbl_minus_or_plus[Score],tbl_minus_or_plus[Score],"&gt;0",tbl_minus_or_plus[Team],C65)</f>
        <v>0</v>
      </c>
      <c r="I65" s="212">
        <f>SUMIFS(tbl_minus_or_plus[Score],tbl_minus_or_plus[Score],"&lt;0",tbl_minus_or_plus[Team],C65)</f>
        <v>0</v>
      </c>
      <c r="J65" s="212">
        <f t="shared" si="8"/>
        <v>0</v>
      </c>
      <c r="K65" s="38">
        <f t="shared" si="9"/>
        <v>0</v>
      </c>
      <c r="L65" s="38">
        <f t="shared" si="10"/>
        <v>0</v>
      </c>
      <c r="M65" s="38" t="str">
        <f t="shared" si="32"/>
        <v/>
      </c>
      <c r="N65" s="38" t="str">
        <f t="shared" si="12"/>
        <v/>
      </c>
      <c r="O65" s="38" t="str">
        <f t="shared" si="14"/>
        <v/>
      </c>
      <c r="P65" s="38" t="str">
        <f t="shared" si="33"/>
        <v/>
      </c>
      <c r="Q65" s="329" t="str">
        <f t="shared" si="34"/>
        <v/>
      </c>
      <c r="R65" s="329" t="str">
        <f t="shared" si="13"/>
        <v/>
      </c>
      <c r="S65" s="37">
        <f t="shared" si="46"/>
        <v>0</v>
      </c>
      <c r="T65" s="29">
        <f t="shared" si="46"/>
        <v>0</v>
      </c>
      <c r="U65" s="29">
        <f t="shared" si="46"/>
        <v>0</v>
      </c>
      <c r="V65" s="29">
        <f t="shared" si="46"/>
        <v>0</v>
      </c>
      <c r="W65" s="29">
        <f t="shared" si="46"/>
        <v>0</v>
      </c>
      <c r="X65" s="29">
        <f t="shared" si="46"/>
        <v>0</v>
      </c>
      <c r="Y65" s="29">
        <f t="shared" si="46"/>
        <v>0</v>
      </c>
      <c r="Z65" s="29">
        <f t="shared" si="46"/>
        <v>0</v>
      </c>
      <c r="AA65" s="29">
        <f t="shared" si="46"/>
        <v>0</v>
      </c>
      <c r="AB65" s="38">
        <f t="shared" si="46"/>
        <v>0</v>
      </c>
      <c r="AC65" s="37">
        <f t="shared" si="35"/>
        <v>0</v>
      </c>
      <c r="AD65" s="29">
        <f t="shared" si="44"/>
        <v>0</v>
      </c>
      <c r="AE65" s="29">
        <f t="shared" si="36"/>
        <v>0</v>
      </c>
      <c r="AF65" s="29">
        <f t="shared" si="37"/>
        <v>0</v>
      </c>
      <c r="AG65" s="29">
        <f t="shared" si="38"/>
        <v>0</v>
      </c>
      <c r="AH65" s="29">
        <f t="shared" si="39"/>
        <v>0</v>
      </c>
      <c r="AI65" s="29">
        <f t="shared" si="40"/>
        <v>0</v>
      </c>
      <c r="AJ65" s="29">
        <f t="shared" si="41"/>
        <v>0</v>
      </c>
      <c r="AK65" s="29">
        <f t="shared" si="42"/>
        <v>0</v>
      </c>
      <c r="AL65" s="38">
        <f t="shared" si="43"/>
        <v>0</v>
      </c>
      <c r="AM65" s="67"/>
    </row>
    <row r="66" spans="1:39" s="26" customFormat="1" ht="27.95" customHeight="1">
      <c r="A66" s="20"/>
      <c r="B66" s="25">
        <v>60</v>
      </c>
      <c r="C66" s="27"/>
      <c r="D66" s="370"/>
      <c r="E66" s="34">
        <f t="shared" si="29"/>
        <v>0</v>
      </c>
      <c r="F66" s="210">
        <f t="shared" si="30"/>
        <v>0</v>
      </c>
      <c r="G66" s="210">
        <f t="shared" si="31"/>
        <v>0</v>
      </c>
      <c r="H66" s="27">
        <f>SUMIFS(tbl_minus_or_plus[Score],tbl_minus_or_plus[Score],"&gt;0",tbl_minus_or_plus[Team],C66)</f>
        <v>0</v>
      </c>
      <c r="I66" s="36">
        <f>SUMIFS(tbl_minus_or_plus[Score],tbl_minus_or_plus[Score],"&lt;0",tbl_minus_or_plus[Team],C66)</f>
        <v>0</v>
      </c>
      <c r="J66" s="36">
        <f t="shared" si="8"/>
        <v>0</v>
      </c>
      <c r="K66" s="35">
        <f t="shared" si="9"/>
        <v>0</v>
      </c>
      <c r="L66" s="35">
        <f t="shared" si="10"/>
        <v>0</v>
      </c>
      <c r="M66" s="35" t="str">
        <f t="shared" si="32"/>
        <v/>
      </c>
      <c r="N66" s="35" t="str">
        <f t="shared" si="12"/>
        <v/>
      </c>
      <c r="O66" s="35" t="str">
        <f t="shared" si="14"/>
        <v/>
      </c>
      <c r="P66" s="35" t="str">
        <f t="shared" si="33"/>
        <v/>
      </c>
      <c r="Q66" s="328" t="str">
        <f t="shared" si="34"/>
        <v/>
      </c>
      <c r="R66" s="328" t="str">
        <f t="shared" si="13"/>
        <v/>
      </c>
      <c r="S66" s="34">
        <f t="shared" si="46"/>
        <v>0</v>
      </c>
      <c r="T66" s="27">
        <f t="shared" si="46"/>
        <v>0</v>
      </c>
      <c r="U66" s="27">
        <f t="shared" si="46"/>
        <v>0</v>
      </c>
      <c r="V66" s="27">
        <f t="shared" si="46"/>
        <v>0</v>
      </c>
      <c r="W66" s="27">
        <f t="shared" si="46"/>
        <v>0</v>
      </c>
      <c r="X66" s="27">
        <f t="shared" si="46"/>
        <v>0</v>
      </c>
      <c r="Y66" s="27">
        <f t="shared" si="46"/>
        <v>0</v>
      </c>
      <c r="Z66" s="27">
        <f t="shared" si="46"/>
        <v>0</v>
      </c>
      <c r="AA66" s="27">
        <f t="shared" si="46"/>
        <v>0</v>
      </c>
      <c r="AB66" s="35">
        <f t="shared" si="46"/>
        <v>0</v>
      </c>
      <c r="AC66" s="34">
        <f t="shared" si="35"/>
        <v>0</v>
      </c>
      <c r="AD66" s="27">
        <f t="shared" si="44"/>
        <v>0</v>
      </c>
      <c r="AE66" s="27">
        <f t="shared" si="36"/>
        <v>0</v>
      </c>
      <c r="AF66" s="27">
        <f t="shared" si="37"/>
        <v>0</v>
      </c>
      <c r="AG66" s="27">
        <f t="shared" si="38"/>
        <v>0</v>
      </c>
      <c r="AH66" s="27">
        <f t="shared" si="39"/>
        <v>0</v>
      </c>
      <c r="AI66" s="27">
        <f t="shared" si="40"/>
        <v>0</v>
      </c>
      <c r="AJ66" s="27">
        <f t="shared" si="41"/>
        <v>0</v>
      </c>
      <c r="AK66" s="27">
        <f t="shared" si="42"/>
        <v>0</v>
      </c>
      <c r="AL66" s="35">
        <f t="shared" si="43"/>
        <v>0</v>
      </c>
      <c r="AM66" s="67"/>
    </row>
    <row r="67" spans="1:39" s="3" customFormat="1">
      <c r="C67" s="3" t="s">
        <v>182</v>
      </c>
      <c r="D67" s="3" t="s">
        <v>182</v>
      </c>
      <c r="E67" s="3" t="s">
        <v>182</v>
      </c>
      <c r="F67" s="3" t="s">
        <v>182</v>
      </c>
      <c r="G67" s="3">
        <f t="shared" si="31"/>
        <v>0</v>
      </c>
      <c r="H67" s="3" t="s">
        <v>182</v>
      </c>
      <c r="I67" s="3">
        <f>SUMIFS(tbl_minus_or_plus[Score],tbl_minus_or_plus[Score],"&lt;0",tbl_minus_or_plus[Team],C67)</f>
        <v>0</v>
      </c>
      <c r="J67" s="3" t="e">
        <f t="shared" si="8"/>
        <v>#VALUE!</v>
      </c>
      <c r="K67" s="3" t="e">
        <f t="shared" si="9"/>
        <v>#VALUE!</v>
      </c>
      <c r="L67" s="3" t="e">
        <f t="shared" si="10"/>
        <v>#VALUE!</v>
      </c>
      <c r="M67" s="3" t="s">
        <v>182</v>
      </c>
      <c r="O67" s="3">
        <f t="shared" si="14"/>
        <v>5</v>
      </c>
      <c r="P67" s="3" t="e">
        <f t="shared" si="33"/>
        <v>#VALUE!</v>
      </c>
      <c r="Q67" s="3" t="e">
        <f t="shared" si="34"/>
        <v>#VALUE!</v>
      </c>
      <c r="R67" s="3" t="e">
        <f t="shared" si="13"/>
        <v>#VALUE!</v>
      </c>
      <c r="S67" s="3" t="s">
        <v>182</v>
      </c>
      <c r="T67" s="3" t="s">
        <v>182</v>
      </c>
      <c r="U67" s="3" t="s">
        <v>182</v>
      </c>
      <c r="V67" s="3" t="s">
        <v>182</v>
      </c>
      <c r="W67" s="3" t="s">
        <v>182</v>
      </c>
      <c r="X67" s="3" t="s">
        <v>182</v>
      </c>
      <c r="Y67" s="3" t="s">
        <v>182</v>
      </c>
      <c r="Z67" s="3" t="s">
        <v>182</v>
      </c>
      <c r="AA67" s="3" t="s">
        <v>182</v>
      </c>
      <c r="AB67" s="3" t="s">
        <v>182</v>
      </c>
      <c r="AC67" s="3" t="s">
        <v>182</v>
      </c>
      <c r="AD67" s="3" t="s">
        <v>182</v>
      </c>
      <c r="AE67" s="3" t="s">
        <v>182</v>
      </c>
      <c r="AF67" s="3" t="s">
        <v>182</v>
      </c>
      <c r="AG67" s="3" t="s">
        <v>182</v>
      </c>
      <c r="AH67" s="3" t="s">
        <v>182</v>
      </c>
      <c r="AI67" s="3" t="s">
        <v>182</v>
      </c>
      <c r="AJ67" s="3" t="s">
        <v>182</v>
      </c>
      <c r="AK67" s="3" t="s">
        <v>182</v>
      </c>
      <c r="AL67" s="3" t="s">
        <v>182</v>
      </c>
      <c r="AM67" s="67"/>
    </row>
    <row r="68" spans="1:39" s="3" customFormat="1">
      <c r="AM68" s="67"/>
    </row>
    <row r="69" spans="1:39" s="3" customFormat="1">
      <c r="AM69" s="67"/>
    </row>
    <row r="70" spans="1:39" s="3" customFormat="1">
      <c r="AM70" s="67"/>
    </row>
    <row r="71" spans="1:39" s="3" customFormat="1">
      <c r="AM71" s="67"/>
    </row>
    <row r="72" spans="1:39" s="3" customFormat="1">
      <c r="AM72" s="67"/>
    </row>
    <row r="73" spans="1:39" s="3" customFormat="1">
      <c r="AM73" s="67"/>
    </row>
    <row r="74" spans="1:39" s="3" customFormat="1">
      <c r="AM74" s="67"/>
    </row>
    <row r="75" spans="1:39" s="3" customFormat="1">
      <c r="AM75" s="67"/>
    </row>
    <row r="76" spans="1:39" s="3" customFormat="1">
      <c r="AM76" s="67"/>
    </row>
    <row r="77" spans="1:39" s="3" customFormat="1">
      <c r="AM77" s="67"/>
    </row>
    <row r="78" spans="1:39" s="3" customFormat="1">
      <c r="AM78" s="67"/>
    </row>
    <row r="79" spans="1:39" s="3" customFormat="1">
      <c r="AM79" s="67"/>
    </row>
    <row r="80" spans="1:39" s="3" customFormat="1">
      <c r="AM80" s="67"/>
    </row>
    <row r="81" spans="2:39" s="3" customFormat="1">
      <c r="AM81" s="67"/>
    </row>
    <row r="82" spans="2:39" s="3" customFormat="1">
      <c r="AM82" s="67"/>
    </row>
    <row r="83" spans="2:39" s="3" customFormat="1">
      <c r="AM83" s="67"/>
    </row>
    <row r="84" spans="2:39" s="3" customFormat="1">
      <c r="AM84" s="67"/>
    </row>
    <row r="85" spans="2:39" s="3" customFormat="1">
      <c r="AM85" s="67"/>
    </row>
    <row r="86" spans="2:39" s="3" customFormat="1">
      <c r="AM86" s="67"/>
    </row>
    <row r="87" spans="2:39" s="3" customFormat="1">
      <c r="AM87" s="67"/>
    </row>
    <row r="88" spans="2:39" s="3" customFormat="1">
      <c r="AM88" s="67"/>
    </row>
    <row r="89" spans="2:39" s="3" customFormat="1">
      <c r="AM89" s="67"/>
    </row>
    <row r="90" spans="2:39" s="3" customFormat="1">
      <c r="AM90" s="67"/>
    </row>
    <row r="91" spans="2:39" s="3" customFormat="1">
      <c r="AM91" s="67"/>
    </row>
    <row r="92" spans="2:39" s="3" customFormat="1">
      <c r="AM92" s="67"/>
    </row>
    <row r="93" spans="2:39" s="3" customFormat="1">
      <c r="AM93" s="67"/>
    </row>
    <row r="94" spans="2:39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E94" s="3"/>
      <c r="AF94" s="3"/>
      <c r="AG94" s="3"/>
      <c r="AH94" s="3"/>
      <c r="AI94" s="3"/>
      <c r="AJ94" s="3"/>
      <c r="AK94" s="3"/>
      <c r="AL94" s="3"/>
      <c r="AM94" s="67"/>
    </row>
    <row r="95" spans="2:39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E95" s="3"/>
      <c r="AF95" s="3"/>
      <c r="AG95" s="3"/>
      <c r="AH95" s="3"/>
      <c r="AI95" s="3"/>
      <c r="AJ95" s="3"/>
      <c r="AK95" s="3"/>
      <c r="AL95" s="3"/>
      <c r="AM95" s="67"/>
    </row>
    <row r="96" spans="2:39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E96" s="3"/>
      <c r="AF96" s="3"/>
      <c r="AG96" s="3"/>
      <c r="AH96" s="3"/>
      <c r="AI96" s="3"/>
      <c r="AJ96" s="3"/>
      <c r="AK96" s="3"/>
      <c r="AL96" s="3"/>
      <c r="AM96" s="67"/>
    </row>
    <row r="97" spans="2:39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E97" s="3"/>
      <c r="AF97" s="3"/>
      <c r="AG97" s="3"/>
      <c r="AH97" s="3"/>
      <c r="AI97" s="3"/>
      <c r="AJ97" s="3"/>
      <c r="AK97" s="3"/>
      <c r="AL97" s="3"/>
      <c r="AM97" s="67"/>
    </row>
    <row r="98" spans="2:39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E98" s="3"/>
      <c r="AF98" s="3"/>
      <c r="AG98" s="3"/>
      <c r="AH98" s="3"/>
      <c r="AI98" s="3"/>
      <c r="AJ98" s="3"/>
      <c r="AK98" s="3"/>
      <c r="AL98" s="3"/>
      <c r="AM98" s="67"/>
    </row>
    <row r="99" spans="2:39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E99" s="3"/>
      <c r="AF99" s="3"/>
      <c r="AG99" s="3"/>
      <c r="AH99" s="3"/>
      <c r="AI99" s="3"/>
      <c r="AJ99" s="3"/>
      <c r="AK99" s="3"/>
      <c r="AL99" s="3"/>
      <c r="AM99" s="67"/>
    </row>
    <row r="100" spans="2:39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E100" s="3"/>
      <c r="AF100" s="3"/>
      <c r="AG100" s="3"/>
      <c r="AH100" s="3"/>
      <c r="AI100" s="3"/>
      <c r="AJ100" s="3"/>
      <c r="AK100" s="3"/>
      <c r="AL100" s="3"/>
      <c r="AM100" s="67"/>
    </row>
    <row r="101" spans="2:39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E101" s="3"/>
      <c r="AF101" s="3"/>
      <c r="AG101" s="3"/>
      <c r="AH101" s="3"/>
      <c r="AI101" s="3"/>
      <c r="AJ101" s="3"/>
      <c r="AK101" s="3"/>
      <c r="AL101" s="3"/>
      <c r="AM101" s="67"/>
    </row>
    <row r="102" spans="2:39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E102" s="3"/>
      <c r="AF102" s="3"/>
      <c r="AG102" s="3"/>
      <c r="AH102" s="3"/>
      <c r="AI102" s="3"/>
      <c r="AJ102" s="3"/>
      <c r="AK102" s="3"/>
      <c r="AL102" s="3"/>
      <c r="AM102" s="67"/>
    </row>
    <row r="103" spans="2:39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E103" s="3"/>
      <c r="AF103" s="3"/>
      <c r="AG103" s="3"/>
      <c r="AH103" s="3"/>
      <c r="AI103" s="3"/>
      <c r="AJ103" s="3"/>
      <c r="AK103" s="3"/>
      <c r="AL103" s="3"/>
      <c r="AM103" s="67"/>
    </row>
    <row r="104" spans="2:39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E104" s="3"/>
      <c r="AF104" s="3"/>
      <c r="AG104" s="3"/>
      <c r="AH104" s="3"/>
      <c r="AI104" s="3"/>
      <c r="AJ104" s="3"/>
      <c r="AK104" s="3"/>
      <c r="AL104" s="3"/>
      <c r="AM104" s="67"/>
    </row>
    <row r="105" spans="2:39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E105" s="3"/>
      <c r="AF105" s="3"/>
      <c r="AG105" s="3"/>
      <c r="AH105" s="3"/>
      <c r="AI105" s="3"/>
      <c r="AJ105" s="3"/>
      <c r="AK105" s="3"/>
      <c r="AL105" s="3"/>
      <c r="AM105" s="67"/>
    </row>
    <row r="106" spans="2:39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E106" s="3"/>
      <c r="AF106" s="3"/>
      <c r="AG106" s="3"/>
      <c r="AH106" s="3"/>
      <c r="AI106" s="3"/>
      <c r="AJ106" s="3"/>
      <c r="AK106" s="3"/>
      <c r="AL106" s="3"/>
      <c r="AM106" s="67"/>
    </row>
    <row r="107" spans="2:39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E107" s="3"/>
      <c r="AF107" s="3"/>
      <c r="AG107" s="3"/>
      <c r="AH107" s="3"/>
      <c r="AI107" s="3"/>
      <c r="AJ107" s="3"/>
      <c r="AK107" s="3"/>
      <c r="AL107" s="3"/>
      <c r="AM107" s="67"/>
    </row>
    <row r="108" spans="2:39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E108" s="3"/>
      <c r="AF108" s="3"/>
      <c r="AG108" s="3"/>
      <c r="AH108" s="3"/>
      <c r="AI108" s="3"/>
      <c r="AJ108" s="3"/>
      <c r="AK108" s="3"/>
      <c r="AL108" s="3"/>
      <c r="AM108" s="67"/>
    </row>
    <row r="109" spans="2:39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E109" s="3"/>
      <c r="AF109" s="3"/>
      <c r="AG109" s="3"/>
      <c r="AH109" s="3"/>
      <c r="AI109" s="3"/>
      <c r="AJ109" s="3"/>
      <c r="AK109" s="3"/>
      <c r="AL109" s="3"/>
      <c r="AM109" s="67"/>
    </row>
    <row r="110" spans="2:39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E110" s="3"/>
      <c r="AF110" s="3"/>
      <c r="AG110" s="3"/>
      <c r="AH110" s="3"/>
      <c r="AI110" s="3"/>
      <c r="AJ110" s="3"/>
      <c r="AK110" s="3"/>
      <c r="AL110" s="3"/>
      <c r="AM110" s="67"/>
    </row>
    <row r="111" spans="2:39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E111" s="3"/>
      <c r="AF111" s="3"/>
      <c r="AG111" s="3"/>
      <c r="AH111" s="3"/>
      <c r="AI111" s="3"/>
      <c r="AJ111" s="3"/>
      <c r="AK111" s="3"/>
      <c r="AL111" s="3"/>
      <c r="AM111" s="67"/>
    </row>
    <row r="112" spans="2:39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E112" s="3"/>
      <c r="AF112" s="3"/>
      <c r="AG112" s="3"/>
      <c r="AH112" s="3"/>
      <c r="AI112" s="3"/>
      <c r="AJ112" s="3"/>
      <c r="AK112" s="3"/>
      <c r="AL112" s="3"/>
      <c r="AM112" s="67"/>
    </row>
    <row r="113" spans="2:39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E113" s="3"/>
      <c r="AF113" s="3"/>
      <c r="AG113" s="3"/>
      <c r="AH113" s="3"/>
      <c r="AI113" s="3"/>
      <c r="AJ113" s="3"/>
      <c r="AK113" s="3"/>
      <c r="AL113" s="3"/>
      <c r="AM113" s="67"/>
    </row>
    <row r="114" spans="2:39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E114" s="3"/>
      <c r="AF114" s="3"/>
      <c r="AG114" s="3"/>
      <c r="AH114" s="3"/>
      <c r="AI114" s="3"/>
      <c r="AJ114" s="3"/>
      <c r="AK114" s="3"/>
      <c r="AL114" s="3"/>
      <c r="AM114" s="67"/>
    </row>
    <row r="115" spans="2:39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E115" s="3"/>
      <c r="AF115" s="3"/>
      <c r="AG115" s="3"/>
      <c r="AH115" s="3"/>
      <c r="AI115" s="3"/>
      <c r="AJ115" s="3"/>
      <c r="AK115" s="3"/>
      <c r="AL115" s="3"/>
      <c r="AM115" s="67"/>
    </row>
    <row r="116" spans="2:39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E116" s="3"/>
      <c r="AF116" s="3"/>
      <c r="AG116" s="3"/>
      <c r="AH116" s="3"/>
      <c r="AI116" s="3"/>
      <c r="AJ116" s="3"/>
      <c r="AK116" s="3"/>
      <c r="AL116" s="3"/>
      <c r="AM116" s="67"/>
    </row>
    <row r="117" spans="2:39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E117" s="3"/>
      <c r="AF117" s="3"/>
      <c r="AG117" s="3"/>
      <c r="AH117" s="3"/>
      <c r="AI117" s="3"/>
      <c r="AJ117" s="3"/>
      <c r="AK117" s="3"/>
      <c r="AL117" s="3"/>
      <c r="AM117" s="67"/>
    </row>
    <row r="118" spans="2:39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E118" s="3"/>
      <c r="AF118" s="3"/>
      <c r="AG118" s="3"/>
      <c r="AH118" s="3"/>
      <c r="AI118" s="3"/>
      <c r="AJ118" s="3"/>
      <c r="AK118" s="3"/>
      <c r="AL118" s="3"/>
      <c r="AM118" s="67"/>
    </row>
    <row r="119" spans="2:39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E119" s="3"/>
      <c r="AF119" s="3"/>
      <c r="AG119" s="3"/>
      <c r="AH119" s="3"/>
      <c r="AI119" s="3"/>
      <c r="AJ119" s="3"/>
      <c r="AK119" s="3"/>
      <c r="AL119" s="3"/>
      <c r="AM119" s="67"/>
    </row>
    <row r="120" spans="2:39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E120" s="3"/>
      <c r="AF120" s="3"/>
      <c r="AG120" s="3"/>
      <c r="AH120" s="3"/>
      <c r="AI120" s="3"/>
      <c r="AJ120" s="3"/>
      <c r="AK120" s="3"/>
      <c r="AL120" s="3"/>
      <c r="AM120" s="67"/>
    </row>
    <row r="121" spans="2:39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E121" s="3"/>
      <c r="AF121" s="3"/>
      <c r="AG121" s="3"/>
      <c r="AH121" s="3"/>
      <c r="AI121" s="3"/>
      <c r="AJ121" s="3"/>
      <c r="AK121" s="3"/>
      <c r="AL121" s="3"/>
      <c r="AM121" s="67"/>
    </row>
    <row r="122" spans="2:39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E122" s="3"/>
      <c r="AF122" s="3"/>
      <c r="AG122" s="3"/>
      <c r="AH122" s="3"/>
      <c r="AI122" s="3"/>
      <c r="AJ122" s="3"/>
      <c r="AK122" s="3"/>
      <c r="AL122" s="3"/>
      <c r="AM122" s="67"/>
    </row>
    <row r="123" spans="2:39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E123" s="3"/>
      <c r="AF123" s="3"/>
      <c r="AG123" s="3"/>
      <c r="AH123" s="3"/>
      <c r="AI123" s="3"/>
      <c r="AJ123" s="3"/>
      <c r="AK123" s="3"/>
      <c r="AL123" s="3"/>
      <c r="AM123" s="67"/>
    </row>
    <row r="124" spans="2:39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E124" s="3"/>
      <c r="AF124" s="3"/>
      <c r="AG124" s="3"/>
      <c r="AH124" s="3"/>
      <c r="AI124" s="3"/>
      <c r="AJ124" s="3"/>
      <c r="AK124" s="3"/>
      <c r="AL124" s="3"/>
      <c r="AM124" s="67"/>
    </row>
    <row r="125" spans="2:39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E125" s="3"/>
      <c r="AF125" s="3"/>
      <c r="AG125" s="3"/>
      <c r="AH125" s="3"/>
      <c r="AI125" s="3"/>
      <c r="AJ125" s="3"/>
      <c r="AK125" s="3"/>
      <c r="AL125" s="3"/>
      <c r="AM125" s="67"/>
    </row>
    <row r="126" spans="2:39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E126" s="3"/>
      <c r="AF126" s="3"/>
      <c r="AG126" s="3"/>
      <c r="AH126" s="3"/>
      <c r="AI126" s="3"/>
      <c r="AJ126" s="3"/>
      <c r="AK126" s="3"/>
      <c r="AL126" s="3"/>
      <c r="AM126" s="67"/>
    </row>
    <row r="127" spans="2:39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/>
      <c r="AG127" s="3"/>
      <c r="AH127" s="3"/>
      <c r="AI127" s="3"/>
      <c r="AJ127" s="3"/>
      <c r="AK127" s="3"/>
      <c r="AL127" s="3"/>
      <c r="AM127" s="67"/>
    </row>
    <row r="128" spans="2:39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E128" s="3"/>
      <c r="AF128" s="3"/>
      <c r="AG128" s="3"/>
      <c r="AH128" s="3"/>
      <c r="AI128" s="3"/>
      <c r="AJ128" s="3"/>
      <c r="AK128" s="3"/>
      <c r="AL128" s="3"/>
      <c r="AM128" s="67"/>
    </row>
    <row r="129" spans="2:39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E129" s="3"/>
      <c r="AF129" s="3"/>
      <c r="AG129" s="3"/>
      <c r="AH129" s="3"/>
      <c r="AI129" s="3"/>
      <c r="AJ129" s="3"/>
      <c r="AK129" s="3"/>
      <c r="AL129" s="3"/>
      <c r="AM129" s="67"/>
    </row>
    <row r="130" spans="2:39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E130" s="3"/>
      <c r="AF130" s="3"/>
      <c r="AG130" s="3"/>
      <c r="AH130" s="3"/>
      <c r="AI130" s="3"/>
      <c r="AJ130" s="3"/>
      <c r="AK130" s="3"/>
      <c r="AL130" s="3"/>
      <c r="AM130" s="67"/>
    </row>
    <row r="131" spans="2:39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E131" s="3"/>
      <c r="AF131" s="3"/>
      <c r="AG131" s="3"/>
      <c r="AH131" s="3"/>
      <c r="AI131" s="3"/>
      <c r="AJ131" s="3"/>
      <c r="AK131" s="3"/>
      <c r="AL131" s="3"/>
      <c r="AM131" s="67"/>
    </row>
    <row r="132" spans="2:39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E132" s="3"/>
      <c r="AF132" s="3"/>
      <c r="AG132" s="127"/>
      <c r="AH132" s="128"/>
      <c r="AI132" s="128"/>
      <c r="AJ132" s="128"/>
      <c r="AK132" s="128"/>
      <c r="AL132" s="128"/>
    </row>
    <row r="133" spans="2:39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E133" s="3"/>
      <c r="AF133" s="3"/>
      <c r="AG133" s="2"/>
    </row>
    <row r="134" spans="2:39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E134" s="3"/>
      <c r="AF134" s="3"/>
      <c r="AG134" s="2"/>
    </row>
    <row r="135" spans="2:39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E135" s="3"/>
      <c r="AF135" s="3"/>
      <c r="AG135" s="2"/>
    </row>
    <row r="136" spans="2:39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E136" s="3"/>
      <c r="AF136" s="3"/>
      <c r="AG136" s="2"/>
    </row>
    <row r="137" spans="2:39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E137" s="3"/>
      <c r="AF137" s="3"/>
      <c r="AG137" s="2"/>
    </row>
    <row r="138" spans="2:39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E138" s="3"/>
      <c r="AF138" s="3"/>
      <c r="AG138" s="2"/>
    </row>
    <row r="139" spans="2:39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E139" s="3"/>
      <c r="AF139" s="3"/>
      <c r="AG139" s="2"/>
    </row>
    <row r="140" spans="2:39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E140" s="3"/>
      <c r="AF140" s="3"/>
      <c r="AG140" s="2"/>
    </row>
    <row r="141" spans="2:39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E141" s="3"/>
      <c r="AF141" s="3"/>
      <c r="AG141" s="2"/>
    </row>
  </sheetData>
  <sheetProtection selectLockedCells="1"/>
  <mergeCells count="5">
    <mergeCell ref="C2:D2"/>
    <mergeCell ref="E2:K2"/>
    <mergeCell ref="S2:AB2"/>
    <mergeCell ref="AC2:AL2"/>
    <mergeCell ref="M2:R2"/>
  </mergeCells>
  <conditionalFormatting sqref="C7:C66">
    <cfRule type="duplicateValues" dxfId="69" priority="4"/>
  </conditionalFormatting>
  <conditionalFormatting sqref="E7:AL66">
    <cfRule type="cellIs" dxfId="68" priority="3" operator="equal">
      <formula>0</formula>
    </cfRule>
  </conditionalFormatting>
  <conditionalFormatting sqref="M7:R66">
    <cfRule type="colorScale" priority="2">
      <colorScale>
        <cfvo type="min"/>
        <cfvo type="max"/>
        <color theme="7" tint="0.59999389629810485"/>
        <color theme="5" tint="-0.249977111117893"/>
      </colorScale>
    </cfRule>
  </conditionalFormatting>
  <dataValidations disablePrompts="1" count="1">
    <dataValidation type="list" allowBlank="1" showInputMessage="1" showErrorMessage="1" sqref="C5" xr:uid="{02168100-9D75-4B1F-A42E-B035AB42D4C5}">
      <formula1>listof_teamcodes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EED3E-AB0B-4994-8B27-F15CD1A77D2B}">
  <sheetPr codeName="Sheet3">
    <tabColor theme="7" tint="-0.499984740745262"/>
  </sheetPr>
  <dimension ref="B1:CG685"/>
  <sheetViews>
    <sheetView zoomScale="72" zoomScaleNormal="142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16" sqref="Q16"/>
    </sheetView>
  </sheetViews>
  <sheetFormatPr defaultColWidth="9" defaultRowHeight="14.25"/>
  <cols>
    <col min="1" max="1" width="2.796875" style="39" customWidth="1"/>
    <col min="2" max="2" width="9.265625" style="39" customWidth="1"/>
    <col min="3" max="3" width="10.46484375" style="39" bestFit="1" customWidth="1"/>
    <col min="4" max="4" width="44.796875" style="135" bestFit="1" customWidth="1"/>
    <col min="5" max="5" width="12.1328125" style="39" bestFit="1" customWidth="1"/>
    <col min="6" max="6" width="15.46484375" style="39" bestFit="1" customWidth="1"/>
    <col min="7" max="7" width="10.46484375" style="249" customWidth="1"/>
    <col min="8" max="12" width="9" style="39"/>
    <col min="13" max="13" width="10.46484375" style="39" customWidth="1"/>
    <col min="14" max="14" width="9" style="39"/>
    <col min="15" max="15" width="16.6640625" style="250" hidden="1" customWidth="1"/>
    <col min="16" max="16" width="13.19921875" style="250" hidden="1" customWidth="1"/>
    <col min="17" max="17" width="9" style="39"/>
    <col min="18" max="18" width="14" style="39" hidden="1" customWidth="1"/>
    <col min="19" max="23" width="0" style="39" hidden="1" customWidth="1"/>
    <col min="24" max="27" width="9" style="39"/>
    <col min="28" max="28" width="16.796875" style="39" customWidth="1"/>
    <col min="29" max="29" width="0" style="39" hidden="1" customWidth="1"/>
    <col min="30" max="30" width="11" style="39" hidden="1" customWidth="1"/>
    <col min="31" max="31" width="7.9296875" style="39" hidden="1" customWidth="1"/>
    <col min="32" max="32" width="8.86328125" style="39" hidden="1" customWidth="1"/>
    <col min="33" max="33" width="11" style="39" hidden="1" customWidth="1"/>
    <col min="34" max="34" width="8.19921875" style="39" hidden="1" customWidth="1"/>
    <col min="35" max="35" width="6.59765625" style="39" hidden="1" customWidth="1"/>
    <col min="36" max="36" width="10.46484375" style="39" hidden="1" customWidth="1"/>
    <col min="37" max="38" width="0" style="39" hidden="1" customWidth="1"/>
    <col min="39" max="39" width="2.86328125" style="39" bestFit="1" customWidth="1"/>
    <col min="40" max="16384" width="9" style="39"/>
  </cols>
  <sheetData>
    <row r="1" spans="2:85" ht="27.4" customHeight="1">
      <c r="D1" s="250" t="s">
        <v>939</v>
      </c>
      <c r="O1" s="39"/>
      <c r="P1" s="39"/>
    </row>
    <row r="2" spans="2:85" s="77" customFormat="1" ht="16.5" customHeight="1">
      <c r="B2" s="90" t="str">
        <f>IF(isCandidatesConfirmed,"🔒","🔓")</f>
        <v>🔒</v>
      </c>
      <c r="C2" s="466" t="s">
        <v>46</v>
      </c>
      <c r="D2" s="467"/>
      <c r="E2" s="467"/>
      <c r="F2" s="467"/>
      <c r="G2" s="468"/>
      <c r="H2" s="467"/>
      <c r="I2" s="467"/>
      <c r="J2" s="468"/>
      <c r="K2" s="390"/>
      <c r="L2" s="464" t="s">
        <v>37</v>
      </c>
      <c r="M2" s="465" t="s">
        <v>960</v>
      </c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</row>
    <row r="3" spans="2:85" ht="41.25" customHeight="1">
      <c r="B3" s="78" t="s">
        <v>45</v>
      </c>
      <c r="C3" s="85" t="s">
        <v>40</v>
      </c>
      <c r="D3" s="86" t="s">
        <v>34</v>
      </c>
      <c r="E3" s="41" t="s">
        <v>41</v>
      </c>
      <c r="F3" s="41" t="s">
        <v>42</v>
      </c>
      <c r="G3" s="46" t="s">
        <v>49</v>
      </c>
      <c r="H3" s="41" t="s">
        <v>44</v>
      </c>
      <c r="I3" s="41" t="s">
        <v>43</v>
      </c>
      <c r="J3" s="46" t="s">
        <v>250</v>
      </c>
      <c r="K3" s="46" t="s">
        <v>255</v>
      </c>
      <c r="L3" s="464"/>
      <c r="M3" s="465"/>
      <c r="O3" s="39"/>
      <c r="P3" s="39"/>
    </row>
    <row r="4" spans="2:85" ht="9.4" customHeight="1">
      <c r="B4" s="79"/>
      <c r="C4" s="87"/>
      <c r="D4" s="88"/>
      <c r="E4" s="42"/>
      <c r="F4" s="40"/>
      <c r="G4" s="251"/>
      <c r="H4" s="40"/>
      <c r="I4" s="40"/>
      <c r="J4" s="48"/>
      <c r="K4" s="48"/>
      <c r="L4" s="47"/>
      <c r="M4" s="82"/>
      <c r="O4" s="39"/>
      <c r="P4" s="39"/>
    </row>
    <row r="5" spans="2:85" ht="26.65" customHeight="1">
      <c r="B5" s="80" t="s">
        <v>38</v>
      </c>
      <c r="C5" s="92" t="s">
        <v>127</v>
      </c>
      <c r="D5" s="93" t="str">
        <f t="shared" ref="D5:J5" si="0">VLOOKUP($C$5,$C$7:$M$506,COLUMN()-2,0)</f>
        <v>MUHAMMED TAMEEM</v>
      </c>
      <c r="E5" s="93" t="str">
        <f t="shared" si="0"/>
        <v>JARF</v>
      </c>
      <c r="F5" s="93" t="str">
        <f t="shared" si="0"/>
        <v>SUB JUNIOR</v>
      </c>
      <c r="G5" s="94">
        <f t="shared" si="0"/>
        <v>1</v>
      </c>
      <c r="H5" s="94">
        <f t="shared" si="0"/>
        <v>3</v>
      </c>
      <c r="I5" s="94">
        <f t="shared" si="0"/>
        <v>0</v>
      </c>
      <c r="J5" s="94">
        <f t="shared" si="0"/>
        <v>3</v>
      </c>
      <c r="K5" s="94"/>
      <c r="L5" s="94">
        <f>VLOOKUP($C$5,$C$7:$M$506,COLUMN()-2,0)</f>
        <v>30</v>
      </c>
      <c r="M5" s="94">
        <f>VLOOKUP($C$5,$C$7:$M$506,COLUMN()-2,0)</f>
        <v>46</v>
      </c>
      <c r="O5" s="39"/>
      <c r="P5" s="39"/>
      <c r="S5" s="39" t="str" cm="1">
        <f t="array" ref="S5:V5">TRANSPOSE(listof_teamcodes)</f>
        <v>FANT</v>
      </c>
      <c r="T5" s="39" t="str">
        <v>DAHF</v>
      </c>
      <c r="U5" s="39" t="str">
        <v>BADF</v>
      </c>
      <c r="V5" s="39" t="str">
        <v>JARF</v>
      </c>
      <c r="AD5" s="39" t="str" cm="1">
        <f t="array" ref="AD5:AM5">TRANSPOSE(listof_sections)</f>
        <v>SUB JUNIOR</v>
      </c>
      <c r="AE5" s="39" t="str">
        <v>JUNIOR</v>
      </c>
      <c r="AF5" s="39" t="str">
        <v>SENIOR</v>
      </c>
      <c r="AG5" s="39" t="str">
        <v>SUPER SENIOR</v>
      </c>
      <c r="AH5" s="39" t="str">
        <v>GENERAL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</row>
    <row r="6" spans="2:85" ht="3" customHeight="1" thickBot="1">
      <c r="B6" s="81"/>
      <c r="C6" s="51"/>
      <c r="D6" s="89"/>
      <c r="E6" s="89"/>
      <c r="F6" s="89"/>
      <c r="G6" s="89"/>
      <c r="H6" s="89"/>
      <c r="I6" s="89"/>
      <c r="J6" s="89"/>
      <c r="K6" s="89"/>
      <c r="L6" s="89"/>
      <c r="M6" s="83"/>
      <c r="O6" s="39"/>
      <c r="P6" s="39"/>
    </row>
    <row r="7" spans="2:85" ht="21.4" customHeight="1">
      <c r="B7" s="72" cm="1">
        <f t="array" ref="B7:B506">_xlfn.SEQUENCE(500)</f>
        <v>1</v>
      </c>
      <c r="C7" s="53" t="s">
        <v>126</v>
      </c>
      <c r="D7" s="372" t="s">
        <v>270</v>
      </c>
      <c r="E7" s="54" t="s">
        <v>811</v>
      </c>
      <c r="F7" s="54" t="s">
        <v>18</v>
      </c>
      <c r="G7" s="373">
        <v>1</v>
      </c>
      <c r="H7" s="57">
        <f t="shared" ref="H7:H70" si="1">SUMIFS(listof_result_total_scores,listof_result_chestnos,$C7,listof_result_owners,"Personal",listof_result_status,"Published")</f>
        <v>0</v>
      </c>
      <c r="I7" s="57">
        <f t="shared" ref="I7:I70" si="2">SUMIFS(listof_result_total_scores,listof_result_chestnos,$C7,listof_result_owners,"Personal",listof_result_status,"To Publish")</f>
        <v>0</v>
      </c>
      <c r="J7" s="56">
        <f t="shared" ref="J7:J70" si="3">SUM(H7:I7)</f>
        <v>0</v>
      </c>
      <c r="K7" s="391">
        <f t="shared" ref="K7:K70" si="4">SUMIFS(listof_result_total_scores,listof_result_chestnos,$C7,listof_result_owners,"Personal")</f>
        <v>0</v>
      </c>
      <c r="L7" s="53">
        <f>RANK($J7,$J$7:$J$506,0)</f>
        <v>76</v>
      </c>
      <c r="M7" s="84">
        <f>RANK($K7,$K$7:$K$506,0)</f>
        <v>96</v>
      </c>
      <c r="O7" s="463" t="s">
        <v>173</v>
      </c>
      <c r="P7" s="463"/>
      <c r="R7" s="39" t="str" cm="1">
        <f t="array" ref="R7:R16">listof_sections</f>
        <v>SUB JUNIOR</v>
      </c>
      <c r="AC7" s="39">
        <v>1</v>
      </c>
      <c r="AD7" s="39" t="str" cm="1">
        <f t="array" ref="AD7:AN82">_xlfn._xlws.SORT(_xlfn._xlws.FILTER(detailsof_candidates,listof_candidate_sections=F7),6,-1)</f>
        <v>A123</v>
      </c>
      <c r="AE7" s="39" t="str">
        <v>IBRAHIM KALEEL</v>
      </c>
      <c r="AF7" s="39" t="str">
        <v>JARF</v>
      </c>
      <c r="AG7" s="39" t="str">
        <v>SUB JUNIOR</v>
      </c>
      <c r="AH7" s="39">
        <v>1</v>
      </c>
      <c r="AI7" s="39">
        <v>6</v>
      </c>
      <c r="AJ7" s="39">
        <v>0</v>
      </c>
      <c r="AK7" s="39">
        <v>6</v>
      </c>
      <c r="AL7" s="39">
        <v>6</v>
      </c>
      <c r="AM7" s="39">
        <v>10</v>
      </c>
      <c r="AN7" s="39">
        <v>21</v>
      </c>
    </row>
    <row r="8" spans="2:85" ht="21.4" customHeight="1" thickBot="1">
      <c r="B8" s="73">
        <v>2</v>
      </c>
      <c r="C8" s="43" t="s">
        <v>127</v>
      </c>
      <c r="D8" s="374" t="s">
        <v>271</v>
      </c>
      <c r="E8" s="45" t="s">
        <v>814</v>
      </c>
      <c r="F8" s="45" t="s">
        <v>18</v>
      </c>
      <c r="G8" s="375">
        <v>1</v>
      </c>
      <c r="H8" s="59">
        <f t="shared" si="1"/>
        <v>3</v>
      </c>
      <c r="I8" s="59">
        <f t="shared" si="2"/>
        <v>0</v>
      </c>
      <c r="J8" s="58">
        <f t="shared" si="3"/>
        <v>3</v>
      </c>
      <c r="K8" s="392">
        <f t="shared" si="4"/>
        <v>3</v>
      </c>
      <c r="L8" s="43">
        <f t="shared" ref="L8:L71" si="5">RANK($J8,$J$7:$J$506,0)</f>
        <v>30</v>
      </c>
      <c r="M8" s="60">
        <f t="shared" ref="M8:M71" si="6">RANK($K8,$K$7:$K$506,0)</f>
        <v>46</v>
      </c>
      <c r="O8" s="254" t="s">
        <v>170</v>
      </c>
      <c r="P8" s="255" t="s">
        <v>172</v>
      </c>
      <c r="R8" s="39" t="str">
        <v>JUNIOR</v>
      </c>
      <c r="AC8" s="39">
        <v>2</v>
      </c>
      <c r="AD8" s="39" t="str">
        <v>A108</v>
      </c>
      <c r="AE8" s="39" t="str">
        <v>Mohammed Sinan N.A</v>
      </c>
      <c r="AF8" s="39" t="str">
        <v>BADF</v>
      </c>
      <c r="AG8" s="39" t="str">
        <v>SUB JUNIOR</v>
      </c>
      <c r="AH8" s="39">
        <v>1</v>
      </c>
      <c r="AI8" s="39">
        <v>5</v>
      </c>
      <c r="AJ8" s="39">
        <v>0</v>
      </c>
      <c r="AK8" s="39">
        <v>5</v>
      </c>
      <c r="AL8" s="39">
        <v>5</v>
      </c>
      <c r="AM8" s="39">
        <v>13</v>
      </c>
      <c r="AN8" s="39">
        <v>24</v>
      </c>
    </row>
    <row r="9" spans="2:85" ht="21.4" customHeight="1">
      <c r="B9" s="73">
        <v>3</v>
      </c>
      <c r="C9" s="53" t="s">
        <v>128</v>
      </c>
      <c r="D9" s="376" t="s">
        <v>272</v>
      </c>
      <c r="E9" s="377" t="s">
        <v>814</v>
      </c>
      <c r="F9" s="54" t="s">
        <v>18</v>
      </c>
      <c r="G9" s="373">
        <v>1</v>
      </c>
      <c r="H9" s="62">
        <f t="shared" si="1"/>
        <v>0</v>
      </c>
      <c r="I9" s="62">
        <f t="shared" si="2"/>
        <v>0</v>
      </c>
      <c r="J9" s="61">
        <f t="shared" si="3"/>
        <v>0</v>
      </c>
      <c r="K9" s="393">
        <f t="shared" si="4"/>
        <v>0</v>
      </c>
      <c r="L9" s="44">
        <f t="shared" si="5"/>
        <v>76</v>
      </c>
      <c r="M9" s="63">
        <f t="shared" si="6"/>
        <v>96</v>
      </c>
      <c r="O9" s="256" t="s">
        <v>513</v>
      </c>
      <c r="P9" s="255">
        <v>321</v>
      </c>
      <c r="Q9" s="259"/>
      <c r="R9" s="39" t="str">
        <v>SENIOR</v>
      </c>
      <c r="S9" s="259"/>
      <c r="T9" s="259"/>
      <c r="U9" s="259"/>
      <c r="V9" s="259"/>
      <c r="W9" s="259"/>
      <c r="X9" s="259"/>
      <c r="Y9" s="259"/>
      <c r="Z9" s="259"/>
      <c r="AA9" s="259"/>
      <c r="AB9" s="259"/>
      <c r="AC9" s="39">
        <v>3</v>
      </c>
      <c r="AD9" s="39" t="str">
        <v>A111</v>
      </c>
      <c r="AE9" s="39" t="str">
        <v>HUSSAIN MUHAVIZ B A</v>
      </c>
      <c r="AF9" s="39" t="str">
        <v>FANT</v>
      </c>
      <c r="AG9" s="39" t="str">
        <v>SUB JUNIOR</v>
      </c>
      <c r="AH9" s="39">
        <v>1</v>
      </c>
      <c r="AI9" s="39">
        <v>5</v>
      </c>
      <c r="AJ9" s="39">
        <v>0</v>
      </c>
      <c r="AK9" s="39">
        <v>5</v>
      </c>
      <c r="AL9" s="39">
        <v>5</v>
      </c>
      <c r="AM9" s="39">
        <v>13</v>
      </c>
      <c r="AN9" s="39">
        <v>24</v>
      </c>
    </row>
    <row r="10" spans="2:85" ht="21.4" customHeight="1" thickBot="1">
      <c r="B10" s="73">
        <v>4</v>
      </c>
      <c r="C10" s="43" t="s">
        <v>129</v>
      </c>
      <c r="D10" s="374" t="s">
        <v>273</v>
      </c>
      <c r="E10" s="45" t="s">
        <v>814</v>
      </c>
      <c r="F10" s="45" t="s">
        <v>18</v>
      </c>
      <c r="G10" s="375">
        <v>1</v>
      </c>
      <c r="H10" s="59">
        <f t="shared" si="1"/>
        <v>0</v>
      </c>
      <c r="I10" s="59">
        <f t="shared" si="2"/>
        <v>0</v>
      </c>
      <c r="J10" s="58">
        <f t="shared" si="3"/>
        <v>0</v>
      </c>
      <c r="K10" s="392">
        <f t="shared" si="4"/>
        <v>0</v>
      </c>
      <c r="L10" s="43">
        <f>RANK($J10,$J$7:$J$506,0)</f>
        <v>76</v>
      </c>
      <c r="M10" s="60">
        <f t="shared" si="6"/>
        <v>96</v>
      </c>
      <c r="O10" s="257" t="s">
        <v>19</v>
      </c>
      <c r="P10" s="255">
        <v>65</v>
      </c>
      <c r="R10" s="39" t="str">
        <v>SUPER SENIOR</v>
      </c>
      <c r="AC10" s="39">
        <v>4</v>
      </c>
      <c r="AD10" s="39" t="str">
        <v>A129</v>
      </c>
      <c r="AE10" s="39" t="str">
        <v>MUHAMMED BIN JAFAR</v>
      </c>
      <c r="AF10" s="39" t="str">
        <v>FANT</v>
      </c>
      <c r="AG10" s="39" t="str">
        <v>SUB JUNIOR</v>
      </c>
      <c r="AH10" s="39">
        <v>1</v>
      </c>
      <c r="AI10" s="39">
        <v>5</v>
      </c>
      <c r="AJ10" s="39">
        <v>0</v>
      </c>
      <c r="AK10" s="39">
        <v>5</v>
      </c>
      <c r="AL10" s="39">
        <v>5</v>
      </c>
      <c r="AM10" s="39">
        <v>13</v>
      </c>
      <c r="AN10" s="39">
        <v>24</v>
      </c>
    </row>
    <row r="11" spans="2:85" ht="21.4" customHeight="1">
      <c r="B11" s="73">
        <v>5</v>
      </c>
      <c r="C11" s="53" t="s">
        <v>130</v>
      </c>
      <c r="D11" s="376" t="s">
        <v>274</v>
      </c>
      <c r="E11" s="54" t="s">
        <v>813</v>
      </c>
      <c r="F11" s="54" t="s">
        <v>18</v>
      </c>
      <c r="G11" s="373">
        <v>1</v>
      </c>
      <c r="H11" s="62">
        <f t="shared" si="1"/>
        <v>0</v>
      </c>
      <c r="I11" s="62">
        <f t="shared" si="2"/>
        <v>0</v>
      </c>
      <c r="J11" s="61">
        <f t="shared" si="3"/>
        <v>0</v>
      </c>
      <c r="K11" s="393">
        <f t="shared" si="4"/>
        <v>0</v>
      </c>
      <c r="L11" s="44">
        <f t="shared" si="5"/>
        <v>76</v>
      </c>
      <c r="M11" s="63">
        <f t="shared" si="6"/>
        <v>96</v>
      </c>
      <c r="O11" s="258">
        <v>3</v>
      </c>
      <c r="P11" s="255">
        <v>40</v>
      </c>
      <c r="R11" s="39" t="str">
        <v>GENERAL</v>
      </c>
      <c r="AC11" s="39">
        <v>5</v>
      </c>
      <c r="AD11" s="39" t="str">
        <v>A164</v>
      </c>
      <c r="AE11" s="39" t="str">
        <v>MUHAMMED MICDAD RAMEES A H</v>
      </c>
      <c r="AF11" s="39" t="str">
        <v>DAHF</v>
      </c>
      <c r="AG11" s="39" t="str">
        <v>SUB JUNIOR</v>
      </c>
      <c r="AH11" s="39">
        <v>2</v>
      </c>
      <c r="AI11" s="39">
        <v>5</v>
      </c>
      <c r="AJ11" s="39">
        <v>0</v>
      </c>
      <c r="AK11" s="39">
        <v>5</v>
      </c>
      <c r="AL11" s="39">
        <v>5</v>
      </c>
      <c r="AM11" s="39">
        <v>13</v>
      </c>
      <c r="AN11" s="39">
        <v>24</v>
      </c>
    </row>
    <row r="12" spans="2:85" ht="21.4" customHeight="1" thickBot="1">
      <c r="B12" s="73">
        <v>6</v>
      </c>
      <c r="C12" s="43" t="s">
        <v>131</v>
      </c>
      <c r="D12" s="374" t="s">
        <v>275</v>
      </c>
      <c r="E12" s="45" t="s">
        <v>811</v>
      </c>
      <c r="F12" s="45" t="s">
        <v>18</v>
      </c>
      <c r="G12" s="375">
        <v>1</v>
      </c>
      <c r="H12" s="59">
        <f t="shared" si="1"/>
        <v>3</v>
      </c>
      <c r="I12" s="59">
        <f t="shared" si="2"/>
        <v>0</v>
      </c>
      <c r="J12" s="58">
        <f t="shared" si="3"/>
        <v>3</v>
      </c>
      <c r="K12" s="392">
        <f t="shared" si="4"/>
        <v>3</v>
      </c>
      <c r="L12" s="43">
        <f t="shared" si="5"/>
        <v>30</v>
      </c>
      <c r="M12" s="60">
        <f t="shared" si="6"/>
        <v>46</v>
      </c>
      <c r="O12" s="258">
        <v>4</v>
      </c>
      <c r="P12" s="255">
        <v>25</v>
      </c>
      <c r="R12" s="39">
        <v>0</v>
      </c>
      <c r="AC12" s="39">
        <v>6</v>
      </c>
      <c r="AD12" s="39" t="str">
        <v>A101</v>
      </c>
      <c r="AE12" s="39" t="str">
        <v>MUHAMMED TAMEEM</v>
      </c>
      <c r="AF12" s="39" t="str">
        <v>JARF</v>
      </c>
      <c r="AG12" s="39" t="str">
        <v>SUB JUNIOR</v>
      </c>
      <c r="AH12" s="39">
        <v>1</v>
      </c>
      <c r="AI12" s="39">
        <v>3</v>
      </c>
      <c r="AJ12" s="39">
        <v>0</v>
      </c>
      <c r="AK12" s="39">
        <v>3</v>
      </c>
      <c r="AL12" s="39">
        <v>3</v>
      </c>
      <c r="AM12" s="39">
        <v>30</v>
      </c>
      <c r="AN12" s="39">
        <v>46</v>
      </c>
    </row>
    <row r="13" spans="2:85" ht="21.4" customHeight="1">
      <c r="B13" s="73">
        <v>7</v>
      </c>
      <c r="C13" s="53" t="s">
        <v>132</v>
      </c>
      <c r="D13" s="376" t="s">
        <v>276</v>
      </c>
      <c r="E13" s="377" t="s">
        <v>813</v>
      </c>
      <c r="F13" s="54" t="s">
        <v>18</v>
      </c>
      <c r="G13" s="373">
        <v>1</v>
      </c>
      <c r="H13" s="62">
        <f t="shared" si="1"/>
        <v>0</v>
      </c>
      <c r="I13" s="62">
        <f t="shared" si="2"/>
        <v>0</v>
      </c>
      <c r="J13" s="61">
        <f t="shared" si="3"/>
        <v>0</v>
      </c>
      <c r="K13" s="393">
        <f t="shared" si="4"/>
        <v>0</v>
      </c>
      <c r="L13" s="44">
        <f t="shared" si="5"/>
        <v>76</v>
      </c>
      <c r="M13" s="63">
        <f t="shared" si="6"/>
        <v>96</v>
      </c>
      <c r="O13" s="257" t="s">
        <v>20</v>
      </c>
      <c r="P13" s="255">
        <v>80</v>
      </c>
      <c r="R13" s="39">
        <v>0</v>
      </c>
      <c r="AC13" s="39">
        <v>7</v>
      </c>
      <c r="AD13" s="39" t="str">
        <v>A105</v>
      </c>
      <c r="AE13" s="39" t="str">
        <v>MUHAMMED HAFIZ S T</v>
      </c>
      <c r="AF13" s="39" t="str">
        <v>FANT</v>
      </c>
      <c r="AG13" s="39" t="str">
        <v>SUB JUNIOR</v>
      </c>
      <c r="AH13" s="39">
        <v>1</v>
      </c>
      <c r="AI13" s="39">
        <v>3</v>
      </c>
      <c r="AJ13" s="39">
        <v>0</v>
      </c>
      <c r="AK13" s="39">
        <v>3</v>
      </c>
      <c r="AL13" s="39">
        <v>3</v>
      </c>
      <c r="AM13" s="39">
        <v>30</v>
      </c>
      <c r="AN13" s="39">
        <v>46</v>
      </c>
    </row>
    <row r="14" spans="2:85" ht="21.4" customHeight="1" thickBot="1">
      <c r="B14" s="73">
        <v>8</v>
      </c>
      <c r="C14" s="43" t="s">
        <v>133</v>
      </c>
      <c r="D14" s="374" t="s">
        <v>277</v>
      </c>
      <c r="E14" s="45" t="s">
        <v>811</v>
      </c>
      <c r="F14" s="45" t="s">
        <v>18</v>
      </c>
      <c r="G14" s="375">
        <v>1</v>
      </c>
      <c r="H14" s="59">
        <f t="shared" si="1"/>
        <v>0</v>
      </c>
      <c r="I14" s="59">
        <f t="shared" si="2"/>
        <v>3</v>
      </c>
      <c r="J14" s="58">
        <f t="shared" si="3"/>
        <v>3</v>
      </c>
      <c r="K14" s="392">
        <f t="shared" si="4"/>
        <v>3</v>
      </c>
      <c r="L14" s="43">
        <f t="shared" si="5"/>
        <v>30</v>
      </c>
      <c r="M14" s="60">
        <f t="shared" si="6"/>
        <v>46</v>
      </c>
      <c r="O14" s="258">
        <v>5</v>
      </c>
      <c r="P14" s="255">
        <v>31</v>
      </c>
      <c r="R14" s="39">
        <v>0</v>
      </c>
      <c r="AC14" s="39">
        <v>8</v>
      </c>
      <c r="AD14" s="39" t="str">
        <v>A127</v>
      </c>
      <c r="AE14" s="39" t="str">
        <v>MUHAMMED HAFEEZ P</v>
      </c>
      <c r="AF14" s="39" t="str">
        <v>BADF</v>
      </c>
      <c r="AG14" s="39" t="str">
        <v>SUB JUNIOR</v>
      </c>
      <c r="AH14" s="39">
        <v>1</v>
      </c>
      <c r="AI14" s="39">
        <v>3</v>
      </c>
      <c r="AJ14" s="39">
        <v>0</v>
      </c>
      <c r="AK14" s="39">
        <v>3</v>
      </c>
      <c r="AL14" s="39">
        <v>3</v>
      </c>
      <c r="AM14" s="39">
        <v>30</v>
      </c>
      <c r="AN14" s="39">
        <v>46</v>
      </c>
    </row>
    <row r="15" spans="2:85" ht="21.4" customHeight="1">
      <c r="B15" s="73">
        <v>9</v>
      </c>
      <c r="C15" s="53" t="s">
        <v>134</v>
      </c>
      <c r="D15" s="376" t="s">
        <v>278</v>
      </c>
      <c r="E15" s="54" t="s">
        <v>813</v>
      </c>
      <c r="F15" s="54" t="s">
        <v>18</v>
      </c>
      <c r="G15" s="373">
        <v>1</v>
      </c>
      <c r="H15" s="62">
        <f t="shared" si="1"/>
        <v>5</v>
      </c>
      <c r="I15" s="62">
        <f t="shared" si="2"/>
        <v>0</v>
      </c>
      <c r="J15" s="61">
        <f t="shared" si="3"/>
        <v>5</v>
      </c>
      <c r="K15" s="393">
        <f t="shared" si="4"/>
        <v>5</v>
      </c>
      <c r="L15" s="44">
        <f t="shared" si="5"/>
        <v>13</v>
      </c>
      <c r="M15" s="63">
        <f t="shared" si="6"/>
        <v>24</v>
      </c>
      <c r="O15" s="258">
        <v>6</v>
      </c>
      <c r="P15" s="255">
        <v>29</v>
      </c>
      <c r="R15" s="39">
        <v>0</v>
      </c>
      <c r="AC15" s="39">
        <v>9</v>
      </c>
      <c r="AD15" s="39" t="str">
        <v>A142</v>
      </c>
      <c r="AE15" s="39" t="str">
        <v>Muhammed Anshad A</v>
      </c>
      <c r="AF15" s="39" t="str">
        <v>BADF</v>
      </c>
      <c r="AG15" s="39" t="str">
        <v>SUB JUNIOR</v>
      </c>
      <c r="AH15" s="39">
        <v>2</v>
      </c>
      <c r="AI15" s="39">
        <v>3</v>
      </c>
      <c r="AJ15" s="39">
        <v>0</v>
      </c>
      <c r="AK15" s="39">
        <v>3</v>
      </c>
      <c r="AL15" s="39">
        <v>3</v>
      </c>
      <c r="AM15" s="39">
        <v>30</v>
      </c>
      <c r="AN15" s="39">
        <v>46</v>
      </c>
    </row>
    <row r="16" spans="2:85" ht="21.4" customHeight="1" thickBot="1">
      <c r="B16" s="73">
        <v>10</v>
      </c>
      <c r="C16" s="43" t="s">
        <v>135</v>
      </c>
      <c r="D16" s="374" t="s">
        <v>279</v>
      </c>
      <c r="E16" s="45" t="s">
        <v>813</v>
      </c>
      <c r="F16" s="45" t="s">
        <v>18</v>
      </c>
      <c r="G16" s="375">
        <v>1</v>
      </c>
      <c r="H16" s="59">
        <f t="shared" si="1"/>
        <v>0</v>
      </c>
      <c r="I16" s="59">
        <f t="shared" si="2"/>
        <v>0</v>
      </c>
      <c r="J16" s="58">
        <f t="shared" si="3"/>
        <v>0</v>
      </c>
      <c r="K16" s="392">
        <f t="shared" si="4"/>
        <v>0</v>
      </c>
      <c r="L16" s="43">
        <f t="shared" si="5"/>
        <v>76</v>
      </c>
      <c r="M16" s="60">
        <f t="shared" si="6"/>
        <v>96</v>
      </c>
      <c r="O16" s="258">
        <v>7</v>
      </c>
      <c r="P16" s="255">
        <v>20</v>
      </c>
      <c r="R16" s="39">
        <v>0</v>
      </c>
      <c r="AC16" s="39">
        <v>10</v>
      </c>
      <c r="AD16" s="39" t="str">
        <v>A151</v>
      </c>
      <c r="AE16" s="39" t="str">
        <v>Mohammad Yaseen</v>
      </c>
      <c r="AF16" s="39" t="str">
        <v>FANT</v>
      </c>
      <c r="AG16" s="39" t="str">
        <v>SUB JUNIOR</v>
      </c>
      <c r="AH16" s="39">
        <v>2</v>
      </c>
      <c r="AI16" s="39">
        <v>3</v>
      </c>
      <c r="AJ16" s="39">
        <v>5</v>
      </c>
      <c r="AK16" s="39">
        <v>8</v>
      </c>
      <c r="AL16" s="39">
        <v>8</v>
      </c>
      <c r="AM16" s="39">
        <v>5</v>
      </c>
      <c r="AN16" s="39">
        <v>12</v>
      </c>
    </row>
    <row r="17" spans="2:40" ht="21.4" customHeight="1">
      <c r="B17" s="73">
        <v>11</v>
      </c>
      <c r="C17" s="53" t="s">
        <v>136</v>
      </c>
      <c r="D17" s="376" t="s">
        <v>280</v>
      </c>
      <c r="E17" s="377" t="s">
        <v>811</v>
      </c>
      <c r="F17" s="54" t="s">
        <v>18</v>
      </c>
      <c r="G17" s="373">
        <v>1</v>
      </c>
      <c r="H17" s="62">
        <f t="shared" si="1"/>
        <v>1</v>
      </c>
      <c r="I17" s="62">
        <f t="shared" si="2"/>
        <v>0</v>
      </c>
      <c r="J17" s="61">
        <f t="shared" si="3"/>
        <v>1</v>
      </c>
      <c r="K17" s="393">
        <f t="shared" si="4"/>
        <v>1</v>
      </c>
      <c r="L17" s="44">
        <f t="shared" si="5"/>
        <v>54</v>
      </c>
      <c r="M17" s="63">
        <f>RANK($K17,$K$7:$K$506,0)</f>
        <v>69</v>
      </c>
      <c r="O17" s="257" t="s">
        <v>18</v>
      </c>
      <c r="P17" s="255">
        <v>76</v>
      </c>
      <c r="AC17" s="39">
        <v>11</v>
      </c>
      <c r="AD17" s="39" t="str">
        <v>A110</v>
      </c>
      <c r="AE17" s="39" t="str">
        <v>Muhammed Hisham K M</v>
      </c>
      <c r="AF17" s="39" t="str">
        <v>FANT</v>
      </c>
      <c r="AG17" s="39" t="str">
        <v>SUB JUNIOR</v>
      </c>
      <c r="AH17" s="39">
        <v>1</v>
      </c>
      <c r="AI17" s="39">
        <v>1</v>
      </c>
      <c r="AJ17" s="39">
        <v>0</v>
      </c>
      <c r="AK17" s="39">
        <v>1</v>
      </c>
      <c r="AL17" s="39">
        <v>1</v>
      </c>
      <c r="AM17" s="39">
        <v>54</v>
      </c>
      <c r="AN17" s="39">
        <v>69</v>
      </c>
    </row>
    <row r="18" spans="2:40" ht="21.4" customHeight="1" thickBot="1">
      <c r="B18" s="73">
        <v>12</v>
      </c>
      <c r="C18" s="43" t="s">
        <v>137</v>
      </c>
      <c r="D18" s="374" t="s">
        <v>281</v>
      </c>
      <c r="E18" s="45" t="s">
        <v>811</v>
      </c>
      <c r="F18" s="45" t="s">
        <v>18</v>
      </c>
      <c r="G18" s="375">
        <v>1</v>
      </c>
      <c r="H18" s="59">
        <f t="shared" si="1"/>
        <v>5</v>
      </c>
      <c r="I18" s="59">
        <f t="shared" si="2"/>
        <v>0</v>
      </c>
      <c r="J18" s="58">
        <f t="shared" si="3"/>
        <v>5</v>
      </c>
      <c r="K18" s="392">
        <f t="shared" si="4"/>
        <v>5</v>
      </c>
      <c r="L18" s="43">
        <f t="shared" si="5"/>
        <v>13</v>
      </c>
      <c r="M18" s="60">
        <f t="shared" si="6"/>
        <v>24</v>
      </c>
      <c r="O18" s="258">
        <v>1</v>
      </c>
      <c r="P18" s="255">
        <v>40</v>
      </c>
      <c r="AC18" s="39">
        <v>12</v>
      </c>
      <c r="AD18" s="39" t="str">
        <v>A128</v>
      </c>
      <c r="AE18" s="39" t="str">
        <v>MOHAMMED HAFEEZ B</v>
      </c>
      <c r="AF18" s="39" t="str">
        <v>DAHF</v>
      </c>
      <c r="AG18" s="39" t="str">
        <v>SUB JUNIOR</v>
      </c>
      <c r="AH18" s="39">
        <v>1</v>
      </c>
      <c r="AI18" s="39">
        <v>1</v>
      </c>
      <c r="AJ18" s="39">
        <v>0</v>
      </c>
      <c r="AK18" s="39">
        <v>1</v>
      </c>
      <c r="AL18" s="39">
        <v>1</v>
      </c>
      <c r="AM18" s="39">
        <v>54</v>
      </c>
      <c r="AN18" s="39">
        <v>69</v>
      </c>
    </row>
    <row r="19" spans="2:40" ht="21.4" customHeight="1">
      <c r="B19" s="73">
        <v>13</v>
      </c>
      <c r="C19" s="53" t="s">
        <v>138</v>
      </c>
      <c r="D19" s="376" t="s">
        <v>282</v>
      </c>
      <c r="E19" s="54" t="s">
        <v>812</v>
      </c>
      <c r="F19" s="377" t="s">
        <v>18</v>
      </c>
      <c r="G19" s="378">
        <v>1</v>
      </c>
      <c r="H19" s="62">
        <f t="shared" si="1"/>
        <v>0</v>
      </c>
      <c r="I19" s="62">
        <f t="shared" si="2"/>
        <v>0</v>
      </c>
      <c r="J19" s="61">
        <f t="shared" si="3"/>
        <v>0</v>
      </c>
      <c r="K19" s="393">
        <f t="shared" si="4"/>
        <v>0</v>
      </c>
      <c r="L19" s="44">
        <f t="shared" si="5"/>
        <v>76</v>
      </c>
      <c r="M19" s="63">
        <f t="shared" si="6"/>
        <v>96</v>
      </c>
      <c r="O19" s="258">
        <v>2</v>
      </c>
      <c r="P19" s="255">
        <v>36</v>
      </c>
      <c r="AC19" s="39">
        <v>13</v>
      </c>
      <c r="AD19" s="39" t="str">
        <v>A143</v>
      </c>
      <c r="AE19" s="39" t="str">
        <v>ABDUL AFEEZ C.F</v>
      </c>
      <c r="AF19" s="39" t="str">
        <v>FANT</v>
      </c>
      <c r="AG19" s="39" t="str">
        <v>SUB JUNIOR</v>
      </c>
      <c r="AH19" s="39">
        <v>2</v>
      </c>
      <c r="AI19" s="39">
        <v>1</v>
      </c>
      <c r="AJ19" s="39">
        <v>0</v>
      </c>
      <c r="AK19" s="39">
        <v>1</v>
      </c>
      <c r="AL19" s="39">
        <v>1</v>
      </c>
      <c r="AM19" s="39">
        <v>54</v>
      </c>
      <c r="AN19" s="39">
        <v>69</v>
      </c>
    </row>
    <row r="20" spans="2:40" ht="21.4" customHeight="1" thickBot="1">
      <c r="B20" s="73">
        <v>14</v>
      </c>
      <c r="C20" s="43" t="s">
        <v>139</v>
      </c>
      <c r="D20" s="374" t="s">
        <v>283</v>
      </c>
      <c r="E20" s="45" t="s">
        <v>812</v>
      </c>
      <c r="F20" s="45" t="s">
        <v>18</v>
      </c>
      <c r="G20" s="375">
        <v>1</v>
      </c>
      <c r="H20" s="59">
        <f t="shared" si="1"/>
        <v>0</v>
      </c>
      <c r="I20" s="59">
        <f t="shared" si="2"/>
        <v>3</v>
      </c>
      <c r="J20" s="58">
        <f t="shared" si="3"/>
        <v>3</v>
      </c>
      <c r="K20" s="392">
        <f t="shared" si="4"/>
        <v>3</v>
      </c>
      <c r="L20" s="43">
        <f t="shared" si="5"/>
        <v>30</v>
      </c>
      <c r="M20" s="60">
        <f t="shared" si="6"/>
        <v>46</v>
      </c>
      <c r="O20" s="257" t="s">
        <v>21</v>
      </c>
      <c r="P20" s="255">
        <v>100</v>
      </c>
      <c r="AC20" s="39">
        <v>14</v>
      </c>
      <c r="AD20" s="39" t="str">
        <v>A100</v>
      </c>
      <c r="AE20" s="39" t="str">
        <v>ADINAN ABOOBACKER K</v>
      </c>
      <c r="AF20" s="39" t="str">
        <v>FANT</v>
      </c>
      <c r="AG20" s="39" t="str">
        <v>SUB JUNIOR</v>
      </c>
      <c r="AH20" s="39">
        <v>1</v>
      </c>
      <c r="AI20" s="39">
        <v>0</v>
      </c>
      <c r="AJ20" s="39">
        <v>0</v>
      </c>
      <c r="AK20" s="39">
        <v>0</v>
      </c>
      <c r="AL20" s="39">
        <v>0</v>
      </c>
      <c r="AM20" s="39">
        <v>76</v>
      </c>
      <c r="AN20" s="39">
        <v>96</v>
      </c>
    </row>
    <row r="21" spans="2:40" ht="21.4" customHeight="1">
      <c r="B21" s="73">
        <v>15</v>
      </c>
      <c r="C21" s="53" t="s">
        <v>140</v>
      </c>
      <c r="D21" s="376" t="s">
        <v>284</v>
      </c>
      <c r="E21" s="54" t="s">
        <v>813</v>
      </c>
      <c r="F21" s="377" t="s">
        <v>18</v>
      </c>
      <c r="G21" s="378">
        <v>1</v>
      </c>
      <c r="H21" s="62">
        <f t="shared" si="1"/>
        <v>0</v>
      </c>
      <c r="I21" s="62">
        <f t="shared" si="2"/>
        <v>0</v>
      </c>
      <c r="J21" s="61">
        <f t="shared" si="3"/>
        <v>0</v>
      </c>
      <c r="K21" s="393">
        <f t="shared" si="4"/>
        <v>0</v>
      </c>
      <c r="L21" s="44">
        <f t="shared" si="5"/>
        <v>76</v>
      </c>
      <c r="M21" s="63">
        <f t="shared" si="6"/>
        <v>96</v>
      </c>
      <c r="O21" s="258">
        <v>8</v>
      </c>
      <c r="P21" s="255">
        <v>30</v>
      </c>
      <c r="AC21" s="39">
        <v>15</v>
      </c>
      <c r="AD21" s="39" t="str">
        <v>A102</v>
      </c>
      <c r="AE21" s="39" t="str">
        <v>AJZAL ASHRAF OV</v>
      </c>
      <c r="AF21" s="39" t="str">
        <v>JARF</v>
      </c>
      <c r="AG21" s="39" t="str">
        <v>SUB JUNIOR</v>
      </c>
      <c r="AH21" s="39">
        <v>1</v>
      </c>
      <c r="AI21" s="39">
        <v>0</v>
      </c>
      <c r="AJ21" s="39">
        <v>0</v>
      </c>
      <c r="AK21" s="39">
        <v>0</v>
      </c>
      <c r="AL21" s="39">
        <v>0</v>
      </c>
      <c r="AM21" s="39">
        <v>76</v>
      </c>
      <c r="AN21" s="39">
        <v>96</v>
      </c>
    </row>
    <row r="22" spans="2:40" ht="21.4" customHeight="1" thickBot="1">
      <c r="B22" s="73">
        <v>16</v>
      </c>
      <c r="C22" s="43" t="s">
        <v>141</v>
      </c>
      <c r="D22" s="374" t="s">
        <v>285</v>
      </c>
      <c r="E22" s="45" t="s">
        <v>812</v>
      </c>
      <c r="F22" s="45" t="s">
        <v>18</v>
      </c>
      <c r="G22" s="375">
        <v>1</v>
      </c>
      <c r="H22" s="59">
        <f t="shared" si="1"/>
        <v>0</v>
      </c>
      <c r="I22" s="59">
        <f t="shared" si="2"/>
        <v>0</v>
      </c>
      <c r="J22" s="58">
        <f t="shared" si="3"/>
        <v>0</v>
      </c>
      <c r="K22" s="392">
        <f t="shared" si="4"/>
        <v>0</v>
      </c>
      <c r="L22" s="43">
        <f t="shared" si="5"/>
        <v>76</v>
      </c>
      <c r="M22" s="60">
        <f t="shared" si="6"/>
        <v>96</v>
      </c>
      <c r="O22" s="258">
        <v>9</v>
      </c>
      <c r="P22" s="255">
        <v>37</v>
      </c>
      <c r="AC22" s="39">
        <v>16</v>
      </c>
      <c r="AD22" s="39" t="str">
        <v>A103</v>
      </c>
      <c r="AE22" s="39" t="str">
        <v>MUHAMMED RIZIN AMAN</v>
      </c>
      <c r="AF22" s="39" t="str">
        <v>JARF</v>
      </c>
      <c r="AG22" s="39" t="str">
        <v>SUB JUNIOR</v>
      </c>
      <c r="AH22" s="39">
        <v>1</v>
      </c>
      <c r="AI22" s="39">
        <v>0</v>
      </c>
      <c r="AJ22" s="39">
        <v>0</v>
      </c>
      <c r="AK22" s="39">
        <v>0</v>
      </c>
      <c r="AL22" s="39">
        <v>0</v>
      </c>
      <c r="AM22" s="39">
        <v>76</v>
      </c>
      <c r="AN22" s="39">
        <v>96</v>
      </c>
    </row>
    <row r="23" spans="2:40" ht="21.4" customHeight="1">
      <c r="B23" s="73">
        <v>17</v>
      </c>
      <c r="C23" s="53" t="s">
        <v>142</v>
      </c>
      <c r="D23" s="376" t="s">
        <v>286</v>
      </c>
      <c r="E23" s="54"/>
      <c r="F23" s="377" t="s">
        <v>18</v>
      </c>
      <c r="G23" s="378">
        <v>1</v>
      </c>
      <c r="H23" s="62">
        <f t="shared" si="1"/>
        <v>0</v>
      </c>
      <c r="I23" s="62">
        <f t="shared" si="2"/>
        <v>0</v>
      </c>
      <c r="J23" s="61">
        <f t="shared" si="3"/>
        <v>0</v>
      </c>
      <c r="K23" s="393">
        <f t="shared" si="4"/>
        <v>0</v>
      </c>
      <c r="L23" s="44">
        <f t="shared" si="5"/>
        <v>76</v>
      </c>
      <c r="M23" s="63">
        <f t="shared" si="6"/>
        <v>96</v>
      </c>
      <c r="O23" s="258">
        <v>10</v>
      </c>
      <c r="P23" s="255">
        <v>33</v>
      </c>
      <c r="AC23" s="39">
        <v>17</v>
      </c>
      <c r="AD23" s="39" t="str">
        <v>A104</v>
      </c>
      <c r="AE23" s="39" t="str">
        <v>MUHAMMAD AZEEM</v>
      </c>
      <c r="AF23" s="39" t="str">
        <v>BADF</v>
      </c>
      <c r="AG23" s="39" t="str">
        <v>SUB JUNIOR</v>
      </c>
      <c r="AH23" s="39">
        <v>1</v>
      </c>
      <c r="AI23" s="39">
        <v>0</v>
      </c>
      <c r="AJ23" s="39">
        <v>0</v>
      </c>
      <c r="AK23" s="39">
        <v>0</v>
      </c>
      <c r="AL23" s="39">
        <v>0</v>
      </c>
      <c r="AM23" s="39">
        <v>76</v>
      </c>
      <c r="AN23" s="39">
        <v>96</v>
      </c>
    </row>
    <row r="24" spans="2:40" ht="21.4" customHeight="1" thickBot="1">
      <c r="B24" s="73">
        <v>18</v>
      </c>
      <c r="C24" s="43" t="s">
        <v>143</v>
      </c>
      <c r="D24" s="374" t="s">
        <v>287</v>
      </c>
      <c r="E24" s="45" t="s">
        <v>814</v>
      </c>
      <c r="F24" s="45" t="s">
        <v>18</v>
      </c>
      <c r="G24" s="375">
        <v>1</v>
      </c>
      <c r="H24" s="59">
        <f t="shared" si="1"/>
        <v>0</v>
      </c>
      <c r="I24" s="59">
        <f t="shared" si="2"/>
        <v>0</v>
      </c>
      <c r="J24" s="58">
        <f t="shared" si="3"/>
        <v>0</v>
      </c>
      <c r="K24" s="392">
        <f t="shared" si="4"/>
        <v>0</v>
      </c>
      <c r="L24" s="43">
        <f t="shared" si="5"/>
        <v>76</v>
      </c>
      <c r="M24" s="60">
        <f t="shared" si="6"/>
        <v>96</v>
      </c>
      <c r="O24" s="257" t="s">
        <v>513</v>
      </c>
      <c r="P24" s="255"/>
      <c r="AC24" s="39">
        <v>18</v>
      </c>
      <c r="AD24" s="39" t="str">
        <v>A106</v>
      </c>
      <c r="AE24" s="39" t="str">
        <v>Abdul Khader Uvais K A</v>
      </c>
      <c r="AF24" s="39" t="str">
        <v>BADF</v>
      </c>
      <c r="AG24" s="39" t="str">
        <v>SUB JUNIOR</v>
      </c>
      <c r="AH24" s="39">
        <v>1</v>
      </c>
      <c r="AI24" s="39">
        <v>0</v>
      </c>
      <c r="AJ24" s="39">
        <v>0</v>
      </c>
      <c r="AK24" s="39">
        <v>0</v>
      </c>
      <c r="AL24" s="39">
        <v>0</v>
      </c>
      <c r="AM24" s="39">
        <v>76</v>
      </c>
      <c r="AN24" s="39">
        <v>96</v>
      </c>
    </row>
    <row r="25" spans="2:40" ht="21.4" customHeight="1">
      <c r="B25" s="73">
        <v>19</v>
      </c>
      <c r="C25" s="53" t="s">
        <v>144</v>
      </c>
      <c r="D25" s="376" t="s">
        <v>288</v>
      </c>
      <c r="E25" s="54"/>
      <c r="F25" s="377" t="s">
        <v>18</v>
      </c>
      <c r="G25" s="378">
        <v>1</v>
      </c>
      <c r="H25" s="62">
        <f t="shared" si="1"/>
        <v>0</v>
      </c>
      <c r="I25" s="62">
        <f t="shared" si="2"/>
        <v>0</v>
      </c>
      <c r="J25" s="61">
        <f t="shared" si="3"/>
        <v>0</v>
      </c>
      <c r="K25" s="393">
        <f t="shared" si="4"/>
        <v>0</v>
      </c>
      <c r="L25" s="44">
        <f t="shared" si="5"/>
        <v>76</v>
      </c>
      <c r="M25" s="63">
        <f t="shared" si="6"/>
        <v>96</v>
      </c>
      <c r="O25" s="258" t="s">
        <v>513</v>
      </c>
      <c r="P25" s="255"/>
      <c r="AC25" s="39">
        <v>19</v>
      </c>
      <c r="AD25" s="39" t="str">
        <v>A107</v>
      </c>
      <c r="AE25" s="39" t="str">
        <v>MUHAMMED ADHIL C H</v>
      </c>
      <c r="AF25" s="39" t="str">
        <v>FANT</v>
      </c>
      <c r="AG25" s="39" t="str">
        <v>SUB JUNIOR</v>
      </c>
      <c r="AH25" s="39">
        <v>1</v>
      </c>
      <c r="AI25" s="39">
        <v>0</v>
      </c>
      <c r="AJ25" s="39">
        <v>3</v>
      </c>
      <c r="AK25" s="39">
        <v>3</v>
      </c>
      <c r="AL25" s="39">
        <v>3</v>
      </c>
      <c r="AM25" s="39">
        <v>30</v>
      </c>
      <c r="AN25" s="39">
        <v>46</v>
      </c>
    </row>
    <row r="26" spans="2:40" ht="21.4" customHeight="1" thickBot="1">
      <c r="B26" s="73">
        <v>20</v>
      </c>
      <c r="C26" s="43" t="s">
        <v>145</v>
      </c>
      <c r="D26" s="374" t="s">
        <v>289</v>
      </c>
      <c r="E26" s="45" t="s">
        <v>814</v>
      </c>
      <c r="F26" s="45" t="s">
        <v>18</v>
      </c>
      <c r="G26" s="375">
        <v>1</v>
      </c>
      <c r="H26" s="59">
        <f t="shared" si="1"/>
        <v>0</v>
      </c>
      <c r="I26" s="59">
        <f t="shared" si="2"/>
        <v>0</v>
      </c>
      <c r="J26" s="58">
        <f t="shared" si="3"/>
        <v>0</v>
      </c>
      <c r="K26" s="392">
        <f t="shared" si="4"/>
        <v>0</v>
      </c>
      <c r="L26" s="43">
        <f t="shared" si="5"/>
        <v>76</v>
      </c>
      <c r="M26" s="60">
        <f t="shared" si="6"/>
        <v>96</v>
      </c>
      <c r="O26" s="256" t="s">
        <v>171</v>
      </c>
      <c r="P26" s="255">
        <v>321</v>
      </c>
      <c r="AC26" s="39">
        <v>20</v>
      </c>
      <c r="AD26" s="39" t="str">
        <v>A109</v>
      </c>
      <c r="AE26" s="39" t="str">
        <v>AHMED RAZI MR</v>
      </c>
      <c r="AF26" s="39" t="str">
        <v>BADF</v>
      </c>
      <c r="AG26" s="39" t="str">
        <v>SUB JUNIOR</v>
      </c>
      <c r="AH26" s="39">
        <v>1</v>
      </c>
      <c r="AI26" s="39">
        <v>0</v>
      </c>
      <c r="AJ26" s="39">
        <v>0</v>
      </c>
      <c r="AK26" s="39">
        <v>0</v>
      </c>
      <c r="AL26" s="39">
        <v>0</v>
      </c>
      <c r="AM26" s="39">
        <v>76</v>
      </c>
      <c r="AN26" s="39">
        <v>96</v>
      </c>
    </row>
    <row r="27" spans="2:40" ht="21.4" customHeight="1">
      <c r="B27" s="73">
        <v>21</v>
      </c>
      <c r="C27" s="53" t="s">
        <v>146</v>
      </c>
      <c r="D27" s="376" t="s">
        <v>290</v>
      </c>
      <c r="E27" s="54" t="s">
        <v>812</v>
      </c>
      <c r="F27" s="377" t="s">
        <v>18</v>
      </c>
      <c r="G27" s="378">
        <v>1</v>
      </c>
      <c r="H27" s="62">
        <f t="shared" si="1"/>
        <v>0</v>
      </c>
      <c r="I27" s="62">
        <f t="shared" si="2"/>
        <v>0</v>
      </c>
      <c r="J27" s="61">
        <f t="shared" si="3"/>
        <v>0</v>
      </c>
      <c r="K27" s="393">
        <f t="shared" si="4"/>
        <v>0</v>
      </c>
      <c r="L27" s="44">
        <f t="shared" si="5"/>
        <v>76</v>
      </c>
      <c r="M27" s="63">
        <f t="shared" si="6"/>
        <v>96</v>
      </c>
      <c r="O27"/>
      <c r="P27"/>
      <c r="AC27" s="39">
        <v>21</v>
      </c>
      <c r="AD27" s="39" t="str">
        <v>A112</v>
      </c>
      <c r="AE27" s="39" t="str">
        <v>HILAL ABDULLA C H</v>
      </c>
      <c r="AF27" s="39" t="str">
        <v>DAHF</v>
      </c>
      <c r="AG27" s="39" t="str">
        <v>SUB JUNIOR</v>
      </c>
      <c r="AH27" s="39">
        <v>1</v>
      </c>
      <c r="AI27" s="39">
        <v>0</v>
      </c>
      <c r="AJ27" s="39">
        <v>0</v>
      </c>
      <c r="AK27" s="39">
        <v>0</v>
      </c>
      <c r="AL27" s="39">
        <v>0</v>
      </c>
      <c r="AM27" s="39">
        <v>76</v>
      </c>
      <c r="AN27" s="39">
        <v>96</v>
      </c>
    </row>
    <row r="28" spans="2:40" ht="21.4" customHeight="1" thickBot="1">
      <c r="B28" s="73">
        <v>22</v>
      </c>
      <c r="C28" s="43" t="s">
        <v>147</v>
      </c>
      <c r="D28" s="374" t="s">
        <v>291</v>
      </c>
      <c r="E28" s="45" t="s">
        <v>814</v>
      </c>
      <c r="F28" s="45" t="s">
        <v>18</v>
      </c>
      <c r="G28" s="375">
        <v>1</v>
      </c>
      <c r="H28" s="59">
        <f t="shared" si="1"/>
        <v>0</v>
      </c>
      <c r="I28" s="59">
        <f t="shared" si="2"/>
        <v>1</v>
      </c>
      <c r="J28" s="58">
        <f t="shared" si="3"/>
        <v>1</v>
      </c>
      <c r="K28" s="392">
        <f t="shared" si="4"/>
        <v>1</v>
      </c>
      <c r="L28" s="43">
        <f t="shared" si="5"/>
        <v>54</v>
      </c>
      <c r="M28" s="60">
        <f t="shared" si="6"/>
        <v>69</v>
      </c>
      <c r="O28"/>
      <c r="P28"/>
      <c r="AC28" s="39">
        <v>22</v>
      </c>
      <c r="AD28" s="39" t="str">
        <v>A113</v>
      </c>
      <c r="AE28" s="39" t="str">
        <v>MOIDEEN KAIS</v>
      </c>
      <c r="AF28" s="39" t="str">
        <v>DAHF</v>
      </c>
      <c r="AG28" s="39" t="str">
        <v>SUB JUNIOR</v>
      </c>
      <c r="AH28" s="39">
        <v>1</v>
      </c>
      <c r="AI28" s="39">
        <v>0</v>
      </c>
      <c r="AJ28" s="39">
        <v>3</v>
      </c>
      <c r="AK28" s="39">
        <v>3</v>
      </c>
      <c r="AL28" s="39">
        <v>3</v>
      </c>
      <c r="AM28" s="39">
        <v>30</v>
      </c>
      <c r="AN28" s="39">
        <v>46</v>
      </c>
    </row>
    <row r="29" spans="2:40" ht="21.4" customHeight="1">
      <c r="B29" s="73">
        <v>23</v>
      </c>
      <c r="C29" s="53" t="s">
        <v>148</v>
      </c>
      <c r="D29" s="376" t="s">
        <v>292</v>
      </c>
      <c r="E29" s="54" t="s">
        <v>811</v>
      </c>
      <c r="F29" s="377" t="s">
        <v>18</v>
      </c>
      <c r="G29" s="378">
        <v>1</v>
      </c>
      <c r="H29" s="62">
        <f t="shared" si="1"/>
        <v>0</v>
      </c>
      <c r="I29" s="62">
        <f t="shared" si="2"/>
        <v>1</v>
      </c>
      <c r="J29" s="61">
        <f t="shared" si="3"/>
        <v>1</v>
      </c>
      <c r="K29" s="393">
        <f t="shared" si="4"/>
        <v>1</v>
      </c>
      <c r="L29" s="44">
        <f t="shared" si="5"/>
        <v>54</v>
      </c>
      <c r="M29" s="63">
        <f t="shared" si="6"/>
        <v>69</v>
      </c>
      <c r="O29"/>
      <c r="P29"/>
      <c r="AC29" s="39">
        <v>23</v>
      </c>
      <c r="AD29" s="39" t="str">
        <v>A114</v>
      </c>
      <c r="AE29" s="39" t="str">
        <v>MUHAMMED SHAHID K A</v>
      </c>
      <c r="AF29" s="39" t="str">
        <v>BADF</v>
      </c>
      <c r="AG29" s="39" t="str">
        <v>SUB JUNIOR</v>
      </c>
      <c r="AH29" s="39">
        <v>1</v>
      </c>
      <c r="AI29" s="39">
        <v>0</v>
      </c>
      <c r="AJ29" s="39">
        <v>0</v>
      </c>
      <c r="AK29" s="39">
        <v>0</v>
      </c>
      <c r="AL29" s="39">
        <v>0</v>
      </c>
      <c r="AM29" s="39">
        <v>76</v>
      </c>
      <c r="AN29" s="39">
        <v>96</v>
      </c>
    </row>
    <row r="30" spans="2:40" ht="21.4" customHeight="1" thickBot="1">
      <c r="B30" s="73">
        <v>24</v>
      </c>
      <c r="C30" s="43" t="s">
        <v>149</v>
      </c>
      <c r="D30" s="374" t="s">
        <v>293</v>
      </c>
      <c r="E30" s="45" t="s">
        <v>814</v>
      </c>
      <c r="F30" s="45" t="s">
        <v>18</v>
      </c>
      <c r="G30" s="375">
        <v>1</v>
      </c>
      <c r="H30" s="59">
        <f t="shared" si="1"/>
        <v>6</v>
      </c>
      <c r="I30" s="59">
        <f t="shared" si="2"/>
        <v>0</v>
      </c>
      <c r="J30" s="58">
        <f t="shared" si="3"/>
        <v>6</v>
      </c>
      <c r="K30" s="392">
        <f t="shared" si="4"/>
        <v>6</v>
      </c>
      <c r="L30" s="43">
        <f t="shared" si="5"/>
        <v>10</v>
      </c>
      <c r="M30" s="60">
        <f t="shared" si="6"/>
        <v>21</v>
      </c>
      <c r="O30"/>
      <c r="P30"/>
      <c r="AC30" s="39">
        <v>24</v>
      </c>
      <c r="AD30" s="39" t="str">
        <v>A115</v>
      </c>
      <c r="AE30" s="39" t="str">
        <v>K MUHAMMAD JALAL</v>
      </c>
      <c r="AF30" s="39" t="str">
        <v>DAHF</v>
      </c>
      <c r="AG30" s="39" t="str">
        <v>SUB JUNIOR</v>
      </c>
      <c r="AH30" s="39">
        <v>1</v>
      </c>
      <c r="AI30" s="39">
        <v>0</v>
      </c>
      <c r="AJ30" s="39">
        <v>0</v>
      </c>
      <c r="AK30" s="39">
        <v>0</v>
      </c>
      <c r="AL30" s="39">
        <v>0</v>
      </c>
      <c r="AM30" s="39">
        <v>76</v>
      </c>
      <c r="AN30" s="39">
        <v>96</v>
      </c>
    </row>
    <row r="31" spans="2:40" ht="21.4" customHeight="1">
      <c r="B31" s="73">
        <v>25</v>
      </c>
      <c r="C31" s="53" t="s">
        <v>150</v>
      </c>
      <c r="D31" s="376" t="s">
        <v>294</v>
      </c>
      <c r="E31" s="54" t="s">
        <v>813</v>
      </c>
      <c r="F31" s="377" t="s">
        <v>18</v>
      </c>
      <c r="G31" s="378">
        <v>1</v>
      </c>
      <c r="H31" s="62">
        <f t="shared" si="1"/>
        <v>0</v>
      </c>
      <c r="I31" s="62">
        <f t="shared" si="2"/>
        <v>0</v>
      </c>
      <c r="J31" s="61">
        <f t="shared" si="3"/>
        <v>0</v>
      </c>
      <c r="K31" s="393">
        <f t="shared" si="4"/>
        <v>0</v>
      </c>
      <c r="L31" s="44">
        <f t="shared" si="5"/>
        <v>76</v>
      </c>
      <c r="M31" s="63">
        <f t="shared" si="6"/>
        <v>96</v>
      </c>
      <c r="O31"/>
      <c r="P31"/>
      <c r="AC31" s="39">
        <v>25</v>
      </c>
      <c r="AD31" s="39" t="str">
        <v>A116</v>
      </c>
      <c r="AE31" s="39" t="str">
        <v>MUHAMMED T K</v>
      </c>
      <c r="AF31" s="39">
        <v>0</v>
      </c>
      <c r="AG31" s="39" t="str">
        <v>SUB JUNIOR</v>
      </c>
      <c r="AH31" s="39">
        <v>1</v>
      </c>
      <c r="AI31" s="39">
        <v>0</v>
      </c>
      <c r="AJ31" s="39">
        <v>0</v>
      </c>
      <c r="AK31" s="39">
        <v>0</v>
      </c>
      <c r="AL31" s="39">
        <v>0</v>
      </c>
      <c r="AM31" s="39">
        <v>76</v>
      </c>
      <c r="AN31" s="39">
        <v>96</v>
      </c>
    </row>
    <row r="32" spans="2:40" ht="21.4" customHeight="1" thickBot="1">
      <c r="B32" s="73">
        <v>26</v>
      </c>
      <c r="C32" s="43" t="s">
        <v>151</v>
      </c>
      <c r="D32" s="374" t="s">
        <v>295</v>
      </c>
      <c r="E32" s="45" t="s">
        <v>812</v>
      </c>
      <c r="F32" s="45" t="s">
        <v>18</v>
      </c>
      <c r="G32" s="375">
        <v>1</v>
      </c>
      <c r="H32" s="59">
        <f t="shared" si="1"/>
        <v>0</v>
      </c>
      <c r="I32" s="59">
        <f t="shared" si="2"/>
        <v>0</v>
      </c>
      <c r="J32" s="58">
        <f t="shared" si="3"/>
        <v>0</v>
      </c>
      <c r="K32" s="392">
        <f t="shared" si="4"/>
        <v>0</v>
      </c>
      <c r="L32" s="43">
        <f t="shared" si="5"/>
        <v>76</v>
      </c>
      <c r="M32" s="60">
        <f t="shared" si="6"/>
        <v>96</v>
      </c>
      <c r="O32"/>
      <c r="P32"/>
      <c r="AC32" s="39">
        <v>26</v>
      </c>
      <c r="AD32" s="39" t="str">
        <v>A117</v>
      </c>
      <c r="AE32" s="39" t="str">
        <v>Muhammed Waheed R K</v>
      </c>
      <c r="AF32" s="39" t="str">
        <v>JARF</v>
      </c>
      <c r="AG32" s="39" t="str">
        <v>SUB JUNIOR</v>
      </c>
      <c r="AH32" s="39">
        <v>1</v>
      </c>
      <c r="AI32" s="39">
        <v>0</v>
      </c>
      <c r="AJ32" s="39">
        <v>0</v>
      </c>
      <c r="AK32" s="39">
        <v>0</v>
      </c>
      <c r="AL32" s="39">
        <v>0</v>
      </c>
      <c r="AM32" s="39">
        <v>76</v>
      </c>
      <c r="AN32" s="39">
        <v>96</v>
      </c>
    </row>
    <row r="33" spans="2:40" ht="21.4" customHeight="1">
      <c r="B33" s="73">
        <v>27</v>
      </c>
      <c r="C33" s="53" t="s">
        <v>152</v>
      </c>
      <c r="D33" s="376" t="s">
        <v>296</v>
      </c>
      <c r="E33" s="54" t="s">
        <v>814</v>
      </c>
      <c r="F33" s="377" t="s">
        <v>18</v>
      </c>
      <c r="G33" s="378">
        <v>1</v>
      </c>
      <c r="H33" s="62">
        <f t="shared" si="1"/>
        <v>0</v>
      </c>
      <c r="I33" s="62">
        <f t="shared" si="2"/>
        <v>0</v>
      </c>
      <c r="J33" s="61">
        <f t="shared" si="3"/>
        <v>0</v>
      </c>
      <c r="K33" s="393">
        <f t="shared" si="4"/>
        <v>0</v>
      </c>
      <c r="L33" s="44">
        <f t="shared" si="5"/>
        <v>76</v>
      </c>
      <c r="M33" s="63">
        <f t="shared" si="6"/>
        <v>96</v>
      </c>
      <c r="O33"/>
      <c r="P33"/>
      <c r="AC33" s="39">
        <v>27</v>
      </c>
      <c r="AD33" s="39" t="str">
        <v>A118</v>
      </c>
      <c r="AE33" s="39" t="str">
        <v>ABOOBACKER SAFWAN C B</v>
      </c>
      <c r="AF33" s="39">
        <v>0</v>
      </c>
      <c r="AG33" s="39" t="str">
        <v>SUB JUNIOR</v>
      </c>
      <c r="AH33" s="39">
        <v>1</v>
      </c>
      <c r="AI33" s="39">
        <v>0</v>
      </c>
      <c r="AJ33" s="39">
        <v>0</v>
      </c>
      <c r="AK33" s="39">
        <v>0</v>
      </c>
      <c r="AL33" s="39">
        <v>0</v>
      </c>
      <c r="AM33" s="39">
        <v>76</v>
      </c>
      <c r="AN33" s="39">
        <v>96</v>
      </c>
    </row>
    <row r="34" spans="2:40" ht="21.4" customHeight="1" thickBot="1">
      <c r="B34" s="73">
        <v>28</v>
      </c>
      <c r="C34" s="43" t="s">
        <v>153</v>
      </c>
      <c r="D34" s="374" t="s">
        <v>803</v>
      </c>
      <c r="E34" s="45" t="s">
        <v>813</v>
      </c>
      <c r="F34" s="45" t="s">
        <v>18</v>
      </c>
      <c r="G34" s="375">
        <v>1</v>
      </c>
      <c r="H34" s="59">
        <f t="shared" si="1"/>
        <v>3</v>
      </c>
      <c r="I34" s="59">
        <f t="shared" si="2"/>
        <v>0</v>
      </c>
      <c r="J34" s="58">
        <f t="shared" si="3"/>
        <v>3</v>
      </c>
      <c r="K34" s="392">
        <f t="shared" si="4"/>
        <v>3</v>
      </c>
      <c r="L34" s="43">
        <f t="shared" si="5"/>
        <v>30</v>
      </c>
      <c r="M34" s="60">
        <f t="shared" si="6"/>
        <v>46</v>
      </c>
      <c r="O34"/>
      <c r="P34"/>
      <c r="AC34" s="39">
        <v>28</v>
      </c>
      <c r="AD34" s="39" t="str">
        <v>A119</v>
      </c>
      <c r="AE34" s="39" t="str">
        <v>MUHAMMED HASHIR A K</v>
      </c>
      <c r="AF34" s="39" t="str">
        <v>JARF</v>
      </c>
      <c r="AG34" s="39" t="str">
        <v>SUB JUNIOR</v>
      </c>
      <c r="AH34" s="39">
        <v>1</v>
      </c>
      <c r="AI34" s="39">
        <v>0</v>
      </c>
      <c r="AJ34" s="39">
        <v>0</v>
      </c>
      <c r="AK34" s="39">
        <v>0</v>
      </c>
      <c r="AL34" s="39">
        <v>0</v>
      </c>
      <c r="AM34" s="39">
        <v>76</v>
      </c>
      <c r="AN34" s="39">
        <v>96</v>
      </c>
    </row>
    <row r="35" spans="2:40" ht="21.4" customHeight="1">
      <c r="B35" s="73">
        <v>29</v>
      </c>
      <c r="C35" s="53" t="s">
        <v>154</v>
      </c>
      <c r="D35" s="376" t="s">
        <v>804</v>
      </c>
      <c r="E35" s="54" t="s">
        <v>812</v>
      </c>
      <c r="F35" s="377" t="s">
        <v>18</v>
      </c>
      <c r="G35" s="378">
        <v>1</v>
      </c>
      <c r="H35" s="62">
        <f t="shared" si="1"/>
        <v>1</v>
      </c>
      <c r="I35" s="62">
        <f t="shared" si="2"/>
        <v>0</v>
      </c>
      <c r="J35" s="61">
        <f t="shared" si="3"/>
        <v>1</v>
      </c>
      <c r="K35" s="393">
        <f t="shared" si="4"/>
        <v>1</v>
      </c>
      <c r="L35" s="44">
        <f t="shared" si="5"/>
        <v>54</v>
      </c>
      <c r="M35" s="63">
        <f t="shared" si="6"/>
        <v>69</v>
      </c>
      <c r="O35"/>
      <c r="P35"/>
      <c r="AC35" s="39">
        <v>29</v>
      </c>
      <c r="AD35" s="39" t="str">
        <v>A120</v>
      </c>
      <c r="AE35" s="39" t="str">
        <v>MOHAMMED NAFIH</v>
      </c>
      <c r="AF35" s="39" t="str">
        <v>DAHF</v>
      </c>
      <c r="AG35" s="39" t="str">
        <v>SUB JUNIOR</v>
      </c>
      <c r="AH35" s="39">
        <v>1</v>
      </c>
      <c r="AI35" s="39">
        <v>0</v>
      </c>
      <c r="AJ35" s="39">
        <v>0</v>
      </c>
      <c r="AK35" s="39">
        <v>0</v>
      </c>
      <c r="AL35" s="39">
        <v>0</v>
      </c>
      <c r="AM35" s="39">
        <v>76</v>
      </c>
      <c r="AN35" s="39">
        <v>96</v>
      </c>
    </row>
    <row r="36" spans="2:40" ht="21.4" customHeight="1" thickBot="1">
      <c r="B36" s="73">
        <v>30</v>
      </c>
      <c r="C36" s="43" t="s">
        <v>155</v>
      </c>
      <c r="D36" s="374" t="s">
        <v>297</v>
      </c>
      <c r="E36" s="45" t="s">
        <v>811</v>
      </c>
      <c r="F36" s="45" t="s">
        <v>18</v>
      </c>
      <c r="G36" s="375">
        <v>1</v>
      </c>
      <c r="H36" s="59">
        <f t="shared" si="1"/>
        <v>5</v>
      </c>
      <c r="I36" s="59">
        <f t="shared" si="2"/>
        <v>0</v>
      </c>
      <c r="J36" s="58">
        <f t="shared" si="3"/>
        <v>5</v>
      </c>
      <c r="K36" s="392">
        <f t="shared" si="4"/>
        <v>5</v>
      </c>
      <c r="L36" s="43">
        <f t="shared" si="5"/>
        <v>13</v>
      </c>
      <c r="M36" s="60">
        <f t="shared" si="6"/>
        <v>24</v>
      </c>
      <c r="O36"/>
      <c r="P36"/>
      <c r="AC36" s="39">
        <v>30</v>
      </c>
      <c r="AD36" s="39" t="str">
        <v>A121</v>
      </c>
      <c r="AE36" s="39" t="str">
        <v>BEERAN MUEENUDHEEN MH</v>
      </c>
      <c r="AF36" s="39" t="str">
        <v>JARF</v>
      </c>
      <c r="AG36" s="39" t="str">
        <v>SUB JUNIOR</v>
      </c>
      <c r="AH36" s="39">
        <v>1</v>
      </c>
      <c r="AI36" s="39">
        <v>0</v>
      </c>
      <c r="AJ36" s="39">
        <v>1</v>
      </c>
      <c r="AK36" s="39">
        <v>1</v>
      </c>
      <c r="AL36" s="39">
        <v>1</v>
      </c>
      <c r="AM36" s="39">
        <v>54</v>
      </c>
      <c r="AN36" s="39">
        <v>69</v>
      </c>
    </row>
    <row r="37" spans="2:40" ht="21.4" customHeight="1">
      <c r="B37" s="73">
        <v>31</v>
      </c>
      <c r="C37" s="53" t="s">
        <v>156</v>
      </c>
      <c r="D37" s="376" t="s">
        <v>298</v>
      </c>
      <c r="E37" s="54" t="s">
        <v>814</v>
      </c>
      <c r="F37" s="377" t="s">
        <v>18</v>
      </c>
      <c r="G37" s="378">
        <v>1</v>
      </c>
      <c r="H37" s="62">
        <f t="shared" si="1"/>
        <v>0</v>
      </c>
      <c r="I37" s="62">
        <f t="shared" si="2"/>
        <v>0</v>
      </c>
      <c r="J37" s="61">
        <f t="shared" si="3"/>
        <v>0</v>
      </c>
      <c r="K37" s="393">
        <f t="shared" si="4"/>
        <v>0</v>
      </c>
      <c r="L37" s="44">
        <f t="shared" si="5"/>
        <v>76</v>
      </c>
      <c r="M37" s="63">
        <f t="shared" si="6"/>
        <v>96</v>
      </c>
      <c r="O37"/>
      <c r="P37"/>
      <c r="AC37" s="39">
        <v>31</v>
      </c>
      <c r="AD37" s="39" t="str">
        <v>A122</v>
      </c>
      <c r="AE37" s="39" t="str">
        <v>MOHAMMAD K A</v>
      </c>
      <c r="AF37" s="39" t="str">
        <v>FANT</v>
      </c>
      <c r="AG37" s="39" t="str">
        <v>SUB JUNIOR</v>
      </c>
      <c r="AH37" s="39">
        <v>1</v>
      </c>
      <c r="AI37" s="39">
        <v>0</v>
      </c>
      <c r="AJ37" s="39">
        <v>1</v>
      </c>
      <c r="AK37" s="39">
        <v>1</v>
      </c>
      <c r="AL37" s="39">
        <v>1</v>
      </c>
      <c r="AM37" s="39">
        <v>54</v>
      </c>
      <c r="AN37" s="39">
        <v>69</v>
      </c>
    </row>
    <row r="38" spans="2:40" ht="21.4" customHeight="1" thickBot="1">
      <c r="B38" s="73">
        <v>32</v>
      </c>
      <c r="C38" s="43" t="s">
        <v>157</v>
      </c>
      <c r="D38" s="374" t="s">
        <v>299</v>
      </c>
      <c r="E38" s="45" t="s">
        <v>812</v>
      </c>
      <c r="F38" s="45" t="s">
        <v>18</v>
      </c>
      <c r="G38" s="375">
        <v>1</v>
      </c>
      <c r="H38" s="59">
        <f t="shared" si="1"/>
        <v>0</v>
      </c>
      <c r="I38" s="59">
        <f t="shared" si="2"/>
        <v>0</v>
      </c>
      <c r="J38" s="58">
        <f t="shared" si="3"/>
        <v>0</v>
      </c>
      <c r="K38" s="392">
        <f t="shared" si="4"/>
        <v>0</v>
      </c>
      <c r="L38" s="43">
        <f t="shared" si="5"/>
        <v>76</v>
      </c>
      <c r="M38" s="60">
        <f t="shared" si="6"/>
        <v>96</v>
      </c>
      <c r="O38"/>
      <c r="P38"/>
      <c r="AC38" s="39">
        <v>32</v>
      </c>
      <c r="AD38" s="39" t="str">
        <v>A124</v>
      </c>
      <c r="AE38" s="39" t="str">
        <v>MOHAMMED JASEEM</v>
      </c>
      <c r="AF38" s="39" t="str">
        <v>BADF</v>
      </c>
      <c r="AG38" s="39" t="str">
        <v>SUB JUNIOR</v>
      </c>
      <c r="AH38" s="39">
        <v>1</v>
      </c>
      <c r="AI38" s="39">
        <v>0</v>
      </c>
      <c r="AJ38" s="39">
        <v>0</v>
      </c>
      <c r="AK38" s="39">
        <v>0</v>
      </c>
      <c r="AL38" s="39">
        <v>0</v>
      </c>
      <c r="AM38" s="39">
        <v>76</v>
      </c>
      <c r="AN38" s="39">
        <v>96</v>
      </c>
    </row>
    <row r="39" spans="2:40" ht="21.4" customHeight="1">
      <c r="B39" s="73">
        <v>33</v>
      </c>
      <c r="C39" s="53" t="s">
        <v>158</v>
      </c>
      <c r="D39" s="376" t="s">
        <v>300</v>
      </c>
      <c r="E39" s="54" t="s">
        <v>811</v>
      </c>
      <c r="F39" s="377" t="s">
        <v>18</v>
      </c>
      <c r="G39" s="378">
        <v>1</v>
      </c>
      <c r="H39" s="62">
        <f t="shared" si="1"/>
        <v>0</v>
      </c>
      <c r="I39" s="62">
        <f t="shared" si="2"/>
        <v>0</v>
      </c>
      <c r="J39" s="61">
        <f t="shared" si="3"/>
        <v>0</v>
      </c>
      <c r="K39" s="393">
        <f t="shared" si="4"/>
        <v>0</v>
      </c>
      <c r="L39" s="44">
        <f t="shared" si="5"/>
        <v>76</v>
      </c>
      <c r="M39" s="63">
        <f t="shared" si="6"/>
        <v>96</v>
      </c>
      <c r="O39"/>
      <c r="P39"/>
      <c r="AC39" s="39">
        <v>33</v>
      </c>
      <c r="AD39" s="39" t="str">
        <v>A125</v>
      </c>
      <c r="AE39" s="39" t="str">
        <v>MUHAMMED RAZI A T</v>
      </c>
      <c r="AF39" s="39" t="str">
        <v>DAHF</v>
      </c>
      <c r="AG39" s="39" t="str">
        <v>SUB JUNIOR</v>
      </c>
      <c r="AH39" s="39">
        <v>1</v>
      </c>
      <c r="AI39" s="39">
        <v>0</v>
      </c>
      <c r="AJ39" s="39">
        <v>0</v>
      </c>
      <c r="AK39" s="39">
        <v>0</v>
      </c>
      <c r="AL39" s="39">
        <v>0</v>
      </c>
      <c r="AM39" s="39">
        <v>76</v>
      </c>
      <c r="AN39" s="39">
        <v>96</v>
      </c>
    </row>
    <row r="40" spans="2:40" ht="21.4" customHeight="1" thickBot="1">
      <c r="B40" s="73">
        <v>34</v>
      </c>
      <c r="C40" s="43" t="s">
        <v>159</v>
      </c>
      <c r="D40" s="374" t="s">
        <v>301</v>
      </c>
      <c r="E40" s="45" t="s">
        <v>814</v>
      </c>
      <c r="F40" s="45" t="s">
        <v>18</v>
      </c>
      <c r="G40" s="375">
        <v>1</v>
      </c>
      <c r="H40" s="59">
        <f t="shared" si="1"/>
        <v>0</v>
      </c>
      <c r="I40" s="59">
        <f t="shared" si="2"/>
        <v>0</v>
      </c>
      <c r="J40" s="58">
        <f t="shared" si="3"/>
        <v>0</v>
      </c>
      <c r="K40" s="392">
        <f t="shared" si="4"/>
        <v>0</v>
      </c>
      <c r="L40" s="43">
        <f t="shared" si="5"/>
        <v>76</v>
      </c>
      <c r="M40" s="60">
        <f t="shared" si="6"/>
        <v>96</v>
      </c>
      <c r="O40"/>
      <c r="P40"/>
      <c r="AC40" s="39">
        <v>34</v>
      </c>
      <c r="AD40" s="39" t="str">
        <v>A126</v>
      </c>
      <c r="AE40" s="39" t="str">
        <v>MUHAMMED ZAID</v>
      </c>
      <c r="AF40" s="39" t="str">
        <v>JARF</v>
      </c>
      <c r="AG40" s="39" t="str">
        <v>SUB JUNIOR</v>
      </c>
      <c r="AH40" s="39">
        <v>1</v>
      </c>
      <c r="AI40" s="39">
        <v>0</v>
      </c>
      <c r="AJ40" s="39">
        <v>0</v>
      </c>
      <c r="AK40" s="39">
        <v>0</v>
      </c>
      <c r="AL40" s="39">
        <v>0</v>
      </c>
      <c r="AM40" s="39">
        <v>76</v>
      </c>
      <c r="AN40" s="39">
        <v>96</v>
      </c>
    </row>
    <row r="41" spans="2:40" ht="21.4" customHeight="1">
      <c r="B41" s="73">
        <v>35</v>
      </c>
      <c r="C41" s="53" t="s">
        <v>160</v>
      </c>
      <c r="D41" s="376" t="s">
        <v>302</v>
      </c>
      <c r="E41" s="377" t="s">
        <v>812</v>
      </c>
      <c r="F41" s="377" t="s">
        <v>18</v>
      </c>
      <c r="G41" s="378">
        <v>1</v>
      </c>
      <c r="H41" s="62">
        <f t="shared" si="1"/>
        <v>0</v>
      </c>
      <c r="I41" s="62">
        <f t="shared" si="2"/>
        <v>0</v>
      </c>
      <c r="J41" s="61">
        <f t="shared" si="3"/>
        <v>0</v>
      </c>
      <c r="K41" s="393">
        <f t="shared" si="4"/>
        <v>0</v>
      </c>
      <c r="L41" s="44">
        <f t="shared" si="5"/>
        <v>76</v>
      </c>
      <c r="M41" s="63">
        <f t="shared" si="6"/>
        <v>96</v>
      </c>
      <c r="O41"/>
      <c r="P41"/>
      <c r="AC41" s="39">
        <v>35</v>
      </c>
      <c r="AD41" s="39" t="str">
        <v>A130</v>
      </c>
      <c r="AE41" s="39" t="str">
        <v>MOHAMMAD AJWAD</v>
      </c>
      <c r="AF41" s="39" t="str">
        <v>JARF</v>
      </c>
      <c r="AG41" s="39" t="str">
        <v>SUB JUNIOR</v>
      </c>
      <c r="AH41" s="39">
        <v>1</v>
      </c>
      <c r="AI41" s="39">
        <v>0</v>
      </c>
      <c r="AJ41" s="39">
        <v>0</v>
      </c>
      <c r="AK41" s="39">
        <v>0</v>
      </c>
      <c r="AL41" s="39">
        <v>0</v>
      </c>
      <c r="AM41" s="39">
        <v>76</v>
      </c>
      <c r="AN41" s="39">
        <v>96</v>
      </c>
    </row>
    <row r="42" spans="2:40" ht="21.4" customHeight="1" thickBot="1">
      <c r="B42" s="73">
        <v>36</v>
      </c>
      <c r="C42" s="43" t="s">
        <v>161</v>
      </c>
      <c r="D42" s="374" t="s">
        <v>303</v>
      </c>
      <c r="E42" s="45" t="s">
        <v>813</v>
      </c>
      <c r="F42" s="45" t="s">
        <v>18</v>
      </c>
      <c r="G42" s="375">
        <v>1</v>
      </c>
      <c r="H42" s="59">
        <f t="shared" si="1"/>
        <v>0</v>
      </c>
      <c r="I42" s="59">
        <f t="shared" si="2"/>
        <v>0</v>
      </c>
      <c r="J42" s="58">
        <f t="shared" si="3"/>
        <v>0</v>
      </c>
      <c r="K42" s="392">
        <f t="shared" si="4"/>
        <v>0</v>
      </c>
      <c r="L42" s="43">
        <f t="shared" si="5"/>
        <v>76</v>
      </c>
      <c r="M42" s="60">
        <f t="shared" si="6"/>
        <v>96</v>
      </c>
      <c r="O42"/>
      <c r="P42"/>
      <c r="AC42" s="39">
        <v>36</v>
      </c>
      <c r="AD42" s="39" t="str">
        <v>A131</v>
      </c>
      <c r="AE42" s="39" t="str">
        <v>FAZIL ABDULLA</v>
      </c>
      <c r="AF42" s="39" t="str">
        <v>DAHF</v>
      </c>
      <c r="AG42" s="39" t="str">
        <v>SUB JUNIOR</v>
      </c>
      <c r="AH42" s="39">
        <v>1</v>
      </c>
      <c r="AI42" s="39">
        <v>0</v>
      </c>
      <c r="AJ42" s="39">
        <v>0</v>
      </c>
      <c r="AK42" s="39">
        <v>0</v>
      </c>
      <c r="AL42" s="39">
        <v>0</v>
      </c>
      <c r="AM42" s="39">
        <v>76</v>
      </c>
      <c r="AN42" s="39">
        <v>96</v>
      </c>
    </row>
    <row r="43" spans="2:40" ht="21.4" customHeight="1">
      <c r="B43" s="73">
        <v>37</v>
      </c>
      <c r="C43" s="53" t="s">
        <v>162</v>
      </c>
      <c r="D43" s="376" t="s">
        <v>304</v>
      </c>
      <c r="E43" s="54" t="s">
        <v>813</v>
      </c>
      <c r="F43" s="377" t="s">
        <v>18</v>
      </c>
      <c r="G43" s="378">
        <v>1</v>
      </c>
      <c r="H43" s="62">
        <f t="shared" si="1"/>
        <v>0</v>
      </c>
      <c r="I43" s="62">
        <f t="shared" si="2"/>
        <v>0</v>
      </c>
      <c r="J43" s="61">
        <f t="shared" si="3"/>
        <v>0</v>
      </c>
      <c r="K43" s="393">
        <f t="shared" si="4"/>
        <v>0</v>
      </c>
      <c r="L43" s="44">
        <f t="shared" si="5"/>
        <v>76</v>
      </c>
      <c r="M43" s="63">
        <f t="shared" si="6"/>
        <v>96</v>
      </c>
      <c r="O43"/>
      <c r="P43"/>
      <c r="AC43" s="39">
        <v>37</v>
      </c>
      <c r="AD43" s="39" t="str">
        <v>A132</v>
      </c>
      <c r="AE43" s="39" t="str">
        <v>MUHAMMED SHIRAZ ISHAQUE</v>
      </c>
      <c r="AF43" s="39" t="str">
        <v>FANT</v>
      </c>
      <c r="AG43" s="39" t="str">
        <v>SUB JUNIOR</v>
      </c>
      <c r="AH43" s="39">
        <v>1</v>
      </c>
      <c r="AI43" s="39">
        <v>0</v>
      </c>
      <c r="AJ43" s="39">
        <v>0</v>
      </c>
      <c r="AK43" s="39">
        <v>0</v>
      </c>
      <c r="AL43" s="39">
        <v>0</v>
      </c>
      <c r="AM43" s="39">
        <v>76</v>
      </c>
      <c r="AN43" s="39">
        <v>96</v>
      </c>
    </row>
    <row r="44" spans="2:40" ht="21.4" customHeight="1" thickBot="1">
      <c r="B44" s="73">
        <v>38</v>
      </c>
      <c r="C44" s="43" t="s">
        <v>163</v>
      </c>
      <c r="D44" s="374" t="s">
        <v>305</v>
      </c>
      <c r="E44" s="45" t="s">
        <v>812</v>
      </c>
      <c r="F44" s="45" t="s">
        <v>18</v>
      </c>
      <c r="G44" s="375">
        <v>1</v>
      </c>
      <c r="H44" s="59">
        <f t="shared" si="1"/>
        <v>0</v>
      </c>
      <c r="I44" s="59">
        <f t="shared" si="2"/>
        <v>0</v>
      </c>
      <c r="J44" s="58">
        <f t="shared" si="3"/>
        <v>0</v>
      </c>
      <c r="K44" s="392">
        <f t="shared" si="4"/>
        <v>0</v>
      </c>
      <c r="L44" s="43">
        <f t="shared" si="5"/>
        <v>76</v>
      </c>
      <c r="M44" s="60">
        <f t="shared" si="6"/>
        <v>96</v>
      </c>
      <c r="O44"/>
      <c r="P44"/>
      <c r="AC44" s="39">
        <v>38</v>
      </c>
      <c r="AD44" s="39" t="str">
        <v>A133</v>
      </c>
      <c r="AE44" s="39" t="str">
        <v>JAUHAR ASHFAQUE MUHSIN</v>
      </c>
      <c r="AF44" s="39" t="str">
        <v>JARF</v>
      </c>
      <c r="AG44" s="39" t="str">
        <v>SUB JUNIOR</v>
      </c>
      <c r="AH44" s="39">
        <v>1</v>
      </c>
      <c r="AI44" s="39">
        <v>0</v>
      </c>
      <c r="AJ44" s="39">
        <v>0</v>
      </c>
      <c r="AK44" s="39">
        <v>0</v>
      </c>
      <c r="AL44" s="39">
        <v>0</v>
      </c>
      <c r="AM44" s="39">
        <v>76</v>
      </c>
      <c r="AN44" s="39">
        <v>96</v>
      </c>
    </row>
    <row r="45" spans="2:40" ht="21.4" customHeight="1">
      <c r="B45" s="73">
        <v>39</v>
      </c>
      <c r="C45" s="53" t="s">
        <v>164</v>
      </c>
      <c r="D45" s="376" t="s">
        <v>306</v>
      </c>
      <c r="E45" s="377"/>
      <c r="F45" s="377" t="s">
        <v>18</v>
      </c>
      <c r="G45" s="378">
        <v>1</v>
      </c>
      <c r="H45" s="62">
        <f t="shared" si="1"/>
        <v>0</v>
      </c>
      <c r="I45" s="62">
        <f t="shared" si="2"/>
        <v>0</v>
      </c>
      <c r="J45" s="61">
        <f t="shared" si="3"/>
        <v>0</v>
      </c>
      <c r="K45" s="393">
        <f t="shared" si="4"/>
        <v>0</v>
      </c>
      <c r="L45" s="44">
        <f t="shared" si="5"/>
        <v>76</v>
      </c>
      <c r="M45" s="63">
        <f t="shared" si="6"/>
        <v>96</v>
      </c>
      <c r="O45"/>
      <c r="P45"/>
      <c r="AC45" s="39">
        <v>39</v>
      </c>
      <c r="AD45" s="39" t="str">
        <v>A134</v>
      </c>
      <c r="AE45" s="39" t="str">
        <v>YASEEN MUHAMMED</v>
      </c>
      <c r="AF45" s="39" t="str">
        <v>DAHF</v>
      </c>
      <c r="AG45" s="39" t="str">
        <v>SUB JUNIOR</v>
      </c>
      <c r="AH45" s="39">
        <v>1</v>
      </c>
      <c r="AI45" s="39">
        <v>0</v>
      </c>
      <c r="AJ45" s="39">
        <v>0</v>
      </c>
      <c r="AK45" s="39">
        <v>0</v>
      </c>
      <c r="AL45" s="39">
        <v>0</v>
      </c>
      <c r="AM45" s="39">
        <v>76</v>
      </c>
      <c r="AN45" s="39">
        <v>96</v>
      </c>
    </row>
    <row r="46" spans="2:40" ht="21.4" customHeight="1" thickBot="1">
      <c r="B46" s="73">
        <v>40</v>
      </c>
      <c r="C46" s="43" t="s">
        <v>165</v>
      </c>
      <c r="D46" s="374" t="s">
        <v>307</v>
      </c>
      <c r="E46" s="45" t="s">
        <v>811</v>
      </c>
      <c r="F46" s="45" t="s">
        <v>18</v>
      </c>
      <c r="G46" s="375">
        <v>1</v>
      </c>
      <c r="H46" s="59">
        <f t="shared" si="1"/>
        <v>0</v>
      </c>
      <c r="I46" s="59">
        <f t="shared" si="2"/>
        <v>0</v>
      </c>
      <c r="J46" s="58">
        <f t="shared" si="3"/>
        <v>0</v>
      </c>
      <c r="K46" s="392">
        <f t="shared" si="4"/>
        <v>0</v>
      </c>
      <c r="L46" s="43">
        <f t="shared" si="5"/>
        <v>76</v>
      </c>
      <c r="M46" s="60">
        <f t="shared" si="6"/>
        <v>96</v>
      </c>
      <c r="O46"/>
      <c r="P46"/>
      <c r="AC46" s="39">
        <v>40</v>
      </c>
      <c r="AD46" s="39" t="str">
        <v>A135</v>
      </c>
      <c r="AE46" s="39" t="str">
        <v>MOHAMMED RAFAN A</v>
      </c>
      <c r="AF46" s="39" t="str">
        <v>BADF</v>
      </c>
      <c r="AG46" s="39" t="str">
        <v>SUB JUNIOR</v>
      </c>
      <c r="AH46" s="39">
        <v>1</v>
      </c>
      <c r="AI46" s="39">
        <v>0</v>
      </c>
      <c r="AJ46" s="39">
        <v>0</v>
      </c>
      <c r="AK46" s="39">
        <v>0</v>
      </c>
      <c r="AL46" s="39">
        <v>0</v>
      </c>
      <c r="AM46" s="39">
        <v>76</v>
      </c>
      <c r="AN46" s="39">
        <v>96</v>
      </c>
    </row>
    <row r="47" spans="2:40" ht="21.4" customHeight="1">
      <c r="B47" s="73">
        <v>41</v>
      </c>
      <c r="C47" s="53" t="s">
        <v>522</v>
      </c>
      <c r="D47" s="372" t="s">
        <v>308</v>
      </c>
      <c r="E47" s="54" t="s">
        <v>811</v>
      </c>
      <c r="F47" s="377" t="s">
        <v>18</v>
      </c>
      <c r="G47" s="61">
        <v>2</v>
      </c>
      <c r="H47" s="62">
        <f t="shared" si="1"/>
        <v>0</v>
      </c>
      <c r="I47" s="62">
        <f t="shared" si="2"/>
        <v>1</v>
      </c>
      <c r="J47" s="61">
        <f t="shared" si="3"/>
        <v>1</v>
      </c>
      <c r="K47" s="393">
        <f t="shared" si="4"/>
        <v>1</v>
      </c>
      <c r="L47" s="44">
        <f t="shared" si="5"/>
        <v>54</v>
      </c>
      <c r="M47" s="63">
        <f t="shared" si="6"/>
        <v>69</v>
      </c>
      <c r="O47"/>
      <c r="P47"/>
      <c r="AC47" s="39">
        <v>41</v>
      </c>
      <c r="AD47" s="39" t="str">
        <v>A136</v>
      </c>
      <c r="AE47" s="39" t="str">
        <v>MUHAMMED UVAIS.P. S</v>
      </c>
      <c r="AF47" s="39" t="str">
        <v>BADF</v>
      </c>
      <c r="AG47" s="39" t="str">
        <v>SUB JUNIOR</v>
      </c>
      <c r="AH47" s="39">
        <v>1</v>
      </c>
      <c r="AI47" s="39">
        <v>0</v>
      </c>
      <c r="AJ47" s="39">
        <v>0</v>
      </c>
      <c r="AK47" s="39">
        <v>0</v>
      </c>
      <c r="AL47" s="39">
        <v>0</v>
      </c>
      <c r="AM47" s="39">
        <v>76</v>
      </c>
      <c r="AN47" s="39">
        <v>96</v>
      </c>
    </row>
    <row r="48" spans="2:40" ht="21.4" customHeight="1" thickBot="1">
      <c r="B48" s="73">
        <v>42</v>
      </c>
      <c r="C48" s="43" t="s">
        <v>523</v>
      </c>
      <c r="D48" s="374" t="s">
        <v>309</v>
      </c>
      <c r="E48" s="45" t="s">
        <v>814</v>
      </c>
      <c r="F48" s="45" t="s">
        <v>18</v>
      </c>
      <c r="G48" s="58">
        <v>2</v>
      </c>
      <c r="H48" s="59">
        <f t="shared" si="1"/>
        <v>0</v>
      </c>
      <c r="I48" s="59">
        <f t="shared" si="2"/>
        <v>0</v>
      </c>
      <c r="J48" s="58">
        <f t="shared" si="3"/>
        <v>0</v>
      </c>
      <c r="K48" s="392">
        <f t="shared" si="4"/>
        <v>0</v>
      </c>
      <c r="L48" s="43">
        <f t="shared" si="5"/>
        <v>76</v>
      </c>
      <c r="M48" s="60">
        <f t="shared" si="6"/>
        <v>96</v>
      </c>
      <c r="O48"/>
      <c r="P48"/>
      <c r="AC48" s="39">
        <v>42</v>
      </c>
      <c r="AD48" s="39" t="str">
        <v>A137</v>
      </c>
      <c r="AE48" s="39" t="str">
        <v>MOHAMMED SHUAIB K M</v>
      </c>
      <c r="AF48" s="39" t="str">
        <v>DAHF</v>
      </c>
      <c r="AG48" s="39" t="str">
        <v>SUB JUNIOR</v>
      </c>
      <c r="AH48" s="39">
        <v>1</v>
      </c>
      <c r="AI48" s="39">
        <v>0</v>
      </c>
      <c r="AJ48" s="39">
        <v>0</v>
      </c>
      <c r="AK48" s="39">
        <v>0</v>
      </c>
      <c r="AL48" s="39">
        <v>0</v>
      </c>
      <c r="AM48" s="39">
        <v>76</v>
      </c>
      <c r="AN48" s="39">
        <v>96</v>
      </c>
    </row>
    <row r="49" spans="2:40" ht="21.4" customHeight="1">
      <c r="B49" s="73">
        <v>43</v>
      </c>
      <c r="C49" s="53" t="s">
        <v>524</v>
      </c>
      <c r="D49" s="376" t="s">
        <v>310</v>
      </c>
      <c r="E49" s="377" t="s">
        <v>813</v>
      </c>
      <c r="F49" s="377" t="s">
        <v>18</v>
      </c>
      <c r="G49" s="61">
        <v>2</v>
      </c>
      <c r="H49" s="62">
        <f t="shared" si="1"/>
        <v>3</v>
      </c>
      <c r="I49" s="62">
        <f t="shared" si="2"/>
        <v>0</v>
      </c>
      <c r="J49" s="61">
        <f t="shared" si="3"/>
        <v>3</v>
      </c>
      <c r="K49" s="393">
        <f t="shared" si="4"/>
        <v>3</v>
      </c>
      <c r="L49" s="44">
        <f t="shared" si="5"/>
        <v>30</v>
      </c>
      <c r="M49" s="63">
        <f t="shared" si="6"/>
        <v>46</v>
      </c>
      <c r="O49"/>
      <c r="P49"/>
      <c r="AC49" s="39">
        <v>43</v>
      </c>
      <c r="AD49" s="39" t="str">
        <v>A138</v>
      </c>
      <c r="AE49" s="39" t="str">
        <v>ziyad. K. M. C</v>
      </c>
      <c r="AF49" s="39">
        <v>0</v>
      </c>
      <c r="AG49" s="39" t="str">
        <v>SUB JUNIOR</v>
      </c>
      <c r="AH49" s="39">
        <v>1</v>
      </c>
      <c r="AI49" s="39">
        <v>0</v>
      </c>
      <c r="AJ49" s="39">
        <v>0</v>
      </c>
      <c r="AK49" s="39">
        <v>0</v>
      </c>
      <c r="AL49" s="39">
        <v>0</v>
      </c>
      <c r="AM49" s="39">
        <v>76</v>
      </c>
      <c r="AN49" s="39">
        <v>96</v>
      </c>
    </row>
    <row r="50" spans="2:40" ht="21.4" customHeight="1" thickBot="1">
      <c r="B50" s="73">
        <v>44</v>
      </c>
      <c r="C50" s="43" t="s">
        <v>525</v>
      </c>
      <c r="D50" s="374" t="s">
        <v>311</v>
      </c>
      <c r="E50" s="45" t="s">
        <v>811</v>
      </c>
      <c r="F50" s="45" t="s">
        <v>18</v>
      </c>
      <c r="G50" s="58">
        <v>2</v>
      </c>
      <c r="H50" s="59">
        <f t="shared" si="1"/>
        <v>1</v>
      </c>
      <c r="I50" s="59">
        <f t="shared" si="2"/>
        <v>0</v>
      </c>
      <c r="J50" s="58">
        <f t="shared" si="3"/>
        <v>1</v>
      </c>
      <c r="K50" s="392">
        <f t="shared" si="4"/>
        <v>1</v>
      </c>
      <c r="L50" s="43">
        <f t="shared" si="5"/>
        <v>54</v>
      </c>
      <c r="M50" s="60">
        <f t="shared" si="6"/>
        <v>69</v>
      </c>
      <c r="O50"/>
      <c r="P50"/>
      <c r="AC50" s="39">
        <v>44</v>
      </c>
      <c r="AD50" s="39" t="str">
        <v>A139</v>
      </c>
      <c r="AE50" s="39" t="str">
        <v>MUHAMMED MOIDEEN KUNHI</v>
      </c>
      <c r="AF50" s="39" t="str">
        <v>FANT</v>
      </c>
      <c r="AG50" s="39" t="str">
        <v>SUB JUNIOR</v>
      </c>
      <c r="AH50" s="39">
        <v>1</v>
      </c>
      <c r="AI50" s="39">
        <v>0</v>
      </c>
      <c r="AJ50" s="39">
        <v>0</v>
      </c>
      <c r="AK50" s="39">
        <v>0</v>
      </c>
      <c r="AL50" s="39">
        <v>0</v>
      </c>
      <c r="AM50" s="39">
        <v>76</v>
      </c>
      <c r="AN50" s="39">
        <v>96</v>
      </c>
    </row>
    <row r="51" spans="2:40" ht="21.4" customHeight="1">
      <c r="B51" s="73">
        <v>45</v>
      </c>
      <c r="C51" s="53" t="s">
        <v>526</v>
      </c>
      <c r="D51" s="376" t="s">
        <v>312</v>
      </c>
      <c r="E51" s="54" t="s">
        <v>814</v>
      </c>
      <c r="F51" s="377" t="s">
        <v>18</v>
      </c>
      <c r="G51" s="61">
        <v>2</v>
      </c>
      <c r="H51" s="62">
        <f t="shared" si="1"/>
        <v>0</v>
      </c>
      <c r="I51" s="62">
        <f t="shared" si="2"/>
        <v>0</v>
      </c>
      <c r="J51" s="61">
        <f t="shared" si="3"/>
        <v>0</v>
      </c>
      <c r="K51" s="393">
        <f t="shared" si="4"/>
        <v>0</v>
      </c>
      <c r="L51" s="44">
        <f t="shared" si="5"/>
        <v>76</v>
      </c>
      <c r="M51" s="63">
        <f t="shared" si="6"/>
        <v>96</v>
      </c>
      <c r="O51"/>
      <c r="P51"/>
      <c r="AC51" s="39">
        <v>45</v>
      </c>
      <c r="AD51" s="39" t="str">
        <v>A140</v>
      </c>
      <c r="AE51" s="39" t="str">
        <v>MUHAMMED AFLAH.MK</v>
      </c>
      <c r="AF51" s="39" t="str">
        <v>FANT</v>
      </c>
      <c r="AG51" s="39" t="str">
        <v>SUB JUNIOR</v>
      </c>
      <c r="AH51" s="39">
        <v>2</v>
      </c>
      <c r="AI51" s="39">
        <v>0</v>
      </c>
      <c r="AJ51" s="39">
        <v>1</v>
      </c>
      <c r="AK51" s="39">
        <v>1</v>
      </c>
      <c r="AL51" s="39">
        <v>1</v>
      </c>
      <c r="AM51" s="39">
        <v>54</v>
      </c>
      <c r="AN51" s="39">
        <v>69</v>
      </c>
    </row>
    <row r="52" spans="2:40" ht="21.4" customHeight="1" thickBot="1">
      <c r="B52" s="73">
        <v>46</v>
      </c>
      <c r="C52" s="43" t="s">
        <v>527</v>
      </c>
      <c r="D52" s="374" t="s">
        <v>313</v>
      </c>
      <c r="E52" s="45" t="s">
        <v>813</v>
      </c>
      <c r="F52" s="45" t="s">
        <v>18</v>
      </c>
      <c r="G52" s="58">
        <v>2</v>
      </c>
      <c r="H52" s="59">
        <f t="shared" si="1"/>
        <v>0</v>
      </c>
      <c r="I52" s="59">
        <f t="shared" si="2"/>
        <v>6</v>
      </c>
      <c r="J52" s="58">
        <f t="shared" si="3"/>
        <v>6</v>
      </c>
      <c r="K52" s="392">
        <f t="shared" si="4"/>
        <v>6</v>
      </c>
      <c r="L52" s="43">
        <f t="shared" si="5"/>
        <v>10</v>
      </c>
      <c r="M52" s="60">
        <f t="shared" si="6"/>
        <v>21</v>
      </c>
      <c r="O52"/>
      <c r="P52"/>
      <c r="AC52" s="39">
        <v>46</v>
      </c>
      <c r="AD52" s="39" t="str">
        <v>A141</v>
      </c>
      <c r="AE52" s="39" t="str">
        <v>MUHAMMED SHUHAIR</v>
      </c>
      <c r="AF52" s="39" t="str">
        <v>JARF</v>
      </c>
      <c r="AG52" s="39" t="str">
        <v>SUB JUNIOR</v>
      </c>
      <c r="AH52" s="39">
        <v>2</v>
      </c>
      <c r="AI52" s="39">
        <v>0</v>
      </c>
      <c r="AJ52" s="39">
        <v>0</v>
      </c>
      <c r="AK52" s="39">
        <v>0</v>
      </c>
      <c r="AL52" s="39">
        <v>0</v>
      </c>
      <c r="AM52" s="39">
        <v>76</v>
      </c>
      <c r="AN52" s="39">
        <v>96</v>
      </c>
    </row>
    <row r="53" spans="2:40" ht="21.4" customHeight="1">
      <c r="B53" s="73">
        <v>47</v>
      </c>
      <c r="C53" s="53" t="s">
        <v>528</v>
      </c>
      <c r="D53" s="376" t="s">
        <v>314</v>
      </c>
      <c r="E53" s="377" t="s">
        <v>813</v>
      </c>
      <c r="F53" s="377" t="s">
        <v>18</v>
      </c>
      <c r="G53" s="61">
        <v>2</v>
      </c>
      <c r="H53" s="62">
        <f t="shared" si="1"/>
        <v>0</v>
      </c>
      <c r="I53" s="62">
        <f t="shared" si="2"/>
        <v>8</v>
      </c>
      <c r="J53" s="61">
        <f t="shared" si="3"/>
        <v>8</v>
      </c>
      <c r="K53" s="393">
        <f t="shared" si="4"/>
        <v>8</v>
      </c>
      <c r="L53" s="44">
        <f t="shared" si="5"/>
        <v>5</v>
      </c>
      <c r="M53" s="63">
        <f t="shared" si="6"/>
        <v>12</v>
      </c>
      <c r="O53"/>
      <c r="P53"/>
      <c r="AC53" s="39">
        <v>47</v>
      </c>
      <c r="AD53" s="39" t="str">
        <v>A144</v>
      </c>
      <c r="AE53" s="39" t="str">
        <v>ABDULLA</v>
      </c>
      <c r="AF53" s="39" t="str">
        <v>JARF</v>
      </c>
      <c r="AG53" s="39" t="str">
        <v>SUB JUNIOR</v>
      </c>
      <c r="AH53" s="39">
        <v>2</v>
      </c>
      <c r="AI53" s="39">
        <v>0</v>
      </c>
      <c r="AJ53" s="39">
        <v>0</v>
      </c>
      <c r="AK53" s="39">
        <v>0</v>
      </c>
      <c r="AL53" s="39">
        <v>0</v>
      </c>
      <c r="AM53" s="39">
        <v>76</v>
      </c>
      <c r="AN53" s="39">
        <v>96</v>
      </c>
    </row>
    <row r="54" spans="2:40" ht="21.4" customHeight="1" thickBot="1">
      <c r="B54" s="73">
        <v>48</v>
      </c>
      <c r="C54" s="43" t="s">
        <v>529</v>
      </c>
      <c r="D54" s="374" t="s">
        <v>315</v>
      </c>
      <c r="E54" s="45" t="s">
        <v>812</v>
      </c>
      <c r="F54" s="45" t="s">
        <v>18</v>
      </c>
      <c r="G54" s="58">
        <v>2</v>
      </c>
      <c r="H54" s="59">
        <f t="shared" si="1"/>
        <v>0</v>
      </c>
      <c r="I54" s="59">
        <f t="shared" si="2"/>
        <v>0</v>
      </c>
      <c r="J54" s="58">
        <f t="shared" si="3"/>
        <v>0</v>
      </c>
      <c r="K54" s="392">
        <f t="shared" si="4"/>
        <v>0</v>
      </c>
      <c r="L54" s="43">
        <f t="shared" si="5"/>
        <v>76</v>
      </c>
      <c r="M54" s="60">
        <f t="shared" si="6"/>
        <v>96</v>
      </c>
      <c r="O54"/>
      <c r="P54"/>
      <c r="AC54" s="39">
        <v>48</v>
      </c>
      <c r="AD54" s="39" t="str">
        <v>A145</v>
      </c>
      <c r="AE54" s="39" t="str">
        <v>ABDULLAH A P</v>
      </c>
      <c r="AF54" s="39" t="str">
        <v>BADF</v>
      </c>
      <c r="AG54" s="39" t="str">
        <v>SUB JUNIOR</v>
      </c>
      <c r="AH54" s="39">
        <v>2</v>
      </c>
      <c r="AI54" s="39">
        <v>0</v>
      </c>
      <c r="AJ54" s="39">
        <v>6</v>
      </c>
      <c r="AK54" s="39">
        <v>6</v>
      </c>
      <c r="AL54" s="39">
        <v>6</v>
      </c>
      <c r="AM54" s="39">
        <v>10</v>
      </c>
      <c r="AN54" s="39">
        <v>21</v>
      </c>
    </row>
    <row r="55" spans="2:40" ht="21.4" customHeight="1">
      <c r="B55" s="73">
        <v>49</v>
      </c>
      <c r="C55" s="53" t="s">
        <v>530</v>
      </c>
      <c r="D55" s="376" t="s">
        <v>316</v>
      </c>
      <c r="E55" s="54" t="s">
        <v>813</v>
      </c>
      <c r="F55" s="377" t="s">
        <v>18</v>
      </c>
      <c r="G55" s="61">
        <v>2</v>
      </c>
      <c r="H55" s="62">
        <f t="shared" si="1"/>
        <v>0</v>
      </c>
      <c r="I55" s="62">
        <f t="shared" si="2"/>
        <v>0</v>
      </c>
      <c r="J55" s="61">
        <f t="shared" si="3"/>
        <v>0</v>
      </c>
      <c r="K55" s="393">
        <f t="shared" si="4"/>
        <v>0</v>
      </c>
      <c r="L55" s="44">
        <f t="shared" si="5"/>
        <v>76</v>
      </c>
      <c r="M55" s="63">
        <f t="shared" si="6"/>
        <v>96</v>
      </c>
      <c r="O55"/>
      <c r="P55"/>
      <c r="AC55" s="39">
        <v>49</v>
      </c>
      <c r="AD55" s="39" t="str">
        <v>A146</v>
      </c>
      <c r="AE55" s="39" t="str">
        <v>AHAMED ADIL. A</v>
      </c>
      <c r="AF55" s="39" t="str">
        <v>BADF</v>
      </c>
      <c r="AG55" s="39" t="str">
        <v>SUB JUNIOR</v>
      </c>
      <c r="AH55" s="39">
        <v>2</v>
      </c>
      <c r="AI55" s="39">
        <v>0</v>
      </c>
      <c r="AJ55" s="39">
        <v>8</v>
      </c>
      <c r="AK55" s="39">
        <v>8</v>
      </c>
      <c r="AL55" s="39">
        <v>8</v>
      </c>
      <c r="AM55" s="39">
        <v>5</v>
      </c>
      <c r="AN55" s="39">
        <v>12</v>
      </c>
    </row>
    <row r="56" spans="2:40" ht="21.4" customHeight="1" thickBot="1">
      <c r="B56" s="73">
        <v>50</v>
      </c>
      <c r="C56" s="43" t="s">
        <v>531</v>
      </c>
      <c r="D56" s="374" t="s">
        <v>317</v>
      </c>
      <c r="E56" s="45" t="s">
        <v>814</v>
      </c>
      <c r="F56" s="45" t="s">
        <v>18</v>
      </c>
      <c r="G56" s="58">
        <v>2</v>
      </c>
      <c r="H56" s="59">
        <f t="shared" si="1"/>
        <v>0</v>
      </c>
      <c r="I56" s="59">
        <f t="shared" si="2"/>
        <v>0</v>
      </c>
      <c r="J56" s="58">
        <f t="shared" si="3"/>
        <v>0</v>
      </c>
      <c r="K56" s="392">
        <f t="shared" si="4"/>
        <v>0</v>
      </c>
      <c r="L56" s="43">
        <f t="shared" si="5"/>
        <v>76</v>
      </c>
      <c r="M56" s="60">
        <f t="shared" si="6"/>
        <v>96</v>
      </c>
      <c r="O56"/>
      <c r="P56"/>
      <c r="AC56" s="39">
        <v>50</v>
      </c>
      <c r="AD56" s="39" t="str">
        <v>A147</v>
      </c>
      <c r="AE56" s="39" t="str">
        <v>AHMED WALEED K A</v>
      </c>
      <c r="AF56" s="39" t="str">
        <v>DAHF</v>
      </c>
      <c r="AG56" s="39" t="str">
        <v>SUB JUNIOR</v>
      </c>
      <c r="AH56" s="39">
        <v>2</v>
      </c>
      <c r="AI56" s="39">
        <v>0</v>
      </c>
      <c r="AJ56" s="39">
        <v>0</v>
      </c>
      <c r="AK56" s="39">
        <v>0</v>
      </c>
      <c r="AL56" s="39">
        <v>0</v>
      </c>
      <c r="AM56" s="39">
        <v>76</v>
      </c>
      <c r="AN56" s="39">
        <v>96</v>
      </c>
    </row>
    <row r="57" spans="2:40" ht="21.4" customHeight="1">
      <c r="B57" s="73">
        <v>51</v>
      </c>
      <c r="C57" s="53" t="s">
        <v>532</v>
      </c>
      <c r="D57" s="376" t="s">
        <v>318</v>
      </c>
      <c r="E57" s="377" t="s">
        <v>811</v>
      </c>
      <c r="F57" s="377" t="s">
        <v>18</v>
      </c>
      <c r="G57" s="61">
        <v>2</v>
      </c>
      <c r="H57" s="62">
        <f t="shared" si="1"/>
        <v>0</v>
      </c>
      <c r="I57" s="62">
        <f t="shared" si="2"/>
        <v>0</v>
      </c>
      <c r="J57" s="61">
        <f t="shared" si="3"/>
        <v>0</v>
      </c>
      <c r="K57" s="393">
        <f t="shared" si="4"/>
        <v>0</v>
      </c>
      <c r="L57" s="44">
        <f t="shared" si="5"/>
        <v>76</v>
      </c>
      <c r="M57" s="63">
        <f t="shared" si="6"/>
        <v>96</v>
      </c>
      <c r="O57"/>
      <c r="P57"/>
      <c r="AC57" s="39">
        <v>51</v>
      </c>
      <c r="AD57" s="39" t="str">
        <v>A148</v>
      </c>
      <c r="AE57" s="39" t="str">
        <v>AYAAN ABOOBAKAR</v>
      </c>
      <c r="AF57" s="39" t="str">
        <v>BADF</v>
      </c>
      <c r="AG57" s="39" t="str">
        <v>SUB JUNIOR</v>
      </c>
      <c r="AH57" s="39">
        <v>2</v>
      </c>
      <c r="AI57" s="39">
        <v>0</v>
      </c>
      <c r="AJ57" s="39">
        <v>0</v>
      </c>
      <c r="AK57" s="39">
        <v>0</v>
      </c>
      <c r="AL57" s="39">
        <v>0</v>
      </c>
      <c r="AM57" s="39">
        <v>76</v>
      </c>
      <c r="AN57" s="39">
        <v>96</v>
      </c>
    </row>
    <row r="58" spans="2:40" ht="21.4" customHeight="1" thickBot="1">
      <c r="B58" s="73">
        <v>52</v>
      </c>
      <c r="C58" s="43" t="s">
        <v>533</v>
      </c>
      <c r="D58" s="374" t="s">
        <v>319</v>
      </c>
      <c r="E58" s="45" t="s">
        <v>811</v>
      </c>
      <c r="F58" s="45" t="s">
        <v>18</v>
      </c>
      <c r="G58" s="58">
        <v>2</v>
      </c>
      <c r="H58" s="59">
        <f t="shared" si="1"/>
        <v>3</v>
      </c>
      <c r="I58" s="59">
        <f t="shared" si="2"/>
        <v>5</v>
      </c>
      <c r="J58" s="58">
        <f t="shared" si="3"/>
        <v>8</v>
      </c>
      <c r="K58" s="392">
        <f t="shared" si="4"/>
        <v>8</v>
      </c>
      <c r="L58" s="43">
        <f t="shared" si="5"/>
        <v>5</v>
      </c>
      <c r="M58" s="60">
        <f t="shared" si="6"/>
        <v>12</v>
      </c>
      <c r="O58"/>
      <c r="P58"/>
      <c r="AC58" s="39">
        <v>52</v>
      </c>
      <c r="AD58" s="39" t="str">
        <v>A149</v>
      </c>
      <c r="AE58" s="39" t="str">
        <v>FADIL AMEEN ABDULLA</v>
      </c>
      <c r="AF58" s="39" t="str">
        <v>JARF</v>
      </c>
      <c r="AG58" s="39" t="str">
        <v>SUB JUNIOR</v>
      </c>
      <c r="AH58" s="39">
        <v>2</v>
      </c>
      <c r="AI58" s="39">
        <v>0</v>
      </c>
      <c r="AJ58" s="39">
        <v>0</v>
      </c>
      <c r="AK58" s="39">
        <v>0</v>
      </c>
      <c r="AL58" s="39">
        <v>0</v>
      </c>
      <c r="AM58" s="39">
        <v>76</v>
      </c>
      <c r="AN58" s="39">
        <v>96</v>
      </c>
    </row>
    <row r="59" spans="2:40" ht="21.4" customHeight="1">
      <c r="B59" s="73">
        <v>53</v>
      </c>
      <c r="C59" s="53" t="s">
        <v>534</v>
      </c>
      <c r="D59" s="376" t="s">
        <v>320</v>
      </c>
      <c r="E59" s="54" t="s">
        <v>813</v>
      </c>
      <c r="F59" s="377" t="s">
        <v>18</v>
      </c>
      <c r="G59" s="61">
        <v>2</v>
      </c>
      <c r="H59" s="62">
        <f t="shared" si="1"/>
        <v>0</v>
      </c>
      <c r="I59" s="62">
        <f t="shared" si="2"/>
        <v>0</v>
      </c>
      <c r="J59" s="61">
        <f t="shared" si="3"/>
        <v>0</v>
      </c>
      <c r="K59" s="393">
        <f t="shared" si="4"/>
        <v>0</v>
      </c>
      <c r="L59" s="44">
        <f t="shared" si="5"/>
        <v>76</v>
      </c>
      <c r="M59" s="63">
        <f t="shared" si="6"/>
        <v>96</v>
      </c>
      <c r="O59"/>
      <c r="P59"/>
      <c r="AC59" s="39">
        <v>53</v>
      </c>
      <c r="AD59" s="39" t="str">
        <v>A150</v>
      </c>
      <c r="AE59" s="39" t="str">
        <v>MOHAMED JAWHAR J A</v>
      </c>
      <c r="AF59" s="39" t="str">
        <v>FANT</v>
      </c>
      <c r="AG59" s="39" t="str">
        <v>SUB JUNIOR</v>
      </c>
      <c r="AH59" s="39">
        <v>2</v>
      </c>
      <c r="AI59" s="39">
        <v>0</v>
      </c>
      <c r="AJ59" s="39">
        <v>0</v>
      </c>
      <c r="AK59" s="39">
        <v>0</v>
      </c>
      <c r="AL59" s="39">
        <v>0</v>
      </c>
      <c r="AM59" s="39">
        <v>76</v>
      </c>
      <c r="AN59" s="39">
        <v>96</v>
      </c>
    </row>
    <row r="60" spans="2:40" ht="21.4" customHeight="1" thickBot="1">
      <c r="B60" s="73">
        <v>54</v>
      </c>
      <c r="C60" s="43" t="s">
        <v>535</v>
      </c>
      <c r="D60" s="374" t="s">
        <v>321</v>
      </c>
      <c r="E60" s="45" t="s">
        <v>811</v>
      </c>
      <c r="F60" s="45" t="s">
        <v>18</v>
      </c>
      <c r="G60" s="58">
        <v>2</v>
      </c>
      <c r="H60" s="59">
        <f t="shared" si="1"/>
        <v>0</v>
      </c>
      <c r="I60" s="59">
        <f t="shared" si="2"/>
        <v>1</v>
      </c>
      <c r="J60" s="58">
        <f t="shared" si="3"/>
        <v>1</v>
      </c>
      <c r="K60" s="392">
        <f t="shared" si="4"/>
        <v>1</v>
      </c>
      <c r="L60" s="43">
        <f t="shared" si="5"/>
        <v>54</v>
      </c>
      <c r="M60" s="60">
        <f t="shared" si="6"/>
        <v>69</v>
      </c>
      <c r="O60"/>
      <c r="P60"/>
      <c r="AC60" s="39">
        <v>54</v>
      </c>
      <c r="AD60" s="39" t="str">
        <v>A152</v>
      </c>
      <c r="AE60" s="39" t="str">
        <v>MOHAMMED QUBAIB A H</v>
      </c>
      <c r="AF60" s="39" t="str">
        <v>BADF</v>
      </c>
      <c r="AG60" s="39" t="str">
        <v>SUB JUNIOR</v>
      </c>
      <c r="AH60" s="39">
        <v>2</v>
      </c>
      <c r="AI60" s="39">
        <v>0</v>
      </c>
      <c r="AJ60" s="39">
        <v>0</v>
      </c>
      <c r="AK60" s="39">
        <v>0</v>
      </c>
      <c r="AL60" s="39">
        <v>0</v>
      </c>
      <c r="AM60" s="39">
        <v>76</v>
      </c>
      <c r="AN60" s="39">
        <v>96</v>
      </c>
    </row>
    <row r="61" spans="2:40" ht="21.4" customHeight="1">
      <c r="B61" s="73">
        <v>55</v>
      </c>
      <c r="C61" s="53" t="s">
        <v>536</v>
      </c>
      <c r="D61" s="376" t="s">
        <v>322</v>
      </c>
      <c r="E61" s="377" t="s">
        <v>814</v>
      </c>
      <c r="F61" s="377" t="s">
        <v>18</v>
      </c>
      <c r="G61" s="61">
        <v>2</v>
      </c>
      <c r="H61" s="62">
        <f t="shared" si="1"/>
        <v>0</v>
      </c>
      <c r="I61" s="62">
        <f t="shared" si="2"/>
        <v>0</v>
      </c>
      <c r="J61" s="61">
        <f t="shared" si="3"/>
        <v>0</v>
      </c>
      <c r="K61" s="393">
        <f t="shared" si="4"/>
        <v>0</v>
      </c>
      <c r="L61" s="44">
        <f t="shared" si="5"/>
        <v>76</v>
      </c>
      <c r="M61" s="63">
        <f t="shared" si="6"/>
        <v>96</v>
      </c>
      <c r="O61"/>
      <c r="P61"/>
      <c r="AC61" s="39">
        <v>55</v>
      </c>
      <c r="AD61" s="39" t="str">
        <v>A153</v>
      </c>
      <c r="AE61" s="39" t="str">
        <v>MOHAMMED SAWA T A</v>
      </c>
      <c r="AF61" s="39" t="str">
        <v>FANT</v>
      </c>
      <c r="AG61" s="39" t="str">
        <v>SUB JUNIOR</v>
      </c>
      <c r="AH61" s="39">
        <v>2</v>
      </c>
      <c r="AI61" s="39">
        <v>0</v>
      </c>
      <c r="AJ61" s="39">
        <v>1</v>
      </c>
      <c r="AK61" s="39">
        <v>1</v>
      </c>
      <c r="AL61" s="39">
        <v>1</v>
      </c>
      <c r="AM61" s="39">
        <v>54</v>
      </c>
      <c r="AN61" s="39">
        <v>69</v>
      </c>
    </row>
    <row r="62" spans="2:40" ht="21.4" customHeight="1" thickBot="1">
      <c r="B62" s="73">
        <v>56</v>
      </c>
      <c r="C62" s="43" t="s">
        <v>537</v>
      </c>
      <c r="D62" s="374" t="s">
        <v>323</v>
      </c>
      <c r="E62" s="45" t="s">
        <v>814</v>
      </c>
      <c r="F62" s="45" t="s">
        <v>18</v>
      </c>
      <c r="G62" s="58">
        <v>2</v>
      </c>
      <c r="H62" s="59">
        <f t="shared" si="1"/>
        <v>0</v>
      </c>
      <c r="I62" s="59">
        <f t="shared" si="2"/>
        <v>0</v>
      </c>
      <c r="J62" s="58">
        <f t="shared" si="3"/>
        <v>0</v>
      </c>
      <c r="K62" s="392">
        <f t="shared" si="4"/>
        <v>0</v>
      </c>
      <c r="L62" s="43">
        <f t="shared" si="5"/>
        <v>76</v>
      </c>
      <c r="M62" s="60">
        <f t="shared" si="6"/>
        <v>96</v>
      </c>
      <c r="O62"/>
      <c r="P62"/>
      <c r="AC62" s="39">
        <v>56</v>
      </c>
      <c r="AD62" s="39" t="str">
        <v>A154</v>
      </c>
      <c r="AE62" s="39" t="str">
        <v>MOHAMMED WASIM SHAHAD SM</v>
      </c>
      <c r="AF62" s="39" t="str">
        <v>JARF</v>
      </c>
      <c r="AG62" s="39" t="str">
        <v>SUB JUNIOR</v>
      </c>
      <c r="AH62" s="39">
        <v>2</v>
      </c>
      <c r="AI62" s="39">
        <v>0</v>
      </c>
      <c r="AJ62" s="39">
        <v>0</v>
      </c>
      <c r="AK62" s="39">
        <v>0</v>
      </c>
      <c r="AL62" s="39">
        <v>0</v>
      </c>
      <c r="AM62" s="39">
        <v>76</v>
      </c>
      <c r="AN62" s="39">
        <v>96</v>
      </c>
    </row>
    <row r="63" spans="2:40" ht="21.4" customHeight="1">
      <c r="B63" s="73">
        <v>57</v>
      </c>
      <c r="C63" s="53" t="s">
        <v>538</v>
      </c>
      <c r="D63" s="376" t="s">
        <v>324</v>
      </c>
      <c r="E63" s="54" t="s">
        <v>814</v>
      </c>
      <c r="F63" s="377" t="s">
        <v>18</v>
      </c>
      <c r="G63" s="61">
        <v>2</v>
      </c>
      <c r="H63" s="62">
        <f t="shared" si="1"/>
        <v>0</v>
      </c>
      <c r="I63" s="62">
        <f t="shared" si="2"/>
        <v>0</v>
      </c>
      <c r="J63" s="61">
        <f t="shared" si="3"/>
        <v>0</v>
      </c>
      <c r="K63" s="393">
        <f t="shared" si="4"/>
        <v>0</v>
      </c>
      <c r="L63" s="44">
        <f t="shared" si="5"/>
        <v>76</v>
      </c>
      <c r="M63" s="63">
        <f t="shared" si="6"/>
        <v>96</v>
      </c>
      <c r="O63"/>
      <c r="P63"/>
      <c r="AC63" s="39">
        <v>57</v>
      </c>
      <c r="AD63" s="39" t="str">
        <v>A155</v>
      </c>
      <c r="AE63" s="39" t="str">
        <v>Muhammad M</v>
      </c>
      <c r="AF63" s="39" t="str">
        <v>JARF</v>
      </c>
      <c r="AG63" s="39" t="str">
        <v>SUB JUNIOR</v>
      </c>
      <c r="AH63" s="39">
        <v>2</v>
      </c>
      <c r="AI63" s="39">
        <v>0</v>
      </c>
      <c r="AJ63" s="39">
        <v>0</v>
      </c>
      <c r="AK63" s="39">
        <v>0</v>
      </c>
      <c r="AL63" s="39">
        <v>0</v>
      </c>
      <c r="AM63" s="39">
        <v>76</v>
      </c>
      <c r="AN63" s="39">
        <v>96</v>
      </c>
    </row>
    <row r="64" spans="2:40" ht="21.4" customHeight="1" thickBot="1">
      <c r="B64" s="73">
        <v>58</v>
      </c>
      <c r="C64" s="43" t="s">
        <v>539</v>
      </c>
      <c r="D64" s="374" t="s">
        <v>325</v>
      </c>
      <c r="E64" s="45" t="s">
        <v>811</v>
      </c>
      <c r="F64" s="45" t="s">
        <v>18</v>
      </c>
      <c r="G64" s="58">
        <v>2</v>
      </c>
      <c r="H64" s="59">
        <f t="shared" si="1"/>
        <v>0</v>
      </c>
      <c r="I64" s="59">
        <f t="shared" si="2"/>
        <v>0</v>
      </c>
      <c r="J64" s="58">
        <f t="shared" si="3"/>
        <v>0</v>
      </c>
      <c r="K64" s="392">
        <f t="shared" si="4"/>
        <v>0</v>
      </c>
      <c r="L64" s="43">
        <f t="shared" si="5"/>
        <v>76</v>
      </c>
      <c r="M64" s="60">
        <f t="shared" si="6"/>
        <v>96</v>
      </c>
      <c r="O64"/>
      <c r="P64"/>
      <c r="AC64" s="39">
        <v>58</v>
      </c>
      <c r="AD64" s="39" t="str">
        <v>A156</v>
      </c>
      <c r="AE64" s="39" t="str">
        <v>MUHAMMAD SHAHSAD HASAN</v>
      </c>
      <c r="AF64" s="39" t="str">
        <v>JARF</v>
      </c>
      <c r="AG64" s="39" t="str">
        <v>SUB JUNIOR</v>
      </c>
      <c r="AH64" s="39">
        <v>2</v>
      </c>
      <c r="AI64" s="39">
        <v>0</v>
      </c>
      <c r="AJ64" s="39">
        <v>0</v>
      </c>
      <c r="AK64" s="39">
        <v>0</v>
      </c>
      <c r="AL64" s="39">
        <v>0</v>
      </c>
      <c r="AM64" s="39">
        <v>76</v>
      </c>
      <c r="AN64" s="39">
        <v>96</v>
      </c>
    </row>
    <row r="65" spans="2:40" ht="21.4" customHeight="1">
      <c r="B65" s="73">
        <v>59</v>
      </c>
      <c r="C65" s="53" t="s">
        <v>540</v>
      </c>
      <c r="D65" s="376" t="s">
        <v>326</v>
      </c>
      <c r="E65" s="377" t="s">
        <v>812</v>
      </c>
      <c r="F65" s="377" t="s">
        <v>18</v>
      </c>
      <c r="G65" s="61">
        <v>2</v>
      </c>
      <c r="H65" s="62">
        <f t="shared" si="1"/>
        <v>0</v>
      </c>
      <c r="I65" s="62">
        <f t="shared" si="2"/>
        <v>0</v>
      </c>
      <c r="J65" s="61">
        <f t="shared" si="3"/>
        <v>0</v>
      </c>
      <c r="K65" s="393">
        <f t="shared" si="4"/>
        <v>0</v>
      </c>
      <c r="L65" s="44">
        <f t="shared" si="5"/>
        <v>76</v>
      </c>
      <c r="M65" s="63">
        <f t="shared" si="6"/>
        <v>96</v>
      </c>
      <c r="O65"/>
      <c r="P65"/>
      <c r="AC65" s="39">
        <v>59</v>
      </c>
      <c r="AD65" s="39" t="str">
        <v>A157</v>
      </c>
      <c r="AE65" s="39" t="str">
        <v>MUHAMMED ADNAN K.A</v>
      </c>
      <c r="AF65" s="39" t="str">
        <v>FANT</v>
      </c>
      <c r="AG65" s="39" t="str">
        <v>SUB JUNIOR</v>
      </c>
      <c r="AH65" s="39">
        <v>2</v>
      </c>
      <c r="AI65" s="39">
        <v>0</v>
      </c>
      <c r="AJ65" s="39">
        <v>0</v>
      </c>
      <c r="AK65" s="39">
        <v>0</v>
      </c>
      <c r="AL65" s="39">
        <v>0</v>
      </c>
      <c r="AM65" s="39">
        <v>76</v>
      </c>
      <c r="AN65" s="39">
        <v>96</v>
      </c>
    </row>
    <row r="66" spans="2:40" ht="21.4" customHeight="1" thickBot="1">
      <c r="B66" s="73">
        <v>60</v>
      </c>
      <c r="C66" s="43" t="s">
        <v>541</v>
      </c>
      <c r="D66" s="374" t="s">
        <v>327</v>
      </c>
      <c r="E66" s="45" t="s">
        <v>814</v>
      </c>
      <c r="F66" s="45" t="s">
        <v>18</v>
      </c>
      <c r="G66" s="58">
        <v>2</v>
      </c>
      <c r="H66" s="59">
        <f t="shared" si="1"/>
        <v>0</v>
      </c>
      <c r="I66" s="59">
        <f t="shared" si="2"/>
        <v>0</v>
      </c>
      <c r="J66" s="58">
        <f t="shared" si="3"/>
        <v>0</v>
      </c>
      <c r="K66" s="392">
        <f t="shared" si="4"/>
        <v>0</v>
      </c>
      <c r="L66" s="43">
        <f t="shared" si="5"/>
        <v>76</v>
      </c>
      <c r="M66" s="60">
        <f t="shared" si="6"/>
        <v>96</v>
      </c>
      <c r="O66"/>
      <c r="P66"/>
      <c r="AC66" s="39">
        <v>60</v>
      </c>
      <c r="AD66" s="39" t="str">
        <v>A158</v>
      </c>
      <c r="AE66" s="39" t="str">
        <v>Muhammed Anas</v>
      </c>
      <c r="AF66" s="39" t="str">
        <v>DAHF</v>
      </c>
      <c r="AG66" s="39" t="str">
        <v>SUB JUNIOR</v>
      </c>
      <c r="AH66" s="39">
        <v>2</v>
      </c>
      <c r="AI66" s="39">
        <v>0</v>
      </c>
      <c r="AJ66" s="39">
        <v>0</v>
      </c>
      <c r="AK66" s="39">
        <v>0</v>
      </c>
      <c r="AL66" s="39">
        <v>0</v>
      </c>
      <c r="AM66" s="39">
        <v>76</v>
      </c>
      <c r="AN66" s="39">
        <v>96</v>
      </c>
    </row>
    <row r="67" spans="2:40" ht="21.4" customHeight="1">
      <c r="B67" s="73">
        <v>61</v>
      </c>
      <c r="C67" s="53" t="s">
        <v>542</v>
      </c>
      <c r="D67" s="376" t="s">
        <v>328</v>
      </c>
      <c r="E67" s="54" t="s">
        <v>814</v>
      </c>
      <c r="F67" s="377" t="s">
        <v>18</v>
      </c>
      <c r="G67" s="61">
        <v>2</v>
      </c>
      <c r="H67" s="62">
        <f t="shared" si="1"/>
        <v>0</v>
      </c>
      <c r="I67" s="62">
        <f t="shared" si="2"/>
        <v>0</v>
      </c>
      <c r="J67" s="61">
        <f t="shared" si="3"/>
        <v>0</v>
      </c>
      <c r="K67" s="393">
        <f t="shared" si="4"/>
        <v>0</v>
      </c>
      <c r="L67" s="44">
        <f t="shared" si="5"/>
        <v>76</v>
      </c>
      <c r="M67" s="63">
        <f t="shared" si="6"/>
        <v>96</v>
      </c>
      <c r="O67"/>
      <c r="P67"/>
      <c r="AC67" s="39">
        <v>61</v>
      </c>
      <c r="AD67" s="39" t="str">
        <v>A159</v>
      </c>
      <c r="AE67" s="39" t="str">
        <v>MUHAMMED ASHIR M</v>
      </c>
      <c r="AF67" s="39" t="str">
        <v>JARF</v>
      </c>
      <c r="AG67" s="39" t="str">
        <v>SUB JUNIOR</v>
      </c>
      <c r="AH67" s="39">
        <v>2</v>
      </c>
      <c r="AI67" s="39">
        <v>0</v>
      </c>
      <c r="AJ67" s="39">
        <v>0</v>
      </c>
      <c r="AK67" s="39">
        <v>0</v>
      </c>
      <c r="AL67" s="39">
        <v>0</v>
      </c>
      <c r="AM67" s="39">
        <v>76</v>
      </c>
      <c r="AN67" s="39">
        <v>96</v>
      </c>
    </row>
    <row r="68" spans="2:40" ht="21.4" customHeight="1" thickBot="1">
      <c r="B68" s="73">
        <v>62</v>
      </c>
      <c r="C68" s="43" t="s">
        <v>543</v>
      </c>
      <c r="D68" s="374" t="s">
        <v>329</v>
      </c>
      <c r="E68" s="45" t="s">
        <v>811</v>
      </c>
      <c r="F68" s="45" t="s">
        <v>18</v>
      </c>
      <c r="G68" s="58">
        <v>2</v>
      </c>
      <c r="H68" s="59">
        <f t="shared" si="1"/>
        <v>0</v>
      </c>
      <c r="I68" s="59">
        <f t="shared" si="2"/>
        <v>0</v>
      </c>
      <c r="J68" s="58">
        <f t="shared" si="3"/>
        <v>0</v>
      </c>
      <c r="K68" s="392">
        <f t="shared" si="4"/>
        <v>0</v>
      </c>
      <c r="L68" s="43">
        <f t="shared" si="5"/>
        <v>76</v>
      </c>
      <c r="M68" s="60">
        <f t="shared" si="6"/>
        <v>96</v>
      </c>
      <c r="O68"/>
      <c r="P68"/>
      <c r="AC68" s="39">
        <v>62</v>
      </c>
      <c r="AD68" s="39" t="str">
        <v>A160</v>
      </c>
      <c r="AE68" s="39" t="str">
        <v>MUHAMMED AYAAN</v>
      </c>
      <c r="AF68" s="39" t="str">
        <v>JARF</v>
      </c>
      <c r="AG68" s="39" t="str">
        <v>SUB JUNIOR</v>
      </c>
      <c r="AH68" s="39">
        <v>2</v>
      </c>
      <c r="AI68" s="39">
        <v>0</v>
      </c>
      <c r="AJ68" s="39">
        <v>0</v>
      </c>
      <c r="AK68" s="39">
        <v>0</v>
      </c>
      <c r="AL68" s="39">
        <v>0</v>
      </c>
      <c r="AM68" s="39">
        <v>76</v>
      </c>
      <c r="AN68" s="39">
        <v>96</v>
      </c>
    </row>
    <row r="69" spans="2:40" ht="21.4" customHeight="1">
      <c r="B69" s="73">
        <v>63</v>
      </c>
      <c r="C69" s="53" t="s">
        <v>544</v>
      </c>
      <c r="D69" s="376" t="s">
        <v>330</v>
      </c>
      <c r="E69" s="377" t="s">
        <v>811</v>
      </c>
      <c r="F69" s="377" t="s">
        <v>18</v>
      </c>
      <c r="G69" s="61">
        <v>2</v>
      </c>
      <c r="H69" s="62">
        <f t="shared" si="1"/>
        <v>0</v>
      </c>
      <c r="I69" s="62">
        <f t="shared" si="2"/>
        <v>0</v>
      </c>
      <c r="J69" s="61">
        <f t="shared" si="3"/>
        <v>0</v>
      </c>
      <c r="K69" s="393">
        <f t="shared" si="4"/>
        <v>0</v>
      </c>
      <c r="L69" s="44">
        <f t="shared" si="5"/>
        <v>76</v>
      </c>
      <c r="M69" s="63">
        <f t="shared" si="6"/>
        <v>96</v>
      </c>
      <c r="O69"/>
      <c r="P69"/>
      <c r="AC69" s="39">
        <v>63</v>
      </c>
      <c r="AD69" s="39" t="str">
        <v>A161</v>
      </c>
      <c r="AE69" s="39" t="str">
        <v>MUHAMMED FAHAD</v>
      </c>
      <c r="AF69" s="39" t="str">
        <v>FANT</v>
      </c>
      <c r="AG69" s="39" t="str">
        <v>SUB JUNIOR</v>
      </c>
      <c r="AH69" s="39">
        <v>2</v>
      </c>
      <c r="AI69" s="39">
        <v>0</v>
      </c>
      <c r="AJ69" s="39">
        <v>0</v>
      </c>
      <c r="AK69" s="39">
        <v>0</v>
      </c>
      <c r="AL69" s="39">
        <v>0</v>
      </c>
      <c r="AM69" s="39">
        <v>76</v>
      </c>
      <c r="AN69" s="39">
        <v>96</v>
      </c>
    </row>
    <row r="70" spans="2:40" ht="21.4" customHeight="1" thickBot="1">
      <c r="B70" s="73">
        <v>64</v>
      </c>
      <c r="C70" s="43" t="s">
        <v>545</v>
      </c>
      <c r="D70" s="374" t="s">
        <v>331</v>
      </c>
      <c r="E70" s="45" t="s">
        <v>813</v>
      </c>
      <c r="F70" s="45" t="s">
        <v>18</v>
      </c>
      <c r="G70" s="58">
        <v>2</v>
      </c>
      <c r="H70" s="59">
        <f t="shared" si="1"/>
        <v>0</v>
      </c>
      <c r="I70" s="59">
        <f t="shared" si="2"/>
        <v>8</v>
      </c>
      <c r="J70" s="58">
        <f t="shared" si="3"/>
        <v>8</v>
      </c>
      <c r="K70" s="392">
        <f t="shared" si="4"/>
        <v>8</v>
      </c>
      <c r="L70" s="43">
        <f t="shared" si="5"/>
        <v>5</v>
      </c>
      <c r="M70" s="60">
        <f t="shared" si="6"/>
        <v>12</v>
      </c>
      <c r="O70" s="255"/>
      <c r="P70" s="255"/>
      <c r="AC70" s="39">
        <v>64</v>
      </c>
      <c r="AD70" s="39" t="str">
        <v>A162</v>
      </c>
      <c r="AE70" s="39" t="str">
        <v>MUHAMMED FAREED A S</v>
      </c>
      <c r="AF70" s="39" t="str">
        <v>FANT</v>
      </c>
      <c r="AG70" s="39" t="str">
        <v>SUB JUNIOR</v>
      </c>
      <c r="AH70" s="39">
        <v>2</v>
      </c>
      <c r="AI70" s="39">
        <v>0</v>
      </c>
      <c r="AJ70" s="39">
        <v>0</v>
      </c>
      <c r="AK70" s="39">
        <v>0</v>
      </c>
      <c r="AL70" s="39">
        <v>0</v>
      </c>
      <c r="AM70" s="39">
        <v>76</v>
      </c>
      <c r="AN70" s="39">
        <v>96</v>
      </c>
    </row>
    <row r="71" spans="2:40" ht="21.4" customHeight="1">
      <c r="B71" s="73">
        <v>65</v>
      </c>
      <c r="C71" s="53" t="s">
        <v>546</v>
      </c>
      <c r="D71" s="376" t="s">
        <v>332</v>
      </c>
      <c r="E71" s="54" t="s">
        <v>812</v>
      </c>
      <c r="F71" s="377" t="s">
        <v>18</v>
      </c>
      <c r="G71" s="61">
        <v>2</v>
      </c>
      <c r="H71" s="62">
        <f t="shared" ref="H71:H134" si="7">SUMIFS(listof_result_total_scores,listof_result_chestnos,$C71,listof_result_owners,"Personal",listof_result_status,"Published")</f>
        <v>5</v>
      </c>
      <c r="I71" s="62">
        <f t="shared" ref="I71:I134" si="8">SUMIFS(listof_result_total_scores,listof_result_chestnos,$C71,listof_result_owners,"Personal",listof_result_status,"To Publish")</f>
        <v>0</v>
      </c>
      <c r="J71" s="61">
        <f t="shared" ref="J71:J134" si="9">SUM(H71:I71)</f>
        <v>5</v>
      </c>
      <c r="K71" s="393">
        <f t="shared" ref="K71:K134" si="10">SUMIFS(listof_result_total_scores,listof_result_chestnos,$C71,listof_result_owners,"Personal")</f>
        <v>5</v>
      </c>
      <c r="L71" s="44">
        <f t="shared" si="5"/>
        <v>13</v>
      </c>
      <c r="M71" s="63">
        <f t="shared" si="6"/>
        <v>24</v>
      </c>
      <c r="O71" s="255"/>
      <c r="P71" s="255"/>
      <c r="AC71" s="39">
        <v>65</v>
      </c>
      <c r="AD71" s="39" t="str">
        <v>A163</v>
      </c>
      <c r="AE71" s="39" t="str">
        <v>MUHAMMED LUQMAN TD</v>
      </c>
      <c r="AF71" s="39" t="str">
        <v>BADF</v>
      </c>
      <c r="AG71" s="39" t="str">
        <v>SUB JUNIOR</v>
      </c>
      <c r="AH71" s="39">
        <v>2</v>
      </c>
      <c r="AI71" s="39">
        <v>0</v>
      </c>
      <c r="AJ71" s="39">
        <v>8</v>
      </c>
      <c r="AK71" s="39">
        <v>8</v>
      </c>
      <c r="AL71" s="39">
        <v>8</v>
      </c>
      <c r="AM71" s="39">
        <v>5</v>
      </c>
      <c r="AN71" s="39">
        <v>12</v>
      </c>
    </row>
    <row r="72" spans="2:40" ht="21.4" customHeight="1" thickBot="1">
      <c r="B72" s="73">
        <v>66</v>
      </c>
      <c r="C72" s="43" t="s">
        <v>547</v>
      </c>
      <c r="D72" s="374" t="s">
        <v>333</v>
      </c>
      <c r="E72" s="45" t="s">
        <v>812</v>
      </c>
      <c r="F72" s="45" t="s">
        <v>18</v>
      </c>
      <c r="G72" s="58">
        <v>2</v>
      </c>
      <c r="H72" s="59">
        <f t="shared" si="7"/>
        <v>0</v>
      </c>
      <c r="I72" s="59">
        <f t="shared" si="8"/>
        <v>0</v>
      </c>
      <c r="J72" s="58">
        <f t="shared" si="9"/>
        <v>0</v>
      </c>
      <c r="K72" s="392">
        <f t="shared" si="10"/>
        <v>0</v>
      </c>
      <c r="L72" s="43">
        <f t="shared" ref="L72:L135" si="11">RANK($J72,$J$7:$J$506,0)</f>
        <v>76</v>
      </c>
      <c r="M72" s="60">
        <f t="shared" ref="M72:M135" si="12">RANK($K72,$K$7:$K$506,0)</f>
        <v>96</v>
      </c>
      <c r="O72" s="255"/>
      <c r="P72" s="255"/>
      <c r="AC72" s="39">
        <v>66</v>
      </c>
      <c r="AD72" s="39" t="str">
        <v>A165</v>
      </c>
      <c r="AE72" s="39" t="str">
        <v>MUHAMMED MIDLAJ</v>
      </c>
      <c r="AF72" s="39" t="str">
        <v>DAHF</v>
      </c>
      <c r="AG72" s="39" t="str">
        <v>SUB JUNIOR</v>
      </c>
      <c r="AH72" s="39">
        <v>2</v>
      </c>
      <c r="AI72" s="39">
        <v>0</v>
      </c>
      <c r="AJ72" s="39">
        <v>0</v>
      </c>
      <c r="AK72" s="39">
        <v>0</v>
      </c>
      <c r="AL72" s="39">
        <v>0</v>
      </c>
      <c r="AM72" s="39">
        <v>76</v>
      </c>
      <c r="AN72" s="39">
        <v>96</v>
      </c>
    </row>
    <row r="73" spans="2:40" ht="21.4" customHeight="1">
      <c r="B73" s="73">
        <v>67</v>
      </c>
      <c r="C73" s="53" t="s">
        <v>548</v>
      </c>
      <c r="D73" s="376" t="s">
        <v>334</v>
      </c>
      <c r="E73" s="377" t="s">
        <v>813</v>
      </c>
      <c r="F73" s="377" t="s">
        <v>18</v>
      </c>
      <c r="G73" s="61">
        <v>2</v>
      </c>
      <c r="H73" s="62">
        <f t="shared" si="7"/>
        <v>0</v>
      </c>
      <c r="I73" s="62">
        <f t="shared" si="8"/>
        <v>3</v>
      </c>
      <c r="J73" s="61">
        <f t="shared" si="9"/>
        <v>3</v>
      </c>
      <c r="K73" s="393">
        <f t="shared" si="10"/>
        <v>3</v>
      </c>
      <c r="L73" s="44">
        <f t="shared" si="11"/>
        <v>30</v>
      </c>
      <c r="M73" s="63">
        <f t="shared" si="12"/>
        <v>46</v>
      </c>
      <c r="O73" s="255"/>
      <c r="P73" s="255"/>
      <c r="AC73" s="39">
        <v>67</v>
      </c>
      <c r="AD73" s="39" t="str">
        <v>A166</v>
      </c>
      <c r="AE73" s="39" t="str">
        <v>Muhammed Naieem</v>
      </c>
      <c r="AF73" s="39" t="str">
        <v>BADF</v>
      </c>
      <c r="AG73" s="39" t="str">
        <v>SUB JUNIOR</v>
      </c>
      <c r="AH73" s="39">
        <v>2</v>
      </c>
      <c r="AI73" s="39">
        <v>0</v>
      </c>
      <c r="AJ73" s="39">
        <v>3</v>
      </c>
      <c r="AK73" s="39">
        <v>3</v>
      </c>
      <c r="AL73" s="39">
        <v>3</v>
      </c>
      <c r="AM73" s="39">
        <v>30</v>
      </c>
      <c r="AN73" s="39">
        <v>46</v>
      </c>
    </row>
    <row r="74" spans="2:40" ht="21.4" customHeight="1" thickBot="1">
      <c r="B74" s="73">
        <v>68</v>
      </c>
      <c r="C74" s="43" t="s">
        <v>549</v>
      </c>
      <c r="D74" s="374" t="s">
        <v>335</v>
      </c>
      <c r="E74" s="45" t="s">
        <v>813</v>
      </c>
      <c r="F74" s="45" t="s">
        <v>18</v>
      </c>
      <c r="G74" s="58">
        <v>2</v>
      </c>
      <c r="H74" s="59">
        <f t="shared" si="7"/>
        <v>0</v>
      </c>
      <c r="I74" s="59">
        <f t="shared" si="8"/>
        <v>0</v>
      </c>
      <c r="J74" s="58">
        <f t="shared" si="9"/>
        <v>0</v>
      </c>
      <c r="K74" s="392">
        <f t="shared" si="10"/>
        <v>0</v>
      </c>
      <c r="L74" s="43">
        <f t="shared" si="11"/>
        <v>76</v>
      </c>
      <c r="M74" s="60">
        <f t="shared" si="12"/>
        <v>96</v>
      </c>
      <c r="O74" s="255"/>
      <c r="P74" s="255"/>
      <c r="AC74" s="39">
        <v>68</v>
      </c>
      <c r="AD74" s="39" t="str">
        <v>A167</v>
      </c>
      <c r="AE74" s="39" t="str">
        <v>MUHAMMED RAEES C A</v>
      </c>
      <c r="AF74" s="39" t="str">
        <v>BADF</v>
      </c>
      <c r="AG74" s="39" t="str">
        <v>SUB JUNIOR</v>
      </c>
      <c r="AH74" s="39">
        <v>2</v>
      </c>
      <c r="AI74" s="39">
        <v>0</v>
      </c>
      <c r="AJ74" s="39">
        <v>0</v>
      </c>
      <c r="AK74" s="39">
        <v>0</v>
      </c>
      <c r="AL74" s="39">
        <v>0</v>
      </c>
      <c r="AM74" s="39">
        <v>76</v>
      </c>
      <c r="AN74" s="39">
        <v>96</v>
      </c>
    </row>
    <row r="75" spans="2:40" ht="21.4" customHeight="1">
      <c r="B75" s="73">
        <v>69</v>
      </c>
      <c r="C75" s="53" t="s">
        <v>550</v>
      </c>
      <c r="D75" s="376" t="s">
        <v>336</v>
      </c>
      <c r="E75" s="54" t="s">
        <v>814</v>
      </c>
      <c r="F75" s="377" t="s">
        <v>18</v>
      </c>
      <c r="G75" s="61">
        <v>2</v>
      </c>
      <c r="H75" s="62">
        <f t="shared" si="7"/>
        <v>0</v>
      </c>
      <c r="I75" s="62">
        <f t="shared" si="8"/>
        <v>0</v>
      </c>
      <c r="J75" s="61">
        <f t="shared" si="9"/>
        <v>0</v>
      </c>
      <c r="K75" s="393">
        <f t="shared" si="10"/>
        <v>0</v>
      </c>
      <c r="L75" s="44">
        <f t="shared" si="11"/>
        <v>76</v>
      </c>
      <c r="M75" s="63">
        <f t="shared" si="12"/>
        <v>96</v>
      </c>
      <c r="O75" s="255"/>
      <c r="P75" s="255"/>
      <c r="AC75" s="39">
        <v>69</v>
      </c>
      <c r="AD75" s="39" t="str">
        <v>A168</v>
      </c>
      <c r="AE75" s="39" t="str">
        <v>Muhammed Sinan D A</v>
      </c>
      <c r="AF75" s="39" t="str">
        <v>JARF</v>
      </c>
      <c r="AG75" s="39" t="str">
        <v>SUB JUNIOR</v>
      </c>
      <c r="AH75" s="39">
        <v>2</v>
      </c>
      <c r="AI75" s="39">
        <v>0</v>
      </c>
      <c r="AJ75" s="39">
        <v>0</v>
      </c>
      <c r="AK75" s="39">
        <v>0</v>
      </c>
      <c r="AL75" s="39">
        <v>0</v>
      </c>
      <c r="AM75" s="39">
        <v>76</v>
      </c>
      <c r="AN75" s="39">
        <v>96</v>
      </c>
    </row>
    <row r="76" spans="2:40" ht="21.4" customHeight="1" thickBot="1">
      <c r="B76" s="73">
        <v>70</v>
      </c>
      <c r="C76" s="43" t="s">
        <v>551</v>
      </c>
      <c r="D76" s="374" t="s">
        <v>337</v>
      </c>
      <c r="E76" s="45" t="s">
        <v>811</v>
      </c>
      <c r="F76" s="45" t="s">
        <v>18</v>
      </c>
      <c r="G76" s="58">
        <v>2</v>
      </c>
      <c r="H76" s="59">
        <f t="shared" si="7"/>
        <v>0</v>
      </c>
      <c r="I76" s="59">
        <f t="shared" si="8"/>
        <v>0</v>
      </c>
      <c r="J76" s="58">
        <f t="shared" si="9"/>
        <v>0</v>
      </c>
      <c r="K76" s="392">
        <f t="shared" si="10"/>
        <v>0</v>
      </c>
      <c r="L76" s="43">
        <f t="shared" si="11"/>
        <v>76</v>
      </c>
      <c r="M76" s="60">
        <f t="shared" si="12"/>
        <v>96</v>
      </c>
      <c r="O76" s="255"/>
      <c r="P76" s="255"/>
      <c r="AC76" s="39">
        <v>70</v>
      </c>
      <c r="AD76" s="39" t="str">
        <v>A169</v>
      </c>
      <c r="AE76" s="39" t="str">
        <v>NAZWAN MOHAMMED</v>
      </c>
      <c r="AF76" s="39" t="str">
        <v>FANT</v>
      </c>
      <c r="AG76" s="39" t="str">
        <v>SUB JUNIOR</v>
      </c>
      <c r="AH76" s="39">
        <v>2</v>
      </c>
      <c r="AI76" s="39">
        <v>0</v>
      </c>
      <c r="AJ76" s="39">
        <v>0</v>
      </c>
      <c r="AK76" s="39">
        <v>0</v>
      </c>
      <c r="AL76" s="39">
        <v>0</v>
      </c>
      <c r="AM76" s="39">
        <v>76</v>
      </c>
      <c r="AN76" s="39">
        <v>96</v>
      </c>
    </row>
    <row r="77" spans="2:40" ht="21.4" customHeight="1">
      <c r="B77" s="73">
        <v>71</v>
      </c>
      <c r="C77" s="53" t="s">
        <v>552</v>
      </c>
      <c r="D77" s="376" t="s">
        <v>338</v>
      </c>
      <c r="E77" s="377" t="s">
        <v>812</v>
      </c>
      <c r="F77" s="377" t="s">
        <v>18</v>
      </c>
      <c r="G77" s="61">
        <v>2</v>
      </c>
      <c r="H77" s="62">
        <f t="shared" si="7"/>
        <v>0</v>
      </c>
      <c r="I77" s="62">
        <f t="shared" si="8"/>
        <v>0</v>
      </c>
      <c r="J77" s="61">
        <f t="shared" si="9"/>
        <v>0</v>
      </c>
      <c r="K77" s="393">
        <f t="shared" si="10"/>
        <v>0</v>
      </c>
      <c r="L77" s="44">
        <f t="shared" si="11"/>
        <v>76</v>
      </c>
      <c r="M77" s="63">
        <f t="shared" si="12"/>
        <v>96</v>
      </c>
      <c r="O77" s="255"/>
      <c r="P77" s="255"/>
      <c r="AC77" s="39">
        <v>71</v>
      </c>
      <c r="AD77" s="39" t="str">
        <v>A170</v>
      </c>
      <c r="AE77" s="39" t="str">
        <v>P.V.AHMAD ANAS</v>
      </c>
      <c r="AF77" s="39" t="str">
        <v>DAHF</v>
      </c>
      <c r="AG77" s="39" t="str">
        <v>SUB JUNIOR</v>
      </c>
      <c r="AH77" s="39">
        <v>2</v>
      </c>
      <c r="AI77" s="39">
        <v>0</v>
      </c>
      <c r="AJ77" s="39">
        <v>0</v>
      </c>
      <c r="AK77" s="39">
        <v>0</v>
      </c>
      <c r="AL77" s="39">
        <v>0</v>
      </c>
      <c r="AM77" s="39">
        <v>76</v>
      </c>
      <c r="AN77" s="39">
        <v>96</v>
      </c>
    </row>
    <row r="78" spans="2:40" ht="21.4" customHeight="1" thickBot="1">
      <c r="B78" s="73">
        <v>72</v>
      </c>
      <c r="C78" s="43" t="s">
        <v>553</v>
      </c>
      <c r="D78" s="374" t="s">
        <v>339</v>
      </c>
      <c r="E78" s="45" t="s">
        <v>812</v>
      </c>
      <c r="F78" s="45" t="s">
        <v>18</v>
      </c>
      <c r="G78" s="58">
        <v>2</v>
      </c>
      <c r="H78" s="59">
        <f t="shared" si="7"/>
        <v>0</v>
      </c>
      <c r="I78" s="59">
        <f t="shared" si="8"/>
        <v>0</v>
      </c>
      <c r="J78" s="58">
        <f t="shared" si="9"/>
        <v>0</v>
      </c>
      <c r="K78" s="392">
        <f t="shared" si="10"/>
        <v>0</v>
      </c>
      <c r="L78" s="43">
        <f t="shared" si="11"/>
        <v>76</v>
      </c>
      <c r="M78" s="60">
        <f t="shared" si="12"/>
        <v>96</v>
      </c>
      <c r="O78" s="255"/>
      <c r="P78" s="255"/>
      <c r="AC78" s="39">
        <v>72</v>
      </c>
      <c r="AD78" s="39" t="str">
        <v>A171</v>
      </c>
      <c r="AE78" s="39" t="str">
        <v>SAYYED MOHAMMED SINAN AM</v>
      </c>
      <c r="AF78" s="39" t="str">
        <v>DAHF</v>
      </c>
      <c r="AG78" s="39" t="str">
        <v>SUB JUNIOR</v>
      </c>
      <c r="AH78" s="39">
        <v>2</v>
      </c>
      <c r="AI78" s="39">
        <v>0</v>
      </c>
      <c r="AJ78" s="39">
        <v>0</v>
      </c>
      <c r="AK78" s="39">
        <v>0</v>
      </c>
      <c r="AL78" s="39">
        <v>0</v>
      </c>
      <c r="AM78" s="39">
        <v>76</v>
      </c>
      <c r="AN78" s="39">
        <v>96</v>
      </c>
    </row>
    <row r="79" spans="2:40" ht="21.4" customHeight="1">
      <c r="B79" s="73">
        <v>73</v>
      </c>
      <c r="C79" s="53" t="s">
        <v>554</v>
      </c>
      <c r="D79" s="376" t="s">
        <v>340</v>
      </c>
      <c r="E79" s="54" t="s">
        <v>812</v>
      </c>
      <c r="F79" s="377" t="s">
        <v>18</v>
      </c>
      <c r="G79" s="61">
        <v>2</v>
      </c>
      <c r="H79" s="62">
        <f t="shared" si="7"/>
        <v>0</v>
      </c>
      <c r="I79" s="62">
        <f t="shared" si="8"/>
        <v>0</v>
      </c>
      <c r="J79" s="61">
        <f t="shared" si="9"/>
        <v>0</v>
      </c>
      <c r="K79" s="393">
        <f t="shared" si="10"/>
        <v>0</v>
      </c>
      <c r="L79" s="44">
        <f t="shared" si="11"/>
        <v>76</v>
      </c>
      <c r="M79" s="63">
        <f t="shared" si="12"/>
        <v>96</v>
      </c>
      <c r="O79" s="255"/>
      <c r="P79" s="255"/>
      <c r="AC79" s="39">
        <v>73</v>
      </c>
      <c r="AD79" s="39" t="str">
        <v>A172</v>
      </c>
      <c r="AE79" s="39" t="str">
        <v>SAYYED MUHAMMED ABOOBACKER</v>
      </c>
      <c r="AF79" s="39" t="str">
        <v>DAHF</v>
      </c>
      <c r="AG79" s="39" t="str">
        <v>SUB JUNIOR</v>
      </c>
      <c r="AH79" s="39">
        <v>2</v>
      </c>
      <c r="AI79" s="39">
        <v>0</v>
      </c>
      <c r="AJ79" s="39">
        <v>0</v>
      </c>
      <c r="AK79" s="39">
        <v>0</v>
      </c>
      <c r="AL79" s="39">
        <v>0</v>
      </c>
      <c r="AM79" s="39">
        <v>76</v>
      </c>
      <c r="AN79" s="39">
        <v>96</v>
      </c>
    </row>
    <row r="80" spans="2:40" ht="21.4" customHeight="1" thickBot="1">
      <c r="B80" s="73">
        <v>74</v>
      </c>
      <c r="C80" s="43" t="s">
        <v>555</v>
      </c>
      <c r="D80" s="374" t="s">
        <v>341</v>
      </c>
      <c r="E80" s="45" t="s">
        <v>813</v>
      </c>
      <c r="F80" s="45" t="s">
        <v>18</v>
      </c>
      <c r="G80" s="58">
        <v>2</v>
      </c>
      <c r="H80" s="59">
        <f t="shared" si="7"/>
        <v>0</v>
      </c>
      <c r="I80" s="59">
        <f t="shared" si="8"/>
        <v>0</v>
      </c>
      <c r="J80" s="58">
        <f t="shared" si="9"/>
        <v>0</v>
      </c>
      <c r="K80" s="392">
        <f t="shared" si="10"/>
        <v>0</v>
      </c>
      <c r="L80" s="43">
        <f t="shared" si="11"/>
        <v>76</v>
      </c>
      <c r="M80" s="60">
        <f t="shared" si="12"/>
        <v>96</v>
      </c>
      <c r="O80" s="255"/>
      <c r="P80" s="255"/>
      <c r="AC80" s="39">
        <v>74</v>
      </c>
      <c r="AD80" s="39" t="str">
        <v>A173</v>
      </c>
      <c r="AE80" s="39" t="str">
        <v>SHAHUL HAMEED B.I</v>
      </c>
      <c r="AF80" s="39" t="str">
        <v>BADF</v>
      </c>
      <c r="AG80" s="39" t="str">
        <v>SUB JUNIOR</v>
      </c>
      <c r="AH80" s="39">
        <v>2</v>
      </c>
      <c r="AI80" s="39">
        <v>0</v>
      </c>
      <c r="AJ80" s="39">
        <v>0</v>
      </c>
      <c r="AK80" s="39">
        <v>0</v>
      </c>
      <c r="AL80" s="39">
        <v>0</v>
      </c>
      <c r="AM80" s="39">
        <v>76</v>
      </c>
      <c r="AN80" s="39">
        <v>96</v>
      </c>
    </row>
    <row r="81" spans="2:40" ht="21.4" customHeight="1">
      <c r="B81" s="73">
        <v>75</v>
      </c>
      <c r="C81" s="53" t="s">
        <v>556</v>
      </c>
      <c r="D81" s="376" t="s">
        <v>342</v>
      </c>
      <c r="E81" s="377" t="s">
        <v>812</v>
      </c>
      <c r="F81" s="377" t="s">
        <v>18</v>
      </c>
      <c r="G81" s="61">
        <v>2</v>
      </c>
      <c r="H81" s="62">
        <f t="shared" si="7"/>
        <v>0</v>
      </c>
      <c r="I81" s="62">
        <f t="shared" si="8"/>
        <v>5</v>
      </c>
      <c r="J81" s="61">
        <f t="shared" si="9"/>
        <v>5</v>
      </c>
      <c r="K81" s="393">
        <f t="shared" si="10"/>
        <v>5</v>
      </c>
      <c r="L81" s="44">
        <f t="shared" si="11"/>
        <v>13</v>
      </c>
      <c r="M81" s="63">
        <f t="shared" si="12"/>
        <v>24</v>
      </c>
      <c r="O81" s="255"/>
      <c r="P81" s="255"/>
      <c r="AC81" s="39">
        <v>75</v>
      </c>
      <c r="AD81" s="39" t="str">
        <v>A174</v>
      </c>
      <c r="AE81" s="39" t="str">
        <v>THUFAIL</v>
      </c>
      <c r="AF81" s="39" t="str">
        <v>DAHF</v>
      </c>
      <c r="AG81" s="39" t="str">
        <v>SUB JUNIOR</v>
      </c>
      <c r="AH81" s="39">
        <v>2</v>
      </c>
      <c r="AI81" s="39">
        <v>0</v>
      </c>
      <c r="AJ81" s="39">
        <v>5</v>
      </c>
      <c r="AK81" s="39">
        <v>5</v>
      </c>
      <c r="AL81" s="39">
        <v>5</v>
      </c>
      <c r="AM81" s="39">
        <v>13</v>
      </c>
      <c r="AN81" s="39">
        <v>24</v>
      </c>
    </row>
    <row r="82" spans="2:40" ht="21.4" customHeight="1" thickBot="1">
      <c r="B82" s="73">
        <v>76</v>
      </c>
      <c r="C82" s="43" t="s">
        <v>557</v>
      </c>
      <c r="D82" s="374" t="s">
        <v>343</v>
      </c>
      <c r="E82" s="45" t="s">
        <v>812</v>
      </c>
      <c r="F82" s="45" t="s">
        <v>18</v>
      </c>
      <c r="G82" s="58">
        <v>2</v>
      </c>
      <c r="H82" s="59">
        <f t="shared" si="7"/>
        <v>0</v>
      </c>
      <c r="I82" s="59">
        <f t="shared" si="8"/>
        <v>0</v>
      </c>
      <c r="J82" s="58">
        <f t="shared" si="9"/>
        <v>0</v>
      </c>
      <c r="K82" s="392">
        <f t="shared" si="10"/>
        <v>0</v>
      </c>
      <c r="L82" s="43">
        <f t="shared" si="11"/>
        <v>76</v>
      </c>
      <c r="M82" s="60">
        <f t="shared" si="12"/>
        <v>96</v>
      </c>
      <c r="O82" s="255"/>
      <c r="P82" s="255"/>
      <c r="AC82" s="39">
        <v>76</v>
      </c>
      <c r="AD82" s="39" t="str">
        <v>A175</v>
      </c>
      <c r="AE82" s="39" t="str">
        <v>YOUSUF FAHEEM P</v>
      </c>
      <c r="AF82" s="39" t="str">
        <v>DAHF</v>
      </c>
      <c r="AG82" s="39" t="str">
        <v>SUB JUNIOR</v>
      </c>
      <c r="AH82" s="39">
        <v>2</v>
      </c>
      <c r="AI82" s="39">
        <v>0</v>
      </c>
      <c r="AJ82" s="39">
        <v>0</v>
      </c>
      <c r="AK82" s="39">
        <v>0</v>
      </c>
      <c r="AL82" s="39">
        <v>0</v>
      </c>
      <c r="AM82" s="39">
        <v>76</v>
      </c>
      <c r="AN82" s="39">
        <v>96</v>
      </c>
    </row>
    <row r="83" spans="2:40" ht="21.4" customHeight="1">
      <c r="B83" s="73">
        <v>77</v>
      </c>
      <c r="C83" s="53" t="s">
        <v>558</v>
      </c>
      <c r="D83" s="372" t="s">
        <v>344</v>
      </c>
      <c r="E83" s="54" t="s">
        <v>813</v>
      </c>
      <c r="F83" s="377" t="s">
        <v>19</v>
      </c>
      <c r="G83" s="61">
        <v>3</v>
      </c>
      <c r="H83" s="62">
        <f t="shared" si="7"/>
        <v>0</v>
      </c>
      <c r="I83" s="62">
        <f t="shared" si="8"/>
        <v>0</v>
      </c>
      <c r="J83" s="61">
        <f t="shared" si="9"/>
        <v>0</v>
      </c>
      <c r="K83" s="393">
        <f t="shared" si="10"/>
        <v>0</v>
      </c>
      <c r="L83" s="44">
        <f t="shared" si="11"/>
        <v>76</v>
      </c>
      <c r="M83" s="63">
        <f t="shared" si="12"/>
        <v>96</v>
      </c>
      <c r="O83" s="255"/>
      <c r="P83" s="255"/>
      <c r="AC83" s="39">
        <v>77</v>
      </c>
    </row>
    <row r="84" spans="2:40" ht="21.4" customHeight="1" thickBot="1">
      <c r="B84" s="73">
        <v>78</v>
      </c>
      <c r="C84" s="43" t="s">
        <v>559</v>
      </c>
      <c r="D84" s="374" t="s">
        <v>345</v>
      </c>
      <c r="E84" s="45" t="s">
        <v>812</v>
      </c>
      <c r="F84" s="45" t="s">
        <v>19</v>
      </c>
      <c r="G84" s="58">
        <v>3</v>
      </c>
      <c r="H84" s="59">
        <f t="shared" si="7"/>
        <v>0</v>
      </c>
      <c r="I84" s="59">
        <f t="shared" si="8"/>
        <v>0</v>
      </c>
      <c r="J84" s="58">
        <f t="shared" si="9"/>
        <v>0</v>
      </c>
      <c r="K84" s="392">
        <f t="shared" si="10"/>
        <v>0</v>
      </c>
      <c r="L84" s="43">
        <f t="shared" si="11"/>
        <v>76</v>
      </c>
      <c r="M84" s="60">
        <f t="shared" si="12"/>
        <v>96</v>
      </c>
      <c r="O84" s="255"/>
      <c r="P84" s="255"/>
      <c r="AC84" s="39">
        <v>78</v>
      </c>
    </row>
    <row r="85" spans="2:40" ht="21.4" customHeight="1">
      <c r="B85" s="73">
        <v>79</v>
      </c>
      <c r="C85" s="53" t="s">
        <v>560</v>
      </c>
      <c r="D85" s="376" t="s">
        <v>346</v>
      </c>
      <c r="E85" s="377" t="s">
        <v>811</v>
      </c>
      <c r="F85" s="377" t="s">
        <v>19</v>
      </c>
      <c r="G85" s="61">
        <v>3</v>
      </c>
      <c r="H85" s="62">
        <f t="shared" si="7"/>
        <v>3</v>
      </c>
      <c r="I85" s="62">
        <f t="shared" si="8"/>
        <v>0</v>
      </c>
      <c r="J85" s="61">
        <f t="shared" si="9"/>
        <v>3</v>
      </c>
      <c r="K85" s="393">
        <f t="shared" si="10"/>
        <v>3</v>
      </c>
      <c r="L85" s="44">
        <f t="shared" si="11"/>
        <v>30</v>
      </c>
      <c r="M85" s="63">
        <f t="shared" si="12"/>
        <v>46</v>
      </c>
      <c r="O85" s="255"/>
      <c r="P85" s="255"/>
      <c r="AC85" s="39">
        <v>79</v>
      </c>
    </row>
    <row r="86" spans="2:40" ht="21.4" customHeight="1" thickBot="1">
      <c r="B86" s="73">
        <v>80</v>
      </c>
      <c r="C86" s="43" t="s">
        <v>561</v>
      </c>
      <c r="D86" s="374" t="s">
        <v>347</v>
      </c>
      <c r="E86" s="45" t="s">
        <v>813</v>
      </c>
      <c r="F86" s="45" t="s">
        <v>19</v>
      </c>
      <c r="G86" s="58">
        <v>3</v>
      </c>
      <c r="H86" s="59">
        <f t="shared" si="7"/>
        <v>1</v>
      </c>
      <c r="I86" s="59">
        <f t="shared" si="8"/>
        <v>0</v>
      </c>
      <c r="J86" s="58">
        <f t="shared" si="9"/>
        <v>1</v>
      </c>
      <c r="K86" s="392">
        <f t="shared" si="10"/>
        <v>1</v>
      </c>
      <c r="L86" s="43">
        <f t="shared" si="11"/>
        <v>54</v>
      </c>
      <c r="M86" s="60">
        <f t="shared" si="12"/>
        <v>69</v>
      </c>
      <c r="O86" s="255"/>
      <c r="P86" s="255"/>
      <c r="AC86" s="39">
        <v>80</v>
      </c>
    </row>
    <row r="87" spans="2:40" ht="21.4" customHeight="1">
      <c r="B87" s="73">
        <v>81</v>
      </c>
      <c r="C87" s="53" t="s">
        <v>562</v>
      </c>
      <c r="D87" s="376" t="s">
        <v>348</v>
      </c>
      <c r="E87" s="54" t="s">
        <v>811</v>
      </c>
      <c r="F87" s="377" t="s">
        <v>19</v>
      </c>
      <c r="G87" s="61">
        <v>3</v>
      </c>
      <c r="H87" s="62">
        <f t="shared" si="7"/>
        <v>0</v>
      </c>
      <c r="I87" s="62">
        <f t="shared" si="8"/>
        <v>0</v>
      </c>
      <c r="J87" s="61">
        <f t="shared" si="9"/>
        <v>0</v>
      </c>
      <c r="K87" s="393">
        <f t="shared" si="10"/>
        <v>0</v>
      </c>
      <c r="L87" s="44">
        <f t="shared" si="11"/>
        <v>76</v>
      </c>
      <c r="M87" s="63">
        <f t="shared" si="12"/>
        <v>96</v>
      </c>
      <c r="O87" s="255"/>
      <c r="P87" s="255"/>
      <c r="AC87" s="39">
        <v>81</v>
      </c>
    </row>
    <row r="88" spans="2:40" ht="21.4" customHeight="1" thickBot="1">
      <c r="B88" s="73">
        <v>82</v>
      </c>
      <c r="C88" s="43" t="s">
        <v>563</v>
      </c>
      <c r="D88" s="374" t="s">
        <v>349</v>
      </c>
      <c r="E88" s="45" t="s">
        <v>814</v>
      </c>
      <c r="F88" s="45" t="s">
        <v>19</v>
      </c>
      <c r="G88" s="58">
        <v>3</v>
      </c>
      <c r="H88" s="59">
        <f t="shared" si="7"/>
        <v>0</v>
      </c>
      <c r="I88" s="59">
        <f t="shared" si="8"/>
        <v>0</v>
      </c>
      <c r="J88" s="58">
        <f t="shared" si="9"/>
        <v>0</v>
      </c>
      <c r="K88" s="392">
        <f t="shared" si="10"/>
        <v>0</v>
      </c>
      <c r="L88" s="43">
        <f t="shared" si="11"/>
        <v>76</v>
      </c>
      <c r="M88" s="60">
        <f t="shared" si="12"/>
        <v>96</v>
      </c>
      <c r="O88" s="255"/>
      <c r="P88" s="255"/>
      <c r="AC88" s="39">
        <v>82</v>
      </c>
    </row>
    <row r="89" spans="2:40" ht="21.4" customHeight="1">
      <c r="B89" s="73">
        <v>83</v>
      </c>
      <c r="C89" s="53" t="s">
        <v>564</v>
      </c>
      <c r="D89" s="376" t="s">
        <v>350</v>
      </c>
      <c r="E89" s="377" t="s">
        <v>813</v>
      </c>
      <c r="F89" s="377" t="s">
        <v>19</v>
      </c>
      <c r="G89" s="61">
        <v>3</v>
      </c>
      <c r="H89" s="62">
        <f t="shared" si="7"/>
        <v>0</v>
      </c>
      <c r="I89" s="62">
        <f t="shared" si="8"/>
        <v>0</v>
      </c>
      <c r="J89" s="61">
        <f t="shared" si="9"/>
        <v>0</v>
      </c>
      <c r="K89" s="393">
        <f t="shared" si="10"/>
        <v>0</v>
      </c>
      <c r="L89" s="44">
        <f t="shared" si="11"/>
        <v>76</v>
      </c>
      <c r="M89" s="63">
        <f t="shared" si="12"/>
        <v>96</v>
      </c>
      <c r="O89" s="255"/>
      <c r="P89" s="255"/>
      <c r="AC89" s="39">
        <v>83</v>
      </c>
    </row>
    <row r="90" spans="2:40" ht="21.4" customHeight="1" thickBot="1">
      <c r="B90" s="73">
        <v>84</v>
      </c>
      <c r="C90" s="43" t="s">
        <v>565</v>
      </c>
      <c r="D90" s="374" t="s">
        <v>351</v>
      </c>
      <c r="E90" s="45" t="s">
        <v>814</v>
      </c>
      <c r="F90" s="45" t="s">
        <v>19</v>
      </c>
      <c r="G90" s="58">
        <v>3</v>
      </c>
      <c r="H90" s="59">
        <f t="shared" si="7"/>
        <v>5</v>
      </c>
      <c r="I90" s="59">
        <f t="shared" si="8"/>
        <v>0</v>
      </c>
      <c r="J90" s="58">
        <f t="shared" si="9"/>
        <v>5</v>
      </c>
      <c r="K90" s="392">
        <f t="shared" si="10"/>
        <v>5</v>
      </c>
      <c r="L90" s="43">
        <f t="shared" si="11"/>
        <v>13</v>
      </c>
      <c r="M90" s="60">
        <f t="shared" si="12"/>
        <v>24</v>
      </c>
      <c r="O90" s="255"/>
      <c r="P90" s="255"/>
      <c r="AC90" s="39">
        <v>84</v>
      </c>
    </row>
    <row r="91" spans="2:40" ht="21.4" customHeight="1">
      <c r="B91" s="73">
        <v>85</v>
      </c>
      <c r="C91" s="53" t="s">
        <v>566</v>
      </c>
      <c r="D91" s="376" t="s">
        <v>352</v>
      </c>
      <c r="E91" s="54" t="s">
        <v>814</v>
      </c>
      <c r="F91" s="377" t="s">
        <v>19</v>
      </c>
      <c r="G91" s="61">
        <v>3</v>
      </c>
      <c r="H91" s="62">
        <f t="shared" si="7"/>
        <v>0</v>
      </c>
      <c r="I91" s="62">
        <f t="shared" si="8"/>
        <v>0</v>
      </c>
      <c r="J91" s="61">
        <f t="shared" si="9"/>
        <v>0</v>
      </c>
      <c r="K91" s="393">
        <f t="shared" si="10"/>
        <v>1</v>
      </c>
      <c r="L91" s="44">
        <f t="shared" si="11"/>
        <v>76</v>
      </c>
      <c r="M91" s="63">
        <f t="shared" si="12"/>
        <v>69</v>
      </c>
      <c r="O91" s="255"/>
      <c r="P91" s="255"/>
      <c r="AC91" s="39">
        <v>85</v>
      </c>
    </row>
    <row r="92" spans="2:40" ht="21.4" customHeight="1" thickBot="1">
      <c r="B92" s="73">
        <v>86</v>
      </c>
      <c r="C92" s="43" t="s">
        <v>567</v>
      </c>
      <c r="D92" s="374" t="s">
        <v>353</v>
      </c>
      <c r="E92" s="45" t="s">
        <v>812</v>
      </c>
      <c r="F92" s="45" t="s">
        <v>19</v>
      </c>
      <c r="G92" s="58">
        <v>3</v>
      </c>
      <c r="H92" s="59">
        <f t="shared" si="7"/>
        <v>0</v>
      </c>
      <c r="I92" s="59">
        <f t="shared" si="8"/>
        <v>0</v>
      </c>
      <c r="J92" s="58">
        <f t="shared" si="9"/>
        <v>0</v>
      </c>
      <c r="K92" s="392">
        <f t="shared" si="10"/>
        <v>0</v>
      </c>
      <c r="L92" s="43">
        <f t="shared" si="11"/>
        <v>76</v>
      </c>
      <c r="M92" s="60">
        <f t="shared" si="12"/>
        <v>96</v>
      </c>
      <c r="O92" s="255"/>
      <c r="P92" s="255"/>
      <c r="AC92" s="39">
        <v>86</v>
      </c>
    </row>
    <row r="93" spans="2:40" ht="21.4" customHeight="1">
      <c r="B93" s="73">
        <v>87</v>
      </c>
      <c r="C93" s="53" t="s">
        <v>568</v>
      </c>
      <c r="D93" s="376" t="s">
        <v>354</v>
      </c>
      <c r="E93" s="377" t="s">
        <v>812</v>
      </c>
      <c r="F93" s="377" t="s">
        <v>19</v>
      </c>
      <c r="G93" s="61">
        <v>3</v>
      </c>
      <c r="H93" s="62">
        <f t="shared" si="7"/>
        <v>0</v>
      </c>
      <c r="I93" s="62">
        <f t="shared" si="8"/>
        <v>0</v>
      </c>
      <c r="J93" s="61">
        <f t="shared" si="9"/>
        <v>0</v>
      </c>
      <c r="K93" s="393">
        <f t="shared" si="10"/>
        <v>0</v>
      </c>
      <c r="L93" s="44">
        <f t="shared" si="11"/>
        <v>76</v>
      </c>
      <c r="M93" s="63">
        <f t="shared" si="12"/>
        <v>96</v>
      </c>
      <c r="O93" s="255"/>
      <c r="P93" s="255"/>
      <c r="AC93" s="39">
        <v>87</v>
      </c>
    </row>
    <row r="94" spans="2:40" ht="21.4" customHeight="1" thickBot="1">
      <c r="B94" s="73">
        <v>88</v>
      </c>
      <c r="C94" s="43" t="s">
        <v>569</v>
      </c>
      <c r="D94" s="374" t="s">
        <v>355</v>
      </c>
      <c r="E94" s="45" t="s">
        <v>811</v>
      </c>
      <c r="F94" s="45" t="s">
        <v>19</v>
      </c>
      <c r="G94" s="58">
        <v>3</v>
      </c>
      <c r="H94" s="59">
        <f t="shared" si="7"/>
        <v>0</v>
      </c>
      <c r="I94" s="59">
        <f t="shared" si="8"/>
        <v>0</v>
      </c>
      <c r="J94" s="58">
        <f t="shared" si="9"/>
        <v>0</v>
      </c>
      <c r="K94" s="392">
        <f t="shared" si="10"/>
        <v>0</v>
      </c>
      <c r="L94" s="43">
        <f t="shared" si="11"/>
        <v>76</v>
      </c>
      <c r="M94" s="60">
        <f t="shared" si="12"/>
        <v>96</v>
      </c>
      <c r="O94" s="255"/>
      <c r="P94" s="255"/>
      <c r="AC94" s="39">
        <v>88</v>
      </c>
    </row>
    <row r="95" spans="2:40" ht="21.4" customHeight="1">
      <c r="B95" s="73">
        <v>89</v>
      </c>
      <c r="C95" s="53" t="s">
        <v>570</v>
      </c>
      <c r="D95" s="376" t="s">
        <v>356</v>
      </c>
      <c r="E95" s="54" t="s">
        <v>811</v>
      </c>
      <c r="F95" s="377" t="s">
        <v>19</v>
      </c>
      <c r="G95" s="61">
        <v>3</v>
      </c>
      <c r="H95" s="62">
        <f t="shared" si="7"/>
        <v>0</v>
      </c>
      <c r="I95" s="62">
        <f t="shared" si="8"/>
        <v>0</v>
      </c>
      <c r="J95" s="61">
        <f t="shared" si="9"/>
        <v>0</v>
      </c>
      <c r="K95" s="393">
        <f t="shared" si="10"/>
        <v>0</v>
      </c>
      <c r="L95" s="44">
        <f t="shared" si="11"/>
        <v>76</v>
      </c>
      <c r="M95" s="63">
        <f t="shared" si="12"/>
        <v>96</v>
      </c>
      <c r="O95" s="255"/>
      <c r="P95" s="255"/>
      <c r="AC95" s="39">
        <v>89</v>
      </c>
    </row>
    <row r="96" spans="2:40" ht="21.4" customHeight="1" thickBot="1">
      <c r="B96" s="73">
        <v>90</v>
      </c>
      <c r="C96" s="43" t="s">
        <v>571</v>
      </c>
      <c r="D96" s="374" t="s">
        <v>357</v>
      </c>
      <c r="E96" s="45" t="s">
        <v>813</v>
      </c>
      <c r="F96" s="45" t="s">
        <v>19</v>
      </c>
      <c r="G96" s="58">
        <v>3</v>
      </c>
      <c r="H96" s="59">
        <f t="shared" si="7"/>
        <v>0</v>
      </c>
      <c r="I96" s="59">
        <f t="shared" si="8"/>
        <v>0</v>
      </c>
      <c r="J96" s="58">
        <f t="shared" si="9"/>
        <v>0</v>
      </c>
      <c r="K96" s="392">
        <f t="shared" si="10"/>
        <v>0</v>
      </c>
      <c r="L96" s="43">
        <f t="shared" si="11"/>
        <v>76</v>
      </c>
      <c r="M96" s="60">
        <f t="shared" si="12"/>
        <v>96</v>
      </c>
      <c r="O96" s="255"/>
      <c r="P96" s="255"/>
      <c r="AC96" s="39">
        <v>90</v>
      </c>
    </row>
    <row r="97" spans="2:29" ht="21.4" customHeight="1">
      <c r="B97" s="73">
        <v>91</v>
      </c>
      <c r="C97" s="53" t="s">
        <v>166</v>
      </c>
      <c r="D97" s="376" t="s">
        <v>358</v>
      </c>
      <c r="E97" s="377" t="s">
        <v>812</v>
      </c>
      <c r="F97" s="377" t="s">
        <v>19</v>
      </c>
      <c r="G97" s="61">
        <v>3</v>
      </c>
      <c r="H97" s="62">
        <f t="shared" si="7"/>
        <v>3</v>
      </c>
      <c r="I97" s="62">
        <f t="shared" si="8"/>
        <v>0</v>
      </c>
      <c r="J97" s="61">
        <f t="shared" si="9"/>
        <v>3</v>
      </c>
      <c r="K97" s="393">
        <f t="shared" si="10"/>
        <v>3</v>
      </c>
      <c r="L97" s="44">
        <f t="shared" si="11"/>
        <v>30</v>
      </c>
      <c r="M97" s="63">
        <f t="shared" si="12"/>
        <v>46</v>
      </c>
      <c r="O97" s="255"/>
      <c r="P97" s="255"/>
      <c r="AC97" s="39">
        <v>91</v>
      </c>
    </row>
    <row r="98" spans="2:29" ht="21.4" customHeight="1" thickBot="1">
      <c r="B98" s="73">
        <v>92</v>
      </c>
      <c r="C98" s="43" t="s">
        <v>572</v>
      </c>
      <c r="D98" s="374" t="s">
        <v>50</v>
      </c>
      <c r="E98" s="45" t="s">
        <v>811</v>
      </c>
      <c r="F98" s="45" t="s">
        <v>19</v>
      </c>
      <c r="G98" s="58">
        <v>3</v>
      </c>
      <c r="H98" s="59">
        <f t="shared" si="7"/>
        <v>0</v>
      </c>
      <c r="I98" s="59">
        <f t="shared" si="8"/>
        <v>0</v>
      </c>
      <c r="J98" s="58">
        <f t="shared" si="9"/>
        <v>0</v>
      </c>
      <c r="K98" s="392">
        <f t="shared" si="10"/>
        <v>0</v>
      </c>
      <c r="L98" s="43">
        <f t="shared" si="11"/>
        <v>76</v>
      </c>
      <c r="M98" s="60">
        <f t="shared" si="12"/>
        <v>96</v>
      </c>
      <c r="O98" s="255"/>
      <c r="P98" s="255"/>
      <c r="AC98" s="39">
        <v>92</v>
      </c>
    </row>
    <row r="99" spans="2:29" ht="21.4" customHeight="1">
      <c r="B99" s="73">
        <v>93</v>
      </c>
      <c r="C99" s="53" t="s">
        <v>573</v>
      </c>
      <c r="D99" s="376" t="s">
        <v>359</v>
      </c>
      <c r="E99" s="54" t="s">
        <v>814</v>
      </c>
      <c r="F99" s="377" t="s">
        <v>19</v>
      </c>
      <c r="G99" s="61">
        <v>3</v>
      </c>
      <c r="H99" s="62">
        <f t="shared" si="7"/>
        <v>0</v>
      </c>
      <c r="I99" s="62">
        <f t="shared" si="8"/>
        <v>0</v>
      </c>
      <c r="J99" s="61">
        <f t="shared" si="9"/>
        <v>0</v>
      </c>
      <c r="K99" s="393">
        <f t="shared" si="10"/>
        <v>0</v>
      </c>
      <c r="L99" s="44">
        <f t="shared" si="11"/>
        <v>76</v>
      </c>
      <c r="M99" s="63">
        <f t="shared" si="12"/>
        <v>96</v>
      </c>
      <c r="O99" s="255"/>
      <c r="P99" s="255"/>
      <c r="AC99" s="39">
        <v>93</v>
      </c>
    </row>
    <row r="100" spans="2:29" ht="21.4" customHeight="1" thickBot="1">
      <c r="B100" s="73">
        <v>94</v>
      </c>
      <c r="C100" s="43" t="s">
        <v>574</v>
      </c>
      <c r="D100" s="374" t="s">
        <v>360</v>
      </c>
      <c r="E100" s="45" t="s">
        <v>813</v>
      </c>
      <c r="F100" s="45" t="s">
        <v>19</v>
      </c>
      <c r="G100" s="58">
        <v>3</v>
      </c>
      <c r="H100" s="59">
        <f t="shared" si="7"/>
        <v>0</v>
      </c>
      <c r="I100" s="59">
        <f t="shared" si="8"/>
        <v>0</v>
      </c>
      <c r="J100" s="58">
        <f t="shared" si="9"/>
        <v>0</v>
      </c>
      <c r="K100" s="392">
        <f t="shared" si="10"/>
        <v>0</v>
      </c>
      <c r="L100" s="43">
        <f t="shared" si="11"/>
        <v>76</v>
      </c>
      <c r="M100" s="60">
        <f t="shared" si="12"/>
        <v>96</v>
      </c>
      <c r="O100" s="255"/>
      <c r="P100" s="255"/>
      <c r="AC100" s="39">
        <v>94</v>
      </c>
    </row>
    <row r="101" spans="2:29" ht="21.4" customHeight="1">
      <c r="B101" s="73">
        <v>95</v>
      </c>
      <c r="C101" s="53" t="s">
        <v>575</v>
      </c>
      <c r="D101" s="376" t="s">
        <v>361</v>
      </c>
      <c r="E101" s="377" t="s">
        <v>814</v>
      </c>
      <c r="F101" s="377" t="s">
        <v>19</v>
      </c>
      <c r="G101" s="61">
        <v>3</v>
      </c>
      <c r="H101" s="62">
        <f t="shared" si="7"/>
        <v>0</v>
      </c>
      <c r="I101" s="62">
        <f t="shared" si="8"/>
        <v>0</v>
      </c>
      <c r="J101" s="61">
        <f t="shared" si="9"/>
        <v>0</v>
      </c>
      <c r="K101" s="393">
        <f t="shared" si="10"/>
        <v>0</v>
      </c>
      <c r="L101" s="44">
        <f t="shared" si="11"/>
        <v>76</v>
      </c>
      <c r="M101" s="63">
        <f t="shared" si="12"/>
        <v>96</v>
      </c>
      <c r="O101" s="255"/>
      <c r="P101" s="255"/>
      <c r="AC101" s="39">
        <v>95</v>
      </c>
    </row>
    <row r="102" spans="2:29" ht="21.4" customHeight="1" thickBot="1">
      <c r="B102" s="73">
        <v>96</v>
      </c>
      <c r="C102" s="43" t="s">
        <v>576</v>
      </c>
      <c r="D102" s="374" t="s">
        <v>362</v>
      </c>
      <c r="E102" s="45" t="s">
        <v>814</v>
      </c>
      <c r="F102" s="45" t="s">
        <v>19</v>
      </c>
      <c r="G102" s="58">
        <v>3</v>
      </c>
      <c r="H102" s="59">
        <f t="shared" si="7"/>
        <v>0</v>
      </c>
      <c r="I102" s="59">
        <f t="shared" si="8"/>
        <v>0</v>
      </c>
      <c r="J102" s="58">
        <f t="shared" si="9"/>
        <v>0</v>
      </c>
      <c r="K102" s="392">
        <f t="shared" si="10"/>
        <v>0</v>
      </c>
      <c r="L102" s="43">
        <f t="shared" si="11"/>
        <v>76</v>
      </c>
      <c r="M102" s="60">
        <f t="shared" si="12"/>
        <v>96</v>
      </c>
      <c r="O102" s="255"/>
      <c r="P102" s="255"/>
      <c r="AC102" s="39">
        <v>96</v>
      </c>
    </row>
    <row r="103" spans="2:29" ht="21.4" customHeight="1">
      <c r="B103" s="73">
        <v>97</v>
      </c>
      <c r="C103" s="53" t="s">
        <v>577</v>
      </c>
      <c r="D103" s="376" t="s">
        <v>363</v>
      </c>
      <c r="E103" s="54" t="s">
        <v>811</v>
      </c>
      <c r="F103" s="377" t="s">
        <v>19</v>
      </c>
      <c r="G103" s="61">
        <v>3</v>
      </c>
      <c r="H103" s="62">
        <f t="shared" si="7"/>
        <v>0</v>
      </c>
      <c r="I103" s="62">
        <f t="shared" si="8"/>
        <v>0</v>
      </c>
      <c r="J103" s="61">
        <f t="shared" si="9"/>
        <v>0</v>
      </c>
      <c r="K103" s="393">
        <f t="shared" si="10"/>
        <v>0</v>
      </c>
      <c r="L103" s="44">
        <f t="shared" si="11"/>
        <v>76</v>
      </c>
      <c r="M103" s="63">
        <f t="shared" si="12"/>
        <v>96</v>
      </c>
      <c r="O103" s="255"/>
      <c r="P103" s="255"/>
      <c r="AC103" s="39">
        <v>97</v>
      </c>
    </row>
    <row r="104" spans="2:29" ht="21.4" customHeight="1" thickBot="1">
      <c r="B104" s="73">
        <v>98</v>
      </c>
      <c r="C104" s="43" t="s">
        <v>578</v>
      </c>
      <c r="D104" s="374" t="s">
        <v>364</v>
      </c>
      <c r="E104" s="45" t="s">
        <v>813</v>
      </c>
      <c r="F104" s="45" t="s">
        <v>19</v>
      </c>
      <c r="G104" s="58">
        <v>3</v>
      </c>
      <c r="H104" s="59">
        <f t="shared" si="7"/>
        <v>0</v>
      </c>
      <c r="I104" s="59">
        <f t="shared" si="8"/>
        <v>1</v>
      </c>
      <c r="J104" s="58">
        <f t="shared" si="9"/>
        <v>1</v>
      </c>
      <c r="K104" s="392">
        <f t="shared" si="10"/>
        <v>1</v>
      </c>
      <c r="L104" s="43">
        <f t="shared" si="11"/>
        <v>54</v>
      </c>
      <c r="M104" s="60">
        <f t="shared" si="12"/>
        <v>69</v>
      </c>
      <c r="O104" s="255"/>
      <c r="P104" s="255"/>
      <c r="AC104" s="39">
        <v>98</v>
      </c>
    </row>
    <row r="105" spans="2:29" ht="21.4" customHeight="1">
      <c r="B105" s="73">
        <v>99</v>
      </c>
      <c r="C105" s="53" t="s">
        <v>579</v>
      </c>
      <c r="D105" s="376" t="s">
        <v>365</v>
      </c>
      <c r="E105" s="377" t="s">
        <v>812</v>
      </c>
      <c r="F105" s="377" t="s">
        <v>19</v>
      </c>
      <c r="G105" s="61">
        <v>3</v>
      </c>
      <c r="H105" s="62">
        <f t="shared" si="7"/>
        <v>0</v>
      </c>
      <c r="I105" s="62">
        <f t="shared" si="8"/>
        <v>0</v>
      </c>
      <c r="J105" s="61">
        <f t="shared" si="9"/>
        <v>0</v>
      </c>
      <c r="K105" s="393">
        <f t="shared" si="10"/>
        <v>0</v>
      </c>
      <c r="L105" s="44">
        <f t="shared" si="11"/>
        <v>76</v>
      </c>
      <c r="M105" s="63">
        <f t="shared" si="12"/>
        <v>96</v>
      </c>
      <c r="O105" s="255"/>
      <c r="P105" s="255"/>
      <c r="AC105" s="39">
        <v>99</v>
      </c>
    </row>
    <row r="106" spans="2:29" ht="21.4" customHeight="1" thickBot="1">
      <c r="B106" s="73">
        <v>100</v>
      </c>
      <c r="C106" s="43" t="s">
        <v>580</v>
      </c>
      <c r="D106" s="374" t="s">
        <v>366</v>
      </c>
      <c r="E106" s="45" t="s">
        <v>811</v>
      </c>
      <c r="F106" s="45" t="s">
        <v>19</v>
      </c>
      <c r="G106" s="58">
        <v>3</v>
      </c>
      <c r="H106" s="59">
        <f t="shared" si="7"/>
        <v>0</v>
      </c>
      <c r="I106" s="59">
        <f t="shared" si="8"/>
        <v>0</v>
      </c>
      <c r="J106" s="58">
        <f t="shared" si="9"/>
        <v>0</v>
      </c>
      <c r="K106" s="392">
        <f t="shared" si="10"/>
        <v>0</v>
      </c>
      <c r="L106" s="43">
        <f t="shared" si="11"/>
        <v>76</v>
      </c>
      <c r="M106" s="60">
        <f t="shared" si="12"/>
        <v>96</v>
      </c>
      <c r="O106" s="255"/>
      <c r="P106" s="255"/>
      <c r="AC106" s="39">
        <v>100</v>
      </c>
    </row>
    <row r="107" spans="2:29" ht="21.4" customHeight="1">
      <c r="B107" s="73">
        <v>101</v>
      </c>
      <c r="C107" s="53" t="s">
        <v>581</v>
      </c>
      <c r="D107" s="376" t="s">
        <v>367</v>
      </c>
      <c r="E107" s="54" t="s">
        <v>812</v>
      </c>
      <c r="F107" s="377" t="s">
        <v>19</v>
      </c>
      <c r="G107" s="61">
        <v>3</v>
      </c>
      <c r="H107" s="62">
        <f t="shared" si="7"/>
        <v>0</v>
      </c>
      <c r="I107" s="62">
        <f t="shared" si="8"/>
        <v>0</v>
      </c>
      <c r="J107" s="61">
        <f t="shared" si="9"/>
        <v>0</v>
      </c>
      <c r="K107" s="393">
        <f t="shared" si="10"/>
        <v>0</v>
      </c>
      <c r="L107" s="44">
        <f t="shared" si="11"/>
        <v>76</v>
      </c>
      <c r="M107" s="63">
        <f t="shared" si="12"/>
        <v>96</v>
      </c>
      <c r="O107" s="255"/>
      <c r="P107" s="255"/>
      <c r="AC107" s="39">
        <v>101</v>
      </c>
    </row>
    <row r="108" spans="2:29" ht="21.4" customHeight="1" thickBot="1">
      <c r="B108" s="73">
        <v>102</v>
      </c>
      <c r="C108" s="43" t="s">
        <v>582</v>
      </c>
      <c r="D108" s="374" t="s">
        <v>368</v>
      </c>
      <c r="E108" s="45" t="s">
        <v>812</v>
      </c>
      <c r="F108" s="45" t="s">
        <v>19</v>
      </c>
      <c r="G108" s="58">
        <v>3</v>
      </c>
      <c r="H108" s="59">
        <f t="shared" si="7"/>
        <v>0</v>
      </c>
      <c r="I108" s="59">
        <f t="shared" si="8"/>
        <v>0</v>
      </c>
      <c r="J108" s="58">
        <f t="shared" si="9"/>
        <v>0</v>
      </c>
      <c r="K108" s="392">
        <f t="shared" si="10"/>
        <v>0</v>
      </c>
      <c r="L108" s="43">
        <f t="shared" si="11"/>
        <v>76</v>
      </c>
      <c r="M108" s="60">
        <f t="shared" si="12"/>
        <v>96</v>
      </c>
      <c r="O108" s="255"/>
      <c r="P108" s="255"/>
      <c r="AC108" s="39">
        <v>102</v>
      </c>
    </row>
    <row r="109" spans="2:29" ht="21.4" customHeight="1">
      <c r="B109" s="73">
        <v>103</v>
      </c>
      <c r="C109" s="53" t="s">
        <v>583</v>
      </c>
      <c r="D109" s="376" t="s">
        <v>369</v>
      </c>
      <c r="E109" s="377" t="s">
        <v>814</v>
      </c>
      <c r="F109" s="377" t="s">
        <v>19</v>
      </c>
      <c r="G109" s="61">
        <v>3</v>
      </c>
      <c r="H109" s="62">
        <f t="shared" si="7"/>
        <v>0</v>
      </c>
      <c r="I109" s="62">
        <f t="shared" si="8"/>
        <v>0</v>
      </c>
      <c r="J109" s="61">
        <f t="shared" si="9"/>
        <v>0</v>
      </c>
      <c r="K109" s="393">
        <f t="shared" si="10"/>
        <v>0</v>
      </c>
      <c r="L109" s="44">
        <f t="shared" si="11"/>
        <v>76</v>
      </c>
      <c r="M109" s="63">
        <f t="shared" si="12"/>
        <v>96</v>
      </c>
      <c r="O109" s="255"/>
      <c r="P109" s="255"/>
      <c r="AC109" s="39">
        <v>103</v>
      </c>
    </row>
    <row r="110" spans="2:29" ht="21.4" customHeight="1" thickBot="1">
      <c r="B110" s="73">
        <v>104</v>
      </c>
      <c r="C110" s="43" t="s">
        <v>584</v>
      </c>
      <c r="D110" s="374" t="s">
        <v>370</v>
      </c>
      <c r="E110" s="45" t="s">
        <v>812</v>
      </c>
      <c r="F110" s="45" t="s">
        <v>19</v>
      </c>
      <c r="G110" s="58">
        <v>3</v>
      </c>
      <c r="H110" s="59">
        <f t="shared" si="7"/>
        <v>0</v>
      </c>
      <c r="I110" s="59">
        <f t="shared" si="8"/>
        <v>0</v>
      </c>
      <c r="J110" s="58">
        <f t="shared" si="9"/>
        <v>0</v>
      </c>
      <c r="K110" s="392">
        <f t="shared" si="10"/>
        <v>0</v>
      </c>
      <c r="L110" s="43">
        <f t="shared" si="11"/>
        <v>76</v>
      </c>
      <c r="M110" s="60">
        <f t="shared" si="12"/>
        <v>96</v>
      </c>
      <c r="O110" s="255"/>
      <c r="P110" s="255"/>
      <c r="AC110" s="39">
        <v>104</v>
      </c>
    </row>
    <row r="111" spans="2:29" ht="21.4" customHeight="1">
      <c r="B111" s="73">
        <v>105</v>
      </c>
      <c r="C111" s="53" t="s">
        <v>585</v>
      </c>
      <c r="D111" s="376" t="s">
        <v>371</v>
      </c>
      <c r="E111" s="54" t="s">
        <v>813</v>
      </c>
      <c r="F111" s="377" t="s">
        <v>19</v>
      </c>
      <c r="G111" s="61">
        <v>3</v>
      </c>
      <c r="H111" s="62">
        <f t="shared" si="7"/>
        <v>0</v>
      </c>
      <c r="I111" s="62">
        <f t="shared" si="8"/>
        <v>0</v>
      </c>
      <c r="J111" s="61">
        <f t="shared" si="9"/>
        <v>0</v>
      </c>
      <c r="K111" s="393">
        <f t="shared" si="10"/>
        <v>0</v>
      </c>
      <c r="L111" s="44">
        <f t="shared" si="11"/>
        <v>76</v>
      </c>
      <c r="M111" s="63">
        <f t="shared" si="12"/>
        <v>96</v>
      </c>
      <c r="O111" s="255"/>
      <c r="P111" s="255"/>
      <c r="AC111" s="39">
        <v>105</v>
      </c>
    </row>
    <row r="112" spans="2:29" ht="21.4" customHeight="1" thickBot="1">
      <c r="B112" s="73">
        <v>106</v>
      </c>
      <c r="C112" s="43" t="s">
        <v>586</v>
      </c>
      <c r="D112" s="374" t="s">
        <v>372</v>
      </c>
      <c r="E112" s="45" t="s">
        <v>811</v>
      </c>
      <c r="F112" s="45" t="s">
        <v>19</v>
      </c>
      <c r="G112" s="58">
        <v>3</v>
      </c>
      <c r="H112" s="59">
        <f t="shared" si="7"/>
        <v>0</v>
      </c>
      <c r="I112" s="59">
        <f t="shared" si="8"/>
        <v>0</v>
      </c>
      <c r="J112" s="58">
        <f t="shared" si="9"/>
        <v>0</v>
      </c>
      <c r="K112" s="392">
        <f t="shared" si="10"/>
        <v>0</v>
      </c>
      <c r="L112" s="43">
        <f t="shared" si="11"/>
        <v>76</v>
      </c>
      <c r="M112" s="60">
        <f t="shared" si="12"/>
        <v>96</v>
      </c>
      <c r="O112" s="255"/>
      <c r="P112" s="255"/>
      <c r="AC112" s="39">
        <v>106</v>
      </c>
    </row>
    <row r="113" spans="2:29" ht="21.4" customHeight="1">
      <c r="B113" s="73">
        <v>107</v>
      </c>
      <c r="C113" s="53" t="s">
        <v>587</v>
      </c>
      <c r="D113" s="376" t="s">
        <v>373</v>
      </c>
      <c r="E113" s="377" t="s">
        <v>811</v>
      </c>
      <c r="F113" s="377" t="s">
        <v>19</v>
      </c>
      <c r="G113" s="61">
        <v>3</v>
      </c>
      <c r="H113" s="62">
        <f t="shared" si="7"/>
        <v>0</v>
      </c>
      <c r="I113" s="62">
        <f t="shared" si="8"/>
        <v>0</v>
      </c>
      <c r="J113" s="61">
        <f t="shared" si="9"/>
        <v>0</v>
      </c>
      <c r="K113" s="393">
        <f t="shared" si="10"/>
        <v>0</v>
      </c>
      <c r="L113" s="44">
        <f t="shared" si="11"/>
        <v>76</v>
      </c>
      <c r="M113" s="63">
        <f t="shared" si="12"/>
        <v>96</v>
      </c>
      <c r="O113" s="255"/>
      <c r="P113" s="255"/>
      <c r="AC113" s="39">
        <v>107</v>
      </c>
    </row>
    <row r="114" spans="2:29" ht="21.4" customHeight="1" thickBot="1">
      <c r="B114" s="73">
        <v>108</v>
      </c>
      <c r="C114" s="43" t="s">
        <v>588</v>
      </c>
      <c r="D114" s="374" t="s">
        <v>374</v>
      </c>
      <c r="E114" s="45" t="s">
        <v>814</v>
      </c>
      <c r="F114" s="45" t="s">
        <v>19</v>
      </c>
      <c r="G114" s="58">
        <v>3</v>
      </c>
      <c r="H114" s="59">
        <f t="shared" si="7"/>
        <v>1</v>
      </c>
      <c r="I114" s="59">
        <f t="shared" si="8"/>
        <v>0</v>
      </c>
      <c r="J114" s="58">
        <f t="shared" si="9"/>
        <v>1</v>
      </c>
      <c r="K114" s="392">
        <f t="shared" si="10"/>
        <v>1</v>
      </c>
      <c r="L114" s="43">
        <f t="shared" si="11"/>
        <v>54</v>
      </c>
      <c r="M114" s="60">
        <f t="shared" si="12"/>
        <v>69</v>
      </c>
      <c r="O114" s="255"/>
      <c r="P114" s="255"/>
      <c r="AC114" s="39">
        <v>108</v>
      </c>
    </row>
    <row r="115" spans="2:29" ht="21.4" customHeight="1">
      <c r="B115" s="73">
        <v>109</v>
      </c>
      <c r="C115" s="53" t="s">
        <v>589</v>
      </c>
      <c r="D115" s="376" t="s">
        <v>375</v>
      </c>
      <c r="E115" s="54" t="s">
        <v>812</v>
      </c>
      <c r="F115" s="377" t="s">
        <v>19</v>
      </c>
      <c r="G115" s="61">
        <v>3</v>
      </c>
      <c r="H115" s="62">
        <f t="shared" si="7"/>
        <v>0</v>
      </c>
      <c r="I115" s="62">
        <f t="shared" si="8"/>
        <v>0</v>
      </c>
      <c r="J115" s="61">
        <f t="shared" si="9"/>
        <v>0</v>
      </c>
      <c r="K115" s="393">
        <f t="shared" si="10"/>
        <v>0</v>
      </c>
      <c r="L115" s="44">
        <f t="shared" si="11"/>
        <v>76</v>
      </c>
      <c r="M115" s="63">
        <f t="shared" si="12"/>
        <v>96</v>
      </c>
      <c r="O115" s="255"/>
      <c r="P115" s="255"/>
      <c r="AC115" s="39">
        <v>109</v>
      </c>
    </row>
    <row r="116" spans="2:29" ht="21.4" customHeight="1" thickBot="1">
      <c r="B116" s="73">
        <v>110</v>
      </c>
      <c r="C116" s="43" t="s">
        <v>590</v>
      </c>
      <c r="D116" s="374" t="s">
        <v>376</v>
      </c>
      <c r="E116" s="45" t="s">
        <v>814</v>
      </c>
      <c r="F116" s="45" t="s">
        <v>19</v>
      </c>
      <c r="G116" s="58">
        <v>3</v>
      </c>
      <c r="H116" s="59">
        <f t="shared" si="7"/>
        <v>0</v>
      </c>
      <c r="I116" s="59">
        <f t="shared" si="8"/>
        <v>0</v>
      </c>
      <c r="J116" s="58">
        <f t="shared" si="9"/>
        <v>0</v>
      </c>
      <c r="K116" s="392">
        <f t="shared" si="10"/>
        <v>0</v>
      </c>
      <c r="L116" s="43">
        <f t="shared" si="11"/>
        <v>76</v>
      </c>
      <c r="M116" s="60">
        <f t="shared" si="12"/>
        <v>96</v>
      </c>
      <c r="O116" s="255"/>
      <c r="P116" s="255"/>
      <c r="AC116" s="39">
        <v>110</v>
      </c>
    </row>
    <row r="117" spans="2:29" ht="21.4" customHeight="1">
      <c r="B117" s="73">
        <v>111</v>
      </c>
      <c r="C117" s="53" t="s">
        <v>591</v>
      </c>
      <c r="D117" s="376" t="s">
        <v>377</v>
      </c>
      <c r="E117" s="377" t="s">
        <v>814</v>
      </c>
      <c r="F117" s="377" t="s">
        <v>19</v>
      </c>
      <c r="G117" s="61">
        <v>3</v>
      </c>
      <c r="H117" s="62">
        <f t="shared" si="7"/>
        <v>0</v>
      </c>
      <c r="I117" s="62">
        <f t="shared" si="8"/>
        <v>0</v>
      </c>
      <c r="J117" s="61">
        <f t="shared" si="9"/>
        <v>0</v>
      </c>
      <c r="K117" s="393">
        <f t="shared" si="10"/>
        <v>0</v>
      </c>
      <c r="L117" s="44">
        <f t="shared" si="11"/>
        <v>76</v>
      </c>
      <c r="M117" s="63">
        <f t="shared" si="12"/>
        <v>96</v>
      </c>
      <c r="O117" s="255"/>
      <c r="P117" s="255"/>
      <c r="AC117" s="39">
        <v>111</v>
      </c>
    </row>
    <row r="118" spans="2:29" ht="21.4" customHeight="1" thickBot="1">
      <c r="B118" s="73">
        <v>112</v>
      </c>
      <c r="C118" s="43" t="s">
        <v>592</v>
      </c>
      <c r="D118" s="374" t="s">
        <v>378</v>
      </c>
      <c r="E118" s="45" t="s">
        <v>811</v>
      </c>
      <c r="F118" s="45" t="s">
        <v>19</v>
      </c>
      <c r="G118" s="58">
        <v>3</v>
      </c>
      <c r="H118" s="59">
        <f t="shared" si="7"/>
        <v>0</v>
      </c>
      <c r="I118" s="59">
        <f t="shared" si="8"/>
        <v>0</v>
      </c>
      <c r="J118" s="58">
        <f t="shared" si="9"/>
        <v>0</v>
      </c>
      <c r="K118" s="392">
        <f t="shared" si="10"/>
        <v>0</v>
      </c>
      <c r="L118" s="43">
        <f t="shared" si="11"/>
        <v>76</v>
      </c>
      <c r="M118" s="60">
        <f t="shared" si="12"/>
        <v>96</v>
      </c>
      <c r="O118" s="255"/>
      <c r="P118" s="255"/>
      <c r="AC118" s="39">
        <v>112</v>
      </c>
    </row>
    <row r="119" spans="2:29" ht="21.4" customHeight="1">
      <c r="B119" s="73">
        <v>113</v>
      </c>
      <c r="C119" s="53" t="s">
        <v>593</v>
      </c>
      <c r="D119" s="376" t="s">
        <v>379</v>
      </c>
      <c r="E119" s="54" t="s">
        <v>813</v>
      </c>
      <c r="F119" s="377" t="s">
        <v>19</v>
      </c>
      <c r="G119" s="61">
        <v>3</v>
      </c>
      <c r="H119" s="62">
        <f t="shared" si="7"/>
        <v>0</v>
      </c>
      <c r="I119" s="62">
        <f t="shared" si="8"/>
        <v>0</v>
      </c>
      <c r="J119" s="61">
        <f t="shared" si="9"/>
        <v>0</v>
      </c>
      <c r="K119" s="393">
        <f t="shared" si="10"/>
        <v>0</v>
      </c>
      <c r="L119" s="44">
        <f t="shared" si="11"/>
        <v>76</v>
      </c>
      <c r="M119" s="63">
        <f t="shared" si="12"/>
        <v>96</v>
      </c>
      <c r="O119" s="255"/>
      <c r="P119" s="255"/>
      <c r="AC119" s="39">
        <v>113</v>
      </c>
    </row>
    <row r="120" spans="2:29" ht="21.4" customHeight="1" thickBot="1">
      <c r="B120" s="73">
        <v>114</v>
      </c>
      <c r="C120" s="43" t="s">
        <v>594</v>
      </c>
      <c r="D120" s="374" t="s">
        <v>380</v>
      </c>
      <c r="E120" s="45" t="s">
        <v>813</v>
      </c>
      <c r="F120" s="45" t="s">
        <v>19</v>
      </c>
      <c r="G120" s="58">
        <v>3</v>
      </c>
      <c r="H120" s="59">
        <f t="shared" si="7"/>
        <v>0</v>
      </c>
      <c r="I120" s="59">
        <f t="shared" si="8"/>
        <v>0</v>
      </c>
      <c r="J120" s="58">
        <f t="shared" si="9"/>
        <v>0</v>
      </c>
      <c r="K120" s="392">
        <f t="shared" si="10"/>
        <v>0</v>
      </c>
      <c r="L120" s="43">
        <f t="shared" si="11"/>
        <v>76</v>
      </c>
      <c r="M120" s="60">
        <f t="shared" si="12"/>
        <v>96</v>
      </c>
      <c r="O120" s="255"/>
      <c r="P120" s="255"/>
      <c r="AC120" s="39">
        <v>114</v>
      </c>
    </row>
    <row r="121" spans="2:29" ht="21.4" customHeight="1">
      <c r="B121" s="73">
        <v>115</v>
      </c>
      <c r="C121" s="53" t="s">
        <v>595</v>
      </c>
      <c r="D121" s="376" t="s">
        <v>381</v>
      </c>
      <c r="E121" s="377" t="s">
        <v>813</v>
      </c>
      <c r="F121" s="377" t="s">
        <v>19</v>
      </c>
      <c r="G121" s="61">
        <v>3</v>
      </c>
      <c r="H121" s="62">
        <f t="shared" si="7"/>
        <v>5</v>
      </c>
      <c r="I121" s="62">
        <f t="shared" si="8"/>
        <v>0</v>
      </c>
      <c r="J121" s="61">
        <f t="shared" si="9"/>
        <v>5</v>
      </c>
      <c r="K121" s="393">
        <f t="shared" si="10"/>
        <v>5</v>
      </c>
      <c r="L121" s="44">
        <f t="shared" si="11"/>
        <v>13</v>
      </c>
      <c r="M121" s="63">
        <f t="shared" si="12"/>
        <v>24</v>
      </c>
      <c r="O121" s="255"/>
      <c r="P121" s="255"/>
      <c r="AC121" s="39">
        <v>115</v>
      </c>
    </row>
    <row r="122" spans="2:29" ht="21.4" customHeight="1" thickBot="1">
      <c r="B122" s="73">
        <v>116</v>
      </c>
      <c r="C122" s="43" t="s">
        <v>596</v>
      </c>
      <c r="D122" s="374" t="s">
        <v>382</v>
      </c>
      <c r="E122" s="45" t="s">
        <v>812</v>
      </c>
      <c r="F122" s="45" t="s">
        <v>19</v>
      </c>
      <c r="G122" s="58">
        <v>3</v>
      </c>
      <c r="H122" s="59">
        <f t="shared" si="7"/>
        <v>0</v>
      </c>
      <c r="I122" s="59">
        <f t="shared" si="8"/>
        <v>0</v>
      </c>
      <c r="J122" s="58">
        <f t="shared" si="9"/>
        <v>0</v>
      </c>
      <c r="K122" s="392">
        <f t="shared" si="10"/>
        <v>0</v>
      </c>
      <c r="L122" s="43">
        <f t="shared" si="11"/>
        <v>76</v>
      </c>
      <c r="M122" s="60">
        <f t="shared" si="12"/>
        <v>96</v>
      </c>
      <c r="O122" s="255"/>
      <c r="P122" s="255"/>
      <c r="AC122" s="39">
        <v>116</v>
      </c>
    </row>
    <row r="123" spans="2:29" ht="21.4" customHeight="1">
      <c r="B123" s="73">
        <v>117</v>
      </c>
      <c r="C123" s="53" t="s">
        <v>597</v>
      </c>
      <c r="D123" s="372" t="s">
        <v>383</v>
      </c>
      <c r="E123" s="54" t="s">
        <v>813</v>
      </c>
      <c r="F123" s="377" t="s">
        <v>19</v>
      </c>
      <c r="G123" s="61">
        <v>4</v>
      </c>
      <c r="H123" s="62">
        <f t="shared" si="7"/>
        <v>0</v>
      </c>
      <c r="I123" s="62">
        <f t="shared" si="8"/>
        <v>0</v>
      </c>
      <c r="J123" s="61">
        <f t="shared" si="9"/>
        <v>0</v>
      </c>
      <c r="K123" s="393">
        <f t="shared" si="10"/>
        <v>0</v>
      </c>
      <c r="L123" s="44">
        <f t="shared" si="11"/>
        <v>76</v>
      </c>
      <c r="M123" s="63">
        <f t="shared" si="12"/>
        <v>96</v>
      </c>
      <c r="O123" s="255"/>
      <c r="P123" s="255"/>
      <c r="AC123" s="39">
        <v>117</v>
      </c>
    </row>
    <row r="124" spans="2:29" ht="21.4" customHeight="1" thickBot="1">
      <c r="B124" s="73">
        <v>118</v>
      </c>
      <c r="C124" s="43" t="s">
        <v>598</v>
      </c>
      <c r="D124" s="374" t="s">
        <v>384</v>
      </c>
      <c r="E124" s="45" t="s">
        <v>811</v>
      </c>
      <c r="F124" s="45" t="s">
        <v>19</v>
      </c>
      <c r="G124" s="58">
        <v>4</v>
      </c>
      <c r="H124" s="59">
        <f t="shared" si="7"/>
        <v>0</v>
      </c>
      <c r="I124" s="59">
        <f t="shared" si="8"/>
        <v>3</v>
      </c>
      <c r="J124" s="58">
        <f t="shared" si="9"/>
        <v>3</v>
      </c>
      <c r="K124" s="392">
        <f t="shared" si="10"/>
        <v>4</v>
      </c>
      <c r="L124" s="43">
        <f t="shared" si="11"/>
        <v>30</v>
      </c>
      <c r="M124" s="60">
        <f t="shared" si="12"/>
        <v>40</v>
      </c>
      <c r="O124" s="255"/>
      <c r="P124" s="255"/>
      <c r="AC124" s="39">
        <v>118</v>
      </c>
    </row>
    <row r="125" spans="2:29" ht="21.4" customHeight="1">
      <c r="B125" s="73">
        <v>119</v>
      </c>
      <c r="C125" s="53" t="s">
        <v>599</v>
      </c>
      <c r="D125" s="376" t="s">
        <v>385</v>
      </c>
      <c r="E125" s="377" t="s">
        <v>813</v>
      </c>
      <c r="F125" s="377" t="s">
        <v>19</v>
      </c>
      <c r="G125" s="61">
        <v>4</v>
      </c>
      <c r="H125" s="62">
        <f t="shared" si="7"/>
        <v>0</v>
      </c>
      <c r="I125" s="62">
        <f t="shared" si="8"/>
        <v>0</v>
      </c>
      <c r="J125" s="61">
        <f t="shared" si="9"/>
        <v>0</v>
      </c>
      <c r="K125" s="393">
        <f t="shared" si="10"/>
        <v>0</v>
      </c>
      <c r="L125" s="44">
        <f t="shared" si="11"/>
        <v>76</v>
      </c>
      <c r="M125" s="63">
        <f t="shared" si="12"/>
        <v>96</v>
      </c>
      <c r="O125" s="255"/>
      <c r="P125" s="255"/>
      <c r="AC125" s="39">
        <v>119</v>
      </c>
    </row>
    <row r="126" spans="2:29" ht="21.4" customHeight="1" thickBot="1">
      <c r="B126" s="73">
        <v>120</v>
      </c>
      <c r="C126" s="43" t="s">
        <v>600</v>
      </c>
      <c r="D126" s="374" t="s">
        <v>386</v>
      </c>
      <c r="E126" s="45" t="s">
        <v>811</v>
      </c>
      <c r="F126" s="45" t="s">
        <v>19</v>
      </c>
      <c r="G126" s="58">
        <v>4</v>
      </c>
      <c r="H126" s="59">
        <f t="shared" si="7"/>
        <v>0</v>
      </c>
      <c r="I126" s="59">
        <f t="shared" si="8"/>
        <v>0</v>
      </c>
      <c r="J126" s="58">
        <f t="shared" si="9"/>
        <v>0</v>
      </c>
      <c r="K126" s="392">
        <f t="shared" si="10"/>
        <v>0</v>
      </c>
      <c r="L126" s="43">
        <f t="shared" si="11"/>
        <v>76</v>
      </c>
      <c r="M126" s="60">
        <f t="shared" si="12"/>
        <v>96</v>
      </c>
      <c r="O126" s="255"/>
      <c r="P126" s="255"/>
      <c r="AC126" s="39">
        <v>120</v>
      </c>
    </row>
    <row r="127" spans="2:29" ht="21.4" customHeight="1">
      <c r="B127" s="73">
        <v>121</v>
      </c>
      <c r="C127" s="53" t="s">
        <v>601</v>
      </c>
      <c r="D127" s="376" t="s">
        <v>387</v>
      </c>
      <c r="E127" s="54" t="s">
        <v>811</v>
      </c>
      <c r="F127" s="377" t="s">
        <v>19</v>
      </c>
      <c r="G127" s="61">
        <v>4</v>
      </c>
      <c r="H127" s="62">
        <f t="shared" si="7"/>
        <v>0</v>
      </c>
      <c r="I127" s="62">
        <f t="shared" si="8"/>
        <v>0</v>
      </c>
      <c r="J127" s="61">
        <f t="shared" si="9"/>
        <v>0</v>
      </c>
      <c r="K127" s="393">
        <f t="shared" si="10"/>
        <v>0</v>
      </c>
      <c r="L127" s="44">
        <f t="shared" si="11"/>
        <v>76</v>
      </c>
      <c r="M127" s="63">
        <f t="shared" si="12"/>
        <v>96</v>
      </c>
      <c r="O127" s="255"/>
      <c r="P127" s="255"/>
      <c r="AC127" s="39">
        <v>121</v>
      </c>
    </row>
    <row r="128" spans="2:29" ht="21.4" customHeight="1" thickBot="1">
      <c r="B128" s="73">
        <v>122</v>
      </c>
      <c r="C128" s="43" t="s">
        <v>602</v>
      </c>
      <c r="D128" s="374" t="s">
        <v>388</v>
      </c>
      <c r="E128" s="45" t="s">
        <v>811</v>
      </c>
      <c r="F128" s="45" t="s">
        <v>19</v>
      </c>
      <c r="G128" s="58">
        <v>4</v>
      </c>
      <c r="H128" s="59">
        <f t="shared" si="7"/>
        <v>0</v>
      </c>
      <c r="I128" s="59">
        <f t="shared" si="8"/>
        <v>0</v>
      </c>
      <c r="J128" s="58">
        <f t="shared" si="9"/>
        <v>0</v>
      </c>
      <c r="K128" s="392">
        <f t="shared" si="10"/>
        <v>0</v>
      </c>
      <c r="L128" s="43">
        <f t="shared" si="11"/>
        <v>76</v>
      </c>
      <c r="M128" s="60">
        <f t="shared" si="12"/>
        <v>96</v>
      </c>
      <c r="O128" s="255"/>
      <c r="P128" s="255"/>
      <c r="AC128" s="39">
        <v>122</v>
      </c>
    </row>
    <row r="129" spans="2:29" ht="21.4" customHeight="1">
      <c r="B129" s="73">
        <v>123</v>
      </c>
      <c r="C129" s="53" t="s">
        <v>603</v>
      </c>
      <c r="D129" s="376" t="s">
        <v>389</v>
      </c>
      <c r="E129" s="377" t="s">
        <v>813</v>
      </c>
      <c r="F129" s="377" t="s">
        <v>19</v>
      </c>
      <c r="G129" s="61">
        <v>4</v>
      </c>
      <c r="H129" s="62">
        <f t="shared" si="7"/>
        <v>0</v>
      </c>
      <c r="I129" s="62">
        <f t="shared" si="8"/>
        <v>0</v>
      </c>
      <c r="J129" s="61">
        <f t="shared" si="9"/>
        <v>0</v>
      </c>
      <c r="K129" s="393">
        <f t="shared" si="10"/>
        <v>0</v>
      </c>
      <c r="L129" s="44">
        <f t="shared" si="11"/>
        <v>76</v>
      </c>
      <c r="M129" s="63">
        <f t="shared" si="12"/>
        <v>96</v>
      </c>
      <c r="O129" s="255"/>
      <c r="P129" s="255"/>
      <c r="AC129" s="39">
        <v>123</v>
      </c>
    </row>
    <row r="130" spans="2:29" ht="21.4" customHeight="1" thickBot="1">
      <c r="B130" s="73">
        <v>124</v>
      </c>
      <c r="C130" s="43" t="s">
        <v>604</v>
      </c>
      <c r="D130" s="374" t="s">
        <v>390</v>
      </c>
      <c r="E130" s="45" t="s">
        <v>814</v>
      </c>
      <c r="F130" s="45" t="s">
        <v>19</v>
      </c>
      <c r="G130" s="58">
        <v>4</v>
      </c>
      <c r="H130" s="59">
        <f t="shared" si="7"/>
        <v>0</v>
      </c>
      <c r="I130" s="59">
        <f t="shared" si="8"/>
        <v>0</v>
      </c>
      <c r="J130" s="58">
        <f t="shared" si="9"/>
        <v>0</v>
      </c>
      <c r="K130" s="392">
        <f t="shared" si="10"/>
        <v>0</v>
      </c>
      <c r="L130" s="43">
        <f t="shared" si="11"/>
        <v>76</v>
      </c>
      <c r="M130" s="60">
        <f t="shared" si="12"/>
        <v>96</v>
      </c>
      <c r="O130" s="255"/>
      <c r="P130" s="255"/>
      <c r="AC130" s="39">
        <v>124</v>
      </c>
    </row>
    <row r="131" spans="2:29" ht="21.4" customHeight="1">
      <c r="B131" s="73">
        <v>125</v>
      </c>
      <c r="C131" s="53" t="s">
        <v>605</v>
      </c>
      <c r="D131" s="376" t="s">
        <v>391</v>
      </c>
      <c r="E131" s="54" t="s">
        <v>814</v>
      </c>
      <c r="F131" s="377" t="s">
        <v>19</v>
      </c>
      <c r="G131" s="61">
        <v>4</v>
      </c>
      <c r="H131" s="62">
        <f t="shared" si="7"/>
        <v>5</v>
      </c>
      <c r="I131" s="62">
        <f t="shared" si="8"/>
        <v>5</v>
      </c>
      <c r="J131" s="61">
        <f t="shared" si="9"/>
        <v>10</v>
      </c>
      <c r="K131" s="393">
        <f t="shared" si="10"/>
        <v>13</v>
      </c>
      <c r="L131" s="44">
        <f t="shared" si="11"/>
        <v>1</v>
      </c>
      <c r="M131" s="63">
        <f t="shared" si="12"/>
        <v>3</v>
      </c>
      <c r="O131" s="255"/>
      <c r="P131" s="255"/>
      <c r="AC131" s="39">
        <v>125</v>
      </c>
    </row>
    <row r="132" spans="2:29" ht="21.4" customHeight="1" thickBot="1">
      <c r="B132" s="73">
        <v>126</v>
      </c>
      <c r="C132" s="43" t="s">
        <v>606</v>
      </c>
      <c r="D132" s="374" t="s">
        <v>392</v>
      </c>
      <c r="E132" s="45" t="s">
        <v>812</v>
      </c>
      <c r="F132" s="45" t="s">
        <v>19</v>
      </c>
      <c r="G132" s="58">
        <v>4</v>
      </c>
      <c r="H132" s="59">
        <f t="shared" si="7"/>
        <v>0</v>
      </c>
      <c r="I132" s="59">
        <f t="shared" si="8"/>
        <v>0</v>
      </c>
      <c r="J132" s="58">
        <f t="shared" si="9"/>
        <v>0</v>
      </c>
      <c r="K132" s="392">
        <f t="shared" si="10"/>
        <v>0</v>
      </c>
      <c r="L132" s="43">
        <f t="shared" si="11"/>
        <v>76</v>
      </c>
      <c r="M132" s="60">
        <f t="shared" si="12"/>
        <v>96</v>
      </c>
      <c r="O132" s="255"/>
      <c r="P132" s="255"/>
      <c r="AC132" s="39">
        <v>126</v>
      </c>
    </row>
    <row r="133" spans="2:29" ht="21.4" customHeight="1">
      <c r="B133" s="73">
        <v>127</v>
      </c>
      <c r="C133" s="53" t="s">
        <v>607</v>
      </c>
      <c r="D133" s="376" t="s">
        <v>393</v>
      </c>
      <c r="E133" s="377" t="s">
        <v>811</v>
      </c>
      <c r="F133" s="377" t="s">
        <v>19</v>
      </c>
      <c r="G133" s="61">
        <v>4</v>
      </c>
      <c r="H133" s="62">
        <f t="shared" si="7"/>
        <v>0</v>
      </c>
      <c r="I133" s="62">
        <f t="shared" si="8"/>
        <v>0</v>
      </c>
      <c r="J133" s="61">
        <f t="shared" si="9"/>
        <v>0</v>
      </c>
      <c r="K133" s="393">
        <f t="shared" si="10"/>
        <v>0</v>
      </c>
      <c r="L133" s="44">
        <f t="shared" si="11"/>
        <v>76</v>
      </c>
      <c r="M133" s="63">
        <f t="shared" si="12"/>
        <v>96</v>
      </c>
      <c r="O133" s="255"/>
      <c r="P133" s="255"/>
      <c r="AC133" s="39">
        <v>127</v>
      </c>
    </row>
    <row r="134" spans="2:29" ht="21.4" customHeight="1" thickBot="1">
      <c r="B134" s="73">
        <v>128</v>
      </c>
      <c r="C134" s="43" t="s">
        <v>608</v>
      </c>
      <c r="D134" s="374" t="s">
        <v>394</v>
      </c>
      <c r="E134" s="45" t="s">
        <v>813</v>
      </c>
      <c r="F134" s="45" t="s">
        <v>19</v>
      </c>
      <c r="G134" s="58">
        <v>4</v>
      </c>
      <c r="H134" s="59">
        <f t="shared" si="7"/>
        <v>0</v>
      </c>
      <c r="I134" s="59">
        <f t="shared" si="8"/>
        <v>0</v>
      </c>
      <c r="J134" s="58">
        <f t="shared" si="9"/>
        <v>0</v>
      </c>
      <c r="K134" s="392">
        <f t="shared" si="10"/>
        <v>0</v>
      </c>
      <c r="L134" s="43">
        <f t="shared" si="11"/>
        <v>76</v>
      </c>
      <c r="M134" s="60">
        <f t="shared" si="12"/>
        <v>96</v>
      </c>
      <c r="O134" s="255"/>
      <c r="P134" s="255"/>
      <c r="AC134" s="39">
        <v>128</v>
      </c>
    </row>
    <row r="135" spans="2:29" ht="21.4" customHeight="1">
      <c r="B135" s="73">
        <v>129</v>
      </c>
      <c r="C135" s="53" t="s">
        <v>609</v>
      </c>
      <c r="D135" s="376" t="s">
        <v>395</v>
      </c>
      <c r="E135" s="54" t="s">
        <v>814</v>
      </c>
      <c r="F135" s="377" t="s">
        <v>19</v>
      </c>
      <c r="G135" s="61">
        <v>4</v>
      </c>
      <c r="H135" s="62">
        <f t="shared" ref="H135:H198" si="13">SUMIFS(listof_result_total_scores,listof_result_chestnos,$C135,listof_result_owners,"Personal",listof_result_status,"Published")</f>
        <v>0</v>
      </c>
      <c r="I135" s="62">
        <f t="shared" ref="I135:I198" si="14">SUMIFS(listof_result_total_scores,listof_result_chestnos,$C135,listof_result_owners,"Personal",listof_result_status,"To Publish")</f>
        <v>5</v>
      </c>
      <c r="J135" s="61">
        <f t="shared" ref="J135:J198" si="15">SUM(H135:I135)</f>
        <v>5</v>
      </c>
      <c r="K135" s="393">
        <f t="shared" ref="K135:K198" si="16">SUMIFS(listof_result_total_scores,listof_result_chestnos,$C135,listof_result_owners,"Personal")</f>
        <v>5</v>
      </c>
      <c r="L135" s="44">
        <f t="shared" si="11"/>
        <v>13</v>
      </c>
      <c r="M135" s="63">
        <f t="shared" si="12"/>
        <v>24</v>
      </c>
      <c r="O135" s="255"/>
      <c r="P135" s="255"/>
      <c r="AC135" s="39">
        <v>129</v>
      </c>
    </row>
    <row r="136" spans="2:29" ht="21.4" customHeight="1" thickBot="1">
      <c r="B136" s="73">
        <v>130</v>
      </c>
      <c r="C136" s="43" t="s">
        <v>610</v>
      </c>
      <c r="D136" s="374" t="s">
        <v>396</v>
      </c>
      <c r="E136" s="45" t="s">
        <v>813</v>
      </c>
      <c r="F136" s="45" t="s">
        <v>19</v>
      </c>
      <c r="G136" s="58">
        <v>4</v>
      </c>
      <c r="H136" s="59">
        <f t="shared" si="13"/>
        <v>0</v>
      </c>
      <c r="I136" s="59">
        <f t="shared" si="14"/>
        <v>0</v>
      </c>
      <c r="J136" s="58">
        <f t="shared" si="15"/>
        <v>0</v>
      </c>
      <c r="K136" s="392">
        <f t="shared" si="16"/>
        <v>0</v>
      </c>
      <c r="L136" s="43">
        <f t="shared" ref="L136:L199" si="17">RANK($J136,$J$7:$J$506,0)</f>
        <v>76</v>
      </c>
      <c r="M136" s="60">
        <f t="shared" ref="M136:M199" si="18">RANK($K136,$K$7:$K$506,0)</f>
        <v>96</v>
      </c>
      <c r="O136" s="255"/>
      <c r="P136" s="255"/>
      <c r="AC136" s="39">
        <v>130</v>
      </c>
    </row>
    <row r="137" spans="2:29" ht="21.4" customHeight="1">
      <c r="B137" s="73">
        <v>131</v>
      </c>
      <c r="C137" s="53" t="s">
        <v>611</v>
      </c>
      <c r="D137" s="376" t="s">
        <v>397</v>
      </c>
      <c r="E137" s="377" t="s">
        <v>812</v>
      </c>
      <c r="F137" s="377" t="s">
        <v>19</v>
      </c>
      <c r="G137" s="61">
        <v>4</v>
      </c>
      <c r="H137" s="62">
        <f t="shared" si="13"/>
        <v>0</v>
      </c>
      <c r="I137" s="62">
        <f t="shared" si="14"/>
        <v>0</v>
      </c>
      <c r="J137" s="61">
        <f t="shared" si="15"/>
        <v>0</v>
      </c>
      <c r="K137" s="393">
        <f t="shared" si="16"/>
        <v>0</v>
      </c>
      <c r="L137" s="44">
        <f t="shared" si="17"/>
        <v>76</v>
      </c>
      <c r="M137" s="63">
        <f t="shared" si="18"/>
        <v>96</v>
      </c>
      <c r="O137" s="255"/>
      <c r="P137" s="255"/>
      <c r="AC137" s="39">
        <v>131</v>
      </c>
    </row>
    <row r="138" spans="2:29" ht="21.4" customHeight="1" thickBot="1">
      <c r="B138" s="73">
        <v>132</v>
      </c>
      <c r="C138" s="43" t="s">
        <v>612</v>
      </c>
      <c r="D138" s="374" t="s">
        <v>398</v>
      </c>
      <c r="E138" s="45" t="s">
        <v>812</v>
      </c>
      <c r="F138" s="45" t="s">
        <v>19</v>
      </c>
      <c r="G138" s="58">
        <v>4</v>
      </c>
      <c r="H138" s="59">
        <f t="shared" si="13"/>
        <v>0</v>
      </c>
      <c r="I138" s="59">
        <f t="shared" si="14"/>
        <v>1</v>
      </c>
      <c r="J138" s="58">
        <f t="shared" si="15"/>
        <v>1</v>
      </c>
      <c r="K138" s="392">
        <f t="shared" si="16"/>
        <v>1</v>
      </c>
      <c r="L138" s="43">
        <f t="shared" si="17"/>
        <v>54</v>
      </c>
      <c r="M138" s="60">
        <f t="shared" si="18"/>
        <v>69</v>
      </c>
      <c r="O138" s="255"/>
      <c r="P138" s="255"/>
      <c r="AC138" s="39">
        <v>132</v>
      </c>
    </row>
    <row r="139" spans="2:29" ht="21.4" customHeight="1">
      <c r="B139" s="73">
        <v>133</v>
      </c>
      <c r="C139" s="53" t="s">
        <v>613</v>
      </c>
      <c r="D139" s="376" t="s">
        <v>399</v>
      </c>
      <c r="E139" s="54" t="s">
        <v>814</v>
      </c>
      <c r="F139" s="377" t="s">
        <v>19</v>
      </c>
      <c r="G139" s="61">
        <v>4</v>
      </c>
      <c r="H139" s="62">
        <f t="shared" si="13"/>
        <v>0</v>
      </c>
      <c r="I139" s="62">
        <f t="shared" si="14"/>
        <v>0</v>
      </c>
      <c r="J139" s="61">
        <f t="shared" si="15"/>
        <v>0</v>
      </c>
      <c r="K139" s="393">
        <f t="shared" si="16"/>
        <v>3</v>
      </c>
      <c r="L139" s="44">
        <f t="shared" si="17"/>
        <v>76</v>
      </c>
      <c r="M139" s="63">
        <f t="shared" si="18"/>
        <v>46</v>
      </c>
      <c r="O139" s="255"/>
      <c r="P139" s="255"/>
      <c r="AC139" s="39">
        <v>133</v>
      </c>
    </row>
    <row r="140" spans="2:29" ht="21.4" customHeight="1" thickBot="1">
      <c r="B140" s="73">
        <v>134</v>
      </c>
      <c r="C140" s="43" t="s">
        <v>614</v>
      </c>
      <c r="D140" s="374" t="s">
        <v>400</v>
      </c>
      <c r="E140" s="45" t="s">
        <v>811</v>
      </c>
      <c r="F140" s="45" t="s">
        <v>19</v>
      </c>
      <c r="G140" s="58">
        <v>4</v>
      </c>
      <c r="H140" s="59">
        <f t="shared" si="13"/>
        <v>0</v>
      </c>
      <c r="I140" s="59">
        <f t="shared" si="14"/>
        <v>0</v>
      </c>
      <c r="J140" s="58">
        <f t="shared" si="15"/>
        <v>0</v>
      </c>
      <c r="K140" s="392">
        <f t="shared" si="16"/>
        <v>0</v>
      </c>
      <c r="L140" s="43">
        <f t="shared" si="17"/>
        <v>76</v>
      </c>
      <c r="M140" s="60">
        <f t="shared" si="18"/>
        <v>96</v>
      </c>
      <c r="O140" s="255"/>
      <c r="P140" s="255"/>
      <c r="AC140" s="39">
        <v>134</v>
      </c>
    </row>
    <row r="141" spans="2:29" ht="21.4" customHeight="1">
      <c r="B141" s="73">
        <v>135</v>
      </c>
      <c r="C141" s="53" t="s">
        <v>615</v>
      </c>
      <c r="D141" s="376" t="s">
        <v>401</v>
      </c>
      <c r="E141" s="377" t="s">
        <v>812</v>
      </c>
      <c r="F141" s="377" t="s">
        <v>19</v>
      </c>
      <c r="G141" s="61">
        <v>4</v>
      </c>
      <c r="H141" s="62">
        <f t="shared" si="13"/>
        <v>0</v>
      </c>
      <c r="I141" s="62">
        <f t="shared" si="14"/>
        <v>3</v>
      </c>
      <c r="J141" s="61">
        <f t="shared" si="15"/>
        <v>3</v>
      </c>
      <c r="K141" s="393">
        <f t="shared" si="16"/>
        <v>3</v>
      </c>
      <c r="L141" s="44">
        <f t="shared" si="17"/>
        <v>30</v>
      </c>
      <c r="M141" s="63">
        <f t="shared" si="18"/>
        <v>46</v>
      </c>
      <c r="O141" s="255"/>
      <c r="P141" s="255"/>
      <c r="AC141" s="39">
        <v>135</v>
      </c>
    </row>
    <row r="142" spans="2:29" ht="21.4" customHeight="1" thickBot="1">
      <c r="B142" s="73">
        <v>136</v>
      </c>
      <c r="C142" s="43" t="s">
        <v>616</v>
      </c>
      <c r="D142" s="374" t="s">
        <v>402</v>
      </c>
      <c r="E142" s="45" t="s">
        <v>812</v>
      </c>
      <c r="F142" s="45" t="s">
        <v>19</v>
      </c>
      <c r="G142" s="58">
        <v>4</v>
      </c>
      <c r="H142" s="59">
        <f t="shared" si="13"/>
        <v>0</v>
      </c>
      <c r="I142" s="59">
        <f t="shared" si="14"/>
        <v>0</v>
      </c>
      <c r="J142" s="58">
        <f t="shared" si="15"/>
        <v>0</v>
      </c>
      <c r="K142" s="392">
        <f t="shared" si="16"/>
        <v>0</v>
      </c>
      <c r="L142" s="43">
        <f t="shared" si="17"/>
        <v>76</v>
      </c>
      <c r="M142" s="60">
        <f t="shared" si="18"/>
        <v>96</v>
      </c>
      <c r="O142" s="255"/>
      <c r="P142" s="255"/>
      <c r="AC142" s="39">
        <v>136</v>
      </c>
    </row>
    <row r="143" spans="2:29" ht="21.4" customHeight="1">
      <c r="B143" s="73">
        <v>137</v>
      </c>
      <c r="C143" s="53" t="s">
        <v>617</v>
      </c>
      <c r="D143" s="376" t="s">
        <v>403</v>
      </c>
      <c r="E143" s="54" t="s">
        <v>814</v>
      </c>
      <c r="F143" s="377" t="s">
        <v>19</v>
      </c>
      <c r="G143" s="61">
        <v>4</v>
      </c>
      <c r="H143" s="62">
        <f t="shared" si="13"/>
        <v>0</v>
      </c>
      <c r="I143" s="62">
        <f t="shared" si="14"/>
        <v>0</v>
      </c>
      <c r="J143" s="61">
        <f t="shared" si="15"/>
        <v>0</v>
      </c>
      <c r="K143" s="393">
        <f t="shared" si="16"/>
        <v>0</v>
      </c>
      <c r="L143" s="44">
        <f t="shared" si="17"/>
        <v>76</v>
      </c>
      <c r="M143" s="63">
        <f t="shared" si="18"/>
        <v>96</v>
      </c>
      <c r="O143" s="255"/>
      <c r="P143" s="255"/>
      <c r="AC143" s="39">
        <v>137</v>
      </c>
    </row>
    <row r="144" spans="2:29" ht="21.4" customHeight="1" thickBot="1">
      <c r="B144" s="73">
        <v>138</v>
      </c>
      <c r="C144" s="43" t="s">
        <v>618</v>
      </c>
      <c r="D144" s="374" t="s">
        <v>404</v>
      </c>
      <c r="E144" s="45" t="s">
        <v>812</v>
      </c>
      <c r="F144" s="45" t="s">
        <v>19</v>
      </c>
      <c r="G144" s="58">
        <v>4</v>
      </c>
      <c r="H144" s="59">
        <f t="shared" si="13"/>
        <v>0</v>
      </c>
      <c r="I144" s="59">
        <f t="shared" si="14"/>
        <v>0</v>
      </c>
      <c r="J144" s="58">
        <f t="shared" si="15"/>
        <v>0</v>
      </c>
      <c r="K144" s="392">
        <f t="shared" si="16"/>
        <v>0</v>
      </c>
      <c r="L144" s="43">
        <f t="shared" si="17"/>
        <v>76</v>
      </c>
      <c r="M144" s="60">
        <f t="shared" si="18"/>
        <v>96</v>
      </c>
      <c r="O144" s="255"/>
      <c r="P144" s="255"/>
      <c r="AC144" s="39">
        <v>138</v>
      </c>
    </row>
    <row r="145" spans="2:29" ht="21.4" customHeight="1">
      <c r="B145" s="73">
        <v>139</v>
      </c>
      <c r="C145" s="53" t="s">
        <v>619</v>
      </c>
      <c r="D145" s="376" t="s">
        <v>405</v>
      </c>
      <c r="E145" s="377" t="s">
        <v>814</v>
      </c>
      <c r="F145" s="377" t="s">
        <v>19</v>
      </c>
      <c r="G145" s="61">
        <v>4</v>
      </c>
      <c r="H145" s="62">
        <f t="shared" si="13"/>
        <v>0</v>
      </c>
      <c r="I145" s="62">
        <f t="shared" si="14"/>
        <v>0</v>
      </c>
      <c r="J145" s="61">
        <f t="shared" si="15"/>
        <v>0</v>
      </c>
      <c r="K145" s="393">
        <f t="shared" si="16"/>
        <v>0</v>
      </c>
      <c r="L145" s="44">
        <f t="shared" si="17"/>
        <v>76</v>
      </c>
      <c r="M145" s="63">
        <f t="shared" si="18"/>
        <v>96</v>
      </c>
      <c r="O145" s="255"/>
      <c r="P145" s="255"/>
      <c r="AC145" s="39">
        <v>139</v>
      </c>
    </row>
    <row r="146" spans="2:29" ht="21.4" customHeight="1" thickBot="1">
      <c r="B146" s="73">
        <v>140</v>
      </c>
      <c r="C146" s="43" t="s">
        <v>620</v>
      </c>
      <c r="D146" s="374" t="s">
        <v>406</v>
      </c>
      <c r="E146" s="45" t="s">
        <v>814</v>
      </c>
      <c r="F146" s="45" t="s">
        <v>19</v>
      </c>
      <c r="G146" s="58">
        <v>4</v>
      </c>
      <c r="H146" s="59">
        <f t="shared" si="13"/>
        <v>0</v>
      </c>
      <c r="I146" s="59">
        <f t="shared" si="14"/>
        <v>0</v>
      </c>
      <c r="J146" s="58">
        <f t="shared" si="15"/>
        <v>0</v>
      </c>
      <c r="K146" s="392">
        <f t="shared" si="16"/>
        <v>0</v>
      </c>
      <c r="L146" s="43">
        <f t="shared" si="17"/>
        <v>76</v>
      </c>
      <c r="M146" s="60">
        <f t="shared" si="18"/>
        <v>96</v>
      </c>
      <c r="O146" s="255"/>
      <c r="P146" s="255"/>
      <c r="AC146" s="39">
        <v>140</v>
      </c>
    </row>
    <row r="147" spans="2:29" ht="21.4" customHeight="1" thickBot="1">
      <c r="B147" s="73">
        <v>141</v>
      </c>
      <c r="C147" s="53" t="s">
        <v>621</v>
      </c>
      <c r="D147" s="376" t="s">
        <v>407</v>
      </c>
      <c r="E147" s="54" t="s">
        <v>813</v>
      </c>
      <c r="F147" s="377" t="s">
        <v>19</v>
      </c>
      <c r="G147" s="61">
        <v>4</v>
      </c>
      <c r="H147" s="62">
        <f t="shared" si="13"/>
        <v>3</v>
      </c>
      <c r="I147" s="62">
        <f t="shared" si="14"/>
        <v>0</v>
      </c>
      <c r="J147" s="61">
        <f t="shared" si="15"/>
        <v>3</v>
      </c>
      <c r="K147" s="393">
        <f t="shared" si="16"/>
        <v>13</v>
      </c>
      <c r="L147" s="44">
        <f t="shared" si="17"/>
        <v>30</v>
      </c>
      <c r="M147" s="63">
        <f t="shared" si="18"/>
        <v>3</v>
      </c>
      <c r="O147" s="255"/>
      <c r="P147" s="255"/>
      <c r="AC147" s="39">
        <v>141</v>
      </c>
    </row>
    <row r="148" spans="2:29" ht="21.4" customHeight="1" thickBot="1">
      <c r="B148" s="73">
        <v>142</v>
      </c>
      <c r="C148" s="43" t="s">
        <v>622</v>
      </c>
      <c r="D148" s="379" t="s">
        <v>408</v>
      </c>
      <c r="E148" s="45" t="s">
        <v>812</v>
      </c>
      <c r="F148" s="45" t="s">
        <v>20</v>
      </c>
      <c r="G148" s="58">
        <v>5</v>
      </c>
      <c r="H148" s="59">
        <f t="shared" si="13"/>
        <v>0</v>
      </c>
      <c r="I148" s="59">
        <f t="shared" si="14"/>
        <v>10</v>
      </c>
      <c r="J148" s="58">
        <f t="shared" si="15"/>
        <v>10</v>
      </c>
      <c r="K148" s="392">
        <f t="shared" si="16"/>
        <v>10</v>
      </c>
      <c r="L148" s="43">
        <f t="shared" si="17"/>
        <v>1</v>
      </c>
      <c r="M148" s="60">
        <f t="shared" si="18"/>
        <v>7</v>
      </c>
      <c r="O148" s="255"/>
      <c r="P148" s="255"/>
      <c r="AC148" s="39">
        <v>142</v>
      </c>
    </row>
    <row r="149" spans="2:29" ht="21.4" customHeight="1">
      <c r="B149" s="73">
        <v>143</v>
      </c>
      <c r="C149" s="53" t="s">
        <v>623</v>
      </c>
      <c r="D149" s="376" t="s">
        <v>409</v>
      </c>
      <c r="E149" s="377" t="s">
        <v>811</v>
      </c>
      <c r="F149" s="377" t="s">
        <v>20</v>
      </c>
      <c r="G149" s="61">
        <v>5</v>
      </c>
      <c r="H149" s="62">
        <f t="shared" si="13"/>
        <v>0</v>
      </c>
      <c r="I149" s="62">
        <f t="shared" si="14"/>
        <v>0</v>
      </c>
      <c r="J149" s="61">
        <f t="shared" si="15"/>
        <v>0</v>
      </c>
      <c r="K149" s="393">
        <f t="shared" si="16"/>
        <v>0</v>
      </c>
      <c r="L149" s="44">
        <f t="shared" si="17"/>
        <v>76</v>
      </c>
      <c r="M149" s="63">
        <f t="shared" si="18"/>
        <v>96</v>
      </c>
      <c r="O149" s="255"/>
      <c r="P149" s="255"/>
      <c r="AC149" s="39">
        <v>143</v>
      </c>
    </row>
    <row r="150" spans="2:29" ht="21.4" customHeight="1" thickBot="1">
      <c r="B150" s="73">
        <v>144</v>
      </c>
      <c r="C150" s="43" t="s">
        <v>624</v>
      </c>
      <c r="D150" s="374" t="s">
        <v>52</v>
      </c>
      <c r="E150" s="45" t="s">
        <v>812</v>
      </c>
      <c r="F150" s="45" t="s">
        <v>20</v>
      </c>
      <c r="G150" s="58">
        <v>5</v>
      </c>
      <c r="H150" s="59">
        <f t="shared" si="13"/>
        <v>0</v>
      </c>
      <c r="I150" s="59">
        <f t="shared" si="14"/>
        <v>0</v>
      </c>
      <c r="J150" s="58">
        <f t="shared" si="15"/>
        <v>0</v>
      </c>
      <c r="K150" s="392">
        <f t="shared" si="16"/>
        <v>1</v>
      </c>
      <c r="L150" s="43">
        <f t="shared" si="17"/>
        <v>76</v>
      </c>
      <c r="M150" s="60">
        <f t="shared" si="18"/>
        <v>69</v>
      </c>
      <c r="O150" s="255"/>
      <c r="P150" s="255"/>
      <c r="AC150" s="39">
        <v>144</v>
      </c>
    </row>
    <row r="151" spans="2:29" ht="21.4" customHeight="1">
      <c r="B151" s="73">
        <v>145</v>
      </c>
      <c r="C151" s="53" t="s">
        <v>625</v>
      </c>
      <c r="D151" s="376" t="s">
        <v>410</v>
      </c>
      <c r="E151" s="54" t="s">
        <v>813</v>
      </c>
      <c r="F151" s="377" t="s">
        <v>20</v>
      </c>
      <c r="G151" s="61">
        <v>5</v>
      </c>
      <c r="H151" s="62">
        <f t="shared" si="13"/>
        <v>0</v>
      </c>
      <c r="I151" s="62">
        <f t="shared" si="14"/>
        <v>5</v>
      </c>
      <c r="J151" s="61">
        <f t="shared" si="15"/>
        <v>5</v>
      </c>
      <c r="K151" s="393">
        <f t="shared" si="16"/>
        <v>8</v>
      </c>
      <c r="L151" s="44">
        <f t="shared" si="17"/>
        <v>13</v>
      </c>
      <c r="M151" s="63">
        <f t="shared" si="18"/>
        <v>12</v>
      </c>
      <c r="O151" s="255"/>
      <c r="P151" s="255"/>
      <c r="AC151" s="39">
        <v>145</v>
      </c>
    </row>
    <row r="152" spans="2:29" ht="21.4" customHeight="1" thickBot="1">
      <c r="B152" s="73">
        <v>146</v>
      </c>
      <c r="C152" s="43" t="s">
        <v>626</v>
      </c>
      <c r="D152" s="374" t="s">
        <v>411</v>
      </c>
      <c r="E152" s="45" t="s">
        <v>813</v>
      </c>
      <c r="F152" s="45" t="s">
        <v>20</v>
      </c>
      <c r="G152" s="58">
        <v>5</v>
      </c>
      <c r="H152" s="59">
        <f t="shared" si="13"/>
        <v>0</v>
      </c>
      <c r="I152" s="59">
        <f t="shared" si="14"/>
        <v>0</v>
      </c>
      <c r="J152" s="58">
        <f t="shared" si="15"/>
        <v>0</v>
      </c>
      <c r="K152" s="392">
        <f t="shared" si="16"/>
        <v>1</v>
      </c>
      <c r="L152" s="43">
        <f t="shared" si="17"/>
        <v>76</v>
      </c>
      <c r="M152" s="60">
        <f t="shared" si="18"/>
        <v>69</v>
      </c>
      <c r="O152" s="255"/>
      <c r="P152" s="255"/>
      <c r="AC152" s="39">
        <v>146</v>
      </c>
    </row>
    <row r="153" spans="2:29" ht="21.4" customHeight="1">
      <c r="B153" s="73">
        <v>147</v>
      </c>
      <c r="C153" s="53" t="s">
        <v>627</v>
      </c>
      <c r="D153" s="376" t="s">
        <v>53</v>
      </c>
      <c r="E153" s="377" t="s">
        <v>814</v>
      </c>
      <c r="F153" s="377" t="s">
        <v>20</v>
      </c>
      <c r="G153" s="61">
        <v>5</v>
      </c>
      <c r="H153" s="62">
        <f t="shared" si="13"/>
        <v>0</v>
      </c>
      <c r="I153" s="62">
        <f t="shared" si="14"/>
        <v>0</v>
      </c>
      <c r="J153" s="61">
        <f t="shared" si="15"/>
        <v>0</v>
      </c>
      <c r="K153" s="393">
        <f t="shared" si="16"/>
        <v>1</v>
      </c>
      <c r="L153" s="44">
        <f t="shared" si="17"/>
        <v>76</v>
      </c>
      <c r="M153" s="63">
        <f t="shared" si="18"/>
        <v>69</v>
      </c>
      <c r="O153" s="255"/>
      <c r="P153" s="255"/>
      <c r="AC153" s="39">
        <v>147</v>
      </c>
    </row>
    <row r="154" spans="2:29" ht="21.4" customHeight="1" thickBot="1">
      <c r="B154" s="73">
        <v>148</v>
      </c>
      <c r="C154" s="43" t="s">
        <v>628</v>
      </c>
      <c r="D154" s="374" t="s">
        <v>51</v>
      </c>
      <c r="E154" s="45" t="s">
        <v>813</v>
      </c>
      <c r="F154" s="45" t="s">
        <v>20</v>
      </c>
      <c r="G154" s="58">
        <v>5</v>
      </c>
      <c r="H154" s="59">
        <f t="shared" si="13"/>
        <v>0</v>
      </c>
      <c r="I154" s="59">
        <f t="shared" si="14"/>
        <v>0</v>
      </c>
      <c r="J154" s="58">
        <f t="shared" si="15"/>
        <v>0</v>
      </c>
      <c r="K154" s="392">
        <f t="shared" si="16"/>
        <v>0</v>
      </c>
      <c r="L154" s="43">
        <f t="shared" si="17"/>
        <v>76</v>
      </c>
      <c r="M154" s="60">
        <f t="shared" si="18"/>
        <v>96</v>
      </c>
      <c r="O154" s="255"/>
      <c r="P154" s="255"/>
      <c r="AC154" s="39">
        <v>148</v>
      </c>
    </row>
    <row r="155" spans="2:29" ht="21.4" customHeight="1">
      <c r="B155" s="73">
        <v>149</v>
      </c>
      <c r="C155" s="53" t="s">
        <v>629</v>
      </c>
      <c r="D155" s="376" t="s">
        <v>412</v>
      </c>
      <c r="E155" s="54" t="s">
        <v>812</v>
      </c>
      <c r="F155" s="377" t="s">
        <v>20</v>
      </c>
      <c r="G155" s="61">
        <v>5</v>
      </c>
      <c r="H155" s="62">
        <f t="shared" si="13"/>
        <v>0</v>
      </c>
      <c r="I155" s="62">
        <f t="shared" si="14"/>
        <v>0</v>
      </c>
      <c r="J155" s="61">
        <f t="shared" si="15"/>
        <v>0</v>
      </c>
      <c r="K155" s="393">
        <f t="shared" si="16"/>
        <v>0</v>
      </c>
      <c r="L155" s="44">
        <f t="shared" si="17"/>
        <v>76</v>
      </c>
      <c r="M155" s="63">
        <f t="shared" si="18"/>
        <v>96</v>
      </c>
      <c r="O155" s="255"/>
      <c r="P155" s="255"/>
      <c r="AC155" s="39">
        <v>149</v>
      </c>
    </row>
    <row r="156" spans="2:29" ht="21.4" customHeight="1" thickBot="1">
      <c r="B156" s="73">
        <v>150</v>
      </c>
      <c r="C156" s="43" t="s">
        <v>630</v>
      </c>
      <c r="D156" s="374" t="s">
        <v>413</v>
      </c>
      <c r="E156" s="45" t="s">
        <v>811</v>
      </c>
      <c r="F156" s="45" t="s">
        <v>20</v>
      </c>
      <c r="G156" s="58">
        <v>5</v>
      </c>
      <c r="H156" s="59">
        <f t="shared" si="13"/>
        <v>1</v>
      </c>
      <c r="I156" s="59">
        <f t="shared" si="14"/>
        <v>0</v>
      </c>
      <c r="J156" s="58">
        <f t="shared" si="15"/>
        <v>1</v>
      </c>
      <c r="K156" s="392">
        <f t="shared" si="16"/>
        <v>1</v>
      </c>
      <c r="L156" s="43">
        <f t="shared" si="17"/>
        <v>54</v>
      </c>
      <c r="M156" s="60">
        <f t="shared" si="18"/>
        <v>69</v>
      </c>
      <c r="O156" s="255"/>
      <c r="P156" s="255"/>
      <c r="AC156" s="39">
        <v>150</v>
      </c>
    </row>
    <row r="157" spans="2:29" ht="21.4" customHeight="1">
      <c r="B157" s="73">
        <v>151</v>
      </c>
      <c r="C157" s="53" t="s">
        <v>631</v>
      </c>
      <c r="D157" s="376" t="s">
        <v>414</v>
      </c>
      <c r="E157" s="377" t="s">
        <v>813</v>
      </c>
      <c r="F157" s="377" t="s">
        <v>20</v>
      </c>
      <c r="G157" s="61">
        <v>5</v>
      </c>
      <c r="H157" s="62">
        <f t="shared" si="13"/>
        <v>3</v>
      </c>
      <c r="I157" s="62">
        <f t="shared" si="14"/>
        <v>0</v>
      </c>
      <c r="J157" s="61">
        <f t="shared" si="15"/>
        <v>3</v>
      </c>
      <c r="K157" s="393">
        <f t="shared" si="16"/>
        <v>3</v>
      </c>
      <c r="L157" s="44">
        <f t="shared" si="17"/>
        <v>30</v>
      </c>
      <c r="M157" s="63">
        <f t="shared" si="18"/>
        <v>46</v>
      </c>
      <c r="O157" s="255"/>
      <c r="P157" s="255"/>
      <c r="AC157" s="39">
        <v>151</v>
      </c>
    </row>
    <row r="158" spans="2:29" ht="21.4" customHeight="1" thickBot="1">
      <c r="B158" s="73">
        <v>152</v>
      </c>
      <c r="C158" s="43" t="s">
        <v>632</v>
      </c>
      <c r="D158" s="374" t="s">
        <v>415</v>
      </c>
      <c r="E158" s="45" t="s">
        <v>812</v>
      </c>
      <c r="F158" s="45" t="s">
        <v>20</v>
      </c>
      <c r="G158" s="58">
        <v>5</v>
      </c>
      <c r="H158" s="59">
        <f t="shared" si="13"/>
        <v>0</v>
      </c>
      <c r="I158" s="59">
        <f t="shared" si="14"/>
        <v>0</v>
      </c>
      <c r="J158" s="58">
        <f t="shared" si="15"/>
        <v>0</v>
      </c>
      <c r="K158" s="392">
        <f t="shared" si="16"/>
        <v>0</v>
      </c>
      <c r="L158" s="43">
        <f t="shared" si="17"/>
        <v>76</v>
      </c>
      <c r="M158" s="60">
        <f t="shared" si="18"/>
        <v>96</v>
      </c>
      <c r="O158" s="255"/>
      <c r="P158" s="255"/>
      <c r="AC158" s="39">
        <v>152</v>
      </c>
    </row>
    <row r="159" spans="2:29" ht="21.4" customHeight="1">
      <c r="B159" s="73">
        <v>153</v>
      </c>
      <c r="C159" s="53" t="s">
        <v>633</v>
      </c>
      <c r="D159" s="376" t="s">
        <v>416</v>
      </c>
      <c r="E159" s="54" t="s">
        <v>814</v>
      </c>
      <c r="F159" s="377" t="s">
        <v>20</v>
      </c>
      <c r="G159" s="61">
        <v>5</v>
      </c>
      <c r="H159" s="62">
        <f t="shared" si="13"/>
        <v>0</v>
      </c>
      <c r="I159" s="62">
        <f t="shared" si="14"/>
        <v>0</v>
      </c>
      <c r="J159" s="61">
        <f t="shared" si="15"/>
        <v>0</v>
      </c>
      <c r="K159" s="393">
        <f t="shared" si="16"/>
        <v>0</v>
      </c>
      <c r="L159" s="44">
        <f t="shared" si="17"/>
        <v>76</v>
      </c>
      <c r="M159" s="63">
        <f t="shared" si="18"/>
        <v>96</v>
      </c>
      <c r="O159" s="255"/>
      <c r="P159" s="255"/>
      <c r="AC159" s="39">
        <v>153</v>
      </c>
    </row>
    <row r="160" spans="2:29" ht="21.4" customHeight="1" thickBot="1">
      <c r="B160" s="73">
        <v>154</v>
      </c>
      <c r="C160" s="43" t="s">
        <v>634</v>
      </c>
      <c r="D160" s="374" t="s">
        <v>55</v>
      </c>
      <c r="E160" s="45" t="s">
        <v>811</v>
      </c>
      <c r="F160" s="45" t="s">
        <v>20</v>
      </c>
      <c r="G160" s="58">
        <v>5</v>
      </c>
      <c r="H160" s="59">
        <f t="shared" si="13"/>
        <v>0</v>
      </c>
      <c r="I160" s="59">
        <f t="shared" si="14"/>
        <v>0</v>
      </c>
      <c r="J160" s="58">
        <f t="shared" si="15"/>
        <v>0</v>
      </c>
      <c r="K160" s="392">
        <f t="shared" si="16"/>
        <v>0</v>
      </c>
      <c r="L160" s="43">
        <f t="shared" si="17"/>
        <v>76</v>
      </c>
      <c r="M160" s="60">
        <f t="shared" si="18"/>
        <v>96</v>
      </c>
      <c r="O160" s="255"/>
      <c r="P160" s="255"/>
      <c r="AC160" s="39">
        <v>154</v>
      </c>
    </row>
    <row r="161" spans="2:29" ht="21.4" customHeight="1">
      <c r="B161" s="73">
        <v>155</v>
      </c>
      <c r="C161" s="53" t="s">
        <v>635</v>
      </c>
      <c r="D161" s="376" t="s">
        <v>417</v>
      </c>
      <c r="E161" s="377" t="s">
        <v>814</v>
      </c>
      <c r="F161" s="377" t="s">
        <v>20</v>
      </c>
      <c r="G161" s="61">
        <v>5</v>
      </c>
      <c r="H161" s="62">
        <f t="shared" si="13"/>
        <v>0</v>
      </c>
      <c r="I161" s="62">
        <f t="shared" si="14"/>
        <v>0</v>
      </c>
      <c r="J161" s="61">
        <f t="shared" si="15"/>
        <v>0</v>
      </c>
      <c r="K161" s="393">
        <f t="shared" si="16"/>
        <v>5</v>
      </c>
      <c r="L161" s="44">
        <f t="shared" si="17"/>
        <v>76</v>
      </c>
      <c r="M161" s="63">
        <f t="shared" si="18"/>
        <v>24</v>
      </c>
      <c r="O161" s="255"/>
      <c r="P161" s="255"/>
      <c r="AC161" s="39">
        <v>155</v>
      </c>
    </row>
    <row r="162" spans="2:29" ht="21.4" customHeight="1" thickBot="1">
      <c r="B162" s="73">
        <v>156</v>
      </c>
      <c r="C162" s="43" t="s">
        <v>636</v>
      </c>
      <c r="D162" s="374" t="s">
        <v>418</v>
      </c>
      <c r="E162" s="45" t="s">
        <v>813</v>
      </c>
      <c r="F162" s="45" t="s">
        <v>20</v>
      </c>
      <c r="G162" s="58">
        <v>5</v>
      </c>
      <c r="H162" s="59">
        <f t="shared" si="13"/>
        <v>0</v>
      </c>
      <c r="I162" s="59">
        <f t="shared" si="14"/>
        <v>0</v>
      </c>
      <c r="J162" s="58">
        <f t="shared" si="15"/>
        <v>0</v>
      </c>
      <c r="K162" s="392">
        <f t="shared" si="16"/>
        <v>0</v>
      </c>
      <c r="L162" s="43">
        <f t="shared" si="17"/>
        <v>76</v>
      </c>
      <c r="M162" s="60">
        <f t="shared" si="18"/>
        <v>96</v>
      </c>
      <c r="O162" s="255"/>
      <c r="P162" s="255"/>
      <c r="AC162" s="39">
        <v>156</v>
      </c>
    </row>
    <row r="163" spans="2:29" ht="21.4" customHeight="1">
      <c r="B163" s="73">
        <v>157</v>
      </c>
      <c r="C163" s="53" t="s">
        <v>637</v>
      </c>
      <c r="D163" s="376" t="s">
        <v>419</v>
      </c>
      <c r="E163" s="54" t="s">
        <v>811</v>
      </c>
      <c r="F163" s="377" t="s">
        <v>20</v>
      </c>
      <c r="G163" s="61">
        <v>5</v>
      </c>
      <c r="H163" s="62">
        <f t="shared" si="13"/>
        <v>0</v>
      </c>
      <c r="I163" s="62">
        <f t="shared" si="14"/>
        <v>0</v>
      </c>
      <c r="J163" s="61">
        <f t="shared" si="15"/>
        <v>0</v>
      </c>
      <c r="K163" s="393">
        <f t="shared" si="16"/>
        <v>5</v>
      </c>
      <c r="L163" s="44">
        <f t="shared" si="17"/>
        <v>76</v>
      </c>
      <c r="M163" s="63">
        <f t="shared" si="18"/>
        <v>24</v>
      </c>
      <c r="O163" s="255"/>
      <c r="P163" s="255"/>
      <c r="AC163" s="39">
        <v>157</v>
      </c>
    </row>
    <row r="164" spans="2:29" ht="21.4" customHeight="1" thickBot="1">
      <c r="B164" s="73">
        <v>158</v>
      </c>
      <c r="C164" s="43" t="s">
        <v>638</v>
      </c>
      <c r="D164" s="374" t="s">
        <v>420</v>
      </c>
      <c r="E164" s="45" t="s">
        <v>814</v>
      </c>
      <c r="F164" s="45" t="s">
        <v>20</v>
      </c>
      <c r="G164" s="58">
        <v>5</v>
      </c>
      <c r="H164" s="59">
        <f t="shared" si="13"/>
        <v>0</v>
      </c>
      <c r="I164" s="59">
        <f t="shared" si="14"/>
        <v>0</v>
      </c>
      <c r="J164" s="58">
        <f t="shared" si="15"/>
        <v>0</v>
      </c>
      <c r="K164" s="392">
        <f t="shared" si="16"/>
        <v>0</v>
      </c>
      <c r="L164" s="43">
        <f t="shared" si="17"/>
        <v>76</v>
      </c>
      <c r="M164" s="60">
        <f t="shared" si="18"/>
        <v>96</v>
      </c>
      <c r="O164" s="255"/>
      <c r="P164" s="255"/>
      <c r="AC164" s="39">
        <v>158</v>
      </c>
    </row>
    <row r="165" spans="2:29" ht="21.4" customHeight="1">
      <c r="B165" s="73">
        <v>159</v>
      </c>
      <c r="C165" s="53" t="s">
        <v>639</v>
      </c>
      <c r="D165" s="376" t="s">
        <v>421</v>
      </c>
      <c r="E165" s="377" t="s">
        <v>812</v>
      </c>
      <c r="F165" s="377" t="s">
        <v>20</v>
      </c>
      <c r="G165" s="61">
        <v>5</v>
      </c>
      <c r="H165" s="62">
        <f t="shared" si="13"/>
        <v>0</v>
      </c>
      <c r="I165" s="62">
        <f t="shared" si="14"/>
        <v>0</v>
      </c>
      <c r="J165" s="61">
        <f t="shared" si="15"/>
        <v>0</v>
      </c>
      <c r="K165" s="393">
        <f t="shared" si="16"/>
        <v>0</v>
      </c>
      <c r="L165" s="44">
        <f t="shared" si="17"/>
        <v>76</v>
      </c>
      <c r="M165" s="63">
        <f t="shared" si="18"/>
        <v>96</v>
      </c>
      <c r="O165" s="255"/>
      <c r="P165" s="255"/>
      <c r="AC165" s="39">
        <v>159</v>
      </c>
    </row>
    <row r="166" spans="2:29" ht="21.4" customHeight="1" thickBot="1">
      <c r="B166" s="73">
        <v>160</v>
      </c>
      <c r="C166" s="43" t="s">
        <v>640</v>
      </c>
      <c r="D166" s="374" t="s">
        <v>422</v>
      </c>
      <c r="E166" s="45" t="s">
        <v>811</v>
      </c>
      <c r="F166" s="45" t="s">
        <v>20</v>
      </c>
      <c r="G166" s="58">
        <v>5</v>
      </c>
      <c r="H166" s="59">
        <f t="shared" si="13"/>
        <v>0</v>
      </c>
      <c r="I166" s="59">
        <f t="shared" si="14"/>
        <v>0</v>
      </c>
      <c r="J166" s="58">
        <f t="shared" si="15"/>
        <v>0</v>
      </c>
      <c r="K166" s="392">
        <f t="shared" si="16"/>
        <v>0</v>
      </c>
      <c r="L166" s="43">
        <f t="shared" si="17"/>
        <v>76</v>
      </c>
      <c r="M166" s="60">
        <f t="shared" si="18"/>
        <v>96</v>
      </c>
      <c r="O166" s="255"/>
      <c r="P166" s="255"/>
      <c r="AC166" s="39">
        <v>160</v>
      </c>
    </row>
    <row r="167" spans="2:29" ht="21.4" customHeight="1">
      <c r="B167" s="73">
        <v>161</v>
      </c>
      <c r="C167" s="53" t="s">
        <v>641</v>
      </c>
      <c r="D167" s="376" t="s">
        <v>423</v>
      </c>
      <c r="E167" s="54" t="s">
        <v>814</v>
      </c>
      <c r="F167" s="377" t="s">
        <v>20</v>
      </c>
      <c r="G167" s="61">
        <v>5</v>
      </c>
      <c r="H167" s="62">
        <f t="shared" si="13"/>
        <v>0</v>
      </c>
      <c r="I167" s="62">
        <f t="shared" si="14"/>
        <v>0</v>
      </c>
      <c r="J167" s="61">
        <f t="shared" si="15"/>
        <v>0</v>
      </c>
      <c r="K167" s="393">
        <f t="shared" si="16"/>
        <v>0</v>
      </c>
      <c r="L167" s="44">
        <f t="shared" si="17"/>
        <v>76</v>
      </c>
      <c r="M167" s="63">
        <f t="shared" si="18"/>
        <v>96</v>
      </c>
      <c r="O167" s="255"/>
      <c r="P167" s="255"/>
      <c r="AC167" s="39">
        <v>161</v>
      </c>
    </row>
    <row r="168" spans="2:29" ht="21.4" customHeight="1" thickBot="1">
      <c r="B168" s="73">
        <v>162</v>
      </c>
      <c r="C168" s="43" t="s">
        <v>642</v>
      </c>
      <c r="D168" s="374" t="s">
        <v>54</v>
      </c>
      <c r="E168" s="45" t="s">
        <v>812</v>
      </c>
      <c r="F168" s="45" t="s">
        <v>20</v>
      </c>
      <c r="G168" s="58">
        <v>5</v>
      </c>
      <c r="H168" s="59">
        <f t="shared" si="13"/>
        <v>0</v>
      </c>
      <c r="I168" s="59">
        <f t="shared" si="14"/>
        <v>0</v>
      </c>
      <c r="J168" s="58">
        <f t="shared" si="15"/>
        <v>0</v>
      </c>
      <c r="K168" s="392">
        <f t="shared" si="16"/>
        <v>0</v>
      </c>
      <c r="L168" s="43">
        <f t="shared" si="17"/>
        <v>76</v>
      </c>
      <c r="M168" s="60">
        <f t="shared" si="18"/>
        <v>96</v>
      </c>
      <c r="O168" s="255"/>
      <c r="P168" s="255"/>
      <c r="AC168" s="39">
        <v>162</v>
      </c>
    </row>
    <row r="169" spans="2:29" ht="21.4" customHeight="1">
      <c r="B169" s="73">
        <v>163</v>
      </c>
      <c r="C169" s="53" t="s">
        <v>643</v>
      </c>
      <c r="D169" s="376" t="s">
        <v>424</v>
      </c>
      <c r="E169" s="377" t="s">
        <v>814</v>
      </c>
      <c r="F169" s="377" t="s">
        <v>20</v>
      </c>
      <c r="G169" s="61">
        <v>5</v>
      </c>
      <c r="H169" s="62">
        <f t="shared" si="13"/>
        <v>0</v>
      </c>
      <c r="I169" s="62">
        <f t="shared" si="14"/>
        <v>0</v>
      </c>
      <c r="J169" s="61">
        <f t="shared" si="15"/>
        <v>0</v>
      </c>
      <c r="K169" s="393">
        <f t="shared" si="16"/>
        <v>0</v>
      </c>
      <c r="L169" s="44">
        <f t="shared" si="17"/>
        <v>76</v>
      </c>
      <c r="M169" s="63">
        <f t="shared" si="18"/>
        <v>96</v>
      </c>
      <c r="O169" s="255"/>
      <c r="P169" s="255"/>
      <c r="AC169" s="39">
        <v>163</v>
      </c>
    </row>
    <row r="170" spans="2:29" ht="21.4" customHeight="1" thickBot="1">
      <c r="B170" s="73">
        <v>164</v>
      </c>
      <c r="C170" s="43" t="s">
        <v>644</v>
      </c>
      <c r="D170" s="374" t="s">
        <v>425</v>
      </c>
      <c r="E170" s="45" t="s">
        <v>813</v>
      </c>
      <c r="F170" s="45" t="s">
        <v>20</v>
      </c>
      <c r="G170" s="58">
        <v>5</v>
      </c>
      <c r="H170" s="59">
        <f t="shared" si="13"/>
        <v>0</v>
      </c>
      <c r="I170" s="59">
        <f t="shared" si="14"/>
        <v>0</v>
      </c>
      <c r="J170" s="58">
        <f t="shared" si="15"/>
        <v>0</v>
      </c>
      <c r="K170" s="392">
        <f t="shared" si="16"/>
        <v>0</v>
      </c>
      <c r="L170" s="43">
        <f t="shared" si="17"/>
        <v>76</v>
      </c>
      <c r="M170" s="60">
        <f t="shared" si="18"/>
        <v>96</v>
      </c>
      <c r="O170" s="255"/>
      <c r="P170" s="255"/>
      <c r="AC170" s="39">
        <v>164</v>
      </c>
    </row>
    <row r="171" spans="2:29" ht="21.4" customHeight="1">
      <c r="B171" s="73">
        <v>165</v>
      </c>
      <c r="C171" s="53" t="s">
        <v>645</v>
      </c>
      <c r="D171" s="376" t="s">
        <v>426</v>
      </c>
      <c r="E171" s="54" t="s">
        <v>813</v>
      </c>
      <c r="F171" s="377" t="s">
        <v>20</v>
      </c>
      <c r="G171" s="61">
        <v>5</v>
      </c>
      <c r="H171" s="62">
        <f t="shared" si="13"/>
        <v>0</v>
      </c>
      <c r="I171" s="62">
        <f t="shared" si="14"/>
        <v>0</v>
      </c>
      <c r="J171" s="61">
        <f t="shared" si="15"/>
        <v>0</v>
      </c>
      <c r="K171" s="393">
        <f t="shared" si="16"/>
        <v>0</v>
      </c>
      <c r="L171" s="44">
        <f t="shared" si="17"/>
        <v>76</v>
      </c>
      <c r="M171" s="63">
        <f t="shared" si="18"/>
        <v>96</v>
      </c>
      <c r="O171" s="255"/>
      <c r="P171" s="255"/>
      <c r="AC171" s="39">
        <v>165</v>
      </c>
    </row>
    <row r="172" spans="2:29" ht="21.4" customHeight="1" thickBot="1">
      <c r="B172" s="73">
        <v>166</v>
      </c>
      <c r="C172" s="43" t="s">
        <v>646</v>
      </c>
      <c r="D172" s="374" t="s">
        <v>427</v>
      </c>
      <c r="E172" s="45" t="s">
        <v>813</v>
      </c>
      <c r="F172" s="45" t="s">
        <v>20</v>
      </c>
      <c r="G172" s="58">
        <v>5</v>
      </c>
      <c r="H172" s="59">
        <f t="shared" si="13"/>
        <v>0</v>
      </c>
      <c r="I172" s="59">
        <f t="shared" si="14"/>
        <v>0</v>
      </c>
      <c r="J172" s="58">
        <f t="shared" si="15"/>
        <v>0</v>
      </c>
      <c r="K172" s="392">
        <f t="shared" si="16"/>
        <v>0</v>
      </c>
      <c r="L172" s="43">
        <f t="shared" si="17"/>
        <v>76</v>
      </c>
      <c r="M172" s="60">
        <f t="shared" si="18"/>
        <v>96</v>
      </c>
      <c r="O172" s="255"/>
      <c r="P172" s="255"/>
      <c r="AC172" s="39">
        <v>166</v>
      </c>
    </row>
    <row r="173" spans="2:29" ht="21.4" customHeight="1">
      <c r="B173" s="73">
        <v>167</v>
      </c>
      <c r="C173" s="53" t="s">
        <v>647</v>
      </c>
      <c r="D173" s="376" t="s">
        <v>428</v>
      </c>
      <c r="E173" s="377" t="s">
        <v>811</v>
      </c>
      <c r="F173" s="377" t="s">
        <v>20</v>
      </c>
      <c r="G173" s="61">
        <v>5</v>
      </c>
      <c r="H173" s="62">
        <f t="shared" si="13"/>
        <v>0</v>
      </c>
      <c r="I173" s="62">
        <f t="shared" si="14"/>
        <v>0</v>
      </c>
      <c r="J173" s="61">
        <f t="shared" si="15"/>
        <v>0</v>
      </c>
      <c r="K173" s="393">
        <f t="shared" si="16"/>
        <v>0</v>
      </c>
      <c r="L173" s="44">
        <f t="shared" si="17"/>
        <v>76</v>
      </c>
      <c r="M173" s="63">
        <f t="shared" si="18"/>
        <v>96</v>
      </c>
      <c r="O173" s="255"/>
      <c r="P173" s="255"/>
      <c r="AC173" s="39">
        <v>167</v>
      </c>
    </row>
    <row r="174" spans="2:29" ht="21.4" customHeight="1" thickBot="1">
      <c r="B174" s="73">
        <v>168</v>
      </c>
      <c r="C174" s="43" t="s">
        <v>648</v>
      </c>
      <c r="D174" s="374" t="s">
        <v>429</v>
      </c>
      <c r="E174" s="45" t="s">
        <v>814</v>
      </c>
      <c r="F174" s="45" t="s">
        <v>20</v>
      </c>
      <c r="G174" s="58">
        <v>5</v>
      </c>
      <c r="H174" s="59">
        <f t="shared" si="13"/>
        <v>0</v>
      </c>
      <c r="I174" s="59">
        <f t="shared" si="14"/>
        <v>0</v>
      </c>
      <c r="J174" s="58">
        <f t="shared" si="15"/>
        <v>0</v>
      </c>
      <c r="K174" s="392">
        <f t="shared" si="16"/>
        <v>0</v>
      </c>
      <c r="L174" s="43">
        <f t="shared" si="17"/>
        <v>76</v>
      </c>
      <c r="M174" s="60">
        <f t="shared" si="18"/>
        <v>96</v>
      </c>
      <c r="O174" s="255"/>
      <c r="P174" s="255"/>
      <c r="AC174" s="39">
        <v>168</v>
      </c>
    </row>
    <row r="175" spans="2:29" ht="21.4" customHeight="1">
      <c r="B175" s="73">
        <v>169</v>
      </c>
      <c r="C175" s="53" t="s">
        <v>649</v>
      </c>
      <c r="D175" s="376" t="s">
        <v>430</v>
      </c>
      <c r="E175" s="54" t="s">
        <v>811</v>
      </c>
      <c r="F175" s="377" t="s">
        <v>20</v>
      </c>
      <c r="G175" s="61">
        <v>5</v>
      </c>
      <c r="H175" s="62">
        <f t="shared" si="13"/>
        <v>0</v>
      </c>
      <c r="I175" s="62">
        <f t="shared" si="14"/>
        <v>0</v>
      </c>
      <c r="J175" s="61">
        <f t="shared" si="15"/>
        <v>0</v>
      </c>
      <c r="K175" s="393">
        <f t="shared" si="16"/>
        <v>0</v>
      </c>
      <c r="L175" s="44">
        <f t="shared" si="17"/>
        <v>76</v>
      </c>
      <c r="M175" s="63">
        <f t="shared" si="18"/>
        <v>96</v>
      </c>
      <c r="O175" s="255"/>
      <c r="P175" s="255"/>
      <c r="AC175" s="39">
        <v>169</v>
      </c>
    </row>
    <row r="176" spans="2:29" ht="21.4" customHeight="1" thickBot="1">
      <c r="B176" s="73">
        <v>170</v>
      </c>
      <c r="C176" s="43" t="s">
        <v>650</v>
      </c>
      <c r="D176" s="374" t="s">
        <v>431</v>
      </c>
      <c r="E176" s="45" t="s">
        <v>812</v>
      </c>
      <c r="F176" s="45" t="s">
        <v>20</v>
      </c>
      <c r="G176" s="58">
        <v>5</v>
      </c>
      <c r="H176" s="59">
        <f t="shared" si="13"/>
        <v>0</v>
      </c>
      <c r="I176" s="59">
        <f t="shared" si="14"/>
        <v>0</v>
      </c>
      <c r="J176" s="58">
        <f t="shared" si="15"/>
        <v>0</v>
      </c>
      <c r="K176" s="392">
        <f t="shared" si="16"/>
        <v>0</v>
      </c>
      <c r="L176" s="43">
        <f t="shared" si="17"/>
        <v>76</v>
      </c>
      <c r="M176" s="60">
        <f t="shared" si="18"/>
        <v>96</v>
      </c>
      <c r="O176" s="255"/>
      <c r="P176" s="255"/>
      <c r="AC176" s="39">
        <v>170</v>
      </c>
    </row>
    <row r="177" spans="2:29" ht="21.4" customHeight="1">
      <c r="B177" s="73">
        <v>171</v>
      </c>
      <c r="C177" s="53" t="s">
        <v>651</v>
      </c>
      <c r="D177" s="376" t="s">
        <v>432</v>
      </c>
      <c r="E177" s="377" t="s">
        <v>813</v>
      </c>
      <c r="F177" s="377" t="s">
        <v>20</v>
      </c>
      <c r="G177" s="61">
        <v>5</v>
      </c>
      <c r="H177" s="62">
        <f t="shared" si="13"/>
        <v>0</v>
      </c>
      <c r="I177" s="62">
        <f t="shared" si="14"/>
        <v>0</v>
      </c>
      <c r="J177" s="61">
        <f t="shared" si="15"/>
        <v>0</v>
      </c>
      <c r="K177" s="393">
        <f t="shared" si="16"/>
        <v>0</v>
      </c>
      <c r="L177" s="44">
        <f t="shared" si="17"/>
        <v>76</v>
      </c>
      <c r="M177" s="63">
        <f t="shared" si="18"/>
        <v>96</v>
      </c>
      <c r="O177" s="255"/>
      <c r="P177" s="255"/>
      <c r="AC177" s="39">
        <v>171</v>
      </c>
    </row>
    <row r="178" spans="2:29" ht="21.4" customHeight="1" thickBot="1">
      <c r="B178" s="73">
        <v>172</v>
      </c>
      <c r="C178" s="43" t="s">
        <v>652</v>
      </c>
      <c r="D178" s="374" t="s">
        <v>433</v>
      </c>
      <c r="E178" s="45" t="s">
        <v>812</v>
      </c>
      <c r="F178" s="45" t="s">
        <v>20</v>
      </c>
      <c r="G178" s="58">
        <v>5</v>
      </c>
      <c r="H178" s="59">
        <f t="shared" si="13"/>
        <v>0</v>
      </c>
      <c r="I178" s="59">
        <f t="shared" si="14"/>
        <v>0</v>
      </c>
      <c r="J178" s="58">
        <f t="shared" si="15"/>
        <v>0</v>
      </c>
      <c r="K178" s="392">
        <f t="shared" si="16"/>
        <v>0</v>
      </c>
      <c r="L178" s="43">
        <f t="shared" si="17"/>
        <v>76</v>
      </c>
      <c r="M178" s="60">
        <f t="shared" si="18"/>
        <v>96</v>
      </c>
      <c r="O178" s="255"/>
      <c r="P178" s="255"/>
      <c r="AC178" s="39">
        <v>172</v>
      </c>
    </row>
    <row r="179" spans="2:29" ht="21.4" customHeight="1">
      <c r="B179" s="73">
        <v>173</v>
      </c>
      <c r="C179" s="53" t="s">
        <v>653</v>
      </c>
      <c r="D179" s="372" t="s">
        <v>434</v>
      </c>
      <c r="E179" s="54" t="s">
        <v>811</v>
      </c>
      <c r="F179" s="377" t="s">
        <v>20</v>
      </c>
      <c r="G179" s="61">
        <v>6</v>
      </c>
      <c r="H179" s="62">
        <f t="shared" si="13"/>
        <v>0</v>
      </c>
      <c r="I179" s="62">
        <f t="shared" si="14"/>
        <v>3</v>
      </c>
      <c r="J179" s="61">
        <f t="shared" si="15"/>
        <v>3</v>
      </c>
      <c r="K179" s="393">
        <f t="shared" si="16"/>
        <v>3</v>
      </c>
      <c r="L179" s="44">
        <f t="shared" si="17"/>
        <v>30</v>
      </c>
      <c r="M179" s="63">
        <f t="shared" si="18"/>
        <v>46</v>
      </c>
      <c r="O179" s="255"/>
      <c r="P179" s="255"/>
      <c r="AC179" s="39">
        <v>173</v>
      </c>
    </row>
    <row r="180" spans="2:29" ht="21.4" customHeight="1" thickBot="1">
      <c r="B180" s="73">
        <v>174</v>
      </c>
      <c r="C180" s="43" t="s">
        <v>654</v>
      </c>
      <c r="D180" s="374" t="s">
        <v>435</v>
      </c>
      <c r="E180" s="45" t="s">
        <v>813</v>
      </c>
      <c r="F180" s="45" t="s">
        <v>20</v>
      </c>
      <c r="G180" s="58">
        <v>6</v>
      </c>
      <c r="H180" s="59">
        <f t="shared" si="13"/>
        <v>0</v>
      </c>
      <c r="I180" s="59">
        <f t="shared" si="14"/>
        <v>0</v>
      </c>
      <c r="J180" s="58">
        <f t="shared" si="15"/>
        <v>0</v>
      </c>
      <c r="K180" s="392">
        <f t="shared" si="16"/>
        <v>0</v>
      </c>
      <c r="L180" s="43">
        <f t="shared" si="17"/>
        <v>76</v>
      </c>
      <c r="M180" s="60">
        <f t="shared" si="18"/>
        <v>96</v>
      </c>
      <c r="O180" s="255"/>
      <c r="P180" s="255"/>
      <c r="AC180" s="39">
        <v>174</v>
      </c>
    </row>
    <row r="181" spans="2:29" ht="21.4" customHeight="1">
      <c r="B181" s="73">
        <v>175</v>
      </c>
      <c r="C181" s="53" t="s">
        <v>655</v>
      </c>
      <c r="D181" s="376" t="s">
        <v>436</v>
      </c>
      <c r="E181" s="377" t="s">
        <v>812</v>
      </c>
      <c r="F181" s="377" t="s">
        <v>20</v>
      </c>
      <c r="G181" s="61">
        <v>6</v>
      </c>
      <c r="H181" s="62">
        <f t="shared" si="13"/>
        <v>0</v>
      </c>
      <c r="I181" s="62">
        <f t="shared" si="14"/>
        <v>0</v>
      </c>
      <c r="J181" s="61">
        <f t="shared" si="15"/>
        <v>0</v>
      </c>
      <c r="K181" s="393">
        <f t="shared" si="16"/>
        <v>0</v>
      </c>
      <c r="L181" s="44">
        <f t="shared" si="17"/>
        <v>76</v>
      </c>
      <c r="M181" s="63">
        <f t="shared" si="18"/>
        <v>96</v>
      </c>
      <c r="O181" s="255"/>
      <c r="P181" s="255"/>
      <c r="AC181" s="39">
        <v>175</v>
      </c>
    </row>
    <row r="182" spans="2:29" ht="21.4" customHeight="1" thickBot="1">
      <c r="B182" s="73">
        <v>176</v>
      </c>
      <c r="C182" s="43" t="s">
        <v>656</v>
      </c>
      <c r="D182" s="374" t="s">
        <v>73</v>
      </c>
      <c r="E182" s="45" t="s">
        <v>811</v>
      </c>
      <c r="F182" s="45" t="s">
        <v>20</v>
      </c>
      <c r="G182" s="58">
        <v>6</v>
      </c>
      <c r="H182" s="59">
        <f t="shared" si="13"/>
        <v>0</v>
      </c>
      <c r="I182" s="59">
        <f t="shared" si="14"/>
        <v>8</v>
      </c>
      <c r="J182" s="58">
        <f t="shared" si="15"/>
        <v>8</v>
      </c>
      <c r="K182" s="392">
        <f t="shared" si="16"/>
        <v>8</v>
      </c>
      <c r="L182" s="43">
        <f t="shared" si="17"/>
        <v>5</v>
      </c>
      <c r="M182" s="60">
        <f t="shared" si="18"/>
        <v>12</v>
      </c>
      <c r="O182" s="255"/>
      <c r="P182" s="255"/>
      <c r="AC182" s="39">
        <v>176</v>
      </c>
    </row>
    <row r="183" spans="2:29" ht="21.4" customHeight="1">
      <c r="B183" s="73">
        <v>177</v>
      </c>
      <c r="C183" s="53" t="s">
        <v>657</v>
      </c>
      <c r="D183" s="376" t="s">
        <v>72</v>
      </c>
      <c r="E183" s="54" t="s">
        <v>814</v>
      </c>
      <c r="F183" s="377" t="s">
        <v>20</v>
      </c>
      <c r="G183" s="61">
        <v>6</v>
      </c>
      <c r="H183" s="62">
        <f t="shared" si="13"/>
        <v>0</v>
      </c>
      <c r="I183" s="62">
        <f t="shared" si="14"/>
        <v>0</v>
      </c>
      <c r="J183" s="61">
        <f t="shared" si="15"/>
        <v>0</v>
      </c>
      <c r="K183" s="393">
        <f t="shared" si="16"/>
        <v>0</v>
      </c>
      <c r="L183" s="44">
        <f t="shared" si="17"/>
        <v>76</v>
      </c>
      <c r="M183" s="63">
        <f t="shared" si="18"/>
        <v>96</v>
      </c>
      <c r="O183" s="255"/>
      <c r="P183" s="255"/>
      <c r="AC183" s="39">
        <v>177</v>
      </c>
    </row>
    <row r="184" spans="2:29" ht="21.4" customHeight="1" thickBot="1">
      <c r="B184" s="73">
        <v>178</v>
      </c>
      <c r="C184" s="43" t="s">
        <v>658</v>
      </c>
      <c r="D184" s="374" t="s">
        <v>71</v>
      </c>
      <c r="E184" s="45" t="s">
        <v>812</v>
      </c>
      <c r="F184" s="45" t="s">
        <v>20</v>
      </c>
      <c r="G184" s="58">
        <v>6</v>
      </c>
      <c r="H184" s="59">
        <f t="shared" si="13"/>
        <v>0</v>
      </c>
      <c r="I184" s="59">
        <f t="shared" si="14"/>
        <v>0</v>
      </c>
      <c r="J184" s="58">
        <f t="shared" si="15"/>
        <v>0</v>
      </c>
      <c r="K184" s="392">
        <f t="shared" si="16"/>
        <v>0</v>
      </c>
      <c r="L184" s="43">
        <f t="shared" si="17"/>
        <v>76</v>
      </c>
      <c r="M184" s="60">
        <f t="shared" si="18"/>
        <v>96</v>
      </c>
      <c r="O184" s="255"/>
      <c r="P184" s="255"/>
      <c r="AC184" s="39">
        <v>178</v>
      </c>
    </row>
    <row r="185" spans="2:29" ht="21.4" customHeight="1">
      <c r="B185" s="73">
        <v>179</v>
      </c>
      <c r="C185" s="53" t="s">
        <v>659</v>
      </c>
      <c r="D185" s="376" t="s">
        <v>70</v>
      </c>
      <c r="E185" s="377" t="s">
        <v>811</v>
      </c>
      <c r="F185" s="377" t="s">
        <v>20</v>
      </c>
      <c r="G185" s="61">
        <v>6</v>
      </c>
      <c r="H185" s="62">
        <f t="shared" si="13"/>
        <v>0</v>
      </c>
      <c r="I185" s="62">
        <f t="shared" si="14"/>
        <v>0</v>
      </c>
      <c r="J185" s="61">
        <f t="shared" si="15"/>
        <v>0</v>
      </c>
      <c r="K185" s="393">
        <f t="shared" si="16"/>
        <v>0</v>
      </c>
      <c r="L185" s="44">
        <f t="shared" si="17"/>
        <v>76</v>
      </c>
      <c r="M185" s="63">
        <f t="shared" si="18"/>
        <v>96</v>
      </c>
      <c r="O185" s="255"/>
      <c r="P185" s="255"/>
      <c r="AC185" s="39">
        <v>179</v>
      </c>
    </row>
    <row r="186" spans="2:29" ht="21.4" customHeight="1" thickBot="1">
      <c r="B186" s="73">
        <v>180</v>
      </c>
      <c r="C186" s="43" t="s">
        <v>660</v>
      </c>
      <c r="D186" s="374" t="s">
        <v>69</v>
      </c>
      <c r="E186" s="45" t="s">
        <v>811</v>
      </c>
      <c r="F186" s="45" t="s">
        <v>20</v>
      </c>
      <c r="G186" s="58">
        <v>6</v>
      </c>
      <c r="H186" s="59">
        <f t="shared" si="13"/>
        <v>0</v>
      </c>
      <c r="I186" s="59">
        <f t="shared" si="14"/>
        <v>0</v>
      </c>
      <c r="J186" s="58">
        <f t="shared" si="15"/>
        <v>0</v>
      </c>
      <c r="K186" s="392">
        <f t="shared" si="16"/>
        <v>0</v>
      </c>
      <c r="L186" s="43">
        <f t="shared" si="17"/>
        <v>76</v>
      </c>
      <c r="M186" s="60">
        <f t="shared" si="18"/>
        <v>96</v>
      </c>
      <c r="O186" s="255"/>
      <c r="P186" s="255"/>
      <c r="AC186" s="39">
        <v>180</v>
      </c>
    </row>
    <row r="187" spans="2:29" ht="21.4" customHeight="1">
      <c r="B187" s="73">
        <v>181</v>
      </c>
      <c r="C187" s="53" t="s">
        <v>661</v>
      </c>
      <c r="D187" s="376" t="s">
        <v>68</v>
      </c>
      <c r="E187" s="54" t="s">
        <v>813</v>
      </c>
      <c r="F187" s="377" t="s">
        <v>20</v>
      </c>
      <c r="G187" s="61">
        <v>6</v>
      </c>
      <c r="H187" s="62">
        <f t="shared" si="13"/>
        <v>0</v>
      </c>
      <c r="I187" s="62">
        <f t="shared" si="14"/>
        <v>4</v>
      </c>
      <c r="J187" s="61">
        <f t="shared" si="15"/>
        <v>4</v>
      </c>
      <c r="K187" s="393">
        <f t="shared" si="16"/>
        <v>9</v>
      </c>
      <c r="L187" s="44">
        <f t="shared" si="17"/>
        <v>29</v>
      </c>
      <c r="M187" s="63">
        <f t="shared" si="18"/>
        <v>11</v>
      </c>
      <c r="O187" s="255"/>
      <c r="P187" s="255"/>
      <c r="AC187" s="39">
        <v>181</v>
      </c>
    </row>
    <row r="188" spans="2:29" ht="21.4" customHeight="1" thickBot="1">
      <c r="B188" s="73">
        <v>182</v>
      </c>
      <c r="C188" s="43" t="s">
        <v>662</v>
      </c>
      <c r="D188" s="374" t="s">
        <v>437</v>
      </c>
      <c r="E188" s="45" t="s">
        <v>814</v>
      </c>
      <c r="F188" s="45" t="s">
        <v>20</v>
      </c>
      <c r="G188" s="58">
        <v>6</v>
      </c>
      <c r="H188" s="59">
        <f t="shared" si="13"/>
        <v>0</v>
      </c>
      <c r="I188" s="59">
        <f t="shared" si="14"/>
        <v>0</v>
      </c>
      <c r="J188" s="58">
        <f t="shared" si="15"/>
        <v>0</v>
      </c>
      <c r="K188" s="392">
        <f t="shared" si="16"/>
        <v>0</v>
      </c>
      <c r="L188" s="43">
        <f t="shared" si="17"/>
        <v>76</v>
      </c>
      <c r="M188" s="60">
        <f t="shared" si="18"/>
        <v>96</v>
      </c>
      <c r="O188" s="255"/>
      <c r="P188" s="255"/>
      <c r="AC188" s="39">
        <v>182</v>
      </c>
    </row>
    <row r="189" spans="2:29" ht="21.4" customHeight="1">
      <c r="B189" s="73">
        <v>183</v>
      </c>
      <c r="C189" s="53" t="s">
        <v>663</v>
      </c>
      <c r="D189" s="376" t="s">
        <v>438</v>
      </c>
      <c r="E189" s="377" t="s">
        <v>813</v>
      </c>
      <c r="F189" s="377" t="s">
        <v>20</v>
      </c>
      <c r="G189" s="61">
        <v>6</v>
      </c>
      <c r="H189" s="62">
        <f t="shared" si="13"/>
        <v>0</v>
      </c>
      <c r="I189" s="62">
        <f t="shared" si="14"/>
        <v>0</v>
      </c>
      <c r="J189" s="61">
        <f t="shared" si="15"/>
        <v>0</v>
      </c>
      <c r="K189" s="393">
        <f t="shared" si="16"/>
        <v>0</v>
      </c>
      <c r="L189" s="44">
        <f t="shared" si="17"/>
        <v>76</v>
      </c>
      <c r="M189" s="63">
        <f t="shared" si="18"/>
        <v>96</v>
      </c>
      <c r="O189" s="255"/>
      <c r="P189" s="255"/>
      <c r="AC189" s="39">
        <v>183</v>
      </c>
    </row>
    <row r="190" spans="2:29" ht="21.4" customHeight="1" thickBot="1">
      <c r="B190" s="73">
        <v>184</v>
      </c>
      <c r="C190" s="43" t="s">
        <v>664</v>
      </c>
      <c r="D190" s="374" t="s">
        <v>67</v>
      </c>
      <c r="E190" s="45" t="s">
        <v>811</v>
      </c>
      <c r="F190" s="45" t="s">
        <v>20</v>
      </c>
      <c r="G190" s="58">
        <v>6</v>
      </c>
      <c r="H190" s="59">
        <f t="shared" si="13"/>
        <v>0</v>
      </c>
      <c r="I190" s="59">
        <f t="shared" si="14"/>
        <v>0</v>
      </c>
      <c r="J190" s="58">
        <f t="shared" si="15"/>
        <v>0</v>
      </c>
      <c r="K190" s="392">
        <f t="shared" si="16"/>
        <v>0</v>
      </c>
      <c r="L190" s="43">
        <f t="shared" si="17"/>
        <v>76</v>
      </c>
      <c r="M190" s="60">
        <f t="shared" si="18"/>
        <v>96</v>
      </c>
      <c r="O190" s="255"/>
      <c r="P190" s="255"/>
      <c r="AC190" s="39">
        <v>184</v>
      </c>
    </row>
    <row r="191" spans="2:29" ht="21.4" customHeight="1">
      <c r="B191" s="73">
        <v>185</v>
      </c>
      <c r="C191" s="53" t="s">
        <v>665</v>
      </c>
      <c r="D191" s="376" t="s">
        <v>66</v>
      </c>
      <c r="E191" s="54" t="s">
        <v>814</v>
      </c>
      <c r="F191" s="377" t="s">
        <v>20</v>
      </c>
      <c r="G191" s="61">
        <v>6</v>
      </c>
      <c r="H191" s="62">
        <f t="shared" si="13"/>
        <v>0</v>
      </c>
      <c r="I191" s="62">
        <f t="shared" si="14"/>
        <v>3</v>
      </c>
      <c r="J191" s="61">
        <f t="shared" si="15"/>
        <v>3</v>
      </c>
      <c r="K191" s="393">
        <f t="shared" si="16"/>
        <v>3</v>
      </c>
      <c r="L191" s="44">
        <f t="shared" si="17"/>
        <v>30</v>
      </c>
      <c r="M191" s="63">
        <f t="shared" si="18"/>
        <v>46</v>
      </c>
      <c r="O191" s="255"/>
      <c r="P191" s="255"/>
      <c r="AC191" s="39">
        <v>185</v>
      </c>
    </row>
    <row r="192" spans="2:29" ht="21.4" customHeight="1" thickBot="1">
      <c r="B192" s="73">
        <v>186</v>
      </c>
      <c r="C192" s="43" t="s">
        <v>666</v>
      </c>
      <c r="D192" s="374" t="s">
        <v>439</v>
      </c>
      <c r="E192" s="45" t="s">
        <v>812</v>
      </c>
      <c r="F192" s="45" t="s">
        <v>20</v>
      </c>
      <c r="G192" s="58">
        <v>6</v>
      </c>
      <c r="H192" s="59">
        <f t="shared" si="13"/>
        <v>0</v>
      </c>
      <c r="I192" s="59">
        <f t="shared" si="14"/>
        <v>0</v>
      </c>
      <c r="J192" s="58">
        <f t="shared" si="15"/>
        <v>0</v>
      </c>
      <c r="K192" s="392">
        <f t="shared" si="16"/>
        <v>0</v>
      </c>
      <c r="L192" s="43">
        <f t="shared" si="17"/>
        <v>76</v>
      </c>
      <c r="M192" s="60">
        <f t="shared" si="18"/>
        <v>96</v>
      </c>
      <c r="O192" s="255"/>
      <c r="P192" s="255"/>
      <c r="AC192" s="39">
        <v>186</v>
      </c>
    </row>
    <row r="193" spans="2:29" ht="21.4" customHeight="1">
      <c r="B193" s="73">
        <v>187</v>
      </c>
      <c r="C193" s="53" t="s">
        <v>667</v>
      </c>
      <c r="D193" s="376" t="s">
        <v>65</v>
      </c>
      <c r="E193" s="377" t="s">
        <v>813</v>
      </c>
      <c r="F193" s="377" t="s">
        <v>20</v>
      </c>
      <c r="G193" s="61">
        <v>6</v>
      </c>
      <c r="H193" s="62">
        <f t="shared" si="13"/>
        <v>0</v>
      </c>
      <c r="I193" s="62">
        <f t="shared" si="14"/>
        <v>0</v>
      </c>
      <c r="J193" s="61">
        <f t="shared" si="15"/>
        <v>0</v>
      </c>
      <c r="K193" s="393">
        <f t="shared" si="16"/>
        <v>0</v>
      </c>
      <c r="L193" s="44">
        <f t="shared" si="17"/>
        <v>76</v>
      </c>
      <c r="M193" s="63">
        <f t="shared" si="18"/>
        <v>96</v>
      </c>
      <c r="O193" s="255"/>
      <c r="P193" s="255"/>
      <c r="AC193" s="39">
        <v>187</v>
      </c>
    </row>
    <row r="194" spans="2:29" ht="21.4" customHeight="1" thickBot="1">
      <c r="B194" s="73">
        <v>188</v>
      </c>
      <c r="C194" s="43" t="s">
        <v>668</v>
      </c>
      <c r="D194" s="374" t="s">
        <v>64</v>
      </c>
      <c r="E194" s="45" t="s">
        <v>814</v>
      </c>
      <c r="F194" s="45" t="s">
        <v>20</v>
      </c>
      <c r="G194" s="58">
        <v>6</v>
      </c>
      <c r="H194" s="59">
        <f t="shared" si="13"/>
        <v>0</v>
      </c>
      <c r="I194" s="59">
        <f t="shared" si="14"/>
        <v>0</v>
      </c>
      <c r="J194" s="58">
        <f t="shared" si="15"/>
        <v>0</v>
      </c>
      <c r="K194" s="392">
        <f t="shared" si="16"/>
        <v>0</v>
      </c>
      <c r="L194" s="43">
        <f t="shared" si="17"/>
        <v>76</v>
      </c>
      <c r="M194" s="60">
        <f t="shared" si="18"/>
        <v>96</v>
      </c>
      <c r="O194" s="255"/>
      <c r="P194" s="255"/>
      <c r="AC194" s="39">
        <v>188</v>
      </c>
    </row>
    <row r="195" spans="2:29" ht="21.4" customHeight="1">
      <c r="B195" s="73">
        <v>189</v>
      </c>
      <c r="C195" s="53" t="s">
        <v>669</v>
      </c>
      <c r="D195" s="376" t="s">
        <v>63</v>
      </c>
      <c r="E195" s="54" t="s">
        <v>814</v>
      </c>
      <c r="F195" s="377" t="s">
        <v>20</v>
      </c>
      <c r="G195" s="61">
        <v>6</v>
      </c>
      <c r="H195" s="62">
        <f t="shared" si="13"/>
        <v>0</v>
      </c>
      <c r="I195" s="62">
        <f t="shared" si="14"/>
        <v>0</v>
      </c>
      <c r="J195" s="61">
        <f t="shared" si="15"/>
        <v>0</v>
      </c>
      <c r="K195" s="393">
        <f t="shared" si="16"/>
        <v>12</v>
      </c>
      <c r="L195" s="44">
        <f t="shared" si="17"/>
        <v>76</v>
      </c>
      <c r="M195" s="63">
        <f t="shared" si="18"/>
        <v>5</v>
      </c>
      <c r="O195" s="255"/>
      <c r="P195" s="255"/>
      <c r="AC195" s="39">
        <v>189</v>
      </c>
    </row>
    <row r="196" spans="2:29" ht="21.4" customHeight="1" thickBot="1">
      <c r="B196" s="73">
        <v>190</v>
      </c>
      <c r="C196" s="43" t="s">
        <v>670</v>
      </c>
      <c r="D196" s="374" t="s">
        <v>440</v>
      </c>
      <c r="E196" s="45" t="s">
        <v>813</v>
      </c>
      <c r="F196" s="45" t="s">
        <v>20</v>
      </c>
      <c r="G196" s="58">
        <v>6</v>
      </c>
      <c r="H196" s="59">
        <f t="shared" si="13"/>
        <v>0</v>
      </c>
      <c r="I196" s="59">
        <f t="shared" si="14"/>
        <v>0</v>
      </c>
      <c r="J196" s="58">
        <f t="shared" si="15"/>
        <v>0</v>
      </c>
      <c r="K196" s="392">
        <f t="shared" si="16"/>
        <v>3</v>
      </c>
      <c r="L196" s="43">
        <f t="shared" si="17"/>
        <v>76</v>
      </c>
      <c r="M196" s="60">
        <f t="shared" si="18"/>
        <v>46</v>
      </c>
      <c r="O196" s="255"/>
      <c r="P196" s="255"/>
      <c r="AC196" s="39">
        <v>190</v>
      </c>
    </row>
    <row r="197" spans="2:29" ht="21.4" customHeight="1">
      <c r="B197" s="73">
        <v>191</v>
      </c>
      <c r="C197" s="53" t="s">
        <v>671</v>
      </c>
      <c r="D197" s="376" t="s">
        <v>62</v>
      </c>
      <c r="E197" s="377" t="s">
        <v>811</v>
      </c>
      <c r="F197" s="377" t="s">
        <v>20</v>
      </c>
      <c r="G197" s="61">
        <v>6</v>
      </c>
      <c r="H197" s="62">
        <f t="shared" si="13"/>
        <v>0</v>
      </c>
      <c r="I197" s="62">
        <f t="shared" si="14"/>
        <v>0</v>
      </c>
      <c r="J197" s="61">
        <f t="shared" si="15"/>
        <v>0</v>
      </c>
      <c r="K197" s="393">
        <f t="shared" si="16"/>
        <v>0</v>
      </c>
      <c r="L197" s="44">
        <f t="shared" si="17"/>
        <v>76</v>
      </c>
      <c r="M197" s="63">
        <f t="shared" si="18"/>
        <v>96</v>
      </c>
      <c r="O197" s="255"/>
      <c r="P197" s="255"/>
      <c r="AC197" s="39">
        <v>191</v>
      </c>
    </row>
    <row r="198" spans="2:29" ht="21.4" customHeight="1" thickBot="1">
      <c r="B198" s="73">
        <v>192</v>
      </c>
      <c r="C198" s="43" t="s">
        <v>672</v>
      </c>
      <c r="D198" s="374" t="s">
        <v>61</v>
      </c>
      <c r="E198" s="45" t="s">
        <v>812</v>
      </c>
      <c r="F198" s="45" t="s">
        <v>20</v>
      </c>
      <c r="G198" s="58">
        <v>6</v>
      </c>
      <c r="H198" s="59">
        <f t="shared" si="13"/>
        <v>0</v>
      </c>
      <c r="I198" s="59">
        <f t="shared" si="14"/>
        <v>0</v>
      </c>
      <c r="J198" s="58">
        <f t="shared" si="15"/>
        <v>0</v>
      </c>
      <c r="K198" s="392">
        <f t="shared" si="16"/>
        <v>0</v>
      </c>
      <c r="L198" s="43">
        <f t="shared" si="17"/>
        <v>76</v>
      </c>
      <c r="M198" s="60">
        <f t="shared" si="18"/>
        <v>96</v>
      </c>
      <c r="O198" s="255"/>
      <c r="P198" s="255"/>
      <c r="AC198" s="39">
        <v>192</v>
      </c>
    </row>
    <row r="199" spans="2:29" ht="21.4" customHeight="1">
      <c r="B199" s="73">
        <v>193</v>
      </c>
      <c r="C199" s="53" t="s">
        <v>673</v>
      </c>
      <c r="D199" s="376" t="s">
        <v>60</v>
      </c>
      <c r="E199" s="54" t="s">
        <v>814</v>
      </c>
      <c r="F199" s="377" t="s">
        <v>20</v>
      </c>
      <c r="G199" s="61">
        <v>6</v>
      </c>
      <c r="H199" s="62">
        <f t="shared" ref="H199:H262" si="19">SUMIFS(listof_result_total_scores,listof_result_chestnos,$C199,listof_result_owners,"Personal",listof_result_status,"Published")</f>
        <v>5</v>
      </c>
      <c r="I199" s="62">
        <f t="shared" ref="I199:I262" si="20">SUMIFS(listof_result_total_scores,listof_result_chestnos,$C199,listof_result_owners,"Personal",listof_result_status,"To Publish")</f>
        <v>0</v>
      </c>
      <c r="J199" s="61">
        <f t="shared" ref="J199:J262" si="21">SUM(H199:I199)</f>
        <v>5</v>
      </c>
      <c r="K199" s="393">
        <f t="shared" ref="K199:K262" si="22">SUMIFS(listof_result_total_scores,listof_result_chestnos,$C199,listof_result_owners,"Personal")</f>
        <v>5</v>
      </c>
      <c r="L199" s="44">
        <f t="shared" si="17"/>
        <v>13</v>
      </c>
      <c r="M199" s="63">
        <f t="shared" si="18"/>
        <v>24</v>
      </c>
      <c r="O199" s="255"/>
      <c r="P199" s="255"/>
      <c r="AC199" s="39">
        <v>193</v>
      </c>
    </row>
    <row r="200" spans="2:29" ht="21.4" customHeight="1" thickBot="1">
      <c r="B200" s="73">
        <v>194</v>
      </c>
      <c r="C200" s="43" t="s">
        <v>674</v>
      </c>
      <c r="D200" s="374" t="s">
        <v>59</v>
      </c>
      <c r="E200" s="45" t="s">
        <v>814</v>
      </c>
      <c r="F200" s="45" t="s">
        <v>20</v>
      </c>
      <c r="G200" s="58">
        <v>6</v>
      </c>
      <c r="H200" s="59">
        <f t="shared" si="19"/>
        <v>0</v>
      </c>
      <c r="I200" s="59">
        <f t="shared" si="20"/>
        <v>0</v>
      </c>
      <c r="J200" s="58">
        <f t="shared" si="21"/>
        <v>0</v>
      </c>
      <c r="K200" s="392">
        <f t="shared" si="22"/>
        <v>3</v>
      </c>
      <c r="L200" s="43">
        <f t="shared" ref="L200:L263" si="23">RANK($J200,$J$7:$J$506,0)</f>
        <v>76</v>
      </c>
      <c r="M200" s="60">
        <f t="shared" ref="M200:M263" si="24">RANK($K200,$K$7:$K$506,0)</f>
        <v>46</v>
      </c>
      <c r="O200" s="255"/>
      <c r="P200" s="255"/>
      <c r="AC200" s="39">
        <v>194</v>
      </c>
    </row>
    <row r="201" spans="2:29" ht="21.4" customHeight="1">
      <c r="B201" s="73">
        <v>195</v>
      </c>
      <c r="C201" s="53" t="s">
        <v>675</v>
      </c>
      <c r="D201" s="376" t="s">
        <v>58</v>
      </c>
      <c r="E201" s="377" t="s">
        <v>812</v>
      </c>
      <c r="F201" s="377" t="s">
        <v>20</v>
      </c>
      <c r="G201" s="61">
        <v>6</v>
      </c>
      <c r="H201" s="62">
        <f t="shared" si="19"/>
        <v>0</v>
      </c>
      <c r="I201" s="62">
        <f t="shared" si="20"/>
        <v>0</v>
      </c>
      <c r="J201" s="61">
        <f t="shared" si="21"/>
        <v>0</v>
      </c>
      <c r="K201" s="393">
        <f t="shared" si="22"/>
        <v>0</v>
      </c>
      <c r="L201" s="44">
        <f t="shared" si="23"/>
        <v>76</v>
      </c>
      <c r="M201" s="63">
        <f t="shared" si="24"/>
        <v>96</v>
      </c>
      <c r="O201" s="255"/>
      <c r="P201" s="255"/>
      <c r="AC201" s="39">
        <v>195</v>
      </c>
    </row>
    <row r="202" spans="2:29" ht="21.4" customHeight="1" thickBot="1">
      <c r="B202" s="73">
        <v>196</v>
      </c>
      <c r="C202" s="43" t="s">
        <v>676</v>
      </c>
      <c r="D202" s="374" t="s">
        <v>57</v>
      </c>
      <c r="E202" s="45" t="s">
        <v>812</v>
      </c>
      <c r="F202" s="45" t="s">
        <v>20</v>
      </c>
      <c r="G202" s="58">
        <v>6</v>
      </c>
      <c r="H202" s="59">
        <f t="shared" si="19"/>
        <v>0</v>
      </c>
      <c r="I202" s="59">
        <f t="shared" si="20"/>
        <v>0</v>
      </c>
      <c r="J202" s="58">
        <f t="shared" si="21"/>
        <v>0</v>
      </c>
      <c r="K202" s="392">
        <f t="shared" si="22"/>
        <v>0</v>
      </c>
      <c r="L202" s="43">
        <f t="shared" si="23"/>
        <v>76</v>
      </c>
      <c r="M202" s="60">
        <f t="shared" si="24"/>
        <v>96</v>
      </c>
      <c r="O202" s="255"/>
      <c r="P202" s="255"/>
      <c r="AC202" s="39">
        <v>196</v>
      </c>
    </row>
    <row r="203" spans="2:29" ht="21.4" customHeight="1">
      <c r="B203" s="73">
        <v>197</v>
      </c>
      <c r="C203" s="53" t="s">
        <v>677</v>
      </c>
      <c r="D203" s="376" t="s">
        <v>441</v>
      </c>
      <c r="E203" s="54" t="s">
        <v>811</v>
      </c>
      <c r="F203" s="377" t="s">
        <v>20</v>
      </c>
      <c r="G203" s="61">
        <v>6</v>
      </c>
      <c r="H203" s="62">
        <f t="shared" si="19"/>
        <v>0</v>
      </c>
      <c r="I203" s="62">
        <f t="shared" si="20"/>
        <v>0</v>
      </c>
      <c r="J203" s="61">
        <f t="shared" si="21"/>
        <v>0</v>
      </c>
      <c r="K203" s="393">
        <f t="shared" si="22"/>
        <v>0</v>
      </c>
      <c r="L203" s="44">
        <f t="shared" si="23"/>
        <v>76</v>
      </c>
      <c r="M203" s="63">
        <f t="shared" si="24"/>
        <v>96</v>
      </c>
      <c r="O203" s="255"/>
      <c r="P203" s="255"/>
      <c r="AC203" s="39">
        <v>197</v>
      </c>
    </row>
    <row r="204" spans="2:29" ht="21.4" customHeight="1" thickBot="1">
      <c r="B204" s="73">
        <v>198</v>
      </c>
      <c r="C204" s="43" t="s">
        <v>678</v>
      </c>
      <c r="D204" s="374" t="s">
        <v>442</v>
      </c>
      <c r="E204" s="45" t="s">
        <v>811</v>
      </c>
      <c r="F204" s="45" t="s">
        <v>20</v>
      </c>
      <c r="G204" s="58">
        <v>6</v>
      </c>
      <c r="H204" s="59">
        <f t="shared" si="19"/>
        <v>0</v>
      </c>
      <c r="I204" s="59">
        <f t="shared" si="20"/>
        <v>0</v>
      </c>
      <c r="J204" s="58">
        <f t="shared" si="21"/>
        <v>0</v>
      </c>
      <c r="K204" s="392">
        <f t="shared" si="22"/>
        <v>0</v>
      </c>
      <c r="L204" s="43">
        <f t="shared" si="23"/>
        <v>76</v>
      </c>
      <c r="M204" s="60">
        <f t="shared" si="24"/>
        <v>96</v>
      </c>
      <c r="O204" s="255"/>
      <c r="P204" s="255"/>
      <c r="AC204" s="39">
        <v>198</v>
      </c>
    </row>
    <row r="205" spans="2:29" ht="21.4" customHeight="1">
      <c r="B205" s="73">
        <v>199</v>
      </c>
      <c r="C205" s="53" t="s">
        <v>679</v>
      </c>
      <c r="D205" s="376" t="s">
        <v>443</v>
      </c>
      <c r="E205" s="377" t="s">
        <v>813</v>
      </c>
      <c r="F205" s="377" t="s">
        <v>20</v>
      </c>
      <c r="G205" s="61">
        <v>6</v>
      </c>
      <c r="H205" s="62">
        <f t="shared" si="19"/>
        <v>0</v>
      </c>
      <c r="I205" s="62">
        <f t="shared" si="20"/>
        <v>0</v>
      </c>
      <c r="J205" s="61">
        <f t="shared" si="21"/>
        <v>0</v>
      </c>
      <c r="K205" s="393">
        <f t="shared" si="22"/>
        <v>0</v>
      </c>
      <c r="L205" s="44">
        <f t="shared" si="23"/>
        <v>76</v>
      </c>
      <c r="M205" s="63">
        <f t="shared" si="24"/>
        <v>96</v>
      </c>
      <c r="O205" s="255"/>
      <c r="P205" s="255"/>
      <c r="AC205" s="39">
        <v>199</v>
      </c>
    </row>
    <row r="206" spans="2:29" ht="21.4" customHeight="1" thickBot="1">
      <c r="B206" s="73">
        <v>200</v>
      </c>
      <c r="C206" s="43" t="s">
        <v>680</v>
      </c>
      <c r="D206" s="374" t="s">
        <v>56</v>
      </c>
      <c r="E206" s="45" t="s">
        <v>812</v>
      </c>
      <c r="F206" s="45" t="s">
        <v>20</v>
      </c>
      <c r="G206" s="58">
        <v>6</v>
      </c>
      <c r="H206" s="59">
        <f t="shared" si="19"/>
        <v>0</v>
      </c>
      <c r="I206" s="59">
        <f t="shared" si="20"/>
        <v>0</v>
      </c>
      <c r="J206" s="58">
        <f t="shared" si="21"/>
        <v>0</v>
      </c>
      <c r="K206" s="392">
        <f t="shared" si="22"/>
        <v>0</v>
      </c>
      <c r="L206" s="43">
        <f t="shared" si="23"/>
        <v>76</v>
      </c>
      <c r="M206" s="60">
        <f t="shared" si="24"/>
        <v>96</v>
      </c>
      <c r="O206" s="255"/>
      <c r="P206" s="255"/>
      <c r="AC206" s="39">
        <v>200</v>
      </c>
    </row>
    <row r="207" spans="2:29" ht="21.4" customHeight="1" thickBot="1">
      <c r="B207" s="73">
        <v>201</v>
      </c>
      <c r="C207" s="53" t="s">
        <v>681</v>
      </c>
      <c r="D207" s="376" t="s">
        <v>444</v>
      </c>
      <c r="E207" s="54" t="s">
        <v>813</v>
      </c>
      <c r="F207" s="377" t="s">
        <v>20</v>
      </c>
      <c r="G207" s="61">
        <v>6</v>
      </c>
      <c r="H207" s="62">
        <f t="shared" si="19"/>
        <v>0</v>
      </c>
      <c r="I207" s="62">
        <f t="shared" si="20"/>
        <v>0</v>
      </c>
      <c r="J207" s="61">
        <f t="shared" si="21"/>
        <v>0</v>
      </c>
      <c r="K207" s="393">
        <f t="shared" si="22"/>
        <v>0</v>
      </c>
      <c r="L207" s="44">
        <f t="shared" si="23"/>
        <v>76</v>
      </c>
      <c r="M207" s="63">
        <f t="shared" si="24"/>
        <v>96</v>
      </c>
      <c r="O207" s="255"/>
      <c r="P207" s="255"/>
      <c r="AC207" s="39">
        <v>201</v>
      </c>
    </row>
    <row r="208" spans="2:29" ht="21.4" customHeight="1" thickBot="1">
      <c r="B208" s="73">
        <v>202</v>
      </c>
      <c r="C208" s="43" t="s">
        <v>682</v>
      </c>
      <c r="D208" s="379" t="s">
        <v>77</v>
      </c>
      <c r="E208" s="45" t="s">
        <v>813</v>
      </c>
      <c r="F208" s="45" t="s">
        <v>20</v>
      </c>
      <c r="G208" s="58">
        <v>7</v>
      </c>
      <c r="H208" s="59">
        <f t="shared" si="19"/>
        <v>0</v>
      </c>
      <c r="I208" s="59">
        <f t="shared" si="20"/>
        <v>0</v>
      </c>
      <c r="J208" s="58">
        <f t="shared" si="21"/>
        <v>0</v>
      </c>
      <c r="K208" s="392">
        <f t="shared" si="22"/>
        <v>0</v>
      </c>
      <c r="L208" s="43">
        <f t="shared" si="23"/>
        <v>76</v>
      </c>
      <c r="M208" s="60">
        <f t="shared" si="24"/>
        <v>96</v>
      </c>
      <c r="O208" s="255"/>
      <c r="P208" s="255"/>
      <c r="AC208" s="39">
        <v>202</v>
      </c>
    </row>
    <row r="209" spans="2:29" ht="21.4" customHeight="1">
      <c r="B209" s="73">
        <v>203</v>
      </c>
      <c r="C209" s="53" t="s">
        <v>683</v>
      </c>
      <c r="D209" s="380" t="s">
        <v>78</v>
      </c>
      <c r="E209" s="377" t="s">
        <v>812</v>
      </c>
      <c r="F209" s="377" t="s">
        <v>20</v>
      </c>
      <c r="G209" s="61">
        <v>7</v>
      </c>
      <c r="H209" s="62">
        <f t="shared" si="19"/>
        <v>3</v>
      </c>
      <c r="I209" s="62">
        <f t="shared" si="20"/>
        <v>0</v>
      </c>
      <c r="J209" s="61">
        <f t="shared" si="21"/>
        <v>3</v>
      </c>
      <c r="K209" s="393">
        <f t="shared" si="22"/>
        <v>4</v>
      </c>
      <c r="L209" s="44">
        <f t="shared" si="23"/>
        <v>30</v>
      </c>
      <c r="M209" s="63">
        <f t="shared" si="24"/>
        <v>40</v>
      </c>
      <c r="O209" s="255"/>
      <c r="P209" s="255"/>
      <c r="AC209" s="39">
        <v>203</v>
      </c>
    </row>
    <row r="210" spans="2:29" ht="21.4" customHeight="1" thickBot="1">
      <c r="B210" s="73">
        <v>204</v>
      </c>
      <c r="C210" s="43" t="s">
        <v>684</v>
      </c>
      <c r="D210" s="374" t="s">
        <v>81</v>
      </c>
      <c r="E210" s="45" t="s">
        <v>811</v>
      </c>
      <c r="F210" s="45" t="s">
        <v>20</v>
      </c>
      <c r="G210" s="58">
        <v>7</v>
      </c>
      <c r="H210" s="59">
        <f t="shared" si="19"/>
        <v>0</v>
      </c>
      <c r="I210" s="59">
        <f t="shared" si="20"/>
        <v>3</v>
      </c>
      <c r="J210" s="58">
        <f t="shared" si="21"/>
        <v>3</v>
      </c>
      <c r="K210" s="392">
        <f t="shared" si="22"/>
        <v>8</v>
      </c>
      <c r="L210" s="43">
        <f t="shared" si="23"/>
        <v>30</v>
      </c>
      <c r="M210" s="60">
        <f t="shared" si="24"/>
        <v>12</v>
      </c>
      <c r="O210" s="255"/>
      <c r="P210" s="255"/>
      <c r="AC210" s="39">
        <v>204</v>
      </c>
    </row>
    <row r="211" spans="2:29" ht="21.4" customHeight="1">
      <c r="B211" s="73">
        <v>205</v>
      </c>
      <c r="C211" s="53" t="s">
        <v>685</v>
      </c>
      <c r="D211" s="376" t="s">
        <v>79</v>
      </c>
      <c r="E211" s="54" t="s">
        <v>814</v>
      </c>
      <c r="F211" s="377" t="s">
        <v>20</v>
      </c>
      <c r="G211" s="61">
        <v>7</v>
      </c>
      <c r="H211" s="62">
        <f t="shared" si="19"/>
        <v>0</v>
      </c>
      <c r="I211" s="62">
        <f t="shared" si="20"/>
        <v>0</v>
      </c>
      <c r="J211" s="61">
        <f t="shared" si="21"/>
        <v>0</v>
      </c>
      <c r="K211" s="393">
        <f t="shared" si="22"/>
        <v>0</v>
      </c>
      <c r="L211" s="44">
        <f t="shared" si="23"/>
        <v>76</v>
      </c>
      <c r="M211" s="63">
        <f t="shared" si="24"/>
        <v>96</v>
      </c>
      <c r="O211" s="255"/>
      <c r="P211" s="255"/>
      <c r="AC211" s="39">
        <v>205</v>
      </c>
    </row>
    <row r="212" spans="2:29" ht="21.4" customHeight="1" thickBot="1">
      <c r="B212" s="73">
        <v>206</v>
      </c>
      <c r="C212" s="43" t="s">
        <v>686</v>
      </c>
      <c r="D212" s="374" t="s">
        <v>76</v>
      </c>
      <c r="E212" s="45" t="s">
        <v>811</v>
      </c>
      <c r="F212" s="45" t="s">
        <v>20</v>
      </c>
      <c r="G212" s="58">
        <v>7</v>
      </c>
      <c r="H212" s="59">
        <f t="shared" si="19"/>
        <v>0</v>
      </c>
      <c r="I212" s="59">
        <f t="shared" si="20"/>
        <v>0</v>
      </c>
      <c r="J212" s="58">
        <f t="shared" si="21"/>
        <v>0</v>
      </c>
      <c r="K212" s="392">
        <f t="shared" si="22"/>
        <v>0</v>
      </c>
      <c r="L212" s="43">
        <f t="shared" si="23"/>
        <v>76</v>
      </c>
      <c r="M212" s="60">
        <f t="shared" si="24"/>
        <v>96</v>
      </c>
      <c r="O212" s="255"/>
      <c r="P212" s="255"/>
      <c r="AC212" s="39">
        <v>206</v>
      </c>
    </row>
    <row r="213" spans="2:29" ht="21.4" customHeight="1">
      <c r="B213" s="73">
        <v>207</v>
      </c>
      <c r="C213" s="53" t="s">
        <v>687</v>
      </c>
      <c r="D213" s="376" t="s">
        <v>445</v>
      </c>
      <c r="E213" s="377" t="s">
        <v>814</v>
      </c>
      <c r="F213" s="377" t="s">
        <v>20</v>
      </c>
      <c r="G213" s="61">
        <v>7</v>
      </c>
      <c r="H213" s="62">
        <f t="shared" si="19"/>
        <v>0</v>
      </c>
      <c r="I213" s="62">
        <f t="shared" si="20"/>
        <v>0</v>
      </c>
      <c r="J213" s="61">
        <f t="shared" si="21"/>
        <v>0</v>
      </c>
      <c r="K213" s="393">
        <f t="shared" si="22"/>
        <v>0</v>
      </c>
      <c r="L213" s="44">
        <f t="shared" si="23"/>
        <v>76</v>
      </c>
      <c r="M213" s="63">
        <f t="shared" si="24"/>
        <v>96</v>
      </c>
      <c r="O213" s="255"/>
      <c r="P213" s="255"/>
      <c r="AC213" s="39">
        <v>207</v>
      </c>
    </row>
    <row r="214" spans="2:29" ht="21.4" customHeight="1" thickBot="1">
      <c r="B214" s="73">
        <v>208</v>
      </c>
      <c r="C214" s="43" t="s">
        <v>688</v>
      </c>
      <c r="D214" s="374" t="s">
        <v>446</v>
      </c>
      <c r="E214" s="45" t="s">
        <v>812</v>
      </c>
      <c r="F214" s="45" t="s">
        <v>20</v>
      </c>
      <c r="G214" s="58">
        <v>7</v>
      </c>
      <c r="H214" s="59">
        <f t="shared" si="19"/>
        <v>0</v>
      </c>
      <c r="I214" s="59">
        <f t="shared" si="20"/>
        <v>0</v>
      </c>
      <c r="J214" s="58">
        <f t="shared" si="21"/>
        <v>0</v>
      </c>
      <c r="K214" s="392">
        <f t="shared" si="22"/>
        <v>1</v>
      </c>
      <c r="L214" s="43">
        <f t="shared" si="23"/>
        <v>76</v>
      </c>
      <c r="M214" s="60">
        <f t="shared" si="24"/>
        <v>69</v>
      </c>
      <c r="O214" s="255"/>
      <c r="P214" s="255"/>
      <c r="AC214" s="39">
        <v>208</v>
      </c>
    </row>
    <row r="215" spans="2:29" ht="21.4" customHeight="1">
      <c r="B215" s="73">
        <v>209</v>
      </c>
      <c r="C215" s="53" t="s">
        <v>689</v>
      </c>
      <c r="D215" s="376" t="s">
        <v>83</v>
      </c>
      <c r="E215" s="54" t="s">
        <v>814</v>
      </c>
      <c r="F215" s="377" t="s">
        <v>20</v>
      </c>
      <c r="G215" s="61">
        <v>7</v>
      </c>
      <c r="H215" s="62">
        <f t="shared" si="19"/>
        <v>0</v>
      </c>
      <c r="I215" s="62">
        <f t="shared" si="20"/>
        <v>0</v>
      </c>
      <c r="J215" s="61">
        <f t="shared" si="21"/>
        <v>0</v>
      </c>
      <c r="K215" s="393">
        <f t="shared" si="22"/>
        <v>0</v>
      </c>
      <c r="L215" s="44">
        <f t="shared" si="23"/>
        <v>76</v>
      </c>
      <c r="M215" s="63">
        <f t="shared" si="24"/>
        <v>96</v>
      </c>
      <c r="O215" s="255"/>
      <c r="P215" s="255"/>
      <c r="AC215" s="39">
        <v>209</v>
      </c>
    </row>
    <row r="216" spans="2:29" ht="21.4" customHeight="1" thickBot="1">
      <c r="B216" s="73">
        <v>210</v>
      </c>
      <c r="C216" s="43" t="s">
        <v>690</v>
      </c>
      <c r="D216" s="374" t="s">
        <v>84</v>
      </c>
      <c r="E216" s="45" t="s">
        <v>811</v>
      </c>
      <c r="F216" s="45" t="s">
        <v>20</v>
      </c>
      <c r="G216" s="58">
        <v>7</v>
      </c>
      <c r="H216" s="59">
        <f t="shared" si="19"/>
        <v>0</v>
      </c>
      <c r="I216" s="59">
        <f t="shared" si="20"/>
        <v>0</v>
      </c>
      <c r="J216" s="58">
        <f t="shared" si="21"/>
        <v>0</v>
      </c>
      <c r="K216" s="392">
        <f t="shared" si="22"/>
        <v>0</v>
      </c>
      <c r="L216" s="43">
        <f t="shared" si="23"/>
        <v>76</v>
      </c>
      <c r="M216" s="60">
        <f t="shared" si="24"/>
        <v>96</v>
      </c>
      <c r="O216" s="255"/>
      <c r="P216" s="255"/>
      <c r="AC216" s="39">
        <v>210</v>
      </c>
    </row>
    <row r="217" spans="2:29" ht="21.4" customHeight="1">
      <c r="B217" s="73">
        <v>211</v>
      </c>
      <c r="C217" s="53" t="s">
        <v>691</v>
      </c>
      <c r="D217" s="376" t="s">
        <v>80</v>
      </c>
      <c r="E217" s="377" t="s">
        <v>813</v>
      </c>
      <c r="F217" s="377" t="s">
        <v>20</v>
      </c>
      <c r="G217" s="61">
        <v>7</v>
      </c>
      <c r="H217" s="62">
        <f t="shared" si="19"/>
        <v>0</v>
      </c>
      <c r="I217" s="62">
        <f t="shared" si="20"/>
        <v>1</v>
      </c>
      <c r="J217" s="61">
        <f t="shared" si="21"/>
        <v>1</v>
      </c>
      <c r="K217" s="393">
        <f t="shared" si="22"/>
        <v>4</v>
      </c>
      <c r="L217" s="44">
        <f t="shared" si="23"/>
        <v>54</v>
      </c>
      <c r="M217" s="63">
        <f t="shared" si="24"/>
        <v>40</v>
      </c>
      <c r="O217" s="255"/>
      <c r="P217" s="255"/>
      <c r="AC217" s="39">
        <v>211</v>
      </c>
    </row>
    <row r="218" spans="2:29" ht="21.4" customHeight="1" thickBot="1">
      <c r="B218" s="73">
        <v>212</v>
      </c>
      <c r="C218" s="43" t="s">
        <v>692</v>
      </c>
      <c r="D218" s="374" t="s">
        <v>447</v>
      </c>
      <c r="E218" s="45" t="s">
        <v>813</v>
      </c>
      <c r="F218" s="45" t="s">
        <v>20</v>
      </c>
      <c r="G218" s="58">
        <v>7</v>
      </c>
      <c r="H218" s="59">
        <f t="shared" si="19"/>
        <v>0</v>
      </c>
      <c r="I218" s="59">
        <f t="shared" si="20"/>
        <v>1</v>
      </c>
      <c r="J218" s="58">
        <f t="shared" si="21"/>
        <v>1</v>
      </c>
      <c r="K218" s="392">
        <f t="shared" si="22"/>
        <v>1</v>
      </c>
      <c r="L218" s="43">
        <f t="shared" si="23"/>
        <v>54</v>
      </c>
      <c r="M218" s="60">
        <f t="shared" si="24"/>
        <v>69</v>
      </c>
      <c r="O218" s="255"/>
      <c r="P218" s="255"/>
      <c r="AC218" s="39">
        <v>212</v>
      </c>
    </row>
    <row r="219" spans="2:29" ht="21.4" customHeight="1">
      <c r="B219" s="73">
        <v>213</v>
      </c>
      <c r="C219" s="53" t="s">
        <v>693</v>
      </c>
      <c r="D219" s="376" t="s">
        <v>448</v>
      </c>
      <c r="E219" s="54" t="s">
        <v>813</v>
      </c>
      <c r="F219" s="377" t="s">
        <v>20</v>
      </c>
      <c r="G219" s="61">
        <v>7</v>
      </c>
      <c r="H219" s="62">
        <f t="shared" si="19"/>
        <v>1</v>
      </c>
      <c r="I219" s="62">
        <f t="shared" si="20"/>
        <v>1</v>
      </c>
      <c r="J219" s="61">
        <f t="shared" si="21"/>
        <v>2</v>
      </c>
      <c r="K219" s="393">
        <f t="shared" si="22"/>
        <v>10</v>
      </c>
      <c r="L219" s="44">
        <f t="shared" si="23"/>
        <v>53</v>
      </c>
      <c r="M219" s="63">
        <f t="shared" si="24"/>
        <v>7</v>
      </c>
      <c r="O219" s="255"/>
      <c r="P219" s="255"/>
      <c r="AC219" s="39">
        <v>213</v>
      </c>
    </row>
    <row r="220" spans="2:29" ht="21.4" customHeight="1">
      <c r="B220" s="73">
        <v>214</v>
      </c>
      <c r="C220" s="43" t="s">
        <v>694</v>
      </c>
      <c r="D220" s="374" t="s">
        <v>75</v>
      </c>
      <c r="E220" s="45" t="s">
        <v>812</v>
      </c>
      <c r="F220" s="45" t="s">
        <v>20</v>
      </c>
      <c r="G220" s="58">
        <v>7</v>
      </c>
      <c r="H220" s="59">
        <f t="shared" si="19"/>
        <v>0</v>
      </c>
      <c r="I220" s="59">
        <f t="shared" si="20"/>
        <v>1</v>
      </c>
      <c r="J220" s="58">
        <f t="shared" si="21"/>
        <v>1</v>
      </c>
      <c r="K220" s="392">
        <f t="shared" si="22"/>
        <v>4</v>
      </c>
      <c r="L220" s="43">
        <f t="shared" si="23"/>
        <v>54</v>
      </c>
      <c r="M220" s="60">
        <f t="shared" si="24"/>
        <v>40</v>
      </c>
      <c r="O220" s="255"/>
      <c r="P220" s="255"/>
      <c r="AC220" s="39">
        <v>214</v>
      </c>
    </row>
    <row r="221" spans="2:29" ht="21.4" customHeight="1">
      <c r="B221" s="73">
        <v>215</v>
      </c>
      <c r="C221" s="44" t="s">
        <v>695</v>
      </c>
      <c r="D221" s="376" t="s">
        <v>74</v>
      </c>
      <c r="E221" s="377" t="s">
        <v>811</v>
      </c>
      <c r="F221" s="377" t="s">
        <v>20</v>
      </c>
      <c r="G221" s="61">
        <v>7</v>
      </c>
      <c r="H221" s="62">
        <f t="shared" si="19"/>
        <v>0</v>
      </c>
      <c r="I221" s="62">
        <f t="shared" si="20"/>
        <v>0</v>
      </c>
      <c r="J221" s="61">
        <f t="shared" si="21"/>
        <v>0</v>
      </c>
      <c r="K221" s="393">
        <f t="shared" si="22"/>
        <v>0</v>
      </c>
      <c r="L221" s="44">
        <f t="shared" si="23"/>
        <v>76</v>
      </c>
      <c r="M221" s="63">
        <f t="shared" si="24"/>
        <v>96</v>
      </c>
      <c r="O221" s="255"/>
      <c r="P221" s="255"/>
      <c r="AC221" s="39">
        <v>215</v>
      </c>
    </row>
    <row r="222" spans="2:29" ht="21.4" customHeight="1" thickBot="1">
      <c r="B222" s="73">
        <v>216</v>
      </c>
      <c r="C222" s="43" t="s">
        <v>696</v>
      </c>
      <c r="D222" s="374" t="s">
        <v>82</v>
      </c>
      <c r="E222" s="45" t="s">
        <v>813</v>
      </c>
      <c r="F222" s="45" t="s">
        <v>20</v>
      </c>
      <c r="G222" s="58">
        <v>7</v>
      </c>
      <c r="H222" s="59">
        <f t="shared" si="19"/>
        <v>0</v>
      </c>
      <c r="I222" s="59">
        <f t="shared" si="20"/>
        <v>0</v>
      </c>
      <c r="J222" s="58">
        <f t="shared" si="21"/>
        <v>0</v>
      </c>
      <c r="K222" s="392">
        <f t="shared" si="22"/>
        <v>0</v>
      </c>
      <c r="L222" s="43">
        <f t="shared" si="23"/>
        <v>76</v>
      </c>
      <c r="M222" s="60">
        <f t="shared" si="24"/>
        <v>96</v>
      </c>
      <c r="O222" s="255"/>
      <c r="P222" s="255"/>
      <c r="AC222" s="39">
        <v>216</v>
      </c>
    </row>
    <row r="223" spans="2:29" ht="21.4" customHeight="1">
      <c r="B223" s="73">
        <v>217</v>
      </c>
      <c r="C223" s="44" t="s">
        <v>697</v>
      </c>
      <c r="D223" s="376" t="s">
        <v>449</v>
      </c>
      <c r="E223" s="54" t="s">
        <v>814</v>
      </c>
      <c r="F223" s="377" t="s">
        <v>20</v>
      </c>
      <c r="G223" s="61">
        <v>7</v>
      </c>
      <c r="H223" s="62">
        <f t="shared" si="19"/>
        <v>0</v>
      </c>
      <c r="I223" s="62">
        <f t="shared" si="20"/>
        <v>0</v>
      </c>
      <c r="J223" s="61">
        <f t="shared" si="21"/>
        <v>0</v>
      </c>
      <c r="K223" s="393">
        <f t="shared" si="22"/>
        <v>0</v>
      </c>
      <c r="L223" s="44">
        <f t="shared" si="23"/>
        <v>76</v>
      </c>
      <c r="M223" s="63">
        <f t="shared" si="24"/>
        <v>96</v>
      </c>
      <c r="O223" s="255"/>
      <c r="P223" s="255"/>
      <c r="AC223" s="39">
        <v>217</v>
      </c>
    </row>
    <row r="224" spans="2:29" ht="21.4" customHeight="1">
      <c r="B224" s="73">
        <v>218</v>
      </c>
      <c r="C224" s="43" t="s">
        <v>698</v>
      </c>
      <c r="D224" s="374" t="s">
        <v>85</v>
      </c>
      <c r="E224" s="45" t="s">
        <v>811</v>
      </c>
      <c r="F224" s="45" t="s">
        <v>20</v>
      </c>
      <c r="G224" s="58">
        <v>7</v>
      </c>
      <c r="H224" s="59">
        <f t="shared" si="19"/>
        <v>0</v>
      </c>
      <c r="I224" s="59">
        <f t="shared" si="20"/>
        <v>0</v>
      </c>
      <c r="J224" s="58">
        <f t="shared" si="21"/>
        <v>0</v>
      </c>
      <c r="K224" s="392">
        <f t="shared" si="22"/>
        <v>0</v>
      </c>
      <c r="L224" s="43">
        <f t="shared" si="23"/>
        <v>76</v>
      </c>
      <c r="M224" s="60">
        <f t="shared" si="24"/>
        <v>96</v>
      </c>
      <c r="O224" s="255"/>
      <c r="P224" s="255"/>
      <c r="AC224" s="39">
        <v>218</v>
      </c>
    </row>
    <row r="225" spans="2:29" ht="21.4" customHeight="1">
      <c r="B225" s="73">
        <v>219</v>
      </c>
      <c r="C225" s="44" t="s">
        <v>699</v>
      </c>
      <c r="D225" s="376" t="s">
        <v>450</v>
      </c>
      <c r="E225" s="377" t="s">
        <v>812</v>
      </c>
      <c r="F225" s="377" t="s">
        <v>20</v>
      </c>
      <c r="G225" s="61">
        <v>7</v>
      </c>
      <c r="H225" s="62">
        <f t="shared" si="19"/>
        <v>0</v>
      </c>
      <c r="I225" s="62">
        <f t="shared" si="20"/>
        <v>0</v>
      </c>
      <c r="J225" s="61">
        <f t="shared" si="21"/>
        <v>0</v>
      </c>
      <c r="K225" s="393">
        <f t="shared" si="22"/>
        <v>0</v>
      </c>
      <c r="L225" s="44">
        <f t="shared" si="23"/>
        <v>76</v>
      </c>
      <c r="M225" s="63">
        <f t="shared" si="24"/>
        <v>96</v>
      </c>
      <c r="O225" s="255"/>
      <c r="P225" s="255"/>
      <c r="AC225" s="39">
        <v>219</v>
      </c>
    </row>
    <row r="226" spans="2:29" ht="21.4" customHeight="1" thickBot="1">
      <c r="B226" s="73">
        <v>220</v>
      </c>
      <c r="C226" s="43" t="s">
        <v>700</v>
      </c>
      <c r="D226" s="374" t="s">
        <v>86</v>
      </c>
      <c r="E226" s="45" t="s">
        <v>814</v>
      </c>
      <c r="F226" s="45" t="s">
        <v>20</v>
      </c>
      <c r="G226" s="58">
        <v>7</v>
      </c>
      <c r="H226" s="59">
        <f t="shared" si="19"/>
        <v>0</v>
      </c>
      <c r="I226" s="59">
        <f t="shared" si="20"/>
        <v>0</v>
      </c>
      <c r="J226" s="58">
        <f t="shared" si="21"/>
        <v>0</v>
      </c>
      <c r="K226" s="392">
        <f t="shared" si="22"/>
        <v>0</v>
      </c>
      <c r="L226" s="43">
        <f t="shared" si="23"/>
        <v>76</v>
      </c>
      <c r="M226" s="60">
        <f t="shared" si="24"/>
        <v>96</v>
      </c>
      <c r="O226" s="255"/>
      <c r="P226" s="255"/>
      <c r="AC226" s="39">
        <v>220</v>
      </c>
    </row>
    <row r="227" spans="2:29" ht="21.4" customHeight="1" thickBot="1">
      <c r="B227" s="73">
        <v>221</v>
      </c>
      <c r="C227" s="44" t="s">
        <v>701</v>
      </c>
      <c r="D227" s="376" t="s">
        <v>451</v>
      </c>
      <c r="E227" s="54" t="s">
        <v>812</v>
      </c>
      <c r="F227" s="377" t="s">
        <v>20</v>
      </c>
      <c r="G227" s="61">
        <v>7</v>
      </c>
      <c r="H227" s="62">
        <f t="shared" si="19"/>
        <v>5</v>
      </c>
      <c r="I227" s="62">
        <f t="shared" si="20"/>
        <v>5</v>
      </c>
      <c r="J227" s="61">
        <f t="shared" si="21"/>
        <v>10</v>
      </c>
      <c r="K227" s="393">
        <f t="shared" si="22"/>
        <v>10</v>
      </c>
      <c r="L227" s="44">
        <f t="shared" si="23"/>
        <v>1</v>
      </c>
      <c r="M227" s="63">
        <f t="shared" si="24"/>
        <v>7</v>
      </c>
      <c r="O227" s="255"/>
      <c r="P227" s="255"/>
      <c r="AC227" s="39">
        <v>221</v>
      </c>
    </row>
    <row r="228" spans="2:29" ht="21.4" customHeight="1">
      <c r="B228" s="73">
        <v>222</v>
      </c>
      <c r="C228" s="43" t="s">
        <v>702</v>
      </c>
      <c r="D228" s="379" t="s">
        <v>452</v>
      </c>
      <c r="E228" s="45" t="s">
        <v>814</v>
      </c>
      <c r="F228" s="45" t="s">
        <v>21</v>
      </c>
      <c r="G228" s="58">
        <v>8</v>
      </c>
      <c r="H228" s="59">
        <f t="shared" si="19"/>
        <v>0</v>
      </c>
      <c r="I228" s="59">
        <f t="shared" si="20"/>
        <v>0</v>
      </c>
      <c r="J228" s="58">
        <f t="shared" si="21"/>
        <v>0</v>
      </c>
      <c r="K228" s="392">
        <f t="shared" si="22"/>
        <v>3</v>
      </c>
      <c r="L228" s="43">
        <f t="shared" si="23"/>
        <v>76</v>
      </c>
      <c r="M228" s="60">
        <f t="shared" si="24"/>
        <v>46</v>
      </c>
      <c r="O228" s="255"/>
      <c r="P228" s="255"/>
      <c r="AC228" s="39">
        <v>222</v>
      </c>
    </row>
    <row r="229" spans="2:29" ht="21.4" customHeight="1">
      <c r="B229" s="73">
        <v>223</v>
      </c>
      <c r="C229" s="44" t="s">
        <v>703</v>
      </c>
      <c r="D229" s="376" t="s">
        <v>453</v>
      </c>
      <c r="E229" s="377" t="s">
        <v>814</v>
      </c>
      <c r="F229" s="377" t="s">
        <v>21</v>
      </c>
      <c r="G229" s="61">
        <v>8</v>
      </c>
      <c r="H229" s="62">
        <f t="shared" si="19"/>
        <v>0</v>
      </c>
      <c r="I229" s="62">
        <f t="shared" si="20"/>
        <v>0</v>
      </c>
      <c r="J229" s="61">
        <f t="shared" si="21"/>
        <v>0</v>
      </c>
      <c r="K229" s="393">
        <f t="shared" si="22"/>
        <v>0</v>
      </c>
      <c r="L229" s="44">
        <f t="shared" si="23"/>
        <v>76</v>
      </c>
      <c r="M229" s="63">
        <f t="shared" si="24"/>
        <v>96</v>
      </c>
      <c r="O229" s="255"/>
      <c r="P229" s="255"/>
      <c r="AC229" s="39">
        <v>223</v>
      </c>
    </row>
    <row r="230" spans="2:29" ht="21.4" customHeight="1" thickBot="1">
      <c r="B230" s="73">
        <v>224</v>
      </c>
      <c r="C230" s="43" t="s">
        <v>704</v>
      </c>
      <c r="D230" s="374" t="s">
        <v>454</v>
      </c>
      <c r="E230" s="45" t="s">
        <v>812</v>
      </c>
      <c r="F230" s="45" t="s">
        <v>21</v>
      </c>
      <c r="G230" s="58">
        <v>8</v>
      </c>
      <c r="H230" s="59">
        <f t="shared" si="19"/>
        <v>0</v>
      </c>
      <c r="I230" s="59">
        <f t="shared" si="20"/>
        <v>5</v>
      </c>
      <c r="J230" s="58">
        <f t="shared" si="21"/>
        <v>5</v>
      </c>
      <c r="K230" s="392">
        <f t="shared" si="22"/>
        <v>5</v>
      </c>
      <c r="L230" s="43">
        <f t="shared" si="23"/>
        <v>13</v>
      </c>
      <c r="M230" s="60">
        <f t="shared" si="24"/>
        <v>24</v>
      </c>
      <c r="O230" s="255"/>
      <c r="P230" s="255"/>
      <c r="AC230" s="39">
        <v>224</v>
      </c>
    </row>
    <row r="231" spans="2:29" ht="21.4" customHeight="1">
      <c r="B231" s="73">
        <v>225</v>
      </c>
      <c r="C231" s="44" t="s">
        <v>705</v>
      </c>
      <c r="D231" s="376" t="s">
        <v>455</v>
      </c>
      <c r="E231" s="54" t="s">
        <v>812</v>
      </c>
      <c r="F231" s="377" t="s">
        <v>21</v>
      </c>
      <c r="G231" s="61">
        <v>8</v>
      </c>
      <c r="H231" s="62">
        <f t="shared" si="19"/>
        <v>0</v>
      </c>
      <c r="I231" s="62">
        <f t="shared" si="20"/>
        <v>0</v>
      </c>
      <c r="J231" s="61">
        <f t="shared" si="21"/>
        <v>0</v>
      </c>
      <c r="K231" s="393">
        <f t="shared" si="22"/>
        <v>0</v>
      </c>
      <c r="L231" s="44">
        <f t="shared" si="23"/>
        <v>76</v>
      </c>
      <c r="M231" s="63">
        <f t="shared" si="24"/>
        <v>96</v>
      </c>
      <c r="O231" s="255"/>
      <c r="P231" s="255"/>
      <c r="AC231" s="39">
        <v>225</v>
      </c>
    </row>
    <row r="232" spans="2:29" ht="21.4" customHeight="1">
      <c r="B232" s="73">
        <v>226</v>
      </c>
      <c r="C232" s="43" t="s">
        <v>706</v>
      </c>
      <c r="D232" s="374" t="s">
        <v>456</v>
      </c>
      <c r="E232" s="45" t="s">
        <v>814</v>
      </c>
      <c r="F232" s="45" t="s">
        <v>21</v>
      </c>
      <c r="G232" s="58">
        <v>8</v>
      </c>
      <c r="H232" s="59">
        <f t="shared" si="19"/>
        <v>0</v>
      </c>
      <c r="I232" s="59">
        <f t="shared" si="20"/>
        <v>0</v>
      </c>
      <c r="J232" s="58">
        <f t="shared" si="21"/>
        <v>0</v>
      </c>
      <c r="K232" s="392">
        <f t="shared" si="22"/>
        <v>3</v>
      </c>
      <c r="L232" s="43">
        <f t="shared" si="23"/>
        <v>76</v>
      </c>
      <c r="M232" s="60">
        <f t="shared" si="24"/>
        <v>46</v>
      </c>
      <c r="O232" s="255"/>
      <c r="P232" s="255"/>
      <c r="AC232" s="39">
        <v>226</v>
      </c>
    </row>
    <row r="233" spans="2:29" ht="21.4" customHeight="1">
      <c r="B233" s="73">
        <v>227</v>
      </c>
      <c r="C233" s="44" t="s">
        <v>707</v>
      </c>
      <c r="D233" s="376" t="s">
        <v>457</v>
      </c>
      <c r="E233" s="377" t="s">
        <v>811</v>
      </c>
      <c r="F233" s="377" t="s">
        <v>21</v>
      </c>
      <c r="G233" s="61">
        <v>8</v>
      </c>
      <c r="H233" s="62">
        <f t="shared" si="19"/>
        <v>0</v>
      </c>
      <c r="I233" s="62">
        <f t="shared" si="20"/>
        <v>0</v>
      </c>
      <c r="J233" s="61">
        <f t="shared" si="21"/>
        <v>0</v>
      </c>
      <c r="K233" s="393">
        <f t="shared" si="22"/>
        <v>0</v>
      </c>
      <c r="L233" s="44">
        <f t="shared" si="23"/>
        <v>76</v>
      </c>
      <c r="M233" s="63">
        <f t="shared" si="24"/>
        <v>96</v>
      </c>
      <c r="O233" s="255"/>
      <c r="P233" s="255"/>
      <c r="AC233" s="39">
        <v>227</v>
      </c>
    </row>
    <row r="234" spans="2:29" ht="21.4" customHeight="1" thickBot="1">
      <c r="B234" s="73">
        <v>228</v>
      </c>
      <c r="C234" s="43" t="s">
        <v>708</v>
      </c>
      <c r="D234" s="374" t="s">
        <v>458</v>
      </c>
      <c r="E234" s="45" t="s">
        <v>812</v>
      </c>
      <c r="F234" s="45" t="s">
        <v>21</v>
      </c>
      <c r="G234" s="58">
        <v>8</v>
      </c>
      <c r="H234" s="59">
        <f t="shared" si="19"/>
        <v>0</v>
      </c>
      <c r="I234" s="59">
        <f t="shared" si="20"/>
        <v>0</v>
      </c>
      <c r="J234" s="58">
        <f t="shared" si="21"/>
        <v>0</v>
      </c>
      <c r="K234" s="392">
        <f t="shared" si="22"/>
        <v>0</v>
      </c>
      <c r="L234" s="43">
        <f t="shared" si="23"/>
        <v>76</v>
      </c>
      <c r="M234" s="60">
        <f t="shared" si="24"/>
        <v>96</v>
      </c>
      <c r="O234" s="255"/>
      <c r="P234" s="255"/>
      <c r="AC234" s="39">
        <v>228</v>
      </c>
    </row>
    <row r="235" spans="2:29" ht="21.4" customHeight="1">
      <c r="B235" s="73">
        <v>229</v>
      </c>
      <c r="C235" s="44" t="s">
        <v>709</v>
      </c>
      <c r="D235" s="376" t="s">
        <v>459</v>
      </c>
      <c r="E235" s="54" t="s">
        <v>812</v>
      </c>
      <c r="F235" s="377" t="s">
        <v>21</v>
      </c>
      <c r="G235" s="61">
        <v>8</v>
      </c>
      <c r="H235" s="62">
        <f t="shared" si="19"/>
        <v>0</v>
      </c>
      <c r="I235" s="62">
        <f t="shared" si="20"/>
        <v>0</v>
      </c>
      <c r="J235" s="61">
        <f t="shared" si="21"/>
        <v>0</v>
      </c>
      <c r="K235" s="393">
        <f t="shared" si="22"/>
        <v>0</v>
      </c>
      <c r="L235" s="44">
        <f t="shared" si="23"/>
        <v>76</v>
      </c>
      <c r="M235" s="63">
        <f t="shared" si="24"/>
        <v>96</v>
      </c>
      <c r="O235" s="255"/>
      <c r="P235" s="255"/>
      <c r="AC235" s="39">
        <v>229</v>
      </c>
    </row>
    <row r="236" spans="2:29" ht="21.4" customHeight="1">
      <c r="B236" s="73">
        <v>230</v>
      </c>
      <c r="C236" s="43" t="s">
        <v>710</v>
      </c>
      <c r="D236" s="374" t="s">
        <v>460</v>
      </c>
      <c r="E236" s="45" t="s">
        <v>812</v>
      </c>
      <c r="F236" s="45" t="s">
        <v>21</v>
      </c>
      <c r="G236" s="58">
        <v>8</v>
      </c>
      <c r="H236" s="59">
        <f t="shared" si="19"/>
        <v>0</v>
      </c>
      <c r="I236" s="59">
        <f t="shared" si="20"/>
        <v>0</v>
      </c>
      <c r="J236" s="58">
        <f t="shared" si="21"/>
        <v>0</v>
      </c>
      <c r="K236" s="392">
        <f t="shared" si="22"/>
        <v>0</v>
      </c>
      <c r="L236" s="43">
        <f t="shared" si="23"/>
        <v>76</v>
      </c>
      <c r="M236" s="60">
        <f t="shared" si="24"/>
        <v>96</v>
      </c>
      <c r="O236" s="255"/>
      <c r="P236" s="255"/>
      <c r="AC236" s="39">
        <v>230</v>
      </c>
    </row>
    <row r="237" spans="2:29" ht="21.4" customHeight="1">
      <c r="B237" s="73">
        <v>231</v>
      </c>
      <c r="C237" s="44" t="s">
        <v>711</v>
      </c>
      <c r="D237" s="376" t="s">
        <v>461</v>
      </c>
      <c r="E237" s="377" t="s">
        <v>813</v>
      </c>
      <c r="F237" s="377" t="s">
        <v>21</v>
      </c>
      <c r="G237" s="61">
        <v>8</v>
      </c>
      <c r="H237" s="62">
        <f t="shared" si="19"/>
        <v>0</v>
      </c>
      <c r="I237" s="62">
        <f t="shared" si="20"/>
        <v>1</v>
      </c>
      <c r="J237" s="61">
        <f t="shared" si="21"/>
        <v>1</v>
      </c>
      <c r="K237" s="393">
        <f t="shared" si="22"/>
        <v>1</v>
      </c>
      <c r="L237" s="44">
        <f t="shared" si="23"/>
        <v>54</v>
      </c>
      <c r="M237" s="63">
        <f t="shared" si="24"/>
        <v>69</v>
      </c>
      <c r="O237" s="255"/>
      <c r="P237" s="255"/>
      <c r="AC237" s="39">
        <v>231</v>
      </c>
    </row>
    <row r="238" spans="2:29" ht="21.4" customHeight="1" thickBot="1">
      <c r="B238" s="73">
        <v>232</v>
      </c>
      <c r="C238" s="43" t="s">
        <v>712</v>
      </c>
      <c r="D238" s="374" t="s">
        <v>462</v>
      </c>
      <c r="E238" s="45" t="s">
        <v>813</v>
      </c>
      <c r="F238" s="45" t="s">
        <v>21</v>
      </c>
      <c r="G238" s="58">
        <v>8</v>
      </c>
      <c r="H238" s="59">
        <f t="shared" si="19"/>
        <v>0</v>
      </c>
      <c r="I238" s="59">
        <f t="shared" si="20"/>
        <v>0</v>
      </c>
      <c r="J238" s="58">
        <f t="shared" si="21"/>
        <v>0</v>
      </c>
      <c r="K238" s="392">
        <f t="shared" si="22"/>
        <v>0</v>
      </c>
      <c r="L238" s="43">
        <f t="shared" si="23"/>
        <v>76</v>
      </c>
      <c r="M238" s="60">
        <f t="shared" si="24"/>
        <v>96</v>
      </c>
      <c r="O238" s="255"/>
      <c r="P238" s="255"/>
      <c r="AC238" s="39">
        <v>232</v>
      </c>
    </row>
    <row r="239" spans="2:29" ht="21.4" customHeight="1">
      <c r="B239" s="73">
        <v>233</v>
      </c>
      <c r="C239" s="44" t="s">
        <v>713</v>
      </c>
      <c r="D239" s="376" t="s">
        <v>463</v>
      </c>
      <c r="E239" s="54" t="s">
        <v>814</v>
      </c>
      <c r="F239" s="377" t="s">
        <v>21</v>
      </c>
      <c r="G239" s="61">
        <v>8</v>
      </c>
      <c r="H239" s="62">
        <f t="shared" si="19"/>
        <v>0</v>
      </c>
      <c r="I239" s="62">
        <f t="shared" si="20"/>
        <v>0</v>
      </c>
      <c r="J239" s="61">
        <f t="shared" si="21"/>
        <v>0</v>
      </c>
      <c r="K239" s="393">
        <f t="shared" si="22"/>
        <v>0</v>
      </c>
      <c r="L239" s="44">
        <f t="shared" si="23"/>
        <v>76</v>
      </c>
      <c r="M239" s="63">
        <f t="shared" si="24"/>
        <v>96</v>
      </c>
      <c r="O239" s="255"/>
      <c r="P239" s="255"/>
      <c r="AC239" s="39">
        <v>233</v>
      </c>
    </row>
    <row r="240" spans="2:29" ht="21.4" customHeight="1">
      <c r="B240" s="73">
        <v>234</v>
      </c>
      <c r="C240" s="43" t="s">
        <v>714</v>
      </c>
      <c r="D240" s="374" t="s">
        <v>464</v>
      </c>
      <c r="E240" s="45" t="s">
        <v>811</v>
      </c>
      <c r="F240" s="45" t="s">
        <v>21</v>
      </c>
      <c r="G240" s="58">
        <v>8</v>
      </c>
      <c r="H240" s="59">
        <f t="shared" si="19"/>
        <v>0</v>
      </c>
      <c r="I240" s="59">
        <f t="shared" si="20"/>
        <v>0</v>
      </c>
      <c r="J240" s="58">
        <f t="shared" si="21"/>
        <v>0</v>
      </c>
      <c r="K240" s="392">
        <f t="shared" si="22"/>
        <v>0</v>
      </c>
      <c r="L240" s="43">
        <f t="shared" si="23"/>
        <v>76</v>
      </c>
      <c r="M240" s="60">
        <f t="shared" si="24"/>
        <v>96</v>
      </c>
      <c r="O240" s="255"/>
      <c r="P240" s="255"/>
      <c r="AC240" s="39">
        <v>234</v>
      </c>
    </row>
    <row r="241" spans="2:29" ht="21.4" customHeight="1">
      <c r="B241" s="73">
        <v>235</v>
      </c>
      <c r="C241" s="44" t="s">
        <v>715</v>
      </c>
      <c r="D241" s="376" t="s">
        <v>465</v>
      </c>
      <c r="E241" s="377" t="s">
        <v>814</v>
      </c>
      <c r="F241" s="377" t="s">
        <v>21</v>
      </c>
      <c r="G241" s="61">
        <v>8</v>
      </c>
      <c r="H241" s="62">
        <f t="shared" si="19"/>
        <v>0</v>
      </c>
      <c r="I241" s="62">
        <f t="shared" si="20"/>
        <v>0</v>
      </c>
      <c r="J241" s="61">
        <f t="shared" si="21"/>
        <v>0</v>
      </c>
      <c r="K241" s="393">
        <f t="shared" si="22"/>
        <v>0</v>
      </c>
      <c r="L241" s="44">
        <f t="shared" si="23"/>
        <v>76</v>
      </c>
      <c r="M241" s="63">
        <f t="shared" si="24"/>
        <v>96</v>
      </c>
      <c r="O241" s="255"/>
      <c r="P241" s="255"/>
      <c r="AC241" s="39">
        <v>235</v>
      </c>
    </row>
    <row r="242" spans="2:29" ht="21.4" customHeight="1" thickBot="1">
      <c r="B242" s="73">
        <v>236</v>
      </c>
      <c r="C242" s="43" t="s">
        <v>167</v>
      </c>
      <c r="D242" s="374" t="s">
        <v>466</v>
      </c>
      <c r="E242" s="45" t="s">
        <v>811</v>
      </c>
      <c r="F242" s="45" t="s">
        <v>21</v>
      </c>
      <c r="G242" s="58">
        <v>8</v>
      </c>
      <c r="H242" s="59">
        <f t="shared" si="19"/>
        <v>0</v>
      </c>
      <c r="I242" s="59">
        <f t="shared" si="20"/>
        <v>0</v>
      </c>
      <c r="J242" s="58">
        <f t="shared" si="21"/>
        <v>0</v>
      </c>
      <c r="K242" s="392">
        <f t="shared" si="22"/>
        <v>0</v>
      </c>
      <c r="L242" s="43">
        <f t="shared" si="23"/>
        <v>76</v>
      </c>
      <c r="M242" s="60">
        <f t="shared" si="24"/>
        <v>96</v>
      </c>
      <c r="O242" s="255"/>
      <c r="P242" s="255"/>
      <c r="AC242" s="39">
        <v>236</v>
      </c>
    </row>
    <row r="243" spans="2:29" ht="21.4" customHeight="1">
      <c r="B243" s="73">
        <v>237</v>
      </c>
      <c r="C243" s="44" t="s">
        <v>716</v>
      </c>
      <c r="D243" s="376" t="s">
        <v>467</v>
      </c>
      <c r="E243" s="54" t="s">
        <v>812</v>
      </c>
      <c r="F243" s="377" t="s">
        <v>21</v>
      </c>
      <c r="G243" s="61">
        <v>8</v>
      </c>
      <c r="H243" s="62">
        <f t="shared" si="19"/>
        <v>0</v>
      </c>
      <c r="I243" s="62">
        <f t="shared" si="20"/>
        <v>1</v>
      </c>
      <c r="J243" s="61">
        <f t="shared" si="21"/>
        <v>1</v>
      </c>
      <c r="K243" s="393">
        <f t="shared" si="22"/>
        <v>1</v>
      </c>
      <c r="L243" s="44">
        <f t="shared" si="23"/>
        <v>54</v>
      </c>
      <c r="M243" s="63">
        <f t="shared" si="24"/>
        <v>69</v>
      </c>
      <c r="O243" s="255"/>
      <c r="P243" s="255"/>
      <c r="AC243" s="39">
        <v>237</v>
      </c>
    </row>
    <row r="244" spans="2:29" ht="21.4" customHeight="1">
      <c r="B244" s="73">
        <v>238</v>
      </c>
      <c r="C244" s="43" t="s">
        <v>717</v>
      </c>
      <c r="D244" s="374" t="s">
        <v>468</v>
      </c>
      <c r="E244" s="45" t="s">
        <v>814</v>
      </c>
      <c r="F244" s="45" t="s">
        <v>21</v>
      </c>
      <c r="G244" s="58">
        <v>8</v>
      </c>
      <c r="H244" s="59">
        <f t="shared" si="19"/>
        <v>0</v>
      </c>
      <c r="I244" s="59">
        <f t="shared" si="20"/>
        <v>1</v>
      </c>
      <c r="J244" s="58">
        <f t="shared" si="21"/>
        <v>1</v>
      </c>
      <c r="K244" s="392">
        <f t="shared" si="22"/>
        <v>1</v>
      </c>
      <c r="L244" s="43">
        <f t="shared" si="23"/>
        <v>54</v>
      </c>
      <c r="M244" s="60">
        <f t="shared" si="24"/>
        <v>69</v>
      </c>
      <c r="O244" s="255"/>
      <c r="P244" s="255"/>
      <c r="AC244" s="39">
        <v>238</v>
      </c>
    </row>
    <row r="245" spans="2:29" ht="21.4" customHeight="1">
      <c r="B245" s="73">
        <v>239</v>
      </c>
      <c r="C245" s="44" t="s">
        <v>718</v>
      </c>
      <c r="D245" s="376" t="s">
        <v>469</v>
      </c>
      <c r="E245" s="377" t="s">
        <v>811</v>
      </c>
      <c r="F245" s="377" t="s">
        <v>21</v>
      </c>
      <c r="G245" s="61">
        <v>8</v>
      </c>
      <c r="H245" s="62">
        <f t="shared" si="19"/>
        <v>0</v>
      </c>
      <c r="I245" s="62">
        <f t="shared" si="20"/>
        <v>5</v>
      </c>
      <c r="J245" s="61">
        <f t="shared" si="21"/>
        <v>5</v>
      </c>
      <c r="K245" s="393">
        <f t="shared" si="22"/>
        <v>10</v>
      </c>
      <c r="L245" s="44">
        <f t="shared" si="23"/>
        <v>13</v>
      </c>
      <c r="M245" s="63">
        <f t="shared" si="24"/>
        <v>7</v>
      </c>
      <c r="O245" s="255"/>
      <c r="P245" s="255"/>
      <c r="AC245" s="39">
        <v>239</v>
      </c>
    </row>
    <row r="246" spans="2:29" ht="21.4" customHeight="1" thickBot="1">
      <c r="B246" s="73">
        <v>240</v>
      </c>
      <c r="C246" s="43" t="s">
        <v>719</v>
      </c>
      <c r="D246" s="374" t="s">
        <v>470</v>
      </c>
      <c r="E246" s="45" t="s">
        <v>813</v>
      </c>
      <c r="F246" s="45" t="s">
        <v>21</v>
      </c>
      <c r="G246" s="58">
        <v>8</v>
      </c>
      <c r="H246" s="59">
        <f t="shared" si="19"/>
        <v>0</v>
      </c>
      <c r="I246" s="59">
        <f t="shared" si="20"/>
        <v>0</v>
      </c>
      <c r="J246" s="58">
        <f t="shared" si="21"/>
        <v>0</v>
      </c>
      <c r="K246" s="392">
        <f t="shared" si="22"/>
        <v>0</v>
      </c>
      <c r="L246" s="43">
        <f t="shared" si="23"/>
        <v>76</v>
      </c>
      <c r="M246" s="60">
        <f t="shared" si="24"/>
        <v>96</v>
      </c>
      <c r="O246" s="255"/>
      <c r="P246" s="255"/>
      <c r="AC246" s="39">
        <v>240</v>
      </c>
    </row>
    <row r="247" spans="2:29" ht="21.4" customHeight="1">
      <c r="B247" s="73">
        <v>241</v>
      </c>
      <c r="C247" s="44" t="s">
        <v>720</v>
      </c>
      <c r="D247" s="376" t="s">
        <v>471</v>
      </c>
      <c r="E247" s="54" t="s">
        <v>813</v>
      </c>
      <c r="F247" s="377" t="s">
        <v>21</v>
      </c>
      <c r="G247" s="61">
        <v>8</v>
      </c>
      <c r="H247" s="62">
        <f t="shared" si="19"/>
        <v>0</v>
      </c>
      <c r="I247" s="62">
        <f t="shared" si="20"/>
        <v>0</v>
      </c>
      <c r="J247" s="61">
        <f t="shared" si="21"/>
        <v>0</v>
      </c>
      <c r="K247" s="393">
        <f t="shared" si="22"/>
        <v>4</v>
      </c>
      <c r="L247" s="44">
        <f t="shared" si="23"/>
        <v>76</v>
      </c>
      <c r="M247" s="63">
        <f t="shared" si="24"/>
        <v>40</v>
      </c>
      <c r="O247" s="255"/>
      <c r="P247" s="255"/>
      <c r="AC247" s="39">
        <v>241</v>
      </c>
    </row>
    <row r="248" spans="2:29" ht="21.4" customHeight="1">
      <c r="B248" s="73">
        <v>242</v>
      </c>
      <c r="C248" s="43" t="s">
        <v>721</v>
      </c>
      <c r="D248" s="374" t="s">
        <v>472</v>
      </c>
      <c r="E248" s="45" t="s">
        <v>811</v>
      </c>
      <c r="F248" s="45" t="s">
        <v>21</v>
      </c>
      <c r="G248" s="58">
        <v>8</v>
      </c>
      <c r="H248" s="59">
        <f t="shared" si="19"/>
        <v>0</v>
      </c>
      <c r="I248" s="59">
        <f t="shared" si="20"/>
        <v>0</v>
      </c>
      <c r="J248" s="58">
        <f t="shared" si="21"/>
        <v>0</v>
      </c>
      <c r="K248" s="392">
        <f t="shared" si="22"/>
        <v>0</v>
      </c>
      <c r="L248" s="43">
        <f t="shared" si="23"/>
        <v>76</v>
      </c>
      <c r="M248" s="60">
        <f t="shared" si="24"/>
        <v>96</v>
      </c>
      <c r="O248" s="255"/>
      <c r="P248" s="255"/>
      <c r="AC248" s="39">
        <v>242</v>
      </c>
    </row>
    <row r="249" spans="2:29" ht="21.4" customHeight="1">
      <c r="B249" s="73">
        <v>243</v>
      </c>
      <c r="C249" s="44" t="s">
        <v>722</v>
      </c>
      <c r="D249" s="376" t="s">
        <v>473</v>
      </c>
      <c r="E249" s="377" t="s">
        <v>812</v>
      </c>
      <c r="F249" s="377" t="s">
        <v>21</v>
      </c>
      <c r="G249" s="61">
        <v>8</v>
      </c>
      <c r="H249" s="62">
        <f t="shared" si="19"/>
        <v>3</v>
      </c>
      <c r="I249" s="62">
        <f t="shared" si="20"/>
        <v>0</v>
      </c>
      <c r="J249" s="61">
        <f t="shared" si="21"/>
        <v>3</v>
      </c>
      <c r="K249" s="393">
        <f t="shared" si="22"/>
        <v>6</v>
      </c>
      <c r="L249" s="44">
        <f t="shared" si="23"/>
        <v>30</v>
      </c>
      <c r="M249" s="63">
        <f t="shared" si="24"/>
        <v>21</v>
      </c>
      <c r="O249" s="255"/>
      <c r="P249" s="255"/>
      <c r="AC249" s="39">
        <v>243</v>
      </c>
    </row>
    <row r="250" spans="2:29" ht="21.4" customHeight="1" thickBot="1">
      <c r="B250" s="73">
        <v>244</v>
      </c>
      <c r="C250" s="43" t="s">
        <v>723</v>
      </c>
      <c r="D250" s="374" t="s">
        <v>474</v>
      </c>
      <c r="E250" s="45"/>
      <c r="F250" s="45" t="s">
        <v>21</v>
      </c>
      <c r="G250" s="58">
        <v>8</v>
      </c>
      <c r="H250" s="59">
        <f t="shared" si="19"/>
        <v>0</v>
      </c>
      <c r="I250" s="59">
        <f t="shared" si="20"/>
        <v>0</v>
      </c>
      <c r="J250" s="58">
        <f t="shared" si="21"/>
        <v>0</v>
      </c>
      <c r="K250" s="392">
        <f t="shared" si="22"/>
        <v>0</v>
      </c>
      <c r="L250" s="43">
        <f t="shared" si="23"/>
        <v>76</v>
      </c>
      <c r="M250" s="60">
        <f t="shared" si="24"/>
        <v>96</v>
      </c>
      <c r="O250" s="255"/>
      <c r="P250" s="255"/>
      <c r="AC250" s="39">
        <v>244</v>
      </c>
    </row>
    <row r="251" spans="2:29" ht="21.4" customHeight="1">
      <c r="B251" s="73">
        <v>245</v>
      </c>
      <c r="C251" s="44" t="s">
        <v>724</v>
      </c>
      <c r="D251" s="376" t="s">
        <v>475</v>
      </c>
      <c r="E251" s="54" t="s">
        <v>814</v>
      </c>
      <c r="F251" s="377" t="s">
        <v>21</v>
      </c>
      <c r="G251" s="61">
        <v>8</v>
      </c>
      <c r="H251" s="62">
        <f t="shared" si="19"/>
        <v>0</v>
      </c>
      <c r="I251" s="62">
        <f t="shared" si="20"/>
        <v>0</v>
      </c>
      <c r="J251" s="61">
        <f t="shared" si="21"/>
        <v>0</v>
      </c>
      <c r="K251" s="393">
        <f t="shared" si="22"/>
        <v>3</v>
      </c>
      <c r="L251" s="44">
        <f t="shared" si="23"/>
        <v>76</v>
      </c>
      <c r="M251" s="63">
        <f t="shared" si="24"/>
        <v>46</v>
      </c>
      <c r="O251" s="255"/>
      <c r="P251" s="255"/>
      <c r="AC251" s="39">
        <v>245</v>
      </c>
    </row>
    <row r="252" spans="2:29" ht="21.4" customHeight="1">
      <c r="B252" s="73">
        <v>246</v>
      </c>
      <c r="C252" s="43" t="s">
        <v>725</v>
      </c>
      <c r="D252" s="374" t="s">
        <v>476</v>
      </c>
      <c r="E252" s="45" t="s">
        <v>813</v>
      </c>
      <c r="F252" s="45" t="s">
        <v>21</v>
      </c>
      <c r="G252" s="58">
        <v>8</v>
      </c>
      <c r="H252" s="59">
        <f t="shared" si="19"/>
        <v>0</v>
      </c>
      <c r="I252" s="59">
        <f t="shared" si="20"/>
        <v>0</v>
      </c>
      <c r="J252" s="58">
        <f t="shared" si="21"/>
        <v>0</v>
      </c>
      <c r="K252" s="392">
        <f t="shared" si="22"/>
        <v>0</v>
      </c>
      <c r="L252" s="43">
        <f t="shared" si="23"/>
        <v>76</v>
      </c>
      <c r="M252" s="60">
        <f t="shared" si="24"/>
        <v>96</v>
      </c>
      <c r="O252" s="255"/>
      <c r="P252" s="255"/>
      <c r="AC252" s="39">
        <v>246</v>
      </c>
    </row>
    <row r="253" spans="2:29" ht="21.4" customHeight="1">
      <c r="B253" s="73">
        <v>247</v>
      </c>
      <c r="C253" s="44" t="s">
        <v>726</v>
      </c>
      <c r="D253" s="376" t="s">
        <v>477</v>
      </c>
      <c r="E253" s="377" t="s">
        <v>812</v>
      </c>
      <c r="F253" s="377" t="s">
        <v>21</v>
      </c>
      <c r="G253" s="61">
        <v>8</v>
      </c>
      <c r="H253" s="62">
        <f t="shared" si="19"/>
        <v>0</v>
      </c>
      <c r="I253" s="62">
        <f t="shared" si="20"/>
        <v>0</v>
      </c>
      <c r="J253" s="61">
        <f t="shared" si="21"/>
        <v>0</v>
      </c>
      <c r="K253" s="393">
        <f t="shared" si="22"/>
        <v>0</v>
      </c>
      <c r="L253" s="44">
        <f t="shared" si="23"/>
        <v>76</v>
      </c>
      <c r="M253" s="63">
        <f t="shared" si="24"/>
        <v>96</v>
      </c>
      <c r="O253" s="255"/>
      <c r="P253" s="255"/>
      <c r="AC253" s="39">
        <v>247</v>
      </c>
    </row>
    <row r="254" spans="2:29" ht="21.4" customHeight="1" thickBot="1">
      <c r="B254" s="73">
        <v>248</v>
      </c>
      <c r="C254" s="43" t="s">
        <v>727</v>
      </c>
      <c r="D254" s="374" t="s">
        <v>478</v>
      </c>
      <c r="E254" s="45" t="s">
        <v>813</v>
      </c>
      <c r="F254" s="45" t="s">
        <v>21</v>
      </c>
      <c r="G254" s="58">
        <v>8</v>
      </c>
      <c r="H254" s="59">
        <f t="shared" si="19"/>
        <v>0</v>
      </c>
      <c r="I254" s="59">
        <f t="shared" si="20"/>
        <v>0</v>
      </c>
      <c r="J254" s="58">
        <f t="shared" si="21"/>
        <v>0</v>
      </c>
      <c r="K254" s="392">
        <f t="shared" si="22"/>
        <v>0</v>
      </c>
      <c r="L254" s="43">
        <f t="shared" si="23"/>
        <v>76</v>
      </c>
      <c r="M254" s="60">
        <f t="shared" si="24"/>
        <v>96</v>
      </c>
      <c r="O254" s="255"/>
      <c r="P254" s="255"/>
      <c r="AC254" s="39">
        <v>248</v>
      </c>
    </row>
    <row r="255" spans="2:29" ht="21.4" customHeight="1">
      <c r="B255" s="73">
        <v>249</v>
      </c>
      <c r="C255" s="44" t="s">
        <v>728</v>
      </c>
      <c r="D255" s="376" t="s">
        <v>479</v>
      </c>
      <c r="E255" s="54" t="s">
        <v>811</v>
      </c>
      <c r="F255" s="377" t="s">
        <v>21</v>
      </c>
      <c r="G255" s="61">
        <v>8</v>
      </c>
      <c r="H255" s="62">
        <f t="shared" si="19"/>
        <v>0</v>
      </c>
      <c r="I255" s="62">
        <f t="shared" si="20"/>
        <v>0</v>
      </c>
      <c r="J255" s="61">
        <f t="shared" si="21"/>
        <v>0</v>
      </c>
      <c r="K255" s="393">
        <f t="shared" si="22"/>
        <v>0</v>
      </c>
      <c r="L255" s="44">
        <f t="shared" si="23"/>
        <v>76</v>
      </c>
      <c r="M255" s="63">
        <f t="shared" si="24"/>
        <v>96</v>
      </c>
      <c r="O255" s="255"/>
      <c r="P255" s="255"/>
      <c r="AC255" s="39">
        <v>249</v>
      </c>
    </row>
    <row r="256" spans="2:29" ht="21.4" customHeight="1">
      <c r="B256" s="73">
        <v>250</v>
      </c>
      <c r="C256" s="43" t="s">
        <v>729</v>
      </c>
      <c r="D256" s="374" t="s">
        <v>480</v>
      </c>
      <c r="E256" s="45" t="s">
        <v>811</v>
      </c>
      <c r="F256" s="45" t="s">
        <v>21</v>
      </c>
      <c r="G256" s="58">
        <v>8</v>
      </c>
      <c r="H256" s="59">
        <f t="shared" si="19"/>
        <v>0</v>
      </c>
      <c r="I256" s="59">
        <f t="shared" si="20"/>
        <v>0</v>
      </c>
      <c r="J256" s="58">
        <f t="shared" si="21"/>
        <v>0</v>
      </c>
      <c r="K256" s="392">
        <f t="shared" si="22"/>
        <v>0</v>
      </c>
      <c r="L256" s="43">
        <f t="shared" si="23"/>
        <v>76</v>
      </c>
      <c r="M256" s="60">
        <f t="shared" si="24"/>
        <v>96</v>
      </c>
      <c r="O256" s="255"/>
      <c r="P256" s="255"/>
      <c r="AC256" s="39">
        <v>250</v>
      </c>
    </row>
    <row r="257" spans="2:29" ht="21.4" customHeight="1" thickBot="1">
      <c r="B257" s="73">
        <v>251</v>
      </c>
      <c r="C257" s="44" t="s">
        <v>730</v>
      </c>
      <c r="D257" s="376" t="s">
        <v>481</v>
      </c>
      <c r="E257" s="377" t="s">
        <v>813</v>
      </c>
      <c r="F257" s="377" t="s">
        <v>21</v>
      </c>
      <c r="G257" s="61">
        <v>8</v>
      </c>
      <c r="H257" s="62">
        <f t="shared" si="19"/>
        <v>0</v>
      </c>
      <c r="I257" s="62">
        <f t="shared" si="20"/>
        <v>3</v>
      </c>
      <c r="J257" s="61">
        <f t="shared" si="21"/>
        <v>3</v>
      </c>
      <c r="K257" s="393">
        <f t="shared" si="22"/>
        <v>8</v>
      </c>
      <c r="L257" s="44">
        <f t="shared" si="23"/>
        <v>30</v>
      </c>
      <c r="M257" s="63">
        <f t="shared" si="24"/>
        <v>12</v>
      </c>
      <c r="O257" s="255"/>
      <c r="P257" s="255"/>
      <c r="AC257" s="39">
        <v>251</v>
      </c>
    </row>
    <row r="258" spans="2:29" ht="21.4" customHeight="1" thickBot="1">
      <c r="B258" s="73">
        <v>252</v>
      </c>
      <c r="C258" s="43" t="s">
        <v>731</v>
      </c>
      <c r="D258" s="379" t="s">
        <v>482</v>
      </c>
      <c r="E258" s="45" t="s">
        <v>812</v>
      </c>
      <c r="F258" s="45" t="s">
        <v>21</v>
      </c>
      <c r="G258" s="58">
        <v>9</v>
      </c>
      <c r="H258" s="59">
        <f t="shared" si="19"/>
        <v>0</v>
      </c>
      <c r="I258" s="59">
        <f t="shared" si="20"/>
        <v>0</v>
      </c>
      <c r="J258" s="58">
        <f t="shared" si="21"/>
        <v>0</v>
      </c>
      <c r="K258" s="392">
        <f t="shared" si="22"/>
        <v>0</v>
      </c>
      <c r="L258" s="43">
        <f t="shared" si="23"/>
        <v>76</v>
      </c>
      <c r="M258" s="60">
        <f t="shared" si="24"/>
        <v>96</v>
      </c>
      <c r="O258" s="255"/>
      <c r="P258" s="255"/>
      <c r="AC258" s="39">
        <v>252</v>
      </c>
    </row>
    <row r="259" spans="2:29" ht="21.4" customHeight="1">
      <c r="B259" s="73">
        <v>253</v>
      </c>
      <c r="C259" s="44" t="s">
        <v>732</v>
      </c>
      <c r="D259" s="376" t="s">
        <v>483</v>
      </c>
      <c r="E259" s="54" t="s">
        <v>812</v>
      </c>
      <c r="F259" s="377" t="s">
        <v>21</v>
      </c>
      <c r="G259" s="61">
        <v>9</v>
      </c>
      <c r="H259" s="62">
        <f t="shared" si="19"/>
        <v>0</v>
      </c>
      <c r="I259" s="62">
        <f t="shared" si="20"/>
        <v>0</v>
      </c>
      <c r="J259" s="61">
        <f t="shared" si="21"/>
        <v>0</v>
      </c>
      <c r="K259" s="393">
        <f t="shared" si="22"/>
        <v>0</v>
      </c>
      <c r="L259" s="44">
        <f t="shared" si="23"/>
        <v>76</v>
      </c>
      <c r="M259" s="63">
        <f t="shared" si="24"/>
        <v>96</v>
      </c>
      <c r="O259" s="255"/>
      <c r="P259" s="255"/>
      <c r="AC259" s="39">
        <v>253</v>
      </c>
    </row>
    <row r="260" spans="2:29" ht="21.4" customHeight="1">
      <c r="B260" s="73">
        <v>254</v>
      </c>
      <c r="C260" s="43" t="s">
        <v>733</v>
      </c>
      <c r="D260" s="374" t="s">
        <v>484</v>
      </c>
      <c r="E260" s="45" t="s">
        <v>811</v>
      </c>
      <c r="F260" s="45" t="s">
        <v>21</v>
      </c>
      <c r="G260" s="58">
        <v>9</v>
      </c>
      <c r="H260" s="59">
        <f t="shared" si="19"/>
        <v>0</v>
      </c>
      <c r="I260" s="59">
        <f t="shared" si="20"/>
        <v>1</v>
      </c>
      <c r="J260" s="58">
        <f t="shared" si="21"/>
        <v>1</v>
      </c>
      <c r="K260" s="392">
        <f t="shared" si="22"/>
        <v>1</v>
      </c>
      <c r="L260" s="43">
        <f t="shared" si="23"/>
        <v>54</v>
      </c>
      <c r="M260" s="60">
        <f t="shared" si="24"/>
        <v>69</v>
      </c>
      <c r="O260" s="255"/>
      <c r="P260" s="255"/>
      <c r="AC260" s="39">
        <v>254</v>
      </c>
    </row>
    <row r="261" spans="2:29" ht="21.4" customHeight="1">
      <c r="B261" s="73">
        <v>255</v>
      </c>
      <c r="C261" s="44" t="s">
        <v>734</v>
      </c>
      <c r="D261" s="376" t="s">
        <v>485</v>
      </c>
      <c r="E261" s="377" t="s">
        <v>811</v>
      </c>
      <c r="F261" s="377" t="s">
        <v>21</v>
      </c>
      <c r="G261" s="61">
        <v>9</v>
      </c>
      <c r="H261" s="62">
        <f t="shared" si="19"/>
        <v>0</v>
      </c>
      <c r="I261" s="62">
        <f t="shared" si="20"/>
        <v>0</v>
      </c>
      <c r="J261" s="61">
        <f t="shared" si="21"/>
        <v>0</v>
      </c>
      <c r="K261" s="393">
        <f t="shared" si="22"/>
        <v>0</v>
      </c>
      <c r="L261" s="44">
        <f t="shared" si="23"/>
        <v>76</v>
      </c>
      <c r="M261" s="63">
        <f t="shared" si="24"/>
        <v>96</v>
      </c>
      <c r="O261" s="255"/>
      <c r="P261" s="255"/>
      <c r="AC261" s="39">
        <v>255</v>
      </c>
    </row>
    <row r="262" spans="2:29" ht="21.4" customHeight="1" thickBot="1">
      <c r="B262" s="73">
        <v>256</v>
      </c>
      <c r="C262" s="43" t="s">
        <v>735</v>
      </c>
      <c r="D262" s="374" t="s">
        <v>486</v>
      </c>
      <c r="E262" s="45" t="s">
        <v>811</v>
      </c>
      <c r="F262" s="45" t="s">
        <v>21</v>
      </c>
      <c r="G262" s="58">
        <v>9</v>
      </c>
      <c r="H262" s="59">
        <f t="shared" si="19"/>
        <v>1</v>
      </c>
      <c r="I262" s="59">
        <f t="shared" si="20"/>
        <v>0</v>
      </c>
      <c r="J262" s="58">
        <f t="shared" si="21"/>
        <v>1</v>
      </c>
      <c r="K262" s="392">
        <f t="shared" si="22"/>
        <v>1</v>
      </c>
      <c r="L262" s="43">
        <f t="shared" si="23"/>
        <v>54</v>
      </c>
      <c r="M262" s="60">
        <f t="shared" si="24"/>
        <v>69</v>
      </c>
      <c r="O262" s="255"/>
      <c r="P262" s="255"/>
      <c r="AC262" s="39">
        <v>256</v>
      </c>
    </row>
    <row r="263" spans="2:29" ht="21.4" customHeight="1">
      <c r="B263" s="73">
        <v>257</v>
      </c>
      <c r="C263" s="44" t="s">
        <v>736</v>
      </c>
      <c r="D263" s="376" t="s">
        <v>93</v>
      </c>
      <c r="E263" s="54" t="s">
        <v>812</v>
      </c>
      <c r="F263" s="377" t="s">
        <v>21</v>
      </c>
      <c r="G263" s="61">
        <v>9</v>
      </c>
      <c r="H263" s="62">
        <f t="shared" ref="H263:H326" si="25">SUMIFS(listof_result_total_scores,listof_result_chestnos,$C263,listof_result_owners,"Personal",listof_result_status,"Published")</f>
        <v>0</v>
      </c>
      <c r="I263" s="62">
        <f t="shared" ref="I263:I326" si="26">SUMIFS(listof_result_total_scores,listof_result_chestnos,$C263,listof_result_owners,"Personal",listof_result_status,"To Publish")</f>
        <v>0</v>
      </c>
      <c r="J263" s="61">
        <f t="shared" ref="J263:J326" si="27">SUM(H263:I263)</f>
        <v>0</v>
      </c>
      <c r="K263" s="393">
        <f t="shared" ref="K263:K326" si="28">SUMIFS(listof_result_total_scores,listof_result_chestnos,$C263,listof_result_owners,"Personal")</f>
        <v>0</v>
      </c>
      <c r="L263" s="44">
        <f t="shared" si="23"/>
        <v>76</v>
      </c>
      <c r="M263" s="63">
        <f t="shared" si="24"/>
        <v>96</v>
      </c>
      <c r="O263" s="255"/>
      <c r="P263" s="255"/>
      <c r="AC263" s="39">
        <v>257</v>
      </c>
    </row>
    <row r="264" spans="2:29" ht="21.4" customHeight="1">
      <c r="B264" s="73">
        <v>258</v>
      </c>
      <c r="C264" s="43" t="s">
        <v>737</v>
      </c>
      <c r="D264" s="374" t="s">
        <v>487</v>
      </c>
      <c r="E264" s="45" t="s">
        <v>814</v>
      </c>
      <c r="F264" s="45" t="s">
        <v>21</v>
      </c>
      <c r="G264" s="58">
        <v>9</v>
      </c>
      <c r="H264" s="59">
        <f t="shared" si="25"/>
        <v>5</v>
      </c>
      <c r="I264" s="59">
        <f t="shared" si="26"/>
        <v>0</v>
      </c>
      <c r="J264" s="58">
        <f t="shared" si="27"/>
        <v>5</v>
      </c>
      <c r="K264" s="392">
        <f t="shared" si="28"/>
        <v>11</v>
      </c>
      <c r="L264" s="43">
        <f t="shared" ref="L264:L327" si="29">RANK($J264,$J$7:$J$506,0)</f>
        <v>13</v>
      </c>
      <c r="M264" s="60">
        <f t="shared" ref="M264:M327" si="30">RANK($K264,$K$7:$K$506,0)</f>
        <v>6</v>
      </c>
      <c r="O264" s="255"/>
      <c r="P264" s="255"/>
      <c r="AC264" s="39">
        <v>258</v>
      </c>
    </row>
    <row r="265" spans="2:29" ht="21.4" customHeight="1">
      <c r="B265" s="73">
        <v>259</v>
      </c>
      <c r="C265" s="44" t="s">
        <v>738</v>
      </c>
      <c r="D265" s="376" t="s">
        <v>92</v>
      </c>
      <c r="E265" s="377" t="s">
        <v>813</v>
      </c>
      <c r="F265" s="377" t="s">
        <v>21</v>
      </c>
      <c r="G265" s="61">
        <v>9</v>
      </c>
      <c r="H265" s="62">
        <f t="shared" si="25"/>
        <v>0</v>
      </c>
      <c r="I265" s="62">
        <f t="shared" si="26"/>
        <v>0</v>
      </c>
      <c r="J265" s="61">
        <f t="shared" si="27"/>
        <v>0</v>
      </c>
      <c r="K265" s="393">
        <f t="shared" si="28"/>
        <v>0</v>
      </c>
      <c r="L265" s="44">
        <f t="shared" si="29"/>
        <v>76</v>
      </c>
      <c r="M265" s="63">
        <f t="shared" si="30"/>
        <v>96</v>
      </c>
      <c r="O265" s="255"/>
      <c r="P265" s="255"/>
      <c r="AC265" s="39">
        <v>259</v>
      </c>
    </row>
    <row r="266" spans="2:29" ht="21.4" customHeight="1" thickBot="1">
      <c r="B266" s="73">
        <v>260</v>
      </c>
      <c r="C266" s="43" t="s">
        <v>739</v>
      </c>
      <c r="D266" s="374" t="s">
        <v>98</v>
      </c>
      <c r="E266" s="45" t="s">
        <v>811</v>
      </c>
      <c r="F266" s="45" t="s">
        <v>21</v>
      </c>
      <c r="G266" s="58">
        <v>9</v>
      </c>
      <c r="H266" s="59">
        <f t="shared" si="25"/>
        <v>0</v>
      </c>
      <c r="I266" s="59">
        <f t="shared" si="26"/>
        <v>0</v>
      </c>
      <c r="J266" s="58">
        <f t="shared" si="27"/>
        <v>0</v>
      </c>
      <c r="K266" s="392">
        <f t="shared" si="28"/>
        <v>0</v>
      </c>
      <c r="L266" s="43">
        <f t="shared" si="29"/>
        <v>76</v>
      </c>
      <c r="M266" s="60">
        <f t="shared" si="30"/>
        <v>96</v>
      </c>
      <c r="O266" s="255"/>
      <c r="P266" s="255"/>
      <c r="AC266" s="39">
        <v>260</v>
      </c>
    </row>
    <row r="267" spans="2:29" ht="21.4" customHeight="1">
      <c r="B267" s="73">
        <v>261</v>
      </c>
      <c r="C267" s="44" t="s">
        <v>740</v>
      </c>
      <c r="D267" s="376" t="s">
        <v>89</v>
      </c>
      <c r="E267" s="54" t="s">
        <v>814</v>
      </c>
      <c r="F267" s="377" t="s">
        <v>21</v>
      </c>
      <c r="G267" s="61">
        <v>9</v>
      </c>
      <c r="H267" s="62">
        <f t="shared" si="25"/>
        <v>3</v>
      </c>
      <c r="I267" s="62">
        <f t="shared" si="26"/>
        <v>0</v>
      </c>
      <c r="J267" s="61">
        <f t="shared" si="27"/>
        <v>3</v>
      </c>
      <c r="K267" s="393">
        <f t="shared" si="28"/>
        <v>3</v>
      </c>
      <c r="L267" s="44">
        <f t="shared" si="29"/>
        <v>30</v>
      </c>
      <c r="M267" s="63">
        <f t="shared" si="30"/>
        <v>46</v>
      </c>
      <c r="O267" s="255"/>
      <c r="P267" s="255"/>
      <c r="AC267" s="39">
        <v>261</v>
      </c>
    </row>
    <row r="268" spans="2:29" ht="21.4" customHeight="1">
      <c r="B268" s="73">
        <v>262</v>
      </c>
      <c r="C268" s="43" t="s">
        <v>741</v>
      </c>
      <c r="D268" s="374" t="s">
        <v>103</v>
      </c>
      <c r="E268" s="45" t="s">
        <v>812</v>
      </c>
      <c r="F268" s="45" t="s">
        <v>21</v>
      </c>
      <c r="G268" s="58">
        <v>9</v>
      </c>
      <c r="H268" s="59">
        <f t="shared" si="25"/>
        <v>0</v>
      </c>
      <c r="I268" s="59">
        <f t="shared" si="26"/>
        <v>0</v>
      </c>
      <c r="J268" s="58">
        <f t="shared" si="27"/>
        <v>0</v>
      </c>
      <c r="K268" s="392">
        <f t="shared" si="28"/>
        <v>0</v>
      </c>
      <c r="L268" s="43">
        <f t="shared" si="29"/>
        <v>76</v>
      </c>
      <c r="M268" s="60">
        <f t="shared" si="30"/>
        <v>96</v>
      </c>
      <c r="O268" s="255"/>
      <c r="P268" s="255"/>
      <c r="AC268" s="39">
        <v>262</v>
      </c>
    </row>
    <row r="269" spans="2:29" ht="21.4" customHeight="1">
      <c r="B269" s="73">
        <v>263</v>
      </c>
      <c r="C269" s="44" t="s">
        <v>742</v>
      </c>
      <c r="D269" s="376" t="s">
        <v>101</v>
      </c>
      <c r="E269" s="377" t="s">
        <v>813</v>
      </c>
      <c r="F269" s="377" t="s">
        <v>21</v>
      </c>
      <c r="G269" s="61">
        <v>9</v>
      </c>
      <c r="H269" s="62">
        <f t="shared" si="25"/>
        <v>0</v>
      </c>
      <c r="I269" s="62">
        <f t="shared" si="26"/>
        <v>0</v>
      </c>
      <c r="J269" s="61">
        <f t="shared" si="27"/>
        <v>0</v>
      </c>
      <c r="K269" s="393">
        <f t="shared" si="28"/>
        <v>1</v>
      </c>
      <c r="L269" s="44">
        <f t="shared" si="29"/>
        <v>76</v>
      </c>
      <c r="M269" s="63">
        <f t="shared" si="30"/>
        <v>69</v>
      </c>
      <c r="O269" s="255"/>
      <c r="P269" s="255"/>
      <c r="AC269" s="39">
        <v>263</v>
      </c>
    </row>
    <row r="270" spans="2:29" ht="21.4" customHeight="1" thickBot="1">
      <c r="B270" s="73">
        <v>264</v>
      </c>
      <c r="C270" s="43" t="s">
        <v>743</v>
      </c>
      <c r="D270" s="374" t="s">
        <v>94</v>
      </c>
      <c r="E270" s="45" t="s">
        <v>811</v>
      </c>
      <c r="F270" s="45" t="s">
        <v>21</v>
      </c>
      <c r="G270" s="58">
        <v>9</v>
      </c>
      <c r="H270" s="59">
        <f t="shared" si="25"/>
        <v>0</v>
      </c>
      <c r="I270" s="59">
        <f t="shared" si="26"/>
        <v>0</v>
      </c>
      <c r="J270" s="58">
        <f t="shared" si="27"/>
        <v>0</v>
      </c>
      <c r="K270" s="392">
        <f t="shared" si="28"/>
        <v>0</v>
      </c>
      <c r="L270" s="43">
        <f t="shared" si="29"/>
        <v>76</v>
      </c>
      <c r="M270" s="60">
        <f t="shared" si="30"/>
        <v>96</v>
      </c>
      <c r="O270" s="255"/>
      <c r="P270" s="255"/>
      <c r="AC270" s="39">
        <v>264</v>
      </c>
    </row>
    <row r="271" spans="2:29" ht="21.4" customHeight="1">
      <c r="B271" s="73">
        <v>265</v>
      </c>
      <c r="C271" s="44" t="s">
        <v>744</v>
      </c>
      <c r="D271" s="376" t="s">
        <v>104</v>
      </c>
      <c r="E271" s="54" t="s">
        <v>813</v>
      </c>
      <c r="F271" s="377" t="s">
        <v>21</v>
      </c>
      <c r="G271" s="61">
        <v>9</v>
      </c>
      <c r="H271" s="62">
        <f t="shared" si="25"/>
        <v>0</v>
      </c>
      <c r="I271" s="62">
        <f t="shared" si="26"/>
        <v>0</v>
      </c>
      <c r="J271" s="61">
        <f t="shared" si="27"/>
        <v>0</v>
      </c>
      <c r="K271" s="393">
        <f t="shared" si="28"/>
        <v>1</v>
      </c>
      <c r="L271" s="44">
        <f t="shared" si="29"/>
        <v>76</v>
      </c>
      <c r="M271" s="63">
        <f t="shared" si="30"/>
        <v>69</v>
      </c>
      <c r="O271" s="255"/>
      <c r="P271" s="255"/>
      <c r="AC271" s="39">
        <v>265</v>
      </c>
    </row>
    <row r="272" spans="2:29" ht="21.4" customHeight="1">
      <c r="B272" s="73">
        <v>266</v>
      </c>
      <c r="C272" s="43" t="s">
        <v>745</v>
      </c>
      <c r="D272" s="374" t="s">
        <v>105</v>
      </c>
      <c r="E272" s="45" t="s">
        <v>814</v>
      </c>
      <c r="F272" s="45" t="s">
        <v>21</v>
      </c>
      <c r="G272" s="58">
        <v>9</v>
      </c>
      <c r="H272" s="59">
        <f t="shared" si="25"/>
        <v>0</v>
      </c>
      <c r="I272" s="59">
        <f t="shared" si="26"/>
        <v>0</v>
      </c>
      <c r="J272" s="58">
        <f t="shared" si="27"/>
        <v>0</v>
      </c>
      <c r="K272" s="392">
        <f t="shared" si="28"/>
        <v>0</v>
      </c>
      <c r="L272" s="43">
        <f t="shared" si="29"/>
        <v>76</v>
      </c>
      <c r="M272" s="60">
        <f t="shared" si="30"/>
        <v>96</v>
      </c>
      <c r="O272" s="255"/>
      <c r="P272" s="255"/>
      <c r="AC272" s="39">
        <v>266</v>
      </c>
    </row>
    <row r="273" spans="2:29" ht="21.4" customHeight="1">
      <c r="B273" s="73">
        <v>267</v>
      </c>
      <c r="C273" s="44" t="s">
        <v>746</v>
      </c>
      <c r="D273" s="376" t="s">
        <v>87</v>
      </c>
      <c r="E273" s="377" t="s">
        <v>813</v>
      </c>
      <c r="F273" s="377" t="s">
        <v>21</v>
      </c>
      <c r="G273" s="61">
        <v>9</v>
      </c>
      <c r="H273" s="62">
        <f t="shared" si="25"/>
        <v>0</v>
      </c>
      <c r="I273" s="62">
        <f t="shared" si="26"/>
        <v>0</v>
      </c>
      <c r="J273" s="61">
        <f t="shared" si="27"/>
        <v>0</v>
      </c>
      <c r="K273" s="393">
        <f t="shared" si="28"/>
        <v>0</v>
      </c>
      <c r="L273" s="44">
        <f t="shared" si="29"/>
        <v>76</v>
      </c>
      <c r="M273" s="63">
        <f t="shared" si="30"/>
        <v>96</v>
      </c>
      <c r="O273" s="255"/>
      <c r="P273" s="255"/>
      <c r="AC273" s="39">
        <v>267</v>
      </c>
    </row>
    <row r="274" spans="2:29" ht="21.4" customHeight="1" thickBot="1">
      <c r="B274" s="73">
        <v>268</v>
      </c>
      <c r="C274" s="43" t="s">
        <v>747</v>
      </c>
      <c r="D274" s="374" t="s">
        <v>488</v>
      </c>
      <c r="E274" s="45" t="s">
        <v>812</v>
      </c>
      <c r="F274" s="45" t="s">
        <v>21</v>
      </c>
      <c r="G274" s="58">
        <v>9</v>
      </c>
      <c r="H274" s="59">
        <f t="shared" si="25"/>
        <v>0</v>
      </c>
      <c r="I274" s="59">
        <f t="shared" si="26"/>
        <v>0</v>
      </c>
      <c r="J274" s="58">
        <f t="shared" si="27"/>
        <v>0</v>
      </c>
      <c r="K274" s="392">
        <f t="shared" si="28"/>
        <v>0</v>
      </c>
      <c r="L274" s="43">
        <f t="shared" si="29"/>
        <v>76</v>
      </c>
      <c r="M274" s="60">
        <f t="shared" si="30"/>
        <v>96</v>
      </c>
      <c r="O274" s="255"/>
      <c r="P274" s="255"/>
      <c r="AC274" s="39">
        <v>268</v>
      </c>
    </row>
    <row r="275" spans="2:29" ht="21.4" customHeight="1">
      <c r="B275" s="73">
        <v>269</v>
      </c>
      <c r="C275" s="44" t="s">
        <v>748</v>
      </c>
      <c r="D275" s="376" t="s">
        <v>100</v>
      </c>
      <c r="E275" s="54" t="s">
        <v>811</v>
      </c>
      <c r="F275" s="377" t="s">
        <v>21</v>
      </c>
      <c r="G275" s="61">
        <v>9</v>
      </c>
      <c r="H275" s="62">
        <f t="shared" si="25"/>
        <v>0</v>
      </c>
      <c r="I275" s="62">
        <f t="shared" si="26"/>
        <v>3</v>
      </c>
      <c r="J275" s="61">
        <f t="shared" si="27"/>
        <v>3</v>
      </c>
      <c r="K275" s="393">
        <f t="shared" si="28"/>
        <v>3</v>
      </c>
      <c r="L275" s="44">
        <f t="shared" si="29"/>
        <v>30</v>
      </c>
      <c r="M275" s="63">
        <f t="shared" si="30"/>
        <v>46</v>
      </c>
      <c r="O275" s="255"/>
      <c r="P275" s="255"/>
      <c r="AC275" s="39">
        <v>269</v>
      </c>
    </row>
    <row r="276" spans="2:29" ht="21.4" customHeight="1">
      <c r="B276" s="73">
        <v>270</v>
      </c>
      <c r="C276" s="43" t="s">
        <v>749</v>
      </c>
      <c r="D276" s="374" t="s">
        <v>109</v>
      </c>
      <c r="E276" s="45" t="s">
        <v>812</v>
      </c>
      <c r="F276" s="45" t="s">
        <v>21</v>
      </c>
      <c r="G276" s="58">
        <v>9</v>
      </c>
      <c r="H276" s="59">
        <f t="shared" si="25"/>
        <v>0</v>
      </c>
      <c r="I276" s="59">
        <f t="shared" si="26"/>
        <v>0</v>
      </c>
      <c r="J276" s="58">
        <f t="shared" si="27"/>
        <v>0</v>
      </c>
      <c r="K276" s="392">
        <f t="shared" si="28"/>
        <v>0</v>
      </c>
      <c r="L276" s="43">
        <f t="shared" si="29"/>
        <v>76</v>
      </c>
      <c r="M276" s="60">
        <f t="shared" si="30"/>
        <v>96</v>
      </c>
      <c r="O276" s="255"/>
      <c r="P276" s="255"/>
      <c r="AC276" s="39">
        <v>270</v>
      </c>
    </row>
    <row r="277" spans="2:29" ht="21.4" customHeight="1">
      <c r="B277" s="73">
        <v>271</v>
      </c>
      <c r="C277" s="44" t="s">
        <v>750</v>
      </c>
      <c r="D277" s="376" t="s">
        <v>99</v>
      </c>
      <c r="E277" s="377" t="s">
        <v>814</v>
      </c>
      <c r="F277" s="377" t="s">
        <v>21</v>
      </c>
      <c r="G277" s="61">
        <v>9</v>
      </c>
      <c r="H277" s="62">
        <f t="shared" si="25"/>
        <v>0</v>
      </c>
      <c r="I277" s="62">
        <f t="shared" si="26"/>
        <v>0</v>
      </c>
      <c r="J277" s="61">
        <f t="shared" si="27"/>
        <v>0</v>
      </c>
      <c r="K277" s="393">
        <f t="shared" si="28"/>
        <v>0</v>
      </c>
      <c r="L277" s="44">
        <f t="shared" si="29"/>
        <v>76</v>
      </c>
      <c r="M277" s="63">
        <f t="shared" si="30"/>
        <v>96</v>
      </c>
      <c r="O277" s="255"/>
      <c r="P277" s="255"/>
      <c r="AC277" s="39">
        <v>271</v>
      </c>
    </row>
    <row r="278" spans="2:29" ht="21.4" customHeight="1" thickBot="1">
      <c r="B278" s="73">
        <v>272</v>
      </c>
      <c r="C278" s="43" t="s">
        <v>751</v>
      </c>
      <c r="D278" s="374" t="s">
        <v>489</v>
      </c>
      <c r="E278" s="45" t="s">
        <v>812</v>
      </c>
      <c r="F278" s="45" t="s">
        <v>21</v>
      </c>
      <c r="G278" s="58">
        <v>9</v>
      </c>
      <c r="H278" s="59">
        <f t="shared" si="25"/>
        <v>0</v>
      </c>
      <c r="I278" s="59">
        <f t="shared" si="26"/>
        <v>0</v>
      </c>
      <c r="J278" s="58">
        <f t="shared" si="27"/>
        <v>0</v>
      </c>
      <c r="K278" s="392">
        <f t="shared" si="28"/>
        <v>5</v>
      </c>
      <c r="L278" s="43">
        <f t="shared" si="29"/>
        <v>76</v>
      </c>
      <c r="M278" s="60">
        <f t="shared" si="30"/>
        <v>24</v>
      </c>
      <c r="O278" s="255"/>
      <c r="P278" s="255"/>
      <c r="AC278" s="39">
        <v>272</v>
      </c>
    </row>
    <row r="279" spans="2:29" ht="21.4" customHeight="1">
      <c r="B279" s="73">
        <v>273</v>
      </c>
      <c r="C279" s="44" t="s">
        <v>752</v>
      </c>
      <c r="D279" s="376" t="s">
        <v>106</v>
      </c>
      <c r="E279" s="54" t="s">
        <v>814</v>
      </c>
      <c r="F279" s="377" t="s">
        <v>21</v>
      </c>
      <c r="G279" s="61">
        <v>9</v>
      </c>
      <c r="H279" s="62">
        <f t="shared" si="25"/>
        <v>0</v>
      </c>
      <c r="I279" s="62">
        <f t="shared" si="26"/>
        <v>0</v>
      </c>
      <c r="J279" s="61">
        <f t="shared" si="27"/>
        <v>0</v>
      </c>
      <c r="K279" s="393">
        <f t="shared" si="28"/>
        <v>0</v>
      </c>
      <c r="L279" s="44">
        <f t="shared" si="29"/>
        <v>76</v>
      </c>
      <c r="M279" s="63">
        <f t="shared" si="30"/>
        <v>96</v>
      </c>
      <c r="O279" s="255"/>
      <c r="P279" s="255"/>
      <c r="AC279" s="39">
        <v>273</v>
      </c>
    </row>
    <row r="280" spans="2:29" ht="21.4" customHeight="1">
      <c r="B280" s="73">
        <v>274</v>
      </c>
      <c r="C280" s="43" t="s">
        <v>753</v>
      </c>
      <c r="D280" s="374" t="s">
        <v>95</v>
      </c>
      <c r="E280" s="45" t="s">
        <v>812</v>
      </c>
      <c r="F280" s="45" t="s">
        <v>21</v>
      </c>
      <c r="G280" s="58">
        <v>9</v>
      </c>
      <c r="H280" s="59">
        <f t="shared" si="25"/>
        <v>0</v>
      </c>
      <c r="I280" s="59">
        <f t="shared" si="26"/>
        <v>0</v>
      </c>
      <c r="J280" s="58">
        <f t="shared" si="27"/>
        <v>0</v>
      </c>
      <c r="K280" s="392">
        <f t="shared" si="28"/>
        <v>0</v>
      </c>
      <c r="L280" s="43">
        <f t="shared" si="29"/>
        <v>76</v>
      </c>
      <c r="M280" s="60">
        <f t="shared" si="30"/>
        <v>96</v>
      </c>
      <c r="O280" s="255"/>
      <c r="P280" s="255"/>
      <c r="AC280" s="39">
        <v>274</v>
      </c>
    </row>
    <row r="281" spans="2:29" ht="21.4" customHeight="1">
      <c r="B281" s="73">
        <v>275</v>
      </c>
      <c r="C281" s="44" t="s">
        <v>754</v>
      </c>
      <c r="D281" s="376" t="s">
        <v>107</v>
      </c>
      <c r="E281" s="377" t="s">
        <v>814</v>
      </c>
      <c r="F281" s="377" t="s">
        <v>21</v>
      </c>
      <c r="G281" s="61">
        <v>9</v>
      </c>
      <c r="H281" s="62">
        <f t="shared" si="25"/>
        <v>0</v>
      </c>
      <c r="I281" s="62">
        <f t="shared" si="26"/>
        <v>0</v>
      </c>
      <c r="J281" s="61">
        <f t="shared" si="27"/>
        <v>0</v>
      </c>
      <c r="K281" s="393">
        <f t="shared" si="28"/>
        <v>0</v>
      </c>
      <c r="L281" s="44">
        <f t="shared" si="29"/>
        <v>76</v>
      </c>
      <c r="M281" s="63">
        <f t="shared" si="30"/>
        <v>96</v>
      </c>
      <c r="O281" s="255"/>
      <c r="P281" s="255"/>
      <c r="AC281" s="39">
        <v>275</v>
      </c>
    </row>
    <row r="282" spans="2:29" ht="21.4" customHeight="1" thickBot="1">
      <c r="B282" s="73">
        <v>276</v>
      </c>
      <c r="C282" s="43" t="s">
        <v>755</v>
      </c>
      <c r="D282" s="374" t="s">
        <v>490</v>
      </c>
      <c r="E282" s="45" t="s">
        <v>814</v>
      </c>
      <c r="F282" s="45" t="s">
        <v>21</v>
      </c>
      <c r="G282" s="58">
        <v>9</v>
      </c>
      <c r="H282" s="59">
        <f t="shared" si="25"/>
        <v>0</v>
      </c>
      <c r="I282" s="59">
        <f t="shared" si="26"/>
        <v>0</v>
      </c>
      <c r="J282" s="58">
        <f t="shared" si="27"/>
        <v>0</v>
      </c>
      <c r="K282" s="392">
        <f t="shared" si="28"/>
        <v>0</v>
      </c>
      <c r="L282" s="43">
        <f t="shared" si="29"/>
        <v>76</v>
      </c>
      <c r="M282" s="60">
        <f t="shared" si="30"/>
        <v>96</v>
      </c>
      <c r="O282" s="255"/>
      <c r="P282" s="255"/>
      <c r="AC282" s="39">
        <v>276</v>
      </c>
    </row>
    <row r="283" spans="2:29" ht="21.4" customHeight="1">
      <c r="B283" s="73">
        <v>277</v>
      </c>
      <c r="C283" s="44" t="s">
        <v>756</v>
      </c>
      <c r="D283" s="376" t="s">
        <v>108</v>
      </c>
      <c r="E283" s="54" t="s">
        <v>813</v>
      </c>
      <c r="F283" s="377" t="s">
        <v>21</v>
      </c>
      <c r="G283" s="61">
        <v>9</v>
      </c>
      <c r="H283" s="62">
        <f t="shared" si="25"/>
        <v>0</v>
      </c>
      <c r="I283" s="62">
        <f t="shared" si="26"/>
        <v>0</v>
      </c>
      <c r="J283" s="61">
        <f t="shared" si="27"/>
        <v>0</v>
      </c>
      <c r="K283" s="393">
        <f t="shared" si="28"/>
        <v>0</v>
      </c>
      <c r="L283" s="44">
        <f t="shared" si="29"/>
        <v>76</v>
      </c>
      <c r="M283" s="63">
        <f t="shared" si="30"/>
        <v>96</v>
      </c>
      <c r="O283" s="255"/>
      <c r="P283" s="255"/>
      <c r="AC283" s="39">
        <v>277</v>
      </c>
    </row>
    <row r="284" spans="2:29" ht="21.4" customHeight="1">
      <c r="B284" s="73">
        <v>278</v>
      </c>
      <c r="C284" s="43" t="s">
        <v>757</v>
      </c>
      <c r="D284" s="374" t="s">
        <v>491</v>
      </c>
      <c r="E284" s="45"/>
      <c r="F284" s="45" t="s">
        <v>21</v>
      </c>
      <c r="G284" s="58">
        <v>9</v>
      </c>
      <c r="H284" s="59">
        <f t="shared" si="25"/>
        <v>0</v>
      </c>
      <c r="I284" s="59">
        <f t="shared" si="26"/>
        <v>0</v>
      </c>
      <c r="J284" s="58">
        <f t="shared" si="27"/>
        <v>0</v>
      </c>
      <c r="K284" s="392">
        <f t="shared" si="28"/>
        <v>0</v>
      </c>
      <c r="L284" s="43">
        <f t="shared" si="29"/>
        <v>76</v>
      </c>
      <c r="M284" s="60">
        <f t="shared" si="30"/>
        <v>96</v>
      </c>
      <c r="O284" s="255"/>
      <c r="P284" s="255"/>
      <c r="AC284" s="39">
        <v>278</v>
      </c>
    </row>
    <row r="285" spans="2:29" ht="21.4" customHeight="1">
      <c r="B285" s="73">
        <v>279</v>
      </c>
      <c r="C285" s="44" t="s">
        <v>758</v>
      </c>
      <c r="D285" s="376" t="s">
        <v>102</v>
      </c>
      <c r="E285" s="377" t="s">
        <v>813</v>
      </c>
      <c r="F285" s="377" t="s">
        <v>21</v>
      </c>
      <c r="G285" s="61">
        <v>9</v>
      </c>
      <c r="H285" s="62">
        <f t="shared" si="25"/>
        <v>0</v>
      </c>
      <c r="I285" s="62">
        <f t="shared" si="26"/>
        <v>0</v>
      </c>
      <c r="J285" s="61">
        <f t="shared" si="27"/>
        <v>0</v>
      </c>
      <c r="K285" s="393">
        <f t="shared" si="28"/>
        <v>0</v>
      </c>
      <c r="L285" s="44">
        <f t="shared" si="29"/>
        <v>76</v>
      </c>
      <c r="M285" s="63">
        <f t="shared" si="30"/>
        <v>96</v>
      </c>
      <c r="O285" s="255"/>
      <c r="P285" s="255"/>
      <c r="AC285" s="39">
        <v>279</v>
      </c>
    </row>
    <row r="286" spans="2:29" ht="21.4" customHeight="1" thickBot="1">
      <c r="B286" s="73">
        <v>280</v>
      </c>
      <c r="C286" s="43" t="s">
        <v>759</v>
      </c>
      <c r="D286" s="374" t="s">
        <v>492</v>
      </c>
      <c r="E286" s="45"/>
      <c r="F286" s="45" t="s">
        <v>21</v>
      </c>
      <c r="G286" s="58">
        <v>9</v>
      </c>
      <c r="H286" s="59">
        <f t="shared" si="25"/>
        <v>0</v>
      </c>
      <c r="I286" s="59">
        <f t="shared" si="26"/>
        <v>0</v>
      </c>
      <c r="J286" s="58">
        <f t="shared" si="27"/>
        <v>0</v>
      </c>
      <c r="K286" s="392">
        <f t="shared" si="28"/>
        <v>0</v>
      </c>
      <c r="L286" s="43">
        <f t="shared" si="29"/>
        <v>76</v>
      </c>
      <c r="M286" s="60">
        <f t="shared" si="30"/>
        <v>96</v>
      </c>
      <c r="O286" s="255"/>
      <c r="P286" s="255"/>
      <c r="AC286" s="39">
        <v>280</v>
      </c>
    </row>
    <row r="287" spans="2:29" ht="21.4" customHeight="1">
      <c r="B287" s="73">
        <v>281</v>
      </c>
      <c r="C287" s="44" t="s">
        <v>760</v>
      </c>
      <c r="D287" s="376" t="s">
        <v>493</v>
      </c>
      <c r="E287" s="54" t="s">
        <v>811</v>
      </c>
      <c r="F287" s="377" t="s">
        <v>21</v>
      </c>
      <c r="G287" s="61">
        <v>9</v>
      </c>
      <c r="H287" s="62">
        <f t="shared" si="25"/>
        <v>0</v>
      </c>
      <c r="I287" s="62">
        <f t="shared" si="26"/>
        <v>0</v>
      </c>
      <c r="J287" s="61">
        <f t="shared" si="27"/>
        <v>0</v>
      </c>
      <c r="K287" s="393">
        <f t="shared" si="28"/>
        <v>0</v>
      </c>
      <c r="L287" s="44">
        <f t="shared" si="29"/>
        <v>76</v>
      </c>
      <c r="M287" s="63">
        <f t="shared" si="30"/>
        <v>96</v>
      </c>
      <c r="O287" s="255"/>
      <c r="P287" s="255"/>
      <c r="AC287" s="39">
        <v>281</v>
      </c>
    </row>
    <row r="288" spans="2:29" ht="21.4" customHeight="1">
      <c r="B288" s="73">
        <v>282</v>
      </c>
      <c r="C288" s="43" t="s">
        <v>761</v>
      </c>
      <c r="D288" s="374" t="s">
        <v>494</v>
      </c>
      <c r="E288" s="45" t="s">
        <v>814</v>
      </c>
      <c r="F288" s="45" t="s">
        <v>21</v>
      </c>
      <c r="G288" s="58">
        <v>9</v>
      </c>
      <c r="H288" s="59">
        <f t="shared" si="25"/>
        <v>0</v>
      </c>
      <c r="I288" s="59">
        <f t="shared" si="26"/>
        <v>0</v>
      </c>
      <c r="J288" s="58">
        <f t="shared" si="27"/>
        <v>0</v>
      </c>
      <c r="K288" s="392">
        <f t="shared" si="28"/>
        <v>0</v>
      </c>
      <c r="L288" s="43">
        <f t="shared" si="29"/>
        <v>76</v>
      </c>
      <c r="M288" s="60">
        <f t="shared" si="30"/>
        <v>96</v>
      </c>
      <c r="O288" s="255"/>
      <c r="P288" s="255"/>
      <c r="AC288" s="39">
        <v>282</v>
      </c>
    </row>
    <row r="289" spans="2:29" ht="21.4" customHeight="1">
      <c r="B289" s="73">
        <v>283</v>
      </c>
      <c r="C289" s="44" t="s">
        <v>762</v>
      </c>
      <c r="D289" s="376" t="s">
        <v>96</v>
      </c>
      <c r="E289" s="377" t="s">
        <v>813</v>
      </c>
      <c r="F289" s="377" t="s">
        <v>21</v>
      </c>
      <c r="G289" s="61">
        <v>9</v>
      </c>
      <c r="H289" s="62">
        <f t="shared" si="25"/>
        <v>0</v>
      </c>
      <c r="I289" s="62">
        <f t="shared" si="26"/>
        <v>0</v>
      </c>
      <c r="J289" s="61">
        <f t="shared" si="27"/>
        <v>0</v>
      </c>
      <c r="K289" s="393">
        <f t="shared" si="28"/>
        <v>0</v>
      </c>
      <c r="L289" s="44">
        <f t="shared" si="29"/>
        <v>76</v>
      </c>
      <c r="M289" s="63">
        <f t="shared" si="30"/>
        <v>96</v>
      </c>
      <c r="O289" s="255"/>
      <c r="P289" s="255"/>
      <c r="AC289" s="39">
        <v>283</v>
      </c>
    </row>
    <row r="290" spans="2:29" ht="21.4" customHeight="1" thickBot="1">
      <c r="B290" s="73">
        <v>284</v>
      </c>
      <c r="C290" s="43" t="s">
        <v>763</v>
      </c>
      <c r="D290" s="374" t="s">
        <v>88</v>
      </c>
      <c r="E290" s="45" t="s">
        <v>813</v>
      </c>
      <c r="F290" s="45" t="s">
        <v>21</v>
      </c>
      <c r="G290" s="58">
        <v>9</v>
      </c>
      <c r="H290" s="59">
        <f t="shared" si="25"/>
        <v>0</v>
      </c>
      <c r="I290" s="59">
        <f t="shared" si="26"/>
        <v>0</v>
      </c>
      <c r="J290" s="58">
        <f t="shared" si="27"/>
        <v>0</v>
      </c>
      <c r="K290" s="392">
        <f t="shared" si="28"/>
        <v>0</v>
      </c>
      <c r="L290" s="43">
        <f t="shared" si="29"/>
        <v>76</v>
      </c>
      <c r="M290" s="60">
        <f t="shared" si="30"/>
        <v>96</v>
      </c>
      <c r="O290" s="255"/>
      <c r="P290" s="255"/>
      <c r="AC290" s="39">
        <v>284</v>
      </c>
    </row>
    <row r="291" spans="2:29" ht="21.4" customHeight="1">
      <c r="B291" s="73">
        <v>285</v>
      </c>
      <c r="C291" s="44" t="s">
        <v>764</v>
      </c>
      <c r="D291" s="376" t="s">
        <v>495</v>
      </c>
      <c r="E291" s="54" t="s">
        <v>811</v>
      </c>
      <c r="F291" s="377" t="s">
        <v>21</v>
      </c>
      <c r="G291" s="61">
        <v>9</v>
      </c>
      <c r="H291" s="62">
        <f t="shared" si="25"/>
        <v>5</v>
      </c>
      <c r="I291" s="62">
        <f t="shared" si="26"/>
        <v>0</v>
      </c>
      <c r="J291" s="61">
        <f t="shared" si="27"/>
        <v>5</v>
      </c>
      <c r="K291" s="393">
        <f t="shared" si="28"/>
        <v>5</v>
      </c>
      <c r="L291" s="44">
        <f t="shared" si="29"/>
        <v>13</v>
      </c>
      <c r="M291" s="63">
        <f t="shared" si="30"/>
        <v>24</v>
      </c>
      <c r="O291" s="255"/>
      <c r="P291" s="255"/>
      <c r="AC291" s="39">
        <v>285</v>
      </c>
    </row>
    <row r="292" spans="2:29" ht="21.4" customHeight="1">
      <c r="B292" s="73">
        <v>286</v>
      </c>
      <c r="C292" s="43" t="s">
        <v>765</v>
      </c>
      <c r="D292" s="374" t="s">
        <v>90</v>
      </c>
      <c r="E292" s="45" t="s">
        <v>814</v>
      </c>
      <c r="F292" s="45" t="s">
        <v>21</v>
      </c>
      <c r="G292" s="58">
        <v>9</v>
      </c>
      <c r="H292" s="59">
        <f t="shared" si="25"/>
        <v>0</v>
      </c>
      <c r="I292" s="59">
        <f t="shared" si="26"/>
        <v>0</v>
      </c>
      <c r="J292" s="58">
        <f t="shared" si="27"/>
        <v>0</v>
      </c>
      <c r="K292" s="392">
        <f t="shared" si="28"/>
        <v>0</v>
      </c>
      <c r="L292" s="43">
        <f t="shared" si="29"/>
        <v>76</v>
      </c>
      <c r="M292" s="60">
        <f t="shared" si="30"/>
        <v>96</v>
      </c>
      <c r="O292" s="255"/>
      <c r="P292" s="255"/>
      <c r="AC292" s="39">
        <v>286</v>
      </c>
    </row>
    <row r="293" spans="2:29" ht="21.4" customHeight="1">
      <c r="B293" s="73">
        <v>287</v>
      </c>
      <c r="C293" s="44" t="s">
        <v>766</v>
      </c>
      <c r="D293" s="376" t="s">
        <v>91</v>
      </c>
      <c r="E293" s="377" t="s">
        <v>811</v>
      </c>
      <c r="F293" s="377" t="s">
        <v>21</v>
      </c>
      <c r="G293" s="61">
        <v>9</v>
      </c>
      <c r="H293" s="62">
        <f t="shared" si="25"/>
        <v>0</v>
      </c>
      <c r="I293" s="62">
        <f t="shared" si="26"/>
        <v>0</v>
      </c>
      <c r="J293" s="61">
        <f t="shared" si="27"/>
        <v>0</v>
      </c>
      <c r="K293" s="393">
        <f t="shared" si="28"/>
        <v>0</v>
      </c>
      <c r="L293" s="44">
        <f t="shared" si="29"/>
        <v>76</v>
      </c>
      <c r="M293" s="63">
        <f t="shared" si="30"/>
        <v>96</v>
      </c>
      <c r="O293" s="255"/>
      <c r="P293" s="255"/>
      <c r="AC293" s="39">
        <v>287</v>
      </c>
    </row>
    <row r="294" spans="2:29" ht="21.4" customHeight="1" thickBot="1">
      <c r="B294" s="73">
        <v>288</v>
      </c>
      <c r="C294" s="43" t="s">
        <v>767</v>
      </c>
      <c r="D294" s="374" t="s">
        <v>97</v>
      </c>
      <c r="E294" s="45" t="s">
        <v>812</v>
      </c>
      <c r="F294" s="45" t="s">
        <v>21</v>
      </c>
      <c r="G294" s="58">
        <v>9</v>
      </c>
      <c r="H294" s="59">
        <f t="shared" si="25"/>
        <v>0</v>
      </c>
      <c r="I294" s="59">
        <f t="shared" si="26"/>
        <v>3</v>
      </c>
      <c r="J294" s="58">
        <f t="shared" si="27"/>
        <v>3</v>
      </c>
      <c r="K294" s="392">
        <f t="shared" si="28"/>
        <v>4</v>
      </c>
      <c r="L294" s="43">
        <f t="shared" si="29"/>
        <v>30</v>
      </c>
      <c r="M294" s="60">
        <f t="shared" si="30"/>
        <v>40</v>
      </c>
      <c r="O294" s="255"/>
      <c r="P294" s="255"/>
      <c r="AC294" s="39">
        <v>288</v>
      </c>
    </row>
    <row r="295" spans="2:29" ht="21.4" customHeight="1">
      <c r="B295" s="73">
        <v>289</v>
      </c>
      <c r="C295" s="44" t="s">
        <v>768</v>
      </c>
      <c r="D295" s="372" t="s">
        <v>496</v>
      </c>
      <c r="E295" s="54" t="s">
        <v>814</v>
      </c>
      <c r="F295" s="377" t="s">
        <v>21</v>
      </c>
      <c r="G295" s="61">
        <v>10</v>
      </c>
      <c r="H295" s="62">
        <f t="shared" si="25"/>
        <v>0</v>
      </c>
      <c r="I295" s="62">
        <f t="shared" si="26"/>
        <v>0</v>
      </c>
      <c r="J295" s="61">
        <f t="shared" si="27"/>
        <v>0</v>
      </c>
      <c r="K295" s="393">
        <f t="shared" si="28"/>
        <v>0</v>
      </c>
      <c r="L295" s="44">
        <f t="shared" si="29"/>
        <v>76</v>
      </c>
      <c r="M295" s="63">
        <f t="shared" si="30"/>
        <v>96</v>
      </c>
      <c r="O295" s="255"/>
      <c r="P295" s="255"/>
      <c r="AC295" s="39">
        <v>289</v>
      </c>
    </row>
    <row r="296" spans="2:29" ht="21.4" customHeight="1">
      <c r="B296" s="73">
        <v>290</v>
      </c>
      <c r="C296" s="43" t="s">
        <v>769</v>
      </c>
      <c r="D296" s="374" t="s">
        <v>110</v>
      </c>
      <c r="E296" s="45" t="s">
        <v>811</v>
      </c>
      <c r="F296" s="45" t="s">
        <v>21</v>
      </c>
      <c r="G296" s="58">
        <v>10</v>
      </c>
      <c r="H296" s="59">
        <f t="shared" si="25"/>
        <v>0</v>
      </c>
      <c r="I296" s="59">
        <f t="shared" si="26"/>
        <v>0</v>
      </c>
      <c r="J296" s="58">
        <f t="shared" si="27"/>
        <v>0</v>
      </c>
      <c r="K296" s="392">
        <f t="shared" si="28"/>
        <v>0</v>
      </c>
      <c r="L296" s="43">
        <f t="shared" si="29"/>
        <v>76</v>
      </c>
      <c r="M296" s="60">
        <f t="shared" si="30"/>
        <v>96</v>
      </c>
      <c r="O296" s="255"/>
      <c r="P296" s="255"/>
      <c r="AC296" s="39">
        <v>290</v>
      </c>
    </row>
    <row r="297" spans="2:29" ht="21.4" customHeight="1">
      <c r="B297" s="73">
        <v>291</v>
      </c>
      <c r="C297" s="44" t="s">
        <v>770</v>
      </c>
      <c r="D297" s="376" t="s">
        <v>497</v>
      </c>
      <c r="E297" s="377" t="s">
        <v>813</v>
      </c>
      <c r="F297" s="377" t="s">
        <v>21</v>
      </c>
      <c r="G297" s="61">
        <v>10</v>
      </c>
      <c r="H297" s="62">
        <f t="shared" si="25"/>
        <v>0</v>
      </c>
      <c r="I297" s="62">
        <f t="shared" si="26"/>
        <v>0</v>
      </c>
      <c r="J297" s="61">
        <f t="shared" si="27"/>
        <v>0</v>
      </c>
      <c r="K297" s="393">
        <f t="shared" si="28"/>
        <v>0</v>
      </c>
      <c r="L297" s="44">
        <f t="shared" si="29"/>
        <v>76</v>
      </c>
      <c r="M297" s="63">
        <f t="shared" si="30"/>
        <v>96</v>
      </c>
      <c r="O297" s="255"/>
      <c r="P297" s="255"/>
      <c r="AC297" s="39">
        <v>291</v>
      </c>
    </row>
    <row r="298" spans="2:29" ht="21.4" customHeight="1" thickBot="1">
      <c r="B298" s="73">
        <v>292</v>
      </c>
      <c r="C298" s="43" t="s">
        <v>771</v>
      </c>
      <c r="D298" s="374" t="s">
        <v>111</v>
      </c>
      <c r="E298" s="45" t="s">
        <v>814</v>
      </c>
      <c r="F298" s="45" t="s">
        <v>21</v>
      </c>
      <c r="G298" s="58">
        <v>10</v>
      </c>
      <c r="H298" s="59">
        <f t="shared" si="25"/>
        <v>0</v>
      </c>
      <c r="I298" s="59">
        <f t="shared" si="26"/>
        <v>0</v>
      </c>
      <c r="J298" s="58">
        <f t="shared" si="27"/>
        <v>0</v>
      </c>
      <c r="K298" s="392">
        <f t="shared" si="28"/>
        <v>1</v>
      </c>
      <c r="L298" s="43">
        <f t="shared" si="29"/>
        <v>76</v>
      </c>
      <c r="M298" s="60">
        <f t="shared" si="30"/>
        <v>69</v>
      </c>
      <c r="O298" s="255"/>
      <c r="P298" s="255"/>
      <c r="AC298" s="39">
        <v>292</v>
      </c>
    </row>
    <row r="299" spans="2:29" ht="21.4" customHeight="1">
      <c r="B299" s="73">
        <v>293</v>
      </c>
      <c r="C299" s="44" t="s">
        <v>772</v>
      </c>
      <c r="D299" s="376" t="s">
        <v>112</v>
      </c>
      <c r="E299" s="54" t="s">
        <v>811</v>
      </c>
      <c r="F299" s="377" t="s">
        <v>21</v>
      </c>
      <c r="G299" s="61">
        <v>10</v>
      </c>
      <c r="H299" s="62">
        <f t="shared" si="25"/>
        <v>5</v>
      </c>
      <c r="I299" s="62">
        <f t="shared" si="26"/>
        <v>0</v>
      </c>
      <c r="J299" s="61">
        <f t="shared" si="27"/>
        <v>5</v>
      </c>
      <c r="K299" s="393">
        <f t="shared" si="28"/>
        <v>5</v>
      </c>
      <c r="L299" s="44">
        <f t="shared" si="29"/>
        <v>13</v>
      </c>
      <c r="M299" s="63">
        <f t="shared" si="30"/>
        <v>24</v>
      </c>
      <c r="O299" s="255"/>
      <c r="P299" s="255"/>
      <c r="AC299" s="39">
        <v>293</v>
      </c>
    </row>
    <row r="300" spans="2:29" ht="21.4" customHeight="1">
      <c r="B300" s="73">
        <v>294</v>
      </c>
      <c r="C300" s="43" t="s">
        <v>773</v>
      </c>
      <c r="D300" s="374" t="s">
        <v>498</v>
      </c>
      <c r="E300" s="45" t="s">
        <v>812</v>
      </c>
      <c r="F300" s="45" t="s">
        <v>21</v>
      </c>
      <c r="G300" s="58">
        <v>10</v>
      </c>
      <c r="H300" s="59">
        <f t="shared" si="25"/>
        <v>7</v>
      </c>
      <c r="I300" s="59">
        <f t="shared" si="26"/>
        <v>0</v>
      </c>
      <c r="J300" s="58">
        <f t="shared" si="27"/>
        <v>7</v>
      </c>
      <c r="K300" s="392">
        <f t="shared" si="28"/>
        <v>7</v>
      </c>
      <c r="L300" s="43">
        <f t="shared" si="29"/>
        <v>9</v>
      </c>
      <c r="M300" s="60">
        <f t="shared" si="30"/>
        <v>19</v>
      </c>
      <c r="O300" s="255"/>
      <c r="P300" s="255"/>
      <c r="AC300" s="39">
        <v>294</v>
      </c>
    </row>
    <row r="301" spans="2:29" ht="21.4" customHeight="1">
      <c r="B301" s="73">
        <v>295</v>
      </c>
      <c r="C301" s="44" t="s">
        <v>774</v>
      </c>
      <c r="D301" s="376" t="s">
        <v>499</v>
      </c>
      <c r="E301" s="377" t="s">
        <v>813</v>
      </c>
      <c r="F301" s="377" t="s">
        <v>21</v>
      </c>
      <c r="G301" s="61">
        <v>10</v>
      </c>
      <c r="H301" s="62">
        <f t="shared" si="25"/>
        <v>0</v>
      </c>
      <c r="I301" s="62">
        <f t="shared" si="26"/>
        <v>0</v>
      </c>
      <c r="J301" s="61">
        <f t="shared" si="27"/>
        <v>0</v>
      </c>
      <c r="K301" s="393">
        <f t="shared" si="28"/>
        <v>0</v>
      </c>
      <c r="L301" s="44">
        <f t="shared" si="29"/>
        <v>76</v>
      </c>
      <c r="M301" s="63">
        <f t="shared" si="30"/>
        <v>96</v>
      </c>
      <c r="O301" s="255"/>
      <c r="P301" s="255"/>
      <c r="AC301" s="39">
        <v>295</v>
      </c>
    </row>
    <row r="302" spans="2:29" ht="21.4" customHeight="1" thickBot="1">
      <c r="B302" s="73">
        <v>296</v>
      </c>
      <c r="C302" s="43" t="s">
        <v>775</v>
      </c>
      <c r="D302" s="374" t="s">
        <v>113</v>
      </c>
      <c r="E302" s="45" t="s">
        <v>813</v>
      </c>
      <c r="F302" s="45" t="s">
        <v>21</v>
      </c>
      <c r="G302" s="58">
        <v>10</v>
      </c>
      <c r="H302" s="59">
        <f t="shared" si="25"/>
        <v>0</v>
      </c>
      <c r="I302" s="59">
        <f t="shared" si="26"/>
        <v>1</v>
      </c>
      <c r="J302" s="58">
        <f t="shared" si="27"/>
        <v>1</v>
      </c>
      <c r="K302" s="392">
        <f t="shared" si="28"/>
        <v>14</v>
      </c>
      <c r="L302" s="43">
        <f t="shared" si="29"/>
        <v>54</v>
      </c>
      <c r="M302" s="60">
        <f t="shared" si="30"/>
        <v>2</v>
      </c>
      <c r="O302" s="255"/>
      <c r="P302" s="255"/>
      <c r="AC302" s="39">
        <v>296</v>
      </c>
    </row>
    <row r="303" spans="2:29" ht="21.4" customHeight="1">
      <c r="B303" s="73">
        <v>297</v>
      </c>
      <c r="C303" s="44" t="s">
        <v>776</v>
      </c>
      <c r="D303" s="376" t="s">
        <v>500</v>
      </c>
      <c r="E303" s="54" t="s">
        <v>811</v>
      </c>
      <c r="F303" s="377" t="s">
        <v>21</v>
      </c>
      <c r="G303" s="61">
        <v>10</v>
      </c>
      <c r="H303" s="62">
        <f t="shared" si="25"/>
        <v>0</v>
      </c>
      <c r="I303" s="62">
        <f t="shared" si="26"/>
        <v>0</v>
      </c>
      <c r="J303" s="61">
        <f t="shared" si="27"/>
        <v>0</v>
      </c>
      <c r="K303" s="393">
        <f t="shared" si="28"/>
        <v>0</v>
      </c>
      <c r="L303" s="44">
        <f t="shared" si="29"/>
        <v>76</v>
      </c>
      <c r="M303" s="63">
        <f t="shared" si="30"/>
        <v>96</v>
      </c>
      <c r="O303" s="255"/>
      <c r="P303" s="255"/>
      <c r="AC303" s="39">
        <v>297</v>
      </c>
    </row>
    <row r="304" spans="2:29" ht="21.4" customHeight="1">
      <c r="B304" s="73">
        <v>298</v>
      </c>
      <c r="C304" s="43" t="s">
        <v>777</v>
      </c>
      <c r="D304" s="374" t="s">
        <v>114</v>
      </c>
      <c r="E304" s="45" t="s">
        <v>814</v>
      </c>
      <c r="F304" s="45" t="s">
        <v>21</v>
      </c>
      <c r="G304" s="58">
        <v>10</v>
      </c>
      <c r="H304" s="59">
        <f t="shared" si="25"/>
        <v>0</v>
      </c>
      <c r="I304" s="59">
        <f t="shared" si="26"/>
        <v>5</v>
      </c>
      <c r="J304" s="58">
        <f t="shared" si="27"/>
        <v>5</v>
      </c>
      <c r="K304" s="392">
        <f t="shared" si="28"/>
        <v>5</v>
      </c>
      <c r="L304" s="43">
        <f t="shared" si="29"/>
        <v>13</v>
      </c>
      <c r="M304" s="60">
        <f t="shared" si="30"/>
        <v>24</v>
      </c>
      <c r="O304" s="255"/>
      <c r="P304" s="255"/>
      <c r="AC304" s="39">
        <v>298</v>
      </c>
    </row>
    <row r="305" spans="2:29" ht="21.4" customHeight="1">
      <c r="B305" s="73">
        <v>299</v>
      </c>
      <c r="C305" s="44" t="s">
        <v>778</v>
      </c>
      <c r="D305" s="376" t="s">
        <v>115</v>
      </c>
      <c r="E305" s="377" t="s">
        <v>811</v>
      </c>
      <c r="F305" s="377" t="s">
        <v>21</v>
      </c>
      <c r="G305" s="61">
        <v>10</v>
      </c>
      <c r="H305" s="62">
        <f t="shared" si="25"/>
        <v>1</v>
      </c>
      <c r="I305" s="62">
        <f t="shared" si="26"/>
        <v>0</v>
      </c>
      <c r="J305" s="61">
        <f t="shared" si="27"/>
        <v>1</v>
      </c>
      <c r="K305" s="393">
        <f t="shared" si="28"/>
        <v>1</v>
      </c>
      <c r="L305" s="44">
        <f t="shared" si="29"/>
        <v>54</v>
      </c>
      <c r="M305" s="63">
        <f t="shared" si="30"/>
        <v>69</v>
      </c>
      <c r="O305" s="255"/>
      <c r="P305" s="255"/>
      <c r="AC305" s="39">
        <v>299</v>
      </c>
    </row>
    <row r="306" spans="2:29" ht="21.4" customHeight="1" thickBot="1">
      <c r="B306" s="73">
        <v>300</v>
      </c>
      <c r="C306" s="43" t="s">
        <v>779</v>
      </c>
      <c r="D306" s="374" t="s">
        <v>116</v>
      </c>
      <c r="E306" s="45" t="s">
        <v>813</v>
      </c>
      <c r="F306" s="45" t="s">
        <v>21</v>
      </c>
      <c r="G306" s="58">
        <v>10</v>
      </c>
      <c r="H306" s="59">
        <f t="shared" si="25"/>
        <v>0</v>
      </c>
      <c r="I306" s="59">
        <f t="shared" si="26"/>
        <v>0</v>
      </c>
      <c r="J306" s="58">
        <f t="shared" si="27"/>
        <v>0</v>
      </c>
      <c r="K306" s="392">
        <f t="shared" si="28"/>
        <v>0</v>
      </c>
      <c r="L306" s="43">
        <f t="shared" si="29"/>
        <v>76</v>
      </c>
      <c r="M306" s="60">
        <f t="shared" si="30"/>
        <v>96</v>
      </c>
      <c r="O306" s="255"/>
      <c r="P306" s="255"/>
      <c r="AC306" s="39">
        <v>300</v>
      </c>
    </row>
    <row r="307" spans="2:29" ht="21.4" customHeight="1">
      <c r="B307" s="73">
        <v>301</v>
      </c>
      <c r="C307" s="44" t="s">
        <v>780</v>
      </c>
      <c r="D307" s="376" t="s">
        <v>117</v>
      </c>
      <c r="E307" s="54" t="s">
        <v>812</v>
      </c>
      <c r="F307" s="377" t="s">
        <v>21</v>
      </c>
      <c r="G307" s="61">
        <v>10</v>
      </c>
      <c r="H307" s="62">
        <f t="shared" si="25"/>
        <v>0</v>
      </c>
      <c r="I307" s="62">
        <f t="shared" si="26"/>
        <v>0</v>
      </c>
      <c r="J307" s="61">
        <f t="shared" si="27"/>
        <v>0</v>
      </c>
      <c r="K307" s="393">
        <f t="shared" si="28"/>
        <v>0</v>
      </c>
      <c r="L307" s="44">
        <f t="shared" si="29"/>
        <v>76</v>
      </c>
      <c r="M307" s="63">
        <f t="shared" si="30"/>
        <v>96</v>
      </c>
      <c r="O307" s="255"/>
      <c r="P307" s="255"/>
      <c r="AC307" s="39">
        <v>301</v>
      </c>
    </row>
    <row r="308" spans="2:29" ht="21.4" customHeight="1">
      <c r="B308" s="73">
        <v>302</v>
      </c>
      <c r="C308" s="43" t="s">
        <v>781</v>
      </c>
      <c r="D308" s="374" t="s">
        <v>501</v>
      </c>
      <c r="E308" s="45" t="s">
        <v>811</v>
      </c>
      <c r="F308" s="45" t="s">
        <v>21</v>
      </c>
      <c r="G308" s="58">
        <v>10</v>
      </c>
      <c r="H308" s="59">
        <f t="shared" si="25"/>
        <v>0</v>
      </c>
      <c r="I308" s="59">
        <f t="shared" si="26"/>
        <v>0</v>
      </c>
      <c r="J308" s="58">
        <f t="shared" si="27"/>
        <v>0</v>
      </c>
      <c r="K308" s="392">
        <f t="shared" si="28"/>
        <v>0</v>
      </c>
      <c r="L308" s="43">
        <f t="shared" si="29"/>
        <v>76</v>
      </c>
      <c r="M308" s="60">
        <f t="shared" si="30"/>
        <v>96</v>
      </c>
      <c r="O308" s="255"/>
      <c r="P308" s="255"/>
      <c r="AC308" s="39">
        <v>302</v>
      </c>
    </row>
    <row r="309" spans="2:29" ht="21.4" customHeight="1">
      <c r="B309" s="73">
        <v>303</v>
      </c>
      <c r="C309" s="44" t="s">
        <v>782</v>
      </c>
      <c r="D309" s="376" t="s">
        <v>502</v>
      </c>
      <c r="E309" s="377" t="s">
        <v>812</v>
      </c>
      <c r="F309" s="377" t="s">
        <v>21</v>
      </c>
      <c r="G309" s="61">
        <v>10</v>
      </c>
      <c r="H309" s="62">
        <f t="shared" si="25"/>
        <v>0</v>
      </c>
      <c r="I309" s="62">
        <f t="shared" si="26"/>
        <v>0</v>
      </c>
      <c r="J309" s="61">
        <f t="shared" si="27"/>
        <v>0</v>
      </c>
      <c r="K309" s="393">
        <f t="shared" si="28"/>
        <v>0</v>
      </c>
      <c r="L309" s="44">
        <f t="shared" si="29"/>
        <v>76</v>
      </c>
      <c r="M309" s="63">
        <f t="shared" si="30"/>
        <v>96</v>
      </c>
      <c r="O309" s="255"/>
      <c r="P309" s="255"/>
      <c r="AC309" s="39">
        <v>303</v>
      </c>
    </row>
    <row r="310" spans="2:29" ht="21.4" customHeight="1" thickBot="1">
      <c r="B310" s="73">
        <v>304</v>
      </c>
      <c r="C310" s="43" t="s">
        <v>783</v>
      </c>
      <c r="D310" s="374" t="s">
        <v>118</v>
      </c>
      <c r="E310" s="45" t="s">
        <v>814</v>
      </c>
      <c r="F310" s="45" t="s">
        <v>21</v>
      </c>
      <c r="G310" s="58">
        <v>10</v>
      </c>
      <c r="H310" s="59">
        <f t="shared" si="25"/>
        <v>0</v>
      </c>
      <c r="I310" s="59">
        <f t="shared" si="26"/>
        <v>0</v>
      </c>
      <c r="J310" s="58">
        <f t="shared" si="27"/>
        <v>0</v>
      </c>
      <c r="K310" s="392">
        <f t="shared" si="28"/>
        <v>0</v>
      </c>
      <c r="L310" s="43">
        <f t="shared" si="29"/>
        <v>76</v>
      </c>
      <c r="M310" s="60">
        <f t="shared" si="30"/>
        <v>96</v>
      </c>
      <c r="O310" s="255"/>
      <c r="P310" s="255"/>
      <c r="AC310" s="39">
        <v>304</v>
      </c>
    </row>
    <row r="311" spans="2:29" ht="21.4" customHeight="1">
      <c r="B311" s="73">
        <v>305</v>
      </c>
      <c r="C311" s="44" t="s">
        <v>784</v>
      </c>
      <c r="D311" s="376" t="s">
        <v>119</v>
      </c>
      <c r="E311" s="54" t="s">
        <v>812</v>
      </c>
      <c r="F311" s="377" t="s">
        <v>21</v>
      </c>
      <c r="G311" s="61">
        <v>10</v>
      </c>
      <c r="H311" s="62">
        <f t="shared" si="25"/>
        <v>0</v>
      </c>
      <c r="I311" s="62">
        <f t="shared" si="26"/>
        <v>0</v>
      </c>
      <c r="J311" s="61">
        <f t="shared" si="27"/>
        <v>0</v>
      </c>
      <c r="K311" s="393">
        <f t="shared" si="28"/>
        <v>3</v>
      </c>
      <c r="L311" s="44">
        <f t="shared" si="29"/>
        <v>76</v>
      </c>
      <c r="M311" s="63">
        <f t="shared" si="30"/>
        <v>46</v>
      </c>
      <c r="O311" s="255"/>
      <c r="P311" s="255"/>
      <c r="AC311" s="39">
        <v>305</v>
      </c>
    </row>
    <row r="312" spans="2:29" ht="21.4" customHeight="1">
      <c r="B312" s="73">
        <v>306</v>
      </c>
      <c r="C312" s="43" t="s">
        <v>785</v>
      </c>
      <c r="D312" s="374" t="s">
        <v>503</v>
      </c>
      <c r="E312" s="45" t="s">
        <v>811</v>
      </c>
      <c r="F312" s="45" t="s">
        <v>21</v>
      </c>
      <c r="G312" s="58">
        <v>10</v>
      </c>
      <c r="H312" s="59">
        <f t="shared" si="25"/>
        <v>0</v>
      </c>
      <c r="I312" s="59">
        <f t="shared" si="26"/>
        <v>10</v>
      </c>
      <c r="J312" s="58">
        <f t="shared" si="27"/>
        <v>10</v>
      </c>
      <c r="K312" s="392">
        <f t="shared" si="28"/>
        <v>15</v>
      </c>
      <c r="L312" s="43">
        <f t="shared" si="29"/>
        <v>1</v>
      </c>
      <c r="M312" s="60">
        <f t="shared" si="30"/>
        <v>1</v>
      </c>
      <c r="O312" s="255"/>
      <c r="P312" s="255"/>
      <c r="AC312" s="39">
        <v>306</v>
      </c>
    </row>
    <row r="313" spans="2:29" ht="21.4" customHeight="1">
      <c r="B313" s="73">
        <v>307</v>
      </c>
      <c r="C313" s="44" t="s">
        <v>786</v>
      </c>
      <c r="D313" s="376" t="s">
        <v>504</v>
      </c>
      <c r="E313" s="377"/>
      <c r="F313" s="377" t="s">
        <v>21</v>
      </c>
      <c r="G313" s="61">
        <v>10</v>
      </c>
      <c r="H313" s="62">
        <f t="shared" si="25"/>
        <v>0</v>
      </c>
      <c r="I313" s="62">
        <f t="shared" si="26"/>
        <v>0</v>
      </c>
      <c r="J313" s="61">
        <f t="shared" si="27"/>
        <v>0</v>
      </c>
      <c r="K313" s="393">
        <f t="shared" si="28"/>
        <v>0</v>
      </c>
      <c r="L313" s="44">
        <f t="shared" si="29"/>
        <v>76</v>
      </c>
      <c r="M313" s="63">
        <f t="shared" si="30"/>
        <v>96</v>
      </c>
      <c r="O313" s="255"/>
      <c r="P313" s="255"/>
      <c r="AC313" s="39">
        <v>307</v>
      </c>
    </row>
    <row r="314" spans="2:29" ht="21.4" customHeight="1" thickBot="1">
      <c r="B314" s="73">
        <v>308</v>
      </c>
      <c r="C314" s="43" t="s">
        <v>787</v>
      </c>
      <c r="D314" s="374" t="s">
        <v>120</v>
      </c>
      <c r="E314" s="45" t="s">
        <v>811</v>
      </c>
      <c r="F314" s="45" t="s">
        <v>21</v>
      </c>
      <c r="G314" s="58">
        <v>10</v>
      </c>
      <c r="H314" s="59">
        <f t="shared" si="25"/>
        <v>0</v>
      </c>
      <c r="I314" s="59">
        <f t="shared" si="26"/>
        <v>0</v>
      </c>
      <c r="J314" s="58">
        <f t="shared" si="27"/>
        <v>0</v>
      </c>
      <c r="K314" s="392">
        <f t="shared" si="28"/>
        <v>0</v>
      </c>
      <c r="L314" s="43">
        <f t="shared" si="29"/>
        <v>76</v>
      </c>
      <c r="M314" s="60">
        <f t="shared" si="30"/>
        <v>96</v>
      </c>
      <c r="O314" s="255"/>
      <c r="P314" s="255"/>
      <c r="AC314" s="39">
        <v>308</v>
      </c>
    </row>
    <row r="315" spans="2:29" ht="21.4" customHeight="1">
      <c r="B315" s="73">
        <v>309</v>
      </c>
      <c r="C315" s="44" t="s">
        <v>788</v>
      </c>
      <c r="D315" s="376" t="s">
        <v>505</v>
      </c>
      <c r="E315" s="54" t="s">
        <v>812</v>
      </c>
      <c r="F315" s="377" t="s">
        <v>21</v>
      </c>
      <c r="G315" s="61">
        <v>10</v>
      </c>
      <c r="H315" s="62">
        <f t="shared" si="25"/>
        <v>0</v>
      </c>
      <c r="I315" s="62">
        <f t="shared" si="26"/>
        <v>0</v>
      </c>
      <c r="J315" s="61">
        <f t="shared" si="27"/>
        <v>0</v>
      </c>
      <c r="K315" s="393">
        <f t="shared" si="28"/>
        <v>0</v>
      </c>
      <c r="L315" s="44">
        <f t="shared" si="29"/>
        <v>76</v>
      </c>
      <c r="M315" s="63">
        <f t="shared" si="30"/>
        <v>96</v>
      </c>
      <c r="O315" s="255"/>
      <c r="P315" s="255"/>
      <c r="AC315" s="39">
        <v>309</v>
      </c>
    </row>
    <row r="316" spans="2:29" ht="21.4" customHeight="1">
      <c r="B316" s="73">
        <v>310</v>
      </c>
      <c r="C316" s="43" t="s">
        <v>789</v>
      </c>
      <c r="D316" s="374" t="s">
        <v>506</v>
      </c>
      <c r="E316" s="45" t="s">
        <v>811</v>
      </c>
      <c r="F316" s="45" t="s">
        <v>21</v>
      </c>
      <c r="G316" s="58">
        <v>10</v>
      </c>
      <c r="H316" s="59">
        <f t="shared" si="25"/>
        <v>0</v>
      </c>
      <c r="I316" s="59">
        <f t="shared" si="26"/>
        <v>3</v>
      </c>
      <c r="J316" s="58">
        <f t="shared" si="27"/>
        <v>3</v>
      </c>
      <c r="K316" s="392">
        <f t="shared" si="28"/>
        <v>3</v>
      </c>
      <c r="L316" s="43">
        <f t="shared" si="29"/>
        <v>30</v>
      </c>
      <c r="M316" s="60">
        <f t="shared" si="30"/>
        <v>46</v>
      </c>
      <c r="O316" s="255"/>
      <c r="P316" s="255"/>
      <c r="AC316" s="39">
        <v>310</v>
      </c>
    </row>
    <row r="317" spans="2:29" ht="21.4" customHeight="1">
      <c r="B317" s="73">
        <v>311</v>
      </c>
      <c r="C317" s="44" t="s">
        <v>790</v>
      </c>
      <c r="D317" s="376" t="s">
        <v>507</v>
      </c>
      <c r="E317" s="377" t="s">
        <v>813</v>
      </c>
      <c r="F317" s="377" t="s">
        <v>21</v>
      </c>
      <c r="G317" s="61">
        <v>10</v>
      </c>
      <c r="H317" s="62">
        <f t="shared" si="25"/>
        <v>0</v>
      </c>
      <c r="I317" s="62">
        <f t="shared" si="26"/>
        <v>0</v>
      </c>
      <c r="J317" s="61">
        <f t="shared" si="27"/>
        <v>0</v>
      </c>
      <c r="K317" s="393">
        <f t="shared" si="28"/>
        <v>0</v>
      </c>
      <c r="L317" s="44">
        <f t="shared" si="29"/>
        <v>76</v>
      </c>
      <c r="M317" s="63">
        <f t="shared" si="30"/>
        <v>96</v>
      </c>
      <c r="O317" s="255"/>
      <c r="P317" s="255"/>
      <c r="AC317" s="39">
        <v>311</v>
      </c>
    </row>
    <row r="318" spans="2:29" ht="21.4" customHeight="1" thickBot="1">
      <c r="B318" s="73">
        <v>312</v>
      </c>
      <c r="C318" s="43" t="s">
        <v>791</v>
      </c>
      <c r="D318" s="374" t="s">
        <v>121</v>
      </c>
      <c r="E318" s="45" t="s">
        <v>813</v>
      </c>
      <c r="F318" s="45" t="s">
        <v>21</v>
      </c>
      <c r="G318" s="58">
        <v>10</v>
      </c>
      <c r="H318" s="59">
        <f t="shared" si="25"/>
        <v>0</v>
      </c>
      <c r="I318" s="59">
        <f t="shared" si="26"/>
        <v>0</v>
      </c>
      <c r="J318" s="58">
        <f t="shared" si="27"/>
        <v>0</v>
      </c>
      <c r="K318" s="392">
        <f t="shared" si="28"/>
        <v>0</v>
      </c>
      <c r="L318" s="43">
        <f t="shared" si="29"/>
        <v>76</v>
      </c>
      <c r="M318" s="60">
        <f t="shared" si="30"/>
        <v>96</v>
      </c>
      <c r="O318" s="255"/>
      <c r="P318" s="255"/>
      <c r="AC318" s="39">
        <v>312</v>
      </c>
    </row>
    <row r="319" spans="2:29" ht="21.4" customHeight="1">
      <c r="B319" s="73">
        <v>313</v>
      </c>
      <c r="C319" s="44" t="s">
        <v>792</v>
      </c>
      <c r="D319" s="376" t="s">
        <v>508</v>
      </c>
      <c r="E319" s="54" t="s">
        <v>814</v>
      </c>
      <c r="F319" s="377" t="s">
        <v>21</v>
      </c>
      <c r="G319" s="61">
        <v>10</v>
      </c>
      <c r="H319" s="62">
        <f t="shared" si="25"/>
        <v>0</v>
      </c>
      <c r="I319" s="62">
        <f t="shared" si="26"/>
        <v>0</v>
      </c>
      <c r="J319" s="61">
        <f t="shared" si="27"/>
        <v>0</v>
      </c>
      <c r="K319" s="393">
        <f t="shared" si="28"/>
        <v>0</v>
      </c>
      <c r="L319" s="44">
        <f t="shared" si="29"/>
        <v>76</v>
      </c>
      <c r="M319" s="63">
        <f t="shared" si="30"/>
        <v>96</v>
      </c>
      <c r="O319" s="255"/>
      <c r="P319" s="255"/>
      <c r="AC319" s="39">
        <v>313</v>
      </c>
    </row>
    <row r="320" spans="2:29" ht="21.4" customHeight="1">
      <c r="B320" s="73">
        <v>314</v>
      </c>
      <c r="C320" s="43" t="s">
        <v>793</v>
      </c>
      <c r="D320" s="374" t="s">
        <v>122</v>
      </c>
      <c r="E320" s="45" t="s">
        <v>812</v>
      </c>
      <c r="F320" s="45" t="s">
        <v>21</v>
      </c>
      <c r="G320" s="58">
        <v>10</v>
      </c>
      <c r="H320" s="59">
        <f t="shared" si="25"/>
        <v>3</v>
      </c>
      <c r="I320" s="59">
        <f t="shared" si="26"/>
        <v>3</v>
      </c>
      <c r="J320" s="58">
        <f t="shared" si="27"/>
        <v>6</v>
      </c>
      <c r="K320" s="392">
        <f t="shared" si="28"/>
        <v>7</v>
      </c>
      <c r="L320" s="43">
        <f t="shared" si="29"/>
        <v>10</v>
      </c>
      <c r="M320" s="60">
        <f t="shared" si="30"/>
        <v>19</v>
      </c>
      <c r="O320" s="255"/>
      <c r="P320" s="255"/>
      <c r="AC320" s="39">
        <v>314</v>
      </c>
    </row>
    <row r="321" spans="2:29" ht="21.4" customHeight="1">
      <c r="B321" s="73">
        <v>315</v>
      </c>
      <c r="C321" s="44" t="s">
        <v>794</v>
      </c>
      <c r="D321" s="376" t="s">
        <v>123</v>
      </c>
      <c r="E321" s="377" t="s">
        <v>814</v>
      </c>
      <c r="F321" s="377" t="s">
        <v>21</v>
      </c>
      <c r="G321" s="61">
        <v>10</v>
      </c>
      <c r="H321" s="62">
        <f t="shared" si="25"/>
        <v>0</v>
      </c>
      <c r="I321" s="62">
        <f t="shared" si="26"/>
        <v>0</v>
      </c>
      <c r="J321" s="61">
        <f t="shared" si="27"/>
        <v>0</v>
      </c>
      <c r="K321" s="393">
        <f t="shared" si="28"/>
        <v>0</v>
      </c>
      <c r="L321" s="44">
        <f t="shared" si="29"/>
        <v>76</v>
      </c>
      <c r="M321" s="63">
        <f t="shared" si="30"/>
        <v>96</v>
      </c>
      <c r="O321" s="255"/>
      <c r="P321" s="255"/>
      <c r="AC321" s="39">
        <v>315</v>
      </c>
    </row>
    <row r="322" spans="2:29" ht="21.4" customHeight="1" thickBot="1">
      <c r="B322" s="73">
        <v>316</v>
      </c>
      <c r="C322" s="43" t="s">
        <v>168</v>
      </c>
      <c r="D322" s="374" t="s">
        <v>124</v>
      </c>
      <c r="E322" s="45" t="s">
        <v>814</v>
      </c>
      <c r="F322" s="45" t="s">
        <v>21</v>
      </c>
      <c r="G322" s="58">
        <v>10</v>
      </c>
      <c r="H322" s="59">
        <f t="shared" si="25"/>
        <v>0</v>
      </c>
      <c r="I322" s="59">
        <f t="shared" si="26"/>
        <v>0</v>
      </c>
      <c r="J322" s="58">
        <f t="shared" si="27"/>
        <v>0</v>
      </c>
      <c r="K322" s="392">
        <f t="shared" si="28"/>
        <v>0</v>
      </c>
      <c r="L322" s="43">
        <f t="shared" si="29"/>
        <v>76</v>
      </c>
      <c r="M322" s="60">
        <f t="shared" si="30"/>
        <v>96</v>
      </c>
      <c r="O322" s="255"/>
      <c r="P322" s="255"/>
      <c r="AC322" s="39">
        <v>316</v>
      </c>
    </row>
    <row r="323" spans="2:29" ht="21.4" customHeight="1">
      <c r="B323" s="73">
        <v>317</v>
      </c>
      <c r="C323" s="44" t="s">
        <v>169</v>
      </c>
      <c r="D323" s="376" t="s">
        <v>509</v>
      </c>
      <c r="E323" s="54" t="s">
        <v>813</v>
      </c>
      <c r="F323" s="377" t="s">
        <v>21</v>
      </c>
      <c r="G323" s="61">
        <v>10</v>
      </c>
      <c r="H323" s="62">
        <f t="shared" si="25"/>
        <v>0</v>
      </c>
      <c r="I323" s="62">
        <f t="shared" si="26"/>
        <v>0</v>
      </c>
      <c r="J323" s="61">
        <f t="shared" si="27"/>
        <v>0</v>
      </c>
      <c r="K323" s="393">
        <f t="shared" si="28"/>
        <v>0</v>
      </c>
      <c r="L323" s="44">
        <f t="shared" si="29"/>
        <v>76</v>
      </c>
      <c r="M323" s="63">
        <f t="shared" si="30"/>
        <v>96</v>
      </c>
      <c r="O323" s="255"/>
      <c r="P323" s="255"/>
      <c r="AC323" s="39">
        <v>317</v>
      </c>
    </row>
    <row r="324" spans="2:29" ht="21.4" customHeight="1">
      <c r="B324" s="73">
        <v>318</v>
      </c>
      <c r="C324" s="43" t="s">
        <v>795</v>
      </c>
      <c r="D324" s="374" t="s">
        <v>125</v>
      </c>
      <c r="E324" s="45" t="s">
        <v>812</v>
      </c>
      <c r="F324" s="45" t="s">
        <v>21</v>
      </c>
      <c r="G324" s="58">
        <v>10</v>
      </c>
      <c r="H324" s="59">
        <f t="shared" si="25"/>
        <v>0</v>
      </c>
      <c r="I324" s="59">
        <f t="shared" si="26"/>
        <v>0</v>
      </c>
      <c r="J324" s="58">
        <f t="shared" si="27"/>
        <v>0</v>
      </c>
      <c r="K324" s="392">
        <f t="shared" si="28"/>
        <v>0</v>
      </c>
      <c r="L324" s="43">
        <f t="shared" si="29"/>
        <v>76</v>
      </c>
      <c r="M324" s="60">
        <f t="shared" si="30"/>
        <v>96</v>
      </c>
      <c r="O324" s="255"/>
      <c r="P324" s="255"/>
      <c r="AC324" s="39">
        <v>318</v>
      </c>
    </row>
    <row r="325" spans="2:29" ht="21.4" customHeight="1">
      <c r="B325" s="73">
        <v>319</v>
      </c>
      <c r="C325" s="44" t="s">
        <v>796</v>
      </c>
      <c r="D325" s="376" t="s">
        <v>510</v>
      </c>
      <c r="E325" s="377" t="s">
        <v>812</v>
      </c>
      <c r="F325" s="377" t="s">
        <v>21</v>
      </c>
      <c r="G325" s="61">
        <v>10</v>
      </c>
      <c r="H325" s="62">
        <f t="shared" si="25"/>
        <v>0</v>
      </c>
      <c r="I325" s="62">
        <f t="shared" si="26"/>
        <v>0</v>
      </c>
      <c r="J325" s="61">
        <f t="shared" si="27"/>
        <v>0</v>
      </c>
      <c r="K325" s="393">
        <f t="shared" si="28"/>
        <v>0</v>
      </c>
      <c r="L325" s="44">
        <f t="shared" si="29"/>
        <v>76</v>
      </c>
      <c r="M325" s="63">
        <f t="shared" si="30"/>
        <v>96</v>
      </c>
      <c r="O325" s="255"/>
      <c r="P325" s="255"/>
      <c r="AC325" s="39">
        <v>319</v>
      </c>
    </row>
    <row r="326" spans="2:29" ht="21.4" customHeight="1" thickBot="1">
      <c r="B326" s="73">
        <v>320</v>
      </c>
      <c r="C326" s="43" t="s">
        <v>797</v>
      </c>
      <c r="D326" s="374" t="s">
        <v>511</v>
      </c>
      <c r="E326" s="45" t="s">
        <v>811</v>
      </c>
      <c r="F326" s="45" t="s">
        <v>21</v>
      </c>
      <c r="G326" s="58">
        <v>10</v>
      </c>
      <c r="H326" s="59">
        <f t="shared" si="25"/>
        <v>0</v>
      </c>
      <c r="I326" s="59">
        <f t="shared" si="26"/>
        <v>0</v>
      </c>
      <c r="J326" s="58">
        <f t="shared" si="27"/>
        <v>0</v>
      </c>
      <c r="K326" s="392">
        <f t="shared" si="28"/>
        <v>0</v>
      </c>
      <c r="L326" s="43">
        <f t="shared" si="29"/>
        <v>76</v>
      </c>
      <c r="M326" s="60">
        <f t="shared" si="30"/>
        <v>96</v>
      </c>
      <c r="O326" s="255"/>
      <c r="P326" s="255"/>
      <c r="AC326" s="39">
        <v>320</v>
      </c>
    </row>
    <row r="327" spans="2:29" ht="21.4" customHeight="1">
      <c r="B327" s="73">
        <v>321</v>
      </c>
      <c r="C327" s="44" t="s">
        <v>798</v>
      </c>
      <c r="D327" s="376" t="s">
        <v>512</v>
      </c>
      <c r="E327" s="54" t="s">
        <v>813</v>
      </c>
      <c r="F327" s="377" t="s">
        <v>21</v>
      </c>
      <c r="G327" s="61">
        <v>10</v>
      </c>
      <c r="H327" s="62">
        <f t="shared" ref="H327:H390" si="31">SUMIFS(listof_result_total_scores,listof_result_chestnos,$C327,listof_result_owners,"Personal",listof_result_status,"Published")</f>
        <v>0</v>
      </c>
      <c r="I327" s="62">
        <f t="shared" ref="I327:I390" si="32">SUMIFS(listof_result_total_scores,listof_result_chestnos,$C327,listof_result_owners,"Personal",listof_result_status,"To Publish")</f>
        <v>0</v>
      </c>
      <c r="J327" s="61">
        <f t="shared" ref="J327:J390" si="33">SUM(H327:I327)</f>
        <v>0</v>
      </c>
      <c r="K327" s="393">
        <f t="shared" ref="K327:K390" si="34">SUMIFS(listof_result_total_scores,listof_result_chestnos,$C327,listof_result_owners,"Personal")</f>
        <v>0</v>
      </c>
      <c r="L327" s="44">
        <f t="shared" si="29"/>
        <v>76</v>
      </c>
      <c r="M327" s="63">
        <f t="shared" si="30"/>
        <v>96</v>
      </c>
      <c r="O327" s="255"/>
      <c r="P327" s="255"/>
      <c r="AC327" s="39">
        <v>321</v>
      </c>
    </row>
    <row r="328" spans="2:29" ht="21.4" customHeight="1">
      <c r="B328" s="73">
        <v>322</v>
      </c>
      <c r="C328" s="43"/>
      <c r="D328" s="133"/>
      <c r="E328" s="45"/>
      <c r="F328" s="45"/>
      <c r="G328" s="58"/>
      <c r="H328" s="59">
        <f t="shared" si="31"/>
        <v>0</v>
      </c>
      <c r="I328" s="59">
        <f t="shared" si="32"/>
        <v>0</v>
      </c>
      <c r="J328" s="58">
        <f t="shared" si="33"/>
        <v>0</v>
      </c>
      <c r="K328" s="392">
        <f t="shared" si="34"/>
        <v>0</v>
      </c>
      <c r="L328" s="43">
        <f t="shared" ref="L328:L391" si="35">RANK($J328,$J$7:$J$506,0)</f>
        <v>76</v>
      </c>
      <c r="M328" s="60">
        <f t="shared" ref="M328:M391" si="36">RANK($K328,$K$7:$K$506,0)</f>
        <v>96</v>
      </c>
      <c r="O328" s="255"/>
      <c r="P328" s="255"/>
      <c r="AC328" s="39">
        <v>322</v>
      </c>
    </row>
    <row r="329" spans="2:29" ht="21.4" customHeight="1">
      <c r="B329" s="73">
        <v>323</v>
      </c>
      <c r="C329" s="44"/>
      <c r="D329" s="381"/>
      <c r="E329" s="377"/>
      <c r="F329" s="377"/>
      <c r="G329" s="61"/>
      <c r="H329" s="62">
        <f t="shared" si="31"/>
        <v>0</v>
      </c>
      <c r="I329" s="62">
        <f t="shared" si="32"/>
        <v>0</v>
      </c>
      <c r="J329" s="61">
        <f t="shared" si="33"/>
        <v>0</v>
      </c>
      <c r="K329" s="393">
        <f t="shared" si="34"/>
        <v>0</v>
      </c>
      <c r="L329" s="44">
        <f t="shared" si="35"/>
        <v>76</v>
      </c>
      <c r="M329" s="63">
        <f t="shared" si="36"/>
        <v>96</v>
      </c>
      <c r="O329" s="255"/>
      <c r="P329" s="255"/>
      <c r="AC329" s="39">
        <v>323</v>
      </c>
    </row>
    <row r="330" spans="2:29" ht="21.4" customHeight="1" thickBot="1">
      <c r="B330" s="73">
        <v>324</v>
      </c>
      <c r="C330" s="43"/>
      <c r="D330" s="133"/>
      <c r="E330" s="45"/>
      <c r="F330" s="45"/>
      <c r="G330" s="58"/>
      <c r="H330" s="59">
        <f t="shared" si="31"/>
        <v>0</v>
      </c>
      <c r="I330" s="59">
        <f t="shared" si="32"/>
        <v>0</v>
      </c>
      <c r="J330" s="58">
        <f t="shared" si="33"/>
        <v>0</v>
      </c>
      <c r="K330" s="392">
        <f t="shared" si="34"/>
        <v>0</v>
      </c>
      <c r="L330" s="43">
        <f t="shared" si="35"/>
        <v>76</v>
      </c>
      <c r="M330" s="60">
        <f t="shared" si="36"/>
        <v>96</v>
      </c>
      <c r="O330" s="255"/>
      <c r="P330" s="255"/>
      <c r="AC330" s="39">
        <v>324</v>
      </c>
    </row>
    <row r="331" spans="2:29" ht="21.4" customHeight="1">
      <c r="B331" s="73">
        <v>325</v>
      </c>
      <c r="C331" s="44"/>
      <c r="D331" s="381"/>
      <c r="E331" s="54"/>
      <c r="F331" s="377"/>
      <c r="G331" s="61"/>
      <c r="H331" s="62">
        <f t="shared" si="31"/>
        <v>0</v>
      </c>
      <c r="I331" s="62">
        <f t="shared" si="32"/>
        <v>0</v>
      </c>
      <c r="J331" s="61">
        <f t="shared" si="33"/>
        <v>0</v>
      </c>
      <c r="K331" s="393">
        <f t="shared" si="34"/>
        <v>0</v>
      </c>
      <c r="L331" s="44">
        <f t="shared" si="35"/>
        <v>76</v>
      </c>
      <c r="M331" s="63">
        <f t="shared" si="36"/>
        <v>96</v>
      </c>
      <c r="O331" s="255"/>
      <c r="P331" s="255"/>
      <c r="AC331" s="39">
        <v>325</v>
      </c>
    </row>
    <row r="332" spans="2:29" ht="21.4" customHeight="1">
      <c r="B332" s="73">
        <v>326</v>
      </c>
      <c r="C332" s="43"/>
      <c r="D332" s="133"/>
      <c r="E332" s="45"/>
      <c r="F332" s="45"/>
      <c r="G332" s="58"/>
      <c r="H332" s="59">
        <f t="shared" si="31"/>
        <v>0</v>
      </c>
      <c r="I332" s="59">
        <f t="shared" si="32"/>
        <v>0</v>
      </c>
      <c r="J332" s="58">
        <f t="shared" si="33"/>
        <v>0</v>
      </c>
      <c r="K332" s="392">
        <f t="shared" si="34"/>
        <v>0</v>
      </c>
      <c r="L332" s="43">
        <f t="shared" si="35"/>
        <v>76</v>
      </c>
      <c r="M332" s="60">
        <f t="shared" si="36"/>
        <v>96</v>
      </c>
      <c r="O332" s="255"/>
      <c r="P332" s="255"/>
      <c r="AC332" s="39">
        <v>326</v>
      </c>
    </row>
    <row r="333" spans="2:29" ht="21.4" customHeight="1">
      <c r="B333" s="73">
        <v>327</v>
      </c>
      <c r="C333" s="44"/>
      <c r="D333" s="381"/>
      <c r="E333" s="377"/>
      <c r="F333" s="377"/>
      <c r="G333" s="61"/>
      <c r="H333" s="62">
        <f t="shared" si="31"/>
        <v>0</v>
      </c>
      <c r="I333" s="62">
        <f t="shared" si="32"/>
        <v>0</v>
      </c>
      <c r="J333" s="61">
        <f t="shared" si="33"/>
        <v>0</v>
      </c>
      <c r="K333" s="393">
        <f t="shared" si="34"/>
        <v>0</v>
      </c>
      <c r="L333" s="44">
        <f t="shared" si="35"/>
        <v>76</v>
      </c>
      <c r="M333" s="63">
        <f t="shared" si="36"/>
        <v>96</v>
      </c>
      <c r="O333" s="255"/>
      <c r="P333" s="255"/>
      <c r="AC333" s="39">
        <v>327</v>
      </c>
    </row>
    <row r="334" spans="2:29" ht="21.4" customHeight="1" thickBot="1">
      <c r="B334" s="73">
        <v>328</v>
      </c>
      <c r="C334" s="43"/>
      <c r="D334" s="133"/>
      <c r="E334" s="45"/>
      <c r="F334" s="45"/>
      <c r="G334" s="58"/>
      <c r="H334" s="59">
        <f t="shared" si="31"/>
        <v>0</v>
      </c>
      <c r="I334" s="59">
        <f t="shared" si="32"/>
        <v>0</v>
      </c>
      <c r="J334" s="58">
        <f t="shared" si="33"/>
        <v>0</v>
      </c>
      <c r="K334" s="392">
        <f t="shared" si="34"/>
        <v>0</v>
      </c>
      <c r="L334" s="43">
        <f t="shared" si="35"/>
        <v>76</v>
      </c>
      <c r="M334" s="60">
        <f t="shared" si="36"/>
        <v>96</v>
      </c>
      <c r="O334" s="255"/>
      <c r="P334" s="255"/>
      <c r="AC334" s="39">
        <v>328</v>
      </c>
    </row>
    <row r="335" spans="2:29" ht="21.4" customHeight="1">
      <c r="B335" s="73">
        <v>329</v>
      </c>
      <c r="C335" s="44"/>
      <c r="D335" s="381"/>
      <c r="E335" s="54"/>
      <c r="F335" s="377"/>
      <c r="G335" s="61"/>
      <c r="H335" s="62">
        <f t="shared" si="31"/>
        <v>0</v>
      </c>
      <c r="I335" s="62">
        <f t="shared" si="32"/>
        <v>0</v>
      </c>
      <c r="J335" s="61">
        <f t="shared" si="33"/>
        <v>0</v>
      </c>
      <c r="K335" s="393">
        <f t="shared" si="34"/>
        <v>0</v>
      </c>
      <c r="L335" s="44">
        <f t="shared" si="35"/>
        <v>76</v>
      </c>
      <c r="M335" s="63">
        <f t="shared" si="36"/>
        <v>96</v>
      </c>
      <c r="O335" s="255"/>
      <c r="P335" s="255"/>
      <c r="AC335" s="39">
        <v>329</v>
      </c>
    </row>
    <row r="336" spans="2:29" ht="21.4" customHeight="1">
      <c r="B336" s="73">
        <v>330</v>
      </c>
      <c r="C336" s="43"/>
      <c r="D336" s="133"/>
      <c r="E336" s="45"/>
      <c r="F336" s="45"/>
      <c r="G336" s="58"/>
      <c r="H336" s="59">
        <f t="shared" si="31"/>
        <v>0</v>
      </c>
      <c r="I336" s="59">
        <f t="shared" si="32"/>
        <v>0</v>
      </c>
      <c r="J336" s="58">
        <f t="shared" si="33"/>
        <v>0</v>
      </c>
      <c r="K336" s="392">
        <f t="shared" si="34"/>
        <v>0</v>
      </c>
      <c r="L336" s="43">
        <f t="shared" si="35"/>
        <v>76</v>
      </c>
      <c r="M336" s="60">
        <f t="shared" si="36"/>
        <v>96</v>
      </c>
      <c r="O336" s="255"/>
      <c r="P336" s="255"/>
      <c r="AC336" s="39">
        <v>330</v>
      </c>
    </row>
    <row r="337" spans="2:29" ht="21.4" customHeight="1">
      <c r="B337" s="73">
        <v>331</v>
      </c>
      <c r="C337" s="44"/>
      <c r="D337" s="381"/>
      <c r="E337" s="377"/>
      <c r="F337" s="377"/>
      <c r="G337" s="61"/>
      <c r="H337" s="62">
        <f t="shared" si="31"/>
        <v>0</v>
      </c>
      <c r="I337" s="62">
        <f t="shared" si="32"/>
        <v>0</v>
      </c>
      <c r="J337" s="61">
        <f t="shared" si="33"/>
        <v>0</v>
      </c>
      <c r="K337" s="393">
        <f t="shared" si="34"/>
        <v>0</v>
      </c>
      <c r="L337" s="44">
        <f t="shared" si="35"/>
        <v>76</v>
      </c>
      <c r="M337" s="63">
        <f t="shared" si="36"/>
        <v>96</v>
      </c>
      <c r="O337" s="255"/>
      <c r="P337" s="255"/>
      <c r="AC337" s="39">
        <v>331</v>
      </c>
    </row>
    <row r="338" spans="2:29" ht="21.4" customHeight="1" thickBot="1">
      <c r="B338" s="73">
        <v>332</v>
      </c>
      <c r="C338" s="43"/>
      <c r="D338" s="133"/>
      <c r="E338" s="45"/>
      <c r="F338" s="45"/>
      <c r="G338" s="58"/>
      <c r="H338" s="59">
        <f t="shared" si="31"/>
        <v>0</v>
      </c>
      <c r="I338" s="59">
        <f t="shared" si="32"/>
        <v>0</v>
      </c>
      <c r="J338" s="58">
        <f t="shared" si="33"/>
        <v>0</v>
      </c>
      <c r="K338" s="392">
        <f t="shared" si="34"/>
        <v>0</v>
      </c>
      <c r="L338" s="43">
        <f t="shared" si="35"/>
        <v>76</v>
      </c>
      <c r="M338" s="60">
        <f t="shared" si="36"/>
        <v>96</v>
      </c>
      <c r="O338" s="255"/>
      <c r="P338" s="255"/>
      <c r="AC338" s="39">
        <v>332</v>
      </c>
    </row>
    <row r="339" spans="2:29" ht="21.4" customHeight="1">
      <c r="B339" s="73">
        <v>333</v>
      </c>
      <c r="C339" s="44"/>
      <c r="D339" s="381"/>
      <c r="E339" s="54"/>
      <c r="F339" s="377"/>
      <c r="G339" s="61"/>
      <c r="H339" s="62">
        <f t="shared" si="31"/>
        <v>0</v>
      </c>
      <c r="I339" s="62">
        <f t="shared" si="32"/>
        <v>0</v>
      </c>
      <c r="J339" s="61">
        <f t="shared" si="33"/>
        <v>0</v>
      </c>
      <c r="K339" s="393">
        <f t="shared" si="34"/>
        <v>0</v>
      </c>
      <c r="L339" s="44">
        <f t="shared" si="35"/>
        <v>76</v>
      </c>
      <c r="M339" s="63">
        <f t="shared" si="36"/>
        <v>96</v>
      </c>
      <c r="O339" s="255"/>
      <c r="P339" s="255"/>
      <c r="AC339" s="39">
        <v>333</v>
      </c>
    </row>
    <row r="340" spans="2:29" ht="21.4" customHeight="1">
      <c r="B340" s="73">
        <v>334</v>
      </c>
      <c r="C340" s="43"/>
      <c r="D340" s="133"/>
      <c r="E340" s="45"/>
      <c r="F340" s="45"/>
      <c r="G340" s="58"/>
      <c r="H340" s="59">
        <f t="shared" si="31"/>
        <v>0</v>
      </c>
      <c r="I340" s="59">
        <f t="shared" si="32"/>
        <v>0</v>
      </c>
      <c r="J340" s="58">
        <f t="shared" si="33"/>
        <v>0</v>
      </c>
      <c r="K340" s="392">
        <f t="shared" si="34"/>
        <v>0</v>
      </c>
      <c r="L340" s="43">
        <f t="shared" si="35"/>
        <v>76</v>
      </c>
      <c r="M340" s="60">
        <f t="shared" si="36"/>
        <v>96</v>
      </c>
      <c r="O340" s="255"/>
      <c r="P340" s="255"/>
      <c r="AC340" s="39">
        <v>334</v>
      </c>
    </row>
    <row r="341" spans="2:29" ht="21.4" customHeight="1">
      <c r="B341" s="73">
        <v>335</v>
      </c>
      <c r="C341" s="44"/>
      <c r="D341" s="381"/>
      <c r="E341" s="377"/>
      <c r="F341" s="377"/>
      <c r="G341" s="61"/>
      <c r="H341" s="62">
        <f t="shared" si="31"/>
        <v>0</v>
      </c>
      <c r="I341" s="62">
        <f t="shared" si="32"/>
        <v>0</v>
      </c>
      <c r="J341" s="61">
        <f t="shared" si="33"/>
        <v>0</v>
      </c>
      <c r="K341" s="393">
        <f t="shared" si="34"/>
        <v>0</v>
      </c>
      <c r="L341" s="44">
        <f t="shared" si="35"/>
        <v>76</v>
      </c>
      <c r="M341" s="63">
        <f t="shared" si="36"/>
        <v>96</v>
      </c>
      <c r="O341" s="255"/>
      <c r="P341" s="255"/>
      <c r="AC341" s="39">
        <v>335</v>
      </c>
    </row>
    <row r="342" spans="2:29" ht="21.4" customHeight="1" thickBot="1">
      <c r="B342" s="73">
        <v>336</v>
      </c>
      <c r="C342" s="43"/>
      <c r="D342" s="133"/>
      <c r="E342" s="45"/>
      <c r="F342" s="45"/>
      <c r="G342" s="58"/>
      <c r="H342" s="59">
        <f t="shared" si="31"/>
        <v>0</v>
      </c>
      <c r="I342" s="59">
        <f t="shared" si="32"/>
        <v>0</v>
      </c>
      <c r="J342" s="58">
        <f t="shared" si="33"/>
        <v>0</v>
      </c>
      <c r="K342" s="392">
        <f t="shared" si="34"/>
        <v>0</v>
      </c>
      <c r="L342" s="43">
        <f t="shared" si="35"/>
        <v>76</v>
      </c>
      <c r="M342" s="60">
        <f t="shared" si="36"/>
        <v>96</v>
      </c>
      <c r="O342" s="255"/>
      <c r="P342" s="255"/>
      <c r="AC342" s="39">
        <v>336</v>
      </c>
    </row>
    <row r="343" spans="2:29" ht="21.4" customHeight="1">
      <c r="B343" s="73">
        <v>337</v>
      </c>
      <c r="C343" s="44"/>
      <c r="D343" s="381"/>
      <c r="E343" s="54"/>
      <c r="F343" s="377"/>
      <c r="G343" s="61"/>
      <c r="H343" s="62">
        <f t="shared" si="31"/>
        <v>0</v>
      </c>
      <c r="I343" s="62">
        <f t="shared" si="32"/>
        <v>0</v>
      </c>
      <c r="J343" s="61">
        <f t="shared" si="33"/>
        <v>0</v>
      </c>
      <c r="K343" s="393">
        <f t="shared" si="34"/>
        <v>0</v>
      </c>
      <c r="L343" s="44">
        <f t="shared" si="35"/>
        <v>76</v>
      </c>
      <c r="M343" s="63">
        <f t="shared" si="36"/>
        <v>96</v>
      </c>
      <c r="O343" s="255"/>
      <c r="P343" s="255"/>
      <c r="AC343" s="39">
        <v>337</v>
      </c>
    </row>
    <row r="344" spans="2:29" ht="21.4" customHeight="1">
      <c r="B344" s="73">
        <v>338</v>
      </c>
      <c r="C344" s="43"/>
      <c r="D344" s="133"/>
      <c r="E344" s="45"/>
      <c r="F344" s="45"/>
      <c r="G344" s="58"/>
      <c r="H344" s="59">
        <f t="shared" si="31"/>
        <v>0</v>
      </c>
      <c r="I344" s="59">
        <f t="shared" si="32"/>
        <v>0</v>
      </c>
      <c r="J344" s="58">
        <f t="shared" si="33"/>
        <v>0</v>
      </c>
      <c r="K344" s="392">
        <f t="shared" si="34"/>
        <v>0</v>
      </c>
      <c r="L344" s="43">
        <f t="shared" si="35"/>
        <v>76</v>
      </c>
      <c r="M344" s="60">
        <f t="shared" si="36"/>
        <v>96</v>
      </c>
      <c r="O344" s="255"/>
      <c r="P344" s="255"/>
      <c r="AC344" s="39">
        <v>338</v>
      </c>
    </row>
    <row r="345" spans="2:29" ht="21.4" customHeight="1">
      <c r="B345" s="73">
        <v>339</v>
      </c>
      <c r="C345" s="44"/>
      <c r="D345" s="381"/>
      <c r="E345" s="377"/>
      <c r="F345" s="377"/>
      <c r="G345" s="61"/>
      <c r="H345" s="62">
        <f t="shared" si="31"/>
        <v>0</v>
      </c>
      <c r="I345" s="62">
        <f t="shared" si="32"/>
        <v>0</v>
      </c>
      <c r="J345" s="61">
        <f t="shared" si="33"/>
        <v>0</v>
      </c>
      <c r="K345" s="393">
        <f t="shared" si="34"/>
        <v>0</v>
      </c>
      <c r="L345" s="44">
        <f t="shared" si="35"/>
        <v>76</v>
      </c>
      <c r="M345" s="63">
        <f t="shared" si="36"/>
        <v>96</v>
      </c>
      <c r="O345" s="255"/>
      <c r="P345" s="255"/>
      <c r="AC345" s="39">
        <v>339</v>
      </c>
    </row>
    <row r="346" spans="2:29" ht="21.4" customHeight="1" thickBot="1">
      <c r="B346" s="73">
        <v>340</v>
      </c>
      <c r="C346" s="43"/>
      <c r="D346" s="133"/>
      <c r="E346" s="45"/>
      <c r="F346" s="45"/>
      <c r="G346" s="58"/>
      <c r="H346" s="59">
        <f t="shared" si="31"/>
        <v>0</v>
      </c>
      <c r="I346" s="59">
        <f t="shared" si="32"/>
        <v>0</v>
      </c>
      <c r="J346" s="58">
        <f t="shared" si="33"/>
        <v>0</v>
      </c>
      <c r="K346" s="392">
        <f t="shared" si="34"/>
        <v>0</v>
      </c>
      <c r="L346" s="43">
        <f t="shared" si="35"/>
        <v>76</v>
      </c>
      <c r="M346" s="60">
        <f t="shared" si="36"/>
        <v>96</v>
      </c>
      <c r="O346" s="255"/>
      <c r="P346" s="255"/>
      <c r="AC346" s="39">
        <v>340</v>
      </c>
    </row>
    <row r="347" spans="2:29" ht="21.4" customHeight="1">
      <c r="B347" s="73">
        <v>341</v>
      </c>
      <c r="C347" s="44"/>
      <c r="D347" s="381"/>
      <c r="E347" s="54"/>
      <c r="F347" s="377"/>
      <c r="G347" s="61"/>
      <c r="H347" s="62">
        <f t="shared" si="31"/>
        <v>0</v>
      </c>
      <c r="I347" s="62">
        <f t="shared" si="32"/>
        <v>0</v>
      </c>
      <c r="J347" s="61">
        <f t="shared" si="33"/>
        <v>0</v>
      </c>
      <c r="K347" s="393">
        <f t="shared" si="34"/>
        <v>0</v>
      </c>
      <c r="L347" s="44">
        <f t="shared" si="35"/>
        <v>76</v>
      </c>
      <c r="M347" s="63">
        <f t="shared" si="36"/>
        <v>96</v>
      </c>
      <c r="O347" s="255"/>
      <c r="P347" s="255"/>
      <c r="AC347" s="39">
        <v>341</v>
      </c>
    </row>
    <row r="348" spans="2:29" ht="21.4" customHeight="1">
      <c r="B348" s="73">
        <v>342</v>
      </c>
      <c r="C348" s="43"/>
      <c r="D348" s="133"/>
      <c r="E348" s="45"/>
      <c r="F348" s="45"/>
      <c r="G348" s="58"/>
      <c r="H348" s="59">
        <f t="shared" si="31"/>
        <v>0</v>
      </c>
      <c r="I348" s="59">
        <f t="shared" si="32"/>
        <v>0</v>
      </c>
      <c r="J348" s="58">
        <f t="shared" si="33"/>
        <v>0</v>
      </c>
      <c r="K348" s="392">
        <f t="shared" si="34"/>
        <v>0</v>
      </c>
      <c r="L348" s="43">
        <f t="shared" si="35"/>
        <v>76</v>
      </c>
      <c r="M348" s="60">
        <f t="shared" si="36"/>
        <v>96</v>
      </c>
      <c r="O348" s="255"/>
      <c r="P348" s="255"/>
      <c r="AC348" s="39">
        <v>342</v>
      </c>
    </row>
    <row r="349" spans="2:29" ht="21.4" customHeight="1">
      <c r="B349" s="73">
        <v>343</v>
      </c>
      <c r="C349" s="44"/>
      <c r="D349" s="381"/>
      <c r="E349" s="377"/>
      <c r="F349" s="377"/>
      <c r="G349" s="61"/>
      <c r="H349" s="62">
        <f t="shared" si="31"/>
        <v>0</v>
      </c>
      <c r="I349" s="62">
        <f t="shared" si="32"/>
        <v>0</v>
      </c>
      <c r="J349" s="61">
        <f t="shared" si="33"/>
        <v>0</v>
      </c>
      <c r="K349" s="393">
        <f t="shared" si="34"/>
        <v>0</v>
      </c>
      <c r="L349" s="44">
        <f t="shared" si="35"/>
        <v>76</v>
      </c>
      <c r="M349" s="63">
        <f t="shared" si="36"/>
        <v>96</v>
      </c>
      <c r="O349" s="255"/>
      <c r="P349" s="255"/>
      <c r="AC349" s="39">
        <v>343</v>
      </c>
    </row>
    <row r="350" spans="2:29" ht="21.4" customHeight="1" thickBot="1">
      <c r="B350" s="73">
        <v>344</v>
      </c>
      <c r="C350" s="43"/>
      <c r="D350" s="133"/>
      <c r="E350" s="45"/>
      <c r="F350" s="45"/>
      <c r="G350" s="58"/>
      <c r="H350" s="59">
        <f t="shared" si="31"/>
        <v>0</v>
      </c>
      <c r="I350" s="59">
        <f t="shared" si="32"/>
        <v>0</v>
      </c>
      <c r="J350" s="58">
        <f t="shared" si="33"/>
        <v>0</v>
      </c>
      <c r="K350" s="392">
        <f t="shared" si="34"/>
        <v>0</v>
      </c>
      <c r="L350" s="43">
        <f t="shared" si="35"/>
        <v>76</v>
      </c>
      <c r="M350" s="60">
        <f t="shared" si="36"/>
        <v>96</v>
      </c>
      <c r="O350" s="255"/>
      <c r="P350" s="255"/>
      <c r="AC350" s="39">
        <v>344</v>
      </c>
    </row>
    <row r="351" spans="2:29" ht="21.4" customHeight="1">
      <c r="B351" s="73">
        <v>345</v>
      </c>
      <c r="C351" s="44"/>
      <c r="D351" s="381"/>
      <c r="E351" s="54"/>
      <c r="F351" s="377"/>
      <c r="G351" s="61"/>
      <c r="H351" s="62">
        <f t="shared" si="31"/>
        <v>0</v>
      </c>
      <c r="I351" s="62">
        <f t="shared" si="32"/>
        <v>0</v>
      </c>
      <c r="J351" s="61">
        <f t="shared" si="33"/>
        <v>0</v>
      </c>
      <c r="K351" s="393">
        <f t="shared" si="34"/>
        <v>0</v>
      </c>
      <c r="L351" s="44">
        <f t="shared" si="35"/>
        <v>76</v>
      </c>
      <c r="M351" s="63">
        <f t="shared" si="36"/>
        <v>96</v>
      </c>
      <c r="O351" s="255"/>
      <c r="P351" s="255"/>
      <c r="AC351" s="39">
        <v>345</v>
      </c>
    </row>
    <row r="352" spans="2:29" ht="21.4" customHeight="1">
      <c r="B352" s="73">
        <v>346</v>
      </c>
      <c r="C352" s="43"/>
      <c r="D352" s="133"/>
      <c r="E352" s="45"/>
      <c r="F352" s="45"/>
      <c r="G352" s="58"/>
      <c r="H352" s="59">
        <f t="shared" si="31"/>
        <v>0</v>
      </c>
      <c r="I352" s="59">
        <f t="shared" si="32"/>
        <v>0</v>
      </c>
      <c r="J352" s="58">
        <f t="shared" si="33"/>
        <v>0</v>
      </c>
      <c r="K352" s="392">
        <f t="shared" si="34"/>
        <v>0</v>
      </c>
      <c r="L352" s="43">
        <f t="shared" si="35"/>
        <v>76</v>
      </c>
      <c r="M352" s="60">
        <f t="shared" si="36"/>
        <v>96</v>
      </c>
      <c r="O352" s="255"/>
      <c r="P352" s="255"/>
      <c r="AC352" s="39">
        <v>346</v>
      </c>
    </row>
    <row r="353" spans="2:29" ht="21.4" customHeight="1">
      <c r="B353" s="73">
        <v>347</v>
      </c>
      <c r="C353" s="44"/>
      <c r="D353" s="381"/>
      <c r="E353" s="377"/>
      <c r="F353" s="377"/>
      <c r="G353" s="61"/>
      <c r="H353" s="62">
        <f t="shared" si="31"/>
        <v>0</v>
      </c>
      <c r="I353" s="62">
        <f t="shared" si="32"/>
        <v>0</v>
      </c>
      <c r="J353" s="61">
        <f t="shared" si="33"/>
        <v>0</v>
      </c>
      <c r="K353" s="393">
        <f t="shared" si="34"/>
        <v>0</v>
      </c>
      <c r="L353" s="44">
        <f t="shared" si="35"/>
        <v>76</v>
      </c>
      <c r="M353" s="63">
        <f t="shared" si="36"/>
        <v>96</v>
      </c>
      <c r="O353" s="255"/>
      <c r="P353" s="255"/>
      <c r="AC353" s="39">
        <v>347</v>
      </c>
    </row>
    <row r="354" spans="2:29" ht="21.4" customHeight="1" thickBot="1">
      <c r="B354" s="73">
        <v>348</v>
      </c>
      <c r="C354" s="43"/>
      <c r="D354" s="133"/>
      <c r="E354" s="45"/>
      <c r="F354" s="45"/>
      <c r="G354" s="58"/>
      <c r="H354" s="59">
        <f t="shared" si="31"/>
        <v>0</v>
      </c>
      <c r="I354" s="59">
        <f t="shared" si="32"/>
        <v>0</v>
      </c>
      <c r="J354" s="58">
        <f t="shared" si="33"/>
        <v>0</v>
      </c>
      <c r="K354" s="392">
        <f t="shared" si="34"/>
        <v>0</v>
      </c>
      <c r="L354" s="43">
        <f t="shared" si="35"/>
        <v>76</v>
      </c>
      <c r="M354" s="60">
        <f t="shared" si="36"/>
        <v>96</v>
      </c>
      <c r="O354" s="255"/>
      <c r="P354" s="255"/>
      <c r="AC354" s="39">
        <v>348</v>
      </c>
    </row>
    <row r="355" spans="2:29" ht="21.4" customHeight="1">
      <c r="B355" s="73">
        <v>349</v>
      </c>
      <c r="C355" s="44"/>
      <c r="D355" s="381"/>
      <c r="E355" s="54"/>
      <c r="F355" s="377"/>
      <c r="G355" s="61"/>
      <c r="H355" s="62">
        <f t="shared" si="31"/>
        <v>0</v>
      </c>
      <c r="I355" s="62">
        <f t="shared" si="32"/>
        <v>0</v>
      </c>
      <c r="J355" s="61">
        <f t="shared" si="33"/>
        <v>0</v>
      </c>
      <c r="K355" s="393">
        <f t="shared" si="34"/>
        <v>0</v>
      </c>
      <c r="L355" s="44">
        <f t="shared" si="35"/>
        <v>76</v>
      </c>
      <c r="M355" s="63">
        <f t="shared" si="36"/>
        <v>96</v>
      </c>
      <c r="O355" s="255"/>
      <c r="P355" s="255"/>
      <c r="AC355" s="39">
        <v>349</v>
      </c>
    </row>
    <row r="356" spans="2:29" ht="21.4" customHeight="1">
      <c r="B356" s="73">
        <v>350</v>
      </c>
      <c r="C356" s="43"/>
      <c r="D356" s="133"/>
      <c r="E356" s="45"/>
      <c r="F356" s="45"/>
      <c r="G356" s="58"/>
      <c r="H356" s="59">
        <f t="shared" si="31"/>
        <v>0</v>
      </c>
      <c r="I356" s="59">
        <f t="shared" si="32"/>
        <v>0</v>
      </c>
      <c r="J356" s="58">
        <f t="shared" si="33"/>
        <v>0</v>
      </c>
      <c r="K356" s="392">
        <f t="shared" si="34"/>
        <v>0</v>
      </c>
      <c r="L356" s="43">
        <f t="shared" si="35"/>
        <v>76</v>
      </c>
      <c r="M356" s="60">
        <f t="shared" si="36"/>
        <v>96</v>
      </c>
      <c r="O356" s="255"/>
      <c r="P356" s="255"/>
      <c r="AC356" s="39">
        <v>350</v>
      </c>
    </row>
    <row r="357" spans="2:29" ht="21.4" customHeight="1">
      <c r="B357" s="73">
        <v>351</v>
      </c>
      <c r="C357" s="44"/>
      <c r="D357" s="381"/>
      <c r="E357" s="377"/>
      <c r="F357" s="377"/>
      <c r="G357" s="61"/>
      <c r="H357" s="62">
        <f t="shared" si="31"/>
        <v>0</v>
      </c>
      <c r="I357" s="62">
        <f t="shared" si="32"/>
        <v>0</v>
      </c>
      <c r="J357" s="61">
        <f t="shared" si="33"/>
        <v>0</v>
      </c>
      <c r="K357" s="393">
        <f t="shared" si="34"/>
        <v>0</v>
      </c>
      <c r="L357" s="44">
        <f t="shared" si="35"/>
        <v>76</v>
      </c>
      <c r="M357" s="63">
        <f t="shared" si="36"/>
        <v>96</v>
      </c>
      <c r="O357" s="255"/>
      <c r="P357" s="255"/>
      <c r="AC357" s="39">
        <v>351</v>
      </c>
    </row>
    <row r="358" spans="2:29" ht="21.4" customHeight="1" thickBot="1">
      <c r="B358" s="73">
        <v>352</v>
      </c>
      <c r="C358" s="43"/>
      <c r="D358" s="133"/>
      <c r="E358" s="45"/>
      <c r="F358" s="45"/>
      <c r="G358" s="58"/>
      <c r="H358" s="59">
        <f t="shared" si="31"/>
        <v>0</v>
      </c>
      <c r="I358" s="59">
        <f t="shared" si="32"/>
        <v>0</v>
      </c>
      <c r="J358" s="58">
        <f t="shared" si="33"/>
        <v>0</v>
      </c>
      <c r="K358" s="392">
        <f t="shared" si="34"/>
        <v>0</v>
      </c>
      <c r="L358" s="43">
        <f t="shared" si="35"/>
        <v>76</v>
      </c>
      <c r="M358" s="60">
        <f t="shared" si="36"/>
        <v>96</v>
      </c>
      <c r="O358" s="255"/>
      <c r="P358" s="255"/>
      <c r="AC358" s="39">
        <v>352</v>
      </c>
    </row>
    <row r="359" spans="2:29" ht="21.4" customHeight="1">
      <c r="B359" s="73">
        <v>353</v>
      </c>
      <c r="C359" s="44"/>
      <c r="D359" s="381"/>
      <c r="E359" s="54"/>
      <c r="F359" s="377"/>
      <c r="G359" s="61"/>
      <c r="H359" s="62">
        <f t="shared" si="31"/>
        <v>0</v>
      </c>
      <c r="I359" s="62">
        <f t="shared" si="32"/>
        <v>0</v>
      </c>
      <c r="J359" s="61">
        <f t="shared" si="33"/>
        <v>0</v>
      </c>
      <c r="K359" s="393">
        <f t="shared" si="34"/>
        <v>0</v>
      </c>
      <c r="L359" s="44">
        <f t="shared" si="35"/>
        <v>76</v>
      </c>
      <c r="M359" s="63">
        <f t="shared" si="36"/>
        <v>96</v>
      </c>
      <c r="O359" s="255"/>
      <c r="AC359" s="39">
        <v>353</v>
      </c>
    </row>
    <row r="360" spans="2:29" ht="21.4" customHeight="1">
      <c r="B360" s="73">
        <v>354</v>
      </c>
      <c r="C360" s="43"/>
      <c r="D360" s="133"/>
      <c r="E360" s="45"/>
      <c r="F360" s="45"/>
      <c r="G360" s="58"/>
      <c r="H360" s="59">
        <f t="shared" si="31"/>
        <v>0</v>
      </c>
      <c r="I360" s="59">
        <f t="shared" si="32"/>
        <v>0</v>
      </c>
      <c r="J360" s="58">
        <f t="shared" si="33"/>
        <v>0</v>
      </c>
      <c r="K360" s="392">
        <f t="shared" si="34"/>
        <v>0</v>
      </c>
      <c r="L360" s="43">
        <f t="shared" si="35"/>
        <v>76</v>
      </c>
      <c r="M360" s="60">
        <f t="shared" si="36"/>
        <v>96</v>
      </c>
      <c r="O360" s="255"/>
      <c r="AC360" s="39">
        <v>354</v>
      </c>
    </row>
    <row r="361" spans="2:29" ht="21.4" customHeight="1">
      <c r="B361" s="73">
        <v>355</v>
      </c>
      <c r="C361" s="44"/>
      <c r="D361" s="381"/>
      <c r="E361" s="377"/>
      <c r="F361" s="377"/>
      <c r="G361" s="61"/>
      <c r="H361" s="62">
        <f t="shared" si="31"/>
        <v>0</v>
      </c>
      <c r="I361" s="62">
        <f t="shared" si="32"/>
        <v>0</v>
      </c>
      <c r="J361" s="61">
        <f t="shared" si="33"/>
        <v>0</v>
      </c>
      <c r="K361" s="393">
        <f t="shared" si="34"/>
        <v>0</v>
      </c>
      <c r="L361" s="44">
        <f t="shared" si="35"/>
        <v>76</v>
      </c>
      <c r="M361" s="63">
        <f t="shared" si="36"/>
        <v>96</v>
      </c>
      <c r="O361" s="255"/>
      <c r="AC361" s="39">
        <v>355</v>
      </c>
    </row>
    <row r="362" spans="2:29" ht="21.4" customHeight="1" thickBot="1">
      <c r="B362" s="73">
        <v>356</v>
      </c>
      <c r="C362" s="43"/>
      <c r="D362" s="133"/>
      <c r="E362" s="45"/>
      <c r="F362" s="45"/>
      <c r="G362" s="58"/>
      <c r="H362" s="59">
        <f t="shared" si="31"/>
        <v>0</v>
      </c>
      <c r="I362" s="59">
        <f t="shared" si="32"/>
        <v>0</v>
      </c>
      <c r="J362" s="58">
        <f t="shared" si="33"/>
        <v>0</v>
      </c>
      <c r="K362" s="392">
        <f t="shared" si="34"/>
        <v>0</v>
      </c>
      <c r="L362" s="43">
        <f t="shared" si="35"/>
        <v>76</v>
      </c>
      <c r="M362" s="60">
        <f t="shared" si="36"/>
        <v>96</v>
      </c>
      <c r="O362" s="255"/>
      <c r="AC362" s="39">
        <v>356</v>
      </c>
    </row>
    <row r="363" spans="2:29" ht="21.4" customHeight="1">
      <c r="B363" s="73">
        <v>357</v>
      </c>
      <c r="C363" s="44"/>
      <c r="D363" s="381"/>
      <c r="E363" s="54"/>
      <c r="F363" s="377"/>
      <c r="G363" s="61"/>
      <c r="H363" s="62">
        <f t="shared" si="31"/>
        <v>0</v>
      </c>
      <c r="I363" s="62">
        <f t="shared" si="32"/>
        <v>0</v>
      </c>
      <c r="J363" s="61">
        <f t="shared" si="33"/>
        <v>0</v>
      </c>
      <c r="K363" s="393">
        <f t="shared" si="34"/>
        <v>0</v>
      </c>
      <c r="L363" s="44">
        <f t="shared" si="35"/>
        <v>76</v>
      </c>
      <c r="M363" s="63">
        <f t="shared" si="36"/>
        <v>96</v>
      </c>
      <c r="O363" s="255"/>
      <c r="AC363" s="39">
        <v>357</v>
      </c>
    </row>
    <row r="364" spans="2:29" ht="21.4" customHeight="1">
      <c r="B364" s="73">
        <v>358</v>
      </c>
      <c r="C364" s="43"/>
      <c r="D364" s="133"/>
      <c r="E364" s="45"/>
      <c r="F364" s="45"/>
      <c r="G364" s="58"/>
      <c r="H364" s="59">
        <f t="shared" si="31"/>
        <v>0</v>
      </c>
      <c r="I364" s="59">
        <f t="shared" si="32"/>
        <v>0</v>
      </c>
      <c r="J364" s="58">
        <f t="shared" si="33"/>
        <v>0</v>
      </c>
      <c r="K364" s="392">
        <f t="shared" si="34"/>
        <v>0</v>
      </c>
      <c r="L364" s="43">
        <f t="shared" si="35"/>
        <v>76</v>
      </c>
      <c r="M364" s="60">
        <f t="shared" si="36"/>
        <v>96</v>
      </c>
      <c r="O364" s="255"/>
      <c r="AC364" s="39">
        <v>358</v>
      </c>
    </row>
    <row r="365" spans="2:29" ht="21.4" customHeight="1">
      <c r="B365" s="73">
        <v>359</v>
      </c>
      <c r="C365" s="44"/>
      <c r="D365" s="381"/>
      <c r="E365" s="377"/>
      <c r="F365" s="377"/>
      <c r="G365" s="61"/>
      <c r="H365" s="62">
        <f t="shared" si="31"/>
        <v>0</v>
      </c>
      <c r="I365" s="62">
        <f t="shared" si="32"/>
        <v>0</v>
      </c>
      <c r="J365" s="61">
        <f t="shared" si="33"/>
        <v>0</v>
      </c>
      <c r="K365" s="393">
        <f t="shared" si="34"/>
        <v>0</v>
      </c>
      <c r="L365" s="44">
        <f t="shared" si="35"/>
        <v>76</v>
      </c>
      <c r="M365" s="63">
        <f t="shared" si="36"/>
        <v>96</v>
      </c>
      <c r="O365" s="255"/>
      <c r="AC365" s="39">
        <v>359</v>
      </c>
    </row>
    <row r="366" spans="2:29" ht="21.4" customHeight="1" thickBot="1">
      <c r="B366" s="73">
        <v>360</v>
      </c>
      <c r="C366" s="43"/>
      <c r="D366" s="133"/>
      <c r="E366" s="45"/>
      <c r="F366" s="45"/>
      <c r="G366" s="58"/>
      <c r="H366" s="59">
        <f t="shared" si="31"/>
        <v>0</v>
      </c>
      <c r="I366" s="59">
        <f t="shared" si="32"/>
        <v>0</v>
      </c>
      <c r="J366" s="58">
        <f t="shared" si="33"/>
        <v>0</v>
      </c>
      <c r="K366" s="392">
        <f t="shared" si="34"/>
        <v>0</v>
      </c>
      <c r="L366" s="43">
        <f t="shared" si="35"/>
        <v>76</v>
      </c>
      <c r="M366" s="60">
        <f t="shared" si="36"/>
        <v>96</v>
      </c>
      <c r="O366" s="255"/>
      <c r="AC366" s="39">
        <v>360</v>
      </c>
    </row>
    <row r="367" spans="2:29" ht="21.4" customHeight="1">
      <c r="B367" s="73">
        <v>361</v>
      </c>
      <c r="C367" s="44"/>
      <c r="D367" s="381"/>
      <c r="E367" s="54"/>
      <c r="F367" s="377"/>
      <c r="G367" s="61"/>
      <c r="H367" s="62">
        <f t="shared" si="31"/>
        <v>0</v>
      </c>
      <c r="I367" s="62">
        <f t="shared" si="32"/>
        <v>0</v>
      </c>
      <c r="J367" s="61">
        <f t="shared" si="33"/>
        <v>0</v>
      </c>
      <c r="K367" s="393">
        <f t="shared" si="34"/>
        <v>0</v>
      </c>
      <c r="L367" s="44">
        <f t="shared" si="35"/>
        <v>76</v>
      </c>
      <c r="M367" s="63">
        <f t="shared" si="36"/>
        <v>96</v>
      </c>
      <c r="O367" s="255"/>
      <c r="AC367" s="39">
        <v>361</v>
      </c>
    </row>
    <row r="368" spans="2:29" ht="21.4" customHeight="1">
      <c r="B368" s="73">
        <v>362</v>
      </c>
      <c r="C368" s="43"/>
      <c r="D368" s="133"/>
      <c r="E368" s="45"/>
      <c r="F368" s="45"/>
      <c r="G368" s="58"/>
      <c r="H368" s="59">
        <f t="shared" si="31"/>
        <v>0</v>
      </c>
      <c r="I368" s="59">
        <f t="shared" si="32"/>
        <v>0</v>
      </c>
      <c r="J368" s="58">
        <f t="shared" si="33"/>
        <v>0</v>
      </c>
      <c r="K368" s="392">
        <f t="shared" si="34"/>
        <v>0</v>
      </c>
      <c r="L368" s="43">
        <f t="shared" si="35"/>
        <v>76</v>
      </c>
      <c r="M368" s="60">
        <f t="shared" si="36"/>
        <v>96</v>
      </c>
      <c r="O368" s="255"/>
      <c r="AC368" s="39">
        <v>362</v>
      </c>
    </row>
    <row r="369" spans="2:29" ht="21.4" customHeight="1">
      <c r="B369" s="73">
        <v>363</v>
      </c>
      <c r="C369" s="44"/>
      <c r="D369" s="381"/>
      <c r="E369" s="377"/>
      <c r="F369" s="377"/>
      <c r="G369" s="61"/>
      <c r="H369" s="62">
        <f t="shared" si="31"/>
        <v>0</v>
      </c>
      <c r="I369" s="62">
        <f t="shared" si="32"/>
        <v>0</v>
      </c>
      <c r="J369" s="61">
        <f t="shared" si="33"/>
        <v>0</v>
      </c>
      <c r="K369" s="393">
        <f t="shared" si="34"/>
        <v>0</v>
      </c>
      <c r="L369" s="44">
        <f t="shared" si="35"/>
        <v>76</v>
      </c>
      <c r="M369" s="63">
        <f t="shared" si="36"/>
        <v>96</v>
      </c>
      <c r="O369" s="255"/>
      <c r="AC369" s="39">
        <v>363</v>
      </c>
    </row>
    <row r="370" spans="2:29" ht="21.4" customHeight="1" thickBot="1">
      <c r="B370" s="73">
        <v>364</v>
      </c>
      <c r="C370" s="43"/>
      <c r="D370" s="133"/>
      <c r="E370" s="45"/>
      <c r="F370" s="45"/>
      <c r="G370" s="58"/>
      <c r="H370" s="59">
        <f t="shared" si="31"/>
        <v>0</v>
      </c>
      <c r="I370" s="59">
        <f t="shared" si="32"/>
        <v>0</v>
      </c>
      <c r="J370" s="58">
        <f t="shared" si="33"/>
        <v>0</v>
      </c>
      <c r="K370" s="392">
        <f t="shared" si="34"/>
        <v>0</v>
      </c>
      <c r="L370" s="43">
        <f t="shared" si="35"/>
        <v>76</v>
      </c>
      <c r="M370" s="60">
        <f t="shared" si="36"/>
        <v>96</v>
      </c>
      <c r="O370" s="255"/>
      <c r="AC370" s="39">
        <v>364</v>
      </c>
    </row>
    <row r="371" spans="2:29" ht="21.4" customHeight="1">
      <c r="B371" s="73">
        <v>365</v>
      </c>
      <c r="C371" s="44"/>
      <c r="D371" s="381"/>
      <c r="E371" s="54"/>
      <c r="F371" s="377"/>
      <c r="G371" s="61"/>
      <c r="H371" s="62">
        <f t="shared" si="31"/>
        <v>0</v>
      </c>
      <c r="I371" s="62">
        <f t="shared" si="32"/>
        <v>0</v>
      </c>
      <c r="J371" s="61">
        <f t="shared" si="33"/>
        <v>0</v>
      </c>
      <c r="K371" s="393">
        <f t="shared" si="34"/>
        <v>0</v>
      </c>
      <c r="L371" s="44">
        <f t="shared" si="35"/>
        <v>76</v>
      </c>
      <c r="M371" s="63">
        <f t="shared" si="36"/>
        <v>96</v>
      </c>
      <c r="O371" s="255"/>
      <c r="AC371" s="39">
        <v>365</v>
      </c>
    </row>
    <row r="372" spans="2:29" ht="21.4" customHeight="1">
      <c r="B372" s="73">
        <v>366</v>
      </c>
      <c r="C372" s="43"/>
      <c r="D372" s="133"/>
      <c r="E372" s="45"/>
      <c r="F372" s="45"/>
      <c r="G372" s="58"/>
      <c r="H372" s="59">
        <f t="shared" si="31"/>
        <v>0</v>
      </c>
      <c r="I372" s="59">
        <f t="shared" si="32"/>
        <v>0</v>
      </c>
      <c r="J372" s="58">
        <f t="shared" si="33"/>
        <v>0</v>
      </c>
      <c r="K372" s="392">
        <f t="shared" si="34"/>
        <v>0</v>
      </c>
      <c r="L372" s="43">
        <f t="shared" si="35"/>
        <v>76</v>
      </c>
      <c r="M372" s="60">
        <f t="shared" si="36"/>
        <v>96</v>
      </c>
      <c r="O372" s="255"/>
      <c r="AC372" s="39">
        <v>366</v>
      </c>
    </row>
    <row r="373" spans="2:29" ht="21.4" customHeight="1">
      <c r="B373" s="73">
        <v>367</v>
      </c>
      <c r="C373" s="44"/>
      <c r="D373" s="381"/>
      <c r="E373" s="377"/>
      <c r="F373" s="377"/>
      <c r="G373" s="61"/>
      <c r="H373" s="62">
        <f t="shared" si="31"/>
        <v>0</v>
      </c>
      <c r="I373" s="62">
        <f t="shared" si="32"/>
        <v>0</v>
      </c>
      <c r="J373" s="61">
        <f t="shared" si="33"/>
        <v>0</v>
      </c>
      <c r="K373" s="393">
        <f t="shared" si="34"/>
        <v>0</v>
      </c>
      <c r="L373" s="44">
        <f t="shared" si="35"/>
        <v>76</v>
      </c>
      <c r="M373" s="63">
        <f t="shared" si="36"/>
        <v>96</v>
      </c>
      <c r="O373" s="255"/>
      <c r="AC373" s="39">
        <v>367</v>
      </c>
    </row>
    <row r="374" spans="2:29" ht="21.4" customHeight="1" thickBot="1">
      <c r="B374" s="73">
        <v>368</v>
      </c>
      <c r="C374" s="43"/>
      <c r="D374" s="133"/>
      <c r="E374" s="45"/>
      <c r="F374" s="45"/>
      <c r="G374" s="58"/>
      <c r="H374" s="59">
        <f t="shared" si="31"/>
        <v>0</v>
      </c>
      <c r="I374" s="59">
        <f t="shared" si="32"/>
        <v>0</v>
      </c>
      <c r="J374" s="58">
        <f t="shared" si="33"/>
        <v>0</v>
      </c>
      <c r="K374" s="392">
        <f t="shared" si="34"/>
        <v>0</v>
      </c>
      <c r="L374" s="43">
        <f t="shared" si="35"/>
        <v>76</v>
      </c>
      <c r="M374" s="60">
        <f t="shared" si="36"/>
        <v>96</v>
      </c>
      <c r="O374" s="255"/>
      <c r="AC374" s="39">
        <v>368</v>
      </c>
    </row>
    <row r="375" spans="2:29" ht="21.4" customHeight="1">
      <c r="B375" s="73">
        <v>369</v>
      </c>
      <c r="C375" s="44"/>
      <c r="D375" s="381"/>
      <c r="E375" s="54"/>
      <c r="F375" s="377"/>
      <c r="G375" s="61"/>
      <c r="H375" s="62">
        <f t="shared" si="31"/>
        <v>0</v>
      </c>
      <c r="I375" s="62">
        <f t="shared" si="32"/>
        <v>0</v>
      </c>
      <c r="J375" s="61">
        <f t="shared" si="33"/>
        <v>0</v>
      </c>
      <c r="K375" s="393">
        <f t="shared" si="34"/>
        <v>0</v>
      </c>
      <c r="L375" s="44">
        <f t="shared" si="35"/>
        <v>76</v>
      </c>
      <c r="M375" s="63">
        <f t="shared" si="36"/>
        <v>96</v>
      </c>
      <c r="O375" s="255"/>
      <c r="AC375" s="39">
        <v>369</v>
      </c>
    </row>
    <row r="376" spans="2:29" ht="21.4" customHeight="1">
      <c r="B376" s="73">
        <v>370</v>
      </c>
      <c r="C376" s="43"/>
      <c r="D376" s="133"/>
      <c r="E376" s="45"/>
      <c r="F376" s="45"/>
      <c r="G376" s="58"/>
      <c r="H376" s="59">
        <f t="shared" si="31"/>
        <v>0</v>
      </c>
      <c r="I376" s="59">
        <f t="shared" si="32"/>
        <v>0</v>
      </c>
      <c r="J376" s="58">
        <f t="shared" si="33"/>
        <v>0</v>
      </c>
      <c r="K376" s="392">
        <f t="shared" si="34"/>
        <v>0</v>
      </c>
      <c r="L376" s="43">
        <f t="shared" si="35"/>
        <v>76</v>
      </c>
      <c r="M376" s="60">
        <f t="shared" si="36"/>
        <v>96</v>
      </c>
      <c r="O376" s="255"/>
      <c r="AC376" s="39">
        <v>370</v>
      </c>
    </row>
    <row r="377" spans="2:29" ht="21.4" customHeight="1">
      <c r="B377" s="73">
        <v>371</v>
      </c>
      <c r="C377" s="44"/>
      <c r="D377" s="381"/>
      <c r="E377" s="377"/>
      <c r="F377" s="377"/>
      <c r="G377" s="61"/>
      <c r="H377" s="62">
        <f t="shared" si="31"/>
        <v>0</v>
      </c>
      <c r="I377" s="62">
        <f t="shared" si="32"/>
        <v>0</v>
      </c>
      <c r="J377" s="61">
        <f t="shared" si="33"/>
        <v>0</v>
      </c>
      <c r="K377" s="393">
        <f t="shared" si="34"/>
        <v>0</v>
      </c>
      <c r="L377" s="44">
        <f t="shared" si="35"/>
        <v>76</v>
      </c>
      <c r="M377" s="63">
        <f t="shared" si="36"/>
        <v>96</v>
      </c>
      <c r="O377" s="255"/>
      <c r="AC377" s="39">
        <v>371</v>
      </c>
    </row>
    <row r="378" spans="2:29" ht="21.4" customHeight="1" thickBot="1">
      <c r="B378" s="73">
        <v>372</v>
      </c>
      <c r="C378" s="43"/>
      <c r="D378" s="133"/>
      <c r="E378" s="45"/>
      <c r="F378" s="45"/>
      <c r="G378" s="58"/>
      <c r="H378" s="59">
        <f t="shared" si="31"/>
        <v>0</v>
      </c>
      <c r="I378" s="59">
        <f t="shared" si="32"/>
        <v>0</v>
      </c>
      <c r="J378" s="58">
        <f t="shared" si="33"/>
        <v>0</v>
      </c>
      <c r="K378" s="392">
        <f t="shared" si="34"/>
        <v>0</v>
      </c>
      <c r="L378" s="43">
        <f t="shared" si="35"/>
        <v>76</v>
      </c>
      <c r="M378" s="60">
        <f t="shared" si="36"/>
        <v>96</v>
      </c>
      <c r="O378" s="255"/>
      <c r="AC378" s="39">
        <v>372</v>
      </c>
    </row>
    <row r="379" spans="2:29" ht="21.4" customHeight="1">
      <c r="B379" s="73">
        <v>373</v>
      </c>
      <c r="C379" s="44"/>
      <c r="D379" s="381"/>
      <c r="E379" s="54"/>
      <c r="F379" s="377"/>
      <c r="G379" s="61"/>
      <c r="H379" s="62">
        <f t="shared" si="31"/>
        <v>0</v>
      </c>
      <c r="I379" s="62">
        <f t="shared" si="32"/>
        <v>0</v>
      </c>
      <c r="J379" s="61">
        <f t="shared" si="33"/>
        <v>0</v>
      </c>
      <c r="K379" s="393">
        <f t="shared" si="34"/>
        <v>0</v>
      </c>
      <c r="L379" s="44">
        <f t="shared" si="35"/>
        <v>76</v>
      </c>
      <c r="M379" s="63">
        <f t="shared" si="36"/>
        <v>96</v>
      </c>
      <c r="O379" s="255"/>
      <c r="AC379" s="39">
        <v>373</v>
      </c>
    </row>
    <row r="380" spans="2:29" ht="21.4" customHeight="1">
      <c r="B380" s="73">
        <v>374</v>
      </c>
      <c r="C380" s="43"/>
      <c r="D380" s="133"/>
      <c r="E380" s="45"/>
      <c r="F380" s="45"/>
      <c r="G380" s="58"/>
      <c r="H380" s="59">
        <f t="shared" si="31"/>
        <v>0</v>
      </c>
      <c r="I380" s="59">
        <f t="shared" si="32"/>
        <v>0</v>
      </c>
      <c r="J380" s="58">
        <f t="shared" si="33"/>
        <v>0</v>
      </c>
      <c r="K380" s="392">
        <f t="shared" si="34"/>
        <v>0</v>
      </c>
      <c r="L380" s="43">
        <f t="shared" si="35"/>
        <v>76</v>
      </c>
      <c r="M380" s="60">
        <f t="shared" si="36"/>
        <v>96</v>
      </c>
      <c r="O380" s="255"/>
      <c r="AC380" s="39">
        <v>374</v>
      </c>
    </row>
    <row r="381" spans="2:29" ht="21.4" customHeight="1">
      <c r="B381" s="73">
        <v>375</v>
      </c>
      <c r="C381" s="44"/>
      <c r="D381" s="381"/>
      <c r="E381" s="377"/>
      <c r="F381" s="377"/>
      <c r="G381" s="61"/>
      <c r="H381" s="62">
        <f t="shared" si="31"/>
        <v>0</v>
      </c>
      <c r="I381" s="62">
        <f t="shared" si="32"/>
        <v>0</v>
      </c>
      <c r="J381" s="61">
        <f t="shared" si="33"/>
        <v>0</v>
      </c>
      <c r="K381" s="393">
        <f t="shared" si="34"/>
        <v>0</v>
      </c>
      <c r="L381" s="44">
        <f t="shared" si="35"/>
        <v>76</v>
      </c>
      <c r="M381" s="63">
        <f t="shared" si="36"/>
        <v>96</v>
      </c>
      <c r="O381" s="255"/>
      <c r="AC381" s="39">
        <v>375</v>
      </c>
    </row>
    <row r="382" spans="2:29" ht="21.4" customHeight="1" thickBot="1">
      <c r="B382" s="73">
        <v>376</v>
      </c>
      <c r="C382" s="43"/>
      <c r="D382" s="133"/>
      <c r="E382" s="45"/>
      <c r="F382" s="45"/>
      <c r="G382" s="58"/>
      <c r="H382" s="59">
        <f t="shared" si="31"/>
        <v>0</v>
      </c>
      <c r="I382" s="59">
        <f t="shared" si="32"/>
        <v>0</v>
      </c>
      <c r="J382" s="58">
        <f t="shared" si="33"/>
        <v>0</v>
      </c>
      <c r="K382" s="392">
        <f t="shared" si="34"/>
        <v>0</v>
      </c>
      <c r="L382" s="43">
        <f t="shared" si="35"/>
        <v>76</v>
      </c>
      <c r="M382" s="60">
        <f t="shared" si="36"/>
        <v>96</v>
      </c>
      <c r="O382" s="255"/>
      <c r="AC382" s="39">
        <v>376</v>
      </c>
    </row>
    <row r="383" spans="2:29" ht="21.4" customHeight="1">
      <c r="B383" s="73">
        <v>377</v>
      </c>
      <c r="C383" s="44"/>
      <c r="D383" s="381"/>
      <c r="E383" s="54"/>
      <c r="F383" s="377"/>
      <c r="G383" s="61"/>
      <c r="H383" s="62">
        <f t="shared" si="31"/>
        <v>0</v>
      </c>
      <c r="I383" s="62">
        <f t="shared" si="32"/>
        <v>0</v>
      </c>
      <c r="J383" s="61">
        <f t="shared" si="33"/>
        <v>0</v>
      </c>
      <c r="K383" s="393">
        <f t="shared" si="34"/>
        <v>0</v>
      </c>
      <c r="L383" s="44">
        <f t="shared" si="35"/>
        <v>76</v>
      </c>
      <c r="M383" s="63">
        <f t="shared" si="36"/>
        <v>96</v>
      </c>
      <c r="O383" s="255"/>
      <c r="AC383" s="39">
        <v>377</v>
      </c>
    </row>
    <row r="384" spans="2:29" ht="21.4" customHeight="1">
      <c r="B384" s="73">
        <v>378</v>
      </c>
      <c r="C384" s="43"/>
      <c r="D384" s="133"/>
      <c r="E384" s="45"/>
      <c r="F384" s="45"/>
      <c r="G384" s="58"/>
      <c r="H384" s="59">
        <f t="shared" si="31"/>
        <v>0</v>
      </c>
      <c r="I384" s="59">
        <f t="shared" si="32"/>
        <v>0</v>
      </c>
      <c r="J384" s="58">
        <f t="shared" si="33"/>
        <v>0</v>
      </c>
      <c r="K384" s="392">
        <f t="shared" si="34"/>
        <v>0</v>
      </c>
      <c r="L384" s="43">
        <f t="shared" si="35"/>
        <v>76</v>
      </c>
      <c r="M384" s="60">
        <f t="shared" si="36"/>
        <v>96</v>
      </c>
      <c r="O384" s="255"/>
      <c r="AC384" s="39">
        <v>378</v>
      </c>
    </row>
    <row r="385" spans="2:29" ht="21.4" customHeight="1">
      <c r="B385" s="73">
        <v>379</v>
      </c>
      <c r="C385" s="44"/>
      <c r="D385" s="381"/>
      <c r="E385" s="377"/>
      <c r="F385" s="377"/>
      <c r="G385" s="61"/>
      <c r="H385" s="62">
        <f t="shared" si="31"/>
        <v>0</v>
      </c>
      <c r="I385" s="62">
        <f t="shared" si="32"/>
        <v>0</v>
      </c>
      <c r="J385" s="61">
        <f t="shared" si="33"/>
        <v>0</v>
      </c>
      <c r="K385" s="393">
        <f t="shared" si="34"/>
        <v>0</v>
      </c>
      <c r="L385" s="44">
        <f t="shared" si="35"/>
        <v>76</v>
      </c>
      <c r="M385" s="63">
        <f t="shared" si="36"/>
        <v>96</v>
      </c>
      <c r="O385" s="255"/>
      <c r="AC385" s="39">
        <v>379</v>
      </c>
    </row>
    <row r="386" spans="2:29" ht="21.4" customHeight="1" thickBot="1">
      <c r="B386" s="73">
        <v>380</v>
      </c>
      <c r="C386" s="43"/>
      <c r="D386" s="133"/>
      <c r="E386" s="45"/>
      <c r="F386" s="45"/>
      <c r="G386" s="58"/>
      <c r="H386" s="59">
        <f t="shared" si="31"/>
        <v>0</v>
      </c>
      <c r="I386" s="59">
        <f t="shared" si="32"/>
        <v>0</v>
      </c>
      <c r="J386" s="58">
        <f t="shared" si="33"/>
        <v>0</v>
      </c>
      <c r="K386" s="392">
        <f t="shared" si="34"/>
        <v>0</v>
      </c>
      <c r="L386" s="43">
        <f t="shared" si="35"/>
        <v>76</v>
      </c>
      <c r="M386" s="60">
        <f t="shared" si="36"/>
        <v>96</v>
      </c>
      <c r="O386" s="255"/>
      <c r="AC386" s="39">
        <v>380</v>
      </c>
    </row>
    <row r="387" spans="2:29" ht="21.4" customHeight="1">
      <c r="B387" s="73">
        <v>381</v>
      </c>
      <c r="C387" s="44"/>
      <c r="D387" s="381"/>
      <c r="E387" s="54"/>
      <c r="F387" s="377"/>
      <c r="G387" s="61"/>
      <c r="H387" s="62">
        <f t="shared" si="31"/>
        <v>0</v>
      </c>
      <c r="I387" s="62">
        <f t="shared" si="32"/>
        <v>0</v>
      </c>
      <c r="J387" s="61">
        <f t="shared" si="33"/>
        <v>0</v>
      </c>
      <c r="K387" s="393">
        <f t="shared" si="34"/>
        <v>0</v>
      </c>
      <c r="L387" s="44">
        <f t="shared" si="35"/>
        <v>76</v>
      </c>
      <c r="M387" s="63">
        <f t="shared" si="36"/>
        <v>96</v>
      </c>
      <c r="O387" s="255"/>
      <c r="AC387" s="39">
        <v>381</v>
      </c>
    </row>
    <row r="388" spans="2:29" ht="21.4" customHeight="1">
      <c r="B388" s="73">
        <v>382</v>
      </c>
      <c r="C388" s="43"/>
      <c r="D388" s="133"/>
      <c r="E388" s="45"/>
      <c r="F388" s="45"/>
      <c r="G388" s="58"/>
      <c r="H388" s="59">
        <f t="shared" si="31"/>
        <v>0</v>
      </c>
      <c r="I388" s="59">
        <f t="shared" si="32"/>
        <v>0</v>
      </c>
      <c r="J388" s="58">
        <f t="shared" si="33"/>
        <v>0</v>
      </c>
      <c r="K388" s="392">
        <f t="shared" si="34"/>
        <v>0</v>
      </c>
      <c r="L388" s="43">
        <f t="shared" si="35"/>
        <v>76</v>
      </c>
      <c r="M388" s="60">
        <f t="shared" si="36"/>
        <v>96</v>
      </c>
      <c r="O388" s="255"/>
      <c r="AC388" s="39">
        <v>382</v>
      </c>
    </row>
    <row r="389" spans="2:29" ht="21.4" customHeight="1">
      <c r="B389" s="73">
        <v>383</v>
      </c>
      <c r="C389" s="44"/>
      <c r="D389" s="381"/>
      <c r="E389" s="377"/>
      <c r="F389" s="377"/>
      <c r="G389" s="61"/>
      <c r="H389" s="62">
        <f t="shared" si="31"/>
        <v>0</v>
      </c>
      <c r="I389" s="62">
        <f t="shared" si="32"/>
        <v>0</v>
      </c>
      <c r="J389" s="61">
        <f t="shared" si="33"/>
        <v>0</v>
      </c>
      <c r="K389" s="393">
        <f t="shared" si="34"/>
        <v>0</v>
      </c>
      <c r="L389" s="44">
        <f t="shared" si="35"/>
        <v>76</v>
      </c>
      <c r="M389" s="63">
        <f t="shared" si="36"/>
        <v>96</v>
      </c>
      <c r="O389" s="255"/>
      <c r="AC389" s="39">
        <v>383</v>
      </c>
    </row>
    <row r="390" spans="2:29" ht="21.4" customHeight="1" thickBot="1">
      <c r="B390" s="73">
        <v>384</v>
      </c>
      <c r="C390" s="43"/>
      <c r="D390" s="133"/>
      <c r="E390" s="45"/>
      <c r="F390" s="45"/>
      <c r="G390" s="58"/>
      <c r="H390" s="59">
        <f t="shared" si="31"/>
        <v>0</v>
      </c>
      <c r="I390" s="59">
        <f t="shared" si="32"/>
        <v>0</v>
      </c>
      <c r="J390" s="58">
        <f t="shared" si="33"/>
        <v>0</v>
      </c>
      <c r="K390" s="392">
        <f t="shared" si="34"/>
        <v>0</v>
      </c>
      <c r="L390" s="43">
        <f t="shared" si="35"/>
        <v>76</v>
      </c>
      <c r="M390" s="60">
        <f t="shared" si="36"/>
        <v>96</v>
      </c>
      <c r="O390" s="255"/>
      <c r="AC390" s="39">
        <v>384</v>
      </c>
    </row>
    <row r="391" spans="2:29" ht="21.4" customHeight="1">
      <c r="B391" s="73">
        <v>385</v>
      </c>
      <c r="C391" s="44"/>
      <c r="D391" s="381"/>
      <c r="E391" s="54"/>
      <c r="F391" s="377"/>
      <c r="G391" s="61"/>
      <c r="H391" s="62">
        <f t="shared" ref="H391:H454" si="37">SUMIFS(listof_result_total_scores,listof_result_chestnos,$C391,listof_result_owners,"Personal",listof_result_status,"Published")</f>
        <v>0</v>
      </c>
      <c r="I391" s="62">
        <f t="shared" ref="I391:I454" si="38">SUMIFS(listof_result_total_scores,listof_result_chestnos,$C391,listof_result_owners,"Personal",listof_result_status,"To Publish")</f>
        <v>0</v>
      </c>
      <c r="J391" s="61">
        <f t="shared" ref="J391:J454" si="39">SUM(H391:I391)</f>
        <v>0</v>
      </c>
      <c r="K391" s="393">
        <f t="shared" ref="K391:K454" si="40">SUMIFS(listof_result_total_scores,listof_result_chestnos,$C391,listof_result_owners,"Personal")</f>
        <v>0</v>
      </c>
      <c r="L391" s="44">
        <f t="shared" si="35"/>
        <v>76</v>
      </c>
      <c r="M391" s="63">
        <f t="shared" si="36"/>
        <v>96</v>
      </c>
      <c r="O391" s="255"/>
      <c r="AC391" s="39">
        <v>385</v>
      </c>
    </row>
    <row r="392" spans="2:29" ht="21.4" customHeight="1">
      <c r="B392" s="73">
        <v>386</v>
      </c>
      <c r="C392" s="43"/>
      <c r="D392" s="133"/>
      <c r="E392" s="45"/>
      <c r="F392" s="45"/>
      <c r="G392" s="58"/>
      <c r="H392" s="59">
        <f t="shared" si="37"/>
        <v>0</v>
      </c>
      <c r="I392" s="59">
        <f t="shared" si="38"/>
        <v>0</v>
      </c>
      <c r="J392" s="58">
        <f t="shared" si="39"/>
        <v>0</v>
      </c>
      <c r="K392" s="392">
        <f t="shared" si="40"/>
        <v>0</v>
      </c>
      <c r="L392" s="43">
        <f t="shared" ref="L392:L455" si="41">RANK($J392,$J$7:$J$506,0)</f>
        <v>76</v>
      </c>
      <c r="M392" s="60">
        <f t="shared" ref="M392:M455" si="42">RANK($K392,$K$7:$K$506,0)</f>
        <v>96</v>
      </c>
      <c r="O392" s="255"/>
      <c r="AC392" s="39">
        <v>386</v>
      </c>
    </row>
    <row r="393" spans="2:29" ht="21.4" customHeight="1">
      <c r="B393" s="73">
        <v>387</v>
      </c>
      <c r="C393" s="44"/>
      <c r="D393" s="381"/>
      <c r="E393" s="377"/>
      <c r="F393" s="377"/>
      <c r="G393" s="61"/>
      <c r="H393" s="62">
        <f t="shared" si="37"/>
        <v>0</v>
      </c>
      <c r="I393" s="62">
        <f t="shared" si="38"/>
        <v>0</v>
      </c>
      <c r="J393" s="61">
        <f t="shared" si="39"/>
        <v>0</v>
      </c>
      <c r="K393" s="393">
        <f t="shared" si="40"/>
        <v>0</v>
      </c>
      <c r="L393" s="44">
        <f t="shared" si="41"/>
        <v>76</v>
      </c>
      <c r="M393" s="63">
        <f t="shared" si="42"/>
        <v>96</v>
      </c>
      <c r="O393" s="255"/>
      <c r="AC393" s="39">
        <v>387</v>
      </c>
    </row>
    <row r="394" spans="2:29" ht="21.4" customHeight="1" thickBot="1">
      <c r="B394" s="73">
        <v>388</v>
      </c>
      <c r="C394" s="43"/>
      <c r="D394" s="133"/>
      <c r="E394" s="45"/>
      <c r="F394" s="45"/>
      <c r="G394" s="58"/>
      <c r="H394" s="59">
        <f t="shared" si="37"/>
        <v>0</v>
      </c>
      <c r="I394" s="59">
        <f t="shared" si="38"/>
        <v>0</v>
      </c>
      <c r="J394" s="58">
        <f t="shared" si="39"/>
        <v>0</v>
      </c>
      <c r="K394" s="392">
        <f t="shared" si="40"/>
        <v>0</v>
      </c>
      <c r="L394" s="43">
        <f t="shared" si="41"/>
        <v>76</v>
      </c>
      <c r="M394" s="60">
        <f t="shared" si="42"/>
        <v>96</v>
      </c>
      <c r="O394" s="255"/>
      <c r="AC394" s="39">
        <v>388</v>
      </c>
    </row>
    <row r="395" spans="2:29" ht="21.4" customHeight="1">
      <c r="B395" s="73">
        <v>389</v>
      </c>
      <c r="C395" s="44"/>
      <c r="D395" s="381"/>
      <c r="E395" s="54"/>
      <c r="F395" s="377"/>
      <c r="G395" s="61"/>
      <c r="H395" s="62">
        <f t="shared" si="37"/>
        <v>0</v>
      </c>
      <c r="I395" s="62">
        <f t="shared" si="38"/>
        <v>0</v>
      </c>
      <c r="J395" s="61">
        <f t="shared" si="39"/>
        <v>0</v>
      </c>
      <c r="K395" s="393">
        <f t="shared" si="40"/>
        <v>0</v>
      </c>
      <c r="L395" s="44">
        <f t="shared" si="41"/>
        <v>76</v>
      </c>
      <c r="M395" s="63">
        <f t="shared" si="42"/>
        <v>96</v>
      </c>
      <c r="O395" s="255"/>
      <c r="AC395" s="39">
        <v>389</v>
      </c>
    </row>
    <row r="396" spans="2:29" ht="21.4" customHeight="1">
      <c r="B396" s="73">
        <v>390</v>
      </c>
      <c r="C396" s="43"/>
      <c r="D396" s="133"/>
      <c r="E396" s="45"/>
      <c r="F396" s="45"/>
      <c r="G396" s="58"/>
      <c r="H396" s="59">
        <f t="shared" si="37"/>
        <v>0</v>
      </c>
      <c r="I396" s="59">
        <f t="shared" si="38"/>
        <v>0</v>
      </c>
      <c r="J396" s="58">
        <f t="shared" si="39"/>
        <v>0</v>
      </c>
      <c r="K396" s="392">
        <f t="shared" si="40"/>
        <v>0</v>
      </c>
      <c r="L396" s="43">
        <f t="shared" si="41"/>
        <v>76</v>
      </c>
      <c r="M396" s="60">
        <f t="shared" si="42"/>
        <v>96</v>
      </c>
      <c r="O396" s="255"/>
      <c r="AC396" s="39">
        <v>390</v>
      </c>
    </row>
    <row r="397" spans="2:29" ht="21.4" customHeight="1">
      <c r="B397" s="73">
        <v>391</v>
      </c>
      <c r="C397" s="44"/>
      <c r="D397" s="381"/>
      <c r="E397" s="377"/>
      <c r="F397" s="377"/>
      <c r="G397" s="61"/>
      <c r="H397" s="62">
        <f t="shared" si="37"/>
        <v>0</v>
      </c>
      <c r="I397" s="62">
        <f t="shared" si="38"/>
        <v>0</v>
      </c>
      <c r="J397" s="61">
        <f t="shared" si="39"/>
        <v>0</v>
      </c>
      <c r="K397" s="393">
        <f t="shared" si="40"/>
        <v>0</v>
      </c>
      <c r="L397" s="44">
        <f t="shared" si="41"/>
        <v>76</v>
      </c>
      <c r="M397" s="63">
        <f t="shared" si="42"/>
        <v>96</v>
      </c>
      <c r="O397" s="255"/>
      <c r="AC397" s="39">
        <v>391</v>
      </c>
    </row>
    <row r="398" spans="2:29" ht="21.4" customHeight="1" thickBot="1">
      <c r="B398" s="73">
        <v>392</v>
      </c>
      <c r="C398" s="43"/>
      <c r="D398" s="133"/>
      <c r="E398" s="45"/>
      <c r="F398" s="45"/>
      <c r="G398" s="58"/>
      <c r="H398" s="59">
        <f t="shared" si="37"/>
        <v>0</v>
      </c>
      <c r="I398" s="59">
        <f t="shared" si="38"/>
        <v>0</v>
      </c>
      <c r="J398" s="58">
        <f t="shared" si="39"/>
        <v>0</v>
      </c>
      <c r="K398" s="392">
        <f t="shared" si="40"/>
        <v>0</v>
      </c>
      <c r="L398" s="43">
        <f t="shared" si="41"/>
        <v>76</v>
      </c>
      <c r="M398" s="60">
        <f t="shared" si="42"/>
        <v>96</v>
      </c>
      <c r="O398" s="255"/>
      <c r="AC398" s="39">
        <v>392</v>
      </c>
    </row>
    <row r="399" spans="2:29" ht="21.4" customHeight="1">
      <c r="B399" s="73">
        <v>393</v>
      </c>
      <c r="C399" s="44"/>
      <c r="D399" s="381"/>
      <c r="E399" s="54"/>
      <c r="F399" s="377"/>
      <c r="G399" s="61"/>
      <c r="H399" s="62">
        <f t="shared" si="37"/>
        <v>0</v>
      </c>
      <c r="I399" s="62">
        <f t="shared" si="38"/>
        <v>0</v>
      </c>
      <c r="J399" s="61">
        <f t="shared" si="39"/>
        <v>0</v>
      </c>
      <c r="K399" s="393">
        <f t="shared" si="40"/>
        <v>0</v>
      </c>
      <c r="L399" s="44">
        <f t="shared" si="41"/>
        <v>76</v>
      </c>
      <c r="M399" s="63">
        <f t="shared" si="42"/>
        <v>96</v>
      </c>
      <c r="O399" s="255"/>
      <c r="AC399" s="39">
        <v>393</v>
      </c>
    </row>
    <row r="400" spans="2:29" ht="21.4" customHeight="1">
      <c r="B400" s="73">
        <v>394</v>
      </c>
      <c r="C400" s="43"/>
      <c r="D400" s="133"/>
      <c r="E400" s="45"/>
      <c r="F400" s="45"/>
      <c r="G400" s="58"/>
      <c r="H400" s="59">
        <f t="shared" si="37"/>
        <v>0</v>
      </c>
      <c r="I400" s="59">
        <f t="shared" si="38"/>
        <v>0</v>
      </c>
      <c r="J400" s="58">
        <f t="shared" si="39"/>
        <v>0</v>
      </c>
      <c r="K400" s="392">
        <f t="shared" si="40"/>
        <v>0</v>
      </c>
      <c r="L400" s="43">
        <f t="shared" si="41"/>
        <v>76</v>
      </c>
      <c r="M400" s="60">
        <f t="shared" si="42"/>
        <v>96</v>
      </c>
      <c r="O400" s="255"/>
      <c r="AC400" s="39">
        <v>394</v>
      </c>
    </row>
    <row r="401" spans="2:29" ht="21.4" customHeight="1">
      <c r="B401" s="73">
        <v>395</v>
      </c>
      <c r="C401" s="44"/>
      <c r="D401" s="381"/>
      <c r="E401" s="377"/>
      <c r="F401" s="377"/>
      <c r="G401" s="61"/>
      <c r="H401" s="62">
        <f t="shared" si="37"/>
        <v>0</v>
      </c>
      <c r="I401" s="62">
        <f t="shared" si="38"/>
        <v>0</v>
      </c>
      <c r="J401" s="61">
        <f t="shared" si="39"/>
        <v>0</v>
      </c>
      <c r="K401" s="393">
        <f t="shared" si="40"/>
        <v>0</v>
      </c>
      <c r="L401" s="44">
        <f t="shared" si="41"/>
        <v>76</v>
      </c>
      <c r="M401" s="63">
        <f t="shared" si="42"/>
        <v>96</v>
      </c>
      <c r="O401" s="255"/>
      <c r="AC401" s="39">
        <v>395</v>
      </c>
    </row>
    <row r="402" spans="2:29" ht="21.4" customHeight="1" thickBot="1">
      <c r="B402" s="73">
        <v>396</v>
      </c>
      <c r="C402" s="43"/>
      <c r="D402" s="133"/>
      <c r="E402" s="45"/>
      <c r="F402" s="45"/>
      <c r="G402" s="58"/>
      <c r="H402" s="59">
        <f t="shared" si="37"/>
        <v>0</v>
      </c>
      <c r="I402" s="59">
        <f t="shared" si="38"/>
        <v>0</v>
      </c>
      <c r="J402" s="58">
        <f t="shared" si="39"/>
        <v>0</v>
      </c>
      <c r="K402" s="392">
        <f t="shared" si="40"/>
        <v>0</v>
      </c>
      <c r="L402" s="43">
        <f t="shared" si="41"/>
        <v>76</v>
      </c>
      <c r="M402" s="60">
        <f t="shared" si="42"/>
        <v>96</v>
      </c>
      <c r="O402" s="255"/>
      <c r="AC402" s="39">
        <v>396</v>
      </c>
    </row>
    <row r="403" spans="2:29" ht="21.4" customHeight="1">
      <c r="B403" s="73">
        <v>397</v>
      </c>
      <c r="C403" s="44"/>
      <c r="D403" s="381"/>
      <c r="E403" s="54"/>
      <c r="F403" s="377"/>
      <c r="G403" s="61"/>
      <c r="H403" s="62">
        <f t="shared" si="37"/>
        <v>0</v>
      </c>
      <c r="I403" s="62">
        <f t="shared" si="38"/>
        <v>0</v>
      </c>
      <c r="J403" s="61">
        <f t="shared" si="39"/>
        <v>0</v>
      </c>
      <c r="K403" s="393">
        <f t="shared" si="40"/>
        <v>0</v>
      </c>
      <c r="L403" s="44">
        <f t="shared" si="41"/>
        <v>76</v>
      </c>
      <c r="M403" s="63">
        <f t="shared" si="42"/>
        <v>96</v>
      </c>
      <c r="O403" s="255"/>
      <c r="AC403" s="39">
        <v>397</v>
      </c>
    </row>
    <row r="404" spans="2:29" ht="21.4" customHeight="1">
      <c r="B404" s="73">
        <v>398</v>
      </c>
      <c r="C404" s="43"/>
      <c r="D404" s="133"/>
      <c r="E404" s="45"/>
      <c r="F404" s="45"/>
      <c r="G404" s="58"/>
      <c r="H404" s="59">
        <f t="shared" si="37"/>
        <v>0</v>
      </c>
      <c r="I404" s="59">
        <f t="shared" si="38"/>
        <v>0</v>
      </c>
      <c r="J404" s="58">
        <f t="shared" si="39"/>
        <v>0</v>
      </c>
      <c r="K404" s="392">
        <f t="shared" si="40"/>
        <v>0</v>
      </c>
      <c r="L404" s="43">
        <f t="shared" si="41"/>
        <v>76</v>
      </c>
      <c r="M404" s="60">
        <f t="shared" si="42"/>
        <v>96</v>
      </c>
      <c r="O404" s="255"/>
      <c r="AC404" s="39">
        <v>398</v>
      </c>
    </row>
    <row r="405" spans="2:29" ht="21.4" customHeight="1">
      <c r="B405" s="73">
        <v>399</v>
      </c>
      <c r="C405" s="44"/>
      <c r="D405" s="381"/>
      <c r="E405" s="377"/>
      <c r="F405" s="377"/>
      <c r="G405" s="61"/>
      <c r="H405" s="62">
        <f t="shared" si="37"/>
        <v>0</v>
      </c>
      <c r="I405" s="62">
        <f t="shared" si="38"/>
        <v>0</v>
      </c>
      <c r="J405" s="61">
        <f t="shared" si="39"/>
        <v>0</v>
      </c>
      <c r="K405" s="393">
        <f t="shared" si="40"/>
        <v>0</v>
      </c>
      <c r="L405" s="44">
        <f t="shared" si="41"/>
        <v>76</v>
      </c>
      <c r="M405" s="63">
        <f t="shared" si="42"/>
        <v>96</v>
      </c>
      <c r="O405" s="255"/>
      <c r="AC405" s="39">
        <v>399</v>
      </c>
    </row>
    <row r="406" spans="2:29" ht="21.4" customHeight="1" thickBot="1">
      <c r="B406" s="73">
        <v>400</v>
      </c>
      <c r="C406" s="43"/>
      <c r="D406" s="133"/>
      <c r="E406" s="45"/>
      <c r="F406" s="45"/>
      <c r="G406" s="58"/>
      <c r="H406" s="59">
        <f t="shared" si="37"/>
        <v>0</v>
      </c>
      <c r="I406" s="59">
        <f t="shared" si="38"/>
        <v>0</v>
      </c>
      <c r="J406" s="58">
        <f t="shared" si="39"/>
        <v>0</v>
      </c>
      <c r="K406" s="392">
        <f t="shared" si="40"/>
        <v>0</v>
      </c>
      <c r="L406" s="43">
        <f t="shared" si="41"/>
        <v>76</v>
      </c>
      <c r="M406" s="60">
        <f t="shared" si="42"/>
        <v>96</v>
      </c>
      <c r="O406" s="255"/>
      <c r="AC406" s="39">
        <v>400</v>
      </c>
    </row>
    <row r="407" spans="2:29" ht="21.4" customHeight="1">
      <c r="B407" s="73">
        <v>401</v>
      </c>
      <c r="C407" s="44"/>
      <c r="D407" s="381"/>
      <c r="E407" s="54"/>
      <c r="F407" s="377"/>
      <c r="G407" s="61"/>
      <c r="H407" s="62">
        <f t="shared" si="37"/>
        <v>0</v>
      </c>
      <c r="I407" s="62">
        <f t="shared" si="38"/>
        <v>0</v>
      </c>
      <c r="J407" s="61">
        <f t="shared" si="39"/>
        <v>0</v>
      </c>
      <c r="K407" s="393">
        <f t="shared" si="40"/>
        <v>0</v>
      </c>
      <c r="L407" s="44">
        <f t="shared" si="41"/>
        <v>76</v>
      </c>
      <c r="M407" s="63">
        <f t="shared" si="42"/>
        <v>96</v>
      </c>
      <c r="O407" s="255"/>
      <c r="AC407" s="39">
        <v>401</v>
      </c>
    </row>
    <row r="408" spans="2:29" ht="21.4" customHeight="1">
      <c r="B408" s="73">
        <v>402</v>
      </c>
      <c r="C408" s="43"/>
      <c r="D408" s="133"/>
      <c r="E408" s="45"/>
      <c r="F408" s="45"/>
      <c r="G408" s="58"/>
      <c r="H408" s="59">
        <f t="shared" si="37"/>
        <v>0</v>
      </c>
      <c r="I408" s="59">
        <f t="shared" si="38"/>
        <v>0</v>
      </c>
      <c r="J408" s="58">
        <f t="shared" si="39"/>
        <v>0</v>
      </c>
      <c r="K408" s="392">
        <f t="shared" si="40"/>
        <v>0</v>
      </c>
      <c r="L408" s="43">
        <f t="shared" si="41"/>
        <v>76</v>
      </c>
      <c r="M408" s="60">
        <f t="shared" si="42"/>
        <v>96</v>
      </c>
      <c r="O408" s="255"/>
      <c r="AC408" s="39">
        <v>402</v>
      </c>
    </row>
    <row r="409" spans="2:29" ht="21.4" customHeight="1">
      <c r="B409" s="73">
        <v>403</v>
      </c>
      <c r="C409" s="44"/>
      <c r="D409" s="381"/>
      <c r="E409" s="377"/>
      <c r="F409" s="377"/>
      <c r="G409" s="61"/>
      <c r="H409" s="62">
        <f t="shared" si="37"/>
        <v>0</v>
      </c>
      <c r="I409" s="62">
        <f t="shared" si="38"/>
        <v>0</v>
      </c>
      <c r="J409" s="61">
        <f t="shared" si="39"/>
        <v>0</v>
      </c>
      <c r="K409" s="393">
        <f t="shared" si="40"/>
        <v>0</v>
      </c>
      <c r="L409" s="44">
        <f t="shared" si="41"/>
        <v>76</v>
      </c>
      <c r="M409" s="63">
        <f t="shared" si="42"/>
        <v>96</v>
      </c>
      <c r="O409" s="255"/>
      <c r="AC409" s="39">
        <v>403</v>
      </c>
    </row>
    <row r="410" spans="2:29" ht="21.4" customHeight="1" thickBot="1">
      <c r="B410" s="73">
        <v>404</v>
      </c>
      <c r="C410" s="43"/>
      <c r="D410" s="133"/>
      <c r="E410" s="45"/>
      <c r="F410" s="45"/>
      <c r="G410" s="58"/>
      <c r="H410" s="59">
        <f t="shared" si="37"/>
        <v>0</v>
      </c>
      <c r="I410" s="59">
        <f t="shared" si="38"/>
        <v>0</v>
      </c>
      <c r="J410" s="58">
        <f t="shared" si="39"/>
        <v>0</v>
      </c>
      <c r="K410" s="392">
        <f t="shared" si="40"/>
        <v>0</v>
      </c>
      <c r="L410" s="43">
        <f t="shared" si="41"/>
        <v>76</v>
      </c>
      <c r="M410" s="60">
        <f t="shared" si="42"/>
        <v>96</v>
      </c>
      <c r="O410" s="255"/>
      <c r="AC410" s="39">
        <v>404</v>
      </c>
    </row>
    <row r="411" spans="2:29" ht="21.4" customHeight="1">
      <c r="B411" s="73">
        <v>405</v>
      </c>
      <c r="C411" s="44"/>
      <c r="D411" s="381"/>
      <c r="E411" s="54"/>
      <c r="F411" s="377"/>
      <c r="G411" s="61"/>
      <c r="H411" s="62">
        <f t="shared" si="37"/>
        <v>0</v>
      </c>
      <c r="I411" s="62">
        <f t="shared" si="38"/>
        <v>0</v>
      </c>
      <c r="J411" s="61">
        <f t="shared" si="39"/>
        <v>0</v>
      </c>
      <c r="K411" s="393">
        <f t="shared" si="40"/>
        <v>0</v>
      </c>
      <c r="L411" s="44">
        <f t="shared" si="41"/>
        <v>76</v>
      </c>
      <c r="M411" s="63">
        <f t="shared" si="42"/>
        <v>96</v>
      </c>
      <c r="O411" s="255"/>
      <c r="AC411" s="39">
        <v>405</v>
      </c>
    </row>
    <row r="412" spans="2:29" ht="21.4" customHeight="1">
      <c r="B412" s="73">
        <v>406</v>
      </c>
      <c r="C412" s="43"/>
      <c r="D412" s="133"/>
      <c r="E412" s="45"/>
      <c r="F412" s="45"/>
      <c r="G412" s="58"/>
      <c r="H412" s="59">
        <f t="shared" si="37"/>
        <v>0</v>
      </c>
      <c r="I412" s="59">
        <f t="shared" si="38"/>
        <v>0</v>
      </c>
      <c r="J412" s="58">
        <f t="shared" si="39"/>
        <v>0</v>
      </c>
      <c r="K412" s="392">
        <f t="shared" si="40"/>
        <v>0</v>
      </c>
      <c r="L412" s="43">
        <f t="shared" si="41"/>
        <v>76</v>
      </c>
      <c r="M412" s="60">
        <f t="shared" si="42"/>
        <v>96</v>
      </c>
      <c r="O412" s="255"/>
      <c r="AC412" s="39">
        <v>406</v>
      </c>
    </row>
    <row r="413" spans="2:29" ht="21.4" customHeight="1">
      <c r="B413" s="73">
        <v>407</v>
      </c>
      <c r="C413" s="44"/>
      <c r="D413" s="381"/>
      <c r="E413" s="377"/>
      <c r="F413" s="377"/>
      <c r="G413" s="61"/>
      <c r="H413" s="62">
        <f t="shared" si="37"/>
        <v>0</v>
      </c>
      <c r="I413" s="62">
        <f t="shared" si="38"/>
        <v>0</v>
      </c>
      <c r="J413" s="61">
        <f t="shared" si="39"/>
        <v>0</v>
      </c>
      <c r="K413" s="393">
        <f t="shared" si="40"/>
        <v>0</v>
      </c>
      <c r="L413" s="44">
        <f t="shared" si="41"/>
        <v>76</v>
      </c>
      <c r="M413" s="63">
        <f t="shared" si="42"/>
        <v>96</v>
      </c>
      <c r="O413" s="255"/>
      <c r="AC413" s="39">
        <v>407</v>
      </c>
    </row>
    <row r="414" spans="2:29" ht="21.4" customHeight="1" thickBot="1">
      <c r="B414" s="73">
        <v>408</v>
      </c>
      <c r="C414" s="43"/>
      <c r="D414" s="133"/>
      <c r="E414" s="45"/>
      <c r="F414" s="45"/>
      <c r="G414" s="58"/>
      <c r="H414" s="59">
        <f t="shared" si="37"/>
        <v>0</v>
      </c>
      <c r="I414" s="59">
        <f t="shared" si="38"/>
        <v>0</v>
      </c>
      <c r="J414" s="58">
        <f t="shared" si="39"/>
        <v>0</v>
      </c>
      <c r="K414" s="392">
        <f t="shared" si="40"/>
        <v>0</v>
      </c>
      <c r="L414" s="43">
        <f t="shared" si="41"/>
        <v>76</v>
      </c>
      <c r="M414" s="60">
        <f t="shared" si="42"/>
        <v>96</v>
      </c>
      <c r="O414" s="255"/>
      <c r="AC414" s="39">
        <v>408</v>
      </c>
    </row>
    <row r="415" spans="2:29" ht="21.4" customHeight="1">
      <c r="B415" s="73">
        <v>409</v>
      </c>
      <c r="C415" s="44"/>
      <c r="D415" s="381"/>
      <c r="E415" s="54"/>
      <c r="F415" s="377"/>
      <c r="G415" s="61"/>
      <c r="H415" s="62">
        <f t="shared" si="37"/>
        <v>0</v>
      </c>
      <c r="I415" s="62">
        <f t="shared" si="38"/>
        <v>0</v>
      </c>
      <c r="J415" s="61">
        <f t="shared" si="39"/>
        <v>0</v>
      </c>
      <c r="K415" s="393">
        <f t="shared" si="40"/>
        <v>0</v>
      </c>
      <c r="L415" s="44">
        <f t="shared" si="41"/>
        <v>76</v>
      </c>
      <c r="M415" s="63">
        <f t="shared" si="42"/>
        <v>96</v>
      </c>
      <c r="O415" s="255"/>
      <c r="AC415" s="39">
        <v>409</v>
      </c>
    </row>
    <row r="416" spans="2:29" ht="21.4" customHeight="1">
      <c r="B416" s="73">
        <v>410</v>
      </c>
      <c r="C416" s="43"/>
      <c r="D416" s="133"/>
      <c r="E416" s="45"/>
      <c r="F416" s="45"/>
      <c r="G416" s="58"/>
      <c r="H416" s="59">
        <f t="shared" si="37"/>
        <v>0</v>
      </c>
      <c r="I416" s="59">
        <f t="shared" si="38"/>
        <v>0</v>
      </c>
      <c r="J416" s="58">
        <f t="shared" si="39"/>
        <v>0</v>
      </c>
      <c r="K416" s="392">
        <f t="shared" si="40"/>
        <v>0</v>
      </c>
      <c r="L416" s="43">
        <f t="shared" si="41"/>
        <v>76</v>
      </c>
      <c r="M416" s="60">
        <f t="shared" si="42"/>
        <v>96</v>
      </c>
      <c r="O416" s="255"/>
      <c r="AC416" s="39">
        <v>410</v>
      </c>
    </row>
    <row r="417" spans="2:29" ht="21.4" customHeight="1">
      <c r="B417" s="73">
        <v>411</v>
      </c>
      <c r="C417" s="44"/>
      <c r="D417" s="381"/>
      <c r="E417" s="377"/>
      <c r="F417" s="377"/>
      <c r="G417" s="61"/>
      <c r="H417" s="62">
        <f t="shared" si="37"/>
        <v>0</v>
      </c>
      <c r="I417" s="62">
        <f t="shared" si="38"/>
        <v>0</v>
      </c>
      <c r="J417" s="61">
        <f t="shared" si="39"/>
        <v>0</v>
      </c>
      <c r="K417" s="393">
        <f t="shared" si="40"/>
        <v>0</v>
      </c>
      <c r="L417" s="44">
        <f t="shared" si="41"/>
        <v>76</v>
      </c>
      <c r="M417" s="63">
        <f t="shared" si="42"/>
        <v>96</v>
      </c>
      <c r="O417" s="255"/>
      <c r="AC417" s="39">
        <v>411</v>
      </c>
    </row>
    <row r="418" spans="2:29" ht="21.4" customHeight="1" thickBot="1">
      <c r="B418" s="73">
        <v>412</v>
      </c>
      <c r="C418" s="43"/>
      <c r="D418" s="133"/>
      <c r="E418" s="45"/>
      <c r="F418" s="45"/>
      <c r="G418" s="58"/>
      <c r="H418" s="59">
        <f t="shared" si="37"/>
        <v>0</v>
      </c>
      <c r="I418" s="59">
        <f t="shared" si="38"/>
        <v>0</v>
      </c>
      <c r="J418" s="58">
        <f t="shared" si="39"/>
        <v>0</v>
      </c>
      <c r="K418" s="392">
        <f t="shared" si="40"/>
        <v>0</v>
      </c>
      <c r="L418" s="43">
        <f t="shared" si="41"/>
        <v>76</v>
      </c>
      <c r="M418" s="60">
        <f t="shared" si="42"/>
        <v>96</v>
      </c>
      <c r="O418" s="255"/>
      <c r="AC418" s="39">
        <v>412</v>
      </c>
    </row>
    <row r="419" spans="2:29" ht="21.4" customHeight="1">
      <c r="B419" s="73">
        <v>413</v>
      </c>
      <c r="C419" s="44"/>
      <c r="D419" s="381"/>
      <c r="E419" s="54"/>
      <c r="F419" s="377"/>
      <c r="G419" s="61"/>
      <c r="H419" s="62">
        <f t="shared" si="37"/>
        <v>0</v>
      </c>
      <c r="I419" s="62">
        <f t="shared" si="38"/>
        <v>0</v>
      </c>
      <c r="J419" s="61">
        <f t="shared" si="39"/>
        <v>0</v>
      </c>
      <c r="K419" s="393">
        <f t="shared" si="40"/>
        <v>0</v>
      </c>
      <c r="L419" s="44">
        <f t="shared" si="41"/>
        <v>76</v>
      </c>
      <c r="M419" s="63">
        <f t="shared" si="42"/>
        <v>96</v>
      </c>
      <c r="O419" s="255"/>
      <c r="AC419" s="39">
        <v>413</v>
      </c>
    </row>
    <row r="420" spans="2:29" ht="21.4" customHeight="1">
      <c r="B420" s="73">
        <v>414</v>
      </c>
      <c r="C420" s="43"/>
      <c r="D420" s="133"/>
      <c r="E420" s="45"/>
      <c r="F420" s="45"/>
      <c r="G420" s="58"/>
      <c r="H420" s="59">
        <f t="shared" si="37"/>
        <v>0</v>
      </c>
      <c r="I420" s="59">
        <f t="shared" si="38"/>
        <v>0</v>
      </c>
      <c r="J420" s="58">
        <f t="shared" si="39"/>
        <v>0</v>
      </c>
      <c r="K420" s="392">
        <f t="shared" si="40"/>
        <v>0</v>
      </c>
      <c r="L420" s="43">
        <f t="shared" si="41"/>
        <v>76</v>
      </c>
      <c r="M420" s="60">
        <f t="shared" si="42"/>
        <v>96</v>
      </c>
      <c r="O420" s="255"/>
      <c r="AC420" s="39">
        <v>414</v>
      </c>
    </row>
    <row r="421" spans="2:29" ht="21.4" customHeight="1">
      <c r="B421" s="73">
        <v>415</v>
      </c>
      <c r="C421" s="44"/>
      <c r="D421" s="381"/>
      <c r="E421" s="377"/>
      <c r="F421" s="377"/>
      <c r="G421" s="61"/>
      <c r="H421" s="62">
        <f t="shared" si="37"/>
        <v>0</v>
      </c>
      <c r="I421" s="62">
        <f t="shared" si="38"/>
        <v>0</v>
      </c>
      <c r="J421" s="61">
        <f t="shared" si="39"/>
        <v>0</v>
      </c>
      <c r="K421" s="393">
        <f t="shared" si="40"/>
        <v>0</v>
      </c>
      <c r="L421" s="44">
        <f t="shared" si="41"/>
        <v>76</v>
      </c>
      <c r="M421" s="63">
        <f t="shared" si="42"/>
        <v>96</v>
      </c>
      <c r="O421" s="255"/>
      <c r="AC421" s="39">
        <v>415</v>
      </c>
    </row>
    <row r="422" spans="2:29" ht="21.4" customHeight="1" thickBot="1">
      <c r="B422" s="73">
        <v>416</v>
      </c>
      <c r="C422" s="43"/>
      <c r="D422" s="133"/>
      <c r="E422" s="45"/>
      <c r="F422" s="45"/>
      <c r="G422" s="58"/>
      <c r="H422" s="59">
        <f t="shared" si="37"/>
        <v>0</v>
      </c>
      <c r="I422" s="59">
        <f t="shared" si="38"/>
        <v>0</v>
      </c>
      <c r="J422" s="58">
        <f t="shared" si="39"/>
        <v>0</v>
      </c>
      <c r="K422" s="392">
        <f t="shared" si="40"/>
        <v>0</v>
      </c>
      <c r="L422" s="43">
        <f t="shared" si="41"/>
        <v>76</v>
      </c>
      <c r="M422" s="60">
        <f t="shared" si="42"/>
        <v>96</v>
      </c>
      <c r="O422" s="255"/>
      <c r="AC422" s="39">
        <v>416</v>
      </c>
    </row>
    <row r="423" spans="2:29" ht="21.4" customHeight="1">
      <c r="B423" s="73">
        <v>417</v>
      </c>
      <c r="C423" s="44"/>
      <c r="D423" s="381"/>
      <c r="E423" s="54"/>
      <c r="F423" s="377"/>
      <c r="G423" s="61"/>
      <c r="H423" s="62">
        <f t="shared" si="37"/>
        <v>0</v>
      </c>
      <c r="I423" s="62">
        <f t="shared" si="38"/>
        <v>0</v>
      </c>
      <c r="J423" s="61">
        <f t="shared" si="39"/>
        <v>0</v>
      </c>
      <c r="K423" s="393">
        <f t="shared" si="40"/>
        <v>0</v>
      </c>
      <c r="L423" s="44">
        <f t="shared" si="41"/>
        <v>76</v>
      </c>
      <c r="M423" s="63">
        <f t="shared" si="42"/>
        <v>96</v>
      </c>
      <c r="O423" s="255"/>
      <c r="AC423" s="39">
        <v>417</v>
      </c>
    </row>
    <row r="424" spans="2:29" ht="21.4" customHeight="1">
      <c r="B424" s="73">
        <v>418</v>
      </c>
      <c r="C424" s="43"/>
      <c r="D424" s="133"/>
      <c r="E424" s="45"/>
      <c r="F424" s="45"/>
      <c r="G424" s="58"/>
      <c r="H424" s="59">
        <f t="shared" si="37"/>
        <v>0</v>
      </c>
      <c r="I424" s="59">
        <f t="shared" si="38"/>
        <v>0</v>
      </c>
      <c r="J424" s="58">
        <f t="shared" si="39"/>
        <v>0</v>
      </c>
      <c r="K424" s="392">
        <f t="shared" si="40"/>
        <v>0</v>
      </c>
      <c r="L424" s="43">
        <f t="shared" si="41"/>
        <v>76</v>
      </c>
      <c r="M424" s="60">
        <f t="shared" si="42"/>
        <v>96</v>
      </c>
      <c r="O424" s="255"/>
      <c r="AC424" s="39">
        <v>418</v>
      </c>
    </row>
    <row r="425" spans="2:29" ht="21.4" customHeight="1">
      <c r="B425" s="73">
        <v>419</v>
      </c>
      <c r="C425" s="44"/>
      <c r="D425" s="381"/>
      <c r="E425" s="377"/>
      <c r="F425" s="377"/>
      <c r="G425" s="61"/>
      <c r="H425" s="62">
        <f t="shared" si="37"/>
        <v>0</v>
      </c>
      <c r="I425" s="62">
        <f t="shared" si="38"/>
        <v>0</v>
      </c>
      <c r="J425" s="61">
        <f t="shared" si="39"/>
        <v>0</v>
      </c>
      <c r="K425" s="393">
        <f t="shared" si="40"/>
        <v>0</v>
      </c>
      <c r="L425" s="44">
        <f t="shared" si="41"/>
        <v>76</v>
      </c>
      <c r="M425" s="63">
        <f t="shared" si="42"/>
        <v>96</v>
      </c>
      <c r="O425" s="255"/>
      <c r="AC425" s="39">
        <v>419</v>
      </c>
    </row>
    <row r="426" spans="2:29" ht="21.4" customHeight="1" thickBot="1">
      <c r="B426" s="73">
        <v>420</v>
      </c>
      <c r="C426" s="43"/>
      <c r="D426" s="133"/>
      <c r="E426" s="45"/>
      <c r="F426" s="45"/>
      <c r="G426" s="58"/>
      <c r="H426" s="59">
        <f t="shared" si="37"/>
        <v>0</v>
      </c>
      <c r="I426" s="59">
        <f t="shared" si="38"/>
        <v>0</v>
      </c>
      <c r="J426" s="58">
        <f t="shared" si="39"/>
        <v>0</v>
      </c>
      <c r="K426" s="392">
        <f t="shared" si="40"/>
        <v>0</v>
      </c>
      <c r="L426" s="43">
        <f t="shared" si="41"/>
        <v>76</v>
      </c>
      <c r="M426" s="60">
        <f t="shared" si="42"/>
        <v>96</v>
      </c>
      <c r="O426" s="255"/>
      <c r="AC426" s="39">
        <v>420</v>
      </c>
    </row>
    <row r="427" spans="2:29" ht="21.4" customHeight="1">
      <c r="B427" s="73">
        <v>421</v>
      </c>
      <c r="C427" s="44"/>
      <c r="D427" s="381"/>
      <c r="E427" s="54"/>
      <c r="F427" s="377"/>
      <c r="G427" s="61"/>
      <c r="H427" s="62">
        <f t="shared" si="37"/>
        <v>0</v>
      </c>
      <c r="I427" s="62">
        <f t="shared" si="38"/>
        <v>0</v>
      </c>
      <c r="J427" s="61">
        <f t="shared" si="39"/>
        <v>0</v>
      </c>
      <c r="K427" s="393">
        <f t="shared" si="40"/>
        <v>0</v>
      </c>
      <c r="L427" s="44">
        <f t="shared" si="41"/>
        <v>76</v>
      </c>
      <c r="M427" s="63">
        <f t="shared" si="42"/>
        <v>96</v>
      </c>
      <c r="O427" s="255"/>
      <c r="AC427" s="39">
        <v>421</v>
      </c>
    </row>
    <row r="428" spans="2:29" ht="21.4" customHeight="1">
      <c r="B428" s="73">
        <v>422</v>
      </c>
      <c r="C428" s="43"/>
      <c r="D428" s="133"/>
      <c r="E428" s="45"/>
      <c r="F428" s="45"/>
      <c r="G428" s="58"/>
      <c r="H428" s="59">
        <f t="shared" si="37"/>
        <v>0</v>
      </c>
      <c r="I428" s="59">
        <f t="shared" si="38"/>
        <v>0</v>
      </c>
      <c r="J428" s="58">
        <f t="shared" si="39"/>
        <v>0</v>
      </c>
      <c r="K428" s="392">
        <f t="shared" si="40"/>
        <v>0</v>
      </c>
      <c r="L428" s="43">
        <f t="shared" si="41"/>
        <v>76</v>
      </c>
      <c r="M428" s="60">
        <f t="shared" si="42"/>
        <v>96</v>
      </c>
      <c r="O428" s="255"/>
      <c r="AC428" s="39">
        <v>422</v>
      </c>
    </row>
    <row r="429" spans="2:29" ht="21.4" customHeight="1">
      <c r="B429" s="73">
        <v>423</v>
      </c>
      <c r="C429" s="44"/>
      <c r="D429" s="381"/>
      <c r="E429" s="377"/>
      <c r="F429" s="377"/>
      <c r="G429" s="61"/>
      <c r="H429" s="62">
        <f t="shared" si="37"/>
        <v>0</v>
      </c>
      <c r="I429" s="62">
        <f t="shared" si="38"/>
        <v>0</v>
      </c>
      <c r="J429" s="61">
        <f t="shared" si="39"/>
        <v>0</v>
      </c>
      <c r="K429" s="393">
        <f t="shared" si="40"/>
        <v>0</v>
      </c>
      <c r="L429" s="44">
        <f t="shared" si="41"/>
        <v>76</v>
      </c>
      <c r="M429" s="63">
        <f t="shared" si="42"/>
        <v>96</v>
      </c>
      <c r="O429" s="255"/>
      <c r="AC429" s="39">
        <v>423</v>
      </c>
    </row>
    <row r="430" spans="2:29" ht="21.4" customHeight="1" thickBot="1">
      <c r="B430" s="73">
        <v>424</v>
      </c>
      <c r="C430" s="43"/>
      <c r="D430" s="133"/>
      <c r="E430" s="45"/>
      <c r="F430" s="45"/>
      <c r="G430" s="58"/>
      <c r="H430" s="59">
        <f t="shared" si="37"/>
        <v>0</v>
      </c>
      <c r="I430" s="59">
        <f t="shared" si="38"/>
        <v>0</v>
      </c>
      <c r="J430" s="58">
        <f t="shared" si="39"/>
        <v>0</v>
      </c>
      <c r="K430" s="392">
        <f t="shared" si="40"/>
        <v>0</v>
      </c>
      <c r="L430" s="43">
        <f t="shared" si="41"/>
        <v>76</v>
      </c>
      <c r="M430" s="60">
        <f t="shared" si="42"/>
        <v>96</v>
      </c>
      <c r="O430" s="255"/>
      <c r="AC430" s="39">
        <v>424</v>
      </c>
    </row>
    <row r="431" spans="2:29" ht="21.4" customHeight="1">
      <c r="B431" s="73">
        <v>425</v>
      </c>
      <c r="C431" s="44"/>
      <c r="D431" s="381"/>
      <c r="E431" s="54"/>
      <c r="F431" s="377"/>
      <c r="G431" s="61"/>
      <c r="H431" s="62">
        <f t="shared" si="37"/>
        <v>0</v>
      </c>
      <c r="I431" s="62">
        <f t="shared" si="38"/>
        <v>0</v>
      </c>
      <c r="J431" s="61">
        <f t="shared" si="39"/>
        <v>0</v>
      </c>
      <c r="K431" s="393">
        <f t="shared" si="40"/>
        <v>0</v>
      </c>
      <c r="L431" s="44">
        <f t="shared" si="41"/>
        <v>76</v>
      </c>
      <c r="M431" s="63">
        <f t="shared" si="42"/>
        <v>96</v>
      </c>
      <c r="O431" s="255"/>
      <c r="AC431" s="39">
        <v>425</v>
      </c>
    </row>
    <row r="432" spans="2:29" ht="21.4" customHeight="1">
      <c r="B432" s="73">
        <v>426</v>
      </c>
      <c r="C432" s="43"/>
      <c r="D432" s="133"/>
      <c r="E432" s="45"/>
      <c r="F432" s="45"/>
      <c r="G432" s="58"/>
      <c r="H432" s="59">
        <f t="shared" si="37"/>
        <v>0</v>
      </c>
      <c r="I432" s="59">
        <f t="shared" si="38"/>
        <v>0</v>
      </c>
      <c r="J432" s="58">
        <f t="shared" si="39"/>
        <v>0</v>
      </c>
      <c r="K432" s="392">
        <f t="shared" si="40"/>
        <v>0</v>
      </c>
      <c r="L432" s="43">
        <f t="shared" si="41"/>
        <v>76</v>
      </c>
      <c r="M432" s="60">
        <f t="shared" si="42"/>
        <v>96</v>
      </c>
      <c r="O432" s="255"/>
      <c r="AC432" s="39">
        <v>426</v>
      </c>
    </row>
    <row r="433" spans="2:29" ht="21.4" customHeight="1">
      <c r="B433" s="73">
        <v>427</v>
      </c>
      <c r="C433" s="44"/>
      <c r="D433" s="381"/>
      <c r="E433" s="377"/>
      <c r="F433" s="377"/>
      <c r="G433" s="61"/>
      <c r="H433" s="62">
        <f t="shared" si="37"/>
        <v>0</v>
      </c>
      <c r="I433" s="62">
        <f t="shared" si="38"/>
        <v>0</v>
      </c>
      <c r="J433" s="61">
        <f t="shared" si="39"/>
        <v>0</v>
      </c>
      <c r="K433" s="393">
        <f t="shared" si="40"/>
        <v>0</v>
      </c>
      <c r="L433" s="44">
        <f t="shared" si="41"/>
        <v>76</v>
      </c>
      <c r="M433" s="63">
        <f t="shared" si="42"/>
        <v>96</v>
      </c>
      <c r="O433" s="255"/>
      <c r="AC433" s="39">
        <v>427</v>
      </c>
    </row>
    <row r="434" spans="2:29" ht="21.4" customHeight="1" thickBot="1">
      <c r="B434" s="73">
        <v>428</v>
      </c>
      <c r="C434" s="43"/>
      <c r="D434" s="133"/>
      <c r="E434" s="45"/>
      <c r="F434" s="45"/>
      <c r="G434" s="58"/>
      <c r="H434" s="59">
        <f t="shared" si="37"/>
        <v>0</v>
      </c>
      <c r="I434" s="59">
        <f t="shared" si="38"/>
        <v>0</v>
      </c>
      <c r="J434" s="58">
        <f t="shared" si="39"/>
        <v>0</v>
      </c>
      <c r="K434" s="392">
        <f t="shared" si="40"/>
        <v>0</v>
      </c>
      <c r="L434" s="43">
        <f t="shared" si="41"/>
        <v>76</v>
      </c>
      <c r="M434" s="60">
        <f t="shared" si="42"/>
        <v>96</v>
      </c>
      <c r="O434" s="255"/>
      <c r="AC434" s="39">
        <v>428</v>
      </c>
    </row>
    <row r="435" spans="2:29" ht="21.4" customHeight="1">
      <c r="B435" s="73">
        <v>429</v>
      </c>
      <c r="C435" s="44"/>
      <c r="D435" s="381"/>
      <c r="E435" s="54"/>
      <c r="F435" s="377"/>
      <c r="G435" s="61"/>
      <c r="H435" s="62">
        <f t="shared" si="37"/>
        <v>0</v>
      </c>
      <c r="I435" s="62">
        <f t="shared" si="38"/>
        <v>0</v>
      </c>
      <c r="J435" s="61">
        <f t="shared" si="39"/>
        <v>0</v>
      </c>
      <c r="K435" s="393">
        <f t="shared" si="40"/>
        <v>0</v>
      </c>
      <c r="L435" s="44">
        <f t="shared" si="41"/>
        <v>76</v>
      </c>
      <c r="M435" s="63">
        <f t="shared" si="42"/>
        <v>96</v>
      </c>
      <c r="O435" s="255"/>
      <c r="AC435" s="39">
        <v>429</v>
      </c>
    </row>
    <row r="436" spans="2:29" ht="21.4" customHeight="1">
      <c r="B436" s="73">
        <v>430</v>
      </c>
      <c r="C436" s="43"/>
      <c r="D436" s="133"/>
      <c r="E436" s="45"/>
      <c r="F436" s="45"/>
      <c r="G436" s="58"/>
      <c r="H436" s="59">
        <f t="shared" si="37"/>
        <v>0</v>
      </c>
      <c r="I436" s="59">
        <f t="shared" si="38"/>
        <v>0</v>
      </c>
      <c r="J436" s="58">
        <f t="shared" si="39"/>
        <v>0</v>
      </c>
      <c r="K436" s="392">
        <f t="shared" si="40"/>
        <v>0</v>
      </c>
      <c r="L436" s="43">
        <f t="shared" si="41"/>
        <v>76</v>
      </c>
      <c r="M436" s="60">
        <f t="shared" si="42"/>
        <v>96</v>
      </c>
      <c r="O436" s="255"/>
      <c r="AC436" s="39">
        <v>430</v>
      </c>
    </row>
    <row r="437" spans="2:29" ht="21.4" customHeight="1">
      <c r="B437" s="73">
        <v>431</v>
      </c>
      <c r="C437" s="44"/>
      <c r="D437" s="381"/>
      <c r="E437" s="377"/>
      <c r="F437" s="377"/>
      <c r="G437" s="61"/>
      <c r="H437" s="62">
        <f t="shared" si="37"/>
        <v>0</v>
      </c>
      <c r="I437" s="62">
        <f t="shared" si="38"/>
        <v>0</v>
      </c>
      <c r="J437" s="61">
        <f t="shared" si="39"/>
        <v>0</v>
      </c>
      <c r="K437" s="393">
        <f t="shared" si="40"/>
        <v>0</v>
      </c>
      <c r="L437" s="44">
        <f t="shared" si="41"/>
        <v>76</v>
      </c>
      <c r="M437" s="63">
        <f t="shared" si="42"/>
        <v>96</v>
      </c>
      <c r="O437" s="255"/>
      <c r="AC437" s="39">
        <v>431</v>
      </c>
    </row>
    <row r="438" spans="2:29" ht="21.4" customHeight="1" thickBot="1">
      <c r="B438" s="73">
        <v>432</v>
      </c>
      <c r="C438" s="43"/>
      <c r="D438" s="133"/>
      <c r="E438" s="45"/>
      <c r="F438" s="45"/>
      <c r="G438" s="58"/>
      <c r="H438" s="59">
        <f t="shared" si="37"/>
        <v>0</v>
      </c>
      <c r="I438" s="59">
        <f t="shared" si="38"/>
        <v>0</v>
      </c>
      <c r="J438" s="58">
        <f t="shared" si="39"/>
        <v>0</v>
      </c>
      <c r="K438" s="392">
        <f t="shared" si="40"/>
        <v>0</v>
      </c>
      <c r="L438" s="43">
        <f t="shared" si="41"/>
        <v>76</v>
      </c>
      <c r="M438" s="60">
        <f t="shared" si="42"/>
        <v>96</v>
      </c>
      <c r="O438" s="255"/>
      <c r="AC438" s="39">
        <v>432</v>
      </c>
    </row>
    <row r="439" spans="2:29" ht="21.4" customHeight="1">
      <c r="B439" s="73">
        <v>433</v>
      </c>
      <c r="C439" s="44"/>
      <c r="D439" s="381"/>
      <c r="E439" s="54"/>
      <c r="F439" s="377"/>
      <c r="G439" s="61"/>
      <c r="H439" s="62">
        <f t="shared" si="37"/>
        <v>0</v>
      </c>
      <c r="I439" s="62">
        <f t="shared" si="38"/>
        <v>0</v>
      </c>
      <c r="J439" s="61">
        <f t="shared" si="39"/>
        <v>0</v>
      </c>
      <c r="K439" s="393">
        <f t="shared" si="40"/>
        <v>0</v>
      </c>
      <c r="L439" s="44">
        <f t="shared" si="41"/>
        <v>76</v>
      </c>
      <c r="M439" s="63">
        <f t="shared" si="42"/>
        <v>96</v>
      </c>
      <c r="O439" s="255"/>
      <c r="AC439" s="39">
        <v>433</v>
      </c>
    </row>
    <row r="440" spans="2:29" ht="21.4" customHeight="1">
      <c r="B440" s="73">
        <v>434</v>
      </c>
      <c r="C440" s="43"/>
      <c r="D440" s="133"/>
      <c r="E440" s="45"/>
      <c r="F440" s="45"/>
      <c r="G440" s="58"/>
      <c r="H440" s="59">
        <f t="shared" si="37"/>
        <v>0</v>
      </c>
      <c r="I440" s="59">
        <f t="shared" si="38"/>
        <v>0</v>
      </c>
      <c r="J440" s="58">
        <f t="shared" si="39"/>
        <v>0</v>
      </c>
      <c r="K440" s="392">
        <f t="shared" si="40"/>
        <v>0</v>
      </c>
      <c r="L440" s="43">
        <f t="shared" si="41"/>
        <v>76</v>
      </c>
      <c r="M440" s="60">
        <f t="shared" si="42"/>
        <v>96</v>
      </c>
      <c r="O440" s="255"/>
      <c r="AC440" s="39">
        <v>434</v>
      </c>
    </row>
    <row r="441" spans="2:29" ht="21.4" customHeight="1">
      <c r="B441" s="73">
        <v>435</v>
      </c>
      <c r="C441" s="44"/>
      <c r="D441" s="381"/>
      <c r="E441" s="377"/>
      <c r="F441" s="377"/>
      <c r="G441" s="61"/>
      <c r="H441" s="62">
        <f t="shared" si="37"/>
        <v>0</v>
      </c>
      <c r="I441" s="62">
        <f t="shared" si="38"/>
        <v>0</v>
      </c>
      <c r="J441" s="61">
        <f t="shared" si="39"/>
        <v>0</v>
      </c>
      <c r="K441" s="393">
        <f t="shared" si="40"/>
        <v>0</v>
      </c>
      <c r="L441" s="44">
        <f t="shared" si="41"/>
        <v>76</v>
      </c>
      <c r="M441" s="63">
        <f t="shared" si="42"/>
        <v>96</v>
      </c>
      <c r="O441" s="255"/>
      <c r="AC441" s="39">
        <v>435</v>
      </c>
    </row>
    <row r="442" spans="2:29" ht="21.4" customHeight="1" thickBot="1">
      <c r="B442" s="73">
        <v>436</v>
      </c>
      <c r="C442" s="43"/>
      <c r="D442" s="133"/>
      <c r="E442" s="45"/>
      <c r="F442" s="45"/>
      <c r="G442" s="58"/>
      <c r="H442" s="59">
        <f t="shared" si="37"/>
        <v>0</v>
      </c>
      <c r="I442" s="59">
        <f t="shared" si="38"/>
        <v>0</v>
      </c>
      <c r="J442" s="58">
        <f t="shared" si="39"/>
        <v>0</v>
      </c>
      <c r="K442" s="392">
        <f t="shared" si="40"/>
        <v>0</v>
      </c>
      <c r="L442" s="43">
        <f t="shared" si="41"/>
        <v>76</v>
      </c>
      <c r="M442" s="60">
        <f t="shared" si="42"/>
        <v>96</v>
      </c>
      <c r="O442" s="255"/>
      <c r="AC442" s="39">
        <v>436</v>
      </c>
    </row>
    <row r="443" spans="2:29" ht="21.4" customHeight="1">
      <c r="B443" s="73">
        <v>437</v>
      </c>
      <c r="C443" s="44"/>
      <c r="D443" s="381"/>
      <c r="E443" s="54"/>
      <c r="F443" s="377"/>
      <c r="G443" s="61"/>
      <c r="H443" s="62">
        <f t="shared" si="37"/>
        <v>0</v>
      </c>
      <c r="I443" s="62">
        <f t="shared" si="38"/>
        <v>0</v>
      </c>
      <c r="J443" s="61">
        <f t="shared" si="39"/>
        <v>0</v>
      </c>
      <c r="K443" s="393">
        <f t="shared" si="40"/>
        <v>0</v>
      </c>
      <c r="L443" s="44">
        <f t="shared" si="41"/>
        <v>76</v>
      </c>
      <c r="M443" s="63">
        <f t="shared" si="42"/>
        <v>96</v>
      </c>
      <c r="O443" s="255"/>
      <c r="AC443" s="39">
        <v>437</v>
      </c>
    </row>
    <row r="444" spans="2:29" ht="21.4" customHeight="1">
      <c r="B444" s="73">
        <v>438</v>
      </c>
      <c r="C444" s="43"/>
      <c r="D444" s="133"/>
      <c r="E444" s="45"/>
      <c r="F444" s="45"/>
      <c r="G444" s="58"/>
      <c r="H444" s="59">
        <f t="shared" si="37"/>
        <v>0</v>
      </c>
      <c r="I444" s="59">
        <f t="shared" si="38"/>
        <v>0</v>
      </c>
      <c r="J444" s="58">
        <f t="shared" si="39"/>
        <v>0</v>
      </c>
      <c r="K444" s="392">
        <f t="shared" si="40"/>
        <v>0</v>
      </c>
      <c r="L444" s="43">
        <f t="shared" si="41"/>
        <v>76</v>
      </c>
      <c r="M444" s="60">
        <f t="shared" si="42"/>
        <v>96</v>
      </c>
      <c r="O444" s="255"/>
      <c r="AC444" s="39">
        <v>438</v>
      </c>
    </row>
    <row r="445" spans="2:29" ht="21.4" customHeight="1">
      <c r="B445" s="73">
        <v>439</v>
      </c>
      <c r="C445" s="44"/>
      <c r="D445" s="381"/>
      <c r="E445" s="377"/>
      <c r="F445" s="377"/>
      <c r="G445" s="61"/>
      <c r="H445" s="62">
        <f t="shared" si="37"/>
        <v>0</v>
      </c>
      <c r="I445" s="62">
        <f t="shared" si="38"/>
        <v>0</v>
      </c>
      <c r="J445" s="61">
        <f t="shared" si="39"/>
        <v>0</v>
      </c>
      <c r="K445" s="393">
        <f t="shared" si="40"/>
        <v>0</v>
      </c>
      <c r="L445" s="44">
        <f t="shared" si="41"/>
        <v>76</v>
      </c>
      <c r="M445" s="63">
        <f t="shared" si="42"/>
        <v>96</v>
      </c>
      <c r="O445" s="255"/>
      <c r="AC445" s="39">
        <v>439</v>
      </c>
    </row>
    <row r="446" spans="2:29" ht="21.4" customHeight="1" thickBot="1">
      <c r="B446" s="73">
        <v>440</v>
      </c>
      <c r="C446" s="43"/>
      <c r="D446" s="133"/>
      <c r="E446" s="45"/>
      <c r="F446" s="45"/>
      <c r="G446" s="58"/>
      <c r="H446" s="59">
        <f t="shared" si="37"/>
        <v>0</v>
      </c>
      <c r="I446" s="59">
        <f t="shared" si="38"/>
        <v>0</v>
      </c>
      <c r="J446" s="58">
        <f t="shared" si="39"/>
        <v>0</v>
      </c>
      <c r="K446" s="392">
        <f t="shared" si="40"/>
        <v>0</v>
      </c>
      <c r="L446" s="43">
        <f t="shared" si="41"/>
        <v>76</v>
      </c>
      <c r="M446" s="60">
        <f t="shared" si="42"/>
        <v>96</v>
      </c>
      <c r="O446" s="255"/>
      <c r="AC446" s="39">
        <v>440</v>
      </c>
    </row>
    <row r="447" spans="2:29" ht="21.4" customHeight="1">
      <c r="B447" s="73">
        <v>441</v>
      </c>
      <c r="C447" s="44"/>
      <c r="D447" s="381"/>
      <c r="E447" s="54"/>
      <c r="F447" s="377"/>
      <c r="G447" s="61"/>
      <c r="H447" s="62">
        <f t="shared" si="37"/>
        <v>0</v>
      </c>
      <c r="I447" s="62">
        <f t="shared" si="38"/>
        <v>0</v>
      </c>
      <c r="J447" s="61">
        <f t="shared" si="39"/>
        <v>0</v>
      </c>
      <c r="K447" s="393">
        <f t="shared" si="40"/>
        <v>0</v>
      </c>
      <c r="L447" s="44">
        <f t="shared" si="41"/>
        <v>76</v>
      </c>
      <c r="M447" s="63">
        <f t="shared" si="42"/>
        <v>96</v>
      </c>
      <c r="O447" s="255"/>
      <c r="AC447" s="39">
        <v>441</v>
      </c>
    </row>
    <row r="448" spans="2:29" ht="21.4" customHeight="1">
      <c r="B448" s="73">
        <v>442</v>
      </c>
      <c r="C448" s="43"/>
      <c r="D448" s="133"/>
      <c r="E448" s="45"/>
      <c r="F448" s="45"/>
      <c r="G448" s="58"/>
      <c r="H448" s="59">
        <f t="shared" si="37"/>
        <v>0</v>
      </c>
      <c r="I448" s="59">
        <f t="shared" si="38"/>
        <v>0</v>
      </c>
      <c r="J448" s="58">
        <f t="shared" si="39"/>
        <v>0</v>
      </c>
      <c r="K448" s="392">
        <f t="shared" si="40"/>
        <v>0</v>
      </c>
      <c r="L448" s="43">
        <f t="shared" si="41"/>
        <v>76</v>
      </c>
      <c r="M448" s="60">
        <f t="shared" si="42"/>
        <v>96</v>
      </c>
      <c r="O448" s="255"/>
      <c r="AC448" s="39">
        <v>442</v>
      </c>
    </row>
    <row r="449" spans="2:29" ht="21.4" customHeight="1">
      <c r="B449" s="73">
        <v>443</v>
      </c>
      <c r="C449" s="44"/>
      <c r="D449" s="381"/>
      <c r="E449" s="377"/>
      <c r="F449" s="377"/>
      <c r="G449" s="61"/>
      <c r="H449" s="62">
        <f t="shared" si="37"/>
        <v>0</v>
      </c>
      <c r="I449" s="62">
        <f t="shared" si="38"/>
        <v>0</v>
      </c>
      <c r="J449" s="61">
        <f t="shared" si="39"/>
        <v>0</v>
      </c>
      <c r="K449" s="393">
        <f t="shared" si="40"/>
        <v>0</v>
      </c>
      <c r="L449" s="44">
        <f t="shared" si="41"/>
        <v>76</v>
      </c>
      <c r="M449" s="63">
        <f t="shared" si="42"/>
        <v>96</v>
      </c>
      <c r="O449" s="255"/>
      <c r="AC449" s="39">
        <v>443</v>
      </c>
    </row>
    <row r="450" spans="2:29" ht="21.4" customHeight="1" thickBot="1">
      <c r="B450" s="73">
        <v>444</v>
      </c>
      <c r="C450" s="43"/>
      <c r="D450" s="133"/>
      <c r="E450" s="45"/>
      <c r="F450" s="45"/>
      <c r="G450" s="58"/>
      <c r="H450" s="59">
        <f t="shared" si="37"/>
        <v>0</v>
      </c>
      <c r="I450" s="59">
        <f t="shared" si="38"/>
        <v>0</v>
      </c>
      <c r="J450" s="58">
        <f t="shared" si="39"/>
        <v>0</v>
      </c>
      <c r="K450" s="392">
        <f t="shared" si="40"/>
        <v>0</v>
      </c>
      <c r="L450" s="43">
        <f t="shared" si="41"/>
        <v>76</v>
      </c>
      <c r="M450" s="60">
        <f t="shared" si="42"/>
        <v>96</v>
      </c>
      <c r="O450" s="255"/>
      <c r="AC450" s="39">
        <v>444</v>
      </c>
    </row>
    <row r="451" spans="2:29" ht="21.4" customHeight="1">
      <c r="B451" s="73">
        <v>445</v>
      </c>
      <c r="C451" s="44"/>
      <c r="D451" s="381"/>
      <c r="E451" s="54"/>
      <c r="F451" s="377"/>
      <c r="G451" s="61"/>
      <c r="H451" s="62">
        <f t="shared" si="37"/>
        <v>0</v>
      </c>
      <c r="I451" s="62">
        <f t="shared" si="38"/>
        <v>0</v>
      </c>
      <c r="J451" s="61">
        <f t="shared" si="39"/>
        <v>0</v>
      </c>
      <c r="K451" s="393">
        <f t="shared" si="40"/>
        <v>0</v>
      </c>
      <c r="L451" s="44">
        <f t="shared" si="41"/>
        <v>76</v>
      </c>
      <c r="M451" s="63">
        <f t="shared" si="42"/>
        <v>96</v>
      </c>
      <c r="O451" s="255"/>
      <c r="AC451" s="39">
        <v>445</v>
      </c>
    </row>
    <row r="452" spans="2:29" ht="21.4" customHeight="1">
      <c r="B452" s="73">
        <v>446</v>
      </c>
      <c r="C452" s="43"/>
      <c r="D452" s="133"/>
      <c r="E452" s="45"/>
      <c r="F452" s="45"/>
      <c r="G452" s="58"/>
      <c r="H452" s="59">
        <f t="shared" si="37"/>
        <v>0</v>
      </c>
      <c r="I452" s="59">
        <f t="shared" si="38"/>
        <v>0</v>
      </c>
      <c r="J452" s="58">
        <f t="shared" si="39"/>
        <v>0</v>
      </c>
      <c r="K452" s="392">
        <f t="shared" si="40"/>
        <v>0</v>
      </c>
      <c r="L452" s="43">
        <f t="shared" si="41"/>
        <v>76</v>
      </c>
      <c r="M452" s="60">
        <f t="shared" si="42"/>
        <v>96</v>
      </c>
      <c r="O452" s="255"/>
      <c r="AC452" s="39">
        <v>446</v>
      </c>
    </row>
    <row r="453" spans="2:29" ht="21.4" customHeight="1">
      <c r="B453" s="73">
        <v>447</v>
      </c>
      <c r="C453" s="44"/>
      <c r="D453" s="381"/>
      <c r="E453" s="377"/>
      <c r="F453" s="377"/>
      <c r="G453" s="61"/>
      <c r="H453" s="62">
        <f t="shared" si="37"/>
        <v>0</v>
      </c>
      <c r="I453" s="62">
        <f t="shared" si="38"/>
        <v>0</v>
      </c>
      <c r="J453" s="61">
        <f t="shared" si="39"/>
        <v>0</v>
      </c>
      <c r="K453" s="393">
        <f t="shared" si="40"/>
        <v>0</v>
      </c>
      <c r="L453" s="44">
        <f t="shared" si="41"/>
        <v>76</v>
      </c>
      <c r="M453" s="63">
        <f t="shared" si="42"/>
        <v>96</v>
      </c>
      <c r="O453" s="255"/>
      <c r="AC453" s="39">
        <v>447</v>
      </c>
    </row>
    <row r="454" spans="2:29" ht="21.4" customHeight="1" thickBot="1">
      <c r="B454" s="73">
        <v>448</v>
      </c>
      <c r="C454" s="43"/>
      <c r="D454" s="133"/>
      <c r="E454" s="45"/>
      <c r="F454" s="45"/>
      <c r="G454" s="58"/>
      <c r="H454" s="59">
        <f t="shared" si="37"/>
        <v>0</v>
      </c>
      <c r="I454" s="59">
        <f t="shared" si="38"/>
        <v>0</v>
      </c>
      <c r="J454" s="58">
        <f t="shared" si="39"/>
        <v>0</v>
      </c>
      <c r="K454" s="392">
        <f t="shared" si="40"/>
        <v>0</v>
      </c>
      <c r="L454" s="43">
        <f t="shared" si="41"/>
        <v>76</v>
      </c>
      <c r="M454" s="60">
        <f t="shared" si="42"/>
        <v>96</v>
      </c>
      <c r="O454" s="255"/>
      <c r="AC454" s="39">
        <v>448</v>
      </c>
    </row>
    <row r="455" spans="2:29" ht="21.4" customHeight="1">
      <c r="B455" s="73">
        <v>449</v>
      </c>
      <c r="C455" s="44"/>
      <c r="D455" s="381"/>
      <c r="E455" s="54"/>
      <c r="F455" s="377"/>
      <c r="G455" s="61"/>
      <c r="H455" s="62">
        <f t="shared" ref="H455:H507" si="43">SUMIFS(listof_result_total_scores,listof_result_chestnos,$C455,listof_result_owners,"Personal",listof_result_status,"Published")</f>
        <v>0</v>
      </c>
      <c r="I455" s="62">
        <f t="shared" ref="I455:I507" si="44">SUMIFS(listof_result_total_scores,listof_result_chestnos,$C455,listof_result_owners,"Personal",listof_result_status,"To Publish")</f>
        <v>0</v>
      </c>
      <c r="J455" s="61">
        <f t="shared" ref="J455:J507" si="45">SUM(H455:I455)</f>
        <v>0</v>
      </c>
      <c r="K455" s="393">
        <f t="shared" ref="K455:K507" si="46">SUMIFS(listof_result_total_scores,listof_result_chestnos,$C455,listof_result_owners,"Personal")</f>
        <v>0</v>
      </c>
      <c r="L455" s="44">
        <f t="shared" si="41"/>
        <v>76</v>
      </c>
      <c r="M455" s="63">
        <f t="shared" si="42"/>
        <v>96</v>
      </c>
      <c r="O455" s="255"/>
      <c r="AC455" s="39">
        <v>449</v>
      </c>
    </row>
    <row r="456" spans="2:29" ht="21.4" customHeight="1">
      <c r="B456" s="73">
        <v>450</v>
      </c>
      <c r="C456" s="43"/>
      <c r="D456" s="133"/>
      <c r="E456" s="45"/>
      <c r="F456" s="45"/>
      <c r="G456" s="58"/>
      <c r="H456" s="59">
        <f t="shared" si="43"/>
        <v>0</v>
      </c>
      <c r="I456" s="59">
        <f t="shared" si="44"/>
        <v>0</v>
      </c>
      <c r="J456" s="58">
        <f t="shared" si="45"/>
        <v>0</v>
      </c>
      <c r="K456" s="392">
        <f t="shared" si="46"/>
        <v>0</v>
      </c>
      <c r="L456" s="43">
        <f t="shared" ref="L456:L507" si="47">RANK($J456,$J$7:$J$506,0)</f>
        <v>76</v>
      </c>
      <c r="M456" s="60">
        <f t="shared" ref="M456:M506" si="48">RANK($K456,$K$7:$K$506,0)</f>
        <v>96</v>
      </c>
      <c r="O456" s="255"/>
      <c r="AC456" s="39">
        <v>450</v>
      </c>
    </row>
    <row r="457" spans="2:29" ht="21.4" customHeight="1">
      <c r="B457" s="73">
        <v>451</v>
      </c>
      <c r="C457" s="44"/>
      <c r="D457" s="381"/>
      <c r="E457" s="377"/>
      <c r="F457" s="377"/>
      <c r="G457" s="61"/>
      <c r="H457" s="62">
        <f t="shared" si="43"/>
        <v>0</v>
      </c>
      <c r="I457" s="62">
        <f t="shared" si="44"/>
        <v>0</v>
      </c>
      <c r="J457" s="61">
        <f t="shared" si="45"/>
        <v>0</v>
      </c>
      <c r="K457" s="393">
        <f t="shared" si="46"/>
        <v>0</v>
      </c>
      <c r="L457" s="44">
        <f t="shared" si="47"/>
        <v>76</v>
      </c>
      <c r="M457" s="63">
        <f t="shared" si="48"/>
        <v>96</v>
      </c>
      <c r="O457" s="255"/>
      <c r="AC457" s="39">
        <v>451</v>
      </c>
    </row>
    <row r="458" spans="2:29" ht="21.4" customHeight="1" thickBot="1">
      <c r="B458" s="73">
        <v>452</v>
      </c>
      <c r="C458" s="43"/>
      <c r="D458" s="133"/>
      <c r="E458" s="45"/>
      <c r="F458" s="45"/>
      <c r="G458" s="58"/>
      <c r="H458" s="59">
        <f t="shared" si="43"/>
        <v>0</v>
      </c>
      <c r="I458" s="59">
        <f t="shared" si="44"/>
        <v>0</v>
      </c>
      <c r="J458" s="58">
        <f t="shared" si="45"/>
        <v>0</v>
      </c>
      <c r="K458" s="392">
        <f t="shared" si="46"/>
        <v>0</v>
      </c>
      <c r="L458" s="43">
        <f t="shared" si="47"/>
        <v>76</v>
      </c>
      <c r="M458" s="60">
        <f t="shared" si="48"/>
        <v>96</v>
      </c>
      <c r="O458" s="255"/>
      <c r="AC458" s="39">
        <v>452</v>
      </c>
    </row>
    <row r="459" spans="2:29" ht="21.4" customHeight="1">
      <c r="B459" s="73">
        <v>453</v>
      </c>
      <c r="C459" s="44"/>
      <c r="D459" s="381"/>
      <c r="E459" s="54"/>
      <c r="F459" s="377"/>
      <c r="G459" s="61"/>
      <c r="H459" s="62">
        <f t="shared" si="43"/>
        <v>0</v>
      </c>
      <c r="I459" s="62">
        <f t="shared" si="44"/>
        <v>0</v>
      </c>
      <c r="J459" s="61">
        <f t="shared" si="45"/>
        <v>0</v>
      </c>
      <c r="K459" s="393">
        <f t="shared" si="46"/>
        <v>0</v>
      </c>
      <c r="L459" s="44">
        <f t="shared" si="47"/>
        <v>76</v>
      </c>
      <c r="M459" s="63">
        <f t="shared" si="48"/>
        <v>96</v>
      </c>
      <c r="O459" s="255"/>
      <c r="AC459" s="39">
        <v>453</v>
      </c>
    </row>
    <row r="460" spans="2:29" ht="21.4" customHeight="1">
      <c r="B460" s="73">
        <v>454</v>
      </c>
      <c r="C460" s="43"/>
      <c r="D460" s="133"/>
      <c r="E460" s="45"/>
      <c r="F460" s="45"/>
      <c r="G460" s="58"/>
      <c r="H460" s="59">
        <f t="shared" si="43"/>
        <v>0</v>
      </c>
      <c r="I460" s="59">
        <f t="shared" si="44"/>
        <v>0</v>
      </c>
      <c r="J460" s="58">
        <f t="shared" si="45"/>
        <v>0</v>
      </c>
      <c r="K460" s="392">
        <f t="shared" si="46"/>
        <v>0</v>
      </c>
      <c r="L460" s="43">
        <f t="shared" si="47"/>
        <v>76</v>
      </c>
      <c r="M460" s="60">
        <f t="shared" si="48"/>
        <v>96</v>
      </c>
      <c r="O460" s="255"/>
      <c r="AC460" s="39">
        <v>454</v>
      </c>
    </row>
    <row r="461" spans="2:29" ht="21.4" customHeight="1">
      <c r="B461" s="73">
        <v>455</v>
      </c>
      <c r="C461" s="44"/>
      <c r="D461" s="381"/>
      <c r="E461" s="377"/>
      <c r="F461" s="377"/>
      <c r="G461" s="61"/>
      <c r="H461" s="62">
        <f t="shared" si="43"/>
        <v>0</v>
      </c>
      <c r="I461" s="62">
        <f t="shared" si="44"/>
        <v>0</v>
      </c>
      <c r="J461" s="61">
        <f t="shared" si="45"/>
        <v>0</v>
      </c>
      <c r="K461" s="393">
        <f t="shared" si="46"/>
        <v>0</v>
      </c>
      <c r="L461" s="44">
        <f t="shared" si="47"/>
        <v>76</v>
      </c>
      <c r="M461" s="63">
        <f t="shared" si="48"/>
        <v>96</v>
      </c>
      <c r="O461" s="255"/>
      <c r="AC461" s="39">
        <v>455</v>
      </c>
    </row>
    <row r="462" spans="2:29" ht="21.4" customHeight="1" thickBot="1">
      <c r="B462" s="73">
        <v>456</v>
      </c>
      <c r="C462" s="43"/>
      <c r="D462" s="133"/>
      <c r="E462" s="45"/>
      <c r="F462" s="45"/>
      <c r="G462" s="58"/>
      <c r="H462" s="59">
        <f t="shared" si="43"/>
        <v>0</v>
      </c>
      <c r="I462" s="59">
        <f t="shared" si="44"/>
        <v>0</v>
      </c>
      <c r="J462" s="58">
        <f t="shared" si="45"/>
        <v>0</v>
      </c>
      <c r="K462" s="392">
        <f t="shared" si="46"/>
        <v>0</v>
      </c>
      <c r="L462" s="43">
        <f t="shared" si="47"/>
        <v>76</v>
      </c>
      <c r="M462" s="60">
        <f t="shared" si="48"/>
        <v>96</v>
      </c>
      <c r="O462" s="255"/>
      <c r="AC462" s="39">
        <v>456</v>
      </c>
    </row>
    <row r="463" spans="2:29" ht="21.4" customHeight="1">
      <c r="B463" s="73">
        <v>457</v>
      </c>
      <c r="C463" s="44"/>
      <c r="D463" s="381"/>
      <c r="E463" s="54"/>
      <c r="F463" s="377"/>
      <c r="G463" s="61"/>
      <c r="H463" s="62">
        <f t="shared" si="43"/>
        <v>0</v>
      </c>
      <c r="I463" s="62">
        <f t="shared" si="44"/>
        <v>0</v>
      </c>
      <c r="J463" s="61">
        <f t="shared" si="45"/>
        <v>0</v>
      </c>
      <c r="K463" s="393">
        <f t="shared" si="46"/>
        <v>0</v>
      </c>
      <c r="L463" s="44">
        <f t="shared" si="47"/>
        <v>76</v>
      </c>
      <c r="M463" s="63">
        <f t="shared" si="48"/>
        <v>96</v>
      </c>
      <c r="O463" s="255"/>
      <c r="AC463" s="39">
        <v>457</v>
      </c>
    </row>
    <row r="464" spans="2:29" ht="21.4" customHeight="1">
      <c r="B464" s="73">
        <v>458</v>
      </c>
      <c r="C464" s="43"/>
      <c r="D464" s="133"/>
      <c r="E464" s="45"/>
      <c r="F464" s="45"/>
      <c r="G464" s="58"/>
      <c r="H464" s="59">
        <f t="shared" si="43"/>
        <v>0</v>
      </c>
      <c r="I464" s="59">
        <f t="shared" si="44"/>
        <v>0</v>
      </c>
      <c r="J464" s="58">
        <f t="shared" si="45"/>
        <v>0</v>
      </c>
      <c r="K464" s="392">
        <f t="shared" si="46"/>
        <v>0</v>
      </c>
      <c r="L464" s="43">
        <f t="shared" si="47"/>
        <v>76</v>
      </c>
      <c r="M464" s="60">
        <f t="shared" si="48"/>
        <v>96</v>
      </c>
      <c r="O464" s="255"/>
      <c r="AC464" s="39">
        <v>458</v>
      </c>
    </row>
    <row r="465" spans="2:29" ht="21.4" customHeight="1">
      <c r="B465" s="73">
        <v>459</v>
      </c>
      <c r="C465" s="44"/>
      <c r="D465" s="381"/>
      <c r="E465" s="377"/>
      <c r="F465" s="377"/>
      <c r="G465" s="61"/>
      <c r="H465" s="62">
        <f t="shared" si="43"/>
        <v>0</v>
      </c>
      <c r="I465" s="62">
        <f t="shared" si="44"/>
        <v>0</v>
      </c>
      <c r="J465" s="61">
        <f t="shared" si="45"/>
        <v>0</v>
      </c>
      <c r="K465" s="393">
        <f t="shared" si="46"/>
        <v>0</v>
      </c>
      <c r="L465" s="44">
        <f t="shared" si="47"/>
        <v>76</v>
      </c>
      <c r="M465" s="63">
        <f t="shared" si="48"/>
        <v>96</v>
      </c>
      <c r="O465" s="255"/>
      <c r="AC465" s="39">
        <v>459</v>
      </c>
    </row>
    <row r="466" spans="2:29" ht="21.4" customHeight="1" thickBot="1">
      <c r="B466" s="73">
        <v>460</v>
      </c>
      <c r="C466" s="43"/>
      <c r="D466" s="133"/>
      <c r="E466" s="45"/>
      <c r="F466" s="45"/>
      <c r="G466" s="58"/>
      <c r="H466" s="59">
        <f t="shared" si="43"/>
        <v>0</v>
      </c>
      <c r="I466" s="59">
        <f t="shared" si="44"/>
        <v>0</v>
      </c>
      <c r="J466" s="58">
        <f t="shared" si="45"/>
        <v>0</v>
      </c>
      <c r="K466" s="392">
        <f t="shared" si="46"/>
        <v>0</v>
      </c>
      <c r="L466" s="43">
        <f t="shared" si="47"/>
        <v>76</v>
      </c>
      <c r="M466" s="60">
        <f t="shared" si="48"/>
        <v>96</v>
      </c>
      <c r="O466" s="255"/>
      <c r="AC466" s="39">
        <v>460</v>
      </c>
    </row>
    <row r="467" spans="2:29" ht="21.4" customHeight="1">
      <c r="B467" s="73">
        <v>461</v>
      </c>
      <c r="C467" s="44"/>
      <c r="D467" s="381"/>
      <c r="E467" s="54"/>
      <c r="F467" s="377"/>
      <c r="G467" s="61"/>
      <c r="H467" s="62">
        <f t="shared" si="43"/>
        <v>0</v>
      </c>
      <c r="I467" s="62">
        <f t="shared" si="44"/>
        <v>0</v>
      </c>
      <c r="J467" s="61">
        <f t="shared" si="45"/>
        <v>0</v>
      </c>
      <c r="K467" s="393">
        <f t="shared" si="46"/>
        <v>0</v>
      </c>
      <c r="L467" s="44">
        <f t="shared" si="47"/>
        <v>76</v>
      </c>
      <c r="M467" s="63">
        <f t="shared" si="48"/>
        <v>96</v>
      </c>
      <c r="O467" s="255"/>
      <c r="AC467" s="39">
        <v>461</v>
      </c>
    </row>
    <row r="468" spans="2:29" ht="21.4" customHeight="1">
      <c r="B468" s="73">
        <v>462</v>
      </c>
      <c r="C468" s="43"/>
      <c r="D468" s="133"/>
      <c r="E468" s="45"/>
      <c r="F468" s="45"/>
      <c r="G468" s="58"/>
      <c r="H468" s="59">
        <f t="shared" si="43"/>
        <v>0</v>
      </c>
      <c r="I468" s="59">
        <f t="shared" si="44"/>
        <v>0</v>
      </c>
      <c r="J468" s="58">
        <f t="shared" si="45"/>
        <v>0</v>
      </c>
      <c r="K468" s="392">
        <f t="shared" si="46"/>
        <v>0</v>
      </c>
      <c r="L468" s="43">
        <f t="shared" si="47"/>
        <v>76</v>
      </c>
      <c r="M468" s="60">
        <f t="shared" si="48"/>
        <v>96</v>
      </c>
      <c r="O468" s="255"/>
      <c r="AC468" s="39">
        <v>462</v>
      </c>
    </row>
    <row r="469" spans="2:29" ht="21.4" customHeight="1">
      <c r="B469" s="73">
        <v>463</v>
      </c>
      <c r="C469" s="44"/>
      <c r="D469" s="381"/>
      <c r="E469" s="377"/>
      <c r="F469" s="377"/>
      <c r="G469" s="61"/>
      <c r="H469" s="62">
        <f t="shared" si="43"/>
        <v>0</v>
      </c>
      <c r="I469" s="62">
        <f t="shared" si="44"/>
        <v>0</v>
      </c>
      <c r="J469" s="61">
        <f t="shared" si="45"/>
        <v>0</v>
      </c>
      <c r="K469" s="393">
        <f t="shared" si="46"/>
        <v>0</v>
      </c>
      <c r="L469" s="44">
        <f t="shared" si="47"/>
        <v>76</v>
      </c>
      <c r="M469" s="63">
        <f t="shared" si="48"/>
        <v>96</v>
      </c>
      <c r="O469" s="255"/>
      <c r="AC469" s="39">
        <v>463</v>
      </c>
    </row>
    <row r="470" spans="2:29" ht="21.4" customHeight="1" thickBot="1">
      <c r="B470" s="73">
        <v>464</v>
      </c>
      <c r="C470" s="43"/>
      <c r="D470" s="133"/>
      <c r="E470" s="45"/>
      <c r="F470" s="45"/>
      <c r="G470" s="58"/>
      <c r="H470" s="59">
        <f t="shared" si="43"/>
        <v>0</v>
      </c>
      <c r="I470" s="59">
        <f t="shared" si="44"/>
        <v>0</v>
      </c>
      <c r="J470" s="58">
        <f t="shared" si="45"/>
        <v>0</v>
      </c>
      <c r="K470" s="392">
        <f t="shared" si="46"/>
        <v>0</v>
      </c>
      <c r="L470" s="43">
        <f t="shared" si="47"/>
        <v>76</v>
      </c>
      <c r="M470" s="60">
        <f t="shared" si="48"/>
        <v>96</v>
      </c>
      <c r="O470" s="255"/>
      <c r="AC470" s="39">
        <v>464</v>
      </c>
    </row>
    <row r="471" spans="2:29" ht="21.4" customHeight="1">
      <c r="B471" s="73">
        <v>465</v>
      </c>
      <c r="C471" s="44"/>
      <c r="D471" s="381"/>
      <c r="E471" s="54"/>
      <c r="F471" s="377"/>
      <c r="G471" s="61"/>
      <c r="H471" s="62">
        <f t="shared" si="43"/>
        <v>0</v>
      </c>
      <c r="I471" s="62">
        <f t="shared" si="44"/>
        <v>0</v>
      </c>
      <c r="J471" s="61">
        <f t="shared" si="45"/>
        <v>0</v>
      </c>
      <c r="K471" s="393">
        <f t="shared" si="46"/>
        <v>0</v>
      </c>
      <c r="L471" s="44">
        <f t="shared" si="47"/>
        <v>76</v>
      </c>
      <c r="M471" s="63">
        <f t="shared" si="48"/>
        <v>96</v>
      </c>
      <c r="O471" s="255"/>
      <c r="AC471" s="39">
        <v>465</v>
      </c>
    </row>
    <row r="472" spans="2:29" ht="21.4" customHeight="1">
      <c r="B472" s="73">
        <v>466</v>
      </c>
      <c r="C472" s="43"/>
      <c r="D472" s="133"/>
      <c r="E472" s="45"/>
      <c r="F472" s="45"/>
      <c r="G472" s="58"/>
      <c r="H472" s="59">
        <f t="shared" si="43"/>
        <v>0</v>
      </c>
      <c r="I472" s="59">
        <f t="shared" si="44"/>
        <v>0</v>
      </c>
      <c r="J472" s="58">
        <f t="shared" si="45"/>
        <v>0</v>
      </c>
      <c r="K472" s="392">
        <f t="shared" si="46"/>
        <v>0</v>
      </c>
      <c r="L472" s="43">
        <f t="shared" si="47"/>
        <v>76</v>
      </c>
      <c r="M472" s="60">
        <f t="shared" si="48"/>
        <v>96</v>
      </c>
      <c r="O472" s="255"/>
      <c r="AC472" s="39">
        <v>466</v>
      </c>
    </row>
    <row r="473" spans="2:29" ht="21.4" customHeight="1">
      <c r="B473" s="73">
        <v>467</v>
      </c>
      <c r="C473" s="44"/>
      <c r="D473" s="381"/>
      <c r="E473" s="377"/>
      <c r="F473" s="377"/>
      <c r="G473" s="61"/>
      <c r="H473" s="62">
        <f t="shared" si="43"/>
        <v>0</v>
      </c>
      <c r="I473" s="62">
        <f t="shared" si="44"/>
        <v>0</v>
      </c>
      <c r="J473" s="61">
        <f t="shared" si="45"/>
        <v>0</v>
      </c>
      <c r="K473" s="393">
        <f t="shared" si="46"/>
        <v>0</v>
      </c>
      <c r="L473" s="44">
        <f t="shared" si="47"/>
        <v>76</v>
      </c>
      <c r="M473" s="63">
        <f t="shared" si="48"/>
        <v>96</v>
      </c>
      <c r="O473" s="255"/>
      <c r="AC473" s="39">
        <v>467</v>
      </c>
    </row>
    <row r="474" spans="2:29" ht="21.4" customHeight="1" thickBot="1">
      <c r="B474" s="73">
        <v>468</v>
      </c>
      <c r="C474" s="43"/>
      <c r="D474" s="133"/>
      <c r="E474" s="45"/>
      <c r="F474" s="45"/>
      <c r="G474" s="58"/>
      <c r="H474" s="59">
        <f t="shared" si="43"/>
        <v>0</v>
      </c>
      <c r="I474" s="59">
        <f t="shared" si="44"/>
        <v>0</v>
      </c>
      <c r="J474" s="58">
        <f t="shared" si="45"/>
        <v>0</v>
      </c>
      <c r="K474" s="392">
        <f t="shared" si="46"/>
        <v>0</v>
      </c>
      <c r="L474" s="43">
        <f t="shared" si="47"/>
        <v>76</v>
      </c>
      <c r="M474" s="60">
        <f t="shared" si="48"/>
        <v>96</v>
      </c>
      <c r="O474" s="255"/>
      <c r="AC474" s="39">
        <v>468</v>
      </c>
    </row>
    <row r="475" spans="2:29" ht="21.4" customHeight="1">
      <c r="B475" s="73">
        <v>469</v>
      </c>
      <c r="C475" s="44"/>
      <c r="D475" s="381"/>
      <c r="E475" s="54"/>
      <c r="F475" s="377"/>
      <c r="G475" s="61"/>
      <c r="H475" s="62">
        <f t="shared" si="43"/>
        <v>0</v>
      </c>
      <c r="I475" s="62">
        <f t="shared" si="44"/>
        <v>0</v>
      </c>
      <c r="J475" s="61">
        <f t="shared" si="45"/>
        <v>0</v>
      </c>
      <c r="K475" s="393">
        <f t="shared" si="46"/>
        <v>0</v>
      </c>
      <c r="L475" s="44">
        <f t="shared" si="47"/>
        <v>76</v>
      </c>
      <c r="M475" s="63">
        <f t="shared" si="48"/>
        <v>96</v>
      </c>
      <c r="O475" s="255"/>
      <c r="AC475" s="39">
        <v>469</v>
      </c>
    </row>
    <row r="476" spans="2:29" ht="21.4" customHeight="1">
      <c r="B476" s="73">
        <v>470</v>
      </c>
      <c r="C476" s="43"/>
      <c r="D476" s="133"/>
      <c r="E476" s="45"/>
      <c r="F476" s="45"/>
      <c r="G476" s="58"/>
      <c r="H476" s="59">
        <f t="shared" si="43"/>
        <v>0</v>
      </c>
      <c r="I476" s="59">
        <f t="shared" si="44"/>
        <v>0</v>
      </c>
      <c r="J476" s="58">
        <f t="shared" si="45"/>
        <v>0</v>
      </c>
      <c r="K476" s="392">
        <f t="shared" si="46"/>
        <v>0</v>
      </c>
      <c r="L476" s="43">
        <f t="shared" si="47"/>
        <v>76</v>
      </c>
      <c r="M476" s="60">
        <f t="shared" si="48"/>
        <v>96</v>
      </c>
      <c r="O476" s="255"/>
      <c r="AC476" s="39">
        <v>470</v>
      </c>
    </row>
    <row r="477" spans="2:29" ht="21.4" customHeight="1">
      <c r="B477" s="73">
        <v>471</v>
      </c>
      <c r="C477" s="44"/>
      <c r="D477" s="381"/>
      <c r="E477" s="377"/>
      <c r="F477" s="377"/>
      <c r="G477" s="61"/>
      <c r="H477" s="62">
        <f t="shared" si="43"/>
        <v>0</v>
      </c>
      <c r="I477" s="62">
        <f t="shared" si="44"/>
        <v>0</v>
      </c>
      <c r="J477" s="61">
        <f t="shared" si="45"/>
        <v>0</v>
      </c>
      <c r="K477" s="393">
        <f t="shared" si="46"/>
        <v>0</v>
      </c>
      <c r="L477" s="44">
        <f t="shared" si="47"/>
        <v>76</v>
      </c>
      <c r="M477" s="63">
        <f t="shared" si="48"/>
        <v>96</v>
      </c>
      <c r="O477" s="255"/>
      <c r="AC477" s="39">
        <v>471</v>
      </c>
    </row>
    <row r="478" spans="2:29" ht="21.4" customHeight="1" thickBot="1">
      <c r="B478" s="73">
        <v>472</v>
      </c>
      <c r="C478" s="43"/>
      <c r="D478" s="133"/>
      <c r="E478" s="45"/>
      <c r="F478" s="45"/>
      <c r="G478" s="58"/>
      <c r="H478" s="59">
        <f t="shared" si="43"/>
        <v>0</v>
      </c>
      <c r="I478" s="59">
        <f t="shared" si="44"/>
        <v>0</v>
      </c>
      <c r="J478" s="58">
        <f t="shared" si="45"/>
        <v>0</v>
      </c>
      <c r="K478" s="392">
        <f t="shared" si="46"/>
        <v>0</v>
      </c>
      <c r="L478" s="43">
        <f t="shared" si="47"/>
        <v>76</v>
      </c>
      <c r="M478" s="60">
        <f t="shared" si="48"/>
        <v>96</v>
      </c>
      <c r="O478" s="255"/>
      <c r="AC478" s="39">
        <v>472</v>
      </c>
    </row>
    <row r="479" spans="2:29" ht="21.4" customHeight="1">
      <c r="B479" s="73">
        <v>473</v>
      </c>
      <c r="C479" s="44"/>
      <c r="D479" s="381"/>
      <c r="E479" s="54"/>
      <c r="F479" s="377"/>
      <c r="G479" s="61"/>
      <c r="H479" s="62">
        <f t="shared" si="43"/>
        <v>0</v>
      </c>
      <c r="I479" s="62">
        <f t="shared" si="44"/>
        <v>0</v>
      </c>
      <c r="J479" s="61">
        <f t="shared" si="45"/>
        <v>0</v>
      </c>
      <c r="K479" s="393">
        <f t="shared" si="46"/>
        <v>0</v>
      </c>
      <c r="L479" s="44">
        <f t="shared" si="47"/>
        <v>76</v>
      </c>
      <c r="M479" s="63">
        <f t="shared" si="48"/>
        <v>96</v>
      </c>
      <c r="O479" s="255"/>
      <c r="AC479" s="39">
        <v>473</v>
      </c>
    </row>
    <row r="480" spans="2:29" ht="21.4" customHeight="1">
      <c r="B480" s="73">
        <v>474</v>
      </c>
      <c r="C480" s="43"/>
      <c r="D480" s="133"/>
      <c r="E480" s="45"/>
      <c r="F480" s="45"/>
      <c r="G480" s="58"/>
      <c r="H480" s="59">
        <f t="shared" si="43"/>
        <v>0</v>
      </c>
      <c r="I480" s="59">
        <f t="shared" si="44"/>
        <v>0</v>
      </c>
      <c r="J480" s="58">
        <f t="shared" si="45"/>
        <v>0</v>
      </c>
      <c r="K480" s="392">
        <f t="shared" si="46"/>
        <v>0</v>
      </c>
      <c r="L480" s="43">
        <f t="shared" si="47"/>
        <v>76</v>
      </c>
      <c r="M480" s="60">
        <f t="shared" si="48"/>
        <v>96</v>
      </c>
      <c r="O480" s="255"/>
      <c r="AC480" s="39">
        <v>474</v>
      </c>
    </row>
    <row r="481" spans="2:29" ht="21.4" customHeight="1">
      <c r="B481" s="73">
        <v>475</v>
      </c>
      <c r="C481" s="44"/>
      <c r="D481" s="381"/>
      <c r="E481" s="377"/>
      <c r="F481" s="377"/>
      <c r="G481" s="61"/>
      <c r="H481" s="62">
        <f t="shared" si="43"/>
        <v>0</v>
      </c>
      <c r="I481" s="62">
        <f t="shared" si="44"/>
        <v>0</v>
      </c>
      <c r="J481" s="61">
        <f t="shared" si="45"/>
        <v>0</v>
      </c>
      <c r="K481" s="393">
        <f t="shared" si="46"/>
        <v>0</v>
      </c>
      <c r="L481" s="44">
        <f t="shared" si="47"/>
        <v>76</v>
      </c>
      <c r="M481" s="63">
        <f t="shared" si="48"/>
        <v>96</v>
      </c>
      <c r="O481" s="255"/>
      <c r="AC481" s="39">
        <v>475</v>
      </c>
    </row>
    <row r="482" spans="2:29" ht="21.4" customHeight="1" thickBot="1">
      <c r="B482" s="73">
        <v>476</v>
      </c>
      <c r="C482" s="43"/>
      <c r="D482" s="133"/>
      <c r="E482" s="45"/>
      <c r="F482" s="45"/>
      <c r="G482" s="58"/>
      <c r="H482" s="59">
        <f t="shared" si="43"/>
        <v>0</v>
      </c>
      <c r="I482" s="59">
        <f t="shared" si="44"/>
        <v>0</v>
      </c>
      <c r="J482" s="58">
        <f t="shared" si="45"/>
        <v>0</v>
      </c>
      <c r="K482" s="392">
        <f t="shared" si="46"/>
        <v>0</v>
      </c>
      <c r="L482" s="43">
        <f t="shared" si="47"/>
        <v>76</v>
      </c>
      <c r="M482" s="60">
        <f t="shared" si="48"/>
        <v>96</v>
      </c>
      <c r="O482" s="255"/>
      <c r="AC482" s="39">
        <v>476</v>
      </c>
    </row>
    <row r="483" spans="2:29" ht="21.4" customHeight="1">
      <c r="B483" s="73">
        <v>477</v>
      </c>
      <c r="C483" s="44"/>
      <c r="D483" s="381"/>
      <c r="E483" s="54"/>
      <c r="F483" s="377"/>
      <c r="G483" s="61"/>
      <c r="H483" s="62">
        <f t="shared" si="43"/>
        <v>0</v>
      </c>
      <c r="I483" s="62">
        <f t="shared" si="44"/>
        <v>0</v>
      </c>
      <c r="J483" s="61">
        <f t="shared" si="45"/>
        <v>0</v>
      </c>
      <c r="K483" s="393">
        <f t="shared" si="46"/>
        <v>0</v>
      </c>
      <c r="L483" s="44">
        <f t="shared" si="47"/>
        <v>76</v>
      </c>
      <c r="M483" s="63">
        <f t="shared" si="48"/>
        <v>96</v>
      </c>
      <c r="O483" s="255"/>
      <c r="AC483" s="39">
        <v>477</v>
      </c>
    </row>
    <row r="484" spans="2:29" ht="21.4" customHeight="1">
      <c r="B484" s="73">
        <v>478</v>
      </c>
      <c r="C484" s="43"/>
      <c r="D484" s="133"/>
      <c r="E484" s="45"/>
      <c r="F484" s="45"/>
      <c r="G484" s="58"/>
      <c r="H484" s="59">
        <f t="shared" si="43"/>
        <v>0</v>
      </c>
      <c r="I484" s="59">
        <f t="shared" si="44"/>
        <v>0</v>
      </c>
      <c r="J484" s="58">
        <f t="shared" si="45"/>
        <v>0</v>
      </c>
      <c r="K484" s="392">
        <f t="shared" si="46"/>
        <v>0</v>
      </c>
      <c r="L484" s="43">
        <f t="shared" si="47"/>
        <v>76</v>
      </c>
      <c r="M484" s="60">
        <f t="shared" si="48"/>
        <v>96</v>
      </c>
      <c r="O484" s="255"/>
      <c r="AC484" s="39">
        <v>478</v>
      </c>
    </row>
    <row r="485" spans="2:29" ht="21.4" customHeight="1">
      <c r="B485" s="73">
        <v>479</v>
      </c>
      <c r="C485" s="44"/>
      <c r="D485" s="381"/>
      <c r="E485" s="377"/>
      <c r="F485" s="377"/>
      <c r="G485" s="61"/>
      <c r="H485" s="62">
        <f t="shared" si="43"/>
        <v>0</v>
      </c>
      <c r="I485" s="62">
        <f t="shared" si="44"/>
        <v>0</v>
      </c>
      <c r="J485" s="61">
        <f t="shared" si="45"/>
        <v>0</v>
      </c>
      <c r="K485" s="393">
        <f t="shared" si="46"/>
        <v>0</v>
      </c>
      <c r="L485" s="44">
        <f t="shared" si="47"/>
        <v>76</v>
      </c>
      <c r="M485" s="63">
        <f t="shared" si="48"/>
        <v>96</v>
      </c>
      <c r="O485" s="255"/>
      <c r="AC485" s="39">
        <v>479</v>
      </c>
    </row>
    <row r="486" spans="2:29" ht="21.4" customHeight="1" thickBot="1">
      <c r="B486" s="73">
        <v>480</v>
      </c>
      <c r="C486" s="43"/>
      <c r="D486" s="133"/>
      <c r="E486" s="45"/>
      <c r="F486" s="45"/>
      <c r="G486" s="58"/>
      <c r="H486" s="59">
        <f t="shared" si="43"/>
        <v>0</v>
      </c>
      <c r="I486" s="59">
        <f t="shared" si="44"/>
        <v>0</v>
      </c>
      <c r="J486" s="58">
        <f t="shared" si="45"/>
        <v>0</v>
      </c>
      <c r="K486" s="392">
        <f t="shared" si="46"/>
        <v>0</v>
      </c>
      <c r="L486" s="43">
        <f t="shared" si="47"/>
        <v>76</v>
      </c>
      <c r="M486" s="60">
        <f t="shared" si="48"/>
        <v>96</v>
      </c>
      <c r="O486" s="255"/>
      <c r="AC486" s="39">
        <v>480</v>
      </c>
    </row>
    <row r="487" spans="2:29" ht="21.4" customHeight="1">
      <c r="B487" s="73">
        <v>481</v>
      </c>
      <c r="C487" s="44"/>
      <c r="D487" s="381"/>
      <c r="E487" s="54"/>
      <c r="F487" s="377"/>
      <c r="G487" s="61"/>
      <c r="H487" s="62">
        <f t="shared" si="43"/>
        <v>0</v>
      </c>
      <c r="I487" s="62">
        <f t="shared" si="44"/>
        <v>0</v>
      </c>
      <c r="J487" s="61">
        <f t="shared" si="45"/>
        <v>0</v>
      </c>
      <c r="K487" s="393">
        <f t="shared" si="46"/>
        <v>0</v>
      </c>
      <c r="L487" s="44">
        <f t="shared" si="47"/>
        <v>76</v>
      </c>
      <c r="M487" s="63">
        <f t="shared" si="48"/>
        <v>96</v>
      </c>
      <c r="O487" s="255"/>
      <c r="AC487" s="39">
        <v>481</v>
      </c>
    </row>
    <row r="488" spans="2:29" ht="21.4" customHeight="1">
      <c r="B488" s="73">
        <v>482</v>
      </c>
      <c r="C488" s="43"/>
      <c r="D488" s="133"/>
      <c r="E488" s="45"/>
      <c r="F488" s="45"/>
      <c r="G488" s="58"/>
      <c r="H488" s="59">
        <f t="shared" si="43"/>
        <v>0</v>
      </c>
      <c r="I488" s="59">
        <f t="shared" si="44"/>
        <v>0</v>
      </c>
      <c r="J488" s="58">
        <f t="shared" si="45"/>
        <v>0</v>
      </c>
      <c r="K488" s="392">
        <f t="shared" si="46"/>
        <v>0</v>
      </c>
      <c r="L488" s="43">
        <f t="shared" si="47"/>
        <v>76</v>
      </c>
      <c r="M488" s="60">
        <f t="shared" si="48"/>
        <v>96</v>
      </c>
      <c r="O488" s="255"/>
      <c r="AC488" s="39">
        <v>482</v>
      </c>
    </row>
    <row r="489" spans="2:29" ht="21.4" customHeight="1">
      <c r="B489" s="73">
        <v>483</v>
      </c>
      <c r="C489" s="44"/>
      <c r="D489" s="381"/>
      <c r="E489" s="377"/>
      <c r="F489" s="377"/>
      <c r="G489" s="61"/>
      <c r="H489" s="62">
        <f t="shared" si="43"/>
        <v>0</v>
      </c>
      <c r="I489" s="62">
        <f t="shared" si="44"/>
        <v>0</v>
      </c>
      <c r="J489" s="61">
        <f t="shared" si="45"/>
        <v>0</v>
      </c>
      <c r="K489" s="393">
        <f t="shared" si="46"/>
        <v>0</v>
      </c>
      <c r="L489" s="44">
        <f t="shared" si="47"/>
        <v>76</v>
      </c>
      <c r="M489" s="63">
        <f t="shared" si="48"/>
        <v>96</v>
      </c>
      <c r="O489" s="255"/>
      <c r="AC489" s="39">
        <v>483</v>
      </c>
    </row>
    <row r="490" spans="2:29" ht="21.4" customHeight="1" thickBot="1">
      <c r="B490" s="73">
        <v>484</v>
      </c>
      <c r="C490" s="43"/>
      <c r="D490" s="133"/>
      <c r="E490" s="45"/>
      <c r="F490" s="45"/>
      <c r="G490" s="58"/>
      <c r="H490" s="59">
        <f t="shared" si="43"/>
        <v>0</v>
      </c>
      <c r="I490" s="59">
        <f t="shared" si="44"/>
        <v>0</v>
      </c>
      <c r="J490" s="58">
        <f t="shared" si="45"/>
        <v>0</v>
      </c>
      <c r="K490" s="392">
        <f t="shared" si="46"/>
        <v>0</v>
      </c>
      <c r="L490" s="43">
        <f t="shared" si="47"/>
        <v>76</v>
      </c>
      <c r="M490" s="60">
        <f t="shared" si="48"/>
        <v>96</v>
      </c>
      <c r="O490" s="255"/>
      <c r="AC490" s="39">
        <v>484</v>
      </c>
    </row>
    <row r="491" spans="2:29" ht="21.4" customHeight="1">
      <c r="B491" s="73">
        <v>485</v>
      </c>
      <c r="C491" s="44"/>
      <c r="D491" s="381"/>
      <c r="E491" s="54"/>
      <c r="F491" s="377"/>
      <c r="G491" s="61"/>
      <c r="H491" s="62">
        <f t="shared" si="43"/>
        <v>0</v>
      </c>
      <c r="I491" s="62">
        <f t="shared" si="44"/>
        <v>0</v>
      </c>
      <c r="J491" s="61">
        <f t="shared" si="45"/>
        <v>0</v>
      </c>
      <c r="K491" s="393">
        <f t="shared" si="46"/>
        <v>0</v>
      </c>
      <c r="L491" s="44">
        <f t="shared" si="47"/>
        <v>76</v>
      </c>
      <c r="M491" s="63">
        <f t="shared" si="48"/>
        <v>96</v>
      </c>
      <c r="O491" s="255"/>
      <c r="AC491" s="39">
        <v>485</v>
      </c>
    </row>
    <row r="492" spans="2:29" ht="21.4" customHeight="1">
      <c r="B492" s="73">
        <v>486</v>
      </c>
      <c r="C492" s="43"/>
      <c r="D492" s="133"/>
      <c r="E492" s="45"/>
      <c r="F492" s="45"/>
      <c r="G492" s="58"/>
      <c r="H492" s="59">
        <f t="shared" si="43"/>
        <v>0</v>
      </c>
      <c r="I492" s="59">
        <f t="shared" si="44"/>
        <v>0</v>
      </c>
      <c r="J492" s="58">
        <f t="shared" si="45"/>
        <v>0</v>
      </c>
      <c r="K492" s="392">
        <f t="shared" si="46"/>
        <v>0</v>
      </c>
      <c r="L492" s="43">
        <f t="shared" si="47"/>
        <v>76</v>
      </c>
      <c r="M492" s="60">
        <f t="shared" si="48"/>
        <v>96</v>
      </c>
      <c r="O492" s="255"/>
      <c r="AC492" s="39">
        <v>486</v>
      </c>
    </row>
    <row r="493" spans="2:29" ht="21.4" customHeight="1">
      <c r="B493" s="73">
        <v>487</v>
      </c>
      <c r="C493" s="44"/>
      <c r="D493" s="381"/>
      <c r="E493" s="377"/>
      <c r="F493" s="377"/>
      <c r="G493" s="61"/>
      <c r="H493" s="62">
        <f t="shared" si="43"/>
        <v>0</v>
      </c>
      <c r="I493" s="62">
        <f t="shared" si="44"/>
        <v>0</v>
      </c>
      <c r="J493" s="61">
        <f t="shared" si="45"/>
        <v>0</v>
      </c>
      <c r="K493" s="393">
        <f t="shared" si="46"/>
        <v>0</v>
      </c>
      <c r="L493" s="44">
        <f t="shared" si="47"/>
        <v>76</v>
      </c>
      <c r="M493" s="63">
        <f t="shared" si="48"/>
        <v>96</v>
      </c>
      <c r="O493" s="255"/>
      <c r="AC493" s="39">
        <v>487</v>
      </c>
    </row>
    <row r="494" spans="2:29" ht="21.4" customHeight="1" thickBot="1">
      <c r="B494" s="73">
        <v>488</v>
      </c>
      <c r="C494" s="43"/>
      <c r="D494" s="133"/>
      <c r="E494" s="45"/>
      <c r="F494" s="45"/>
      <c r="G494" s="58"/>
      <c r="H494" s="59">
        <f t="shared" si="43"/>
        <v>0</v>
      </c>
      <c r="I494" s="59">
        <f t="shared" si="44"/>
        <v>0</v>
      </c>
      <c r="J494" s="58">
        <f t="shared" si="45"/>
        <v>0</v>
      </c>
      <c r="K494" s="392">
        <f t="shared" si="46"/>
        <v>0</v>
      </c>
      <c r="L494" s="43">
        <f t="shared" si="47"/>
        <v>76</v>
      </c>
      <c r="M494" s="60">
        <f t="shared" si="48"/>
        <v>96</v>
      </c>
      <c r="O494" s="255"/>
      <c r="AC494" s="39">
        <v>488</v>
      </c>
    </row>
    <row r="495" spans="2:29" ht="21.4" customHeight="1">
      <c r="B495" s="73">
        <v>489</v>
      </c>
      <c r="C495" s="44"/>
      <c r="D495" s="381"/>
      <c r="E495" s="54"/>
      <c r="F495" s="377"/>
      <c r="G495" s="61"/>
      <c r="H495" s="62">
        <f t="shared" si="43"/>
        <v>0</v>
      </c>
      <c r="I495" s="62">
        <f t="shared" si="44"/>
        <v>0</v>
      </c>
      <c r="J495" s="61">
        <f t="shared" si="45"/>
        <v>0</v>
      </c>
      <c r="K495" s="393">
        <f t="shared" si="46"/>
        <v>0</v>
      </c>
      <c r="L495" s="44">
        <f t="shared" si="47"/>
        <v>76</v>
      </c>
      <c r="M495" s="63">
        <f t="shared" si="48"/>
        <v>96</v>
      </c>
      <c r="O495" s="255"/>
      <c r="AC495" s="39">
        <v>489</v>
      </c>
    </row>
    <row r="496" spans="2:29" ht="21.4" customHeight="1">
      <c r="B496" s="73">
        <v>490</v>
      </c>
      <c r="C496" s="43"/>
      <c r="D496" s="133"/>
      <c r="E496" s="45"/>
      <c r="F496" s="45"/>
      <c r="G496" s="58"/>
      <c r="H496" s="59">
        <f t="shared" si="43"/>
        <v>0</v>
      </c>
      <c r="I496" s="59">
        <f t="shared" si="44"/>
        <v>0</v>
      </c>
      <c r="J496" s="58">
        <f t="shared" si="45"/>
        <v>0</v>
      </c>
      <c r="K496" s="392">
        <f t="shared" si="46"/>
        <v>0</v>
      </c>
      <c r="L496" s="43">
        <f t="shared" si="47"/>
        <v>76</v>
      </c>
      <c r="M496" s="60">
        <f t="shared" si="48"/>
        <v>96</v>
      </c>
      <c r="O496" s="255"/>
      <c r="AC496" s="39">
        <v>490</v>
      </c>
    </row>
    <row r="497" spans="2:29" ht="21.4" customHeight="1">
      <c r="B497" s="73">
        <v>491</v>
      </c>
      <c r="C497" s="44"/>
      <c r="D497" s="381"/>
      <c r="E497" s="377"/>
      <c r="F497" s="377"/>
      <c r="G497" s="61"/>
      <c r="H497" s="62">
        <f t="shared" si="43"/>
        <v>0</v>
      </c>
      <c r="I497" s="62">
        <f t="shared" si="44"/>
        <v>0</v>
      </c>
      <c r="J497" s="61">
        <f t="shared" si="45"/>
        <v>0</v>
      </c>
      <c r="K497" s="393">
        <f t="shared" si="46"/>
        <v>0</v>
      </c>
      <c r="L497" s="44">
        <f t="shared" si="47"/>
        <v>76</v>
      </c>
      <c r="M497" s="63">
        <f t="shared" si="48"/>
        <v>96</v>
      </c>
      <c r="O497" s="255"/>
      <c r="AC497" s="39">
        <v>491</v>
      </c>
    </row>
    <row r="498" spans="2:29" ht="21.4" customHeight="1" thickBot="1">
      <c r="B498" s="73">
        <v>492</v>
      </c>
      <c r="C498" s="43"/>
      <c r="D498" s="133"/>
      <c r="E498" s="45"/>
      <c r="F498" s="45"/>
      <c r="G498" s="58"/>
      <c r="H498" s="59">
        <f t="shared" si="43"/>
        <v>0</v>
      </c>
      <c r="I498" s="59">
        <f t="shared" si="44"/>
        <v>0</v>
      </c>
      <c r="J498" s="58">
        <f t="shared" si="45"/>
        <v>0</v>
      </c>
      <c r="K498" s="392">
        <f t="shared" si="46"/>
        <v>0</v>
      </c>
      <c r="L498" s="43">
        <f t="shared" si="47"/>
        <v>76</v>
      </c>
      <c r="M498" s="60">
        <f t="shared" si="48"/>
        <v>96</v>
      </c>
      <c r="O498" s="255"/>
      <c r="AC498" s="39">
        <v>492</v>
      </c>
    </row>
    <row r="499" spans="2:29" ht="21.4" customHeight="1">
      <c r="B499" s="73">
        <v>493</v>
      </c>
      <c r="C499" s="44"/>
      <c r="D499" s="381"/>
      <c r="E499" s="54"/>
      <c r="F499" s="377"/>
      <c r="G499" s="61"/>
      <c r="H499" s="62">
        <f t="shared" si="43"/>
        <v>0</v>
      </c>
      <c r="I499" s="62">
        <f t="shared" si="44"/>
        <v>0</v>
      </c>
      <c r="J499" s="61">
        <f t="shared" si="45"/>
        <v>0</v>
      </c>
      <c r="K499" s="393">
        <f t="shared" si="46"/>
        <v>0</v>
      </c>
      <c r="L499" s="44">
        <f t="shared" si="47"/>
        <v>76</v>
      </c>
      <c r="M499" s="63">
        <f t="shared" si="48"/>
        <v>96</v>
      </c>
      <c r="O499" s="255"/>
      <c r="AC499" s="39">
        <v>493</v>
      </c>
    </row>
    <row r="500" spans="2:29" ht="21.4" customHeight="1">
      <c r="B500" s="73">
        <v>494</v>
      </c>
      <c r="C500" s="43"/>
      <c r="D500" s="133"/>
      <c r="E500" s="45"/>
      <c r="F500" s="45"/>
      <c r="G500" s="58"/>
      <c r="H500" s="59">
        <f t="shared" si="43"/>
        <v>0</v>
      </c>
      <c r="I500" s="59">
        <f t="shared" si="44"/>
        <v>0</v>
      </c>
      <c r="J500" s="58">
        <f t="shared" si="45"/>
        <v>0</v>
      </c>
      <c r="K500" s="392">
        <f t="shared" si="46"/>
        <v>0</v>
      </c>
      <c r="L500" s="43">
        <f t="shared" si="47"/>
        <v>76</v>
      </c>
      <c r="M500" s="60">
        <f t="shared" si="48"/>
        <v>96</v>
      </c>
      <c r="O500" s="255"/>
      <c r="AC500" s="39">
        <v>494</v>
      </c>
    </row>
    <row r="501" spans="2:29" ht="21.4" customHeight="1">
      <c r="B501" s="73">
        <v>495</v>
      </c>
      <c r="C501" s="44"/>
      <c r="D501" s="381"/>
      <c r="E501" s="377"/>
      <c r="F501" s="377"/>
      <c r="G501" s="61"/>
      <c r="H501" s="62">
        <f t="shared" si="43"/>
        <v>0</v>
      </c>
      <c r="I501" s="62">
        <f t="shared" si="44"/>
        <v>0</v>
      </c>
      <c r="J501" s="61">
        <f t="shared" si="45"/>
        <v>0</v>
      </c>
      <c r="K501" s="393">
        <f t="shared" si="46"/>
        <v>0</v>
      </c>
      <c r="L501" s="44">
        <f t="shared" si="47"/>
        <v>76</v>
      </c>
      <c r="M501" s="63">
        <f t="shared" si="48"/>
        <v>96</v>
      </c>
      <c r="O501" s="255"/>
      <c r="AC501" s="39">
        <v>495</v>
      </c>
    </row>
    <row r="502" spans="2:29" ht="21.4" customHeight="1" thickBot="1">
      <c r="B502" s="73">
        <v>496</v>
      </c>
      <c r="C502" s="43"/>
      <c r="D502" s="133"/>
      <c r="E502" s="45"/>
      <c r="F502" s="45"/>
      <c r="G502" s="58"/>
      <c r="H502" s="59">
        <f t="shared" si="43"/>
        <v>0</v>
      </c>
      <c r="I502" s="59">
        <f t="shared" si="44"/>
        <v>0</v>
      </c>
      <c r="J502" s="58">
        <f t="shared" si="45"/>
        <v>0</v>
      </c>
      <c r="K502" s="392">
        <f t="shared" si="46"/>
        <v>0</v>
      </c>
      <c r="L502" s="43">
        <f t="shared" si="47"/>
        <v>76</v>
      </c>
      <c r="M502" s="60">
        <f t="shared" si="48"/>
        <v>96</v>
      </c>
      <c r="O502" s="255"/>
      <c r="AC502" s="39">
        <v>496</v>
      </c>
    </row>
    <row r="503" spans="2:29" ht="21.4" customHeight="1">
      <c r="B503" s="73">
        <v>497</v>
      </c>
      <c r="C503" s="44"/>
      <c r="D503" s="381"/>
      <c r="E503" s="54"/>
      <c r="F503" s="377"/>
      <c r="G503" s="61"/>
      <c r="H503" s="62">
        <f t="shared" si="43"/>
        <v>0</v>
      </c>
      <c r="I503" s="62">
        <f t="shared" si="44"/>
        <v>0</v>
      </c>
      <c r="J503" s="61">
        <f t="shared" si="45"/>
        <v>0</v>
      </c>
      <c r="K503" s="393">
        <f t="shared" si="46"/>
        <v>0</v>
      </c>
      <c r="L503" s="44">
        <f t="shared" si="47"/>
        <v>76</v>
      </c>
      <c r="M503" s="63">
        <f t="shared" si="48"/>
        <v>96</v>
      </c>
      <c r="O503" s="255"/>
      <c r="AC503" s="39">
        <v>497</v>
      </c>
    </row>
    <row r="504" spans="2:29" ht="21.4" customHeight="1">
      <c r="B504" s="73">
        <v>498</v>
      </c>
      <c r="C504" s="43"/>
      <c r="D504" s="133"/>
      <c r="E504" s="45"/>
      <c r="F504" s="45"/>
      <c r="G504" s="58"/>
      <c r="H504" s="59">
        <f t="shared" si="43"/>
        <v>0</v>
      </c>
      <c r="I504" s="59">
        <f t="shared" si="44"/>
        <v>0</v>
      </c>
      <c r="J504" s="58">
        <f t="shared" si="45"/>
        <v>0</v>
      </c>
      <c r="K504" s="392">
        <f t="shared" si="46"/>
        <v>0</v>
      </c>
      <c r="L504" s="43">
        <f t="shared" si="47"/>
        <v>76</v>
      </c>
      <c r="M504" s="60">
        <f t="shared" si="48"/>
        <v>96</v>
      </c>
      <c r="O504" s="255"/>
      <c r="AC504" s="39">
        <v>498</v>
      </c>
    </row>
    <row r="505" spans="2:29" ht="21.4" customHeight="1">
      <c r="B505" s="73">
        <v>499</v>
      </c>
      <c r="C505" s="44"/>
      <c r="D505" s="381"/>
      <c r="E505" s="377"/>
      <c r="F505" s="377"/>
      <c r="G505" s="61"/>
      <c r="H505" s="62">
        <f t="shared" si="43"/>
        <v>0</v>
      </c>
      <c r="I505" s="62">
        <f t="shared" si="44"/>
        <v>0</v>
      </c>
      <c r="J505" s="61">
        <f t="shared" si="45"/>
        <v>0</v>
      </c>
      <c r="K505" s="393">
        <f t="shared" si="46"/>
        <v>0</v>
      </c>
      <c r="L505" s="44">
        <f t="shared" si="47"/>
        <v>76</v>
      </c>
      <c r="M505" s="63">
        <f t="shared" si="48"/>
        <v>96</v>
      </c>
      <c r="O505" s="255"/>
      <c r="AC505" s="39">
        <v>499</v>
      </c>
    </row>
    <row r="506" spans="2:29" ht="21.4" customHeight="1" thickBot="1">
      <c r="B506" s="74">
        <v>500</v>
      </c>
      <c r="C506" s="43"/>
      <c r="D506" s="134"/>
      <c r="E506" s="45"/>
      <c r="F506" s="45"/>
      <c r="G506" s="58"/>
      <c r="H506" s="65">
        <f t="shared" si="43"/>
        <v>0</v>
      </c>
      <c r="I506" s="65">
        <f t="shared" si="44"/>
        <v>0</v>
      </c>
      <c r="J506" s="64">
        <f t="shared" si="45"/>
        <v>0</v>
      </c>
      <c r="K506" s="394">
        <f t="shared" si="46"/>
        <v>0</v>
      </c>
      <c r="L506" s="55">
        <f t="shared" si="47"/>
        <v>76</v>
      </c>
      <c r="M506" s="66">
        <f t="shared" si="48"/>
        <v>96</v>
      </c>
      <c r="O506" s="255"/>
      <c r="AC506" s="39">
        <v>500</v>
      </c>
    </row>
    <row r="507" spans="2:29" ht="18.399999999999999" thickBot="1">
      <c r="C507" s="43" t="s">
        <v>182</v>
      </c>
      <c r="D507" s="134" t="s">
        <v>182</v>
      </c>
      <c r="E507" s="260" t="s">
        <v>182</v>
      </c>
      <c r="F507" s="45" t="s">
        <v>182</v>
      </c>
      <c r="G507" s="58" t="s">
        <v>182</v>
      </c>
      <c r="H507" s="65">
        <f t="shared" si="43"/>
        <v>0</v>
      </c>
      <c r="I507" s="65">
        <f t="shared" si="44"/>
        <v>0</v>
      </c>
      <c r="J507" s="64">
        <f t="shared" si="45"/>
        <v>0</v>
      </c>
      <c r="K507" s="394">
        <f t="shared" si="46"/>
        <v>0</v>
      </c>
      <c r="L507" s="55">
        <f t="shared" si="47"/>
        <v>76</v>
      </c>
      <c r="M507" s="66" t="s">
        <v>182</v>
      </c>
      <c r="O507" s="255"/>
    </row>
    <row r="508" spans="2:29">
      <c r="O508" s="255"/>
    </row>
    <row r="509" spans="2:29">
      <c r="O509" s="255"/>
    </row>
    <row r="510" spans="2:29">
      <c r="O510" s="255"/>
    </row>
    <row r="511" spans="2:29">
      <c r="O511" s="255"/>
    </row>
    <row r="512" spans="2:29">
      <c r="O512" s="255"/>
    </row>
    <row r="513" spans="15:15">
      <c r="O513" s="255"/>
    </row>
    <row r="514" spans="15:15">
      <c r="O514" s="255"/>
    </row>
    <row r="515" spans="15:15">
      <c r="O515" s="255"/>
    </row>
    <row r="516" spans="15:15">
      <c r="O516" s="255"/>
    </row>
    <row r="517" spans="15:15">
      <c r="O517" s="255"/>
    </row>
    <row r="518" spans="15:15">
      <c r="O518" s="255"/>
    </row>
    <row r="519" spans="15:15">
      <c r="O519" s="255"/>
    </row>
    <row r="520" spans="15:15">
      <c r="O520" s="255"/>
    </row>
    <row r="521" spans="15:15">
      <c r="O521" s="255"/>
    </row>
    <row r="522" spans="15:15">
      <c r="O522" s="255"/>
    </row>
    <row r="523" spans="15:15">
      <c r="O523" s="255"/>
    </row>
    <row r="524" spans="15:15">
      <c r="O524" s="255"/>
    </row>
    <row r="525" spans="15:15">
      <c r="O525" s="255"/>
    </row>
    <row r="526" spans="15:15">
      <c r="O526" s="255"/>
    </row>
    <row r="527" spans="15:15">
      <c r="O527" s="255"/>
    </row>
    <row r="528" spans="15:15">
      <c r="O528" s="255"/>
    </row>
    <row r="529" spans="15:15">
      <c r="O529" s="255"/>
    </row>
    <row r="530" spans="15:15">
      <c r="O530" s="255"/>
    </row>
    <row r="531" spans="15:15">
      <c r="O531" s="255"/>
    </row>
    <row r="532" spans="15:15">
      <c r="O532" s="255"/>
    </row>
    <row r="533" spans="15:15">
      <c r="O533" s="255"/>
    </row>
    <row r="534" spans="15:15">
      <c r="O534" s="255"/>
    </row>
    <row r="535" spans="15:15">
      <c r="O535" s="255"/>
    </row>
    <row r="536" spans="15:15">
      <c r="O536" s="255"/>
    </row>
    <row r="537" spans="15:15">
      <c r="O537" s="255"/>
    </row>
    <row r="538" spans="15:15">
      <c r="O538" s="255"/>
    </row>
    <row r="539" spans="15:15">
      <c r="O539" s="255"/>
    </row>
    <row r="540" spans="15:15">
      <c r="O540" s="255"/>
    </row>
    <row r="541" spans="15:15">
      <c r="O541" s="255"/>
    </row>
    <row r="542" spans="15:15">
      <c r="O542" s="255"/>
    </row>
    <row r="543" spans="15:15">
      <c r="O543" s="255"/>
    </row>
    <row r="544" spans="15:15">
      <c r="O544" s="255"/>
    </row>
    <row r="545" spans="15:15">
      <c r="O545" s="255"/>
    </row>
    <row r="546" spans="15:15">
      <c r="O546" s="255"/>
    </row>
    <row r="547" spans="15:15">
      <c r="O547" s="255"/>
    </row>
    <row r="548" spans="15:15">
      <c r="O548" s="255"/>
    </row>
    <row r="549" spans="15:15">
      <c r="O549" s="255"/>
    </row>
    <row r="550" spans="15:15">
      <c r="O550" s="255"/>
    </row>
    <row r="551" spans="15:15">
      <c r="O551" s="255"/>
    </row>
    <row r="552" spans="15:15">
      <c r="O552" s="255"/>
    </row>
    <row r="553" spans="15:15">
      <c r="O553" s="255"/>
    </row>
    <row r="554" spans="15:15">
      <c r="O554" s="255"/>
    </row>
    <row r="555" spans="15:15">
      <c r="O555" s="255"/>
    </row>
    <row r="556" spans="15:15">
      <c r="O556" s="255"/>
    </row>
    <row r="557" spans="15:15">
      <c r="O557" s="255"/>
    </row>
    <row r="558" spans="15:15">
      <c r="O558" s="255"/>
    </row>
    <row r="559" spans="15:15">
      <c r="O559" s="255"/>
    </row>
    <row r="560" spans="15:15">
      <c r="O560" s="255"/>
    </row>
    <row r="561" spans="15:15">
      <c r="O561" s="255"/>
    </row>
    <row r="562" spans="15:15">
      <c r="O562" s="255"/>
    </row>
    <row r="563" spans="15:15">
      <c r="O563" s="255"/>
    </row>
    <row r="564" spans="15:15">
      <c r="O564" s="255"/>
    </row>
    <row r="565" spans="15:15">
      <c r="O565" s="255"/>
    </row>
    <row r="566" spans="15:15">
      <c r="O566" s="255"/>
    </row>
    <row r="567" spans="15:15">
      <c r="O567" s="255"/>
    </row>
    <row r="568" spans="15:15">
      <c r="O568" s="255"/>
    </row>
    <row r="569" spans="15:15">
      <c r="O569" s="255"/>
    </row>
    <row r="570" spans="15:15">
      <c r="O570" s="255"/>
    </row>
    <row r="571" spans="15:15">
      <c r="O571" s="255"/>
    </row>
    <row r="572" spans="15:15">
      <c r="O572" s="255"/>
    </row>
    <row r="573" spans="15:15">
      <c r="O573" s="255"/>
    </row>
    <row r="574" spans="15:15">
      <c r="O574" s="255"/>
    </row>
    <row r="575" spans="15:15">
      <c r="O575" s="255"/>
    </row>
    <row r="576" spans="15:15">
      <c r="O576" s="255"/>
    </row>
    <row r="577" spans="15:15">
      <c r="O577" s="255"/>
    </row>
    <row r="578" spans="15:15">
      <c r="O578" s="255"/>
    </row>
    <row r="579" spans="15:15">
      <c r="O579" s="255"/>
    </row>
    <row r="580" spans="15:15">
      <c r="O580" s="255"/>
    </row>
    <row r="581" spans="15:15">
      <c r="O581" s="255"/>
    </row>
    <row r="582" spans="15:15">
      <c r="O582" s="255"/>
    </row>
    <row r="583" spans="15:15">
      <c r="O583" s="255"/>
    </row>
    <row r="584" spans="15:15">
      <c r="O584" s="255"/>
    </row>
    <row r="585" spans="15:15">
      <c r="O585" s="255"/>
    </row>
    <row r="586" spans="15:15">
      <c r="O586" s="255"/>
    </row>
    <row r="587" spans="15:15">
      <c r="O587" s="255"/>
    </row>
    <row r="588" spans="15:15">
      <c r="O588" s="255"/>
    </row>
    <row r="589" spans="15:15">
      <c r="O589" s="255"/>
    </row>
    <row r="590" spans="15:15">
      <c r="O590" s="255"/>
    </row>
    <row r="591" spans="15:15">
      <c r="O591" s="255"/>
    </row>
    <row r="592" spans="15:15">
      <c r="O592" s="255"/>
    </row>
    <row r="593" spans="15:15">
      <c r="O593" s="255"/>
    </row>
    <row r="594" spans="15:15">
      <c r="O594" s="255"/>
    </row>
    <row r="595" spans="15:15">
      <c r="O595" s="255"/>
    </row>
    <row r="596" spans="15:15">
      <c r="O596" s="255"/>
    </row>
    <row r="597" spans="15:15">
      <c r="O597" s="255"/>
    </row>
    <row r="598" spans="15:15">
      <c r="O598" s="255"/>
    </row>
    <row r="599" spans="15:15">
      <c r="O599" s="255"/>
    </row>
    <row r="600" spans="15:15">
      <c r="O600" s="255"/>
    </row>
    <row r="601" spans="15:15">
      <c r="O601" s="255"/>
    </row>
    <row r="602" spans="15:15">
      <c r="O602" s="255"/>
    </row>
    <row r="603" spans="15:15">
      <c r="O603" s="255"/>
    </row>
    <row r="604" spans="15:15">
      <c r="O604" s="255"/>
    </row>
    <row r="605" spans="15:15">
      <c r="O605" s="255"/>
    </row>
    <row r="606" spans="15:15">
      <c r="O606" s="255"/>
    </row>
    <row r="607" spans="15:15">
      <c r="O607" s="255"/>
    </row>
    <row r="608" spans="15:15">
      <c r="O608" s="255"/>
    </row>
    <row r="609" spans="15:15">
      <c r="O609" s="255"/>
    </row>
    <row r="610" spans="15:15">
      <c r="O610" s="255"/>
    </row>
    <row r="611" spans="15:15">
      <c r="O611" s="255"/>
    </row>
    <row r="612" spans="15:15">
      <c r="O612" s="255"/>
    </row>
    <row r="613" spans="15:15">
      <c r="O613" s="255"/>
    </row>
    <row r="614" spans="15:15">
      <c r="O614" s="255"/>
    </row>
    <row r="615" spans="15:15">
      <c r="O615" s="255"/>
    </row>
    <row r="616" spans="15:15">
      <c r="O616" s="255"/>
    </row>
    <row r="617" spans="15:15">
      <c r="O617" s="255"/>
    </row>
    <row r="618" spans="15:15">
      <c r="O618" s="255"/>
    </row>
    <row r="619" spans="15:15">
      <c r="O619" s="255"/>
    </row>
    <row r="620" spans="15:15">
      <c r="O620" s="255"/>
    </row>
    <row r="621" spans="15:15">
      <c r="O621" s="255"/>
    </row>
    <row r="622" spans="15:15">
      <c r="O622" s="255"/>
    </row>
    <row r="623" spans="15:15">
      <c r="O623" s="255"/>
    </row>
    <row r="624" spans="15:15">
      <c r="O624" s="255"/>
    </row>
    <row r="625" spans="15:15">
      <c r="O625" s="255"/>
    </row>
    <row r="626" spans="15:15">
      <c r="O626" s="255"/>
    </row>
    <row r="627" spans="15:15">
      <c r="O627" s="255"/>
    </row>
    <row r="628" spans="15:15">
      <c r="O628" s="255"/>
    </row>
    <row r="629" spans="15:15">
      <c r="O629" s="255"/>
    </row>
    <row r="630" spans="15:15">
      <c r="O630" s="255"/>
    </row>
    <row r="631" spans="15:15">
      <c r="O631" s="255"/>
    </row>
    <row r="632" spans="15:15">
      <c r="O632" s="255"/>
    </row>
    <row r="633" spans="15:15">
      <c r="O633" s="255"/>
    </row>
    <row r="634" spans="15:15">
      <c r="O634" s="255"/>
    </row>
    <row r="635" spans="15:15">
      <c r="O635" s="255"/>
    </row>
    <row r="636" spans="15:15">
      <c r="O636" s="255"/>
    </row>
    <row r="637" spans="15:15">
      <c r="O637" s="255"/>
    </row>
    <row r="638" spans="15:15">
      <c r="O638" s="255"/>
    </row>
    <row r="639" spans="15:15">
      <c r="O639" s="255"/>
    </row>
    <row r="640" spans="15:15">
      <c r="O640" s="255"/>
    </row>
    <row r="641" spans="15:15">
      <c r="O641" s="255"/>
    </row>
    <row r="642" spans="15:15">
      <c r="O642" s="255"/>
    </row>
    <row r="643" spans="15:15">
      <c r="O643" s="255"/>
    </row>
    <row r="644" spans="15:15">
      <c r="O644" s="255"/>
    </row>
    <row r="645" spans="15:15">
      <c r="O645" s="255"/>
    </row>
    <row r="646" spans="15:15">
      <c r="O646" s="255"/>
    </row>
    <row r="647" spans="15:15">
      <c r="O647" s="255"/>
    </row>
    <row r="648" spans="15:15">
      <c r="O648" s="255"/>
    </row>
    <row r="649" spans="15:15">
      <c r="O649" s="255"/>
    </row>
    <row r="650" spans="15:15">
      <c r="O650" s="255"/>
    </row>
    <row r="651" spans="15:15">
      <c r="O651" s="255"/>
    </row>
    <row r="652" spans="15:15">
      <c r="O652" s="255"/>
    </row>
    <row r="653" spans="15:15">
      <c r="O653" s="255"/>
    </row>
    <row r="654" spans="15:15">
      <c r="O654" s="255"/>
    </row>
    <row r="655" spans="15:15">
      <c r="O655" s="255"/>
    </row>
    <row r="656" spans="15:15">
      <c r="O656" s="255"/>
    </row>
    <row r="657" spans="15:15">
      <c r="O657" s="255"/>
    </row>
    <row r="658" spans="15:15">
      <c r="O658" s="255"/>
    </row>
    <row r="659" spans="15:15">
      <c r="O659" s="255"/>
    </row>
    <row r="660" spans="15:15">
      <c r="O660" s="255"/>
    </row>
    <row r="661" spans="15:15">
      <c r="O661" s="255"/>
    </row>
    <row r="662" spans="15:15">
      <c r="O662" s="255"/>
    </row>
    <row r="663" spans="15:15">
      <c r="O663" s="255"/>
    </row>
    <row r="664" spans="15:15">
      <c r="O664" s="255"/>
    </row>
    <row r="665" spans="15:15">
      <c r="O665" s="255"/>
    </row>
    <row r="666" spans="15:15">
      <c r="O666" s="255"/>
    </row>
    <row r="667" spans="15:15">
      <c r="O667" s="255"/>
    </row>
    <row r="668" spans="15:15">
      <c r="O668" s="255"/>
    </row>
    <row r="669" spans="15:15">
      <c r="O669" s="255"/>
    </row>
    <row r="670" spans="15:15">
      <c r="O670" s="255"/>
    </row>
    <row r="671" spans="15:15">
      <c r="O671" s="255"/>
    </row>
    <row r="672" spans="15:15">
      <c r="O672" s="255"/>
    </row>
    <row r="673" spans="15:15">
      <c r="O673" s="255"/>
    </row>
    <row r="674" spans="15:15">
      <c r="O674" s="255"/>
    </row>
    <row r="675" spans="15:15">
      <c r="O675" s="255"/>
    </row>
    <row r="676" spans="15:15">
      <c r="O676" s="255"/>
    </row>
    <row r="677" spans="15:15">
      <c r="O677" s="255"/>
    </row>
    <row r="678" spans="15:15">
      <c r="O678" s="255"/>
    </row>
    <row r="679" spans="15:15">
      <c r="O679" s="255"/>
    </row>
    <row r="680" spans="15:15">
      <c r="O680" s="255"/>
    </row>
    <row r="681" spans="15:15">
      <c r="O681" s="255"/>
    </row>
    <row r="682" spans="15:15">
      <c r="O682" s="255"/>
    </row>
    <row r="683" spans="15:15">
      <c r="O683" s="255"/>
    </row>
    <row r="684" spans="15:15">
      <c r="O684" s="255"/>
    </row>
    <row r="685" spans="15:15">
      <c r="O685" s="255"/>
    </row>
  </sheetData>
  <mergeCells count="5">
    <mergeCell ref="O7:P7"/>
    <mergeCell ref="L2:L3"/>
    <mergeCell ref="M2:M3"/>
    <mergeCell ref="C2:G2"/>
    <mergeCell ref="H2:J2"/>
  </mergeCells>
  <phoneticPr fontId="23" type="noConversion"/>
  <conditionalFormatting sqref="C7:C507">
    <cfRule type="duplicateValues" dxfId="67" priority="2"/>
  </conditionalFormatting>
  <dataValidations count="3">
    <dataValidation type="list" allowBlank="1" showInputMessage="1" showErrorMessage="1" sqref="C5" xr:uid="{806CE064-FAC9-4CC1-A726-F1AD0B68922C}">
      <formula1>listof_chest_nos</formula1>
    </dataValidation>
    <dataValidation type="list" allowBlank="1" showInputMessage="1" showErrorMessage="1" sqref="F7:F506" xr:uid="{5A278574-0713-47C3-AB02-9DE740B123BD}">
      <formula1>listof_sections</formula1>
    </dataValidation>
    <dataValidation type="list" allowBlank="1" showInputMessage="1" showErrorMessage="1" sqref="E7:E506" xr:uid="{11973DB4-9AFC-4732-BF65-59489CF5E881}">
      <formula1>listof_teamcodes</formula1>
    </dataValidation>
  </dataValidation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06" r:id="rId5" name="TextBox1">
          <controlPr defaultSize="0" autoLine="0" r:id="rId6">
            <anchor moveWithCells="1">
              <from>
                <xdr:col>3</xdr:col>
                <xdr:colOff>0</xdr:colOff>
                <xdr:row>0</xdr:row>
                <xdr:rowOff>61913</xdr:rowOff>
              </from>
              <to>
                <xdr:col>4</xdr:col>
                <xdr:colOff>0</xdr:colOff>
                <xdr:row>0</xdr:row>
                <xdr:rowOff>309563</xdr:rowOff>
              </to>
            </anchor>
          </controlPr>
        </control>
      </mc:Choice>
      <mc:Fallback>
        <control shapeId="4106" r:id="rId5" name="Text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CA5E4C3-3D83-433D-BE90-F5A56A084A89}">
            <xm:f>NOT(ISERROR(SEARCH($D$1,D7)))</xm:f>
            <xm:f>$D$1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m:sqref>D7:D506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EF2D-9148-47E9-97C8-6C955F7B0011}">
  <sheetPr codeName="Sheet4">
    <tabColor theme="5" tint="-0.499984740745262"/>
    <pageSetUpPr fitToPage="1"/>
  </sheetPr>
  <dimension ref="A1:BU597"/>
  <sheetViews>
    <sheetView zoomScale="93" zoomScaleNormal="80" workbookViewId="0">
      <pane ySplit="5" topLeftCell="A6" activePane="bottomLeft" state="frozen"/>
      <selection pane="bottomLeft" activeCell="C65" sqref="C7:C65"/>
    </sheetView>
  </sheetViews>
  <sheetFormatPr defaultColWidth="9" defaultRowHeight="14.25"/>
  <cols>
    <col min="1" max="1" width="2.796875" style="109" customWidth="1"/>
    <col min="2" max="2" width="4.46484375" style="109" customWidth="1"/>
    <col min="3" max="3" width="8.796875" style="109" customWidth="1"/>
    <col min="4" max="4" width="36.19921875" style="109" customWidth="1"/>
    <col min="5" max="5" width="13.59765625" style="109" customWidth="1"/>
    <col min="6" max="6" width="9.9296875" style="109" customWidth="1"/>
    <col min="7" max="7" width="9.19921875" style="109" customWidth="1"/>
    <col min="8" max="8" width="6.06640625" style="109" customWidth="1"/>
    <col min="9" max="10" width="11" style="109" bestFit="1" customWidth="1"/>
    <col min="11" max="11" width="6.73046875" style="109" customWidth="1"/>
    <col min="12" max="12" width="17.46484375" style="109" customWidth="1"/>
    <col min="13" max="16384" width="9" style="109"/>
  </cols>
  <sheetData>
    <row r="1" spans="1:73" ht="15" customHeight="1"/>
    <row r="2" spans="1:73" s="289" customFormat="1" ht="14.35" customHeight="1">
      <c r="A2" s="283"/>
      <c r="B2" s="284" t="str">
        <f>IF(isProgramsConfirmed,"🔒","🔓")</f>
        <v>🔓</v>
      </c>
      <c r="C2" s="285" t="s">
        <v>177</v>
      </c>
      <c r="D2" s="286"/>
      <c r="E2" s="286"/>
      <c r="F2" s="285"/>
      <c r="G2" s="285"/>
      <c r="H2" s="287"/>
      <c r="I2" s="469" t="s">
        <v>174</v>
      </c>
      <c r="J2" s="470"/>
      <c r="K2" s="469" t="s">
        <v>17</v>
      </c>
      <c r="L2" s="470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</row>
    <row r="3" spans="1:73" s="273" customFormat="1" ht="39" customHeight="1">
      <c r="B3" s="274" t="s">
        <v>45</v>
      </c>
      <c r="C3" s="275" t="s">
        <v>33</v>
      </c>
      <c r="D3" s="276" t="s">
        <v>34</v>
      </c>
      <c r="E3" s="277" t="s">
        <v>42</v>
      </c>
      <c r="F3" s="278" t="s">
        <v>211</v>
      </c>
      <c r="G3" s="278" t="s">
        <v>185</v>
      </c>
      <c r="H3" s="278" t="s">
        <v>184</v>
      </c>
      <c r="I3" s="279" t="s">
        <v>175</v>
      </c>
      <c r="J3" s="277" t="s">
        <v>176</v>
      </c>
      <c r="K3" s="280" t="s">
        <v>178</v>
      </c>
      <c r="L3" s="277" t="s">
        <v>17</v>
      </c>
      <c r="M3" s="281" t="s">
        <v>179</v>
      </c>
      <c r="N3" s="282" t="str" cm="1">
        <f t="array" ref="N3:Q3">TRANSPOSE(_xlfn._xlws.FILTER(listof_teamcodes,listof_teamcodes&lt;&gt;0))</f>
        <v>FANT</v>
      </c>
      <c r="O3" s="282" t="str">
        <v>DAHF</v>
      </c>
      <c r="P3" s="282" t="str">
        <v>BADF</v>
      </c>
      <c r="Q3" s="282" t="str">
        <v>JARF</v>
      </c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  <c r="BI3" s="282"/>
      <c r="BJ3" s="282"/>
      <c r="BK3" s="282"/>
      <c r="BL3" s="282"/>
      <c r="BM3" s="282"/>
      <c r="BN3" s="282"/>
      <c r="BO3" s="282"/>
      <c r="BP3" s="282"/>
      <c r="BQ3" s="282"/>
      <c r="BR3" s="282"/>
      <c r="BS3" s="282"/>
      <c r="BT3" s="282"/>
      <c r="BU3" s="282"/>
    </row>
    <row r="4" spans="1:73" ht="9.4" customHeight="1" thickBot="1">
      <c r="B4" s="122"/>
      <c r="C4" s="118"/>
      <c r="D4" s="97"/>
      <c r="E4" s="98"/>
      <c r="F4" s="100"/>
      <c r="G4" s="100"/>
      <c r="H4" s="100"/>
      <c r="I4" s="99"/>
      <c r="J4" s="100"/>
      <c r="K4" s="101"/>
      <c r="L4" s="98"/>
      <c r="M4" s="102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</row>
    <row r="5" spans="1:73" ht="15.85" hidden="1" customHeight="1">
      <c r="B5" s="123" t="s">
        <v>38</v>
      </c>
      <c r="C5" s="119" t="s">
        <v>181</v>
      </c>
      <c r="D5" s="114" t="e">
        <f>VLOOKUP($C$5,$C$7:$N$506,COLUMN()-2,0)</f>
        <v>#N/A</v>
      </c>
      <c r="E5" s="114" t="e">
        <f>VLOOKUP($C$5,$C$7:$N$506,COLUMN()-2,0)</f>
        <v>#N/A</v>
      </c>
      <c r="F5" s="114" t="e">
        <f t="shared" ref="F5:G5" si="0">VLOOKUP($C$5,$C$7:$N$506,COLUMN()-2,0)</f>
        <v>#N/A</v>
      </c>
      <c r="G5" s="114" t="e">
        <f t="shared" si="0"/>
        <v>#N/A</v>
      </c>
      <c r="H5" s="115" t="e">
        <f t="shared" ref="H5:M5" si="1">VLOOKUP($C$5,$C$7:$N$506,COLUMN()-2,0)</f>
        <v>#N/A</v>
      </c>
      <c r="I5" s="114" t="e">
        <f t="shared" si="1"/>
        <v>#N/A</v>
      </c>
      <c r="J5" s="114" t="e">
        <f t="shared" si="1"/>
        <v>#N/A</v>
      </c>
      <c r="K5" s="115"/>
      <c r="L5" s="115" t="e">
        <f t="shared" si="1"/>
        <v>#N/A</v>
      </c>
      <c r="M5" s="115" t="e">
        <f t="shared" si="1"/>
        <v>#N/A</v>
      </c>
      <c r="N5" s="115" t="e">
        <f t="shared" ref="N5:AS5" si="2">VLOOKUP($C$5,$C7:$XFD506,COLUMN()-2,0)</f>
        <v>#N/A</v>
      </c>
      <c r="O5" s="115" t="e">
        <f t="shared" si="2"/>
        <v>#N/A</v>
      </c>
      <c r="P5" s="115" t="e">
        <f t="shared" si="2"/>
        <v>#N/A</v>
      </c>
      <c r="Q5" s="115" t="e">
        <f t="shared" si="2"/>
        <v>#N/A</v>
      </c>
      <c r="R5" s="115" t="e">
        <f t="shared" si="2"/>
        <v>#N/A</v>
      </c>
      <c r="S5" s="115" t="e">
        <f t="shared" si="2"/>
        <v>#N/A</v>
      </c>
      <c r="T5" s="115" t="e">
        <f t="shared" si="2"/>
        <v>#N/A</v>
      </c>
      <c r="U5" s="115" t="e">
        <f t="shared" si="2"/>
        <v>#N/A</v>
      </c>
      <c r="V5" s="115" t="e">
        <f t="shared" si="2"/>
        <v>#N/A</v>
      </c>
      <c r="W5" s="115" t="e">
        <f t="shared" si="2"/>
        <v>#N/A</v>
      </c>
      <c r="X5" s="115" t="e">
        <f t="shared" si="2"/>
        <v>#N/A</v>
      </c>
      <c r="Y5" s="115" t="e">
        <f t="shared" si="2"/>
        <v>#N/A</v>
      </c>
      <c r="Z5" s="115" t="e">
        <f t="shared" si="2"/>
        <v>#N/A</v>
      </c>
      <c r="AA5" s="115" t="e">
        <f t="shared" si="2"/>
        <v>#N/A</v>
      </c>
      <c r="AB5" s="115" t="e">
        <f t="shared" si="2"/>
        <v>#N/A</v>
      </c>
      <c r="AC5" s="115" t="e">
        <f t="shared" si="2"/>
        <v>#N/A</v>
      </c>
      <c r="AD5" s="115" t="e">
        <f t="shared" si="2"/>
        <v>#N/A</v>
      </c>
      <c r="AE5" s="115" t="e">
        <f t="shared" si="2"/>
        <v>#N/A</v>
      </c>
      <c r="AF5" s="115" t="e">
        <f t="shared" si="2"/>
        <v>#N/A</v>
      </c>
      <c r="AG5" s="115" t="e">
        <f t="shared" si="2"/>
        <v>#N/A</v>
      </c>
      <c r="AH5" s="115" t="e">
        <f t="shared" si="2"/>
        <v>#N/A</v>
      </c>
      <c r="AI5" s="115" t="e">
        <f t="shared" si="2"/>
        <v>#N/A</v>
      </c>
      <c r="AJ5" s="115" t="e">
        <f t="shared" si="2"/>
        <v>#N/A</v>
      </c>
      <c r="AK5" s="115" t="e">
        <f t="shared" si="2"/>
        <v>#N/A</v>
      </c>
      <c r="AL5" s="115" t="e">
        <f t="shared" si="2"/>
        <v>#N/A</v>
      </c>
      <c r="AM5" s="115" t="e">
        <f t="shared" si="2"/>
        <v>#N/A</v>
      </c>
      <c r="AN5" s="115" t="e">
        <f t="shared" si="2"/>
        <v>#N/A</v>
      </c>
      <c r="AO5" s="115" t="e">
        <f t="shared" si="2"/>
        <v>#N/A</v>
      </c>
      <c r="AP5" s="115" t="e">
        <f t="shared" si="2"/>
        <v>#N/A</v>
      </c>
      <c r="AQ5" s="115" t="e">
        <f t="shared" si="2"/>
        <v>#N/A</v>
      </c>
      <c r="AR5" s="115" t="e">
        <f t="shared" si="2"/>
        <v>#N/A</v>
      </c>
      <c r="AS5" s="115" t="e">
        <f t="shared" si="2"/>
        <v>#N/A</v>
      </c>
      <c r="AT5" s="115" t="e">
        <f t="shared" ref="AT5:BU5" si="3">VLOOKUP($C$5,$C7:$XFD506,COLUMN()-2,0)</f>
        <v>#N/A</v>
      </c>
      <c r="AU5" s="115" t="e">
        <f t="shared" si="3"/>
        <v>#N/A</v>
      </c>
      <c r="AV5" s="115" t="e">
        <f t="shared" si="3"/>
        <v>#N/A</v>
      </c>
      <c r="AW5" s="115" t="e">
        <f t="shared" si="3"/>
        <v>#N/A</v>
      </c>
      <c r="AX5" s="115" t="e">
        <f t="shared" si="3"/>
        <v>#N/A</v>
      </c>
      <c r="AY5" s="115" t="e">
        <f t="shared" si="3"/>
        <v>#N/A</v>
      </c>
      <c r="AZ5" s="115" t="e">
        <f t="shared" si="3"/>
        <v>#N/A</v>
      </c>
      <c r="BA5" s="115" t="e">
        <f t="shared" si="3"/>
        <v>#N/A</v>
      </c>
      <c r="BB5" s="115" t="e">
        <f t="shared" si="3"/>
        <v>#N/A</v>
      </c>
      <c r="BC5" s="115" t="e">
        <f t="shared" si="3"/>
        <v>#N/A</v>
      </c>
      <c r="BD5" s="115" t="e">
        <f t="shared" si="3"/>
        <v>#N/A</v>
      </c>
      <c r="BE5" s="115" t="e">
        <f t="shared" si="3"/>
        <v>#N/A</v>
      </c>
      <c r="BF5" s="115" t="e">
        <f t="shared" si="3"/>
        <v>#N/A</v>
      </c>
      <c r="BG5" s="115" t="e">
        <f t="shared" si="3"/>
        <v>#N/A</v>
      </c>
      <c r="BH5" s="115" t="e">
        <f t="shared" si="3"/>
        <v>#N/A</v>
      </c>
      <c r="BI5" s="115" t="e">
        <f t="shared" si="3"/>
        <v>#N/A</v>
      </c>
      <c r="BJ5" s="115" t="e">
        <f t="shared" si="3"/>
        <v>#N/A</v>
      </c>
      <c r="BK5" s="115" t="e">
        <f t="shared" si="3"/>
        <v>#N/A</v>
      </c>
      <c r="BL5" s="115" t="e">
        <f t="shared" si="3"/>
        <v>#N/A</v>
      </c>
      <c r="BM5" s="115" t="e">
        <f t="shared" si="3"/>
        <v>#N/A</v>
      </c>
      <c r="BN5" s="115" t="e">
        <f t="shared" si="3"/>
        <v>#N/A</v>
      </c>
      <c r="BO5" s="115" t="e">
        <f t="shared" si="3"/>
        <v>#N/A</v>
      </c>
      <c r="BP5" s="115" t="e">
        <f t="shared" si="3"/>
        <v>#N/A</v>
      </c>
      <c r="BQ5" s="115" t="e">
        <f t="shared" si="3"/>
        <v>#N/A</v>
      </c>
      <c r="BR5" s="115" t="e">
        <f t="shared" si="3"/>
        <v>#N/A</v>
      </c>
      <c r="BS5" s="115" t="e">
        <f t="shared" si="3"/>
        <v>#N/A</v>
      </c>
      <c r="BT5" s="115" t="e">
        <f t="shared" si="3"/>
        <v>#N/A</v>
      </c>
      <c r="BU5" s="115" t="e">
        <f t="shared" si="3"/>
        <v>#N/A</v>
      </c>
    </row>
    <row r="6" spans="1:73" ht="3.4" hidden="1" customHeight="1" thickBot="1">
      <c r="B6" s="124"/>
      <c r="C6" s="104"/>
      <c r="D6" s="104"/>
      <c r="E6" s="105"/>
      <c r="F6" s="106"/>
      <c r="G6" s="106"/>
      <c r="H6" s="106"/>
      <c r="I6" s="106"/>
      <c r="J6" s="106"/>
      <c r="K6" s="107"/>
      <c r="L6" s="105"/>
      <c r="M6" s="107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</row>
    <row r="7" spans="1:73" ht="18" customHeight="1">
      <c r="B7" s="290" cm="1">
        <f t="array" ref="B7:B506">_xlfn.SEQUENCE(500)</f>
        <v>1</v>
      </c>
      <c r="C7" s="292" t="s">
        <v>820</v>
      </c>
      <c r="D7" s="361" t="s">
        <v>821</v>
      </c>
      <c r="E7" s="362" t="s">
        <v>18</v>
      </c>
      <c r="F7" s="363" t="s">
        <v>212</v>
      </c>
      <c r="G7" s="363" t="s">
        <v>186</v>
      </c>
      <c r="H7" s="364">
        <v>3</v>
      </c>
      <c r="I7" s="363" t="s">
        <v>23</v>
      </c>
      <c r="J7" s="363" t="s">
        <v>23</v>
      </c>
      <c r="K7" s="291" t="s">
        <v>43</v>
      </c>
      <c r="L7" s="296" t="str">
        <f t="shared" ref="L7:L70" si="4">IF(C7&lt;&gt;0,IF(COUNTIF(listof_result_program_codes,C7)&gt;0,IF(K7="","ENTERED",IF(K7="P","PUBLISHED",IF(K7="TP","TO PUBLISH",IF(K7="L","LOCKED")))),"NOT ENTERED"),"")</f>
        <v>TO PUBLISH</v>
      </c>
      <c r="M7" s="292"/>
      <c r="N7" s="293">
        <f t="shared" ref="N7:AC26" si="5">SUMIFS(listof_result_total_scores,listof_result_program_codes,$C7,listof_result_teams,N$3)</f>
        <v>3</v>
      </c>
      <c r="O7" s="293">
        <f t="shared" si="5"/>
        <v>0</v>
      </c>
      <c r="P7" s="293">
        <f t="shared" si="5"/>
        <v>5</v>
      </c>
      <c r="Q7" s="293">
        <f t="shared" si="5"/>
        <v>1</v>
      </c>
      <c r="R7" s="293">
        <f t="shared" si="5"/>
        <v>0</v>
      </c>
      <c r="S7" s="293">
        <f t="shared" si="5"/>
        <v>0</v>
      </c>
      <c r="T7" s="293">
        <f t="shared" si="5"/>
        <v>0</v>
      </c>
      <c r="U7" s="293">
        <f t="shared" si="5"/>
        <v>0</v>
      </c>
      <c r="V7" s="293">
        <f t="shared" si="5"/>
        <v>0</v>
      </c>
      <c r="W7" s="293">
        <f t="shared" si="5"/>
        <v>0</v>
      </c>
      <c r="X7" s="293">
        <f t="shared" si="5"/>
        <v>0</v>
      </c>
      <c r="Y7" s="293">
        <f t="shared" si="5"/>
        <v>0</v>
      </c>
      <c r="Z7" s="293">
        <f t="shared" si="5"/>
        <v>0</v>
      </c>
      <c r="AA7" s="293">
        <f t="shared" si="5"/>
        <v>0</v>
      </c>
      <c r="AB7" s="293">
        <f t="shared" si="5"/>
        <v>0</v>
      </c>
      <c r="AC7" s="293">
        <f t="shared" si="5"/>
        <v>0</v>
      </c>
      <c r="AD7" s="293">
        <f t="shared" ref="P7:BU11" si="6">SUMIFS(listof_result_total_scores,listof_result_program_codes,$C7,listof_result_teams,AD$3)</f>
        <v>0</v>
      </c>
      <c r="AE7" s="293">
        <f t="shared" si="6"/>
        <v>0</v>
      </c>
      <c r="AF7" s="293">
        <f t="shared" si="6"/>
        <v>0</v>
      </c>
      <c r="AG7" s="293">
        <f t="shared" si="6"/>
        <v>0</v>
      </c>
      <c r="AH7" s="293">
        <f t="shared" si="6"/>
        <v>0</v>
      </c>
      <c r="AI7" s="293">
        <f t="shared" si="6"/>
        <v>0</v>
      </c>
      <c r="AJ7" s="293">
        <f t="shared" si="6"/>
        <v>0</v>
      </c>
      <c r="AK7" s="293">
        <f t="shared" si="6"/>
        <v>0</v>
      </c>
      <c r="AL7" s="293">
        <f t="shared" si="6"/>
        <v>0</v>
      </c>
      <c r="AM7" s="293">
        <f t="shared" si="6"/>
        <v>0</v>
      </c>
      <c r="AN7" s="293">
        <f t="shared" si="6"/>
        <v>0</v>
      </c>
      <c r="AO7" s="293">
        <f t="shared" si="6"/>
        <v>0</v>
      </c>
      <c r="AP7" s="293">
        <f t="shared" si="6"/>
        <v>0</v>
      </c>
      <c r="AQ7" s="293">
        <f t="shared" si="6"/>
        <v>0</v>
      </c>
      <c r="AR7" s="293">
        <f t="shared" si="6"/>
        <v>0</v>
      </c>
      <c r="AS7" s="293">
        <f t="shared" si="6"/>
        <v>0</v>
      </c>
      <c r="AT7" s="293">
        <f t="shared" si="6"/>
        <v>0</v>
      </c>
      <c r="AU7" s="293">
        <f t="shared" si="6"/>
        <v>0</v>
      </c>
      <c r="AV7" s="293">
        <f t="shared" si="6"/>
        <v>0</v>
      </c>
      <c r="AW7" s="293">
        <f t="shared" si="6"/>
        <v>0</v>
      </c>
      <c r="AX7" s="293">
        <f t="shared" si="6"/>
        <v>0</v>
      </c>
      <c r="AY7" s="293">
        <f t="shared" si="6"/>
        <v>0</v>
      </c>
      <c r="AZ7" s="293">
        <f t="shared" si="6"/>
        <v>0</v>
      </c>
      <c r="BA7" s="293">
        <f t="shared" si="6"/>
        <v>0</v>
      </c>
      <c r="BB7" s="293">
        <f t="shared" si="6"/>
        <v>0</v>
      </c>
      <c r="BC7" s="293">
        <f t="shared" si="6"/>
        <v>0</v>
      </c>
      <c r="BD7" s="293">
        <f t="shared" si="6"/>
        <v>0</v>
      </c>
      <c r="BE7" s="293">
        <f t="shared" si="6"/>
        <v>0</v>
      </c>
      <c r="BF7" s="293">
        <f t="shared" si="6"/>
        <v>0</v>
      </c>
      <c r="BG7" s="293">
        <f t="shared" si="6"/>
        <v>0</v>
      </c>
      <c r="BH7" s="293">
        <f t="shared" si="6"/>
        <v>0</v>
      </c>
      <c r="BI7" s="293">
        <f t="shared" si="6"/>
        <v>0</v>
      </c>
      <c r="BJ7" s="293">
        <f t="shared" si="6"/>
        <v>0</v>
      </c>
      <c r="BK7" s="293">
        <f t="shared" si="6"/>
        <v>0</v>
      </c>
      <c r="BL7" s="293">
        <f t="shared" si="6"/>
        <v>0</v>
      </c>
      <c r="BM7" s="293">
        <f t="shared" si="6"/>
        <v>0</v>
      </c>
      <c r="BN7" s="293">
        <f t="shared" si="6"/>
        <v>0</v>
      </c>
      <c r="BO7" s="293">
        <f t="shared" si="6"/>
        <v>0</v>
      </c>
      <c r="BP7" s="293">
        <f t="shared" si="6"/>
        <v>0</v>
      </c>
      <c r="BQ7" s="293">
        <f t="shared" si="6"/>
        <v>0</v>
      </c>
      <c r="BR7" s="293">
        <f t="shared" si="6"/>
        <v>0</v>
      </c>
      <c r="BS7" s="293">
        <f t="shared" si="6"/>
        <v>0</v>
      </c>
      <c r="BT7" s="293">
        <f t="shared" si="6"/>
        <v>0</v>
      </c>
      <c r="BU7" s="293">
        <f t="shared" si="6"/>
        <v>0</v>
      </c>
    </row>
    <row r="8" spans="1:73" ht="18" customHeight="1" thickBot="1">
      <c r="B8" s="294">
        <v>2</v>
      </c>
      <c r="C8" s="297" t="s">
        <v>822</v>
      </c>
      <c r="D8" s="365" t="s">
        <v>823</v>
      </c>
      <c r="E8" s="366" t="s">
        <v>18</v>
      </c>
      <c r="F8" s="367" t="s">
        <v>212</v>
      </c>
      <c r="G8" s="367" t="s">
        <v>186</v>
      </c>
      <c r="H8" s="368">
        <v>3</v>
      </c>
      <c r="I8" s="367" t="s">
        <v>23</v>
      </c>
      <c r="J8" s="367" t="s">
        <v>23</v>
      </c>
      <c r="K8" s="295" t="s">
        <v>44</v>
      </c>
      <c r="L8" s="297" t="str">
        <f t="shared" si="4"/>
        <v>PUBLISHED</v>
      </c>
      <c r="M8" s="297"/>
      <c r="N8" s="298">
        <f t="shared" si="5"/>
        <v>3</v>
      </c>
      <c r="O8" s="298">
        <f t="shared" si="5"/>
        <v>1</v>
      </c>
      <c r="P8" s="298">
        <f t="shared" si="6"/>
        <v>5</v>
      </c>
      <c r="Q8" s="298">
        <f t="shared" si="6"/>
        <v>0</v>
      </c>
      <c r="R8" s="298">
        <f t="shared" si="6"/>
        <v>0</v>
      </c>
      <c r="S8" s="298">
        <f t="shared" si="6"/>
        <v>0</v>
      </c>
      <c r="T8" s="298">
        <f t="shared" si="6"/>
        <v>0</v>
      </c>
      <c r="U8" s="298">
        <f t="shared" si="6"/>
        <v>0</v>
      </c>
      <c r="V8" s="298">
        <f t="shared" si="6"/>
        <v>0</v>
      </c>
      <c r="W8" s="298">
        <f t="shared" si="6"/>
        <v>0</v>
      </c>
      <c r="X8" s="298">
        <f t="shared" si="6"/>
        <v>0</v>
      </c>
      <c r="Y8" s="298">
        <f t="shared" si="6"/>
        <v>0</v>
      </c>
      <c r="Z8" s="298">
        <f t="shared" si="6"/>
        <v>0</v>
      </c>
      <c r="AA8" s="298">
        <f t="shared" si="6"/>
        <v>0</v>
      </c>
      <c r="AB8" s="298">
        <f t="shared" si="6"/>
        <v>0</v>
      </c>
      <c r="AC8" s="298">
        <f t="shared" si="6"/>
        <v>0</v>
      </c>
      <c r="AD8" s="298">
        <f t="shared" si="6"/>
        <v>0</v>
      </c>
      <c r="AE8" s="298">
        <f t="shared" si="6"/>
        <v>0</v>
      </c>
      <c r="AF8" s="298">
        <f t="shared" si="6"/>
        <v>0</v>
      </c>
      <c r="AG8" s="298">
        <f t="shared" si="6"/>
        <v>0</v>
      </c>
      <c r="AH8" s="298">
        <f t="shared" si="6"/>
        <v>0</v>
      </c>
      <c r="AI8" s="298">
        <f t="shared" si="6"/>
        <v>0</v>
      </c>
      <c r="AJ8" s="298">
        <f t="shared" si="6"/>
        <v>0</v>
      </c>
      <c r="AK8" s="298">
        <f t="shared" si="6"/>
        <v>0</v>
      </c>
      <c r="AL8" s="298">
        <f t="shared" si="6"/>
        <v>0</v>
      </c>
      <c r="AM8" s="298">
        <f t="shared" si="6"/>
        <v>0</v>
      </c>
      <c r="AN8" s="298">
        <f t="shared" si="6"/>
        <v>0</v>
      </c>
      <c r="AO8" s="298">
        <f t="shared" si="6"/>
        <v>0</v>
      </c>
      <c r="AP8" s="298">
        <f t="shared" si="6"/>
        <v>0</v>
      </c>
      <c r="AQ8" s="298">
        <f t="shared" si="6"/>
        <v>0</v>
      </c>
      <c r="AR8" s="298">
        <f t="shared" si="6"/>
        <v>0</v>
      </c>
      <c r="AS8" s="298">
        <f t="shared" si="6"/>
        <v>0</v>
      </c>
      <c r="AT8" s="298">
        <f t="shared" si="6"/>
        <v>0</v>
      </c>
      <c r="AU8" s="298">
        <f t="shared" si="6"/>
        <v>0</v>
      </c>
      <c r="AV8" s="298">
        <f t="shared" si="6"/>
        <v>0</v>
      </c>
      <c r="AW8" s="298">
        <f t="shared" si="6"/>
        <v>0</v>
      </c>
      <c r="AX8" s="298">
        <f t="shared" si="6"/>
        <v>0</v>
      </c>
      <c r="AY8" s="298">
        <f t="shared" si="6"/>
        <v>0</v>
      </c>
      <c r="AZ8" s="298">
        <f t="shared" si="6"/>
        <v>0</v>
      </c>
      <c r="BA8" s="298">
        <f t="shared" si="6"/>
        <v>0</v>
      </c>
      <c r="BB8" s="298">
        <f t="shared" si="6"/>
        <v>0</v>
      </c>
      <c r="BC8" s="298">
        <f t="shared" si="6"/>
        <v>0</v>
      </c>
      <c r="BD8" s="298">
        <f t="shared" si="6"/>
        <v>0</v>
      </c>
      <c r="BE8" s="298">
        <f t="shared" si="6"/>
        <v>0</v>
      </c>
      <c r="BF8" s="298">
        <f t="shared" si="6"/>
        <v>0</v>
      </c>
      <c r="BG8" s="298">
        <f t="shared" si="6"/>
        <v>0</v>
      </c>
      <c r="BH8" s="298">
        <f t="shared" si="6"/>
        <v>0</v>
      </c>
      <c r="BI8" s="298">
        <f t="shared" si="6"/>
        <v>0</v>
      </c>
      <c r="BJ8" s="298">
        <f t="shared" si="6"/>
        <v>0</v>
      </c>
      <c r="BK8" s="298">
        <f t="shared" si="6"/>
        <v>0</v>
      </c>
      <c r="BL8" s="298">
        <f t="shared" si="6"/>
        <v>0</v>
      </c>
      <c r="BM8" s="298">
        <f t="shared" si="6"/>
        <v>0</v>
      </c>
      <c r="BN8" s="298">
        <f t="shared" si="6"/>
        <v>0</v>
      </c>
      <c r="BO8" s="298">
        <f t="shared" si="6"/>
        <v>0</v>
      </c>
      <c r="BP8" s="298">
        <f t="shared" si="6"/>
        <v>0</v>
      </c>
      <c r="BQ8" s="298">
        <f t="shared" si="6"/>
        <v>0</v>
      </c>
      <c r="BR8" s="298">
        <f t="shared" si="6"/>
        <v>0</v>
      </c>
      <c r="BS8" s="298">
        <f t="shared" si="6"/>
        <v>0</v>
      </c>
      <c r="BT8" s="298">
        <f t="shared" si="6"/>
        <v>0</v>
      </c>
      <c r="BU8" s="298">
        <f t="shared" si="6"/>
        <v>0</v>
      </c>
    </row>
    <row r="9" spans="1:73" ht="18" customHeight="1">
      <c r="B9" s="294">
        <v>3</v>
      </c>
      <c r="C9" s="292" t="s">
        <v>824</v>
      </c>
      <c r="D9" s="361" t="s">
        <v>825</v>
      </c>
      <c r="E9" s="362" t="s">
        <v>18</v>
      </c>
      <c r="F9" s="363" t="s">
        <v>212</v>
      </c>
      <c r="G9" s="363" t="s">
        <v>186</v>
      </c>
      <c r="H9" s="364">
        <v>3</v>
      </c>
      <c r="I9" s="363" t="s">
        <v>23</v>
      </c>
      <c r="J9" s="363" t="s">
        <v>23</v>
      </c>
      <c r="K9" s="291" t="s">
        <v>44</v>
      </c>
      <c r="L9" s="292" t="str">
        <f t="shared" si="4"/>
        <v>PUBLISHED</v>
      </c>
      <c r="M9" s="292"/>
      <c r="N9" s="293">
        <f t="shared" si="5"/>
        <v>0</v>
      </c>
      <c r="O9" s="293">
        <f t="shared" si="5"/>
        <v>0</v>
      </c>
      <c r="P9" s="293">
        <f t="shared" si="6"/>
        <v>0</v>
      </c>
      <c r="Q9" s="293">
        <f t="shared" si="6"/>
        <v>8</v>
      </c>
      <c r="R9" s="293">
        <f t="shared" si="6"/>
        <v>0</v>
      </c>
      <c r="S9" s="293">
        <f t="shared" si="6"/>
        <v>0</v>
      </c>
      <c r="T9" s="293">
        <f t="shared" si="6"/>
        <v>0</v>
      </c>
      <c r="U9" s="293">
        <f t="shared" si="6"/>
        <v>0</v>
      </c>
      <c r="V9" s="293">
        <f t="shared" si="6"/>
        <v>0</v>
      </c>
      <c r="W9" s="293">
        <f t="shared" si="6"/>
        <v>0</v>
      </c>
      <c r="X9" s="293">
        <f t="shared" si="6"/>
        <v>0</v>
      </c>
      <c r="Y9" s="293">
        <f t="shared" si="6"/>
        <v>0</v>
      </c>
      <c r="Z9" s="293">
        <f t="shared" si="6"/>
        <v>0</v>
      </c>
      <c r="AA9" s="293">
        <f t="shared" si="6"/>
        <v>0</v>
      </c>
      <c r="AB9" s="293">
        <f t="shared" si="6"/>
        <v>0</v>
      </c>
      <c r="AC9" s="293">
        <f t="shared" si="6"/>
        <v>0</v>
      </c>
      <c r="AD9" s="293">
        <f t="shared" si="6"/>
        <v>0</v>
      </c>
      <c r="AE9" s="293">
        <f t="shared" si="6"/>
        <v>0</v>
      </c>
      <c r="AF9" s="293">
        <f t="shared" si="6"/>
        <v>0</v>
      </c>
      <c r="AG9" s="293">
        <f t="shared" si="6"/>
        <v>0</v>
      </c>
      <c r="AH9" s="293">
        <f t="shared" si="6"/>
        <v>0</v>
      </c>
      <c r="AI9" s="293">
        <f t="shared" si="6"/>
        <v>0</v>
      </c>
      <c r="AJ9" s="293">
        <f t="shared" si="6"/>
        <v>0</v>
      </c>
      <c r="AK9" s="293">
        <f t="shared" si="6"/>
        <v>0</v>
      </c>
      <c r="AL9" s="293">
        <f t="shared" si="6"/>
        <v>0</v>
      </c>
      <c r="AM9" s="293">
        <f t="shared" si="6"/>
        <v>0</v>
      </c>
      <c r="AN9" s="293">
        <f t="shared" si="6"/>
        <v>0</v>
      </c>
      <c r="AO9" s="293">
        <f t="shared" si="6"/>
        <v>0</v>
      </c>
      <c r="AP9" s="293">
        <f t="shared" si="6"/>
        <v>0</v>
      </c>
      <c r="AQ9" s="293">
        <f t="shared" si="6"/>
        <v>0</v>
      </c>
      <c r="AR9" s="293">
        <f t="shared" si="6"/>
        <v>0</v>
      </c>
      <c r="AS9" s="293">
        <f t="shared" si="6"/>
        <v>0</v>
      </c>
      <c r="AT9" s="293">
        <f t="shared" si="6"/>
        <v>0</v>
      </c>
      <c r="AU9" s="293">
        <f t="shared" si="6"/>
        <v>0</v>
      </c>
      <c r="AV9" s="293">
        <f t="shared" si="6"/>
        <v>0</v>
      </c>
      <c r="AW9" s="293">
        <f t="shared" si="6"/>
        <v>0</v>
      </c>
      <c r="AX9" s="293">
        <f t="shared" si="6"/>
        <v>0</v>
      </c>
      <c r="AY9" s="293">
        <f t="shared" si="6"/>
        <v>0</v>
      </c>
      <c r="AZ9" s="293">
        <f t="shared" si="6"/>
        <v>0</v>
      </c>
      <c r="BA9" s="293">
        <f t="shared" si="6"/>
        <v>0</v>
      </c>
      <c r="BB9" s="293">
        <f t="shared" si="6"/>
        <v>0</v>
      </c>
      <c r="BC9" s="293">
        <f t="shared" si="6"/>
        <v>0</v>
      </c>
      <c r="BD9" s="293">
        <f t="shared" si="6"/>
        <v>0</v>
      </c>
      <c r="BE9" s="293">
        <f t="shared" si="6"/>
        <v>0</v>
      </c>
      <c r="BF9" s="293">
        <f t="shared" si="6"/>
        <v>0</v>
      </c>
      <c r="BG9" s="293">
        <f t="shared" si="6"/>
        <v>0</v>
      </c>
      <c r="BH9" s="293">
        <f t="shared" si="6"/>
        <v>0</v>
      </c>
      <c r="BI9" s="293">
        <f t="shared" si="6"/>
        <v>0</v>
      </c>
      <c r="BJ9" s="293">
        <f t="shared" si="6"/>
        <v>0</v>
      </c>
      <c r="BK9" s="293">
        <f t="shared" si="6"/>
        <v>0</v>
      </c>
      <c r="BL9" s="293">
        <f t="shared" si="6"/>
        <v>0</v>
      </c>
      <c r="BM9" s="293">
        <f t="shared" si="6"/>
        <v>0</v>
      </c>
      <c r="BN9" s="293">
        <f t="shared" si="6"/>
        <v>0</v>
      </c>
      <c r="BO9" s="293">
        <f t="shared" si="6"/>
        <v>0</v>
      </c>
      <c r="BP9" s="293">
        <f t="shared" si="6"/>
        <v>0</v>
      </c>
      <c r="BQ9" s="293">
        <f t="shared" si="6"/>
        <v>0</v>
      </c>
      <c r="BR9" s="293">
        <f t="shared" si="6"/>
        <v>0</v>
      </c>
      <c r="BS9" s="293">
        <f t="shared" si="6"/>
        <v>0</v>
      </c>
      <c r="BT9" s="293">
        <f t="shared" si="6"/>
        <v>0</v>
      </c>
      <c r="BU9" s="293">
        <f t="shared" si="6"/>
        <v>0</v>
      </c>
    </row>
    <row r="10" spans="1:73" ht="18" customHeight="1" thickBot="1">
      <c r="B10" s="294">
        <v>4</v>
      </c>
      <c r="C10" s="297" t="s">
        <v>826</v>
      </c>
      <c r="D10" s="365" t="s">
        <v>827</v>
      </c>
      <c r="E10" s="366" t="s">
        <v>18</v>
      </c>
      <c r="F10" s="367" t="s">
        <v>212</v>
      </c>
      <c r="G10" s="367" t="s">
        <v>186</v>
      </c>
      <c r="H10" s="368">
        <v>3</v>
      </c>
      <c r="I10" s="367" t="s">
        <v>23</v>
      </c>
      <c r="J10" s="367" t="s">
        <v>23</v>
      </c>
      <c r="K10" s="295" t="s">
        <v>43</v>
      </c>
      <c r="L10" s="297" t="str">
        <f t="shared" si="4"/>
        <v>TO PUBLISH</v>
      </c>
      <c r="M10" s="297"/>
      <c r="N10" s="298">
        <f t="shared" si="5"/>
        <v>6</v>
      </c>
      <c r="O10" s="298">
        <f t="shared" si="5"/>
        <v>3</v>
      </c>
      <c r="P10" s="298">
        <f t="shared" si="6"/>
        <v>0</v>
      </c>
      <c r="Q10" s="298">
        <f t="shared" si="6"/>
        <v>0</v>
      </c>
      <c r="R10" s="298">
        <f t="shared" si="6"/>
        <v>0</v>
      </c>
      <c r="S10" s="298">
        <f t="shared" si="6"/>
        <v>0</v>
      </c>
      <c r="T10" s="298">
        <f t="shared" si="6"/>
        <v>0</v>
      </c>
      <c r="U10" s="298">
        <f t="shared" si="6"/>
        <v>0</v>
      </c>
      <c r="V10" s="298">
        <f t="shared" si="6"/>
        <v>0</v>
      </c>
      <c r="W10" s="298">
        <f t="shared" si="6"/>
        <v>0</v>
      </c>
      <c r="X10" s="298">
        <f t="shared" si="6"/>
        <v>0</v>
      </c>
      <c r="Y10" s="298">
        <f t="shared" si="6"/>
        <v>0</v>
      </c>
      <c r="Z10" s="298">
        <f t="shared" si="6"/>
        <v>0</v>
      </c>
      <c r="AA10" s="298">
        <f t="shared" si="6"/>
        <v>0</v>
      </c>
      <c r="AB10" s="298">
        <f t="shared" si="6"/>
        <v>0</v>
      </c>
      <c r="AC10" s="298">
        <f t="shared" si="6"/>
        <v>0</v>
      </c>
      <c r="AD10" s="298">
        <f t="shared" si="6"/>
        <v>0</v>
      </c>
      <c r="AE10" s="298">
        <f t="shared" si="6"/>
        <v>0</v>
      </c>
      <c r="AF10" s="298">
        <f t="shared" si="6"/>
        <v>0</v>
      </c>
      <c r="AG10" s="298">
        <f t="shared" si="6"/>
        <v>0</v>
      </c>
      <c r="AH10" s="298">
        <f t="shared" si="6"/>
        <v>0</v>
      </c>
      <c r="AI10" s="298">
        <f t="shared" si="6"/>
        <v>0</v>
      </c>
      <c r="AJ10" s="298">
        <f t="shared" si="6"/>
        <v>0</v>
      </c>
      <c r="AK10" s="298">
        <f t="shared" si="6"/>
        <v>0</v>
      </c>
      <c r="AL10" s="298">
        <f t="shared" si="6"/>
        <v>0</v>
      </c>
      <c r="AM10" s="298">
        <f t="shared" si="6"/>
        <v>0</v>
      </c>
      <c r="AN10" s="298">
        <f t="shared" si="6"/>
        <v>0</v>
      </c>
      <c r="AO10" s="298">
        <f t="shared" si="6"/>
        <v>0</v>
      </c>
      <c r="AP10" s="298">
        <f t="shared" si="6"/>
        <v>0</v>
      </c>
      <c r="AQ10" s="298">
        <f t="shared" si="6"/>
        <v>0</v>
      </c>
      <c r="AR10" s="298">
        <f t="shared" si="6"/>
        <v>0</v>
      </c>
      <c r="AS10" s="298">
        <f t="shared" si="6"/>
        <v>0</v>
      </c>
      <c r="AT10" s="298">
        <f t="shared" si="6"/>
        <v>0</v>
      </c>
      <c r="AU10" s="298">
        <f t="shared" si="6"/>
        <v>0</v>
      </c>
      <c r="AV10" s="298">
        <f t="shared" si="6"/>
        <v>0</v>
      </c>
      <c r="AW10" s="298">
        <f t="shared" si="6"/>
        <v>0</v>
      </c>
      <c r="AX10" s="298">
        <f t="shared" si="6"/>
        <v>0</v>
      </c>
      <c r="AY10" s="298">
        <f t="shared" si="6"/>
        <v>0</v>
      </c>
      <c r="AZ10" s="298">
        <f t="shared" si="6"/>
        <v>0</v>
      </c>
      <c r="BA10" s="298">
        <f t="shared" si="6"/>
        <v>0</v>
      </c>
      <c r="BB10" s="298">
        <f t="shared" si="6"/>
        <v>0</v>
      </c>
      <c r="BC10" s="298">
        <f t="shared" si="6"/>
        <v>0</v>
      </c>
      <c r="BD10" s="298">
        <f t="shared" si="6"/>
        <v>0</v>
      </c>
      <c r="BE10" s="298">
        <f t="shared" si="6"/>
        <v>0</v>
      </c>
      <c r="BF10" s="298">
        <f t="shared" si="6"/>
        <v>0</v>
      </c>
      <c r="BG10" s="298">
        <f t="shared" si="6"/>
        <v>0</v>
      </c>
      <c r="BH10" s="298">
        <f t="shared" si="6"/>
        <v>0</v>
      </c>
      <c r="BI10" s="298">
        <f t="shared" si="6"/>
        <v>0</v>
      </c>
      <c r="BJ10" s="298">
        <f t="shared" si="6"/>
        <v>0</v>
      </c>
      <c r="BK10" s="298">
        <f t="shared" si="6"/>
        <v>0</v>
      </c>
      <c r="BL10" s="298">
        <f t="shared" si="6"/>
        <v>0</v>
      </c>
      <c r="BM10" s="298">
        <f t="shared" si="6"/>
        <v>0</v>
      </c>
      <c r="BN10" s="298">
        <f t="shared" si="6"/>
        <v>0</v>
      </c>
      <c r="BO10" s="298">
        <f t="shared" si="6"/>
        <v>0</v>
      </c>
      <c r="BP10" s="298">
        <f t="shared" si="6"/>
        <v>0</v>
      </c>
      <c r="BQ10" s="298">
        <f t="shared" si="6"/>
        <v>0</v>
      </c>
      <c r="BR10" s="298">
        <f t="shared" si="6"/>
        <v>0</v>
      </c>
      <c r="BS10" s="298">
        <f t="shared" si="6"/>
        <v>0</v>
      </c>
      <c r="BT10" s="298">
        <f t="shared" si="6"/>
        <v>0</v>
      </c>
      <c r="BU10" s="298">
        <f t="shared" si="6"/>
        <v>0</v>
      </c>
    </row>
    <row r="11" spans="1:73" ht="18" customHeight="1">
      <c r="B11" s="294">
        <v>5</v>
      </c>
      <c r="C11" s="292" t="s">
        <v>828</v>
      </c>
      <c r="D11" s="361" t="s">
        <v>829</v>
      </c>
      <c r="E11" s="362" t="s">
        <v>18</v>
      </c>
      <c r="F11" s="363" t="s">
        <v>212</v>
      </c>
      <c r="G11" s="363" t="s">
        <v>186</v>
      </c>
      <c r="H11" s="364">
        <v>3</v>
      </c>
      <c r="I11" s="363" t="s">
        <v>23</v>
      </c>
      <c r="J11" s="363" t="s">
        <v>23</v>
      </c>
      <c r="K11" s="291" t="s">
        <v>44</v>
      </c>
      <c r="L11" s="292" t="str">
        <f t="shared" si="4"/>
        <v>PUBLISHED</v>
      </c>
      <c r="M11" s="292"/>
      <c r="N11" s="293">
        <f t="shared" si="5"/>
        <v>5</v>
      </c>
      <c r="O11" s="293">
        <f t="shared" si="5"/>
        <v>0</v>
      </c>
      <c r="P11" s="293">
        <f t="shared" si="6"/>
        <v>3</v>
      </c>
      <c r="Q11" s="293">
        <f t="shared" si="6"/>
        <v>1</v>
      </c>
      <c r="R11" s="293">
        <f t="shared" si="6"/>
        <v>0</v>
      </c>
      <c r="S11" s="293">
        <f t="shared" si="6"/>
        <v>0</v>
      </c>
      <c r="T11" s="293">
        <f t="shared" si="6"/>
        <v>0</v>
      </c>
      <c r="U11" s="293">
        <f t="shared" si="6"/>
        <v>0</v>
      </c>
      <c r="V11" s="293">
        <f t="shared" si="6"/>
        <v>0</v>
      </c>
      <c r="W11" s="293">
        <f t="shared" si="6"/>
        <v>0</v>
      </c>
      <c r="X11" s="293">
        <f t="shared" si="6"/>
        <v>0</v>
      </c>
      <c r="Y11" s="293">
        <f t="shared" si="6"/>
        <v>0</v>
      </c>
      <c r="Z11" s="293">
        <f t="shared" si="6"/>
        <v>0</v>
      </c>
      <c r="AA11" s="293">
        <f t="shared" si="6"/>
        <v>0</v>
      </c>
      <c r="AB11" s="293">
        <f t="shared" si="6"/>
        <v>0</v>
      </c>
      <c r="AC11" s="293">
        <f t="shared" si="6"/>
        <v>0</v>
      </c>
      <c r="AD11" s="293">
        <f t="shared" si="6"/>
        <v>0</v>
      </c>
      <c r="AE11" s="293">
        <f t="shared" si="6"/>
        <v>0</v>
      </c>
      <c r="AF11" s="293">
        <f t="shared" si="6"/>
        <v>0</v>
      </c>
      <c r="AG11" s="293">
        <f t="shared" si="6"/>
        <v>0</v>
      </c>
      <c r="AH11" s="293">
        <f t="shared" si="6"/>
        <v>0</v>
      </c>
      <c r="AI11" s="293">
        <f t="shared" si="6"/>
        <v>0</v>
      </c>
      <c r="AJ11" s="293">
        <f t="shared" si="6"/>
        <v>0</v>
      </c>
      <c r="AK11" s="293">
        <f t="shared" si="6"/>
        <v>0</v>
      </c>
      <c r="AL11" s="293">
        <f t="shared" si="6"/>
        <v>0</v>
      </c>
      <c r="AM11" s="293">
        <f t="shared" si="6"/>
        <v>0</v>
      </c>
      <c r="AN11" s="293">
        <f t="shared" si="6"/>
        <v>0</v>
      </c>
      <c r="AO11" s="293">
        <f t="shared" si="6"/>
        <v>0</v>
      </c>
      <c r="AP11" s="293">
        <f t="shared" si="6"/>
        <v>0</v>
      </c>
      <c r="AQ11" s="293">
        <f t="shared" si="6"/>
        <v>0</v>
      </c>
      <c r="AR11" s="293">
        <f t="shared" si="6"/>
        <v>0</v>
      </c>
      <c r="AS11" s="293">
        <f t="shared" si="6"/>
        <v>0</v>
      </c>
      <c r="AT11" s="293">
        <f t="shared" si="6"/>
        <v>0</v>
      </c>
      <c r="AU11" s="293">
        <f t="shared" si="6"/>
        <v>0</v>
      </c>
      <c r="AV11" s="293">
        <f t="shared" si="6"/>
        <v>0</v>
      </c>
      <c r="AW11" s="293">
        <f t="shared" si="6"/>
        <v>0</v>
      </c>
      <c r="AX11" s="293">
        <f t="shared" si="6"/>
        <v>0</v>
      </c>
      <c r="AY11" s="293">
        <f t="shared" si="6"/>
        <v>0</v>
      </c>
      <c r="AZ11" s="293">
        <f t="shared" si="6"/>
        <v>0</v>
      </c>
      <c r="BA11" s="293">
        <f t="shared" ref="P11:BU16" si="7">SUMIFS(listof_result_total_scores,listof_result_program_codes,$C11,listof_result_teams,BA$3)</f>
        <v>0</v>
      </c>
      <c r="BB11" s="293">
        <f t="shared" si="7"/>
        <v>0</v>
      </c>
      <c r="BC11" s="293">
        <f t="shared" si="7"/>
        <v>0</v>
      </c>
      <c r="BD11" s="293">
        <f t="shared" si="7"/>
        <v>0</v>
      </c>
      <c r="BE11" s="293">
        <f t="shared" si="7"/>
        <v>0</v>
      </c>
      <c r="BF11" s="293">
        <f t="shared" si="7"/>
        <v>0</v>
      </c>
      <c r="BG11" s="293">
        <f t="shared" si="7"/>
        <v>0</v>
      </c>
      <c r="BH11" s="293">
        <f t="shared" si="7"/>
        <v>0</v>
      </c>
      <c r="BI11" s="293">
        <f t="shared" si="7"/>
        <v>0</v>
      </c>
      <c r="BJ11" s="293">
        <f t="shared" si="7"/>
        <v>0</v>
      </c>
      <c r="BK11" s="293">
        <f t="shared" si="7"/>
        <v>0</v>
      </c>
      <c r="BL11" s="293">
        <f t="shared" si="7"/>
        <v>0</v>
      </c>
      <c r="BM11" s="293">
        <f t="shared" si="7"/>
        <v>0</v>
      </c>
      <c r="BN11" s="293">
        <f t="shared" si="7"/>
        <v>0</v>
      </c>
      <c r="BO11" s="293">
        <f t="shared" si="7"/>
        <v>0</v>
      </c>
      <c r="BP11" s="293">
        <f t="shared" si="7"/>
        <v>0</v>
      </c>
      <c r="BQ11" s="293">
        <f t="shared" si="7"/>
        <v>0</v>
      </c>
      <c r="BR11" s="293">
        <f t="shared" si="7"/>
        <v>0</v>
      </c>
      <c r="BS11" s="293">
        <f t="shared" si="7"/>
        <v>0</v>
      </c>
      <c r="BT11" s="293">
        <f t="shared" si="7"/>
        <v>0</v>
      </c>
      <c r="BU11" s="293">
        <f t="shared" si="7"/>
        <v>0</v>
      </c>
    </row>
    <row r="12" spans="1:73" ht="18" customHeight="1" thickBot="1">
      <c r="B12" s="294">
        <v>6</v>
      </c>
      <c r="C12" s="297" t="s">
        <v>830</v>
      </c>
      <c r="D12" s="365" t="s">
        <v>831</v>
      </c>
      <c r="E12" s="366" t="s">
        <v>18</v>
      </c>
      <c r="F12" s="367" t="s">
        <v>212</v>
      </c>
      <c r="G12" s="367" t="s">
        <v>186</v>
      </c>
      <c r="H12" s="368">
        <v>3</v>
      </c>
      <c r="I12" s="367" t="s">
        <v>23</v>
      </c>
      <c r="J12" s="367" t="s">
        <v>23</v>
      </c>
      <c r="K12" s="295" t="s">
        <v>43</v>
      </c>
      <c r="L12" s="297" t="str">
        <f t="shared" si="4"/>
        <v>TO PUBLISH</v>
      </c>
      <c r="M12" s="297"/>
      <c r="N12" s="298">
        <f t="shared" si="5"/>
        <v>0</v>
      </c>
      <c r="O12" s="298">
        <f t="shared" si="5"/>
        <v>0</v>
      </c>
      <c r="P12" s="298">
        <f t="shared" si="7"/>
        <v>9</v>
      </c>
      <c r="Q12" s="298">
        <f t="shared" si="7"/>
        <v>0</v>
      </c>
      <c r="R12" s="298">
        <f t="shared" si="7"/>
        <v>0</v>
      </c>
      <c r="S12" s="298">
        <f t="shared" si="7"/>
        <v>0</v>
      </c>
      <c r="T12" s="298">
        <f t="shared" si="7"/>
        <v>0</v>
      </c>
      <c r="U12" s="298">
        <f t="shared" si="7"/>
        <v>0</v>
      </c>
      <c r="V12" s="298">
        <f t="shared" si="7"/>
        <v>0</v>
      </c>
      <c r="W12" s="298">
        <f t="shared" si="7"/>
        <v>0</v>
      </c>
      <c r="X12" s="298">
        <f t="shared" si="7"/>
        <v>0</v>
      </c>
      <c r="Y12" s="298">
        <f t="shared" si="7"/>
        <v>0</v>
      </c>
      <c r="Z12" s="298">
        <f t="shared" si="7"/>
        <v>0</v>
      </c>
      <c r="AA12" s="298">
        <f t="shared" si="7"/>
        <v>0</v>
      </c>
      <c r="AB12" s="298">
        <f t="shared" si="7"/>
        <v>0</v>
      </c>
      <c r="AC12" s="298">
        <f t="shared" si="7"/>
        <v>0</v>
      </c>
      <c r="AD12" s="298">
        <f t="shared" si="7"/>
        <v>0</v>
      </c>
      <c r="AE12" s="298">
        <f t="shared" si="7"/>
        <v>0</v>
      </c>
      <c r="AF12" s="298">
        <f t="shared" si="7"/>
        <v>0</v>
      </c>
      <c r="AG12" s="298">
        <f t="shared" si="7"/>
        <v>0</v>
      </c>
      <c r="AH12" s="298">
        <f t="shared" si="7"/>
        <v>0</v>
      </c>
      <c r="AI12" s="298">
        <f t="shared" si="7"/>
        <v>0</v>
      </c>
      <c r="AJ12" s="298">
        <f t="shared" si="7"/>
        <v>0</v>
      </c>
      <c r="AK12" s="298">
        <f t="shared" si="7"/>
        <v>0</v>
      </c>
      <c r="AL12" s="298">
        <f t="shared" si="7"/>
        <v>0</v>
      </c>
      <c r="AM12" s="298">
        <f t="shared" si="7"/>
        <v>0</v>
      </c>
      <c r="AN12" s="298">
        <f t="shared" si="7"/>
        <v>0</v>
      </c>
      <c r="AO12" s="298">
        <f t="shared" si="7"/>
        <v>0</v>
      </c>
      <c r="AP12" s="298">
        <f t="shared" si="7"/>
        <v>0</v>
      </c>
      <c r="AQ12" s="298">
        <f t="shared" si="7"/>
        <v>0</v>
      </c>
      <c r="AR12" s="298">
        <f t="shared" si="7"/>
        <v>0</v>
      </c>
      <c r="AS12" s="298">
        <f t="shared" si="7"/>
        <v>0</v>
      </c>
      <c r="AT12" s="298">
        <f t="shared" si="7"/>
        <v>0</v>
      </c>
      <c r="AU12" s="298">
        <f t="shared" si="7"/>
        <v>0</v>
      </c>
      <c r="AV12" s="298">
        <f t="shared" si="7"/>
        <v>0</v>
      </c>
      <c r="AW12" s="298">
        <f t="shared" si="7"/>
        <v>0</v>
      </c>
      <c r="AX12" s="298">
        <f t="shared" si="7"/>
        <v>0</v>
      </c>
      <c r="AY12" s="298">
        <f t="shared" si="7"/>
        <v>0</v>
      </c>
      <c r="AZ12" s="298">
        <f t="shared" si="7"/>
        <v>0</v>
      </c>
      <c r="BA12" s="298">
        <f t="shared" si="7"/>
        <v>0</v>
      </c>
      <c r="BB12" s="298">
        <f t="shared" si="7"/>
        <v>0</v>
      </c>
      <c r="BC12" s="298">
        <f t="shared" si="7"/>
        <v>0</v>
      </c>
      <c r="BD12" s="298">
        <f t="shared" si="7"/>
        <v>0</v>
      </c>
      <c r="BE12" s="298">
        <f t="shared" si="7"/>
        <v>0</v>
      </c>
      <c r="BF12" s="298">
        <f t="shared" si="7"/>
        <v>0</v>
      </c>
      <c r="BG12" s="298">
        <f t="shared" si="7"/>
        <v>0</v>
      </c>
      <c r="BH12" s="298">
        <f t="shared" si="7"/>
        <v>0</v>
      </c>
      <c r="BI12" s="298">
        <f t="shared" si="7"/>
        <v>0</v>
      </c>
      <c r="BJ12" s="298">
        <f t="shared" si="7"/>
        <v>0</v>
      </c>
      <c r="BK12" s="298">
        <f t="shared" si="7"/>
        <v>0</v>
      </c>
      <c r="BL12" s="298">
        <f t="shared" si="7"/>
        <v>0</v>
      </c>
      <c r="BM12" s="298">
        <f t="shared" si="7"/>
        <v>0</v>
      </c>
      <c r="BN12" s="298">
        <f t="shared" si="7"/>
        <v>0</v>
      </c>
      <c r="BO12" s="298">
        <f t="shared" si="7"/>
        <v>0</v>
      </c>
      <c r="BP12" s="298">
        <f t="shared" si="7"/>
        <v>0</v>
      </c>
      <c r="BQ12" s="298">
        <f t="shared" si="7"/>
        <v>0</v>
      </c>
      <c r="BR12" s="298">
        <f t="shared" si="7"/>
        <v>0</v>
      </c>
      <c r="BS12" s="298">
        <f t="shared" si="7"/>
        <v>0</v>
      </c>
      <c r="BT12" s="298">
        <f t="shared" si="7"/>
        <v>0</v>
      </c>
      <c r="BU12" s="298">
        <f t="shared" si="7"/>
        <v>0</v>
      </c>
    </row>
    <row r="13" spans="1:73" ht="18" customHeight="1">
      <c r="B13" s="294">
        <v>7</v>
      </c>
      <c r="C13" s="292" t="s">
        <v>832</v>
      </c>
      <c r="D13" s="361" t="s">
        <v>833</v>
      </c>
      <c r="E13" s="362" t="s">
        <v>18</v>
      </c>
      <c r="F13" s="363" t="s">
        <v>212</v>
      </c>
      <c r="G13" s="363" t="s">
        <v>186</v>
      </c>
      <c r="H13" s="364">
        <v>3</v>
      </c>
      <c r="I13" s="363" t="s">
        <v>23</v>
      </c>
      <c r="J13" s="363" t="s">
        <v>23</v>
      </c>
      <c r="K13" s="291" t="s">
        <v>43</v>
      </c>
      <c r="L13" s="292" t="str">
        <f t="shared" si="4"/>
        <v>TO PUBLISH</v>
      </c>
      <c r="M13" s="292"/>
      <c r="N13" s="293">
        <f t="shared" si="5"/>
        <v>1</v>
      </c>
      <c r="O13" s="293">
        <f t="shared" si="5"/>
        <v>5</v>
      </c>
      <c r="P13" s="293">
        <f t="shared" si="7"/>
        <v>3</v>
      </c>
      <c r="Q13" s="293">
        <f t="shared" si="7"/>
        <v>0</v>
      </c>
      <c r="R13" s="293">
        <f t="shared" si="7"/>
        <v>0</v>
      </c>
      <c r="S13" s="293">
        <f t="shared" si="7"/>
        <v>0</v>
      </c>
      <c r="T13" s="293">
        <f t="shared" si="7"/>
        <v>0</v>
      </c>
      <c r="U13" s="293">
        <f t="shared" si="7"/>
        <v>0</v>
      </c>
      <c r="V13" s="293">
        <f t="shared" si="7"/>
        <v>0</v>
      </c>
      <c r="W13" s="293">
        <f t="shared" si="7"/>
        <v>0</v>
      </c>
      <c r="X13" s="293">
        <f t="shared" si="7"/>
        <v>0</v>
      </c>
      <c r="Y13" s="293">
        <f t="shared" si="7"/>
        <v>0</v>
      </c>
      <c r="Z13" s="293">
        <f t="shared" si="7"/>
        <v>0</v>
      </c>
      <c r="AA13" s="293">
        <f t="shared" si="7"/>
        <v>0</v>
      </c>
      <c r="AB13" s="293">
        <f t="shared" si="7"/>
        <v>0</v>
      </c>
      <c r="AC13" s="293">
        <f t="shared" si="7"/>
        <v>0</v>
      </c>
      <c r="AD13" s="293">
        <f t="shared" si="7"/>
        <v>0</v>
      </c>
      <c r="AE13" s="293">
        <f t="shared" si="7"/>
        <v>0</v>
      </c>
      <c r="AF13" s="293">
        <f t="shared" si="7"/>
        <v>0</v>
      </c>
      <c r="AG13" s="293">
        <f t="shared" si="7"/>
        <v>0</v>
      </c>
      <c r="AH13" s="293">
        <f t="shared" si="7"/>
        <v>0</v>
      </c>
      <c r="AI13" s="293">
        <f t="shared" si="7"/>
        <v>0</v>
      </c>
      <c r="AJ13" s="293">
        <f t="shared" si="7"/>
        <v>0</v>
      </c>
      <c r="AK13" s="293">
        <f t="shared" si="7"/>
        <v>0</v>
      </c>
      <c r="AL13" s="293">
        <f t="shared" si="7"/>
        <v>0</v>
      </c>
      <c r="AM13" s="293">
        <f t="shared" si="7"/>
        <v>0</v>
      </c>
      <c r="AN13" s="293">
        <f t="shared" si="7"/>
        <v>0</v>
      </c>
      <c r="AO13" s="293">
        <f t="shared" si="7"/>
        <v>0</v>
      </c>
      <c r="AP13" s="293">
        <f t="shared" si="7"/>
        <v>0</v>
      </c>
      <c r="AQ13" s="293">
        <f t="shared" si="7"/>
        <v>0</v>
      </c>
      <c r="AR13" s="293">
        <f t="shared" si="7"/>
        <v>0</v>
      </c>
      <c r="AS13" s="293">
        <f t="shared" si="7"/>
        <v>0</v>
      </c>
      <c r="AT13" s="293">
        <f t="shared" si="7"/>
        <v>0</v>
      </c>
      <c r="AU13" s="293">
        <f t="shared" si="7"/>
        <v>0</v>
      </c>
      <c r="AV13" s="293">
        <f t="shared" si="7"/>
        <v>0</v>
      </c>
      <c r="AW13" s="293">
        <f t="shared" si="7"/>
        <v>0</v>
      </c>
      <c r="AX13" s="293">
        <f t="shared" si="7"/>
        <v>0</v>
      </c>
      <c r="AY13" s="293">
        <f t="shared" si="7"/>
        <v>0</v>
      </c>
      <c r="AZ13" s="293">
        <f t="shared" si="7"/>
        <v>0</v>
      </c>
      <c r="BA13" s="293">
        <f t="shared" si="7"/>
        <v>0</v>
      </c>
      <c r="BB13" s="293">
        <f t="shared" si="7"/>
        <v>0</v>
      </c>
      <c r="BC13" s="293">
        <f t="shared" si="7"/>
        <v>0</v>
      </c>
      <c r="BD13" s="293">
        <f t="shared" si="7"/>
        <v>0</v>
      </c>
      <c r="BE13" s="293">
        <f t="shared" si="7"/>
        <v>0</v>
      </c>
      <c r="BF13" s="293">
        <f t="shared" si="7"/>
        <v>0</v>
      </c>
      <c r="BG13" s="293">
        <f t="shared" si="7"/>
        <v>0</v>
      </c>
      <c r="BH13" s="293">
        <f t="shared" si="7"/>
        <v>0</v>
      </c>
      <c r="BI13" s="293">
        <f t="shared" si="7"/>
        <v>0</v>
      </c>
      <c r="BJ13" s="293">
        <f t="shared" si="7"/>
        <v>0</v>
      </c>
      <c r="BK13" s="293">
        <f t="shared" si="7"/>
        <v>0</v>
      </c>
      <c r="BL13" s="293">
        <f t="shared" si="7"/>
        <v>0</v>
      </c>
      <c r="BM13" s="293">
        <f t="shared" si="7"/>
        <v>0</v>
      </c>
      <c r="BN13" s="293">
        <f t="shared" si="7"/>
        <v>0</v>
      </c>
      <c r="BO13" s="293">
        <f t="shared" si="7"/>
        <v>0</v>
      </c>
      <c r="BP13" s="293">
        <f t="shared" si="7"/>
        <v>0</v>
      </c>
      <c r="BQ13" s="293">
        <f t="shared" si="7"/>
        <v>0</v>
      </c>
      <c r="BR13" s="293">
        <f t="shared" si="7"/>
        <v>0</v>
      </c>
      <c r="BS13" s="293">
        <f t="shared" si="7"/>
        <v>0</v>
      </c>
      <c r="BT13" s="293">
        <f t="shared" si="7"/>
        <v>0</v>
      </c>
      <c r="BU13" s="293">
        <f t="shared" si="7"/>
        <v>0</v>
      </c>
    </row>
    <row r="14" spans="1:73" ht="18" customHeight="1" thickBot="1">
      <c r="B14" s="294">
        <v>8</v>
      </c>
      <c r="C14" s="297" t="s">
        <v>834</v>
      </c>
      <c r="D14" s="365" t="s">
        <v>835</v>
      </c>
      <c r="E14" s="366" t="s">
        <v>18</v>
      </c>
      <c r="F14" s="367" t="s">
        <v>212</v>
      </c>
      <c r="G14" s="367" t="s">
        <v>186</v>
      </c>
      <c r="H14" s="368">
        <v>3</v>
      </c>
      <c r="I14" s="367" t="s">
        <v>23</v>
      </c>
      <c r="J14" s="367" t="s">
        <v>23</v>
      </c>
      <c r="K14" s="295" t="s">
        <v>44</v>
      </c>
      <c r="L14" s="297" t="str">
        <f t="shared" si="4"/>
        <v>PUBLISHED</v>
      </c>
      <c r="M14" s="297"/>
      <c r="N14" s="298">
        <f t="shared" si="5"/>
        <v>9</v>
      </c>
      <c r="O14" s="298">
        <f t="shared" si="5"/>
        <v>0</v>
      </c>
      <c r="P14" s="298">
        <f t="shared" si="7"/>
        <v>0</v>
      </c>
      <c r="Q14" s="298">
        <f t="shared" si="7"/>
        <v>0</v>
      </c>
      <c r="R14" s="298">
        <f t="shared" si="7"/>
        <v>0</v>
      </c>
      <c r="S14" s="298">
        <f t="shared" si="7"/>
        <v>0</v>
      </c>
      <c r="T14" s="298">
        <f t="shared" si="7"/>
        <v>0</v>
      </c>
      <c r="U14" s="298">
        <f t="shared" si="7"/>
        <v>0</v>
      </c>
      <c r="V14" s="298">
        <f t="shared" si="7"/>
        <v>0</v>
      </c>
      <c r="W14" s="298">
        <f t="shared" si="7"/>
        <v>0</v>
      </c>
      <c r="X14" s="298">
        <f t="shared" si="7"/>
        <v>0</v>
      </c>
      <c r="Y14" s="298">
        <f t="shared" si="7"/>
        <v>0</v>
      </c>
      <c r="Z14" s="298">
        <f t="shared" si="7"/>
        <v>0</v>
      </c>
      <c r="AA14" s="298">
        <f t="shared" si="7"/>
        <v>0</v>
      </c>
      <c r="AB14" s="298">
        <f t="shared" si="7"/>
        <v>0</v>
      </c>
      <c r="AC14" s="298">
        <f t="shared" si="7"/>
        <v>0</v>
      </c>
      <c r="AD14" s="298">
        <f t="shared" si="7"/>
        <v>0</v>
      </c>
      <c r="AE14" s="298">
        <f t="shared" si="7"/>
        <v>0</v>
      </c>
      <c r="AF14" s="298">
        <f t="shared" si="7"/>
        <v>0</v>
      </c>
      <c r="AG14" s="298">
        <f t="shared" si="7"/>
        <v>0</v>
      </c>
      <c r="AH14" s="298">
        <f t="shared" si="7"/>
        <v>0</v>
      </c>
      <c r="AI14" s="298">
        <f t="shared" si="7"/>
        <v>0</v>
      </c>
      <c r="AJ14" s="298">
        <f t="shared" si="7"/>
        <v>0</v>
      </c>
      <c r="AK14" s="298">
        <f t="shared" si="7"/>
        <v>0</v>
      </c>
      <c r="AL14" s="298">
        <f t="shared" si="7"/>
        <v>0</v>
      </c>
      <c r="AM14" s="298">
        <f t="shared" si="7"/>
        <v>0</v>
      </c>
      <c r="AN14" s="298">
        <f t="shared" si="7"/>
        <v>0</v>
      </c>
      <c r="AO14" s="298">
        <f t="shared" si="7"/>
        <v>0</v>
      </c>
      <c r="AP14" s="298">
        <f t="shared" si="7"/>
        <v>0</v>
      </c>
      <c r="AQ14" s="298">
        <f t="shared" si="7"/>
        <v>0</v>
      </c>
      <c r="AR14" s="298">
        <f t="shared" si="7"/>
        <v>0</v>
      </c>
      <c r="AS14" s="298">
        <f t="shared" si="7"/>
        <v>0</v>
      </c>
      <c r="AT14" s="298">
        <f t="shared" si="7"/>
        <v>0</v>
      </c>
      <c r="AU14" s="298">
        <f t="shared" si="7"/>
        <v>0</v>
      </c>
      <c r="AV14" s="298">
        <f t="shared" si="7"/>
        <v>0</v>
      </c>
      <c r="AW14" s="298">
        <f t="shared" si="7"/>
        <v>0</v>
      </c>
      <c r="AX14" s="298">
        <f t="shared" si="7"/>
        <v>0</v>
      </c>
      <c r="AY14" s="298">
        <f t="shared" si="7"/>
        <v>0</v>
      </c>
      <c r="AZ14" s="298">
        <f t="shared" si="7"/>
        <v>0</v>
      </c>
      <c r="BA14" s="298">
        <f t="shared" si="7"/>
        <v>0</v>
      </c>
      <c r="BB14" s="298">
        <f t="shared" si="7"/>
        <v>0</v>
      </c>
      <c r="BC14" s="298">
        <f t="shared" si="7"/>
        <v>0</v>
      </c>
      <c r="BD14" s="298">
        <f t="shared" si="7"/>
        <v>0</v>
      </c>
      <c r="BE14" s="298">
        <f t="shared" si="7"/>
        <v>0</v>
      </c>
      <c r="BF14" s="298">
        <f t="shared" si="7"/>
        <v>0</v>
      </c>
      <c r="BG14" s="298">
        <f t="shared" si="7"/>
        <v>0</v>
      </c>
      <c r="BH14" s="298">
        <f t="shared" si="7"/>
        <v>0</v>
      </c>
      <c r="BI14" s="298">
        <f t="shared" si="7"/>
        <v>0</v>
      </c>
      <c r="BJ14" s="298">
        <f t="shared" si="7"/>
        <v>0</v>
      </c>
      <c r="BK14" s="298">
        <f t="shared" si="7"/>
        <v>0</v>
      </c>
      <c r="BL14" s="298">
        <f t="shared" si="7"/>
        <v>0</v>
      </c>
      <c r="BM14" s="298">
        <f t="shared" si="7"/>
        <v>0</v>
      </c>
      <c r="BN14" s="298">
        <f t="shared" si="7"/>
        <v>0</v>
      </c>
      <c r="BO14" s="298">
        <f t="shared" si="7"/>
        <v>0</v>
      </c>
      <c r="BP14" s="298">
        <f t="shared" si="7"/>
        <v>0</v>
      </c>
      <c r="BQ14" s="298">
        <f t="shared" si="7"/>
        <v>0</v>
      </c>
      <c r="BR14" s="298">
        <f t="shared" si="7"/>
        <v>0</v>
      </c>
      <c r="BS14" s="298">
        <f t="shared" si="7"/>
        <v>0</v>
      </c>
      <c r="BT14" s="298">
        <f t="shared" si="7"/>
        <v>0</v>
      </c>
      <c r="BU14" s="298">
        <f t="shared" si="7"/>
        <v>0</v>
      </c>
    </row>
    <row r="15" spans="1:73" ht="18" customHeight="1">
      <c r="B15" s="294">
        <v>9</v>
      </c>
      <c r="C15" s="292" t="s">
        <v>836</v>
      </c>
      <c r="D15" s="361" t="s">
        <v>837</v>
      </c>
      <c r="E15" s="362" t="s">
        <v>18</v>
      </c>
      <c r="F15" s="363" t="s">
        <v>212</v>
      </c>
      <c r="G15" s="363" t="s">
        <v>186</v>
      </c>
      <c r="H15" s="364">
        <v>3</v>
      </c>
      <c r="I15" s="363" t="s">
        <v>23</v>
      </c>
      <c r="J15" s="363" t="s">
        <v>23</v>
      </c>
      <c r="K15" s="291" t="s">
        <v>43</v>
      </c>
      <c r="L15" s="292" t="str">
        <f t="shared" si="4"/>
        <v>TO PUBLISH</v>
      </c>
      <c r="M15" s="292"/>
      <c r="N15" s="293">
        <f t="shared" si="5"/>
        <v>1</v>
      </c>
      <c r="O15" s="293">
        <f t="shared" si="5"/>
        <v>0</v>
      </c>
      <c r="P15" s="293">
        <f t="shared" si="7"/>
        <v>8</v>
      </c>
      <c r="Q15" s="293">
        <f t="shared" si="7"/>
        <v>0</v>
      </c>
      <c r="R15" s="293">
        <f t="shared" si="7"/>
        <v>0</v>
      </c>
      <c r="S15" s="293">
        <f t="shared" si="7"/>
        <v>0</v>
      </c>
      <c r="T15" s="293">
        <f t="shared" si="7"/>
        <v>0</v>
      </c>
      <c r="U15" s="293">
        <f t="shared" si="7"/>
        <v>0</v>
      </c>
      <c r="V15" s="293">
        <f t="shared" si="7"/>
        <v>0</v>
      </c>
      <c r="W15" s="293">
        <f t="shared" si="7"/>
        <v>0</v>
      </c>
      <c r="X15" s="293">
        <f t="shared" si="7"/>
        <v>0</v>
      </c>
      <c r="Y15" s="293">
        <f t="shared" si="7"/>
        <v>0</v>
      </c>
      <c r="Z15" s="293">
        <f t="shared" si="7"/>
        <v>0</v>
      </c>
      <c r="AA15" s="293">
        <f t="shared" si="7"/>
        <v>0</v>
      </c>
      <c r="AB15" s="293">
        <f t="shared" si="7"/>
        <v>0</v>
      </c>
      <c r="AC15" s="293">
        <f t="shared" si="7"/>
        <v>0</v>
      </c>
      <c r="AD15" s="293">
        <f t="shared" si="7"/>
        <v>0</v>
      </c>
      <c r="AE15" s="293">
        <f t="shared" si="7"/>
        <v>0</v>
      </c>
      <c r="AF15" s="293">
        <f t="shared" si="7"/>
        <v>0</v>
      </c>
      <c r="AG15" s="293">
        <f t="shared" si="7"/>
        <v>0</v>
      </c>
      <c r="AH15" s="293">
        <f t="shared" si="7"/>
        <v>0</v>
      </c>
      <c r="AI15" s="293">
        <f t="shared" si="7"/>
        <v>0</v>
      </c>
      <c r="AJ15" s="293">
        <f t="shared" si="7"/>
        <v>0</v>
      </c>
      <c r="AK15" s="293">
        <f t="shared" si="7"/>
        <v>0</v>
      </c>
      <c r="AL15" s="293">
        <f t="shared" si="7"/>
        <v>0</v>
      </c>
      <c r="AM15" s="293">
        <f t="shared" si="7"/>
        <v>0</v>
      </c>
      <c r="AN15" s="293">
        <f t="shared" si="7"/>
        <v>0</v>
      </c>
      <c r="AO15" s="293">
        <f t="shared" si="7"/>
        <v>0</v>
      </c>
      <c r="AP15" s="293">
        <f t="shared" si="7"/>
        <v>0</v>
      </c>
      <c r="AQ15" s="293">
        <f t="shared" si="7"/>
        <v>0</v>
      </c>
      <c r="AR15" s="293">
        <f t="shared" si="7"/>
        <v>0</v>
      </c>
      <c r="AS15" s="293">
        <f t="shared" si="7"/>
        <v>0</v>
      </c>
      <c r="AT15" s="293">
        <f t="shared" si="7"/>
        <v>0</v>
      </c>
      <c r="AU15" s="293">
        <f t="shared" si="7"/>
        <v>0</v>
      </c>
      <c r="AV15" s="293">
        <f t="shared" si="7"/>
        <v>0</v>
      </c>
      <c r="AW15" s="293">
        <f t="shared" si="7"/>
        <v>0</v>
      </c>
      <c r="AX15" s="293">
        <f t="shared" si="7"/>
        <v>0</v>
      </c>
      <c r="AY15" s="293">
        <f t="shared" si="7"/>
        <v>0</v>
      </c>
      <c r="AZ15" s="293">
        <f t="shared" si="7"/>
        <v>0</v>
      </c>
      <c r="BA15" s="293">
        <f t="shared" si="7"/>
        <v>0</v>
      </c>
      <c r="BB15" s="293">
        <f t="shared" si="7"/>
        <v>0</v>
      </c>
      <c r="BC15" s="293">
        <f t="shared" si="7"/>
        <v>0</v>
      </c>
      <c r="BD15" s="293">
        <f t="shared" si="7"/>
        <v>0</v>
      </c>
      <c r="BE15" s="293">
        <f t="shared" si="7"/>
        <v>0</v>
      </c>
      <c r="BF15" s="293">
        <f t="shared" si="7"/>
        <v>0</v>
      </c>
      <c r="BG15" s="293">
        <f t="shared" si="7"/>
        <v>0</v>
      </c>
      <c r="BH15" s="293">
        <f t="shared" si="7"/>
        <v>0</v>
      </c>
      <c r="BI15" s="293">
        <f t="shared" si="7"/>
        <v>0</v>
      </c>
      <c r="BJ15" s="293">
        <f t="shared" si="7"/>
        <v>0</v>
      </c>
      <c r="BK15" s="293">
        <f t="shared" si="7"/>
        <v>0</v>
      </c>
      <c r="BL15" s="293">
        <f t="shared" si="7"/>
        <v>0</v>
      </c>
      <c r="BM15" s="293">
        <f t="shared" si="7"/>
        <v>0</v>
      </c>
      <c r="BN15" s="293">
        <f t="shared" si="7"/>
        <v>0</v>
      </c>
      <c r="BO15" s="293">
        <f t="shared" si="7"/>
        <v>0</v>
      </c>
      <c r="BP15" s="293">
        <f t="shared" si="7"/>
        <v>0</v>
      </c>
      <c r="BQ15" s="293">
        <f t="shared" si="7"/>
        <v>0</v>
      </c>
      <c r="BR15" s="293">
        <f t="shared" si="7"/>
        <v>0</v>
      </c>
      <c r="BS15" s="293">
        <f t="shared" si="7"/>
        <v>0</v>
      </c>
      <c r="BT15" s="293">
        <f t="shared" si="7"/>
        <v>0</v>
      </c>
      <c r="BU15" s="293">
        <f t="shared" si="7"/>
        <v>0</v>
      </c>
    </row>
    <row r="16" spans="1:73" ht="18" customHeight="1" thickBot="1">
      <c r="B16" s="294">
        <v>10</v>
      </c>
      <c r="C16" s="297" t="s">
        <v>838</v>
      </c>
      <c r="D16" s="365" t="s">
        <v>839</v>
      </c>
      <c r="E16" s="366" t="s">
        <v>18</v>
      </c>
      <c r="F16" s="367" t="s">
        <v>212</v>
      </c>
      <c r="G16" s="367" t="s">
        <v>186</v>
      </c>
      <c r="H16" s="368">
        <v>3</v>
      </c>
      <c r="I16" s="367" t="s">
        <v>23</v>
      </c>
      <c r="J16" s="367" t="s">
        <v>23</v>
      </c>
      <c r="K16" s="295" t="s">
        <v>44</v>
      </c>
      <c r="L16" s="297" t="str">
        <f t="shared" si="4"/>
        <v>PUBLISHED</v>
      </c>
      <c r="M16" s="297"/>
      <c r="N16" s="298">
        <f t="shared" si="5"/>
        <v>1</v>
      </c>
      <c r="O16" s="298">
        <f t="shared" si="5"/>
        <v>5</v>
      </c>
      <c r="P16" s="298">
        <f t="shared" si="7"/>
        <v>3</v>
      </c>
      <c r="Q16" s="298">
        <f t="shared" si="7"/>
        <v>0</v>
      </c>
      <c r="R16" s="298">
        <f t="shared" ref="P16:BU20" si="8">SUMIFS(listof_result_total_scores,listof_result_program_codes,$C16,listof_result_teams,R$3)</f>
        <v>0</v>
      </c>
      <c r="S16" s="298">
        <f t="shared" si="8"/>
        <v>0</v>
      </c>
      <c r="T16" s="298">
        <f t="shared" si="8"/>
        <v>0</v>
      </c>
      <c r="U16" s="298">
        <f t="shared" si="8"/>
        <v>0</v>
      </c>
      <c r="V16" s="298">
        <f t="shared" si="8"/>
        <v>0</v>
      </c>
      <c r="W16" s="298">
        <f t="shared" si="8"/>
        <v>0</v>
      </c>
      <c r="X16" s="298">
        <f t="shared" si="8"/>
        <v>0</v>
      </c>
      <c r="Y16" s="298">
        <f t="shared" si="8"/>
        <v>0</v>
      </c>
      <c r="Z16" s="298">
        <f t="shared" si="8"/>
        <v>0</v>
      </c>
      <c r="AA16" s="298">
        <f t="shared" si="8"/>
        <v>0</v>
      </c>
      <c r="AB16" s="298">
        <f t="shared" si="8"/>
        <v>0</v>
      </c>
      <c r="AC16" s="298">
        <f t="shared" si="8"/>
        <v>0</v>
      </c>
      <c r="AD16" s="298">
        <f t="shared" si="8"/>
        <v>0</v>
      </c>
      <c r="AE16" s="298">
        <f t="shared" si="8"/>
        <v>0</v>
      </c>
      <c r="AF16" s="298">
        <f t="shared" si="8"/>
        <v>0</v>
      </c>
      <c r="AG16" s="298">
        <f t="shared" si="8"/>
        <v>0</v>
      </c>
      <c r="AH16" s="298">
        <f t="shared" si="8"/>
        <v>0</v>
      </c>
      <c r="AI16" s="298">
        <f t="shared" si="8"/>
        <v>0</v>
      </c>
      <c r="AJ16" s="298">
        <f t="shared" si="8"/>
        <v>0</v>
      </c>
      <c r="AK16" s="298">
        <f t="shared" si="8"/>
        <v>0</v>
      </c>
      <c r="AL16" s="298">
        <f t="shared" si="8"/>
        <v>0</v>
      </c>
      <c r="AM16" s="298">
        <f t="shared" si="8"/>
        <v>0</v>
      </c>
      <c r="AN16" s="298">
        <f t="shared" si="8"/>
        <v>0</v>
      </c>
      <c r="AO16" s="298">
        <f t="shared" si="8"/>
        <v>0</v>
      </c>
      <c r="AP16" s="298">
        <f t="shared" si="8"/>
        <v>0</v>
      </c>
      <c r="AQ16" s="298">
        <f t="shared" si="8"/>
        <v>0</v>
      </c>
      <c r="AR16" s="298">
        <f t="shared" si="8"/>
        <v>0</v>
      </c>
      <c r="AS16" s="298">
        <f t="shared" si="8"/>
        <v>0</v>
      </c>
      <c r="AT16" s="298">
        <f t="shared" si="8"/>
        <v>0</v>
      </c>
      <c r="AU16" s="298">
        <f t="shared" si="8"/>
        <v>0</v>
      </c>
      <c r="AV16" s="298">
        <f t="shared" si="8"/>
        <v>0</v>
      </c>
      <c r="AW16" s="298">
        <f t="shared" si="8"/>
        <v>0</v>
      </c>
      <c r="AX16" s="298">
        <f t="shared" si="8"/>
        <v>0</v>
      </c>
      <c r="AY16" s="298">
        <f t="shared" si="8"/>
        <v>0</v>
      </c>
      <c r="AZ16" s="298">
        <f t="shared" si="8"/>
        <v>0</v>
      </c>
      <c r="BA16" s="298">
        <f t="shared" si="8"/>
        <v>0</v>
      </c>
      <c r="BB16" s="298">
        <f t="shared" si="8"/>
        <v>0</v>
      </c>
      <c r="BC16" s="298">
        <f t="shared" si="8"/>
        <v>0</v>
      </c>
      <c r="BD16" s="298">
        <f t="shared" si="8"/>
        <v>0</v>
      </c>
      <c r="BE16" s="298">
        <f t="shared" si="8"/>
        <v>0</v>
      </c>
      <c r="BF16" s="298">
        <f t="shared" si="8"/>
        <v>0</v>
      </c>
      <c r="BG16" s="298">
        <f t="shared" si="8"/>
        <v>0</v>
      </c>
      <c r="BH16" s="298">
        <f t="shared" si="8"/>
        <v>0</v>
      </c>
      <c r="BI16" s="298">
        <f t="shared" si="8"/>
        <v>0</v>
      </c>
      <c r="BJ16" s="298">
        <f t="shared" si="8"/>
        <v>0</v>
      </c>
      <c r="BK16" s="298">
        <f t="shared" si="8"/>
        <v>0</v>
      </c>
      <c r="BL16" s="298">
        <f t="shared" si="8"/>
        <v>0</v>
      </c>
      <c r="BM16" s="298">
        <f t="shared" si="8"/>
        <v>0</v>
      </c>
      <c r="BN16" s="298">
        <f t="shared" si="8"/>
        <v>0</v>
      </c>
      <c r="BO16" s="298">
        <f t="shared" si="8"/>
        <v>0</v>
      </c>
      <c r="BP16" s="298">
        <f t="shared" si="8"/>
        <v>0</v>
      </c>
      <c r="BQ16" s="298">
        <f t="shared" si="8"/>
        <v>0</v>
      </c>
      <c r="BR16" s="298">
        <f t="shared" si="8"/>
        <v>0</v>
      </c>
      <c r="BS16" s="298">
        <f t="shared" si="8"/>
        <v>0</v>
      </c>
      <c r="BT16" s="298">
        <f t="shared" si="8"/>
        <v>0</v>
      </c>
      <c r="BU16" s="298">
        <f t="shared" si="8"/>
        <v>0</v>
      </c>
    </row>
    <row r="17" spans="2:73" ht="18" customHeight="1">
      <c r="B17" s="294">
        <v>11</v>
      </c>
      <c r="C17" s="292" t="s">
        <v>840</v>
      </c>
      <c r="D17" s="361" t="s">
        <v>841</v>
      </c>
      <c r="E17" s="362" t="s">
        <v>18</v>
      </c>
      <c r="F17" s="363" t="s">
        <v>213</v>
      </c>
      <c r="G17" s="363" t="s">
        <v>186</v>
      </c>
      <c r="H17" s="364">
        <v>4</v>
      </c>
      <c r="I17" s="363" t="s">
        <v>24</v>
      </c>
      <c r="J17" s="363" t="s">
        <v>24</v>
      </c>
      <c r="K17" s="291" t="s">
        <v>44</v>
      </c>
      <c r="L17" s="292" t="str">
        <f t="shared" si="4"/>
        <v>PUBLISHED</v>
      </c>
      <c r="M17" s="292"/>
      <c r="N17" s="293">
        <f t="shared" si="5"/>
        <v>0</v>
      </c>
      <c r="O17" s="293">
        <f t="shared" si="5"/>
        <v>5</v>
      </c>
      <c r="P17" s="293">
        <f t="shared" si="8"/>
        <v>7</v>
      </c>
      <c r="Q17" s="293">
        <f t="shared" si="8"/>
        <v>3</v>
      </c>
      <c r="R17" s="293">
        <f t="shared" si="8"/>
        <v>0</v>
      </c>
      <c r="S17" s="293">
        <f t="shared" si="8"/>
        <v>0</v>
      </c>
      <c r="T17" s="293">
        <f t="shared" si="8"/>
        <v>0</v>
      </c>
      <c r="U17" s="293">
        <f t="shared" si="8"/>
        <v>0</v>
      </c>
      <c r="V17" s="293">
        <f t="shared" si="8"/>
        <v>0</v>
      </c>
      <c r="W17" s="293">
        <f t="shared" si="8"/>
        <v>0</v>
      </c>
      <c r="X17" s="293">
        <f t="shared" si="8"/>
        <v>0</v>
      </c>
      <c r="Y17" s="293">
        <f t="shared" si="8"/>
        <v>0</v>
      </c>
      <c r="Z17" s="293">
        <f t="shared" si="8"/>
        <v>0</v>
      </c>
      <c r="AA17" s="293">
        <f t="shared" si="8"/>
        <v>0</v>
      </c>
      <c r="AB17" s="293">
        <f t="shared" si="8"/>
        <v>0</v>
      </c>
      <c r="AC17" s="293">
        <f t="shared" si="8"/>
        <v>0</v>
      </c>
      <c r="AD17" s="293">
        <f t="shared" si="8"/>
        <v>0</v>
      </c>
      <c r="AE17" s="293">
        <f t="shared" si="8"/>
        <v>0</v>
      </c>
      <c r="AF17" s="293">
        <f t="shared" si="8"/>
        <v>0</v>
      </c>
      <c r="AG17" s="293">
        <f t="shared" si="8"/>
        <v>0</v>
      </c>
      <c r="AH17" s="293">
        <f t="shared" si="8"/>
        <v>0</v>
      </c>
      <c r="AI17" s="293">
        <f t="shared" si="8"/>
        <v>0</v>
      </c>
      <c r="AJ17" s="293">
        <f t="shared" si="8"/>
        <v>0</v>
      </c>
      <c r="AK17" s="293">
        <f t="shared" si="8"/>
        <v>0</v>
      </c>
      <c r="AL17" s="293">
        <f t="shared" si="8"/>
        <v>0</v>
      </c>
      <c r="AM17" s="293">
        <f t="shared" si="8"/>
        <v>0</v>
      </c>
      <c r="AN17" s="293">
        <f t="shared" si="8"/>
        <v>0</v>
      </c>
      <c r="AO17" s="293">
        <f t="shared" si="8"/>
        <v>0</v>
      </c>
      <c r="AP17" s="293">
        <f t="shared" si="8"/>
        <v>0</v>
      </c>
      <c r="AQ17" s="293">
        <f t="shared" si="8"/>
        <v>0</v>
      </c>
      <c r="AR17" s="293">
        <f t="shared" si="8"/>
        <v>0</v>
      </c>
      <c r="AS17" s="293">
        <f t="shared" si="8"/>
        <v>0</v>
      </c>
      <c r="AT17" s="293">
        <f t="shared" si="8"/>
        <v>0</v>
      </c>
      <c r="AU17" s="293">
        <f t="shared" si="8"/>
        <v>0</v>
      </c>
      <c r="AV17" s="293">
        <f t="shared" si="8"/>
        <v>0</v>
      </c>
      <c r="AW17" s="293">
        <f t="shared" si="8"/>
        <v>0</v>
      </c>
      <c r="AX17" s="293">
        <f t="shared" si="8"/>
        <v>0</v>
      </c>
      <c r="AY17" s="293">
        <f t="shared" si="8"/>
        <v>0</v>
      </c>
      <c r="AZ17" s="293">
        <f t="shared" si="8"/>
        <v>0</v>
      </c>
      <c r="BA17" s="293">
        <f t="shared" si="8"/>
        <v>0</v>
      </c>
      <c r="BB17" s="293">
        <f t="shared" si="8"/>
        <v>0</v>
      </c>
      <c r="BC17" s="293">
        <f t="shared" si="8"/>
        <v>0</v>
      </c>
      <c r="BD17" s="293">
        <f t="shared" si="8"/>
        <v>0</v>
      </c>
      <c r="BE17" s="293">
        <f t="shared" si="8"/>
        <v>0</v>
      </c>
      <c r="BF17" s="293">
        <f t="shared" si="8"/>
        <v>0</v>
      </c>
      <c r="BG17" s="293">
        <f t="shared" si="8"/>
        <v>0</v>
      </c>
      <c r="BH17" s="293">
        <f t="shared" si="8"/>
        <v>0</v>
      </c>
      <c r="BI17" s="293">
        <f t="shared" si="8"/>
        <v>0</v>
      </c>
      <c r="BJ17" s="293">
        <f t="shared" si="8"/>
        <v>0</v>
      </c>
      <c r="BK17" s="293">
        <f t="shared" si="8"/>
        <v>0</v>
      </c>
      <c r="BL17" s="293">
        <f t="shared" si="8"/>
        <v>0</v>
      </c>
      <c r="BM17" s="293">
        <f t="shared" si="8"/>
        <v>0</v>
      </c>
      <c r="BN17" s="293">
        <f t="shared" si="8"/>
        <v>0</v>
      </c>
      <c r="BO17" s="293">
        <f t="shared" si="8"/>
        <v>0</v>
      </c>
      <c r="BP17" s="293">
        <f t="shared" si="8"/>
        <v>0</v>
      </c>
      <c r="BQ17" s="293">
        <f t="shared" si="8"/>
        <v>0</v>
      </c>
      <c r="BR17" s="293">
        <f t="shared" si="8"/>
        <v>0</v>
      </c>
      <c r="BS17" s="293">
        <f t="shared" si="8"/>
        <v>0</v>
      </c>
      <c r="BT17" s="293">
        <f t="shared" si="8"/>
        <v>0</v>
      </c>
      <c r="BU17" s="293">
        <f t="shared" si="8"/>
        <v>0</v>
      </c>
    </row>
    <row r="18" spans="2:73" ht="18" customHeight="1" thickBot="1">
      <c r="B18" s="294">
        <v>12</v>
      </c>
      <c r="C18" s="297" t="s">
        <v>842</v>
      </c>
      <c r="D18" s="365" t="s">
        <v>843</v>
      </c>
      <c r="E18" s="366" t="s">
        <v>19</v>
      </c>
      <c r="F18" s="367" t="s">
        <v>212</v>
      </c>
      <c r="G18" s="367" t="s">
        <v>186</v>
      </c>
      <c r="H18" s="368">
        <v>3</v>
      </c>
      <c r="I18" s="367" t="s">
        <v>23</v>
      </c>
      <c r="J18" s="367" t="s">
        <v>23</v>
      </c>
      <c r="K18" s="295" t="s">
        <v>43</v>
      </c>
      <c r="L18" s="297" t="str">
        <f t="shared" si="4"/>
        <v>TO PUBLISH</v>
      </c>
      <c r="M18" s="297"/>
      <c r="N18" s="298">
        <f t="shared" si="5"/>
        <v>0</v>
      </c>
      <c r="O18" s="298">
        <f t="shared" si="5"/>
        <v>3</v>
      </c>
      <c r="P18" s="298">
        <f t="shared" si="8"/>
        <v>1</v>
      </c>
      <c r="Q18" s="298">
        <f t="shared" si="8"/>
        <v>5</v>
      </c>
      <c r="R18" s="298">
        <f t="shared" si="8"/>
        <v>0</v>
      </c>
      <c r="S18" s="298">
        <f t="shared" si="8"/>
        <v>0</v>
      </c>
      <c r="T18" s="298">
        <f t="shared" si="8"/>
        <v>0</v>
      </c>
      <c r="U18" s="298">
        <f t="shared" si="8"/>
        <v>0</v>
      </c>
      <c r="V18" s="298">
        <f t="shared" si="8"/>
        <v>0</v>
      </c>
      <c r="W18" s="298">
        <f t="shared" si="8"/>
        <v>0</v>
      </c>
      <c r="X18" s="298">
        <f t="shared" si="8"/>
        <v>0</v>
      </c>
      <c r="Y18" s="298">
        <f t="shared" si="8"/>
        <v>0</v>
      </c>
      <c r="Z18" s="298">
        <f t="shared" si="8"/>
        <v>0</v>
      </c>
      <c r="AA18" s="298">
        <f t="shared" si="8"/>
        <v>0</v>
      </c>
      <c r="AB18" s="298">
        <f t="shared" si="8"/>
        <v>0</v>
      </c>
      <c r="AC18" s="298">
        <f t="shared" si="8"/>
        <v>0</v>
      </c>
      <c r="AD18" s="298">
        <f t="shared" si="8"/>
        <v>0</v>
      </c>
      <c r="AE18" s="298">
        <f t="shared" si="8"/>
        <v>0</v>
      </c>
      <c r="AF18" s="298">
        <f t="shared" si="8"/>
        <v>0</v>
      </c>
      <c r="AG18" s="298">
        <f t="shared" si="8"/>
        <v>0</v>
      </c>
      <c r="AH18" s="298">
        <f t="shared" si="8"/>
        <v>0</v>
      </c>
      <c r="AI18" s="298">
        <f t="shared" si="8"/>
        <v>0</v>
      </c>
      <c r="AJ18" s="298">
        <f t="shared" si="8"/>
        <v>0</v>
      </c>
      <c r="AK18" s="298">
        <f t="shared" si="8"/>
        <v>0</v>
      </c>
      <c r="AL18" s="298">
        <f t="shared" si="8"/>
        <v>0</v>
      </c>
      <c r="AM18" s="298">
        <f t="shared" si="8"/>
        <v>0</v>
      </c>
      <c r="AN18" s="298">
        <f t="shared" si="8"/>
        <v>0</v>
      </c>
      <c r="AO18" s="298">
        <f t="shared" si="8"/>
        <v>0</v>
      </c>
      <c r="AP18" s="298">
        <f t="shared" si="8"/>
        <v>0</v>
      </c>
      <c r="AQ18" s="298">
        <f t="shared" si="8"/>
        <v>0</v>
      </c>
      <c r="AR18" s="298">
        <f t="shared" si="8"/>
        <v>0</v>
      </c>
      <c r="AS18" s="298">
        <f t="shared" si="8"/>
        <v>0</v>
      </c>
      <c r="AT18" s="298">
        <f t="shared" si="8"/>
        <v>0</v>
      </c>
      <c r="AU18" s="298">
        <f t="shared" si="8"/>
        <v>0</v>
      </c>
      <c r="AV18" s="298">
        <f t="shared" si="8"/>
        <v>0</v>
      </c>
      <c r="AW18" s="298">
        <f t="shared" si="8"/>
        <v>0</v>
      </c>
      <c r="AX18" s="298">
        <f t="shared" si="8"/>
        <v>0</v>
      </c>
      <c r="AY18" s="298">
        <f t="shared" si="8"/>
        <v>0</v>
      </c>
      <c r="AZ18" s="298">
        <f t="shared" si="8"/>
        <v>0</v>
      </c>
      <c r="BA18" s="298">
        <f t="shared" si="8"/>
        <v>0</v>
      </c>
      <c r="BB18" s="298">
        <f t="shared" si="8"/>
        <v>0</v>
      </c>
      <c r="BC18" s="298">
        <f t="shared" si="8"/>
        <v>0</v>
      </c>
      <c r="BD18" s="298">
        <f t="shared" si="8"/>
        <v>0</v>
      </c>
      <c r="BE18" s="298">
        <f t="shared" si="8"/>
        <v>0</v>
      </c>
      <c r="BF18" s="298">
        <f t="shared" si="8"/>
        <v>0</v>
      </c>
      <c r="BG18" s="298">
        <f t="shared" si="8"/>
        <v>0</v>
      </c>
      <c r="BH18" s="298">
        <f t="shared" si="8"/>
        <v>0</v>
      </c>
      <c r="BI18" s="298">
        <f t="shared" si="8"/>
        <v>0</v>
      </c>
      <c r="BJ18" s="298">
        <f t="shared" si="8"/>
        <v>0</v>
      </c>
      <c r="BK18" s="298">
        <f t="shared" si="8"/>
        <v>0</v>
      </c>
      <c r="BL18" s="298">
        <f t="shared" si="8"/>
        <v>0</v>
      </c>
      <c r="BM18" s="298">
        <f t="shared" si="8"/>
        <v>0</v>
      </c>
      <c r="BN18" s="298">
        <f t="shared" si="8"/>
        <v>0</v>
      </c>
      <c r="BO18" s="298">
        <f t="shared" si="8"/>
        <v>0</v>
      </c>
      <c r="BP18" s="298">
        <f t="shared" si="8"/>
        <v>0</v>
      </c>
      <c r="BQ18" s="298">
        <f t="shared" si="8"/>
        <v>0</v>
      </c>
      <c r="BR18" s="298">
        <f t="shared" si="8"/>
        <v>0</v>
      </c>
      <c r="BS18" s="298">
        <f t="shared" si="8"/>
        <v>0</v>
      </c>
      <c r="BT18" s="298">
        <f t="shared" si="8"/>
        <v>0</v>
      </c>
      <c r="BU18" s="298">
        <f t="shared" si="8"/>
        <v>0</v>
      </c>
    </row>
    <row r="19" spans="2:73" ht="18" customHeight="1">
      <c r="B19" s="294">
        <v>13</v>
      </c>
      <c r="C19" s="292" t="s">
        <v>844</v>
      </c>
      <c r="D19" s="361" t="s">
        <v>845</v>
      </c>
      <c r="E19" s="362" t="s">
        <v>19</v>
      </c>
      <c r="F19" s="363" t="s">
        <v>212</v>
      </c>
      <c r="G19" s="363" t="s">
        <v>186</v>
      </c>
      <c r="H19" s="364">
        <v>3</v>
      </c>
      <c r="I19" s="363" t="s">
        <v>23</v>
      </c>
      <c r="J19" s="363" t="s">
        <v>23</v>
      </c>
      <c r="K19" s="291" t="s">
        <v>43</v>
      </c>
      <c r="L19" s="292" t="str">
        <f t="shared" si="4"/>
        <v>TO PUBLISH</v>
      </c>
      <c r="M19" s="292"/>
      <c r="N19" s="293">
        <f t="shared" si="5"/>
        <v>3</v>
      </c>
      <c r="O19" s="293">
        <f t="shared" si="5"/>
        <v>1</v>
      </c>
      <c r="P19" s="293">
        <f t="shared" si="8"/>
        <v>0</v>
      </c>
      <c r="Q19" s="293">
        <f t="shared" si="8"/>
        <v>5</v>
      </c>
      <c r="R19" s="293">
        <f t="shared" si="8"/>
        <v>0</v>
      </c>
      <c r="S19" s="293">
        <f t="shared" si="8"/>
        <v>0</v>
      </c>
      <c r="T19" s="293">
        <f t="shared" si="8"/>
        <v>0</v>
      </c>
      <c r="U19" s="293">
        <f t="shared" si="8"/>
        <v>0</v>
      </c>
      <c r="V19" s="293">
        <f t="shared" si="8"/>
        <v>0</v>
      </c>
      <c r="W19" s="293">
        <f t="shared" si="8"/>
        <v>0</v>
      </c>
      <c r="X19" s="293">
        <f t="shared" si="8"/>
        <v>0</v>
      </c>
      <c r="Y19" s="293">
        <f t="shared" si="8"/>
        <v>0</v>
      </c>
      <c r="Z19" s="293">
        <f t="shared" si="8"/>
        <v>0</v>
      </c>
      <c r="AA19" s="293">
        <f t="shared" si="8"/>
        <v>0</v>
      </c>
      <c r="AB19" s="293">
        <f t="shared" si="8"/>
        <v>0</v>
      </c>
      <c r="AC19" s="293">
        <f t="shared" si="8"/>
        <v>0</v>
      </c>
      <c r="AD19" s="293">
        <f t="shared" si="8"/>
        <v>0</v>
      </c>
      <c r="AE19" s="293">
        <f t="shared" si="8"/>
        <v>0</v>
      </c>
      <c r="AF19" s="293">
        <f t="shared" si="8"/>
        <v>0</v>
      </c>
      <c r="AG19" s="293">
        <f t="shared" si="8"/>
        <v>0</v>
      </c>
      <c r="AH19" s="293">
        <f t="shared" si="8"/>
        <v>0</v>
      </c>
      <c r="AI19" s="293">
        <f t="shared" si="8"/>
        <v>0</v>
      </c>
      <c r="AJ19" s="293">
        <f t="shared" si="8"/>
        <v>0</v>
      </c>
      <c r="AK19" s="293">
        <f t="shared" si="8"/>
        <v>0</v>
      </c>
      <c r="AL19" s="293">
        <f t="shared" si="8"/>
        <v>0</v>
      </c>
      <c r="AM19" s="293">
        <f t="shared" si="8"/>
        <v>0</v>
      </c>
      <c r="AN19" s="293">
        <f t="shared" si="8"/>
        <v>0</v>
      </c>
      <c r="AO19" s="293">
        <f t="shared" si="8"/>
        <v>0</v>
      </c>
      <c r="AP19" s="293">
        <f t="shared" si="8"/>
        <v>0</v>
      </c>
      <c r="AQ19" s="293">
        <f t="shared" si="8"/>
        <v>0</v>
      </c>
      <c r="AR19" s="293">
        <f t="shared" si="8"/>
        <v>0</v>
      </c>
      <c r="AS19" s="293">
        <f t="shared" si="8"/>
        <v>0</v>
      </c>
      <c r="AT19" s="293">
        <f t="shared" si="8"/>
        <v>0</v>
      </c>
      <c r="AU19" s="293">
        <f t="shared" si="8"/>
        <v>0</v>
      </c>
      <c r="AV19" s="293">
        <f t="shared" si="8"/>
        <v>0</v>
      </c>
      <c r="AW19" s="293">
        <f t="shared" si="8"/>
        <v>0</v>
      </c>
      <c r="AX19" s="293">
        <f t="shared" si="8"/>
        <v>0</v>
      </c>
      <c r="AY19" s="293">
        <f t="shared" si="8"/>
        <v>0</v>
      </c>
      <c r="AZ19" s="293">
        <f t="shared" si="8"/>
        <v>0</v>
      </c>
      <c r="BA19" s="293">
        <f t="shared" si="8"/>
        <v>0</v>
      </c>
      <c r="BB19" s="293">
        <f t="shared" si="8"/>
        <v>0</v>
      </c>
      <c r="BC19" s="293">
        <f t="shared" si="8"/>
        <v>0</v>
      </c>
      <c r="BD19" s="293">
        <f t="shared" si="8"/>
        <v>0</v>
      </c>
      <c r="BE19" s="293">
        <f t="shared" si="8"/>
        <v>0</v>
      </c>
      <c r="BF19" s="293">
        <f t="shared" si="8"/>
        <v>0</v>
      </c>
      <c r="BG19" s="293">
        <f t="shared" si="8"/>
        <v>0</v>
      </c>
      <c r="BH19" s="293">
        <f t="shared" si="8"/>
        <v>0</v>
      </c>
      <c r="BI19" s="293">
        <f t="shared" si="8"/>
        <v>0</v>
      </c>
      <c r="BJ19" s="293">
        <f t="shared" si="8"/>
        <v>0</v>
      </c>
      <c r="BK19" s="293">
        <f t="shared" si="8"/>
        <v>0</v>
      </c>
      <c r="BL19" s="293">
        <f t="shared" si="8"/>
        <v>0</v>
      </c>
      <c r="BM19" s="293">
        <f t="shared" si="8"/>
        <v>0</v>
      </c>
      <c r="BN19" s="293">
        <f t="shared" si="8"/>
        <v>0</v>
      </c>
      <c r="BO19" s="293">
        <f t="shared" si="8"/>
        <v>0</v>
      </c>
      <c r="BP19" s="293">
        <f t="shared" si="8"/>
        <v>0</v>
      </c>
      <c r="BQ19" s="293">
        <f t="shared" si="8"/>
        <v>0</v>
      </c>
      <c r="BR19" s="293">
        <f t="shared" si="8"/>
        <v>0</v>
      </c>
      <c r="BS19" s="293">
        <f t="shared" si="8"/>
        <v>0</v>
      </c>
      <c r="BT19" s="293">
        <f t="shared" si="8"/>
        <v>0</v>
      </c>
      <c r="BU19" s="293">
        <f t="shared" si="8"/>
        <v>0</v>
      </c>
    </row>
    <row r="20" spans="2:73" ht="18" customHeight="1" thickBot="1">
      <c r="B20" s="294">
        <v>14</v>
      </c>
      <c r="C20" s="297" t="s">
        <v>846</v>
      </c>
      <c r="D20" s="365" t="s">
        <v>827</v>
      </c>
      <c r="E20" s="366" t="s">
        <v>19</v>
      </c>
      <c r="F20" s="367" t="s">
        <v>212</v>
      </c>
      <c r="G20" s="367" t="s">
        <v>186</v>
      </c>
      <c r="H20" s="368">
        <v>3</v>
      </c>
      <c r="I20" s="367" t="s">
        <v>23</v>
      </c>
      <c r="J20" s="367" t="s">
        <v>23</v>
      </c>
      <c r="K20" s="295"/>
      <c r="L20" s="297" t="str">
        <f t="shared" si="4"/>
        <v>ENTERED</v>
      </c>
      <c r="M20" s="297"/>
      <c r="N20" s="298">
        <f t="shared" si="5"/>
        <v>1</v>
      </c>
      <c r="O20" s="298">
        <f t="shared" si="5"/>
        <v>0</v>
      </c>
      <c r="P20" s="298">
        <f t="shared" si="8"/>
        <v>5</v>
      </c>
      <c r="Q20" s="298">
        <f t="shared" si="8"/>
        <v>3</v>
      </c>
      <c r="R20" s="298">
        <f t="shared" si="8"/>
        <v>0</v>
      </c>
      <c r="S20" s="298">
        <f t="shared" si="8"/>
        <v>0</v>
      </c>
      <c r="T20" s="298">
        <f t="shared" si="8"/>
        <v>0</v>
      </c>
      <c r="U20" s="298">
        <f t="shared" si="8"/>
        <v>0</v>
      </c>
      <c r="V20" s="298">
        <f t="shared" si="8"/>
        <v>0</v>
      </c>
      <c r="W20" s="298">
        <f t="shared" si="8"/>
        <v>0</v>
      </c>
      <c r="X20" s="298">
        <f t="shared" si="8"/>
        <v>0</v>
      </c>
      <c r="Y20" s="298">
        <f t="shared" si="8"/>
        <v>0</v>
      </c>
      <c r="Z20" s="298">
        <f t="shared" si="8"/>
        <v>0</v>
      </c>
      <c r="AA20" s="298">
        <f t="shared" si="8"/>
        <v>0</v>
      </c>
      <c r="AB20" s="298">
        <f t="shared" si="8"/>
        <v>0</v>
      </c>
      <c r="AC20" s="298">
        <f t="shared" si="8"/>
        <v>0</v>
      </c>
      <c r="AD20" s="298">
        <f t="shared" si="8"/>
        <v>0</v>
      </c>
      <c r="AE20" s="298">
        <f t="shared" si="8"/>
        <v>0</v>
      </c>
      <c r="AF20" s="298">
        <f t="shared" si="8"/>
        <v>0</v>
      </c>
      <c r="AG20" s="298">
        <f t="shared" si="8"/>
        <v>0</v>
      </c>
      <c r="AH20" s="298">
        <f t="shared" si="8"/>
        <v>0</v>
      </c>
      <c r="AI20" s="298">
        <f t="shared" si="8"/>
        <v>0</v>
      </c>
      <c r="AJ20" s="298">
        <f t="shared" si="8"/>
        <v>0</v>
      </c>
      <c r="AK20" s="298">
        <f t="shared" si="8"/>
        <v>0</v>
      </c>
      <c r="AL20" s="298">
        <f t="shared" si="8"/>
        <v>0</v>
      </c>
      <c r="AM20" s="298">
        <f t="shared" si="8"/>
        <v>0</v>
      </c>
      <c r="AN20" s="298">
        <f t="shared" si="8"/>
        <v>0</v>
      </c>
      <c r="AO20" s="298">
        <f t="shared" ref="P20:BU24" si="9">SUMIFS(listof_result_total_scores,listof_result_program_codes,$C20,listof_result_teams,AO$3)</f>
        <v>0</v>
      </c>
      <c r="AP20" s="298">
        <f t="shared" si="9"/>
        <v>0</v>
      </c>
      <c r="AQ20" s="298">
        <f t="shared" si="9"/>
        <v>0</v>
      </c>
      <c r="AR20" s="298">
        <f t="shared" si="9"/>
        <v>0</v>
      </c>
      <c r="AS20" s="298">
        <f t="shared" si="9"/>
        <v>0</v>
      </c>
      <c r="AT20" s="298">
        <f t="shared" si="9"/>
        <v>0</v>
      </c>
      <c r="AU20" s="298">
        <f t="shared" si="9"/>
        <v>0</v>
      </c>
      <c r="AV20" s="298">
        <f t="shared" si="9"/>
        <v>0</v>
      </c>
      <c r="AW20" s="298">
        <f t="shared" si="9"/>
        <v>0</v>
      </c>
      <c r="AX20" s="298">
        <f t="shared" si="9"/>
        <v>0</v>
      </c>
      <c r="AY20" s="298">
        <f t="shared" si="9"/>
        <v>0</v>
      </c>
      <c r="AZ20" s="298">
        <f t="shared" si="9"/>
        <v>0</v>
      </c>
      <c r="BA20" s="298">
        <f t="shared" si="9"/>
        <v>0</v>
      </c>
      <c r="BB20" s="298">
        <f t="shared" si="9"/>
        <v>0</v>
      </c>
      <c r="BC20" s="298">
        <f t="shared" si="9"/>
        <v>0</v>
      </c>
      <c r="BD20" s="298">
        <f t="shared" si="9"/>
        <v>0</v>
      </c>
      <c r="BE20" s="298">
        <f t="shared" si="9"/>
        <v>0</v>
      </c>
      <c r="BF20" s="298">
        <f t="shared" si="9"/>
        <v>0</v>
      </c>
      <c r="BG20" s="298">
        <f t="shared" si="9"/>
        <v>0</v>
      </c>
      <c r="BH20" s="298">
        <f t="shared" si="9"/>
        <v>0</v>
      </c>
      <c r="BI20" s="298">
        <f t="shared" si="9"/>
        <v>0</v>
      </c>
      <c r="BJ20" s="298">
        <f t="shared" si="9"/>
        <v>0</v>
      </c>
      <c r="BK20" s="298">
        <f t="shared" si="9"/>
        <v>0</v>
      </c>
      <c r="BL20" s="298">
        <f t="shared" si="9"/>
        <v>0</v>
      </c>
      <c r="BM20" s="298">
        <f t="shared" si="9"/>
        <v>0</v>
      </c>
      <c r="BN20" s="298">
        <f t="shared" si="9"/>
        <v>0</v>
      </c>
      <c r="BO20" s="298">
        <f t="shared" si="9"/>
        <v>0</v>
      </c>
      <c r="BP20" s="298">
        <f t="shared" si="9"/>
        <v>0</v>
      </c>
      <c r="BQ20" s="298">
        <f t="shared" si="9"/>
        <v>0</v>
      </c>
      <c r="BR20" s="298">
        <f t="shared" si="9"/>
        <v>0</v>
      </c>
      <c r="BS20" s="298">
        <f t="shared" si="9"/>
        <v>0</v>
      </c>
      <c r="BT20" s="298">
        <f t="shared" si="9"/>
        <v>0</v>
      </c>
      <c r="BU20" s="298">
        <f t="shared" si="9"/>
        <v>0</v>
      </c>
    </row>
    <row r="21" spans="2:73" ht="18" customHeight="1">
      <c r="B21" s="294">
        <v>15</v>
      </c>
      <c r="C21" s="292" t="s">
        <v>847</v>
      </c>
      <c r="D21" s="361" t="s">
        <v>848</v>
      </c>
      <c r="E21" s="362" t="s">
        <v>19</v>
      </c>
      <c r="F21" s="363" t="s">
        <v>212</v>
      </c>
      <c r="G21" s="363" t="s">
        <v>186</v>
      </c>
      <c r="H21" s="364">
        <v>2</v>
      </c>
      <c r="I21" s="363" t="s">
        <v>23</v>
      </c>
      <c r="J21" s="363" t="s">
        <v>23</v>
      </c>
      <c r="K21" s="291"/>
      <c r="L21" s="292" t="str">
        <f t="shared" si="4"/>
        <v>ENTERED</v>
      </c>
      <c r="M21" s="292"/>
      <c r="N21" s="293">
        <f t="shared" si="5"/>
        <v>0</v>
      </c>
      <c r="O21" s="293">
        <f t="shared" si="5"/>
        <v>0</v>
      </c>
      <c r="P21" s="293">
        <f t="shared" si="9"/>
        <v>5</v>
      </c>
      <c r="Q21" s="293">
        <f t="shared" si="9"/>
        <v>4</v>
      </c>
      <c r="R21" s="293">
        <f t="shared" si="9"/>
        <v>0</v>
      </c>
      <c r="S21" s="293">
        <f t="shared" si="9"/>
        <v>0</v>
      </c>
      <c r="T21" s="293">
        <f t="shared" si="9"/>
        <v>0</v>
      </c>
      <c r="U21" s="293">
        <f t="shared" si="9"/>
        <v>0</v>
      </c>
      <c r="V21" s="293">
        <f t="shared" si="9"/>
        <v>0</v>
      </c>
      <c r="W21" s="293">
        <f t="shared" si="9"/>
        <v>0</v>
      </c>
      <c r="X21" s="293">
        <f t="shared" si="9"/>
        <v>0</v>
      </c>
      <c r="Y21" s="293">
        <f t="shared" si="9"/>
        <v>0</v>
      </c>
      <c r="Z21" s="293">
        <f t="shared" si="9"/>
        <v>0</v>
      </c>
      <c r="AA21" s="293">
        <f t="shared" si="9"/>
        <v>0</v>
      </c>
      <c r="AB21" s="293">
        <f t="shared" si="9"/>
        <v>0</v>
      </c>
      <c r="AC21" s="293">
        <f t="shared" si="9"/>
        <v>0</v>
      </c>
      <c r="AD21" s="293">
        <f t="shared" si="9"/>
        <v>0</v>
      </c>
      <c r="AE21" s="293">
        <f t="shared" si="9"/>
        <v>0</v>
      </c>
      <c r="AF21" s="293">
        <f t="shared" si="9"/>
        <v>0</v>
      </c>
      <c r="AG21" s="293">
        <f t="shared" si="9"/>
        <v>0</v>
      </c>
      <c r="AH21" s="293">
        <f t="shared" si="9"/>
        <v>0</v>
      </c>
      <c r="AI21" s="293">
        <f t="shared" si="9"/>
        <v>0</v>
      </c>
      <c r="AJ21" s="293">
        <f t="shared" si="9"/>
        <v>0</v>
      </c>
      <c r="AK21" s="293">
        <f t="shared" si="9"/>
        <v>0</v>
      </c>
      <c r="AL21" s="293">
        <f t="shared" si="9"/>
        <v>0</v>
      </c>
      <c r="AM21" s="293">
        <f t="shared" si="9"/>
        <v>0</v>
      </c>
      <c r="AN21" s="293">
        <f t="shared" si="9"/>
        <v>0</v>
      </c>
      <c r="AO21" s="293">
        <f t="shared" si="9"/>
        <v>0</v>
      </c>
      <c r="AP21" s="293">
        <f t="shared" si="9"/>
        <v>0</v>
      </c>
      <c r="AQ21" s="293">
        <f t="shared" si="9"/>
        <v>0</v>
      </c>
      <c r="AR21" s="293">
        <f t="shared" si="9"/>
        <v>0</v>
      </c>
      <c r="AS21" s="293">
        <f t="shared" si="9"/>
        <v>0</v>
      </c>
      <c r="AT21" s="293">
        <f t="shared" si="9"/>
        <v>0</v>
      </c>
      <c r="AU21" s="293">
        <f t="shared" si="9"/>
        <v>0</v>
      </c>
      <c r="AV21" s="293">
        <f t="shared" si="9"/>
        <v>0</v>
      </c>
      <c r="AW21" s="293">
        <f t="shared" si="9"/>
        <v>0</v>
      </c>
      <c r="AX21" s="293">
        <f t="shared" si="9"/>
        <v>0</v>
      </c>
      <c r="AY21" s="293">
        <f t="shared" si="9"/>
        <v>0</v>
      </c>
      <c r="AZ21" s="293">
        <f t="shared" si="9"/>
        <v>0</v>
      </c>
      <c r="BA21" s="293">
        <f t="shared" si="9"/>
        <v>0</v>
      </c>
      <c r="BB21" s="293">
        <f t="shared" si="9"/>
        <v>0</v>
      </c>
      <c r="BC21" s="293">
        <f t="shared" si="9"/>
        <v>0</v>
      </c>
      <c r="BD21" s="293">
        <f t="shared" si="9"/>
        <v>0</v>
      </c>
      <c r="BE21" s="293">
        <f t="shared" si="9"/>
        <v>0</v>
      </c>
      <c r="BF21" s="293">
        <f t="shared" si="9"/>
        <v>0</v>
      </c>
      <c r="BG21" s="293">
        <f t="shared" si="9"/>
        <v>0</v>
      </c>
      <c r="BH21" s="293">
        <f t="shared" si="9"/>
        <v>0</v>
      </c>
      <c r="BI21" s="293">
        <f t="shared" si="9"/>
        <v>0</v>
      </c>
      <c r="BJ21" s="293">
        <f t="shared" si="9"/>
        <v>0</v>
      </c>
      <c r="BK21" s="293">
        <f t="shared" si="9"/>
        <v>0</v>
      </c>
      <c r="BL21" s="293">
        <f t="shared" si="9"/>
        <v>0</v>
      </c>
      <c r="BM21" s="293">
        <f t="shared" si="9"/>
        <v>0</v>
      </c>
      <c r="BN21" s="293">
        <f t="shared" si="9"/>
        <v>0</v>
      </c>
      <c r="BO21" s="293">
        <f t="shared" si="9"/>
        <v>0</v>
      </c>
      <c r="BP21" s="293">
        <f t="shared" si="9"/>
        <v>0</v>
      </c>
      <c r="BQ21" s="293">
        <f t="shared" si="9"/>
        <v>0</v>
      </c>
      <c r="BR21" s="293">
        <f t="shared" si="9"/>
        <v>0</v>
      </c>
      <c r="BS21" s="293">
        <f t="shared" si="9"/>
        <v>0</v>
      </c>
      <c r="BT21" s="293">
        <f t="shared" si="9"/>
        <v>0</v>
      </c>
      <c r="BU21" s="293">
        <f t="shared" si="9"/>
        <v>0</v>
      </c>
    </row>
    <row r="22" spans="2:73" ht="18" customHeight="1" thickBot="1">
      <c r="B22" s="294">
        <v>16</v>
      </c>
      <c r="C22" s="297" t="s">
        <v>849</v>
      </c>
      <c r="D22" s="365" t="s">
        <v>831</v>
      </c>
      <c r="E22" s="366" t="s">
        <v>19</v>
      </c>
      <c r="F22" s="367" t="s">
        <v>212</v>
      </c>
      <c r="G22" s="367" t="s">
        <v>186</v>
      </c>
      <c r="H22" s="368">
        <v>3</v>
      </c>
      <c r="I22" s="367" t="s">
        <v>23</v>
      </c>
      <c r="J22" s="367" t="s">
        <v>23</v>
      </c>
      <c r="K22" s="295" t="s">
        <v>44</v>
      </c>
      <c r="L22" s="297" t="str">
        <f t="shared" si="4"/>
        <v>PUBLISHED</v>
      </c>
      <c r="M22" s="297"/>
      <c r="N22" s="298">
        <f t="shared" si="5"/>
        <v>0</v>
      </c>
      <c r="O22" s="298">
        <f t="shared" si="5"/>
        <v>0</v>
      </c>
      <c r="P22" s="298">
        <f t="shared" si="9"/>
        <v>4</v>
      </c>
      <c r="Q22" s="298">
        <f t="shared" si="9"/>
        <v>5</v>
      </c>
      <c r="R22" s="298">
        <f t="shared" si="9"/>
        <v>0</v>
      </c>
      <c r="S22" s="298">
        <f t="shared" si="9"/>
        <v>0</v>
      </c>
      <c r="T22" s="298">
        <f t="shared" si="9"/>
        <v>0</v>
      </c>
      <c r="U22" s="298">
        <f t="shared" si="9"/>
        <v>0</v>
      </c>
      <c r="V22" s="298">
        <f t="shared" si="9"/>
        <v>0</v>
      </c>
      <c r="W22" s="298">
        <f t="shared" si="9"/>
        <v>0</v>
      </c>
      <c r="X22" s="298">
        <f t="shared" si="9"/>
        <v>0</v>
      </c>
      <c r="Y22" s="298">
        <f t="shared" si="9"/>
        <v>0</v>
      </c>
      <c r="Z22" s="298">
        <f t="shared" si="9"/>
        <v>0</v>
      </c>
      <c r="AA22" s="298">
        <f t="shared" si="9"/>
        <v>0</v>
      </c>
      <c r="AB22" s="298">
        <f t="shared" si="9"/>
        <v>0</v>
      </c>
      <c r="AC22" s="298">
        <f t="shared" si="9"/>
        <v>0</v>
      </c>
      <c r="AD22" s="298">
        <f t="shared" si="9"/>
        <v>0</v>
      </c>
      <c r="AE22" s="298">
        <f t="shared" si="9"/>
        <v>0</v>
      </c>
      <c r="AF22" s="298">
        <f t="shared" si="9"/>
        <v>0</v>
      </c>
      <c r="AG22" s="298">
        <f t="shared" si="9"/>
        <v>0</v>
      </c>
      <c r="AH22" s="298">
        <f t="shared" si="9"/>
        <v>0</v>
      </c>
      <c r="AI22" s="298">
        <f t="shared" si="9"/>
        <v>0</v>
      </c>
      <c r="AJ22" s="298">
        <f t="shared" si="9"/>
        <v>0</v>
      </c>
      <c r="AK22" s="298">
        <f t="shared" si="9"/>
        <v>0</v>
      </c>
      <c r="AL22" s="298">
        <f t="shared" si="9"/>
        <v>0</v>
      </c>
      <c r="AM22" s="298">
        <f t="shared" si="9"/>
        <v>0</v>
      </c>
      <c r="AN22" s="298">
        <f t="shared" si="9"/>
        <v>0</v>
      </c>
      <c r="AO22" s="298">
        <f t="shared" si="9"/>
        <v>0</v>
      </c>
      <c r="AP22" s="298">
        <f t="shared" si="9"/>
        <v>0</v>
      </c>
      <c r="AQ22" s="298">
        <f t="shared" si="9"/>
        <v>0</v>
      </c>
      <c r="AR22" s="298">
        <f t="shared" si="9"/>
        <v>0</v>
      </c>
      <c r="AS22" s="298">
        <f t="shared" si="9"/>
        <v>0</v>
      </c>
      <c r="AT22" s="298">
        <f t="shared" si="9"/>
        <v>0</v>
      </c>
      <c r="AU22" s="298">
        <f t="shared" si="9"/>
        <v>0</v>
      </c>
      <c r="AV22" s="298">
        <f t="shared" si="9"/>
        <v>0</v>
      </c>
      <c r="AW22" s="298">
        <f t="shared" si="9"/>
        <v>0</v>
      </c>
      <c r="AX22" s="298">
        <f t="shared" si="9"/>
        <v>0</v>
      </c>
      <c r="AY22" s="298">
        <f t="shared" si="9"/>
        <v>0</v>
      </c>
      <c r="AZ22" s="298">
        <f t="shared" si="9"/>
        <v>0</v>
      </c>
      <c r="BA22" s="298">
        <f t="shared" si="9"/>
        <v>0</v>
      </c>
      <c r="BB22" s="298">
        <f t="shared" si="9"/>
        <v>0</v>
      </c>
      <c r="BC22" s="298">
        <f t="shared" si="9"/>
        <v>0</v>
      </c>
      <c r="BD22" s="298">
        <f t="shared" si="9"/>
        <v>0</v>
      </c>
      <c r="BE22" s="298">
        <f t="shared" si="9"/>
        <v>0</v>
      </c>
      <c r="BF22" s="298">
        <f t="shared" si="9"/>
        <v>0</v>
      </c>
      <c r="BG22" s="298">
        <f t="shared" si="9"/>
        <v>0</v>
      </c>
      <c r="BH22" s="298">
        <f t="shared" si="9"/>
        <v>0</v>
      </c>
      <c r="BI22" s="298">
        <f t="shared" si="9"/>
        <v>0</v>
      </c>
      <c r="BJ22" s="298">
        <f t="shared" si="9"/>
        <v>0</v>
      </c>
      <c r="BK22" s="298">
        <f t="shared" si="9"/>
        <v>0</v>
      </c>
      <c r="BL22" s="298">
        <f t="shared" si="9"/>
        <v>0</v>
      </c>
      <c r="BM22" s="298">
        <f t="shared" si="9"/>
        <v>0</v>
      </c>
      <c r="BN22" s="298">
        <f t="shared" si="9"/>
        <v>0</v>
      </c>
      <c r="BO22" s="298">
        <f t="shared" si="9"/>
        <v>0</v>
      </c>
      <c r="BP22" s="298">
        <f t="shared" si="9"/>
        <v>0</v>
      </c>
      <c r="BQ22" s="298">
        <f t="shared" si="9"/>
        <v>0</v>
      </c>
      <c r="BR22" s="298">
        <f t="shared" si="9"/>
        <v>0</v>
      </c>
      <c r="BS22" s="298">
        <f t="shared" si="9"/>
        <v>0</v>
      </c>
      <c r="BT22" s="298">
        <f t="shared" si="9"/>
        <v>0</v>
      </c>
      <c r="BU22" s="298">
        <f t="shared" si="9"/>
        <v>0</v>
      </c>
    </row>
    <row r="23" spans="2:73" ht="18" customHeight="1">
      <c r="B23" s="294">
        <v>17</v>
      </c>
      <c r="C23" s="292" t="s">
        <v>850</v>
      </c>
      <c r="D23" s="361" t="s">
        <v>851</v>
      </c>
      <c r="E23" s="362" t="s">
        <v>19</v>
      </c>
      <c r="F23" s="363" t="s">
        <v>212</v>
      </c>
      <c r="G23" s="363" t="s">
        <v>186</v>
      </c>
      <c r="H23" s="364">
        <v>3</v>
      </c>
      <c r="I23" s="363" t="s">
        <v>23</v>
      </c>
      <c r="J23" s="363" t="s">
        <v>23</v>
      </c>
      <c r="K23" s="291" t="s">
        <v>44</v>
      </c>
      <c r="L23" s="292" t="str">
        <f t="shared" si="4"/>
        <v>PUBLISHED</v>
      </c>
      <c r="M23" s="292"/>
      <c r="N23" s="293">
        <f t="shared" si="5"/>
        <v>3</v>
      </c>
      <c r="O23" s="293">
        <f t="shared" si="5"/>
        <v>0</v>
      </c>
      <c r="P23" s="293">
        <f t="shared" si="9"/>
        <v>5</v>
      </c>
      <c r="Q23" s="293">
        <f t="shared" si="9"/>
        <v>1</v>
      </c>
      <c r="R23" s="293">
        <f t="shared" si="9"/>
        <v>0</v>
      </c>
      <c r="S23" s="293">
        <f t="shared" si="9"/>
        <v>0</v>
      </c>
      <c r="T23" s="293">
        <f t="shared" si="9"/>
        <v>0</v>
      </c>
      <c r="U23" s="293">
        <f t="shared" si="9"/>
        <v>0</v>
      </c>
      <c r="V23" s="293">
        <f t="shared" si="9"/>
        <v>0</v>
      </c>
      <c r="W23" s="293">
        <f t="shared" si="9"/>
        <v>0</v>
      </c>
      <c r="X23" s="293">
        <f t="shared" si="9"/>
        <v>0</v>
      </c>
      <c r="Y23" s="293">
        <f t="shared" si="9"/>
        <v>0</v>
      </c>
      <c r="Z23" s="293">
        <f t="shared" si="9"/>
        <v>0</v>
      </c>
      <c r="AA23" s="293">
        <f t="shared" si="9"/>
        <v>0</v>
      </c>
      <c r="AB23" s="293">
        <f t="shared" si="9"/>
        <v>0</v>
      </c>
      <c r="AC23" s="293">
        <f t="shared" si="9"/>
        <v>0</v>
      </c>
      <c r="AD23" s="293">
        <f t="shared" si="9"/>
        <v>0</v>
      </c>
      <c r="AE23" s="293">
        <f t="shared" si="9"/>
        <v>0</v>
      </c>
      <c r="AF23" s="293">
        <f t="shared" si="9"/>
        <v>0</v>
      </c>
      <c r="AG23" s="293">
        <f t="shared" si="9"/>
        <v>0</v>
      </c>
      <c r="AH23" s="293">
        <f t="shared" si="9"/>
        <v>0</v>
      </c>
      <c r="AI23" s="293">
        <f t="shared" si="9"/>
        <v>0</v>
      </c>
      <c r="AJ23" s="293">
        <f t="shared" si="9"/>
        <v>0</v>
      </c>
      <c r="AK23" s="293">
        <f t="shared" si="9"/>
        <v>0</v>
      </c>
      <c r="AL23" s="293">
        <f t="shared" si="9"/>
        <v>0</v>
      </c>
      <c r="AM23" s="293">
        <f t="shared" si="9"/>
        <v>0</v>
      </c>
      <c r="AN23" s="293">
        <f t="shared" si="9"/>
        <v>0</v>
      </c>
      <c r="AO23" s="293">
        <f t="shared" si="9"/>
        <v>0</v>
      </c>
      <c r="AP23" s="293">
        <f t="shared" si="9"/>
        <v>0</v>
      </c>
      <c r="AQ23" s="293">
        <f t="shared" si="9"/>
        <v>0</v>
      </c>
      <c r="AR23" s="293">
        <f t="shared" si="9"/>
        <v>0</v>
      </c>
      <c r="AS23" s="293">
        <f t="shared" si="9"/>
        <v>0</v>
      </c>
      <c r="AT23" s="293">
        <f t="shared" si="9"/>
        <v>0</v>
      </c>
      <c r="AU23" s="293">
        <f t="shared" si="9"/>
        <v>0</v>
      </c>
      <c r="AV23" s="293">
        <f t="shared" si="9"/>
        <v>0</v>
      </c>
      <c r="AW23" s="293">
        <f t="shared" si="9"/>
        <v>0</v>
      </c>
      <c r="AX23" s="293">
        <f t="shared" si="9"/>
        <v>0</v>
      </c>
      <c r="AY23" s="293">
        <f t="shared" si="9"/>
        <v>0</v>
      </c>
      <c r="AZ23" s="293">
        <f t="shared" si="9"/>
        <v>0</v>
      </c>
      <c r="BA23" s="293">
        <f t="shared" si="9"/>
        <v>0</v>
      </c>
      <c r="BB23" s="293">
        <f t="shared" si="9"/>
        <v>0</v>
      </c>
      <c r="BC23" s="293">
        <f t="shared" si="9"/>
        <v>0</v>
      </c>
      <c r="BD23" s="293">
        <f t="shared" si="9"/>
        <v>0</v>
      </c>
      <c r="BE23" s="293">
        <f t="shared" si="9"/>
        <v>0</v>
      </c>
      <c r="BF23" s="293">
        <f t="shared" si="9"/>
        <v>0</v>
      </c>
      <c r="BG23" s="293">
        <f t="shared" si="9"/>
        <v>0</v>
      </c>
      <c r="BH23" s="293">
        <f t="shared" si="9"/>
        <v>0</v>
      </c>
      <c r="BI23" s="293">
        <f t="shared" si="9"/>
        <v>0</v>
      </c>
      <c r="BJ23" s="293">
        <f t="shared" si="9"/>
        <v>0</v>
      </c>
      <c r="BK23" s="293">
        <f t="shared" si="9"/>
        <v>0</v>
      </c>
      <c r="BL23" s="293">
        <f t="shared" si="9"/>
        <v>0</v>
      </c>
      <c r="BM23" s="293">
        <f t="shared" si="9"/>
        <v>0</v>
      </c>
      <c r="BN23" s="293">
        <f t="shared" si="9"/>
        <v>0</v>
      </c>
      <c r="BO23" s="293">
        <f t="shared" si="9"/>
        <v>0</v>
      </c>
      <c r="BP23" s="293">
        <f t="shared" si="9"/>
        <v>0</v>
      </c>
      <c r="BQ23" s="293">
        <f t="shared" si="9"/>
        <v>0</v>
      </c>
      <c r="BR23" s="293">
        <f t="shared" si="9"/>
        <v>0</v>
      </c>
      <c r="BS23" s="293">
        <f t="shared" si="9"/>
        <v>0</v>
      </c>
      <c r="BT23" s="293">
        <f t="shared" si="9"/>
        <v>0</v>
      </c>
      <c r="BU23" s="293">
        <f t="shared" si="9"/>
        <v>0</v>
      </c>
    </row>
    <row r="24" spans="2:73" ht="18" customHeight="1" thickBot="1">
      <c r="B24" s="294">
        <v>18</v>
      </c>
      <c r="C24" s="297" t="s">
        <v>852</v>
      </c>
      <c r="D24" s="365" t="s">
        <v>853</v>
      </c>
      <c r="E24" s="366" t="s">
        <v>19</v>
      </c>
      <c r="F24" s="367" t="s">
        <v>212</v>
      </c>
      <c r="G24" s="367" t="s">
        <v>186</v>
      </c>
      <c r="H24" s="368">
        <v>3</v>
      </c>
      <c r="I24" s="367" t="s">
        <v>23</v>
      </c>
      <c r="J24" s="367" t="s">
        <v>23</v>
      </c>
      <c r="K24" s="295" t="s">
        <v>44</v>
      </c>
      <c r="L24" s="297" t="str">
        <f t="shared" si="4"/>
        <v>PUBLISHED</v>
      </c>
      <c r="M24" s="297"/>
      <c r="N24" s="298">
        <f t="shared" si="5"/>
        <v>0</v>
      </c>
      <c r="O24" s="298">
        <f t="shared" si="5"/>
        <v>3</v>
      </c>
      <c r="P24" s="298">
        <f t="shared" si="9"/>
        <v>0</v>
      </c>
      <c r="Q24" s="298">
        <f t="shared" si="9"/>
        <v>5</v>
      </c>
      <c r="R24" s="298">
        <f t="shared" si="9"/>
        <v>0</v>
      </c>
      <c r="S24" s="298">
        <f t="shared" si="9"/>
        <v>0</v>
      </c>
      <c r="T24" s="298">
        <f t="shared" si="9"/>
        <v>0</v>
      </c>
      <c r="U24" s="298">
        <f t="shared" si="9"/>
        <v>0</v>
      </c>
      <c r="V24" s="298">
        <f t="shared" si="9"/>
        <v>0</v>
      </c>
      <c r="W24" s="298">
        <f t="shared" si="9"/>
        <v>0</v>
      </c>
      <c r="X24" s="298">
        <f t="shared" si="9"/>
        <v>0</v>
      </c>
      <c r="Y24" s="298">
        <f t="shared" si="9"/>
        <v>0</v>
      </c>
      <c r="Z24" s="298">
        <f t="shared" si="9"/>
        <v>0</v>
      </c>
      <c r="AA24" s="298">
        <f t="shared" si="9"/>
        <v>0</v>
      </c>
      <c r="AB24" s="298">
        <f t="shared" si="9"/>
        <v>0</v>
      </c>
      <c r="AC24" s="298">
        <f t="shared" si="9"/>
        <v>0</v>
      </c>
      <c r="AD24" s="298">
        <f t="shared" si="9"/>
        <v>0</v>
      </c>
      <c r="AE24" s="298">
        <f t="shared" si="9"/>
        <v>0</v>
      </c>
      <c r="AF24" s="298">
        <f t="shared" si="9"/>
        <v>0</v>
      </c>
      <c r="AG24" s="298">
        <f t="shared" si="9"/>
        <v>0</v>
      </c>
      <c r="AH24" s="298">
        <f t="shared" si="9"/>
        <v>0</v>
      </c>
      <c r="AI24" s="298">
        <f t="shared" si="9"/>
        <v>0</v>
      </c>
      <c r="AJ24" s="298">
        <f t="shared" si="9"/>
        <v>0</v>
      </c>
      <c r="AK24" s="298">
        <f t="shared" si="9"/>
        <v>0</v>
      </c>
      <c r="AL24" s="298">
        <f t="shared" si="9"/>
        <v>0</v>
      </c>
      <c r="AM24" s="298">
        <f t="shared" si="9"/>
        <v>0</v>
      </c>
      <c r="AN24" s="298">
        <f t="shared" si="9"/>
        <v>0</v>
      </c>
      <c r="AO24" s="298">
        <f t="shared" si="9"/>
        <v>0</v>
      </c>
      <c r="AP24" s="298">
        <f t="shared" si="9"/>
        <v>0</v>
      </c>
      <c r="AQ24" s="298">
        <f t="shared" si="9"/>
        <v>0</v>
      </c>
      <c r="AR24" s="298">
        <f t="shared" si="9"/>
        <v>0</v>
      </c>
      <c r="AS24" s="298">
        <f t="shared" si="9"/>
        <v>0</v>
      </c>
      <c r="AT24" s="298">
        <f t="shared" si="9"/>
        <v>0</v>
      </c>
      <c r="AU24" s="298">
        <f t="shared" si="9"/>
        <v>0</v>
      </c>
      <c r="AV24" s="298">
        <f t="shared" si="9"/>
        <v>0</v>
      </c>
      <c r="AW24" s="298">
        <f t="shared" si="9"/>
        <v>0</v>
      </c>
      <c r="AX24" s="298">
        <f t="shared" si="9"/>
        <v>0</v>
      </c>
      <c r="AY24" s="298">
        <f t="shared" si="9"/>
        <v>0</v>
      </c>
      <c r="AZ24" s="298">
        <f t="shared" si="9"/>
        <v>0</v>
      </c>
      <c r="BA24" s="298">
        <f t="shared" si="9"/>
        <v>0</v>
      </c>
      <c r="BB24" s="298">
        <f t="shared" si="9"/>
        <v>0</v>
      </c>
      <c r="BC24" s="298">
        <f t="shared" si="9"/>
        <v>0</v>
      </c>
      <c r="BD24" s="298">
        <f t="shared" si="9"/>
        <v>0</v>
      </c>
      <c r="BE24" s="298">
        <f t="shared" si="9"/>
        <v>0</v>
      </c>
      <c r="BF24" s="298">
        <f t="shared" si="9"/>
        <v>0</v>
      </c>
      <c r="BG24" s="298">
        <f t="shared" si="9"/>
        <v>0</v>
      </c>
      <c r="BH24" s="298">
        <f t="shared" si="9"/>
        <v>0</v>
      </c>
      <c r="BI24" s="298">
        <f t="shared" si="9"/>
        <v>0</v>
      </c>
      <c r="BJ24" s="298">
        <f t="shared" si="9"/>
        <v>0</v>
      </c>
      <c r="BK24" s="298">
        <f t="shared" si="9"/>
        <v>0</v>
      </c>
      <c r="BL24" s="298">
        <f t="shared" ref="P24:BU29" si="10">SUMIFS(listof_result_total_scores,listof_result_program_codes,$C24,listof_result_teams,BL$3)</f>
        <v>0</v>
      </c>
      <c r="BM24" s="298">
        <f t="shared" si="10"/>
        <v>0</v>
      </c>
      <c r="BN24" s="298">
        <f t="shared" si="10"/>
        <v>0</v>
      </c>
      <c r="BO24" s="298">
        <f t="shared" si="10"/>
        <v>0</v>
      </c>
      <c r="BP24" s="298">
        <f t="shared" si="10"/>
        <v>0</v>
      </c>
      <c r="BQ24" s="298">
        <f t="shared" si="10"/>
        <v>0</v>
      </c>
      <c r="BR24" s="298">
        <f t="shared" si="10"/>
        <v>0</v>
      </c>
      <c r="BS24" s="298">
        <f t="shared" si="10"/>
        <v>0</v>
      </c>
      <c r="BT24" s="298">
        <f t="shared" si="10"/>
        <v>0</v>
      </c>
      <c r="BU24" s="298">
        <f t="shared" si="10"/>
        <v>0</v>
      </c>
    </row>
    <row r="25" spans="2:73" ht="18" customHeight="1">
      <c r="B25" s="294">
        <v>19</v>
      </c>
      <c r="C25" s="292" t="s">
        <v>854</v>
      </c>
      <c r="D25" s="361" t="s">
        <v>855</v>
      </c>
      <c r="E25" s="362" t="s">
        <v>19</v>
      </c>
      <c r="F25" s="363" t="s">
        <v>213</v>
      </c>
      <c r="G25" s="363" t="s">
        <v>186</v>
      </c>
      <c r="H25" s="364">
        <v>4</v>
      </c>
      <c r="I25" s="363" t="s">
        <v>24</v>
      </c>
      <c r="J25" s="363" t="s">
        <v>24</v>
      </c>
      <c r="K25" s="291" t="s">
        <v>43</v>
      </c>
      <c r="L25" s="292" t="str">
        <f t="shared" si="4"/>
        <v>TO PUBLISH</v>
      </c>
      <c r="M25" s="292"/>
      <c r="N25" s="293">
        <f t="shared" si="5"/>
        <v>10</v>
      </c>
      <c r="O25" s="293">
        <f t="shared" si="5"/>
        <v>0</v>
      </c>
      <c r="P25" s="293">
        <f t="shared" si="10"/>
        <v>5</v>
      </c>
      <c r="Q25" s="293">
        <f t="shared" si="10"/>
        <v>0</v>
      </c>
      <c r="R25" s="293">
        <f t="shared" si="10"/>
        <v>0</v>
      </c>
      <c r="S25" s="293">
        <f t="shared" si="10"/>
        <v>0</v>
      </c>
      <c r="T25" s="293">
        <f t="shared" si="10"/>
        <v>0</v>
      </c>
      <c r="U25" s="293">
        <f t="shared" si="10"/>
        <v>0</v>
      </c>
      <c r="V25" s="293">
        <f t="shared" si="10"/>
        <v>0</v>
      </c>
      <c r="W25" s="293">
        <f t="shared" si="10"/>
        <v>0</v>
      </c>
      <c r="X25" s="293">
        <f t="shared" si="10"/>
        <v>0</v>
      </c>
      <c r="Y25" s="293">
        <f t="shared" si="10"/>
        <v>0</v>
      </c>
      <c r="Z25" s="293">
        <f t="shared" si="10"/>
        <v>0</v>
      </c>
      <c r="AA25" s="293">
        <f t="shared" si="10"/>
        <v>0</v>
      </c>
      <c r="AB25" s="293">
        <f t="shared" si="10"/>
        <v>0</v>
      </c>
      <c r="AC25" s="293">
        <f t="shared" si="10"/>
        <v>0</v>
      </c>
      <c r="AD25" s="293">
        <f t="shared" si="10"/>
        <v>0</v>
      </c>
      <c r="AE25" s="293">
        <f t="shared" si="10"/>
        <v>0</v>
      </c>
      <c r="AF25" s="293">
        <f t="shared" si="10"/>
        <v>0</v>
      </c>
      <c r="AG25" s="293">
        <f t="shared" si="10"/>
        <v>0</v>
      </c>
      <c r="AH25" s="293">
        <f t="shared" si="10"/>
        <v>0</v>
      </c>
      <c r="AI25" s="293">
        <f t="shared" si="10"/>
        <v>0</v>
      </c>
      <c r="AJ25" s="293">
        <f t="shared" si="10"/>
        <v>0</v>
      </c>
      <c r="AK25" s="293">
        <f t="shared" si="10"/>
        <v>0</v>
      </c>
      <c r="AL25" s="293">
        <f t="shared" si="10"/>
        <v>0</v>
      </c>
      <c r="AM25" s="293">
        <f t="shared" si="10"/>
        <v>0</v>
      </c>
      <c r="AN25" s="293">
        <f t="shared" si="10"/>
        <v>0</v>
      </c>
      <c r="AO25" s="293">
        <f t="shared" si="10"/>
        <v>0</v>
      </c>
      <c r="AP25" s="293">
        <f t="shared" si="10"/>
        <v>0</v>
      </c>
      <c r="AQ25" s="293">
        <f t="shared" si="10"/>
        <v>0</v>
      </c>
      <c r="AR25" s="293">
        <f t="shared" si="10"/>
        <v>0</v>
      </c>
      <c r="AS25" s="293">
        <f t="shared" si="10"/>
        <v>0</v>
      </c>
      <c r="AT25" s="293">
        <f t="shared" si="10"/>
        <v>0</v>
      </c>
      <c r="AU25" s="293">
        <f t="shared" si="10"/>
        <v>0</v>
      </c>
      <c r="AV25" s="293">
        <f t="shared" si="10"/>
        <v>0</v>
      </c>
      <c r="AW25" s="293">
        <f t="shared" si="10"/>
        <v>0</v>
      </c>
      <c r="AX25" s="293">
        <f t="shared" si="10"/>
        <v>0</v>
      </c>
      <c r="AY25" s="293">
        <f t="shared" si="10"/>
        <v>0</v>
      </c>
      <c r="AZ25" s="293">
        <f t="shared" si="10"/>
        <v>0</v>
      </c>
      <c r="BA25" s="293">
        <f t="shared" si="10"/>
        <v>0</v>
      </c>
      <c r="BB25" s="293">
        <f t="shared" si="10"/>
        <v>0</v>
      </c>
      <c r="BC25" s="293">
        <f t="shared" si="10"/>
        <v>0</v>
      </c>
      <c r="BD25" s="293">
        <f t="shared" si="10"/>
        <v>0</v>
      </c>
      <c r="BE25" s="293">
        <f t="shared" si="10"/>
        <v>0</v>
      </c>
      <c r="BF25" s="293">
        <f t="shared" si="10"/>
        <v>0</v>
      </c>
      <c r="BG25" s="293">
        <f t="shared" si="10"/>
        <v>0</v>
      </c>
      <c r="BH25" s="293">
        <f t="shared" si="10"/>
        <v>0</v>
      </c>
      <c r="BI25" s="293">
        <f t="shared" si="10"/>
        <v>0</v>
      </c>
      <c r="BJ25" s="293">
        <f t="shared" si="10"/>
        <v>0</v>
      </c>
      <c r="BK25" s="293">
        <f t="shared" si="10"/>
        <v>0</v>
      </c>
      <c r="BL25" s="293">
        <f t="shared" si="10"/>
        <v>0</v>
      </c>
      <c r="BM25" s="293">
        <f t="shared" si="10"/>
        <v>0</v>
      </c>
      <c r="BN25" s="293">
        <f t="shared" si="10"/>
        <v>0</v>
      </c>
      <c r="BO25" s="293">
        <f t="shared" si="10"/>
        <v>0</v>
      </c>
      <c r="BP25" s="293">
        <f t="shared" si="10"/>
        <v>0</v>
      </c>
      <c r="BQ25" s="293">
        <f t="shared" si="10"/>
        <v>0</v>
      </c>
      <c r="BR25" s="293">
        <f t="shared" si="10"/>
        <v>0</v>
      </c>
      <c r="BS25" s="293">
        <f t="shared" si="10"/>
        <v>0</v>
      </c>
      <c r="BT25" s="293">
        <f t="shared" si="10"/>
        <v>0</v>
      </c>
      <c r="BU25" s="293">
        <f t="shared" si="10"/>
        <v>0</v>
      </c>
    </row>
    <row r="26" spans="2:73" ht="18" customHeight="1" thickBot="1">
      <c r="B26" s="294">
        <v>20</v>
      </c>
      <c r="C26" s="297" t="s">
        <v>856</v>
      </c>
      <c r="D26" s="365" t="s">
        <v>857</v>
      </c>
      <c r="E26" s="366" t="s">
        <v>19</v>
      </c>
      <c r="F26" s="367" t="s">
        <v>213</v>
      </c>
      <c r="G26" s="367" t="s">
        <v>186</v>
      </c>
      <c r="H26" s="368">
        <v>5</v>
      </c>
      <c r="I26" s="367" t="s">
        <v>24</v>
      </c>
      <c r="J26" s="367" t="s">
        <v>24</v>
      </c>
      <c r="K26" s="295"/>
      <c r="L26" s="297" t="str">
        <f t="shared" si="4"/>
        <v>ENTERED</v>
      </c>
      <c r="M26" s="297"/>
      <c r="N26" s="298">
        <f t="shared" si="5"/>
        <v>5</v>
      </c>
      <c r="O26" s="298">
        <f t="shared" si="5"/>
        <v>0</v>
      </c>
      <c r="P26" s="298">
        <f t="shared" si="10"/>
        <v>3</v>
      </c>
      <c r="Q26" s="298">
        <f t="shared" si="10"/>
        <v>7</v>
      </c>
      <c r="R26" s="298">
        <f t="shared" si="10"/>
        <v>0</v>
      </c>
      <c r="S26" s="298">
        <f t="shared" si="10"/>
        <v>0</v>
      </c>
      <c r="T26" s="298">
        <f t="shared" si="10"/>
        <v>0</v>
      </c>
      <c r="U26" s="298">
        <f t="shared" si="10"/>
        <v>0</v>
      </c>
      <c r="V26" s="298">
        <f t="shared" si="10"/>
        <v>0</v>
      </c>
      <c r="W26" s="298">
        <f t="shared" si="10"/>
        <v>0</v>
      </c>
      <c r="X26" s="298">
        <f t="shared" si="10"/>
        <v>0</v>
      </c>
      <c r="Y26" s="298">
        <f t="shared" si="10"/>
        <v>0</v>
      </c>
      <c r="Z26" s="298">
        <f t="shared" si="10"/>
        <v>0</v>
      </c>
      <c r="AA26" s="298">
        <f t="shared" si="10"/>
        <v>0</v>
      </c>
      <c r="AB26" s="298">
        <f t="shared" si="10"/>
        <v>0</v>
      </c>
      <c r="AC26" s="298">
        <f t="shared" si="10"/>
        <v>0</v>
      </c>
      <c r="AD26" s="298">
        <f t="shared" si="10"/>
        <v>0</v>
      </c>
      <c r="AE26" s="298">
        <f t="shared" si="10"/>
        <v>0</v>
      </c>
      <c r="AF26" s="298">
        <f t="shared" si="10"/>
        <v>0</v>
      </c>
      <c r="AG26" s="298">
        <f t="shared" si="10"/>
        <v>0</v>
      </c>
      <c r="AH26" s="298">
        <f t="shared" si="10"/>
        <v>0</v>
      </c>
      <c r="AI26" s="298">
        <f t="shared" si="10"/>
        <v>0</v>
      </c>
      <c r="AJ26" s="298">
        <f t="shared" si="10"/>
        <v>0</v>
      </c>
      <c r="AK26" s="298">
        <f t="shared" si="10"/>
        <v>0</v>
      </c>
      <c r="AL26" s="298">
        <f t="shared" si="10"/>
        <v>0</v>
      </c>
      <c r="AM26" s="298">
        <f t="shared" si="10"/>
        <v>0</v>
      </c>
      <c r="AN26" s="298">
        <f t="shared" si="10"/>
        <v>0</v>
      </c>
      <c r="AO26" s="298">
        <f t="shared" si="10"/>
        <v>0</v>
      </c>
      <c r="AP26" s="298">
        <f t="shared" si="10"/>
        <v>0</v>
      </c>
      <c r="AQ26" s="298">
        <f t="shared" si="10"/>
        <v>0</v>
      </c>
      <c r="AR26" s="298">
        <f t="shared" si="10"/>
        <v>0</v>
      </c>
      <c r="AS26" s="298">
        <f t="shared" si="10"/>
        <v>0</v>
      </c>
      <c r="AT26" s="298">
        <f t="shared" si="10"/>
        <v>0</v>
      </c>
      <c r="AU26" s="298">
        <f t="shared" si="10"/>
        <v>0</v>
      </c>
      <c r="AV26" s="298">
        <f t="shared" si="10"/>
        <v>0</v>
      </c>
      <c r="AW26" s="298">
        <f t="shared" si="10"/>
        <v>0</v>
      </c>
      <c r="AX26" s="298">
        <f t="shared" si="10"/>
        <v>0</v>
      </c>
      <c r="AY26" s="298">
        <f t="shared" si="10"/>
        <v>0</v>
      </c>
      <c r="AZ26" s="298">
        <f t="shared" si="10"/>
        <v>0</v>
      </c>
      <c r="BA26" s="298">
        <f t="shared" si="10"/>
        <v>0</v>
      </c>
      <c r="BB26" s="298">
        <f t="shared" si="10"/>
        <v>0</v>
      </c>
      <c r="BC26" s="298">
        <f t="shared" si="10"/>
        <v>0</v>
      </c>
      <c r="BD26" s="298">
        <f t="shared" si="10"/>
        <v>0</v>
      </c>
      <c r="BE26" s="298">
        <f t="shared" si="10"/>
        <v>0</v>
      </c>
      <c r="BF26" s="298">
        <f t="shared" si="10"/>
        <v>0</v>
      </c>
      <c r="BG26" s="298">
        <f t="shared" si="10"/>
        <v>0</v>
      </c>
      <c r="BH26" s="298">
        <f t="shared" si="10"/>
        <v>0</v>
      </c>
      <c r="BI26" s="298">
        <f t="shared" si="10"/>
        <v>0</v>
      </c>
      <c r="BJ26" s="298">
        <f t="shared" si="10"/>
        <v>0</v>
      </c>
      <c r="BK26" s="298">
        <f t="shared" si="10"/>
        <v>0</v>
      </c>
      <c r="BL26" s="298">
        <f t="shared" si="10"/>
        <v>0</v>
      </c>
      <c r="BM26" s="298">
        <f t="shared" si="10"/>
        <v>0</v>
      </c>
      <c r="BN26" s="298">
        <f t="shared" si="10"/>
        <v>0</v>
      </c>
      <c r="BO26" s="298">
        <f t="shared" si="10"/>
        <v>0</v>
      </c>
      <c r="BP26" s="298">
        <f t="shared" si="10"/>
        <v>0</v>
      </c>
      <c r="BQ26" s="298">
        <f t="shared" si="10"/>
        <v>0</v>
      </c>
      <c r="BR26" s="298">
        <f t="shared" si="10"/>
        <v>0</v>
      </c>
      <c r="BS26" s="298">
        <f t="shared" si="10"/>
        <v>0</v>
      </c>
      <c r="BT26" s="298">
        <f t="shared" si="10"/>
        <v>0</v>
      </c>
      <c r="BU26" s="298">
        <f t="shared" si="10"/>
        <v>0</v>
      </c>
    </row>
    <row r="27" spans="2:73" ht="18" customHeight="1">
      <c r="B27" s="294">
        <v>21</v>
      </c>
      <c r="C27" s="292" t="s">
        <v>858</v>
      </c>
      <c r="D27" s="361" t="s">
        <v>841</v>
      </c>
      <c r="E27" s="362" t="s">
        <v>19</v>
      </c>
      <c r="F27" s="363" t="s">
        <v>213</v>
      </c>
      <c r="G27" s="363" t="s">
        <v>186</v>
      </c>
      <c r="H27" s="364">
        <v>4</v>
      </c>
      <c r="I27" s="363" t="s">
        <v>24</v>
      </c>
      <c r="J27" s="363" t="s">
        <v>24</v>
      </c>
      <c r="K27" s="291"/>
      <c r="L27" s="292" t="str">
        <f t="shared" si="4"/>
        <v>ENTERED</v>
      </c>
      <c r="M27" s="292"/>
      <c r="N27" s="293">
        <f t="shared" ref="N27:AC46" si="11">SUMIFS(listof_result_total_scores,listof_result_program_codes,$C27,listof_result_teams,N$3)</f>
        <v>5</v>
      </c>
      <c r="O27" s="293">
        <f t="shared" si="11"/>
        <v>7</v>
      </c>
      <c r="P27" s="293">
        <f t="shared" si="11"/>
        <v>0</v>
      </c>
      <c r="Q27" s="293">
        <f t="shared" si="11"/>
        <v>3</v>
      </c>
      <c r="R27" s="293">
        <f t="shared" si="11"/>
        <v>0</v>
      </c>
      <c r="S27" s="293">
        <f t="shared" si="11"/>
        <v>0</v>
      </c>
      <c r="T27" s="293">
        <f t="shared" si="11"/>
        <v>0</v>
      </c>
      <c r="U27" s="293">
        <f t="shared" si="11"/>
        <v>0</v>
      </c>
      <c r="V27" s="293">
        <f t="shared" si="11"/>
        <v>0</v>
      </c>
      <c r="W27" s="293">
        <f t="shared" si="11"/>
        <v>0</v>
      </c>
      <c r="X27" s="293">
        <f t="shared" si="11"/>
        <v>0</v>
      </c>
      <c r="Y27" s="293">
        <f t="shared" si="11"/>
        <v>0</v>
      </c>
      <c r="Z27" s="293">
        <f t="shared" si="11"/>
        <v>0</v>
      </c>
      <c r="AA27" s="293">
        <f t="shared" si="11"/>
        <v>0</v>
      </c>
      <c r="AB27" s="293">
        <f t="shared" si="11"/>
        <v>0</v>
      </c>
      <c r="AC27" s="293">
        <f t="shared" si="11"/>
        <v>0</v>
      </c>
      <c r="AD27" s="293">
        <f t="shared" si="10"/>
        <v>0</v>
      </c>
      <c r="AE27" s="293">
        <f t="shared" si="10"/>
        <v>0</v>
      </c>
      <c r="AF27" s="293">
        <f t="shared" si="10"/>
        <v>0</v>
      </c>
      <c r="AG27" s="293">
        <f t="shared" si="10"/>
        <v>0</v>
      </c>
      <c r="AH27" s="293">
        <f t="shared" si="10"/>
        <v>0</v>
      </c>
      <c r="AI27" s="293">
        <f t="shared" si="10"/>
        <v>0</v>
      </c>
      <c r="AJ27" s="293">
        <f t="shared" si="10"/>
        <v>0</v>
      </c>
      <c r="AK27" s="293">
        <f t="shared" si="10"/>
        <v>0</v>
      </c>
      <c r="AL27" s="293">
        <f t="shared" si="10"/>
        <v>0</v>
      </c>
      <c r="AM27" s="293">
        <f t="shared" si="10"/>
        <v>0</v>
      </c>
      <c r="AN27" s="293">
        <f t="shared" si="10"/>
        <v>0</v>
      </c>
      <c r="AO27" s="293">
        <f t="shared" si="10"/>
        <v>0</v>
      </c>
      <c r="AP27" s="293">
        <f t="shared" si="10"/>
        <v>0</v>
      </c>
      <c r="AQ27" s="293">
        <f t="shared" si="10"/>
        <v>0</v>
      </c>
      <c r="AR27" s="293">
        <f t="shared" si="10"/>
        <v>0</v>
      </c>
      <c r="AS27" s="293">
        <f t="shared" si="10"/>
        <v>0</v>
      </c>
      <c r="AT27" s="293">
        <f t="shared" si="10"/>
        <v>0</v>
      </c>
      <c r="AU27" s="293">
        <f t="shared" si="10"/>
        <v>0</v>
      </c>
      <c r="AV27" s="293">
        <f t="shared" si="10"/>
        <v>0</v>
      </c>
      <c r="AW27" s="293">
        <f t="shared" si="10"/>
        <v>0</v>
      </c>
      <c r="AX27" s="293">
        <f t="shared" si="10"/>
        <v>0</v>
      </c>
      <c r="AY27" s="293">
        <f t="shared" si="10"/>
        <v>0</v>
      </c>
      <c r="AZ27" s="293">
        <f t="shared" si="10"/>
        <v>0</v>
      </c>
      <c r="BA27" s="293">
        <f t="shared" si="10"/>
        <v>0</v>
      </c>
      <c r="BB27" s="293">
        <f t="shared" si="10"/>
        <v>0</v>
      </c>
      <c r="BC27" s="293">
        <f t="shared" si="10"/>
        <v>0</v>
      </c>
      <c r="BD27" s="293">
        <f t="shared" si="10"/>
        <v>0</v>
      </c>
      <c r="BE27" s="293">
        <f t="shared" si="10"/>
        <v>0</v>
      </c>
      <c r="BF27" s="293">
        <f t="shared" si="10"/>
        <v>0</v>
      </c>
      <c r="BG27" s="293">
        <f t="shared" si="10"/>
        <v>0</v>
      </c>
      <c r="BH27" s="293">
        <f t="shared" si="10"/>
        <v>0</v>
      </c>
      <c r="BI27" s="293">
        <f t="shared" si="10"/>
        <v>0</v>
      </c>
      <c r="BJ27" s="293">
        <f t="shared" si="10"/>
        <v>0</v>
      </c>
      <c r="BK27" s="293">
        <f t="shared" si="10"/>
        <v>0</v>
      </c>
      <c r="BL27" s="293">
        <f t="shared" si="10"/>
        <v>0</v>
      </c>
      <c r="BM27" s="293">
        <f t="shared" si="10"/>
        <v>0</v>
      </c>
      <c r="BN27" s="293">
        <f t="shared" si="10"/>
        <v>0</v>
      </c>
      <c r="BO27" s="293">
        <f t="shared" si="10"/>
        <v>0</v>
      </c>
      <c r="BP27" s="293">
        <f t="shared" si="10"/>
        <v>0</v>
      </c>
      <c r="BQ27" s="293">
        <f t="shared" si="10"/>
        <v>0</v>
      </c>
      <c r="BR27" s="293">
        <f t="shared" si="10"/>
        <v>0</v>
      </c>
      <c r="BS27" s="293">
        <f t="shared" si="10"/>
        <v>0</v>
      </c>
      <c r="BT27" s="293">
        <f t="shared" si="10"/>
        <v>0</v>
      </c>
      <c r="BU27" s="293">
        <f t="shared" si="10"/>
        <v>0</v>
      </c>
    </row>
    <row r="28" spans="2:73" ht="18" customHeight="1" thickBot="1">
      <c r="B28" s="294">
        <v>22</v>
      </c>
      <c r="C28" s="297" t="s">
        <v>859</v>
      </c>
      <c r="D28" s="365" t="s">
        <v>860</v>
      </c>
      <c r="E28" s="366" t="s">
        <v>20</v>
      </c>
      <c r="F28" s="367" t="s">
        <v>212</v>
      </c>
      <c r="G28" s="367" t="s">
        <v>186</v>
      </c>
      <c r="H28" s="368">
        <v>3</v>
      </c>
      <c r="I28" s="367" t="s">
        <v>23</v>
      </c>
      <c r="J28" s="367" t="s">
        <v>23</v>
      </c>
      <c r="K28" s="295"/>
      <c r="L28" s="297" t="str">
        <f t="shared" si="4"/>
        <v>ENTERED</v>
      </c>
      <c r="M28" s="297"/>
      <c r="N28" s="298">
        <f t="shared" si="11"/>
        <v>0</v>
      </c>
      <c r="O28" s="298">
        <f t="shared" si="11"/>
        <v>0</v>
      </c>
      <c r="P28" s="298">
        <f t="shared" si="10"/>
        <v>4</v>
      </c>
      <c r="Q28" s="298">
        <f t="shared" si="10"/>
        <v>5</v>
      </c>
      <c r="R28" s="298">
        <f t="shared" si="10"/>
        <v>0</v>
      </c>
      <c r="S28" s="298">
        <f t="shared" si="10"/>
        <v>0</v>
      </c>
      <c r="T28" s="298">
        <f t="shared" si="10"/>
        <v>0</v>
      </c>
      <c r="U28" s="298">
        <f t="shared" si="10"/>
        <v>0</v>
      </c>
      <c r="V28" s="298">
        <f t="shared" si="10"/>
        <v>0</v>
      </c>
      <c r="W28" s="298">
        <f t="shared" si="10"/>
        <v>0</v>
      </c>
      <c r="X28" s="298">
        <f t="shared" si="10"/>
        <v>0</v>
      </c>
      <c r="Y28" s="298">
        <f t="shared" si="10"/>
        <v>0</v>
      </c>
      <c r="Z28" s="298">
        <f t="shared" si="10"/>
        <v>0</v>
      </c>
      <c r="AA28" s="298">
        <f t="shared" si="10"/>
        <v>0</v>
      </c>
      <c r="AB28" s="298">
        <f t="shared" si="10"/>
        <v>0</v>
      </c>
      <c r="AC28" s="298">
        <f t="shared" si="10"/>
        <v>0</v>
      </c>
      <c r="AD28" s="298">
        <f t="shared" si="10"/>
        <v>0</v>
      </c>
      <c r="AE28" s="298">
        <f t="shared" si="10"/>
        <v>0</v>
      </c>
      <c r="AF28" s="298">
        <f t="shared" si="10"/>
        <v>0</v>
      </c>
      <c r="AG28" s="298">
        <f t="shared" si="10"/>
        <v>0</v>
      </c>
      <c r="AH28" s="298">
        <f t="shared" si="10"/>
        <v>0</v>
      </c>
      <c r="AI28" s="298">
        <f t="shared" si="10"/>
        <v>0</v>
      </c>
      <c r="AJ28" s="298">
        <f t="shared" si="10"/>
        <v>0</v>
      </c>
      <c r="AK28" s="298">
        <f t="shared" si="10"/>
        <v>0</v>
      </c>
      <c r="AL28" s="298">
        <f t="shared" si="10"/>
        <v>0</v>
      </c>
      <c r="AM28" s="298">
        <f t="shared" si="10"/>
        <v>0</v>
      </c>
      <c r="AN28" s="298">
        <f t="shared" si="10"/>
        <v>0</v>
      </c>
      <c r="AO28" s="298">
        <f t="shared" si="10"/>
        <v>0</v>
      </c>
      <c r="AP28" s="298">
        <f t="shared" si="10"/>
        <v>0</v>
      </c>
      <c r="AQ28" s="298">
        <f t="shared" si="10"/>
        <v>0</v>
      </c>
      <c r="AR28" s="298">
        <f t="shared" si="10"/>
        <v>0</v>
      </c>
      <c r="AS28" s="298">
        <f t="shared" si="10"/>
        <v>0</v>
      </c>
      <c r="AT28" s="298">
        <f t="shared" si="10"/>
        <v>0</v>
      </c>
      <c r="AU28" s="298">
        <f t="shared" si="10"/>
        <v>0</v>
      </c>
      <c r="AV28" s="298">
        <f t="shared" si="10"/>
        <v>0</v>
      </c>
      <c r="AW28" s="298">
        <f t="shared" si="10"/>
        <v>0</v>
      </c>
      <c r="AX28" s="298">
        <f t="shared" si="10"/>
        <v>0</v>
      </c>
      <c r="AY28" s="298">
        <f t="shared" si="10"/>
        <v>0</v>
      </c>
      <c r="AZ28" s="298">
        <f t="shared" si="10"/>
        <v>0</v>
      </c>
      <c r="BA28" s="298">
        <f t="shared" si="10"/>
        <v>0</v>
      </c>
      <c r="BB28" s="298">
        <f t="shared" si="10"/>
        <v>0</v>
      </c>
      <c r="BC28" s="298">
        <f t="shared" si="10"/>
        <v>0</v>
      </c>
      <c r="BD28" s="298">
        <f t="shared" si="10"/>
        <v>0</v>
      </c>
      <c r="BE28" s="298">
        <f t="shared" si="10"/>
        <v>0</v>
      </c>
      <c r="BF28" s="298">
        <f t="shared" si="10"/>
        <v>0</v>
      </c>
      <c r="BG28" s="298">
        <f t="shared" si="10"/>
        <v>0</v>
      </c>
      <c r="BH28" s="298">
        <f t="shared" si="10"/>
        <v>0</v>
      </c>
      <c r="BI28" s="298">
        <f t="shared" si="10"/>
        <v>0</v>
      </c>
      <c r="BJ28" s="298">
        <f t="shared" si="10"/>
        <v>0</v>
      </c>
      <c r="BK28" s="298">
        <f t="shared" si="10"/>
        <v>0</v>
      </c>
      <c r="BL28" s="298">
        <f t="shared" si="10"/>
        <v>0</v>
      </c>
      <c r="BM28" s="298">
        <f t="shared" si="10"/>
        <v>0</v>
      </c>
      <c r="BN28" s="298">
        <f t="shared" si="10"/>
        <v>0</v>
      </c>
      <c r="BO28" s="298">
        <f t="shared" si="10"/>
        <v>0</v>
      </c>
      <c r="BP28" s="298">
        <f t="shared" si="10"/>
        <v>0</v>
      </c>
      <c r="BQ28" s="298">
        <f t="shared" si="10"/>
        <v>0</v>
      </c>
      <c r="BR28" s="298">
        <f t="shared" si="10"/>
        <v>0</v>
      </c>
      <c r="BS28" s="298">
        <f t="shared" si="10"/>
        <v>0</v>
      </c>
      <c r="BT28" s="298">
        <f t="shared" si="10"/>
        <v>0</v>
      </c>
      <c r="BU28" s="298">
        <f t="shared" si="10"/>
        <v>0</v>
      </c>
    </row>
    <row r="29" spans="2:73" ht="18" customHeight="1">
      <c r="B29" s="294">
        <v>23</v>
      </c>
      <c r="C29" s="292" t="s">
        <v>861</v>
      </c>
      <c r="D29" s="361" t="s">
        <v>862</v>
      </c>
      <c r="E29" s="362" t="s">
        <v>20</v>
      </c>
      <c r="F29" s="363" t="s">
        <v>212</v>
      </c>
      <c r="G29" s="363" t="s">
        <v>186</v>
      </c>
      <c r="H29" s="364">
        <v>3</v>
      </c>
      <c r="I29" s="363" t="s">
        <v>23</v>
      </c>
      <c r="J29" s="363" t="s">
        <v>23</v>
      </c>
      <c r="K29" s="291" t="s">
        <v>44</v>
      </c>
      <c r="L29" s="292" t="str">
        <f t="shared" si="4"/>
        <v>PUBLISHED</v>
      </c>
      <c r="M29" s="292"/>
      <c r="N29" s="293">
        <f t="shared" si="11"/>
        <v>0</v>
      </c>
      <c r="O29" s="293">
        <f t="shared" si="11"/>
        <v>8</v>
      </c>
      <c r="P29" s="293">
        <f t="shared" si="10"/>
        <v>1</v>
      </c>
      <c r="Q29" s="293">
        <f t="shared" si="10"/>
        <v>0</v>
      </c>
      <c r="R29" s="293">
        <f t="shared" si="10"/>
        <v>0</v>
      </c>
      <c r="S29" s="293">
        <f t="shared" si="10"/>
        <v>0</v>
      </c>
      <c r="T29" s="293">
        <f t="shared" si="10"/>
        <v>0</v>
      </c>
      <c r="U29" s="293">
        <f t="shared" si="10"/>
        <v>0</v>
      </c>
      <c r="V29" s="293">
        <f t="shared" si="10"/>
        <v>0</v>
      </c>
      <c r="W29" s="293">
        <f t="shared" si="10"/>
        <v>0</v>
      </c>
      <c r="X29" s="293">
        <f t="shared" si="10"/>
        <v>0</v>
      </c>
      <c r="Y29" s="293">
        <f t="shared" si="10"/>
        <v>0</v>
      </c>
      <c r="Z29" s="293">
        <f t="shared" si="10"/>
        <v>0</v>
      </c>
      <c r="AA29" s="293">
        <f t="shared" si="10"/>
        <v>0</v>
      </c>
      <c r="AB29" s="293">
        <f t="shared" si="10"/>
        <v>0</v>
      </c>
      <c r="AC29" s="293">
        <f t="shared" si="10"/>
        <v>0</v>
      </c>
      <c r="AD29" s="293">
        <f t="shared" si="10"/>
        <v>0</v>
      </c>
      <c r="AE29" s="293">
        <f t="shared" si="10"/>
        <v>0</v>
      </c>
      <c r="AF29" s="293">
        <f t="shared" si="10"/>
        <v>0</v>
      </c>
      <c r="AG29" s="293">
        <f t="shared" si="10"/>
        <v>0</v>
      </c>
      <c r="AH29" s="293">
        <f t="shared" si="10"/>
        <v>0</v>
      </c>
      <c r="AI29" s="293">
        <f t="shared" si="10"/>
        <v>0</v>
      </c>
      <c r="AJ29" s="293">
        <f t="shared" si="10"/>
        <v>0</v>
      </c>
      <c r="AK29" s="293">
        <f t="shared" si="10"/>
        <v>0</v>
      </c>
      <c r="AL29" s="293">
        <f t="shared" si="10"/>
        <v>0</v>
      </c>
      <c r="AM29" s="293">
        <f t="shared" si="10"/>
        <v>0</v>
      </c>
      <c r="AN29" s="293">
        <f t="shared" si="10"/>
        <v>0</v>
      </c>
      <c r="AO29" s="293">
        <f t="shared" si="10"/>
        <v>0</v>
      </c>
      <c r="AP29" s="293">
        <f t="shared" si="10"/>
        <v>0</v>
      </c>
      <c r="AQ29" s="293">
        <f t="shared" ref="P29:BU33" si="12">SUMIFS(listof_result_total_scores,listof_result_program_codes,$C29,listof_result_teams,AQ$3)</f>
        <v>0</v>
      </c>
      <c r="AR29" s="293">
        <f t="shared" si="12"/>
        <v>0</v>
      </c>
      <c r="AS29" s="293">
        <f t="shared" si="12"/>
        <v>0</v>
      </c>
      <c r="AT29" s="293">
        <f t="shared" si="12"/>
        <v>0</v>
      </c>
      <c r="AU29" s="293">
        <f t="shared" si="12"/>
        <v>0</v>
      </c>
      <c r="AV29" s="293">
        <f t="shared" si="12"/>
        <v>0</v>
      </c>
      <c r="AW29" s="293">
        <f t="shared" si="12"/>
        <v>0</v>
      </c>
      <c r="AX29" s="293">
        <f t="shared" si="12"/>
        <v>0</v>
      </c>
      <c r="AY29" s="293">
        <f t="shared" si="12"/>
        <v>0</v>
      </c>
      <c r="AZ29" s="293">
        <f t="shared" si="12"/>
        <v>0</v>
      </c>
      <c r="BA29" s="293">
        <f t="shared" si="12"/>
        <v>0</v>
      </c>
      <c r="BB29" s="293">
        <f t="shared" si="12"/>
        <v>0</v>
      </c>
      <c r="BC29" s="293">
        <f t="shared" si="12"/>
        <v>0</v>
      </c>
      <c r="BD29" s="293">
        <f t="shared" si="12"/>
        <v>0</v>
      </c>
      <c r="BE29" s="293">
        <f t="shared" si="12"/>
        <v>0</v>
      </c>
      <c r="BF29" s="293">
        <f t="shared" si="12"/>
        <v>0</v>
      </c>
      <c r="BG29" s="293">
        <f t="shared" si="12"/>
        <v>0</v>
      </c>
      <c r="BH29" s="293">
        <f t="shared" si="12"/>
        <v>0</v>
      </c>
      <c r="BI29" s="293">
        <f t="shared" si="12"/>
        <v>0</v>
      </c>
      <c r="BJ29" s="293">
        <f t="shared" si="12"/>
        <v>0</v>
      </c>
      <c r="BK29" s="293">
        <f t="shared" si="12"/>
        <v>0</v>
      </c>
      <c r="BL29" s="293">
        <f t="shared" si="12"/>
        <v>0</v>
      </c>
      <c r="BM29" s="293">
        <f t="shared" si="12"/>
        <v>0</v>
      </c>
      <c r="BN29" s="293">
        <f t="shared" si="12"/>
        <v>0</v>
      </c>
      <c r="BO29" s="293">
        <f t="shared" si="12"/>
        <v>0</v>
      </c>
      <c r="BP29" s="293">
        <f t="shared" si="12"/>
        <v>0</v>
      </c>
      <c r="BQ29" s="293">
        <f t="shared" si="12"/>
        <v>0</v>
      </c>
      <c r="BR29" s="293">
        <f t="shared" si="12"/>
        <v>0</v>
      </c>
      <c r="BS29" s="293">
        <f t="shared" si="12"/>
        <v>0</v>
      </c>
      <c r="BT29" s="293">
        <f t="shared" si="12"/>
        <v>0</v>
      </c>
      <c r="BU29" s="293">
        <f t="shared" si="12"/>
        <v>0</v>
      </c>
    </row>
    <row r="30" spans="2:73" ht="18" customHeight="1" thickBot="1">
      <c r="B30" s="294">
        <v>24</v>
      </c>
      <c r="C30" s="297" t="s">
        <v>863</v>
      </c>
      <c r="D30" s="365" t="s">
        <v>845</v>
      </c>
      <c r="E30" s="366" t="s">
        <v>20</v>
      </c>
      <c r="F30" s="367" t="s">
        <v>212</v>
      </c>
      <c r="G30" s="367" t="s">
        <v>186</v>
      </c>
      <c r="H30" s="368">
        <v>3</v>
      </c>
      <c r="I30" s="367" t="s">
        <v>23</v>
      </c>
      <c r="J30" s="367" t="s">
        <v>23</v>
      </c>
      <c r="K30" s="295" t="s">
        <v>43</v>
      </c>
      <c r="L30" s="297" t="str">
        <f t="shared" si="4"/>
        <v>TO PUBLISH</v>
      </c>
      <c r="M30" s="297"/>
      <c r="N30" s="298">
        <f t="shared" si="11"/>
        <v>8</v>
      </c>
      <c r="O30" s="298">
        <f t="shared" si="11"/>
        <v>0</v>
      </c>
      <c r="P30" s="298">
        <f t="shared" si="12"/>
        <v>1</v>
      </c>
      <c r="Q30" s="298">
        <f t="shared" si="12"/>
        <v>0</v>
      </c>
      <c r="R30" s="298">
        <f t="shared" si="12"/>
        <v>0</v>
      </c>
      <c r="S30" s="298">
        <f t="shared" si="12"/>
        <v>0</v>
      </c>
      <c r="T30" s="298">
        <f t="shared" si="12"/>
        <v>0</v>
      </c>
      <c r="U30" s="298">
        <f t="shared" si="12"/>
        <v>0</v>
      </c>
      <c r="V30" s="298">
        <f t="shared" si="12"/>
        <v>0</v>
      </c>
      <c r="W30" s="298">
        <f t="shared" si="12"/>
        <v>0</v>
      </c>
      <c r="X30" s="298">
        <f t="shared" si="12"/>
        <v>0</v>
      </c>
      <c r="Y30" s="298">
        <f t="shared" si="12"/>
        <v>0</v>
      </c>
      <c r="Z30" s="298">
        <f t="shared" si="12"/>
        <v>0</v>
      </c>
      <c r="AA30" s="298">
        <f t="shared" si="12"/>
        <v>0</v>
      </c>
      <c r="AB30" s="298">
        <f t="shared" si="12"/>
        <v>0</v>
      </c>
      <c r="AC30" s="298">
        <f t="shared" si="12"/>
        <v>0</v>
      </c>
      <c r="AD30" s="298">
        <f t="shared" si="12"/>
        <v>0</v>
      </c>
      <c r="AE30" s="298">
        <f t="shared" si="12"/>
        <v>0</v>
      </c>
      <c r="AF30" s="298">
        <f t="shared" si="12"/>
        <v>0</v>
      </c>
      <c r="AG30" s="298">
        <f t="shared" si="12"/>
        <v>0</v>
      </c>
      <c r="AH30" s="298">
        <f t="shared" si="12"/>
        <v>0</v>
      </c>
      <c r="AI30" s="298">
        <f t="shared" si="12"/>
        <v>0</v>
      </c>
      <c r="AJ30" s="298">
        <f t="shared" si="12"/>
        <v>0</v>
      </c>
      <c r="AK30" s="298">
        <f t="shared" si="12"/>
        <v>0</v>
      </c>
      <c r="AL30" s="298">
        <f t="shared" si="12"/>
        <v>0</v>
      </c>
      <c r="AM30" s="298">
        <f t="shared" si="12"/>
        <v>0</v>
      </c>
      <c r="AN30" s="298">
        <f t="shared" si="12"/>
        <v>0</v>
      </c>
      <c r="AO30" s="298">
        <f t="shared" si="12"/>
        <v>0</v>
      </c>
      <c r="AP30" s="298">
        <f t="shared" si="12"/>
        <v>0</v>
      </c>
      <c r="AQ30" s="298">
        <f t="shared" si="12"/>
        <v>0</v>
      </c>
      <c r="AR30" s="298">
        <f t="shared" si="12"/>
        <v>0</v>
      </c>
      <c r="AS30" s="298">
        <f t="shared" si="12"/>
        <v>0</v>
      </c>
      <c r="AT30" s="298">
        <f t="shared" si="12"/>
        <v>0</v>
      </c>
      <c r="AU30" s="298">
        <f t="shared" si="12"/>
        <v>0</v>
      </c>
      <c r="AV30" s="298">
        <f t="shared" si="12"/>
        <v>0</v>
      </c>
      <c r="AW30" s="298">
        <f t="shared" si="12"/>
        <v>0</v>
      </c>
      <c r="AX30" s="298">
        <f t="shared" si="12"/>
        <v>0</v>
      </c>
      <c r="AY30" s="298">
        <f t="shared" si="12"/>
        <v>0</v>
      </c>
      <c r="AZ30" s="298">
        <f t="shared" si="12"/>
        <v>0</v>
      </c>
      <c r="BA30" s="298">
        <f t="shared" si="12"/>
        <v>0</v>
      </c>
      <c r="BB30" s="298">
        <f t="shared" si="12"/>
        <v>0</v>
      </c>
      <c r="BC30" s="298">
        <f t="shared" si="12"/>
        <v>0</v>
      </c>
      <c r="BD30" s="298">
        <f t="shared" si="12"/>
        <v>0</v>
      </c>
      <c r="BE30" s="298">
        <f t="shared" si="12"/>
        <v>0</v>
      </c>
      <c r="BF30" s="298">
        <f t="shared" si="12"/>
        <v>0</v>
      </c>
      <c r="BG30" s="298">
        <f t="shared" si="12"/>
        <v>0</v>
      </c>
      <c r="BH30" s="298">
        <f t="shared" si="12"/>
        <v>0</v>
      </c>
      <c r="BI30" s="298">
        <f t="shared" si="12"/>
        <v>0</v>
      </c>
      <c r="BJ30" s="298">
        <f t="shared" si="12"/>
        <v>0</v>
      </c>
      <c r="BK30" s="298">
        <f t="shared" si="12"/>
        <v>0</v>
      </c>
      <c r="BL30" s="298">
        <f t="shared" si="12"/>
        <v>0</v>
      </c>
      <c r="BM30" s="298">
        <f t="shared" si="12"/>
        <v>0</v>
      </c>
      <c r="BN30" s="298">
        <f t="shared" si="12"/>
        <v>0</v>
      </c>
      <c r="BO30" s="298">
        <f t="shared" si="12"/>
        <v>0</v>
      </c>
      <c r="BP30" s="298">
        <f t="shared" si="12"/>
        <v>0</v>
      </c>
      <c r="BQ30" s="298">
        <f t="shared" si="12"/>
        <v>0</v>
      </c>
      <c r="BR30" s="298">
        <f t="shared" si="12"/>
        <v>0</v>
      </c>
      <c r="BS30" s="298">
        <f t="shared" si="12"/>
        <v>0</v>
      </c>
      <c r="BT30" s="298">
        <f t="shared" si="12"/>
        <v>0</v>
      </c>
      <c r="BU30" s="298">
        <f t="shared" si="12"/>
        <v>0</v>
      </c>
    </row>
    <row r="31" spans="2:73" ht="18" customHeight="1">
      <c r="B31" s="294">
        <v>25</v>
      </c>
      <c r="C31" s="292" t="s">
        <v>864</v>
      </c>
      <c r="D31" s="361" t="s">
        <v>865</v>
      </c>
      <c r="E31" s="362" t="s">
        <v>20</v>
      </c>
      <c r="F31" s="363" t="s">
        <v>212</v>
      </c>
      <c r="G31" s="363" t="s">
        <v>186</v>
      </c>
      <c r="H31" s="364">
        <v>3</v>
      </c>
      <c r="I31" s="363" t="s">
        <v>23</v>
      </c>
      <c r="J31" s="363" t="s">
        <v>23</v>
      </c>
      <c r="K31" s="291" t="s">
        <v>43</v>
      </c>
      <c r="L31" s="292" t="str">
        <f t="shared" si="4"/>
        <v>TO PUBLISH</v>
      </c>
      <c r="M31" s="292"/>
      <c r="N31" s="293">
        <f t="shared" si="11"/>
        <v>0</v>
      </c>
      <c r="O31" s="293">
        <f t="shared" si="11"/>
        <v>5</v>
      </c>
      <c r="P31" s="293">
        <f t="shared" si="12"/>
        <v>1</v>
      </c>
      <c r="Q31" s="293">
        <f t="shared" si="12"/>
        <v>3</v>
      </c>
      <c r="R31" s="293">
        <f t="shared" si="12"/>
        <v>0</v>
      </c>
      <c r="S31" s="293">
        <f t="shared" si="12"/>
        <v>0</v>
      </c>
      <c r="T31" s="293">
        <f t="shared" si="12"/>
        <v>0</v>
      </c>
      <c r="U31" s="293">
        <f t="shared" si="12"/>
        <v>0</v>
      </c>
      <c r="V31" s="293">
        <f t="shared" si="12"/>
        <v>0</v>
      </c>
      <c r="W31" s="293">
        <f t="shared" si="12"/>
        <v>0</v>
      </c>
      <c r="X31" s="293">
        <f t="shared" si="12"/>
        <v>0</v>
      </c>
      <c r="Y31" s="293">
        <f t="shared" si="12"/>
        <v>0</v>
      </c>
      <c r="Z31" s="293">
        <f t="shared" si="12"/>
        <v>0</v>
      </c>
      <c r="AA31" s="293">
        <f t="shared" si="12"/>
        <v>0</v>
      </c>
      <c r="AB31" s="293">
        <f t="shared" si="12"/>
        <v>0</v>
      </c>
      <c r="AC31" s="293">
        <f t="shared" si="12"/>
        <v>0</v>
      </c>
      <c r="AD31" s="293">
        <f t="shared" si="12"/>
        <v>0</v>
      </c>
      <c r="AE31" s="293">
        <f t="shared" si="12"/>
        <v>0</v>
      </c>
      <c r="AF31" s="293">
        <f t="shared" si="12"/>
        <v>0</v>
      </c>
      <c r="AG31" s="293">
        <f t="shared" si="12"/>
        <v>0</v>
      </c>
      <c r="AH31" s="293">
        <f t="shared" si="12"/>
        <v>0</v>
      </c>
      <c r="AI31" s="293">
        <f t="shared" si="12"/>
        <v>0</v>
      </c>
      <c r="AJ31" s="293">
        <f t="shared" si="12"/>
        <v>0</v>
      </c>
      <c r="AK31" s="293">
        <f t="shared" si="12"/>
        <v>0</v>
      </c>
      <c r="AL31" s="293">
        <f t="shared" si="12"/>
        <v>0</v>
      </c>
      <c r="AM31" s="293">
        <f t="shared" si="12"/>
        <v>0</v>
      </c>
      <c r="AN31" s="293">
        <f t="shared" si="12"/>
        <v>0</v>
      </c>
      <c r="AO31" s="293">
        <f t="shared" si="12"/>
        <v>0</v>
      </c>
      <c r="AP31" s="293">
        <f t="shared" si="12"/>
        <v>0</v>
      </c>
      <c r="AQ31" s="293">
        <f t="shared" si="12"/>
        <v>0</v>
      </c>
      <c r="AR31" s="293">
        <f t="shared" si="12"/>
        <v>0</v>
      </c>
      <c r="AS31" s="293">
        <f t="shared" si="12"/>
        <v>0</v>
      </c>
      <c r="AT31" s="293">
        <f t="shared" si="12"/>
        <v>0</v>
      </c>
      <c r="AU31" s="293">
        <f t="shared" si="12"/>
        <v>0</v>
      </c>
      <c r="AV31" s="293">
        <f t="shared" si="12"/>
        <v>0</v>
      </c>
      <c r="AW31" s="293">
        <f t="shared" si="12"/>
        <v>0</v>
      </c>
      <c r="AX31" s="293">
        <f t="shared" si="12"/>
        <v>0</v>
      </c>
      <c r="AY31" s="293">
        <f t="shared" si="12"/>
        <v>0</v>
      </c>
      <c r="AZ31" s="293">
        <f t="shared" si="12"/>
        <v>0</v>
      </c>
      <c r="BA31" s="293">
        <f t="shared" si="12"/>
        <v>0</v>
      </c>
      <c r="BB31" s="293">
        <f t="shared" si="12"/>
        <v>0</v>
      </c>
      <c r="BC31" s="293">
        <f t="shared" si="12"/>
        <v>0</v>
      </c>
      <c r="BD31" s="293">
        <f t="shared" si="12"/>
        <v>0</v>
      </c>
      <c r="BE31" s="293">
        <f t="shared" si="12"/>
        <v>0</v>
      </c>
      <c r="BF31" s="293">
        <f t="shared" si="12"/>
        <v>0</v>
      </c>
      <c r="BG31" s="293">
        <f t="shared" si="12"/>
        <v>0</v>
      </c>
      <c r="BH31" s="293">
        <f t="shared" si="12"/>
        <v>0</v>
      </c>
      <c r="BI31" s="293">
        <f t="shared" si="12"/>
        <v>0</v>
      </c>
      <c r="BJ31" s="293">
        <f t="shared" si="12"/>
        <v>0</v>
      </c>
      <c r="BK31" s="293">
        <f t="shared" si="12"/>
        <v>0</v>
      </c>
      <c r="BL31" s="293">
        <f t="shared" si="12"/>
        <v>0</v>
      </c>
      <c r="BM31" s="293">
        <f t="shared" si="12"/>
        <v>0</v>
      </c>
      <c r="BN31" s="293">
        <f t="shared" si="12"/>
        <v>0</v>
      </c>
      <c r="BO31" s="293">
        <f t="shared" si="12"/>
        <v>0</v>
      </c>
      <c r="BP31" s="293">
        <f t="shared" si="12"/>
        <v>0</v>
      </c>
      <c r="BQ31" s="293">
        <f t="shared" si="12"/>
        <v>0</v>
      </c>
      <c r="BR31" s="293">
        <f t="shared" si="12"/>
        <v>0</v>
      </c>
      <c r="BS31" s="293">
        <f t="shared" si="12"/>
        <v>0</v>
      </c>
      <c r="BT31" s="293">
        <f t="shared" si="12"/>
        <v>0</v>
      </c>
      <c r="BU31" s="293">
        <f t="shared" si="12"/>
        <v>0</v>
      </c>
    </row>
    <row r="32" spans="2:73" ht="18" customHeight="1" thickBot="1">
      <c r="B32" s="294">
        <v>26</v>
      </c>
      <c r="C32" s="297" t="s">
        <v>866</v>
      </c>
      <c r="D32" s="365" t="s">
        <v>867</v>
      </c>
      <c r="E32" s="366" t="s">
        <v>20</v>
      </c>
      <c r="F32" s="367" t="s">
        <v>212</v>
      </c>
      <c r="G32" s="367" t="s">
        <v>186</v>
      </c>
      <c r="H32" s="368">
        <v>3</v>
      </c>
      <c r="I32" s="367" t="s">
        <v>23</v>
      </c>
      <c r="J32" s="367" t="s">
        <v>23</v>
      </c>
      <c r="K32" s="295"/>
      <c r="L32" s="297" t="str">
        <f t="shared" si="4"/>
        <v>ENTERED</v>
      </c>
      <c r="M32" s="297"/>
      <c r="N32" s="298">
        <f t="shared" si="11"/>
        <v>5</v>
      </c>
      <c r="O32" s="298">
        <f t="shared" si="11"/>
        <v>0</v>
      </c>
      <c r="P32" s="298">
        <f t="shared" si="12"/>
        <v>3</v>
      </c>
      <c r="Q32" s="298">
        <f t="shared" si="12"/>
        <v>1</v>
      </c>
      <c r="R32" s="298">
        <f t="shared" si="12"/>
        <v>0</v>
      </c>
      <c r="S32" s="298">
        <f t="shared" si="12"/>
        <v>0</v>
      </c>
      <c r="T32" s="298">
        <f t="shared" si="12"/>
        <v>0</v>
      </c>
      <c r="U32" s="298">
        <f t="shared" si="12"/>
        <v>0</v>
      </c>
      <c r="V32" s="298">
        <f t="shared" si="12"/>
        <v>0</v>
      </c>
      <c r="W32" s="298">
        <f t="shared" si="12"/>
        <v>0</v>
      </c>
      <c r="X32" s="298">
        <f t="shared" si="12"/>
        <v>0</v>
      </c>
      <c r="Y32" s="298">
        <f t="shared" si="12"/>
        <v>0</v>
      </c>
      <c r="Z32" s="298">
        <f t="shared" si="12"/>
        <v>0</v>
      </c>
      <c r="AA32" s="298">
        <f t="shared" si="12"/>
        <v>0</v>
      </c>
      <c r="AB32" s="298">
        <f t="shared" si="12"/>
        <v>0</v>
      </c>
      <c r="AC32" s="298">
        <f t="shared" si="12"/>
        <v>0</v>
      </c>
      <c r="AD32" s="298">
        <f t="shared" si="12"/>
        <v>0</v>
      </c>
      <c r="AE32" s="298">
        <f t="shared" si="12"/>
        <v>0</v>
      </c>
      <c r="AF32" s="298">
        <f t="shared" si="12"/>
        <v>0</v>
      </c>
      <c r="AG32" s="298">
        <f t="shared" si="12"/>
        <v>0</v>
      </c>
      <c r="AH32" s="298">
        <f t="shared" si="12"/>
        <v>0</v>
      </c>
      <c r="AI32" s="298">
        <f t="shared" si="12"/>
        <v>0</v>
      </c>
      <c r="AJ32" s="298">
        <f t="shared" si="12"/>
        <v>0</v>
      </c>
      <c r="AK32" s="298">
        <f t="shared" si="12"/>
        <v>0</v>
      </c>
      <c r="AL32" s="298">
        <f t="shared" si="12"/>
        <v>0</v>
      </c>
      <c r="AM32" s="298">
        <f t="shared" si="12"/>
        <v>0</v>
      </c>
      <c r="AN32" s="298">
        <f t="shared" si="12"/>
        <v>0</v>
      </c>
      <c r="AO32" s="298">
        <f t="shared" si="12"/>
        <v>0</v>
      </c>
      <c r="AP32" s="298">
        <f t="shared" si="12"/>
        <v>0</v>
      </c>
      <c r="AQ32" s="298">
        <f t="shared" si="12"/>
        <v>0</v>
      </c>
      <c r="AR32" s="298">
        <f t="shared" si="12"/>
        <v>0</v>
      </c>
      <c r="AS32" s="298">
        <f t="shared" si="12"/>
        <v>0</v>
      </c>
      <c r="AT32" s="298">
        <f t="shared" si="12"/>
        <v>0</v>
      </c>
      <c r="AU32" s="298">
        <f t="shared" si="12"/>
        <v>0</v>
      </c>
      <c r="AV32" s="298">
        <f t="shared" si="12"/>
        <v>0</v>
      </c>
      <c r="AW32" s="298">
        <f t="shared" si="12"/>
        <v>0</v>
      </c>
      <c r="AX32" s="298">
        <f t="shared" si="12"/>
        <v>0</v>
      </c>
      <c r="AY32" s="298">
        <f t="shared" si="12"/>
        <v>0</v>
      </c>
      <c r="AZ32" s="298">
        <f t="shared" si="12"/>
        <v>0</v>
      </c>
      <c r="BA32" s="298">
        <f t="shared" si="12"/>
        <v>0</v>
      </c>
      <c r="BB32" s="298">
        <f t="shared" si="12"/>
        <v>0</v>
      </c>
      <c r="BC32" s="298">
        <f t="shared" si="12"/>
        <v>0</v>
      </c>
      <c r="BD32" s="298">
        <f t="shared" si="12"/>
        <v>0</v>
      </c>
      <c r="BE32" s="298">
        <f t="shared" si="12"/>
        <v>0</v>
      </c>
      <c r="BF32" s="298">
        <f t="shared" si="12"/>
        <v>0</v>
      </c>
      <c r="BG32" s="298">
        <f t="shared" si="12"/>
        <v>0</v>
      </c>
      <c r="BH32" s="298">
        <f t="shared" si="12"/>
        <v>0</v>
      </c>
      <c r="BI32" s="298">
        <f t="shared" si="12"/>
        <v>0</v>
      </c>
      <c r="BJ32" s="298">
        <f t="shared" si="12"/>
        <v>0</v>
      </c>
      <c r="BK32" s="298">
        <f t="shared" si="12"/>
        <v>0</v>
      </c>
      <c r="BL32" s="298">
        <f t="shared" si="12"/>
        <v>0</v>
      </c>
      <c r="BM32" s="298">
        <f t="shared" si="12"/>
        <v>0</v>
      </c>
      <c r="BN32" s="298">
        <f t="shared" si="12"/>
        <v>0</v>
      </c>
      <c r="BO32" s="298">
        <f t="shared" si="12"/>
        <v>0</v>
      </c>
      <c r="BP32" s="298">
        <f t="shared" si="12"/>
        <v>0</v>
      </c>
      <c r="BQ32" s="298">
        <f t="shared" si="12"/>
        <v>0</v>
      </c>
      <c r="BR32" s="298">
        <f t="shared" si="12"/>
        <v>0</v>
      </c>
      <c r="BS32" s="298">
        <f t="shared" si="12"/>
        <v>0</v>
      </c>
      <c r="BT32" s="298">
        <f t="shared" si="12"/>
        <v>0</v>
      </c>
      <c r="BU32" s="298">
        <f t="shared" si="12"/>
        <v>0</v>
      </c>
    </row>
    <row r="33" spans="2:73" ht="18" customHeight="1">
      <c r="B33" s="294">
        <v>27</v>
      </c>
      <c r="C33" s="292" t="s">
        <v>868</v>
      </c>
      <c r="D33" s="361" t="s">
        <v>827</v>
      </c>
      <c r="E33" s="362" t="s">
        <v>20</v>
      </c>
      <c r="F33" s="363" t="s">
        <v>212</v>
      </c>
      <c r="G33" s="363" t="s">
        <v>186</v>
      </c>
      <c r="H33" s="364">
        <v>3</v>
      </c>
      <c r="I33" s="363" t="s">
        <v>23</v>
      </c>
      <c r="J33" s="363" t="s">
        <v>23</v>
      </c>
      <c r="K33" s="291"/>
      <c r="L33" s="292" t="str">
        <f t="shared" si="4"/>
        <v>ENTERED</v>
      </c>
      <c r="M33" s="292"/>
      <c r="N33" s="293">
        <f t="shared" si="11"/>
        <v>0</v>
      </c>
      <c r="O33" s="293">
        <f t="shared" si="11"/>
        <v>1</v>
      </c>
      <c r="P33" s="293">
        <f t="shared" si="12"/>
        <v>3</v>
      </c>
      <c r="Q33" s="293">
        <f t="shared" si="12"/>
        <v>5</v>
      </c>
      <c r="R33" s="293">
        <f t="shared" si="12"/>
        <v>0</v>
      </c>
      <c r="S33" s="293">
        <f t="shared" si="12"/>
        <v>0</v>
      </c>
      <c r="T33" s="293">
        <f t="shared" si="12"/>
        <v>0</v>
      </c>
      <c r="U33" s="293">
        <f t="shared" si="12"/>
        <v>0</v>
      </c>
      <c r="V33" s="293">
        <f t="shared" si="12"/>
        <v>0</v>
      </c>
      <c r="W33" s="293">
        <f t="shared" si="12"/>
        <v>0</v>
      </c>
      <c r="X33" s="293">
        <f t="shared" si="12"/>
        <v>0</v>
      </c>
      <c r="Y33" s="293">
        <f t="shared" si="12"/>
        <v>0</v>
      </c>
      <c r="Z33" s="293">
        <f t="shared" si="12"/>
        <v>0</v>
      </c>
      <c r="AA33" s="293">
        <f t="shared" si="12"/>
        <v>0</v>
      </c>
      <c r="AB33" s="293">
        <f t="shared" si="12"/>
        <v>0</v>
      </c>
      <c r="AC33" s="293">
        <f t="shared" si="12"/>
        <v>0</v>
      </c>
      <c r="AD33" s="293">
        <f t="shared" si="12"/>
        <v>0</v>
      </c>
      <c r="AE33" s="293">
        <f t="shared" si="12"/>
        <v>0</v>
      </c>
      <c r="AF33" s="293">
        <f t="shared" si="12"/>
        <v>0</v>
      </c>
      <c r="AG33" s="293">
        <f t="shared" si="12"/>
        <v>0</v>
      </c>
      <c r="AH33" s="293">
        <f t="shared" si="12"/>
        <v>0</v>
      </c>
      <c r="AI33" s="293">
        <f t="shared" si="12"/>
        <v>0</v>
      </c>
      <c r="AJ33" s="293">
        <f t="shared" si="12"/>
        <v>0</v>
      </c>
      <c r="AK33" s="293">
        <f t="shared" si="12"/>
        <v>0</v>
      </c>
      <c r="AL33" s="293">
        <f t="shared" si="12"/>
        <v>0</v>
      </c>
      <c r="AM33" s="293">
        <f t="shared" si="12"/>
        <v>0</v>
      </c>
      <c r="AN33" s="293">
        <f t="shared" si="12"/>
        <v>0</v>
      </c>
      <c r="AO33" s="293">
        <f t="shared" si="12"/>
        <v>0</v>
      </c>
      <c r="AP33" s="293">
        <f t="shared" si="12"/>
        <v>0</v>
      </c>
      <c r="AQ33" s="293">
        <f t="shared" si="12"/>
        <v>0</v>
      </c>
      <c r="AR33" s="293">
        <f t="shared" si="12"/>
        <v>0</v>
      </c>
      <c r="AS33" s="293">
        <f t="shared" si="12"/>
        <v>0</v>
      </c>
      <c r="AT33" s="293">
        <f t="shared" si="12"/>
        <v>0</v>
      </c>
      <c r="AU33" s="293">
        <f t="shared" si="12"/>
        <v>0</v>
      </c>
      <c r="AV33" s="293">
        <f t="shared" si="12"/>
        <v>0</v>
      </c>
      <c r="AW33" s="293">
        <f t="shared" si="12"/>
        <v>0</v>
      </c>
      <c r="AX33" s="293">
        <f t="shared" si="12"/>
        <v>0</v>
      </c>
      <c r="AY33" s="293">
        <f t="shared" si="12"/>
        <v>0</v>
      </c>
      <c r="AZ33" s="293">
        <f t="shared" si="12"/>
        <v>0</v>
      </c>
      <c r="BA33" s="293">
        <f t="shared" si="12"/>
        <v>0</v>
      </c>
      <c r="BB33" s="293">
        <f t="shared" si="12"/>
        <v>0</v>
      </c>
      <c r="BC33" s="293">
        <f t="shared" si="12"/>
        <v>0</v>
      </c>
      <c r="BD33" s="293">
        <f t="shared" si="12"/>
        <v>0</v>
      </c>
      <c r="BE33" s="293">
        <f t="shared" si="12"/>
        <v>0</v>
      </c>
      <c r="BF33" s="293">
        <f t="shared" si="12"/>
        <v>0</v>
      </c>
      <c r="BG33" s="293">
        <f t="shared" si="12"/>
        <v>0</v>
      </c>
      <c r="BH33" s="293">
        <f t="shared" si="12"/>
        <v>0</v>
      </c>
      <c r="BI33" s="293">
        <f t="shared" si="12"/>
        <v>0</v>
      </c>
      <c r="BJ33" s="293">
        <f t="shared" si="12"/>
        <v>0</v>
      </c>
      <c r="BK33" s="293">
        <f t="shared" si="12"/>
        <v>0</v>
      </c>
      <c r="BL33" s="293">
        <f t="shared" si="12"/>
        <v>0</v>
      </c>
      <c r="BM33" s="293">
        <f t="shared" si="12"/>
        <v>0</v>
      </c>
      <c r="BN33" s="293">
        <f t="shared" ref="P33:BU38" si="13">SUMIFS(listof_result_total_scores,listof_result_program_codes,$C33,listof_result_teams,BN$3)</f>
        <v>0</v>
      </c>
      <c r="BO33" s="293">
        <f t="shared" si="13"/>
        <v>0</v>
      </c>
      <c r="BP33" s="293">
        <f t="shared" si="13"/>
        <v>0</v>
      </c>
      <c r="BQ33" s="293">
        <f t="shared" si="13"/>
        <v>0</v>
      </c>
      <c r="BR33" s="293">
        <f t="shared" si="13"/>
        <v>0</v>
      </c>
      <c r="BS33" s="293">
        <f t="shared" si="13"/>
        <v>0</v>
      </c>
      <c r="BT33" s="293">
        <f t="shared" si="13"/>
        <v>0</v>
      </c>
      <c r="BU33" s="293">
        <f t="shared" si="13"/>
        <v>0</v>
      </c>
    </row>
    <row r="34" spans="2:73" ht="18" customHeight="1" thickBot="1">
      <c r="B34" s="294">
        <v>28</v>
      </c>
      <c r="C34" s="297" t="s">
        <v>869</v>
      </c>
      <c r="D34" s="365" t="s">
        <v>870</v>
      </c>
      <c r="E34" s="366" t="s">
        <v>20</v>
      </c>
      <c r="F34" s="367" t="s">
        <v>212</v>
      </c>
      <c r="G34" s="367" t="s">
        <v>186</v>
      </c>
      <c r="H34" s="368">
        <v>3</v>
      </c>
      <c r="I34" s="367" t="s">
        <v>871</v>
      </c>
      <c r="J34" s="367" t="s">
        <v>871</v>
      </c>
      <c r="K34" s="295"/>
      <c r="L34" s="297" t="str">
        <f t="shared" si="4"/>
        <v>ENTERED</v>
      </c>
      <c r="M34" s="297"/>
      <c r="N34" s="298">
        <f t="shared" si="11"/>
        <v>0</v>
      </c>
      <c r="O34" s="298">
        <f t="shared" si="11"/>
        <v>3</v>
      </c>
      <c r="P34" s="298">
        <f t="shared" si="13"/>
        <v>5</v>
      </c>
      <c r="Q34" s="298">
        <f t="shared" si="13"/>
        <v>7</v>
      </c>
      <c r="R34" s="298">
        <f t="shared" si="13"/>
        <v>0</v>
      </c>
      <c r="S34" s="298">
        <f t="shared" si="13"/>
        <v>0</v>
      </c>
      <c r="T34" s="298">
        <f t="shared" si="13"/>
        <v>0</v>
      </c>
      <c r="U34" s="298">
        <f t="shared" si="13"/>
        <v>0</v>
      </c>
      <c r="V34" s="298">
        <f t="shared" si="13"/>
        <v>0</v>
      </c>
      <c r="W34" s="298">
        <f t="shared" si="13"/>
        <v>0</v>
      </c>
      <c r="X34" s="298">
        <f t="shared" si="13"/>
        <v>0</v>
      </c>
      <c r="Y34" s="298">
        <f t="shared" si="13"/>
        <v>0</v>
      </c>
      <c r="Z34" s="298">
        <f t="shared" si="13"/>
        <v>0</v>
      </c>
      <c r="AA34" s="298">
        <f t="shared" si="13"/>
        <v>0</v>
      </c>
      <c r="AB34" s="298">
        <f t="shared" si="13"/>
        <v>0</v>
      </c>
      <c r="AC34" s="298">
        <f t="shared" si="13"/>
        <v>0</v>
      </c>
      <c r="AD34" s="298">
        <f t="shared" si="13"/>
        <v>0</v>
      </c>
      <c r="AE34" s="298">
        <f t="shared" si="13"/>
        <v>0</v>
      </c>
      <c r="AF34" s="298">
        <f t="shared" si="13"/>
        <v>0</v>
      </c>
      <c r="AG34" s="298">
        <f t="shared" si="13"/>
        <v>0</v>
      </c>
      <c r="AH34" s="298">
        <f t="shared" si="13"/>
        <v>0</v>
      </c>
      <c r="AI34" s="298">
        <f t="shared" si="13"/>
        <v>0</v>
      </c>
      <c r="AJ34" s="298">
        <f t="shared" si="13"/>
        <v>0</v>
      </c>
      <c r="AK34" s="298">
        <f t="shared" si="13"/>
        <v>0</v>
      </c>
      <c r="AL34" s="298">
        <f t="shared" si="13"/>
        <v>0</v>
      </c>
      <c r="AM34" s="298">
        <f t="shared" si="13"/>
        <v>0</v>
      </c>
      <c r="AN34" s="298">
        <f t="shared" si="13"/>
        <v>0</v>
      </c>
      <c r="AO34" s="298">
        <f t="shared" si="13"/>
        <v>0</v>
      </c>
      <c r="AP34" s="298">
        <f t="shared" si="13"/>
        <v>0</v>
      </c>
      <c r="AQ34" s="298">
        <f t="shared" si="13"/>
        <v>0</v>
      </c>
      <c r="AR34" s="298">
        <f t="shared" si="13"/>
        <v>0</v>
      </c>
      <c r="AS34" s="298">
        <f t="shared" si="13"/>
        <v>0</v>
      </c>
      <c r="AT34" s="298">
        <f t="shared" si="13"/>
        <v>0</v>
      </c>
      <c r="AU34" s="298">
        <f t="shared" si="13"/>
        <v>0</v>
      </c>
      <c r="AV34" s="298">
        <f t="shared" si="13"/>
        <v>0</v>
      </c>
      <c r="AW34" s="298">
        <f t="shared" si="13"/>
        <v>0</v>
      </c>
      <c r="AX34" s="298">
        <f t="shared" si="13"/>
        <v>0</v>
      </c>
      <c r="AY34" s="298">
        <f t="shared" si="13"/>
        <v>0</v>
      </c>
      <c r="AZ34" s="298">
        <f t="shared" si="13"/>
        <v>0</v>
      </c>
      <c r="BA34" s="298">
        <f t="shared" si="13"/>
        <v>0</v>
      </c>
      <c r="BB34" s="298">
        <f t="shared" si="13"/>
        <v>0</v>
      </c>
      <c r="BC34" s="298">
        <f t="shared" si="13"/>
        <v>0</v>
      </c>
      <c r="BD34" s="298">
        <f t="shared" si="13"/>
        <v>0</v>
      </c>
      <c r="BE34" s="298">
        <f t="shared" si="13"/>
        <v>0</v>
      </c>
      <c r="BF34" s="298">
        <f t="shared" si="13"/>
        <v>0</v>
      </c>
      <c r="BG34" s="298">
        <f t="shared" si="13"/>
        <v>0</v>
      </c>
      <c r="BH34" s="298">
        <f t="shared" si="13"/>
        <v>0</v>
      </c>
      <c r="BI34" s="298">
        <f t="shared" si="13"/>
        <v>0</v>
      </c>
      <c r="BJ34" s="298">
        <f t="shared" si="13"/>
        <v>0</v>
      </c>
      <c r="BK34" s="298">
        <f t="shared" si="13"/>
        <v>0</v>
      </c>
      <c r="BL34" s="298">
        <f t="shared" si="13"/>
        <v>0</v>
      </c>
      <c r="BM34" s="298">
        <f t="shared" si="13"/>
        <v>0</v>
      </c>
      <c r="BN34" s="298">
        <f t="shared" si="13"/>
        <v>0</v>
      </c>
      <c r="BO34" s="298">
        <f t="shared" si="13"/>
        <v>0</v>
      </c>
      <c r="BP34" s="298">
        <f t="shared" si="13"/>
        <v>0</v>
      </c>
      <c r="BQ34" s="298">
        <f t="shared" si="13"/>
        <v>0</v>
      </c>
      <c r="BR34" s="298">
        <f t="shared" si="13"/>
        <v>0</v>
      </c>
      <c r="BS34" s="298">
        <f t="shared" si="13"/>
        <v>0</v>
      </c>
      <c r="BT34" s="298">
        <f t="shared" si="13"/>
        <v>0</v>
      </c>
      <c r="BU34" s="298">
        <f t="shared" si="13"/>
        <v>0</v>
      </c>
    </row>
    <row r="35" spans="2:73" ht="18" customHeight="1">
      <c r="B35" s="294">
        <v>29</v>
      </c>
      <c r="C35" s="292" t="s">
        <v>872</v>
      </c>
      <c r="D35" s="361" t="s">
        <v>873</v>
      </c>
      <c r="E35" s="362" t="s">
        <v>20</v>
      </c>
      <c r="F35" s="363" t="s">
        <v>212</v>
      </c>
      <c r="G35" s="363" t="s">
        <v>186</v>
      </c>
      <c r="H35" s="364">
        <v>3</v>
      </c>
      <c r="I35" s="363" t="s">
        <v>23</v>
      </c>
      <c r="J35" s="363" t="s">
        <v>23</v>
      </c>
      <c r="K35" s="291" t="s">
        <v>44</v>
      </c>
      <c r="L35" s="292" t="str">
        <f t="shared" si="4"/>
        <v>PUBLISHED</v>
      </c>
      <c r="M35" s="292"/>
      <c r="N35" s="293">
        <f t="shared" si="11"/>
        <v>1</v>
      </c>
      <c r="O35" s="293">
        <f t="shared" si="11"/>
        <v>0</v>
      </c>
      <c r="P35" s="293">
        <f t="shared" si="13"/>
        <v>3</v>
      </c>
      <c r="Q35" s="293">
        <f t="shared" si="13"/>
        <v>5</v>
      </c>
      <c r="R35" s="293">
        <f t="shared" si="13"/>
        <v>0</v>
      </c>
      <c r="S35" s="293">
        <f t="shared" si="13"/>
        <v>0</v>
      </c>
      <c r="T35" s="293">
        <f t="shared" si="13"/>
        <v>0</v>
      </c>
      <c r="U35" s="293">
        <f t="shared" si="13"/>
        <v>0</v>
      </c>
      <c r="V35" s="293">
        <f t="shared" si="13"/>
        <v>0</v>
      </c>
      <c r="W35" s="293">
        <f t="shared" si="13"/>
        <v>0</v>
      </c>
      <c r="X35" s="293">
        <f t="shared" si="13"/>
        <v>0</v>
      </c>
      <c r="Y35" s="293">
        <f t="shared" si="13"/>
        <v>0</v>
      </c>
      <c r="Z35" s="293">
        <f t="shared" si="13"/>
        <v>0</v>
      </c>
      <c r="AA35" s="293">
        <f t="shared" si="13"/>
        <v>0</v>
      </c>
      <c r="AB35" s="293">
        <f t="shared" si="13"/>
        <v>0</v>
      </c>
      <c r="AC35" s="293">
        <f t="shared" si="13"/>
        <v>0</v>
      </c>
      <c r="AD35" s="293">
        <f t="shared" si="13"/>
        <v>0</v>
      </c>
      <c r="AE35" s="293">
        <f t="shared" si="13"/>
        <v>0</v>
      </c>
      <c r="AF35" s="293">
        <f t="shared" si="13"/>
        <v>0</v>
      </c>
      <c r="AG35" s="293">
        <f t="shared" si="13"/>
        <v>0</v>
      </c>
      <c r="AH35" s="293">
        <f t="shared" si="13"/>
        <v>0</v>
      </c>
      <c r="AI35" s="293">
        <f t="shared" si="13"/>
        <v>0</v>
      </c>
      <c r="AJ35" s="293">
        <f t="shared" si="13"/>
        <v>0</v>
      </c>
      <c r="AK35" s="293">
        <f t="shared" si="13"/>
        <v>0</v>
      </c>
      <c r="AL35" s="293">
        <f t="shared" si="13"/>
        <v>0</v>
      </c>
      <c r="AM35" s="293">
        <f t="shared" si="13"/>
        <v>0</v>
      </c>
      <c r="AN35" s="293">
        <f t="shared" si="13"/>
        <v>0</v>
      </c>
      <c r="AO35" s="293">
        <f t="shared" si="13"/>
        <v>0</v>
      </c>
      <c r="AP35" s="293">
        <f t="shared" si="13"/>
        <v>0</v>
      </c>
      <c r="AQ35" s="293">
        <f t="shared" si="13"/>
        <v>0</v>
      </c>
      <c r="AR35" s="293">
        <f t="shared" si="13"/>
        <v>0</v>
      </c>
      <c r="AS35" s="293">
        <f t="shared" si="13"/>
        <v>0</v>
      </c>
      <c r="AT35" s="293">
        <f t="shared" si="13"/>
        <v>0</v>
      </c>
      <c r="AU35" s="293">
        <f t="shared" si="13"/>
        <v>0</v>
      </c>
      <c r="AV35" s="293">
        <f t="shared" si="13"/>
        <v>0</v>
      </c>
      <c r="AW35" s="293">
        <f t="shared" si="13"/>
        <v>0</v>
      </c>
      <c r="AX35" s="293">
        <f t="shared" si="13"/>
        <v>0</v>
      </c>
      <c r="AY35" s="293">
        <f t="shared" si="13"/>
        <v>0</v>
      </c>
      <c r="AZ35" s="293">
        <f t="shared" si="13"/>
        <v>0</v>
      </c>
      <c r="BA35" s="293">
        <f t="shared" si="13"/>
        <v>0</v>
      </c>
      <c r="BB35" s="293">
        <f t="shared" si="13"/>
        <v>0</v>
      </c>
      <c r="BC35" s="293">
        <f t="shared" si="13"/>
        <v>0</v>
      </c>
      <c r="BD35" s="293">
        <f t="shared" si="13"/>
        <v>0</v>
      </c>
      <c r="BE35" s="293">
        <f t="shared" si="13"/>
        <v>0</v>
      </c>
      <c r="BF35" s="293">
        <f t="shared" si="13"/>
        <v>0</v>
      </c>
      <c r="BG35" s="293">
        <f t="shared" si="13"/>
        <v>0</v>
      </c>
      <c r="BH35" s="293">
        <f t="shared" si="13"/>
        <v>0</v>
      </c>
      <c r="BI35" s="293">
        <f t="shared" si="13"/>
        <v>0</v>
      </c>
      <c r="BJ35" s="293">
        <f t="shared" si="13"/>
        <v>0</v>
      </c>
      <c r="BK35" s="293">
        <f t="shared" si="13"/>
        <v>0</v>
      </c>
      <c r="BL35" s="293">
        <f t="shared" si="13"/>
        <v>0</v>
      </c>
      <c r="BM35" s="293">
        <f t="shared" si="13"/>
        <v>0</v>
      </c>
      <c r="BN35" s="293">
        <f t="shared" si="13"/>
        <v>0</v>
      </c>
      <c r="BO35" s="293">
        <f t="shared" si="13"/>
        <v>0</v>
      </c>
      <c r="BP35" s="293">
        <f t="shared" si="13"/>
        <v>0</v>
      </c>
      <c r="BQ35" s="293">
        <f t="shared" si="13"/>
        <v>0</v>
      </c>
      <c r="BR35" s="293">
        <f t="shared" si="13"/>
        <v>0</v>
      </c>
      <c r="BS35" s="293">
        <f t="shared" si="13"/>
        <v>0</v>
      </c>
      <c r="BT35" s="293">
        <f t="shared" si="13"/>
        <v>0</v>
      </c>
      <c r="BU35" s="293">
        <f t="shared" si="13"/>
        <v>0</v>
      </c>
    </row>
    <row r="36" spans="2:73" ht="18" customHeight="1" thickBot="1">
      <c r="B36" s="294">
        <v>30</v>
      </c>
      <c r="C36" s="297" t="s">
        <v>874</v>
      </c>
      <c r="D36" s="365" t="s">
        <v>848</v>
      </c>
      <c r="E36" s="366" t="s">
        <v>20</v>
      </c>
      <c r="F36" s="367" t="s">
        <v>212</v>
      </c>
      <c r="G36" s="367" t="s">
        <v>186</v>
      </c>
      <c r="H36" s="368">
        <v>3</v>
      </c>
      <c r="I36" s="367" t="s">
        <v>23</v>
      </c>
      <c r="J36" s="367" t="s">
        <v>23</v>
      </c>
      <c r="K36" s="295" t="s">
        <v>43</v>
      </c>
      <c r="L36" s="297" t="str">
        <f t="shared" si="4"/>
        <v>TO PUBLISH</v>
      </c>
      <c r="M36" s="297"/>
      <c r="N36" s="298">
        <f t="shared" si="11"/>
        <v>3</v>
      </c>
      <c r="O36" s="298">
        <f t="shared" si="11"/>
        <v>0</v>
      </c>
      <c r="P36" s="298">
        <f t="shared" si="13"/>
        <v>6</v>
      </c>
      <c r="Q36" s="298">
        <f t="shared" si="13"/>
        <v>0</v>
      </c>
      <c r="R36" s="298">
        <f t="shared" si="13"/>
        <v>0</v>
      </c>
      <c r="S36" s="298">
        <f t="shared" si="13"/>
        <v>0</v>
      </c>
      <c r="T36" s="298">
        <f t="shared" si="13"/>
        <v>0</v>
      </c>
      <c r="U36" s="298">
        <f t="shared" si="13"/>
        <v>0</v>
      </c>
      <c r="V36" s="298">
        <f t="shared" si="13"/>
        <v>0</v>
      </c>
      <c r="W36" s="298">
        <f t="shared" si="13"/>
        <v>0</v>
      </c>
      <c r="X36" s="298">
        <f t="shared" si="13"/>
        <v>0</v>
      </c>
      <c r="Y36" s="298">
        <f t="shared" si="13"/>
        <v>0</v>
      </c>
      <c r="Z36" s="298">
        <f t="shared" si="13"/>
        <v>0</v>
      </c>
      <c r="AA36" s="298">
        <f t="shared" si="13"/>
        <v>0</v>
      </c>
      <c r="AB36" s="298">
        <f t="shared" si="13"/>
        <v>0</v>
      </c>
      <c r="AC36" s="298">
        <f t="shared" si="13"/>
        <v>0</v>
      </c>
      <c r="AD36" s="298">
        <f t="shared" si="13"/>
        <v>0</v>
      </c>
      <c r="AE36" s="298">
        <f t="shared" si="13"/>
        <v>0</v>
      </c>
      <c r="AF36" s="298">
        <f t="shared" si="13"/>
        <v>0</v>
      </c>
      <c r="AG36" s="298">
        <f t="shared" si="13"/>
        <v>0</v>
      </c>
      <c r="AH36" s="298">
        <f t="shared" si="13"/>
        <v>0</v>
      </c>
      <c r="AI36" s="298">
        <f t="shared" si="13"/>
        <v>0</v>
      </c>
      <c r="AJ36" s="298">
        <f t="shared" si="13"/>
        <v>0</v>
      </c>
      <c r="AK36" s="298">
        <f t="shared" si="13"/>
        <v>0</v>
      </c>
      <c r="AL36" s="298">
        <f t="shared" si="13"/>
        <v>0</v>
      </c>
      <c r="AM36" s="298">
        <f t="shared" si="13"/>
        <v>0</v>
      </c>
      <c r="AN36" s="298">
        <f t="shared" si="13"/>
        <v>0</v>
      </c>
      <c r="AO36" s="298">
        <f t="shared" si="13"/>
        <v>0</v>
      </c>
      <c r="AP36" s="298">
        <f t="shared" si="13"/>
        <v>0</v>
      </c>
      <c r="AQ36" s="298">
        <f t="shared" si="13"/>
        <v>0</v>
      </c>
      <c r="AR36" s="298">
        <f t="shared" si="13"/>
        <v>0</v>
      </c>
      <c r="AS36" s="298">
        <f t="shared" si="13"/>
        <v>0</v>
      </c>
      <c r="AT36" s="298">
        <f t="shared" si="13"/>
        <v>0</v>
      </c>
      <c r="AU36" s="298">
        <f t="shared" si="13"/>
        <v>0</v>
      </c>
      <c r="AV36" s="298">
        <f t="shared" si="13"/>
        <v>0</v>
      </c>
      <c r="AW36" s="298">
        <f t="shared" si="13"/>
        <v>0</v>
      </c>
      <c r="AX36" s="298">
        <f t="shared" si="13"/>
        <v>0</v>
      </c>
      <c r="AY36" s="298">
        <f t="shared" si="13"/>
        <v>0</v>
      </c>
      <c r="AZ36" s="298">
        <f t="shared" si="13"/>
        <v>0</v>
      </c>
      <c r="BA36" s="298">
        <f t="shared" si="13"/>
        <v>0</v>
      </c>
      <c r="BB36" s="298">
        <f t="shared" si="13"/>
        <v>0</v>
      </c>
      <c r="BC36" s="298">
        <f t="shared" si="13"/>
        <v>0</v>
      </c>
      <c r="BD36" s="298">
        <f t="shared" si="13"/>
        <v>0</v>
      </c>
      <c r="BE36" s="298">
        <f t="shared" si="13"/>
        <v>0</v>
      </c>
      <c r="BF36" s="298">
        <f t="shared" si="13"/>
        <v>0</v>
      </c>
      <c r="BG36" s="298">
        <f t="shared" si="13"/>
        <v>0</v>
      </c>
      <c r="BH36" s="298">
        <f t="shared" si="13"/>
        <v>0</v>
      </c>
      <c r="BI36" s="298">
        <f t="shared" si="13"/>
        <v>0</v>
      </c>
      <c r="BJ36" s="298">
        <f t="shared" si="13"/>
        <v>0</v>
      </c>
      <c r="BK36" s="298">
        <f t="shared" si="13"/>
        <v>0</v>
      </c>
      <c r="BL36" s="298">
        <f t="shared" si="13"/>
        <v>0</v>
      </c>
      <c r="BM36" s="298">
        <f t="shared" si="13"/>
        <v>0</v>
      </c>
      <c r="BN36" s="298">
        <f t="shared" si="13"/>
        <v>0</v>
      </c>
      <c r="BO36" s="298">
        <f t="shared" si="13"/>
        <v>0</v>
      </c>
      <c r="BP36" s="298">
        <f t="shared" si="13"/>
        <v>0</v>
      </c>
      <c r="BQ36" s="298">
        <f t="shared" si="13"/>
        <v>0</v>
      </c>
      <c r="BR36" s="298">
        <f t="shared" si="13"/>
        <v>0</v>
      </c>
      <c r="BS36" s="298">
        <f t="shared" si="13"/>
        <v>0</v>
      </c>
      <c r="BT36" s="298">
        <f t="shared" si="13"/>
        <v>0</v>
      </c>
      <c r="BU36" s="298">
        <f t="shared" si="13"/>
        <v>0</v>
      </c>
    </row>
    <row r="37" spans="2:73" ht="18" customHeight="1">
      <c r="B37" s="294">
        <v>31</v>
      </c>
      <c r="C37" s="292" t="s">
        <v>875</v>
      </c>
      <c r="D37" s="361" t="s">
        <v>831</v>
      </c>
      <c r="E37" s="362" t="s">
        <v>20</v>
      </c>
      <c r="F37" s="363" t="s">
        <v>212</v>
      </c>
      <c r="G37" s="363" t="s">
        <v>186</v>
      </c>
      <c r="H37" s="364">
        <v>3</v>
      </c>
      <c r="I37" s="363" t="s">
        <v>23</v>
      </c>
      <c r="J37" s="363" t="s">
        <v>23</v>
      </c>
      <c r="K37" s="291" t="s">
        <v>43</v>
      </c>
      <c r="L37" s="292" t="str">
        <f t="shared" si="4"/>
        <v>TO PUBLISH</v>
      </c>
      <c r="M37" s="292"/>
      <c r="N37" s="293">
        <f t="shared" si="11"/>
        <v>3</v>
      </c>
      <c r="O37" s="293">
        <f t="shared" si="11"/>
        <v>5</v>
      </c>
      <c r="P37" s="293">
        <f t="shared" si="13"/>
        <v>1</v>
      </c>
      <c r="Q37" s="293">
        <f t="shared" si="13"/>
        <v>0</v>
      </c>
      <c r="R37" s="293">
        <f t="shared" si="13"/>
        <v>0</v>
      </c>
      <c r="S37" s="293">
        <f t="shared" si="13"/>
        <v>0</v>
      </c>
      <c r="T37" s="293">
        <f t="shared" si="13"/>
        <v>0</v>
      </c>
      <c r="U37" s="293">
        <f t="shared" si="13"/>
        <v>0</v>
      </c>
      <c r="V37" s="293">
        <f t="shared" si="13"/>
        <v>0</v>
      </c>
      <c r="W37" s="293">
        <f t="shared" si="13"/>
        <v>0</v>
      </c>
      <c r="X37" s="293">
        <f t="shared" si="13"/>
        <v>0</v>
      </c>
      <c r="Y37" s="293">
        <f t="shared" si="13"/>
        <v>0</v>
      </c>
      <c r="Z37" s="293">
        <f t="shared" si="13"/>
        <v>0</v>
      </c>
      <c r="AA37" s="293">
        <f t="shared" si="13"/>
        <v>0</v>
      </c>
      <c r="AB37" s="293">
        <f t="shared" si="13"/>
        <v>0</v>
      </c>
      <c r="AC37" s="293">
        <f t="shared" si="13"/>
        <v>0</v>
      </c>
      <c r="AD37" s="293">
        <f t="shared" si="13"/>
        <v>0</v>
      </c>
      <c r="AE37" s="293">
        <f t="shared" si="13"/>
        <v>0</v>
      </c>
      <c r="AF37" s="293">
        <f t="shared" si="13"/>
        <v>0</v>
      </c>
      <c r="AG37" s="293">
        <f t="shared" si="13"/>
        <v>0</v>
      </c>
      <c r="AH37" s="293">
        <f t="shared" si="13"/>
        <v>0</v>
      </c>
      <c r="AI37" s="293">
        <f t="shared" si="13"/>
        <v>0</v>
      </c>
      <c r="AJ37" s="293">
        <f t="shared" si="13"/>
        <v>0</v>
      </c>
      <c r="AK37" s="293">
        <f t="shared" si="13"/>
        <v>0</v>
      </c>
      <c r="AL37" s="293">
        <f t="shared" si="13"/>
        <v>0</v>
      </c>
      <c r="AM37" s="293">
        <f t="shared" si="13"/>
        <v>0</v>
      </c>
      <c r="AN37" s="293">
        <f t="shared" si="13"/>
        <v>0</v>
      </c>
      <c r="AO37" s="293">
        <f t="shared" si="13"/>
        <v>0</v>
      </c>
      <c r="AP37" s="293">
        <f t="shared" si="13"/>
        <v>0</v>
      </c>
      <c r="AQ37" s="293">
        <f t="shared" si="13"/>
        <v>0</v>
      </c>
      <c r="AR37" s="293">
        <f t="shared" si="13"/>
        <v>0</v>
      </c>
      <c r="AS37" s="293">
        <f t="shared" si="13"/>
        <v>0</v>
      </c>
      <c r="AT37" s="293">
        <f t="shared" si="13"/>
        <v>0</v>
      </c>
      <c r="AU37" s="293">
        <f t="shared" si="13"/>
        <v>0</v>
      </c>
      <c r="AV37" s="293">
        <f t="shared" si="13"/>
        <v>0</v>
      </c>
      <c r="AW37" s="293">
        <f t="shared" si="13"/>
        <v>0</v>
      </c>
      <c r="AX37" s="293">
        <f t="shared" si="13"/>
        <v>0</v>
      </c>
      <c r="AY37" s="293">
        <f t="shared" si="13"/>
        <v>0</v>
      </c>
      <c r="AZ37" s="293">
        <f t="shared" si="13"/>
        <v>0</v>
      </c>
      <c r="BA37" s="293">
        <f t="shared" si="13"/>
        <v>0</v>
      </c>
      <c r="BB37" s="293">
        <f t="shared" si="13"/>
        <v>0</v>
      </c>
      <c r="BC37" s="293">
        <f t="shared" si="13"/>
        <v>0</v>
      </c>
      <c r="BD37" s="293">
        <f t="shared" si="13"/>
        <v>0</v>
      </c>
      <c r="BE37" s="293">
        <f t="shared" si="13"/>
        <v>0</v>
      </c>
      <c r="BF37" s="293">
        <f t="shared" si="13"/>
        <v>0</v>
      </c>
      <c r="BG37" s="293">
        <f t="shared" si="13"/>
        <v>0</v>
      </c>
      <c r="BH37" s="293">
        <f t="shared" si="13"/>
        <v>0</v>
      </c>
      <c r="BI37" s="293">
        <f t="shared" si="13"/>
        <v>0</v>
      </c>
      <c r="BJ37" s="293">
        <f t="shared" si="13"/>
        <v>0</v>
      </c>
      <c r="BK37" s="293">
        <f t="shared" si="13"/>
        <v>0</v>
      </c>
      <c r="BL37" s="293">
        <f t="shared" si="13"/>
        <v>0</v>
      </c>
      <c r="BM37" s="293">
        <f t="shared" si="13"/>
        <v>0</v>
      </c>
      <c r="BN37" s="293">
        <f t="shared" si="13"/>
        <v>0</v>
      </c>
      <c r="BO37" s="293">
        <f t="shared" si="13"/>
        <v>0</v>
      </c>
      <c r="BP37" s="293">
        <f t="shared" si="13"/>
        <v>0</v>
      </c>
      <c r="BQ37" s="293">
        <f t="shared" si="13"/>
        <v>0</v>
      </c>
      <c r="BR37" s="293">
        <f t="shared" si="13"/>
        <v>0</v>
      </c>
      <c r="BS37" s="293">
        <f t="shared" si="13"/>
        <v>0</v>
      </c>
      <c r="BT37" s="293">
        <f t="shared" si="13"/>
        <v>0</v>
      </c>
      <c r="BU37" s="293">
        <f t="shared" si="13"/>
        <v>0</v>
      </c>
    </row>
    <row r="38" spans="2:73" ht="18" customHeight="1" thickBot="1">
      <c r="B38" s="294">
        <v>32</v>
      </c>
      <c r="C38" s="297" t="s">
        <v>876</v>
      </c>
      <c r="D38" s="365" t="s">
        <v>877</v>
      </c>
      <c r="E38" s="366" t="s">
        <v>20</v>
      </c>
      <c r="F38" s="367" t="s">
        <v>212</v>
      </c>
      <c r="G38" s="367" t="s">
        <v>186</v>
      </c>
      <c r="H38" s="368">
        <v>3</v>
      </c>
      <c r="I38" s="367" t="s">
        <v>23</v>
      </c>
      <c r="J38" s="367" t="s">
        <v>23</v>
      </c>
      <c r="K38" s="295" t="s">
        <v>43</v>
      </c>
      <c r="L38" s="297" t="str">
        <f t="shared" si="4"/>
        <v>TO PUBLISH</v>
      </c>
      <c r="M38" s="297"/>
      <c r="N38" s="298">
        <f t="shared" si="11"/>
        <v>0</v>
      </c>
      <c r="O38" s="298">
        <f t="shared" si="11"/>
        <v>6</v>
      </c>
      <c r="P38" s="298">
        <f t="shared" si="13"/>
        <v>3</v>
      </c>
      <c r="Q38" s="298">
        <f t="shared" si="13"/>
        <v>0</v>
      </c>
      <c r="R38" s="298">
        <f t="shared" si="13"/>
        <v>0</v>
      </c>
      <c r="S38" s="298">
        <f t="shared" si="13"/>
        <v>0</v>
      </c>
      <c r="T38" s="298">
        <f t="shared" si="13"/>
        <v>0</v>
      </c>
      <c r="U38" s="298">
        <f t="shared" si="13"/>
        <v>0</v>
      </c>
      <c r="V38" s="298">
        <f t="shared" si="13"/>
        <v>0</v>
      </c>
      <c r="W38" s="298">
        <f t="shared" si="13"/>
        <v>0</v>
      </c>
      <c r="X38" s="298">
        <f t="shared" si="13"/>
        <v>0</v>
      </c>
      <c r="Y38" s="298">
        <f t="shared" si="13"/>
        <v>0</v>
      </c>
      <c r="Z38" s="298">
        <f t="shared" si="13"/>
        <v>0</v>
      </c>
      <c r="AA38" s="298">
        <f t="shared" si="13"/>
        <v>0</v>
      </c>
      <c r="AB38" s="298">
        <f t="shared" si="13"/>
        <v>0</v>
      </c>
      <c r="AC38" s="298">
        <f t="shared" si="13"/>
        <v>0</v>
      </c>
      <c r="AD38" s="298">
        <f t="shared" si="13"/>
        <v>0</v>
      </c>
      <c r="AE38" s="298">
        <f t="shared" ref="P38:BU42" si="14">SUMIFS(listof_result_total_scores,listof_result_program_codes,$C38,listof_result_teams,AE$3)</f>
        <v>0</v>
      </c>
      <c r="AF38" s="298">
        <f t="shared" si="14"/>
        <v>0</v>
      </c>
      <c r="AG38" s="298">
        <f t="shared" si="14"/>
        <v>0</v>
      </c>
      <c r="AH38" s="298">
        <f t="shared" si="14"/>
        <v>0</v>
      </c>
      <c r="AI38" s="298">
        <f t="shared" si="14"/>
        <v>0</v>
      </c>
      <c r="AJ38" s="298">
        <f t="shared" si="14"/>
        <v>0</v>
      </c>
      <c r="AK38" s="298">
        <f t="shared" si="14"/>
        <v>0</v>
      </c>
      <c r="AL38" s="298">
        <f t="shared" si="14"/>
        <v>0</v>
      </c>
      <c r="AM38" s="298">
        <f t="shared" si="14"/>
        <v>0</v>
      </c>
      <c r="AN38" s="298">
        <f t="shared" si="14"/>
        <v>0</v>
      </c>
      <c r="AO38" s="298">
        <f t="shared" si="14"/>
        <v>0</v>
      </c>
      <c r="AP38" s="298">
        <f t="shared" si="14"/>
        <v>0</v>
      </c>
      <c r="AQ38" s="298">
        <f t="shared" si="14"/>
        <v>0</v>
      </c>
      <c r="AR38" s="298">
        <f t="shared" si="14"/>
        <v>0</v>
      </c>
      <c r="AS38" s="298">
        <f t="shared" si="14"/>
        <v>0</v>
      </c>
      <c r="AT38" s="298">
        <f t="shared" si="14"/>
        <v>0</v>
      </c>
      <c r="AU38" s="298">
        <f t="shared" si="14"/>
        <v>0</v>
      </c>
      <c r="AV38" s="298">
        <f t="shared" si="14"/>
        <v>0</v>
      </c>
      <c r="AW38" s="298">
        <f t="shared" si="14"/>
        <v>0</v>
      </c>
      <c r="AX38" s="298">
        <f t="shared" si="14"/>
        <v>0</v>
      </c>
      <c r="AY38" s="298">
        <f t="shared" si="14"/>
        <v>0</v>
      </c>
      <c r="AZ38" s="298">
        <f t="shared" si="14"/>
        <v>0</v>
      </c>
      <c r="BA38" s="298">
        <f t="shared" si="14"/>
        <v>0</v>
      </c>
      <c r="BB38" s="298">
        <f t="shared" si="14"/>
        <v>0</v>
      </c>
      <c r="BC38" s="298">
        <f t="shared" si="14"/>
        <v>0</v>
      </c>
      <c r="BD38" s="298">
        <f t="shared" si="14"/>
        <v>0</v>
      </c>
      <c r="BE38" s="298">
        <f t="shared" si="14"/>
        <v>0</v>
      </c>
      <c r="BF38" s="298">
        <f t="shared" si="14"/>
        <v>0</v>
      </c>
      <c r="BG38" s="298">
        <f t="shared" si="14"/>
        <v>0</v>
      </c>
      <c r="BH38" s="298">
        <f t="shared" si="14"/>
        <v>0</v>
      </c>
      <c r="BI38" s="298">
        <f t="shared" si="14"/>
        <v>0</v>
      </c>
      <c r="BJ38" s="298">
        <f t="shared" si="14"/>
        <v>0</v>
      </c>
      <c r="BK38" s="298">
        <f t="shared" si="14"/>
        <v>0</v>
      </c>
      <c r="BL38" s="298">
        <f t="shared" si="14"/>
        <v>0</v>
      </c>
      <c r="BM38" s="298">
        <f t="shared" si="14"/>
        <v>0</v>
      </c>
      <c r="BN38" s="298">
        <f t="shared" si="14"/>
        <v>0</v>
      </c>
      <c r="BO38" s="298">
        <f t="shared" si="14"/>
        <v>0</v>
      </c>
      <c r="BP38" s="298">
        <f t="shared" si="14"/>
        <v>0</v>
      </c>
      <c r="BQ38" s="298">
        <f t="shared" si="14"/>
        <v>0</v>
      </c>
      <c r="BR38" s="298">
        <f t="shared" si="14"/>
        <v>0</v>
      </c>
      <c r="BS38" s="298">
        <f t="shared" si="14"/>
        <v>0</v>
      </c>
      <c r="BT38" s="298">
        <f t="shared" si="14"/>
        <v>0</v>
      </c>
      <c r="BU38" s="298">
        <f t="shared" si="14"/>
        <v>0</v>
      </c>
    </row>
    <row r="39" spans="2:73" ht="18" customHeight="1">
      <c r="B39" s="294">
        <v>33</v>
      </c>
      <c r="C39" s="292" t="s">
        <v>878</v>
      </c>
      <c r="D39" s="361" t="s">
        <v>879</v>
      </c>
      <c r="E39" s="362" t="s">
        <v>20</v>
      </c>
      <c r="F39" s="363" t="s">
        <v>212</v>
      </c>
      <c r="G39" s="363" t="s">
        <v>186</v>
      </c>
      <c r="H39" s="364">
        <v>3</v>
      </c>
      <c r="I39" s="363" t="s">
        <v>23</v>
      </c>
      <c r="J39" s="363" t="s">
        <v>23</v>
      </c>
      <c r="K39" s="291"/>
      <c r="L39" s="292" t="str">
        <f t="shared" si="4"/>
        <v>ENTERED</v>
      </c>
      <c r="M39" s="292"/>
      <c r="N39" s="293">
        <f t="shared" si="11"/>
        <v>0</v>
      </c>
      <c r="O39" s="293">
        <f t="shared" si="11"/>
        <v>1</v>
      </c>
      <c r="P39" s="293">
        <f t="shared" si="14"/>
        <v>8</v>
      </c>
      <c r="Q39" s="293">
        <f t="shared" si="14"/>
        <v>0</v>
      </c>
      <c r="R39" s="293">
        <f t="shared" si="14"/>
        <v>0</v>
      </c>
      <c r="S39" s="293">
        <f t="shared" si="14"/>
        <v>0</v>
      </c>
      <c r="T39" s="293">
        <f t="shared" si="14"/>
        <v>0</v>
      </c>
      <c r="U39" s="293">
        <f t="shared" si="14"/>
        <v>0</v>
      </c>
      <c r="V39" s="293">
        <f t="shared" si="14"/>
        <v>0</v>
      </c>
      <c r="W39" s="293">
        <f t="shared" si="14"/>
        <v>0</v>
      </c>
      <c r="X39" s="293">
        <f t="shared" si="14"/>
        <v>0</v>
      </c>
      <c r="Y39" s="293">
        <f t="shared" si="14"/>
        <v>0</v>
      </c>
      <c r="Z39" s="293">
        <f t="shared" si="14"/>
        <v>0</v>
      </c>
      <c r="AA39" s="293">
        <f t="shared" si="14"/>
        <v>0</v>
      </c>
      <c r="AB39" s="293">
        <f t="shared" si="14"/>
        <v>0</v>
      </c>
      <c r="AC39" s="293">
        <f t="shared" si="14"/>
        <v>0</v>
      </c>
      <c r="AD39" s="293">
        <f t="shared" si="14"/>
        <v>0</v>
      </c>
      <c r="AE39" s="293">
        <f t="shared" si="14"/>
        <v>0</v>
      </c>
      <c r="AF39" s="293">
        <f t="shared" si="14"/>
        <v>0</v>
      </c>
      <c r="AG39" s="293">
        <f t="shared" si="14"/>
        <v>0</v>
      </c>
      <c r="AH39" s="293">
        <f t="shared" si="14"/>
        <v>0</v>
      </c>
      <c r="AI39" s="293">
        <f t="shared" si="14"/>
        <v>0</v>
      </c>
      <c r="AJ39" s="293">
        <f t="shared" si="14"/>
        <v>0</v>
      </c>
      <c r="AK39" s="293">
        <f t="shared" si="14"/>
        <v>0</v>
      </c>
      <c r="AL39" s="293">
        <f t="shared" si="14"/>
        <v>0</v>
      </c>
      <c r="AM39" s="293">
        <f t="shared" si="14"/>
        <v>0</v>
      </c>
      <c r="AN39" s="293">
        <f t="shared" si="14"/>
        <v>0</v>
      </c>
      <c r="AO39" s="293">
        <f t="shared" si="14"/>
        <v>0</v>
      </c>
      <c r="AP39" s="293">
        <f t="shared" si="14"/>
        <v>0</v>
      </c>
      <c r="AQ39" s="293">
        <f t="shared" si="14"/>
        <v>0</v>
      </c>
      <c r="AR39" s="293">
        <f t="shared" si="14"/>
        <v>0</v>
      </c>
      <c r="AS39" s="293">
        <f t="shared" si="14"/>
        <v>0</v>
      </c>
      <c r="AT39" s="293">
        <f t="shared" si="14"/>
        <v>0</v>
      </c>
      <c r="AU39" s="293">
        <f t="shared" si="14"/>
        <v>0</v>
      </c>
      <c r="AV39" s="293">
        <f t="shared" si="14"/>
        <v>0</v>
      </c>
      <c r="AW39" s="293">
        <f t="shared" si="14"/>
        <v>0</v>
      </c>
      <c r="AX39" s="293">
        <f t="shared" si="14"/>
        <v>0</v>
      </c>
      <c r="AY39" s="293">
        <f t="shared" si="14"/>
        <v>0</v>
      </c>
      <c r="AZ39" s="293">
        <f t="shared" si="14"/>
        <v>0</v>
      </c>
      <c r="BA39" s="293">
        <f t="shared" si="14"/>
        <v>0</v>
      </c>
      <c r="BB39" s="293">
        <f t="shared" si="14"/>
        <v>0</v>
      </c>
      <c r="BC39" s="293">
        <f t="shared" si="14"/>
        <v>0</v>
      </c>
      <c r="BD39" s="293">
        <f t="shared" si="14"/>
        <v>0</v>
      </c>
      <c r="BE39" s="293">
        <f t="shared" si="14"/>
        <v>0</v>
      </c>
      <c r="BF39" s="293">
        <f t="shared" si="14"/>
        <v>0</v>
      </c>
      <c r="BG39" s="293">
        <f t="shared" si="14"/>
        <v>0</v>
      </c>
      <c r="BH39" s="293">
        <f t="shared" si="14"/>
        <v>0</v>
      </c>
      <c r="BI39" s="293">
        <f t="shared" si="14"/>
        <v>0</v>
      </c>
      <c r="BJ39" s="293">
        <f t="shared" si="14"/>
        <v>0</v>
      </c>
      <c r="BK39" s="293">
        <f t="shared" si="14"/>
        <v>0</v>
      </c>
      <c r="BL39" s="293">
        <f t="shared" si="14"/>
        <v>0</v>
      </c>
      <c r="BM39" s="293">
        <f t="shared" si="14"/>
        <v>0</v>
      </c>
      <c r="BN39" s="293">
        <f t="shared" si="14"/>
        <v>0</v>
      </c>
      <c r="BO39" s="293">
        <f t="shared" si="14"/>
        <v>0</v>
      </c>
      <c r="BP39" s="293">
        <f t="shared" si="14"/>
        <v>0</v>
      </c>
      <c r="BQ39" s="293">
        <f t="shared" si="14"/>
        <v>0</v>
      </c>
      <c r="BR39" s="293">
        <f t="shared" si="14"/>
        <v>0</v>
      </c>
      <c r="BS39" s="293">
        <f t="shared" si="14"/>
        <v>0</v>
      </c>
      <c r="BT39" s="293">
        <f t="shared" si="14"/>
        <v>0</v>
      </c>
      <c r="BU39" s="293">
        <f t="shared" si="14"/>
        <v>0</v>
      </c>
    </row>
    <row r="40" spans="2:73" ht="18" customHeight="1" thickBot="1">
      <c r="B40" s="294">
        <v>34</v>
      </c>
      <c r="C40" s="297" t="s">
        <v>880</v>
      </c>
      <c r="D40" s="365" t="s">
        <v>881</v>
      </c>
      <c r="E40" s="366" t="s">
        <v>20</v>
      </c>
      <c r="F40" s="367" t="s">
        <v>212</v>
      </c>
      <c r="G40" s="367" t="s">
        <v>186</v>
      </c>
      <c r="H40" s="368">
        <v>3</v>
      </c>
      <c r="I40" s="367" t="s">
        <v>23</v>
      </c>
      <c r="J40" s="367" t="s">
        <v>23</v>
      </c>
      <c r="K40" s="295"/>
      <c r="L40" s="297" t="str">
        <f t="shared" si="4"/>
        <v>ENTERED</v>
      </c>
      <c r="M40" s="297"/>
      <c r="N40" s="298">
        <f t="shared" si="11"/>
        <v>5</v>
      </c>
      <c r="O40" s="298">
        <f t="shared" si="11"/>
        <v>1</v>
      </c>
      <c r="P40" s="298">
        <f t="shared" si="14"/>
        <v>0</v>
      </c>
      <c r="Q40" s="298">
        <f t="shared" si="14"/>
        <v>3</v>
      </c>
      <c r="R40" s="298">
        <f t="shared" si="14"/>
        <v>0</v>
      </c>
      <c r="S40" s="298">
        <f t="shared" si="14"/>
        <v>0</v>
      </c>
      <c r="T40" s="298">
        <f t="shared" si="14"/>
        <v>0</v>
      </c>
      <c r="U40" s="298">
        <f t="shared" si="14"/>
        <v>0</v>
      </c>
      <c r="V40" s="298">
        <f t="shared" si="14"/>
        <v>0</v>
      </c>
      <c r="W40" s="298">
        <f t="shared" si="14"/>
        <v>0</v>
      </c>
      <c r="X40" s="298">
        <f t="shared" si="14"/>
        <v>0</v>
      </c>
      <c r="Y40" s="298">
        <f t="shared" si="14"/>
        <v>0</v>
      </c>
      <c r="Z40" s="298">
        <f t="shared" si="14"/>
        <v>0</v>
      </c>
      <c r="AA40" s="298">
        <f t="shared" si="14"/>
        <v>0</v>
      </c>
      <c r="AB40" s="298">
        <f t="shared" si="14"/>
        <v>0</v>
      </c>
      <c r="AC40" s="298">
        <f t="shared" si="14"/>
        <v>0</v>
      </c>
      <c r="AD40" s="298">
        <f t="shared" si="14"/>
        <v>0</v>
      </c>
      <c r="AE40" s="298">
        <f t="shared" si="14"/>
        <v>0</v>
      </c>
      <c r="AF40" s="298">
        <f t="shared" si="14"/>
        <v>0</v>
      </c>
      <c r="AG40" s="298">
        <f t="shared" si="14"/>
        <v>0</v>
      </c>
      <c r="AH40" s="298">
        <f t="shared" si="14"/>
        <v>0</v>
      </c>
      <c r="AI40" s="298">
        <f t="shared" si="14"/>
        <v>0</v>
      </c>
      <c r="AJ40" s="298">
        <f t="shared" si="14"/>
        <v>0</v>
      </c>
      <c r="AK40" s="298">
        <f t="shared" si="14"/>
        <v>0</v>
      </c>
      <c r="AL40" s="298">
        <f t="shared" si="14"/>
        <v>0</v>
      </c>
      <c r="AM40" s="298">
        <f t="shared" si="14"/>
        <v>0</v>
      </c>
      <c r="AN40" s="298">
        <f t="shared" si="14"/>
        <v>0</v>
      </c>
      <c r="AO40" s="298">
        <f t="shared" si="14"/>
        <v>0</v>
      </c>
      <c r="AP40" s="298">
        <f t="shared" si="14"/>
        <v>0</v>
      </c>
      <c r="AQ40" s="298">
        <f t="shared" si="14"/>
        <v>0</v>
      </c>
      <c r="AR40" s="298">
        <f t="shared" si="14"/>
        <v>0</v>
      </c>
      <c r="AS40" s="298">
        <f t="shared" si="14"/>
        <v>0</v>
      </c>
      <c r="AT40" s="298">
        <f t="shared" si="14"/>
        <v>0</v>
      </c>
      <c r="AU40" s="298">
        <f t="shared" si="14"/>
        <v>0</v>
      </c>
      <c r="AV40" s="298">
        <f t="shared" si="14"/>
        <v>0</v>
      </c>
      <c r="AW40" s="298">
        <f t="shared" si="14"/>
        <v>0</v>
      </c>
      <c r="AX40" s="298">
        <f t="shared" si="14"/>
        <v>0</v>
      </c>
      <c r="AY40" s="298">
        <f t="shared" si="14"/>
        <v>0</v>
      </c>
      <c r="AZ40" s="298">
        <f t="shared" si="14"/>
        <v>0</v>
      </c>
      <c r="BA40" s="298">
        <f t="shared" si="14"/>
        <v>0</v>
      </c>
      <c r="BB40" s="298">
        <f t="shared" si="14"/>
        <v>0</v>
      </c>
      <c r="BC40" s="298">
        <f t="shared" si="14"/>
        <v>0</v>
      </c>
      <c r="BD40" s="298">
        <f t="shared" si="14"/>
        <v>0</v>
      </c>
      <c r="BE40" s="298">
        <f t="shared" si="14"/>
        <v>0</v>
      </c>
      <c r="BF40" s="298">
        <f t="shared" si="14"/>
        <v>0</v>
      </c>
      <c r="BG40" s="298">
        <f t="shared" si="14"/>
        <v>0</v>
      </c>
      <c r="BH40" s="298">
        <f t="shared" si="14"/>
        <v>0</v>
      </c>
      <c r="BI40" s="298">
        <f t="shared" si="14"/>
        <v>0</v>
      </c>
      <c r="BJ40" s="298">
        <f t="shared" si="14"/>
        <v>0</v>
      </c>
      <c r="BK40" s="298">
        <f t="shared" si="14"/>
        <v>0</v>
      </c>
      <c r="BL40" s="298">
        <f t="shared" si="14"/>
        <v>0</v>
      </c>
      <c r="BM40" s="298">
        <f t="shared" si="14"/>
        <v>0</v>
      </c>
      <c r="BN40" s="298">
        <f t="shared" si="14"/>
        <v>0</v>
      </c>
      <c r="BO40" s="298">
        <f t="shared" si="14"/>
        <v>0</v>
      </c>
      <c r="BP40" s="298">
        <f t="shared" si="14"/>
        <v>0</v>
      </c>
      <c r="BQ40" s="298">
        <f t="shared" si="14"/>
        <v>0</v>
      </c>
      <c r="BR40" s="298">
        <f t="shared" si="14"/>
        <v>0</v>
      </c>
      <c r="BS40" s="298">
        <f t="shared" si="14"/>
        <v>0</v>
      </c>
      <c r="BT40" s="298">
        <f t="shared" si="14"/>
        <v>0</v>
      </c>
      <c r="BU40" s="298">
        <f t="shared" si="14"/>
        <v>0</v>
      </c>
    </row>
    <row r="41" spans="2:73" ht="18" customHeight="1">
      <c r="B41" s="294">
        <v>35</v>
      </c>
      <c r="C41" s="292" t="s">
        <v>882</v>
      </c>
      <c r="D41" s="361" t="s">
        <v>841</v>
      </c>
      <c r="E41" s="362" t="s">
        <v>20</v>
      </c>
      <c r="F41" s="363" t="s">
        <v>213</v>
      </c>
      <c r="G41" s="363" t="s">
        <v>186</v>
      </c>
      <c r="H41" s="364">
        <v>4</v>
      </c>
      <c r="I41" s="363" t="s">
        <v>24</v>
      </c>
      <c r="J41" s="363" t="s">
        <v>24</v>
      </c>
      <c r="K41" s="291"/>
      <c r="L41" s="292" t="str">
        <f t="shared" si="4"/>
        <v>ENTERED</v>
      </c>
      <c r="M41" s="292"/>
      <c r="N41" s="293">
        <f t="shared" si="11"/>
        <v>7</v>
      </c>
      <c r="O41" s="293">
        <f t="shared" si="11"/>
        <v>3</v>
      </c>
      <c r="P41" s="293">
        <f t="shared" si="14"/>
        <v>5</v>
      </c>
      <c r="Q41" s="293">
        <f t="shared" si="14"/>
        <v>0</v>
      </c>
      <c r="R41" s="293">
        <f t="shared" si="14"/>
        <v>0</v>
      </c>
      <c r="S41" s="293">
        <f t="shared" si="14"/>
        <v>0</v>
      </c>
      <c r="T41" s="293">
        <f t="shared" si="14"/>
        <v>0</v>
      </c>
      <c r="U41" s="293">
        <f t="shared" si="14"/>
        <v>0</v>
      </c>
      <c r="V41" s="293">
        <f t="shared" si="14"/>
        <v>0</v>
      </c>
      <c r="W41" s="293">
        <f t="shared" si="14"/>
        <v>0</v>
      </c>
      <c r="X41" s="293">
        <f t="shared" si="14"/>
        <v>0</v>
      </c>
      <c r="Y41" s="293">
        <f t="shared" si="14"/>
        <v>0</v>
      </c>
      <c r="Z41" s="293">
        <f t="shared" si="14"/>
        <v>0</v>
      </c>
      <c r="AA41" s="293">
        <f t="shared" si="14"/>
        <v>0</v>
      </c>
      <c r="AB41" s="293">
        <f t="shared" si="14"/>
        <v>0</v>
      </c>
      <c r="AC41" s="293">
        <f t="shared" si="14"/>
        <v>0</v>
      </c>
      <c r="AD41" s="293">
        <f t="shared" si="14"/>
        <v>0</v>
      </c>
      <c r="AE41" s="293">
        <f t="shared" si="14"/>
        <v>0</v>
      </c>
      <c r="AF41" s="293">
        <f t="shared" si="14"/>
        <v>0</v>
      </c>
      <c r="AG41" s="293">
        <f t="shared" si="14"/>
        <v>0</v>
      </c>
      <c r="AH41" s="293">
        <f t="shared" si="14"/>
        <v>0</v>
      </c>
      <c r="AI41" s="293">
        <f t="shared" si="14"/>
        <v>0</v>
      </c>
      <c r="AJ41" s="293">
        <f t="shared" si="14"/>
        <v>0</v>
      </c>
      <c r="AK41" s="293">
        <f t="shared" si="14"/>
        <v>0</v>
      </c>
      <c r="AL41" s="293">
        <f t="shared" si="14"/>
        <v>0</v>
      </c>
      <c r="AM41" s="293">
        <f t="shared" si="14"/>
        <v>0</v>
      </c>
      <c r="AN41" s="293">
        <f t="shared" si="14"/>
        <v>0</v>
      </c>
      <c r="AO41" s="293">
        <f t="shared" si="14"/>
        <v>0</v>
      </c>
      <c r="AP41" s="293">
        <f t="shared" si="14"/>
        <v>0</v>
      </c>
      <c r="AQ41" s="293">
        <f t="shared" si="14"/>
        <v>0</v>
      </c>
      <c r="AR41" s="293">
        <f t="shared" si="14"/>
        <v>0</v>
      </c>
      <c r="AS41" s="293">
        <f t="shared" si="14"/>
        <v>0</v>
      </c>
      <c r="AT41" s="293">
        <f t="shared" si="14"/>
        <v>0</v>
      </c>
      <c r="AU41" s="293">
        <f t="shared" si="14"/>
        <v>0</v>
      </c>
      <c r="AV41" s="293">
        <f t="shared" si="14"/>
        <v>0</v>
      </c>
      <c r="AW41" s="293">
        <f t="shared" si="14"/>
        <v>0</v>
      </c>
      <c r="AX41" s="293">
        <f t="shared" si="14"/>
        <v>0</v>
      </c>
      <c r="AY41" s="293">
        <f t="shared" si="14"/>
        <v>0</v>
      </c>
      <c r="AZ41" s="293">
        <f t="shared" si="14"/>
        <v>0</v>
      </c>
      <c r="BA41" s="293">
        <f t="shared" si="14"/>
        <v>0</v>
      </c>
      <c r="BB41" s="293">
        <f t="shared" si="14"/>
        <v>0</v>
      </c>
      <c r="BC41" s="293">
        <f t="shared" si="14"/>
        <v>0</v>
      </c>
      <c r="BD41" s="293">
        <f t="shared" si="14"/>
        <v>0</v>
      </c>
      <c r="BE41" s="293">
        <f t="shared" si="14"/>
        <v>0</v>
      </c>
      <c r="BF41" s="293">
        <f t="shared" si="14"/>
        <v>0</v>
      </c>
      <c r="BG41" s="293">
        <f t="shared" si="14"/>
        <v>0</v>
      </c>
      <c r="BH41" s="293">
        <f t="shared" si="14"/>
        <v>0</v>
      </c>
      <c r="BI41" s="293">
        <f t="shared" si="14"/>
        <v>0</v>
      </c>
      <c r="BJ41" s="293">
        <f t="shared" si="14"/>
        <v>0</v>
      </c>
      <c r="BK41" s="293">
        <f t="shared" si="14"/>
        <v>0</v>
      </c>
      <c r="BL41" s="293">
        <f t="shared" si="14"/>
        <v>0</v>
      </c>
      <c r="BM41" s="293">
        <f t="shared" si="14"/>
        <v>0</v>
      </c>
      <c r="BN41" s="293">
        <f t="shared" si="14"/>
        <v>0</v>
      </c>
      <c r="BO41" s="293">
        <f t="shared" si="14"/>
        <v>0</v>
      </c>
      <c r="BP41" s="293">
        <f t="shared" si="14"/>
        <v>0</v>
      </c>
      <c r="BQ41" s="293">
        <f t="shared" si="14"/>
        <v>0</v>
      </c>
      <c r="BR41" s="293">
        <f t="shared" si="14"/>
        <v>0</v>
      </c>
      <c r="BS41" s="293">
        <f t="shared" si="14"/>
        <v>0</v>
      </c>
      <c r="BT41" s="293">
        <f t="shared" si="14"/>
        <v>0</v>
      </c>
      <c r="BU41" s="293">
        <f t="shared" si="14"/>
        <v>0</v>
      </c>
    </row>
    <row r="42" spans="2:73" ht="18" customHeight="1" thickBot="1">
      <c r="B42" s="294">
        <v>36</v>
      </c>
      <c r="C42" s="297" t="s">
        <v>883</v>
      </c>
      <c r="D42" s="365" t="s">
        <v>884</v>
      </c>
      <c r="E42" s="366" t="s">
        <v>20</v>
      </c>
      <c r="F42" s="367" t="s">
        <v>213</v>
      </c>
      <c r="G42" s="367" t="s">
        <v>186</v>
      </c>
      <c r="H42" s="368">
        <v>2</v>
      </c>
      <c r="I42" s="367" t="s">
        <v>24</v>
      </c>
      <c r="J42" s="367" t="s">
        <v>24</v>
      </c>
      <c r="K42" s="295"/>
      <c r="L42" s="297" t="str">
        <f t="shared" si="4"/>
        <v>ENTERED</v>
      </c>
      <c r="M42" s="297"/>
      <c r="N42" s="298">
        <f t="shared" si="11"/>
        <v>0</v>
      </c>
      <c r="O42" s="298">
        <f t="shared" si="11"/>
        <v>3</v>
      </c>
      <c r="P42" s="298">
        <f t="shared" si="14"/>
        <v>7</v>
      </c>
      <c r="Q42" s="298">
        <f t="shared" si="14"/>
        <v>5</v>
      </c>
      <c r="R42" s="298">
        <f t="shared" si="14"/>
        <v>0</v>
      </c>
      <c r="S42" s="298">
        <f t="shared" si="14"/>
        <v>0</v>
      </c>
      <c r="T42" s="298">
        <f t="shared" si="14"/>
        <v>0</v>
      </c>
      <c r="U42" s="298">
        <f t="shared" si="14"/>
        <v>0</v>
      </c>
      <c r="V42" s="298">
        <f t="shared" si="14"/>
        <v>0</v>
      </c>
      <c r="W42" s="298">
        <f t="shared" si="14"/>
        <v>0</v>
      </c>
      <c r="X42" s="298">
        <f t="shared" si="14"/>
        <v>0</v>
      </c>
      <c r="Y42" s="298">
        <f t="shared" si="14"/>
        <v>0</v>
      </c>
      <c r="Z42" s="298">
        <f t="shared" si="14"/>
        <v>0</v>
      </c>
      <c r="AA42" s="298">
        <f t="shared" si="14"/>
        <v>0</v>
      </c>
      <c r="AB42" s="298">
        <f t="shared" si="14"/>
        <v>0</v>
      </c>
      <c r="AC42" s="298">
        <f t="shared" si="14"/>
        <v>0</v>
      </c>
      <c r="AD42" s="298">
        <f t="shared" si="14"/>
        <v>0</v>
      </c>
      <c r="AE42" s="298">
        <f t="shared" si="14"/>
        <v>0</v>
      </c>
      <c r="AF42" s="298">
        <f t="shared" si="14"/>
        <v>0</v>
      </c>
      <c r="AG42" s="298">
        <f t="shared" si="14"/>
        <v>0</v>
      </c>
      <c r="AH42" s="298">
        <f t="shared" si="14"/>
        <v>0</v>
      </c>
      <c r="AI42" s="298">
        <f t="shared" si="14"/>
        <v>0</v>
      </c>
      <c r="AJ42" s="298">
        <f t="shared" si="14"/>
        <v>0</v>
      </c>
      <c r="AK42" s="298">
        <f t="shared" si="14"/>
        <v>0</v>
      </c>
      <c r="AL42" s="298">
        <f t="shared" si="14"/>
        <v>0</v>
      </c>
      <c r="AM42" s="298">
        <f t="shared" si="14"/>
        <v>0</v>
      </c>
      <c r="AN42" s="298">
        <f t="shared" si="14"/>
        <v>0</v>
      </c>
      <c r="AO42" s="298">
        <f t="shared" si="14"/>
        <v>0</v>
      </c>
      <c r="AP42" s="298">
        <f t="shared" si="14"/>
        <v>0</v>
      </c>
      <c r="AQ42" s="298">
        <f t="shared" si="14"/>
        <v>0</v>
      </c>
      <c r="AR42" s="298">
        <f t="shared" si="14"/>
        <v>0</v>
      </c>
      <c r="AS42" s="298">
        <f t="shared" si="14"/>
        <v>0</v>
      </c>
      <c r="AT42" s="298">
        <f t="shared" si="14"/>
        <v>0</v>
      </c>
      <c r="AU42" s="298">
        <f t="shared" si="14"/>
        <v>0</v>
      </c>
      <c r="AV42" s="298">
        <f t="shared" si="14"/>
        <v>0</v>
      </c>
      <c r="AW42" s="298">
        <f t="shared" si="14"/>
        <v>0</v>
      </c>
      <c r="AX42" s="298">
        <f t="shared" si="14"/>
        <v>0</v>
      </c>
      <c r="AY42" s="298">
        <f t="shared" si="14"/>
        <v>0</v>
      </c>
      <c r="AZ42" s="298">
        <f t="shared" si="14"/>
        <v>0</v>
      </c>
      <c r="BA42" s="298">
        <f t="shared" si="14"/>
        <v>0</v>
      </c>
      <c r="BB42" s="298">
        <f t="shared" ref="P42:BU47" si="15">SUMIFS(listof_result_total_scores,listof_result_program_codes,$C42,listof_result_teams,BB$3)</f>
        <v>0</v>
      </c>
      <c r="BC42" s="298">
        <f t="shared" si="15"/>
        <v>0</v>
      </c>
      <c r="BD42" s="298">
        <f t="shared" si="15"/>
        <v>0</v>
      </c>
      <c r="BE42" s="298">
        <f t="shared" si="15"/>
        <v>0</v>
      </c>
      <c r="BF42" s="298">
        <f t="shared" si="15"/>
        <v>0</v>
      </c>
      <c r="BG42" s="298">
        <f t="shared" si="15"/>
        <v>0</v>
      </c>
      <c r="BH42" s="298">
        <f t="shared" si="15"/>
        <v>0</v>
      </c>
      <c r="BI42" s="298">
        <f t="shared" si="15"/>
        <v>0</v>
      </c>
      <c r="BJ42" s="298">
        <f t="shared" si="15"/>
        <v>0</v>
      </c>
      <c r="BK42" s="298">
        <f t="shared" si="15"/>
        <v>0</v>
      </c>
      <c r="BL42" s="298">
        <f t="shared" si="15"/>
        <v>0</v>
      </c>
      <c r="BM42" s="298">
        <f t="shared" si="15"/>
        <v>0</v>
      </c>
      <c r="BN42" s="298">
        <f t="shared" si="15"/>
        <v>0</v>
      </c>
      <c r="BO42" s="298">
        <f t="shared" si="15"/>
        <v>0</v>
      </c>
      <c r="BP42" s="298">
        <f t="shared" si="15"/>
        <v>0</v>
      </c>
      <c r="BQ42" s="298">
        <f t="shared" si="15"/>
        <v>0</v>
      </c>
      <c r="BR42" s="298">
        <f t="shared" si="15"/>
        <v>0</v>
      </c>
      <c r="BS42" s="298">
        <f t="shared" si="15"/>
        <v>0</v>
      </c>
      <c r="BT42" s="298">
        <f t="shared" si="15"/>
        <v>0</v>
      </c>
      <c r="BU42" s="298">
        <f t="shared" si="15"/>
        <v>0</v>
      </c>
    </row>
    <row r="43" spans="2:73" ht="18" customHeight="1">
      <c r="B43" s="294">
        <v>37</v>
      </c>
      <c r="C43" s="292" t="s">
        <v>885</v>
      </c>
      <c r="D43" s="361" t="s">
        <v>886</v>
      </c>
      <c r="E43" s="362" t="s">
        <v>20</v>
      </c>
      <c r="F43" s="363" t="s">
        <v>213</v>
      </c>
      <c r="G43" s="363" t="s">
        <v>186</v>
      </c>
      <c r="H43" s="364">
        <v>5</v>
      </c>
      <c r="I43" s="363" t="s">
        <v>24</v>
      </c>
      <c r="J43" s="363" t="s">
        <v>24</v>
      </c>
      <c r="K43" s="291"/>
      <c r="L43" s="292" t="str">
        <f t="shared" si="4"/>
        <v>ENTERED</v>
      </c>
      <c r="M43" s="292"/>
      <c r="N43" s="293">
        <f t="shared" si="11"/>
        <v>5</v>
      </c>
      <c r="O43" s="293">
        <f t="shared" si="11"/>
        <v>0</v>
      </c>
      <c r="P43" s="293">
        <f t="shared" si="15"/>
        <v>3</v>
      </c>
      <c r="Q43" s="293">
        <f t="shared" si="15"/>
        <v>7</v>
      </c>
      <c r="R43" s="293">
        <f t="shared" si="15"/>
        <v>0</v>
      </c>
      <c r="S43" s="293">
        <f t="shared" si="15"/>
        <v>0</v>
      </c>
      <c r="T43" s="293">
        <f t="shared" si="15"/>
        <v>0</v>
      </c>
      <c r="U43" s="293">
        <f t="shared" si="15"/>
        <v>0</v>
      </c>
      <c r="V43" s="293">
        <f t="shared" si="15"/>
        <v>0</v>
      </c>
      <c r="W43" s="293">
        <f t="shared" si="15"/>
        <v>0</v>
      </c>
      <c r="X43" s="293">
        <f t="shared" si="15"/>
        <v>0</v>
      </c>
      <c r="Y43" s="293">
        <f t="shared" si="15"/>
        <v>0</v>
      </c>
      <c r="Z43" s="293">
        <f t="shared" si="15"/>
        <v>0</v>
      </c>
      <c r="AA43" s="293">
        <f t="shared" si="15"/>
        <v>0</v>
      </c>
      <c r="AB43" s="293">
        <f t="shared" si="15"/>
        <v>0</v>
      </c>
      <c r="AC43" s="293">
        <f t="shared" si="15"/>
        <v>0</v>
      </c>
      <c r="AD43" s="293">
        <f t="shared" si="15"/>
        <v>0</v>
      </c>
      <c r="AE43" s="293">
        <f t="shared" si="15"/>
        <v>0</v>
      </c>
      <c r="AF43" s="293">
        <f t="shared" si="15"/>
        <v>0</v>
      </c>
      <c r="AG43" s="293">
        <f t="shared" si="15"/>
        <v>0</v>
      </c>
      <c r="AH43" s="293">
        <f t="shared" si="15"/>
        <v>0</v>
      </c>
      <c r="AI43" s="293">
        <f t="shared" si="15"/>
        <v>0</v>
      </c>
      <c r="AJ43" s="293">
        <f t="shared" si="15"/>
        <v>0</v>
      </c>
      <c r="AK43" s="293">
        <f t="shared" si="15"/>
        <v>0</v>
      </c>
      <c r="AL43" s="293">
        <f t="shared" si="15"/>
        <v>0</v>
      </c>
      <c r="AM43" s="293">
        <f t="shared" si="15"/>
        <v>0</v>
      </c>
      <c r="AN43" s="293">
        <f t="shared" si="15"/>
        <v>0</v>
      </c>
      <c r="AO43" s="293">
        <f t="shared" si="15"/>
        <v>0</v>
      </c>
      <c r="AP43" s="293">
        <f t="shared" si="15"/>
        <v>0</v>
      </c>
      <c r="AQ43" s="293">
        <f t="shared" si="15"/>
        <v>0</v>
      </c>
      <c r="AR43" s="293">
        <f t="shared" si="15"/>
        <v>0</v>
      </c>
      <c r="AS43" s="293">
        <f t="shared" si="15"/>
        <v>0</v>
      </c>
      <c r="AT43" s="293">
        <f t="shared" si="15"/>
        <v>0</v>
      </c>
      <c r="AU43" s="293">
        <f t="shared" si="15"/>
        <v>0</v>
      </c>
      <c r="AV43" s="293">
        <f t="shared" si="15"/>
        <v>0</v>
      </c>
      <c r="AW43" s="293">
        <f t="shared" si="15"/>
        <v>0</v>
      </c>
      <c r="AX43" s="293">
        <f t="shared" si="15"/>
        <v>0</v>
      </c>
      <c r="AY43" s="293">
        <f t="shared" si="15"/>
        <v>0</v>
      </c>
      <c r="AZ43" s="293">
        <f t="shared" si="15"/>
        <v>0</v>
      </c>
      <c r="BA43" s="293">
        <f t="shared" si="15"/>
        <v>0</v>
      </c>
      <c r="BB43" s="293">
        <f t="shared" si="15"/>
        <v>0</v>
      </c>
      <c r="BC43" s="293">
        <f t="shared" si="15"/>
        <v>0</v>
      </c>
      <c r="BD43" s="293">
        <f t="shared" si="15"/>
        <v>0</v>
      </c>
      <c r="BE43" s="293">
        <f t="shared" si="15"/>
        <v>0</v>
      </c>
      <c r="BF43" s="293">
        <f t="shared" si="15"/>
        <v>0</v>
      </c>
      <c r="BG43" s="293">
        <f t="shared" si="15"/>
        <v>0</v>
      </c>
      <c r="BH43" s="293">
        <f t="shared" si="15"/>
        <v>0</v>
      </c>
      <c r="BI43" s="293">
        <f t="shared" si="15"/>
        <v>0</v>
      </c>
      <c r="BJ43" s="293">
        <f t="shared" si="15"/>
        <v>0</v>
      </c>
      <c r="BK43" s="293">
        <f t="shared" si="15"/>
        <v>0</v>
      </c>
      <c r="BL43" s="293">
        <f t="shared" si="15"/>
        <v>0</v>
      </c>
      <c r="BM43" s="293">
        <f t="shared" si="15"/>
        <v>0</v>
      </c>
      <c r="BN43" s="293">
        <f t="shared" si="15"/>
        <v>0</v>
      </c>
      <c r="BO43" s="293">
        <f t="shared" si="15"/>
        <v>0</v>
      </c>
      <c r="BP43" s="293">
        <f t="shared" si="15"/>
        <v>0</v>
      </c>
      <c r="BQ43" s="293">
        <f t="shared" si="15"/>
        <v>0</v>
      </c>
      <c r="BR43" s="293">
        <f t="shared" si="15"/>
        <v>0</v>
      </c>
      <c r="BS43" s="293">
        <f t="shared" si="15"/>
        <v>0</v>
      </c>
      <c r="BT43" s="293">
        <f t="shared" si="15"/>
        <v>0</v>
      </c>
      <c r="BU43" s="293">
        <f t="shared" si="15"/>
        <v>0</v>
      </c>
    </row>
    <row r="44" spans="2:73" ht="18" customHeight="1" thickBot="1">
      <c r="B44" s="294">
        <v>38</v>
      </c>
      <c r="C44" s="297" t="s">
        <v>887</v>
      </c>
      <c r="D44" s="365" t="s">
        <v>888</v>
      </c>
      <c r="E44" s="366" t="s">
        <v>21</v>
      </c>
      <c r="F44" s="367" t="s">
        <v>212</v>
      </c>
      <c r="G44" s="367" t="s">
        <v>186</v>
      </c>
      <c r="H44" s="368">
        <v>3</v>
      </c>
      <c r="I44" s="367" t="s">
        <v>23</v>
      </c>
      <c r="J44" s="367" t="s">
        <v>23</v>
      </c>
      <c r="K44" s="295" t="s">
        <v>44</v>
      </c>
      <c r="L44" s="297" t="str">
        <f t="shared" si="4"/>
        <v>PUBLISHED</v>
      </c>
      <c r="M44" s="297"/>
      <c r="N44" s="298">
        <f t="shared" si="11"/>
        <v>6</v>
      </c>
      <c r="O44" s="298">
        <f t="shared" si="11"/>
        <v>0</v>
      </c>
      <c r="P44" s="298">
        <f t="shared" si="15"/>
        <v>0</v>
      </c>
      <c r="Q44" s="298">
        <f t="shared" si="15"/>
        <v>3</v>
      </c>
      <c r="R44" s="298">
        <f t="shared" si="15"/>
        <v>0</v>
      </c>
      <c r="S44" s="298">
        <f t="shared" si="15"/>
        <v>0</v>
      </c>
      <c r="T44" s="298">
        <f t="shared" si="15"/>
        <v>0</v>
      </c>
      <c r="U44" s="298">
        <f t="shared" si="15"/>
        <v>0</v>
      </c>
      <c r="V44" s="298">
        <f t="shared" si="15"/>
        <v>0</v>
      </c>
      <c r="W44" s="298">
        <f t="shared" si="15"/>
        <v>0</v>
      </c>
      <c r="X44" s="298">
        <f t="shared" si="15"/>
        <v>0</v>
      </c>
      <c r="Y44" s="298">
        <f t="shared" si="15"/>
        <v>0</v>
      </c>
      <c r="Z44" s="298">
        <f t="shared" si="15"/>
        <v>0</v>
      </c>
      <c r="AA44" s="298">
        <f t="shared" si="15"/>
        <v>0</v>
      </c>
      <c r="AB44" s="298">
        <f t="shared" si="15"/>
        <v>0</v>
      </c>
      <c r="AC44" s="298">
        <f t="shared" si="15"/>
        <v>0</v>
      </c>
      <c r="AD44" s="298">
        <f t="shared" si="15"/>
        <v>0</v>
      </c>
      <c r="AE44" s="298">
        <f t="shared" si="15"/>
        <v>0</v>
      </c>
      <c r="AF44" s="298">
        <f t="shared" si="15"/>
        <v>0</v>
      </c>
      <c r="AG44" s="298">
        <f t="shared" si="15"/>
        <v>0</v>
      </c>
      <c r="AH44" s="298">
        <f t="shared" si="15"/>
        <v>0</v>
      </c>
      <c r="AI44" s="298">
        <f t="shared" si="15"/>
        <v>0</v>
      </c>
      <c r="AJ44" s="298">
        <f t="shared" si="15"/>
        <v>0</v>
      </c>
      <c r="AK44" s="298">
        <f t="shared" si="15"/>
        <v>0</v>
      </c>
      <c r="AL44" s="298">
        <f t="shared" si="15"/>
        <v>0</v>
      </c>
      <c r="AM44" s="298">
        <f t="shared" si="15"/>
        <v>0</v>
      </c>
      <c r="AN44" s="298">
        <f t="shared" si="15"/>
        <v>0</v>
      </c>
      <c r="AO44" s="298">
        <f t="shared" si="15"/>
        <v>0</v>
      </c>
      <c r="AP44" s="298">
        <f t="shared" si="15"/>
        <v>0</v>
      </c>
      <c r="AQ44" s="298">
        <f t="shared" si="15"/>
        <v>0</v>
      </c>
      <c r="AR44" s="298">
        <f t="shared" si="15"/>
        <v>0</v>
      </c>
      <c r="AS44" s="298">
        <f t="shared" si="15"/>
        <v>0</v>
      </c>
      <c r="AT44" s="298">
        <f t="shared" si="15"/>
        <v>0</v>
      </c>
      <c r="AU44" s="298">
        <f t="shared" si="15"/>
        <v>0</v>
      </c>
      <c r="AV44" s="298">
        <f t="shared" si="15"/>
        <v>0</v>
      </c>
      <c r="AW44" s="298">
        <f t="shared" si="15"/>
        <v>0</v>
      </c>
      <c r="AX44" s="298">
        <f t="shared" si="15"/>
        <v>0</v>
      </c>
      <c r="AY44" s="298">
        <f t="shared" si="15"/>
        <v>0</v>
      </c>
      <c r="AZ44" s="298">
        <f t="shared" si="15"/>
        <v>0</v>
      </c>
      <c r="BA44" s="298">
        <f t="shared" si="15"/>
        <v>0</v>
      </c>
      <c r="BB44" s="298">
        <f t="shared" si="15"/>
        <v>0</v>
      </c>
      <c r="BC44" s="298">
        <f t="shared" si="15"/>
        <v>0</v>
      </c>
      <c r="BD44" s="298">
        <f t="shared" si="15"/>
        <v>0</v>
      </c>
      <c r="BE44" s="298">
        <f t="shared" si="15"/>
        <v>0</v>
      </c>
      <c r="BF44" s="298">
        <f t="shared" si="15"/>
        <v>0</v>
      </c>
      <c r="BG44" s="298">
        <f t="shared" si="15"/>
        <v>0</v>
      </c>
      <c r="BH44" s="298">
        <f t="shared" si="15"/>
        <v>0</v>
      </c>
      <c r="BI44" s="298">
        <f t="shared" si="15"/>
        <v>0</v>
      </c>
      <c r="BJ44" s="298">
        <f t="shared" si="15"/>
        <v>0</v>
      </c>
      <c r="BK44" s="298">
        <f t="shared" si="15"/>
        <v>0</v>
      </c>
      <c r="BL44" s="298">
        <f t="shared" si="15"/>
        <v>0</v>
      </c>
      <c r="BM44" s="298">
        <f t="shared" si="15"/>
        <v>0</v>
      </c>
      <c r="BN44" s="298">
        <f t="shared" si="15"/>
        <v>0</v>
      </c>
      <c r="BO44" s="298">
        <f t="shared" si="15"/>
        <v>0</v>
      </c>
      <c r="BP44" s="298">
        <f t="shared" si="15"/>
        <v>0</v>
      </c>
      <c r="BQ44" s="298">
        <f t="shared" si="15"/>
        <v>0</v>
      </c>
      <c r="BR44" s="298">
        <f t="shared" si="15"/>
        <v>0</v>
      </c>
      <c r="BS44" s="298">
        <f t="shared" si="15"/>
        <v>0</v>
      </c>
      <c r="BT44" s="298">
        <f t="shared" si="15"/>
        <v>0</v>
      </c>
      <c r="BU44" s="298">
        <f t="shared" si="15"/>
        <v>0</v>
      </c>
    </row>
    <row r="45" spans="2:73" ht="18" customHeight="1">
      <c r="B45" s="294">
        <v>39</v>
      </c>
      <c r="C45" s="292" t="s">
        <v>889</v>
      </c>
      <c r="D45" s="361" t="s">
        <v>881</v>
      </c>
      <c r="E45" s="362" t="s">
        <v>21</v>
      </c>
      <c r="F45" s="363" t="s">
        <v>212</v>
      </c>
      <c r="G45" s="363" t="s">
        <v>186</v>
      </c>
      <c r="H45" s="364">
        <v>3</v>
      </c>
      <c r="I45" s="363" t="s">
        <v>23</v>
      </c>
      <c r="J45" s="363" t="s">
        <v>23</v>
      </c>
      <c r="K45" s="291"/>
      <c r="L45" s="292" t="str">
        <f t="shared" si="4"/>
        <v>ENTERED</v>
      </c>
      <c r="M45" s="292"/>
      <c r="N45" s="293">
        <f t="shared" si="11"/>
        <v>0</v>
      </c>
      <c r="O45" s="293">
        <f t="shared" si="11"/>
        <v>0</v>
      </c>
      <c r="P45" s="293">
        <f t="shared" si="15"/>
        <v>6</v>
      </c>
      <c r="Q45" s="293">
        <f t="shared" si="15"/>
        <v>3</v>
      </c>
      <c r="R45" s="293">
        <f t="shared" si="15"/>
        <v>0</v>
      </c>
      <c r="S45" s="293">
        <f t="shared" si="15"/>
        <v>0</v>
      </c>
      <c r="T45" s="293">
        <f t="shared" si="15"/>
        <v>0</v>
      </c>
      <c r="U45" s="293">
        <f t="shared" si="15"/>
        <v>0</v>
      </c>
      <c r="V45" s="293">
        <f t="shared" si="15"/>
        <v>0</v>
      </c>
      <c r="W45" s="293">
        <f t="shared" si="15"/>
        <v>0</v>
      </c>
      <c r="X45" s="293">
        <f t="shared" si="15"/>
        <v>0</v>
      </c>
      <c r="Y45" s="293">
        <f t="shared" si="15"/>
        <v>0</v>
      </c>
      <c r="Z45" s="293">
        <f t="shared" si="15"/>
        <v>0</v>
      </c>
      <c r="AA45" s="293">
        <f t="shared" si="15"/>
        <v>0</v>
      </c>
      <c r="AB45" s="293">
        <f t="shared" si="15"/>
        <v>0</v>
      </c>
      <c r="AC45" s="293">
        <f t="shared" si="15"/>
        <v>0</v>
      </c>
      <c r="AD45" s="293">
        <f t="shared" si="15"/>
        <v>0</v>
      </c>
      <c r="AE45" s="293">
        <f t="shared" si="15"/>
        <v>0</v>
      </c>
      <c r="AF45" s="293">
        <f t="shared" si="15"/>
        <v>0</v>
      </c>
      <c r="AG45" s="293">
        <f t="shared" si="15"/>
        <v>0</v>
      </c>
      <c r="AH45" s="293">
        <f t="shared" si="15"/>
        <v>0</v>
      </c>
      <c r="AI45" s="293">
        <f t="shared" si="15"/>
        <v>0</v>
      </c>
      <c r="AJ45" s="293">
        <f t="shared" si="15"/>
        <v>0</v>
      </c>
      <c r="AK45" s="293">
        <f t="shared" si="15"/>
        <v>0</v>
      </c>
      <c r="AL45" s="293">
        <f t="shared" si="15"/>
        <v>0</v>
      </c>
      <c r="AM45" s="293">
        <f t="shared" si="15"/>
        <v>0</v>
      </c>
      <c r="AN45" s="293">
        <f t="shared" si="15"/>
        <v>0</v>
      </c>
      <c r="AO45" s="293">
        <f t="shared" si="15"/>
        <v>0</v>
      </c>
      <c r="AP45" s="293">
        <f t="shared" si="15"/>
        <v>0</v>
      </c>
      <c r="AQ45" s="293">
        <f t="shared" si="15"/>
        <v>0</v>
      </c>
      <c r="AR45" s="293">
        <f t="shared" si="15"/>
        <v>0</v>
      </c>
      <c r="AS45" s="293">
        <f t="shared" si="15"/>
        <v>0</v>
      </c>
      <c r="AT45" s="293">
        <f t="shared" si="15"/>
        <v>0</v>
      </c>
      <c r="AU45" s="293">
        <f t="shared" si="15"/>
        <v>0</v>
      </c>
      <c r="AV45" s="293">
        <f t="shared" si="15"/>
        <v>0</v>
      </c>
      <c r="AW45" s="293">
        <f t="shared" si="15"/>
        <v>0</v>
      </c>
      <c r="AX45" s="293">
        <f t="shared" si="15"/>
        <v>0</v>
      </c>
      <c r="AY45" s="293">
        <f t="shared" si="15"/>
        <v>0</v>
      </c>
      <c r="AZ45" s="293">
        <f t="shared" si="15"/>
        <v>0</v>
      </c>
      <c r="BA45" s="293">
        <f t="shared" si="15"/>
        <v>0</v>
      </c>
      <c r="BB45" s="293">
        <f t="shared" si="15"/>
        <v>0</v>
      </c>
      <c r="BC45" s="293">
        <f t="shared" si="15"/>
        <v>0</v>
      </c>
      <c r="BD45" s="293">
        <f t="shared" si="15"/>
        <v>0</v>
      </c>
      <c r="BE45" s="293">
        <f t="shared" si="15"/>
        <v>0</v>
      </c>
      <c r="BF45" s="293">
        <f t="shared" si="15"/>
        <v>0</v>
      </c>
      <c r="BG45" s="293">
        <f t="shared" si="15"/>
        <v>0</v>
      </c>
      <c r="BH45" s="293">
        <f t="shared" si="15"/>
        <v>0</v>
      </c>
      <c r="BI45" s="293">
        <f t="shared" si="15"/>
        <v>0</v>
      </c>
      <c r="BJ45" s="293">
        <f t="shared" si="15"/>
        <v>0</v>
      </c>
      <c r="BK45" s="293">
        <f t="shared" si="15"/>
        <v>0</v>
      </c>
      <c r="BL45" s="293">
        <f t="shared" si="15"/>
        <v>0</v>
      </c>
      <c r="BM45" s="293">
        <f t="shared" si="15"/>
        <v>0</v>
      </c>
      <c r="BN45" s="293">
        <f t="shared" si="15"/>
        <v>0</v>
      </c>
      <c r="BO45" s="293">
        <f t="shared" si="15"/>
        <v>0</v>
      </c>
      <c r="BP45" s="293">
        <f t="shared" si="15"/>
        <v>0</v>
      </c>
      <c r="BQ45" s="293">
        <f t="shared" si="15"/>
        <v>0</v>
      </c>
      <c r="BR45" s="293">
        <f t="shared" si="15"/>
        <v>0</v>
      </c>
      <c r="BS45" s="293">
        <f t="shared" si="15"/>
        <v>0</v>
      </c>
      <c r="BT45" s="293">
        <f t="shared" si="15"/>
        <v>0</v>
      </c>
      <c r="BU45" s="293">
        <f t="shared" si="15"/>
        <v>0</v>
      </c>
    </row>
    <row r="46" spans="2:73" ht="18" customHeight="1" thickBot="1">
      <c r="B46" s="294">
        <v>40</v>
      </c>
      <c r="C46" s="297" t="s">
        <v>890</v>
      </c>
      <c r="D46" s="365" t="s">
        <v>870</v>
      </c>
      <c r="E46" s="366" t="s">
        <v>21</v>
      </c>
      <c r="F46" s="367" t="s">
        <v>212</v>
      </c>
      <c r="G46" s="367" t="s">
        <v>186</v>
      </c>
      <c r="H46" s="368">
        <v>3</v>
      </c>
      <c r="I46" s="367" t="s">
        <v>871</v>
      </c>
      <c r="J46" s="367" t="s">
        <v>871</v>
      </c>
      <c r="K46" s="295" t="s">
        <v>44</v>
      </c>
      <c r="L46" s="297" t="str">
        <f t="shared" si="4"/>
        <v>PUBLISHED</v>
      </c>
      <c r="M46" s="297"/>
      <c r="N46" s="298">
        <f t="shared" si="11"/>
        <v>0</v>
      </c>
      <c r="O46" s="298">
        <f t="shared" si="11"/>
        <v>10</v>
      </c>
      <c r="P46" s="298">
        <f t="shared" si="15"/>
        <v>0</v>
      </c>
      <c r="Q46" s="298">
        <f t="shared" si="15"/>
        <v>5</v>
      </c>
      <c r="R46" s="298">
        <f t="shared" si="15"/>
        <v>0</v>
      </c>
      <c r="S46" s="298">
        <f t="shared" si="15"/>
        <v>0</v>
      </c>
      <c r="T46" s="298">
        <f t="shared" si="15"/>
        <v>0</v>
      </c>
      <c r="U46" s="298">
        <f t="shared" si="15"/>
        <v>0</v>
      </c>
      <c r="V46" s="298">
        <f t="shared" si="15"/>
        <v>0</v>
      </c>
      <c r="W46" s="298">
        <f t="shared" si="15"/>
        <v>0</v>
      </c>
      <c r="X46" s="298">
        <f t="shared" si="15"/>
        <v>0</v>
      </c>
      <c r="Y46" s="298">
        <f t="shared" si="15"/>
        <v>0</v>
      </c>
      <c r="Z46" s="298">
        <f t="shared" si="15"/>
        <v>0</v>
      </c>
      <c r="AA46" s="298">
        <f t="shared" si="15"/>
        <v>0</v>
      </c>
      <c r="AB46" s="298">
        <f t="shared" si="15"/>
        <v>0</v>
      </c>
      <c r="AC46" s="298">
        <f t="shared" si="15"/>
        <v>0</v>
      </c>
      <c r="AD46" s="298">
        <f t="shared" si="15"/>
        <v>0</v>
      </c>
      <c r="AE46" s="298">
        <f t="shared" si="15"/>
        <v>0</v>
      </c>
      <c r="AF46" s="298">
        <f t="shared" si="15"/>
        <v>0</v>
      </c>
      <c r="AG46" s="298">
        <f t="shared" si="15"/>
        <v>0</v>
      </c>
      <c r="AH46" s="298">
        <f t="shared" si="15"/>
        <v>0</v>
      </c>
      <c r="AI46" s="298">
        <f t="shared" si="15"/>
        <v>0</v>
      </c>
      <c r="AJ46" s="298">
        <f t="shared" si="15"/>
        <v>0</v>
      </c>
      <c r="AK46" s="298">
        <f t="shared" si="15"/>
        <v>0</v>
      </c>
      <c r="AL46" s="298">
        <f t="shared" si="15"/>
        <v>0</v>
      </c>
      <c r="AM46" s="298">
        <f t="shared" si="15"/>
        <v>0</v>
      </c>
      <c r="AN46" s="298">
        <f t="shared" si="15"/>
        <v>0</v>
      </c>
      <c r="AO46" s="298">
        <f t="shared" si="15"/>
        <v>0</v>
      </c>
      <c r="AP46" s="298">
        <f t="shared" si="15"/>
        <v>0</v>
      </c>
      <c r="AQ46" s="298">
        <f t="shared" si="15"/>
        <v>0</v>
      </c>
      <c r="AR46" s="298">
        <f t="shared" si="15"/>
        <v>0</v>
      </c>
      <c r="AS46" s="298">
        <f t="shared" si="15"/>
        <v>0</v>
      </c>
      <c r="AT46" s="298">
        <f t="shared" si="15"/>
        <v>0</v>
      </c>
      <c r="AU46" s="298">
        <f t="shared" si="15"/>
        <v>0</v>
      </c>
      <c r="AV46" s="298">
        <f t="shared" si="15"/>
        <v>0</v>
      </c>
      <c r="AW46" s="298">
        <f t="shared" si="15"/>
        <v>0</v>
      </c>
      <c r="AX46" s="298">
        <f t="shared" si="15"/>
        <v>0</v>
      </c>
      <c r="AY46" s="298">
        <f t="shared" si="15"/>
        <v>0</v>
      </c>
      <c r="AZ46" s="298">
        <f t="shared" si="15"/>
        <v>0</v>
      </c>
      <c r="BA46" s="298">
        <f t="shared" si="15"/>
        <v>0</v>
      </c>
      <c r="BB46" s="298">
        <f t="shared" si="15"/>
        <v>0</v>
      </c>
      <c r="BC46" s="298">
        <f t="shared" si="15"/>
        <v>0</v>
      </c>
      <c r="BD46" s="298">
        <f t="shared" si="15"/>
        <v>0</v>
      </c>
      <c r="BE46" s="298">
        <f t="shared" si="15"/>
        <v>0</v>
      </c>
      <c r="BF46" s="298">
        <f t="shared" si="15"/>
        <v>0</v>
      </c>
      <c r="BG46" s="298">
        <f t="shared" si="15"/>
        <v>0</v>
      </c>
      <c r="BH46" s="298">
        <f t="shared" si="15"/>
        <v>0</v>
      </c>
      <c r="BI46" s="298">
        <f t="shared" si="15"/>
        <v>0</v>
      </c>
      <c r="BJ46" s="298">
        <f t="shared" si="15"/>
        <v>0</v>
      </c>
      <c r="BK46" s="298">
        <f t="shared" si="15"/>
        <v>0</v>
      </c>
      <c r="BL46" s="298">
        <f t="shared" si="15"/>
        <v>0</v>
      </c>
      <c r="BM46" s="298">
        <f t="shared" si="15"/>
        <v>0</v>
      </c>
      <c r="BN46" s="298">
        <f t="shared" si="15"/>
        <v>0</v>
      </c>
      <c r="BO46" s="298">
        <f t="shared" si="15"/>
        <v>0</v>
      </c>
      <c r="BP46" s="298">
        <f t="shared" si="15"/>
        <v>0</v>
      </c>
      <c r="BQ46" s="298">
        <f t="shared" si="15"/>
        <v>0</v>
      </c>
      <c r="BR46" s="298">
        <f t="shared" si="15"/>
        <v>0</v>
      </c>
      <c r="BS46" s="298">
        <f t="shared" si="15"/>
        <v>0</v>
      </c>
      <c r="BT46" s="298">
        <f t="shared" si="15"/>
        <v>0</v>
      </c>
      <c r="BU46" s="298">
        <f t="shared" si="15"/>
        <v>0</v>
      </c>
    </row>
    <row r="47" spans="2:73" ht="18" customHeight="1">
      <c r="B47" s="294">
        <v>41</v>
      </c>
      <c r="C47" s="292" t="s">
        <v>891</v>
      </c>
      <c r="D47" s="361" t="s">
        <v>862</v>
      </c>
      <c r="E47" s="362" t="s">
        <v>21</v>
      </c>
      <c r="F47" s="363" t="s">
        <v>212</v>
      </c>
      <c r="G47" s="363" t="s">
        <v>186</v>
      </c>
      <c r="H47" s="364">
        <v>3</v>
      </c>
      <c r="I47" s="363" t="s">
        <v>23</v>
      </c>
      <c r="J47" s="363" t="s">
        <v>23</v>
      </c>
      <c r="K47" s="291"/>
      <c r="L47" s="292" t="str">
        <f t="shared" si="4"/>
        <v>ENTERED</v>
      </c>
      <c r="M47" s="292"/>
      <c r="N47" s="293">
        <f t="shared" ref="N47:AC66" si="16">SUMIFS(listof_result_total_scores,listof_result_program_codes,$C47,listof_result_teams,N$3)</f>
        <v>0</v>
      </c>
      <c r="O47" s="293">
        <f t="shared" si="16"/>
        <v>5</v>
      </c>
      <c r="P47" s="293">
        <f t="shared" si="16"/>
        <v>4</v>
      </c>
      <c r="Q47" s="293">
        <f t="shared" si="16"/>
        <v>0</v>
      </c>
      <c r="R47" s="293">
        <f t="shared" si="16"/>
        <v>0</v>
      </c>
      <c r="S47" s="293">
        <f t="shared" si="16"/>
        <v>0</v>
      </c>
      <c r="T47" s="293">
        <f t="shared" si="16"/>
        <v>0</v>
      </c>
      <c r="U47" s="293">
        <f t="shared" si="16"/>
        <v>0</v>
      </c>
      <c r="V47" s="293">
        <f t="shared" si="16"/>
        <v>0</v>
      </c>
      <c r="W47" s="293">
        <f t="shared" si="16"/>
        <v>0</v>
      </c>
      <c r="X47" s="293">
        <f t="shared" si="16"/>
        <v>0</v>
      </c>
      <c r="Y47" s="293">
        <f t="shared" si="16"/>
        <v>0</v>
      </c>
      <c r="Z47" s="293">
        <f t="shared" si="16"/>
        <v>0</v>
      </c>
      <c r="AA47" s="293">
        <f t="shared" si="16"/>
        <v>0</v>
      </c>
      <c r="AB47" s="293">
        <f t="shared" si="16"/>
        <v>0</v>
      </c>
      <c r="AC47" s="293">
        <f t="shared" si="16"/>
        <v>0</v>
      </c>
      <c r="AD47" s="293">
        <f t="shared" si="15"/>
        <v>0</v>
      </c>
      <c r="AE47" s="293">
        <f t="shared" si="15"/>
        <v>0</v>
      </c>
      <c r="AF47" s="293">
        <f t="shared" si="15"/>
        <v>0</v>
      </c>
      <c r="AG47" s="293">
        <f t="shared" ref="P47:BU51" si="17">SUMIFS(listof_result_total_scores,listof_result_program_codes,$C47,listof_result_teams,AG$3)</f>
        <v>0</v>
      </c>
      <c r="AH47" s="293">
        <f t="shared" si="17"/>
        <v>0</v>
      </c>
      <c r="AI47" s="293">
        <f t="shared" si="17"/>
        <v>0</v>
      </c>
      <c r="AJ47" s="293">
        <f t="shared" si="17"/>
        <v>0</v>
      </c>
      <c r="AK47" s="293">
        <f t="shared" si="17"/>
        <v>0</v>
      </c>
      <c r="AL47" s="293">
        <f t="shared" si="17"/>
        <v>0</v>
      </c>
      <c r="AM47" s="293">
        <f t="shared" si="17"/>
        <v>0</v>
      </c>
      <c r="AN47" s="293">
        <f t="shared" si="17"/>
        <v>0</v>
      </c>
      <c r="AO47" s="293">
        <f t="shared" si="17"/>
        <v>0</v>
      </c>
      <c r="AP47" s="293">
        <f t="shared" si="17"/>
        <v>0</v>
      </c>
      <c r="AQ47" s="293">
        <f t="shared" si="17"/>
        <v>0</v>
      </c>
      <c r="AR47" s="293">
        <f t="shared" si="17"/>
        <v>0</v>
      </c>
      <c r="AS47" s="293">
        <f t="shared" si="17"/>
        <v>0</v>
      </c>
      <c r="AT47" s="293">
        <f t="shared" si="17"/>
        <v>0</v>
      </c>
      <c r="AU47" s="293">
        <f t="shared" si="17"/>
        <v>0</v>
      </c>
      <c r="AV47" s="293">
        <f t="shared" si="17"/>
        <v>0</v>
      </c>
      <c r="AW47" s="293">
        <f t="shared" si="17"/>
        <v>0</v>
      </c>
      <c r="AX47" s="293">
        <f t="shared" si="17"/>
        <v>0</v>
      </c>
      <c r="AY47" s="293">
        <f t="shared" si="17"/>
        <v>0</v>
      </c>
      <c r="AZ47" s="293">
        <f t="shared" si="17"/>
        <v>0</v>
      </c>
      <c r="BA47" s="293">
        <f t="shared" si="17"/>
        <v>0</v>
      </c>
      <c r="BB47" s="293">
        <f t="shared" si="17"/>
        <v>0</v>
      </c>
      <c r="BC47" s="293">
        <f t="shared" si="17"/>
        <v>0</v>
      </c>
      <c r="BD47" s="293">
        <f t="shared" si="17"/>
        <v>0</v>
      </c>
      <c r="BE47" s="293">
        <f t="shared" si="17"/>
        <v>0</v>
      </c>
      <c r="BF47" s="293">
        <f t="shared" si="17"/>
        <v>0</v>
      </c>
      <c r="BG47" s="293">
        <f t="shared" si="17"/>
        <v>0</v>
      </c>
      <c r="BH47" s="293">
        <f t="shared" si="17"/>
        <v>0</v>
      </c>
      <c r="BI47" s="293">
        <f t="shared" si="17"/>
        <v>0</v>
      </c>
      <c r="BJ47" s="293">
        <f t="shared" si="17"/>
        <v>0</v>
      </c>
      <c r="BK47" s="293">
        <f t="shared" si="17"/>
        <v>0</v>
      </c>
      <c r="BL47" s="293">
        <f t="shared" si="17"/>
        <v>0</v>
      </c>
      <c r="BM47" s="293">
        <f t="shared" si="17"/>
        <v>0</v>
      </c>
      <c r="BN47" s="293">
        <f t="shared" si="17"/>
        <v>0</v>
      </c>
      <c r="BO47" s="293">
        <f t="shared" si="17"/>
        <v>0</v>
      </c>
      <c r="BP47" s="293">
        <f t="shared" si="17"/>
        <v>0</v>
      </c>
      <c r="BQ47" s="293">
        <f t="shared" si="17"/>
        <v>0</v>
      </c>
      <c r="BR47" s="293">
        <f t="shared" si="17"/>
        <v>0</v>
      </c>
      <c r="BS47" s="293">
        <f t="shared" si="17"/>
        <v>0</v>
      </c>
      <c r="BT47" s="293">
        <f t="shared" si="17"/>
        <v>0</v>
      </c>
      <c r="BU47" s="293">
        <f t="shared" si="17"/>
        <v>0</v>
      </c>
    </row>
    <row r="48" spans="2:73" ht="18" customHeight="1" thickBot="1">
      <c r="B48" s="294">
        <v>42</v>
      </c>
      <c r="C48" s="297" t="s">
        <v>892</v>
      </c>
      <c r="D48" s="365" t="s">
        <v>845</v>
      </c>
      <c r="E48" s="366" t="s">
        <v>21</v>
      </c>
      <c r="F48" s="367" t="s">
        <v>212</v>
      </c>
      <c r="G48" s="367" t="s">
        <v>186</v>
      </c>
      <c r="H48" s="368">
        <v>3</v>
      </c>
      <c r="I48" s="367" t="s">
        <v>23</v>
      </c>
      <c r="J48" s="367" t="s">
        <v>23</v>
      </c>
      <c r="K48" s="295"/>
      <c r="L48" s="297" t="str">
        <f t="shared" si="4"/>
        <v>ENTERED</v>
      </c>
      <c r="M48" s="297"/>
      <c r="N48" s="298">
        <f t="shared" si="16"/>
        <v>0</v>
      </c>
      <c r="O48" s="298">
        <f t="shared" si="16"/>
        <v>3</v>
      </c>
      <c r="P48" s="298">
        <f t="shared" si="17"/>
        <v>5</v>
      </c>
      <c r="Q48" s="298">
        <f t="shared" si="17"/>
        <v>1</v>
      </c>
      <c r="R48" s="298">
        <f t="shared" si="17"/>
        <v>0</v>
      </c>
      <c r="S48" s="298">
        <f t="shared" si="17"/>
        <v>0</v>
      </c>
      <c r="T48" s="298">
        <f t="shared" si="17"/>
        <v>0</v>
      </c>
      <c r="U48" s="298">
        <f t="shared" si="17"/>
        <v>0</v>
      </c>
      <c r="V48" s="298">
        <f t="shared" si="17"/>
        <v>0</v>
      </c>
      <c r="W48" s="298">
        <f t="shared" si="17"/>
        <v>0</v>
      </c>
      <c r="X48" s="298">
        <f t="shared" si="17"/>
        <v>0</v>
      </c>
      <c r="Y48" s="298">
        <f t="shared" si="17"/>
        <v>0</v>
      </c>
      <c r="Z48" s="298">
        <f t="shared" si="17"/>
        <v>0</v>
      </c>
      <c r="AA48" s="298">
        <f t="shared" si="17"/>
        <v>0</v>
      </c>
      <c r="AB48" s="298">
        <f t="shared" si="17"/>
        <v>0</v>
      </c>
      <c r="AC48" s="298">
        <f t="shared" si="17"/>
        <v>0</v>
      </c>
      <c r="AD48" s="298">
        <f t="shared" si="17"/>
        <v>0</v>
      </c>
      <c r="AE48" s="298">
        <f t="shared" si="17"/>
        <v>0</v>
      </c>
      <c r="AF48" s="298">
        <f t="shared" si="17"/>
        <v>0</v>
      </c>
      <c r="AG48" s="298">
        <f t="shared" si="17"/>
        <v>0</v>
      </c>
      <c r="AH48" s="298">
        <f t="shared" si="17"/>
        <v>0</v>
      </c>
      <c r="AI48" s="298">
        <f t="shared" si="17"/>
        <v>0</v>
      </c>
      <c r="AJ48" s="298">
        <f t="shared" si="17"/>
        <v>0</v>
      </c>
      <c r="AK48" s="298">
        <f t="shared" si="17"/>
        <v>0</v>
      </c>
      <c r="AL48" s="298">
        <f t="shared" si="17"/>
        <v>0</v>
      </c>
      <c r="AM48" s="298">
        <f t="shared" si="17"/>
        <v>0</v>
      </c>
      <c r="AN48" s="298">
        <f t="shared" si="17"/>
        <v>0</v>
      </c>
      <c r="AO48" s="298">
        <f t="shared" si="17"/>
        <v>0</v>
      </c>
      <c r="AP48" s="298">
        <f t="shared" si="17"/>
        <v>0</v>
      </c>
      <c r="AQ48" s="298">
        <f t="shared" si="17"/>
        <v>0</v>
      </c>
      <c r="AR48" s="298">
        <f t="shared" si="17"/>
        <v>0</v>
      </c>
      <c r="AS48" s="298">
        <f t="shared" si="17"/>
        <v>0</v>
      </c>
      <c r="AT48" s="298">
        <f t="shared" si="17"/>
        <v>0</v>
      </c>
      <c r="AU48" s="298">
        <f t="shared" si="17"/>
        <v>0</v>
      </c>
      <c r="AV48" s="298">
        <f t="shared" si="17"/>
        <v>0</v>
      </c>
      <c r="AW48" s="298">
        <f t="shared" si="17"/>
        <v>0</v>
      </c>
      <c r="AX48" s="298">
        <f t="shared" si="17"/>
        <v>0</v>
      </c>
      <c r="AY48" s="298">
        <f t="shared" si="17"/>
        <v>0</v>
      </c>
      <c r="AZ48" s="298">
        <f t="shared" si="17"/>
        <v>0</v>
      </c>
      <c r="BA48" s="298">
        <f t="shared" si="17"/>
        <v>0</v>
      </c>
      <c r="BB48" s="298">
        <f t="shared" si="17"/>
        <v>0</v>
      </c>
      <c r="BC48" s="298">
        <f t="shared" si="17"/>
        <v>0</v>
      </c>
      <c r="BD48" s="298">
        <f t="shared" si="17"/>
        <v>0</v>
      </c>
      <c r="BE48" s="298">
        <f t="shared" si="17"/>
        <v>0</v>
      </c>
      <c r="BF48" s="298">
        <f t="shared" si="17"/>
        <v>0</v>
      </c>
      <c r="BG48" s="298">
        <f t="shared" si="17"/>
        <v>0</v>
      </c>
      <c r="BH48" s="298">
        <f t="shared" si="17"/>
        <v>0</v>
      </c>
      <c r="BI48" s="298">
        <f t="shared" si="17"/>
        <v>0</v>
      </c>
      <c r="BJ48" s="298">
        <f t="shared" si="17"/>
        <v>0</v>
      </c>
      <c r="BK48" s="298">
        <f t="shared" si="17"/>
        <v>0</v>
      </c>
      <c r="BL48" s="298">
        <f t="shared" si="17"/>
        <v>0</v>
      </c>
      <c r="BM48" s="298">
        <f t="shared" si="17"/>
        <v>0</v>
      </c>
      <c r="BN48" s="298">
        <f t="shared" si="17"/>
        <v>0</v>
      </c>
      <c r="BO48" s="298">
        <f t="shared" si="17"/>
        <v>0</v>
      </c>
      <c r="BP48" s="298">
        <f t="shared" si="17"/>
        <v>0</v>
      </c>
      <c r="BQ48" s="298">
        <f t="shared" si="17"/>
        <v>0</v>
      </c>
      <c r="BR48" s="298">
        <f t="shared" si="17"/>
        <v>0</v>
      </c>
      <c r="BS48" s="298">
        <f t="shared" si="17"/>
        <v>0</v>
      </c>
      <c r="BT48" s="298">
        <f t="shared" si="17"/>
        <v>0</v>
      </c>
      <c r="BU48" s="298">
        <f t="shared" si="17"/>
        <v>0</v>
      </c>
    </row>
    <row r="49" spans="2:73" ht="18" customHeight="1">
      <c r="B49" s="294">
        <v>43</v>
      </c>
      <c r="C49" s="292" t="s">
        <v>893</v>
      </c>
      <c r="D49" s="361" t="s">
        <v>865</v>
      </c>
      <c r="E49" s="362" t="s">
        <v>21</v>
      </c>
      <c r="F49" s="363" t="s">
        <v>212</v>
      </c>
      <c r="G49" s="363" t="s">
        <v>186</v>
      </c>
      <c r="H49" s="364">
        <v>3</v>
      </c>
      <c r="I49" s="363" t="s">
        <v>23</v>
      </c>
      <c r="J49" s="363" t="s">
        <v>23</v>
      </c>
      <c r="K49" s="291" t="s">
        <v>44</v>
      </c>
      <c r="L49" s="292" t="str">
        <f t="shared" si="4"/>
        <v>PUBLISHED</v>
      </c>
      <c r="M49" s="292"/>
      <c r="N49" s="293">
        <f t="shared" si="16"/>
        <v>6</v>
      </c>
      <c r="O49" s="293">
        <f t="shared" si="16"/>
        <v>3</v>
      </c>
      <c r="P49" s="293">
        <f t="shared" si="17"/>
        <v>0</v>
      </c>
      <c r="Q49" s="293">
        <f t="shared" si="17"/>
        <v>0</v>
      </c>
      <c r="R49" s="293">
        <f t="shared" si="17"/>
        <v>0</v>
      </c>
      <c r="S49" s="293">
        <f t="shared" si="17"/>
        <v>0</v>
      </c>
      <c r="T49" s="293">
        <f t="shared" si="17"/>
        <v>0</v>
      </c>
      <c r="U49" s="293">
        <f t="shared" si="17"/>
        <v>0</v>
      </c>
      <c r="V49" s="293">
        <f t="shared" si="17"/>
        <v>0</v>
      </c>
      <c r="W49" s="293">
        <f t="shared" si="17"/>
        <v>0</v>
      </c>
      <c r="X49" s="293">
        <f t="shared" si="17"/>
        <v>0</v>
      </c>
      <c r="Y49" s="293">
        <f t="shared" si="17"/>
        <v>0</v>
      </c>
      <c r="Z49" s="293">
        <f t="shared" si="17"/>
        <v>0</v>
      </c>
      <c r="AA49" s="293">
        <f t="shared" si="17"/>
        <v>0</v>
      </c>
      <c r="AB49" s="293">
        <f t="shared" si="17"/>
        <v>0</v>
      </c>
      <c r="AC49" s="293">
        <f t="shared" si="17"/>
        <v>0</v>
      </c>
      <c r="AD49" s="293">
        <f t="shared" si="17"/>
        <v>0</v>
      </c>
      <c r="AE49" s="293">
        <f t="shared" si="17"/>
        <v>0</v>
      </c>
      <c r="AF49" s="293">
        <f t="shared" si="17"/>
        <v>0</v>
      </c>
      <c r="AG49" s="293">
        <f t="shared" si="17"/>
        <v>0</v>
      </c>
      <c r="AH49" s="293">
        <f t="shared" si="17"/>
        <v>0</v>
      </c>
      <c r="AI49" s="293">
        <f t="shared" si="17"/>
        <v>0</v>
      </c>
      <c r="AJ49" s="293">
        <f t="shared" si="17"/>
        <v>0</v>
      </c>
      <c r="AK49" s="293">
        <f t="shared" si="17"/>
        <v>0</v>
      </c>
      <c r="AL49" s="293">
        <f t="shared" si="17"/>
        <v>0</v>
      </c>
      <c r="AM49" s="293">
        <f t="shared" si="17"/>
        <v>0</v>
      </c>
      <c r="AN49" s="293">
        <f t="shared" si="17"/>
        <v>0</v>
      </c>
      <c r="AO49" s="293">
        <f t="shared" si="17"/>
        <v>0</v>
      </c>
      <c r="AP49" s="293">
        <f t="shared" si="17"/>
        <v>0</v>
      </c>
      <c r="AQ49" s="293">
        <f t="shared" si="17"/>
        <v>0</v>
      </c>
      <c r="AR49" s="293">
        <f t="shared" si="17"/>
        <v>0</v>
      </c>
      <c r="AS49" s="293">
        <f t="shared" si="17"/>
        <v>0</v>
      </c>
      <c r="AT49" s="293">
        <f t="shared" si="17"/>
        <v>0</v>
      </c>
      <c r="AU49" s="293">
        <f t="shared" si="17"/>
        <v>0</v>
      </c>
      <c r="AV49" s="293">
        <f t="shared" si="17"/>
        <v>0</v>
      </c>
      <c r="AW49" s="293">
        <f t="shared" si="17"/>
        <v>0</v>
      </c>
      <c r="AX49" s="293">
        <f t="shared" si="17"/>
        <v>0</v>
      </c>
      <c r="AY49" s="293">
        <f t="shared" si="17"/>
        <v>0</v>
      </c>
      <c r="AZ49" s="293">
        <f t="shared" si="17"/>
        <v>0</v>
      </c>
      <c r="BA49" s="293">
        <f t="shared" si="17"/>
        <v>0</v>
      </c>
      <c r="BB49" s="293">
        <f t="shared" si="17"/>
        <v>0</v>
      </c>
      <c r="BC49" s="293">
        <f t="shared" si="17"/>
        <v>0</v>
      </c>
      <c r="BD49" s="293">
        <f t="shared" si="17"/>
        <v>0</v>
      </c>
      <c r="BE49" s="293">
        <f t="shared" si="17"/>
        <v>0</v>
      </c>
      <c r="BF49" s="293">
        <f t="shared" si="17"/>
        <v>0</v>
      </c>
      <c r="BG49" s="293">
        <f t="shared" si="17"/>
        <v>0</v>
      </c>
      <c r="BH49" s="293">
        <f t="shared" si="17"/>
        <v>0</v>
      </c>
      <c r="BI49" s="293">
        <f t="shared" si="17"/>
        <v>0</v>
      </c>
      <c r="BJ49" s="293">
        <f t="shared" si="17"/>
        <v>0</v>
      </c>
      <c r="BK49" s="293">
        <f t="shared" si="17"/>
        <v>0</v>
      </c>
      <c r="BL49" s="293">
        <f t="shared" si="17"/>
        <v>0</v>
      </c>
      <c r="BM49" s="293">
        <f t="shared" si="17"/>
        <v>0</v>
      </c>
      <c r="BN49" s="293">
        <f t="shared" si="17"/>
        <v>0</v>
      </c>
      <c r="BO49" s="293">
        <f t="shared" si="17"/>
        <v>0</v>
      </c>
      <c r="BP49" s="293">
        <f t="shared" si="17"/>
        <v>0</v>
      </c>
      <c r="BQ49" s="293">
        <f t="shared" si="17"/>
        <v>0</v>
      </c>
      <c r="BR49" s="293">
        <f t="shared" si="17"/>
        <v>0</v>
      </c>
      <c r="BS49" s="293">
        <f t="shared" si="17"/>
        <v>0</v>
      </c>
      <c r="BT49" s="293">
        <f t="shared" si="17"/>
        <v>0</v>
      </c>
      <c r="BU49" s="293">
        <f t="shared" si="17"/>
        <v>0</v>
      </c>
    </row>
    <row r="50" spans="2:73" ht="18" customHeight="1" thickBot="1">
      <c r="B50" s="294">
        <v>44</v>
      </c>
      <c r="C50" s="297" t="s">
        <v>894</v>
      </c>
      <c r="D50" s="365" t="s">
        <v>895</v>
      </c>
      <c r="E50" s="366" t="s">
        <v>21</v>
      </c>
      <c r="F50" s="367" t="s">
        <v>212</v>
      </c>
      <c r="G50" s="367" t="s">
        <v>186</v>
      </c>
      <c r="H50" s="368">
        <v>3</v>
      </c>
      <c r="I50" s="367" t="s">
        <v>23</v>
      </c>
      <c r="J50" s="367" t="s">
        <v>23</v>
      </c>
      <c r="K50" s="295" t="s">
        <v>43</v>
      </c>
      <c r="L50" s="297" t="str">
        <f t="shared" si="4"/>
        <v>TO PUBLISH</v>
      </c>
      <c r="M50" s="297"/>
      <c r="N50" s="298">
        <f t="shared" si="16"/>
        <v>3</v>
      </c>
      <c r="O50" s="298">
        <f t="shared" si="16"/>
        <v>1</v>
      </c>
      <c r="P50" s="298">
        <f t="shared" si="17"/>
        <v>0</v>
      </c>
      <c r="Q50" s="298">
        <f t="shared" si="17"/>
        <v>5</v>
      </c>
      <c r="R50" s="298">
        <f t="shared" si="17"/>
        <v>0</v>
      </c>
      <c r="S50" s="298">
        <f t="shared" si="17"/>
        <v>0</v>
      </c>
      <c r="T50" s="298">
        <f t="shared" si="17"/>
        <v>0</v>
      </c>
      <c r="U50" s="298">
        <f t="shared" si="17"/>
        <v>0</v>
      </c>
      <c r="V50" s="298">
        <f t="shared" si="17"/>
        <v>0</v>
      </c>
      <c r="W50" s="298">
        <f t="shared" si="17"/>
        <v>0</v>
      </c>
      <c r="X50" s="298">
        <f t="shared" si="17"/>
        <v>0</v>
      </c>
      <c r="Y50" s="298">
        <f t="shared" si="17"/>
        <v>0</v>
      </c>
      <c r="Z50" s="298">
        <f t="shared" si="17"/>
        <v>0</v>
      </c>
      <c r="AA50" s="298">
        <f t="shared" si="17"/>
        <v>0</v>
      </c>
      <c r="AB50" s="298">
        <f t="shared" si="17"/>
        <v>0</v>
      </c>
      <c r="AC50" s="298">
        <f t="shared" si="17"/>
        <v>0</v>
      </c>
      <c r="AD50" s="298">
        <f t="shared" si="17"/>
        <v>0</v>
      </c>
      <c r="AE50" s="298">
        <f t="shared" si="17"/>
        <v>0</v>
      </c>
      <c r="AF50" s="298">
        <f t="shared" si="17"/>
        <v>0</v>
      </c>
      <c r="AG50" s="298">
        <f t="shared" si="17"/>
        <v>0</v>
      </c>
      <c r="AH50" s="298">
        <f t="shared" si="17"/>
        <v>0</v>
      </c>
      <c r="AI50" s="298">
        <f t="shared" si="17"/>
        <v>0</v>
      </c>
      <c r="AJ50" s="298">
        <f t="shared" si="17"/>
        <v>0</v>
      </c>
      <c r="AK50" s="298">
        <f t="shared" si="17"/>
        <v>0</v>
      </c>
      <c r="AL50" s="298">
        <f t="shared" si="17"/>
        <v>0</v>
      </c>
      <c r="AM50" s="298">
        <f t="shared" si="17"/>
        <v>0</v>
      </c>
      <c r="AN50" s="298">
        <f t="shared" si="17"/>
        <v>0</v>
      </c>
      <c r="AO50" s="298">
        <f t="shared" si="17"/>
        <v>0</v>
      </c>
      <c r="AP50" s="298">
        <f t="shared" si="17"/>
        <v>0</v>
      </c>
      <c r="AQ50" s="298">
        <f t="shared" si="17"/>
        <v>0</v>
      </c>
      <c r="AR50" s="298">
        <f t="shared" si="17"/>
        <v>0</v>
      </c>
      <c r="AS50" s="298">
        <f t="shared" si="17"/>
        <v>0</v>
      </c>
      <c r="AT50" s="298">
        <f t="shared" si="17"/>
        <v>0</v>
      </c>
      <c r="AU50" s="298">
        <f t="shared" si="17"/>
        <v>0</v>
      </c>
      <c r="AV50" s="298">
        <f t="shared" si="17"/>
        <v>0</v>
      </c>
      <c r="AW50" s="298">
        <f t="shared" si="17"/>
        <v>0</v>
      </c>
      <c r="AX50" s="298">
        <f t="shared" si="17"/>
        <v>0</v>
      </c>
      <c r="AY50" s="298">
        <f t="shared" si="17"/>
        <v>0</v>
      </c>
      <c r="AZ50" s="298">
        <f t="shared" si="17"/>
        <v>0</v>
      </c>
      <c r="BA50" s="298">
        <f t="shared" si="17"/>
        <v>0</v>
      </c>
      <c r="BB50" s="298">
        <f t="shared" si="17"/>
        <v>0</v>
      </c>
      <c r="BC50" s="298">
        <f t="shared" si="17"/>
        <v>0</v>
      </c>
      <c r="BD50" s="298">
        <f t="shared" si="17"/>
        <v>0</v>
      </c>
      <c r="BE50" s="298">
        <f t="shared" si="17"/>
        <v>0</v>
      </c>
      <c r="BF50" s="298">
        <f t="shared" si="17"/>
        <v>0</v>
      </c>
      <c r="BG50" s="298">
        <f t="shared" si="17"/>
        <v>0</v>
      </c>
      <c r="BH50" s="298">
        <f t="shared" si="17"/>
        <v>0</v>
      </c>
      <c r="BI50" s="298">
        <f t="shared" si="17"/>
        <v>0</v>
      </c>
      <c r="BJ50" s="298">
        <f t="shared" si="17"/>
        <v>0</v>
      </c>
      <c r="BK50" s="298">
        <f t="shared" si="17"/>
        <v>0</v>
      </c>
      <c r="BL50" s="298">
        <f t="shared" si="17"/>
        <v>0</v>
      </c>
      <c r="BM50" s="298">
        <f t="shared" si="17"/>
        <v>0</v>
      </c>
      <c r="BN50" s="298">
        <f t="shared" si="17"/>
        <v>0</v>
      </c>
      <c r="BO50" s="298">
        <f t="shared" si="17"/>
        <v>0</v>
      </c>
      <c r="BP50" s="298">
        <f t="shared" si="17"/>
        <v>0</v>
      </c>
      <c r="BQ50" s="298">
        <f t="shared" si="17"/>
        <v>0</v>
      </c>
      <c r="BR50" s="298">
        <f t="shared" si="17"/>
        <v>0</v>
      </c>
      <c r="BS50" s="298">
        <f t="shared" si="17"/>
        <v>0</v>
      </c>
      <c r="BT50" s="298">
        <f t="shared" si="17"/>
        <v>0</v>
      </c>
      <c r="BU50" s="298">
        <f t="shared" si="17"/>
        <v>0</v>
      </c>
    </row>
    <row r="51" spans="2:73" ht="18" customHeight="1">
      <c r="B51" s="294">
        <v>45</v>
      </c>
      <c r="C51" s="292" t="s">
        <v>896</v>
      </c>
      <c r="D51" s="361" t="s">
        <v>867</v>
      </c>
      <c r="E51" s="362" t="s">
        <v>21</v>
      </c>
      <c r="F51" s="363" t="s">
        <v>212</v>
      </c>
      <c r="G51" s="363" t="s">
        <v>186</v>
      </c>
      <c r="H51" s="364">
        <v>3</v>
      </c>
      <c r="I51" s="363" t="s">
        <v>23</v>
      </c>
      <c r="J51" s="363" t="s">
        <v>23</v>
      </c>
      <c r="K51" s="291" t="s">
        <v>43</v>
      </c>
      <c r="L51" s="292" t="str">
        <f t="shared" si="4"/>
        <v>TO PUBLISH</v>
      </c>
      <c r="M51" s="292"/>
      <c r="N51" s="293">
        <f t="shared" si="16"/>
        <v>8</v>
      </c>
      <c r="O51" s="293">
        <f t="shared" si="16"/>
        <v>0</v>
      </c>
      <c r="P51" s="293">
        <f t="shared" si="17"/>
        <v>1</v>
      </c>
      <c r="Q51" s="293">
        <f t="shared" si="17"/>
        <v>0</v>
      </c>
      <c r="R51" s="293">
        <f t="shared" si="17"/>
        <v>0</v>
      </c>
      <c r="S51" s="293">
        <f t="shared" si="17"/>
        <v>0</v>
      </c>
      <c r="T51" s="293">
        <f t="shared" si="17"/>
        <v>0</v>
      </c>
      <c r="U51" s="293">
        <f t="shared" si="17"/>
        <v>0</v>
      </c>
      <c r="V51" s="293">
        <f t="shared" si="17"/>
        <v>0</v>
      </c>
      <c r="W51" s="293">
        <f t="shared" si="17"/>
        <v>0</v>
      </c>
      <c r="X51" s="293">
        <f t="shared" si="17"/>
        <v>0</v>
      </c>
      <c r="Y51" s="293">
        <f t="shared" si="17"/>
        <v>0</v>
      </c>
      <c r="Z51" s="293">
        <f t="shared" si="17"/>
        <v>0</v>
      </c>
      <c r="AA51" s="293">
        <f t="shared" si="17"/>
        <v>0</v>
      </c>
      <c r="AB51" s="293">
        <f t="shared" si="17"/>
        <v>0</v>
      </c>
      <c r="AC51" s="293">
        <f t="shared" si="17"/>
        <v>0</v>
      </c>
      <c r="AD51" s="293">
        <f t="shared" si="17"/>
        <v>0</v>
      </c>
      <c r="AE51" s="293">
        <f t="shared" si="17"/>
        <v>0</v>
      </c>
      <c r="AF51" s="293">
        <f t="shared" si="17"/>
        <v>0</v>
      </c>
      <c r="AG51" s="293">
        <f t="shared" si="17"/>
        <v>0</v>
      </c>
      <c r="AH51" s="293">
        <f t="shared" si="17"/>
        <v>0</v>
      </c>
      <c r="AI51" s="293">
        <f t="shared" si="17"/>
        <v>0</v>
      </c>
      <c r="AJ51" s="293">
        <f t="shared" si="17"/>
        <v>0</v>
      </c>
      <c r="AK51" s="293">
        <f t="shared" si="17"/>
        <v>0</v>
      </c>
      <c r="AL51" s="293">
        <f t="shared" si="17"/>
        <v>0</v>
      </c>
      <c r="AM51" s="293">
        <f t="shared" si="17"/>
        <v>0</v>
      </c>
      <c r="AN51" s="293">
        <f t="shared" si="17"/>
        <v>0</v>
      </c>
      <c r="AO51" s="293">
        <f t="shared" si="17"/>
        <v>0</v>
      </c>
      <c r="AP51" s="293">
        <f t="shared" si="17"/>
        <v>0</v>
      </c>
      <c r="AQ51" s="293">
        <f t="shared" si="17"/>
        <v>0</v>
      </c>
      <c r="AR51" s="293">
        <f t="shared" si="17"/>
        <v>0</v>
      </c>
      <c r="AS51" s="293">
        <f t="shared" si="17"/>
        <v>0</v>
      </c>
      <c r="AT51" s="293">
        <f t="shared" si="17"/>
        <v>0</v>
      </c>
      <c r="AU51" s="293">
        <f t="shared" si="17"/>
        <v>0</v>
      </c>
      <c r="AV51" s="293">
        <f t="shared" si="17"/>
        <v>0</v>
      </c>
      <c r="AW51" s="293">
        <f t="shared" si="17"/>
        <v>0</v>
      </c>
      <c r="AX51" s="293">
        <f t="shared" si="17"/>
        <v>0</v>
      </c>
      <c r="AY51" s="293">
        <f t="shared" si="17"/>
        <v>0</v>
      </c>
      <c r="AZ51" s="293">
        <f t="shared" si="17"/>
        <v>0</v>
      </c>
      <c r="BA51" s="293">
        <f t="shared" si="17"/>
        <v>0</v>
      </c>
      <c r="BB51" s="293">
        <f t="shared" si="17"/>
        <v>0</v>
      </c>
      <c r="BC51" s="293">
        <f t="shared" si="17"/>
        <v>0</v>
      </c>
      <c r="BD51" s="293">
        <f t="shared" ref="P51:BU56" si="18">SUMIFS(listof_result_total_scores,listof_result_program_codes,$C51,listof_result_teams,BD$3)</f>
        <v>0</v>
      </c>
      <c r="BE51" s="293">
        <f t="shared" si="18"/>
        <v>0</v>
      </c>
      <c r="BF51" s="293">
        <f t="shared" si="18"/>
        <v>0</v>
      </c>
      <c r="BG51" s="293">
        <f t="shared" si="18"/>
        <v>0</v>
      </c>
      <c r="BH51" s="293">
        <f t="shared" si="18"/>
        <v>0</v>
      </c>
      <c r="BI51" s="293">
        <f t="shared" si="18"/>
        <v>0</v>
      </c>
      <c r="BJ51" s="293">
        <f t="shared" si="18"/>
        <v>0</v>
      </c>
      <c r="BK51" s="293">
        <f t="shared" si="18"/>
        <v>0</v>
      </c>
      <c r="BL51" s="293">
        <f t="shared" si="18"/>
        <v>0</v>
      </c>
      <c r="BM51" s="293">
        <f t="shared" si="18"/>
        <v>0</v>
      </c>
      <c r="BN51" s="293">
        <f t="shared" si="18"/>
        <v>0</v>
      </c>
      <c r="BO51" s="293">
        <f t="shared" si="18"/>
        <v>0</v>
      </c>
      <c r="BP51" s="293">
        <f t="shared" si="18"/>
        <v>0</v>
      </c>
      <c r="BQ51" s="293">
        <f t="shared" si="18"/>
        <v>0</v>
      </c>
      <c r="BR51" s="293">
        <f t="shared" si="18"/>
        <v>0</v>
      </c>
      <c r="BS51" s="293">
        <f t="shared" si="18"/>
        <v>0</v>
      </c>
      <c r="BT51" s="293">
        <f t="shared" si="18"/>
        <v>0</v>
      </c>
      <c r="BU51" s="293">
        <f t="shared" si="18"/>
        <v>0</v>
      </c>
    </row>
    <row r="52" spans="2:73" ht="18" customHeight="1" thickBot="1">
      <c r="B52" s="294">
        <v>46</v>
      </c>
      <c r="C52" s="297" t="s">
        <v>897</v>
      </c>
      <c r="D52" s="365" t="s">
        <v>827</v>
      </c>
      <c r="E52" s="366" t="s">
        <v>21</v>
      </c>
      <c r="F52" s="367" t="s">
        <v>212</v>
      </c>
      <c r="G52" s="367" t="s">
        <v>186</v>
      </c>
      <c r="H52" s="368">
        <v>3</v>
      </c>
      <c r="I52" s="367" t="s">
        <v>23</v>
      </c>
      <c r="J52" s="367" t="s">
        <v>23</v>
      </c>
      <c r="K52" s="295" t="s">
        <v>43</v>
      </c>
      <c r="L52" s="297" t="str">
        <f t="shared" si="4"/>
        <v>TO PUBLISH</v>
      </c>
      <c r="M52" s="297"/>
      <c r="N52" s="298">
        <f t="shared" si="16"/>
        <v>0</v>
      </c>
      <c r="O52" s="298">
        <f t="shared" si="16"/>
        <v>5</v>
      </c>
      <c r="P52" s="298">
        <f t="shared" si="18"/>
        <v>4</v>
      </c>
      <c r="Q52" s="298">
        <f t="shared" si="18"/>
        <v>0</v>
      </c>
      <c r="R52" s="298">
        <f t="shared" si="18"/>
        <v>0</v>
      </c>
      <c r="S52" s="298">
        <f t="shared" si="18"/>
        <v>0</v>
      </c>
      <c r="T52" s="298">
        <f t="shared" si="18"/>
        <v>0</v>
      </c>
      <c r="U52" s="298">
        <f t="shared" si="18"/>
        <v>0</v>
      </c>
      <c r="V52" s="298">
        <f t="shared" si="18"/>
        <v>0</v>
      </c>
      <c r="W52" s="298">
        <f t="shared" si="18"/>
        <v>0</v>
      </c>
      <c r="X52" s="298">
        <f t="shared" si="18"/>
        <v>0</v>
      </c>
      <c r="Y52" s="298">
        <f t="shared" si="18"/>
        <v>0</v>
      </c>
      <c r="Z52" s="298">
        <f t="shared" si="18"/>
        <v>0</v>
      </c>
      <c r="AA52" s="298">
        <f t="shared" si="18"/>
        <v>0</v>
      </c>
      <c r="AB52" s="298">
        <f t="shared" si="18"/>
        <v>0</v>
      </c>
      <c r="AC52" s="298">
        <f t="shared" si="18"/>
        <v>0</v>
      </c>
      <c r="AD52" s="298">
        <f t="shared" si="18"/>
        <v>0</v>
      </c>
      <c r="AE52" s="298">
        <f t="shared" si="18"/>
        <v>0</v>
      </c>
      <c r="AF52" s="298">
        <f t="shared" si="18"/>
        <v>0</v>
      </c>
      <c r="AG52" s="298">
        <f t="shared" si="18"/>
        <v>0</v>
      </c>
      <c r="AH52" s="298">
        <f t="shared" si="18"/>
        <v>0</v>
      </c>
      <c r="AI52" s="298">
        <f t="shared" si="18"/>
        <v>0</v>
      </c>
      <c r="AJ52" s="298">
        <f t="shared" si="18"/>
        <v>0</v>
      </c>
      <c r="AK52" s="298">
        <f t="shared" si="18"/>
        <v>0</v>
      </c>
      <c r="AL52" s="298">
        <f t="shared" si="18"/>
        <v>0</v>
      </c>
      <c r="AM52" s="298">
        <f t="shared" si="18"/>
        <v>0</v>
      </c>
      <c r="AN52" s="298">
        <f t="shared" si="18"/>
        <v>0</v>
      </c>
      <c r="AO52" s="298">
        <f t="shared" si="18"/>
        <v>0</v>
      </c>
      <c r="AP52" s="298">
        <f t="shared" si="18"/>
        <v>0</v>
      </c>
      <c r="AQ52" s="298">
        <f t="shared" si="18"/>
        <v>0</v>
      </c>
      <c r="AR52" s="298">
        <f t="shared" si="18"/>
        <v>0</v>
      </c>
      <c r="AS52" s="298">
        <f t="shared" si="18"/>
        <v>0</v>
      </c>
      <c r="AT52" s="298">
        <f t="shared" si="18"/>
        <v>0</v>
      </c>
      <c r="AU52" s="298">
        <f t="shared" si="18"/>
        <v>0</v>
      </c>
      <c r="AV52" s="298">
        <f t="shared" si="18"/>
        <v>0</v>
      </c>
      <c r="AW52" s="298">
        <f t="shared" si="18"/>
        <v>0</v>
      </c>
      <c r="AX52" s="298">
        <f t="shared" si="18"/>
        <v>0</v>
      </c>
      <c r="AY52" s="298">
        <f t="shared" si="18"/>
        <v>0</v>
      </c>
      <c r="AZ52" s="298">
        <f t="shared" si="18"/>
        <v>0</v>
      </c>
      <c r="BA52" s="298">
        <f t="shared" si="18"/>
        <v>0</v>
      </c>
      <c r="BB52" s="298">
        <f t="shared" si="18"/>
        <v>0</v>
      </c>
      <c r="BC52" s="298">
        <f t="shared" si="18"/>
        <v>0</v>
      </c>
      <c r="BD52" s="298">
        <f t="shared" si="18"/>
        <v>0</v>
      </c>
      <c r="BE52" s="298">
        <f t="shared" si="18"/>
        <v>0</v>
      </c>
      <c r="BF52" s="298">
        <f t="shared" si="18"/>
        <v>0</v>
      </c>
      <c r="BG52" s="298">
        <f t="shared" si="18"/>
        <v>0</v>
      </c>
      <c r="BH52" s="298">
        <f t="shared" si="18"/>
        <v>0</v>
      </c>
      <c r="BI52" s="298">
        <f t="shared" si="18"/>
        <v>0</v>
      </c>
      <c r="BJ52" s="298">
        <f t="shared" si="18"/>
        <v>0</v>
      </c>
      <c r="BK52" s="298">
        <f t="shared" si="18"/>
        <v>0</v>
      </c>
      <c r="BL52" s="298">
        <f t="shared" si="18"/>
        <v>0</v>
      </c>
      <c r="BM52" s="298">
        <f t="shared" si="18"/>
        <v>0</v>
      </c>
      <c r="BN52" s="298">
        <f t="shared" si="18"/>
        <v>0</v>
      </c>
      <c r="BO52" s="298">
        <f t="shared" si="18"/>
        <v>0</v>
      </c>
      <c r="BP52" s="298">
        <f t="shared" si="18"/>
        <v>0</v>
      </c>
      <c r="BQ52" s="298">
        <f t="shared" si="18"/>
        <v>0</v>
      </c>
      <c r="BR52" s="298">
        <f t="shared" si="18"/>
        <v>0</v>
      </c>
      <c r="BS52" s="298">
        <f t="shared" si="18"/>
        <v>0</v>
      </c>
      <c r="BT52" s="298">
        <f t="shared" si="18"/>
        <v>0</v>
      </c>
      <c r="BU52" s="298">
        <f t="shared" si="18"/>
        <v>0</v>
      </c>
    </row>
    <row r="53" spans="2:73" ht="18" customHeight="1">
      <c r="B53" s="294">
        <v>47</v>
      </c>
      <c r="C53" s="292" t="s">
        <v>898</v>
      </c>
      <c r="D53" s="361" t="s">
        <v>899</v>
      </c>
      <c r="E53" s="362" t="s">
        <v>21</v>
      </c>
      <c r="F53" s="363" t="s">
        <v>212</v>
      </c>
      <c r="G53" s="363" t="s">
        <v>186</v>
      </c>
      <c r="H53" s="364">
        <v>3</v>
      </c>
      <c r="I53" s="363" t="s">
        <v>23</v>
      </c>
      <c r="J53" s="363" t="s">
        <v>23</v>
      </c>
      <c r="K53" s="291" t="s">
        <v>43</v>
      </c>
      <c r="L53" s="292" t="str">
        <f t="shared" si="4"/>
        <v>TO PUBLISH</v>
      </c>
      <c r="M53" s="292"/>
      <c r="N53" s="293">
        <f t="shared" si="16"/>
        <v>5</v>
      </c>
      <c r="O53" s="293">
        <f t="shared" si="16"/>
        <v>3</v>
      </c>
      <c r="P53" s="293">
        <f t="shared" si="18"/>
        <v>0</v>
      </c>
      <c r="Q53" s="293">
        <f t="shared" si="18"/>
        <v>1</v>
      </c>
      <c r="R53" s="293">
        <f t="shared" si="18"/>
        <v>0</v>
      </c>
      <c r="S53" s="293">
        <f t="shared" si="18"/>
        <v>0</v>
      </c>
      <c r="T53" s="293">
        <f t="shared" si="18"/>
        <v>0</v>
      </c>
      <c r="U53" s="293">
        <f t="shared" si="18"/>
        <v>0</v>
      </c>
      <c r="V53" s="293">
        <f t="shared" si="18"/>
        <v>0</v>
      </c>
      <c r="W53" s="293">
        <f t="shared" si="18"/>
        <v>0</v>
      </c>
      <c r="X53" s="293">
        <f t="shared" si="18"/>
        <v>0</v>
      </c>
      <c r="Y53" s="293">
        <f t="shared" si="18"/>
        <v>0</v>
      </c>
      <c r="Z53" s="293">
        <f t="shared" si="18"/>
        <v>0</v>
      </c>
      <c r="AA53" s="293">
        <f t="shared" si="18"/>
        <v>0</v>
      </c>
      <c r="AB53" s="293">
        <f t="shared" si="18"/>
        <v>0</v>
      </c>
      <c r="AC53" s="293">
        <f t="shared" si="18"/>
        <v>0</v>
      </c>
      <c r="AD53" s="293">
        <f t="shared" si="18"/>
        <v>0</v>
      </c>
      <c r="AE53" s="293">
        <f t="shared" si="18"/>
        <v>0</v>
      </c>
      <c r="AF53" s="293">
        <f t="shared" si="18"/>
        <v>0</v>
      </c>
      <c r="AG53" s="293">
        <f t="shared" si="18"/>
        <v>0</v>
      </c>
      <c r="AH53" s="293">
        <f t="shared" si="18"/>
        <v>0</v>
      </c>
      <c r="AI53" s="293">
        <f t="shared" si="18"/>
        <v>0</v>
      </c>
      <c r="AJ53" s="293">
        <f t="shared" si="18"/>
        <v>0</v>
      </c>
      <c r="AK53" s="293">
        <f t="shared" si="18"/>
        <v>0</v>
      </c>
      <c r="AL53" s="293">
        <f t="shared" si="18"/>
        <v>0</v>
      </c>
      <c r="AM53" s="293">
        <f t="shared" si="18"/>
        <v>0</v>
      </c>
      <c r="AN53" s="293">
        <f t="shared" si="18"/>
        <v>0</v>
      </c>
      <c r="AO53" s="293">
        <f t="shared" si="18"/>
        <v>0</v>
      </c>
      <c r="AP53" s="293">
        <f t="shared" si="18"/>
        <v>0</v>
      </c>
      <c r="AQ53" s="293">
        <f t="shared" si="18"/>
        <v>0</v>
      </c>
      <c r="AR53" s="293">
        <f t="shared" si="18"/>
        <v>0</v>
      </c>
      <c r="AS53" s="293">
        <f t="shared" si="18"/>
        <v>0</v>
      </c>
      <c r="AT53" s="293">
        <f t="shared" si="18"/>
        <v>0</v>
      </c>
      <c r="AU53" s="293">
        <f t="shared" si="18"/>
        <v>0</v>
      </c>
      <c r="AV53" s="293">
        <f t="shared" si="18"/>
        <v>0</v>
      </c>
      <c r="AW53" s="293">
        <f t="shared" si="18"/>
        <v>0</v>
      </c>
      <c r="AX53" s="293">
        <f t="shared" si="18"/>
        <v>0</v>
      </c>
      <c r="AY53" s="293">
        <f t="shared" si="18"/>
        <v>0</v>
      </c>
      <c r="AZ53" s="293">
        <f t="shared" si="18"/>
        <v>0</v>
      </c>
      <c r="BA53" s="293">
        <f t="shared" si="18"/>
        <v>0</v>
      </c>
      <c r="BB53" s="293">
        <f t="shared" si="18"/>
        <v>0</v>
      </c>
      <c r="BC53" s="293">
        <f t="shared" si="18"/>
        <v>0</v>
      </c>
      <c r="BD53" s="293">
        <f t="shared" si="18"/>
        <v>0</v>
      </c>
      <c r="BE53" s="293">
        <f t="shared" si="18"/>
        <v>0</v>
      </c>
      <c r="BF53" s="293">
        <f t="shared" si="18"/>
        <v>0</v>
      </c>
      <c r="BG53" s="293">
        <f t="shared" si="18"/>
        <v>0</v>
      </c>
      <c r="BH53" s="293">
        <f t="shared" si="18"/>
        <v>0</v>
      </c>
      <c r="BI53" s="293">
        <f t="shared" si="18"/>
        <v>0</v>
      </c>
      <c r="BJ53" s="293">
        <f t="shared" si="18"/>
        <v>0</v>
      </c>
      <c r="BK53" s="293">
        <f t="shared" si="18"/>
        <v>0</v>
      </c>
      <c r="BL53" s="293">
        <f t="shared" si="18"/>
        <v>0</v>
      </c>
      <c r="BM53" s="293">
        <f t="shared" si="18"/>
        <v>0</v>
      </c>
      <c r="BN53" s="293">
        <f t="shared" si="18"/>
        <v>0</v>
      </c>
      <c r="BO53" s="293">
        <f t="shared" si="18"/>
        <v>0</v>
      </c>
      <c r="BP53" s="293">
        <f t="shared" si="18"/>
        <v>0</v>
      </c>
      <c r="BQ53" s="293">
        <f t="shared" si="18"/>
        <v>0</v>
      </c>
      <c r="BR53" s="293">
        <f t="shared" si="18"/>
        <v>0</v>
      </c>
      <c r="BS53" s="293">
        <f t="shared" si="18"/>
        <v>0</v>
      </c>
      <c r="BT53" s="293">
        <f t="shared" si="18"/>
        <v>0</v>
      </c>
      <c r="BU53" s="293">
        <f t="shared" si="18"/>
        <v>0</v>
      </c>
    </row>
    <row r="54" spans="2:73" ht="18" customHeight="1" thickBot="1">
      <c r="B54" s="294">
        <v>48</v>
      </c>
      <c r="C54" s="297" t="s">
        <v>900</v>
      </c>
      <c r="D54" s="365" t="s">
        <v>901</v>
      </c>
      <c r="E54" s="366" t="s">
        <v>21</v>
      </c>
      <c r="F54" s="367" t="s">
        <v>212</v>
      </c>
      <c r="G54" s="367" t="s">
        <v>186</v>
      </c>
      <c r="H54" s="368">
        <v>3</v>
      </c>
      <c r="I54" s="367" t="s">
        <v>23</v>
      </c>
      <c r="J54" s="367" t="s">
        <v>23</v>
      </c>
      <c r="K54" s="295" t="s">
        <v>43</v>
      </c>
      <c r="L54" s="297" t="str">
        <f t="shared" si="4"/>
        <v>TO PUBLISH</v>
      </c>
      <c r="M54" s="297"/>
      <c r="N54" s="298">
        <f t="shared" si="16"/>
        <v>6</v>
      </c>
      <c r="O54" s="298">
        <f t="shared" si="16"/>
        <v>3</v>
      </c>
      <c r="P54" s="298">
        <f t="shared" si="18"/>
        <v>0</v>
      </c>
      <c r="Q54" s="298">
        <f t="shared" si="18"/>
        <v>0</v>
      </c>
      <c r="R54" s="298">
        <f t="shared" si="18"/>
        <v>0</v>
      </c>
      <c r="S54" s="298">
        <f t="shared" si="18"/>
        <v>0</v>
      </c>
      <c r="T54" s="298">
        <f t="shared" si="18"/>
        <v>0</v>
      </c>
      <c r="U54" s="298">
        <f t="shared" si="18"/>
        <v>0</v>
      </c>
      <c r="V54" s="298">
        <f t="shared" si="18"/>
        <v>0</v>
      </c>
      <c r="W54" s="298">
        <f t="shared" si="18"/>
        <v>0</v>
      </c>
      <c r="X54" s="298">
        <f t="shared" si="18"/>
        <v>0</v>
      </c>
      <c r="Y54" s="298">
        <f t="shared" si="18"/>
        <v>0</v>
      </c>
      <c r="Z54" s="298">
        <f t="shared" si="18"/>
        <v>0</v>
      </c>
      <c r="AA54" s="298">
        <f t="shared" si="18"/>
        <v>0</v>
      </c>
      <c r="AB54" s="298">
        <f t="shared" si="18"/>
        <v>0</v>
      </c>
      <c r="AC54" s="298">
        <f t="shared" si="18"/>
        <v>0</v>
      </c>
      <c r="AD54" s="298">
        <f t="shared" si="18"/>
        <v>0</v>
      </c>
      <c r="AE54" s="298">
        <f t="shared" si="18"/>
        <v>0</v>
      </c>
      <c r="AF54" s="298">
        <f t="shared" si="18"/>
        <v>0</v>
      </c>
      <c r="AG54" s="298">
        <f t="shared" si="18"/>
        <v>0</v>
      </c>
      <c r="AH54" s="298">
        <f t="shared" si="18"/>
        <v>0</v>
      </c>
      <c r="AI54" s="298">
        <f t="shared" si="18"/>
        <v>0</v>
      </c>
      <c r="AJ54" s="298">
        <f t="shared" si="18"/>
        <v>0</v>
      </c>
      <c r="AK54" s="298">
        <f t="shared" si="18"/>
        <v>0</v>
      </c>
      <c r="AL54" s="298">
        <f t="shared" si="18"/>
        <v>0</v>
      </c>
      <c r="AM54" s="298">
        <f t="shared" si="18"/>
        <v>0</v>
      </c>
      <c r="AN54" s="298">
        <f t="shared" si="18"/>
        <v>0</v>
      </c>
      <c r="AO54" s="298">
        <f t="shared" si="18"/>
        <v>0</v>
      </c>
      <c r="AP54" s="298">
        <f t="shared" si="18"/>
        <v>0</v>
      </c>
      <c r="AQ54" s="298">
        <f t="shared" si="18"/>
        <v>0</v>
      </c>
      <c r="AR54" s="298">
        <f t="shared" si="18"/>
        <v>0</v>
      </c>
      <c r="AS54" s="298">
        <f t="shared" si="18"/>
        <v>0</v>
      </c>
      <c r="AT54" s="298">
        <f t="shared" si="18"/>
        <v>0</v>
      </c>
      <c r="AU54" s="298">
        <f t="shared" si="18"/>
        <v>0</v>
      </c>
      <c r="AV54" s="298">
        <f t="shared" si="18"/>
        <v>0</v>
      </c>
      <c r="AW54" s="298">
        <f t="shared" si="18"/>
        <v>0</v>
      </c>
      <c r="AX54" s="298">
        <f t="shared" si="18"/>
        <v>0</v>
      </c>
      <c r="AY54" s="298">
        <f t="shared" si="18"/>
        <v>0</v>
      </c>
      <c r="AZ54" s="298">
        <f t="shared" si="18"/>
        <v>0</v>
      </c>
      <c r="BA54" s="298">
        <f t="shared" si="18"/>
        <v>0</v>
      </c>
      <c r="BB54" s="298">
        <f t="shared" si="18"/>
        <v>0</v>
      </c>
      <c r="BC54" s="298">
        <f t="shared" si="18"/>
        <v>0</v>
      </c>
      <c r="BD54" s="298">
        <f t="shared" si="18"/>
        <v>0</v>
      </c>
      <c r="BE54" s="298">
        <f t="shared" si="18"/>
        <v>0</v>
      </c>
      <c r="BF54" s="298">
        <f t="shared" si="18"/>
        <v>0</v>
      </c>
      <c r="BG54" s="298">
        <f t="shared" si="18"/>
        <v>0</v>
      </c>
      <c r="BH54" s="298">
        <f t="shared" si="18"/>
        <v>0</v>
      </c>
      <c r="BI54" s="298">
        <f t="shared" si="18"/>
        <v>0</v>
      </c>
      <c r="BJ54" s="298">
        <f t="shared" si="18"/>
        <v>0</v>
      </c>
      <c r="BK54" s="298">
        <f t="shared" si="18"/>
        <v>0</v>
      </c>
      <c r="BL54" s="298">
        <f t="shared" si="18"/>
        <v>0</v>
      </c>
      <c r="BM54" s="298">
        <f t="shared" si="18"/>
        <v>0</v>
      </c>
      <c r="BN54" s="298">
        <f t="shared" si="18"/>
        <v>0</v>
      </c>
      <c r="BO54" s="298">
        <f t="shared" si="18"/>
        <v>0</v>
      </c>
      <c r="BP54" s="298">
        <f t="shared" si="18"/>
        <v>0</v>
      </c>
      <c r="BQ54" s="298">
        <f t="shared" si="18"/>
        <v>0</v>
      </c>
      <c r="BR54" s="298">
        <f t="shared" si="18"/>
        <v>0</v>
      </c>
      <c r="BS54" s="298">
        <f t="shared" si="18"/>
        <v>0</v>
      </c>
      <c r="BT54" s="298">
        <f t="shared" si="18"/>
        <v>0</v>
      </c>
      <c r="BU54" s="298">
        <f t="shared" si="18"/>
        <v>0</v>
      </c>
    </row>
    <row r="55" spans="2:73" ht="18" customHeight="1">
      <c r="B55" s="294">
        <v>49</v>
      </c>
      <c r="C55" s="292" t="s">
        <v>902</v>
      </c>
      <c r="D55" s="361" t="s">
        <v>848</v>
      </c>
      <c r="E55" s="362" t="s">
        <v>21</v>
      </c>
      <c r="F55" s="363" t="s">
        <v>212</v>
      </c>
      <c r="G55" s="363" t="s">
        <v>186</v>
      </c>
      <c r="H55" s="364">
        <v>3</v>
      </c>
      <c r="I55" s="363" t="s">
        <v>23</v>
      </c>
      <c r="J55" s="363" t="s">
        <v>23</v>
      </c>
      <c r="K55" s="291"/>
      <c r="L55" s="292" t="str">
        <f t="shared" si="4"/>
        <v>ENTERED</v>
      </c>
      <c r="M55" s="292"/>
      <c r="N55" s="293">
        <f t="shared" si="16"/>
        <v>5</v>
      </c>
      <c r="O55" s="293">
        <f t="shared" si="16"/>
        <v>4</v>
      </c>
      <c r="P55" s="293">
        <f t="shared" si="18"/>
        <v>0</v>
      </c>
      <c r="Q55" s="293">
        <f t="shared" si="18"/>
        <v>0</v>
      </c>
      <c r="R55" s="293">
        <f t="shared" si="18"/>
        <v>0</v>
      </c>
      <c r="S55" s="293">
        <f t="shared" si="18"/>
        <v>0</v>
      </c>
      <c r="T55" s="293">
        <f t="shared" si="18"/>
        <v>0</v>
      </c>
      <c r="U55" s="293">
        <f t="shared" si="18"/>
        <v>0</v>
      </c>
      <c r="V55" s="293">
        <f t="shared" si="18"/>
        <v>0</v>
      </c>
      <c r="W55" s="293">
        <f t="shared" si="18"/>
        <v>0</v>
      </c>
      <c r="X55" s="293">
        <f t="shared" si="18"/>
        <v>0</v>
      </c>
      <c r="Y55" s="293">
        <f t="shared" si="18"/>
        <v>0</v>
      </c>
      <c r="Z55" s="293">
        <f t="shared" si="18"/>
        <v>0</v>
      </c>
      <c r="AA55" s="293">
        <f t="shared" si="18"/>
        <v>0</v>
      </c>
      <c r="AB55" s="293">
        <f t="shared" si="18"/>
        <v>0</v>
      </c>
      <c r="AC55" s="293">
        <f t="shared" si="18"/>
        <v>0</v>
      </c>
      <c r="AD55" s="293">
        <f t="shared" si="18"/>
        <v>0</v>
      </c>
      <c r="AE55" s="293">
        <f t="shared" si="18"/>
        <v>0</v>
      </c>
      <c r="AF55" s="293">
        <f t="shared" si="18"/>
        <v>0</v>
      </c>
      <c r="AG55" s="293">
        <f t="shared" si="18"/>
        <v>0</v>
      </c>
      <c r="AH55" s="293">
        <f t="shared" si="18"/>
        <v>0</v>
      </c>
      <c r="AI55" s="293">
        <f t="shared" si="18"/>
        <v>0</v>
      </c>
      <c r="AJ55" s="293">
        <f t="shared" si="18"/>
        <v>0</v>
      </c>
      <c r="AK55" s="293">
        <f t="shared" si="18"/>
        <v>0</v>
      </c>
      <c r="AL55" s="293">
        <f t="shared" si="18"/>
        <v>0</v>
      </c>
      <c r="AM55" s="293">
        <f t="shared" si="18"/>
        <v>0</v>
      </c>
      <c r="AN55" s="293">
        <f t="shared" si="18"/>
        <v>0</v>
      </c>
      <c r="AO55" s="293">
        <f t="shared" si="18"/>
        <v>0</v>
      </c>
      <c r="AP55" s="293">
        <f t="shared" si="18"/>
        <v>0</v>
      </c>
      <c r="AQ55" s="293">
        <f t="shared" si="18"/>
        <v>0</v>
      </c>
      <c r="AR55" s="293">
        <f t="shared" si="18"/>
        <v>0</v>
      </c>
      <c r="AS55" s="293">
        <f t="shared" si="18"/>
        <v>0</v>
      </c>
      <c r="AT55" s="293">
        <f t="shared" si="18"/>
        <v>0</v>
      </c>
      <c r="AU55" s="293">
        <f t="shared" si="18"/>
        <v>0</v>
      </c>
      <c r="AV55" s="293">
        <f t="shared" si="18"/>
        <v>0</v>
      </c>
      <c r="AW55" s="293">
        <f t="shared" si="18"/>
        <v>0</v>
      </c>
      <c r="AX55" s="293">
        <f t="shared" si="18"/>
        <v>0</v>
      </c>
      <c r="AY55" s="293">
        <f t="shared" si="18"/>
        <v>0</v>
      </c>
      <c r="AZ55" s="293">
        <f t="shared" si="18"/>
        <v>0</v>
      </c>
      <c r="BA55" s="293">
        <f t="shared" si="18"/>
        <v>0</v>
      </c>
      <c r="BB55" s="293">
        <f t="shared" si="18"/>
        <v>0</v>
      </c>
      <c r="BC55" s="293">
        <f t="shared" si="18"/>
        <v>0</v>
      </c>
      <c r="BD55" s="293">
        <f t="shared" si="18"/>
        <v>0</v>
      </c>
      <c r="BE55" s="293">
        <f t="shared" si="18"/>
        <v>0</v>
      </c>
      <c r="BF55" s="293">
        <f t="shared" si="18"/>
        <v>0</v>
      </c>
      <c r="BG55" s="293">
        <f t="shared" si="18"/>
        <v>0</v>
      </c>
      <c r="BH55" s="293">
        <f t="shared" si="18"/>
        <v>0</v>
      </c>
      <c r="BI55" s="293">
        <f t="shared" si="18"/>
        <v>0</v>
      </c>
      <c r="BJ55" s="293">
        <f t="shared" si="18"/>
        <v>0</v>
      </c>
      <c r="BK55" s="293">
        <f t="shared" si="18"/>
        <v>0</v>
      </c>
      <c r="BL55" s="293">
        <f t="shared" si="18"/>
        <v>0</v>
      </c>
      <c r="BM55" s="293">
        <f t="shared" si="18"/>
        <v>0</v>
      </c>
      <c r="BN55" s="293">
        <f t="shared" si="18"/>
        <v>0</v>
      </c>
      <c r="BO55" s="293">
        <f t="shared" si="18"/>
        <v>0</v>
      </c>
      <c r="BP55" s="293">
        <f t="shared" si="18"/>
        <v>0</v>
      </c>
      <c r="BQ55" s="293">
        <f t="shared" si="18"/>
        <v>0</v>
      </c>
      <c r="BR55" s="293">
        <f t="shared" si="18"/>
        <v>0</v>
      </c>
      <c r="BS55" s="293">
        <f t="shared" si="18"/>
        <v>0</v>
      </c>
      <c r="BT55" s="293">
        <f t="shared" si="18"/>
        <v>0</v>
      </c>
      <c r="BU55" s="293">
        <f t="shared" si="18"/>
        <v>0</v>
      </c>
    </row>
    <row r="56" spans="2:73" ht="18" customHeight="1" thickBot="1">
      <c r="B56" s="294">
        <v>50</v>
      </c>
      <c r="C56" s="297" t="s">
        <v>903</v>
      </c>
      <c r="D56" s="365" t="s">
        <v>831</v>
      </c>
      <c r="E56" s="366" t="s">
        <v>21</v>
      </c>
      <c r="F56" s="367" t="s">
        <v>212</v>
      </c>
      <c r="G56" s="367" t="s">
        <v>186</v>
      </c>
      <c r="H56" s="368">
        <v>3</v>
      </c>
      <c r="I56" s="367" t="s">
        <v>23</v>
      </c>
      <c r="J56" s="367" t="s">
        <v>23</v>
      </c>
      <c r="K56" s="295"/>
      <c r="L56" s="297" t="str">
        <f t="shared" si="4"/>
        <v>ENTERED</v>
      </c>
      <c r="M56" s="297"/>
      <c r="N56" s="298">
        <f t="shared" si="16"/>
        <v>0</v>
      </c>
      <c r="O56" s="298">
        <f t="shared" si="16"/>
        <v>0</v>
      </c>
      <c r="P56" s="298">
        <f t="shared" si="18"/>
        <v>8</v>
      </c>
      <c r="Q56" s="298">
        <f t="shared" si="18"/>
        <v>1</v>
      </c>
      <c r="R56" s="298">
        <f t="shared" si="18"/>
        <v>0</v>
      </c>
      <c r="S56" s="298">
        <f t="shared" si="18"/>
        <v>0</v>
      </c>
      <c r="T56" s="298">
        <f t="shared" si="18"/>
        <v>0</v>
      </c>
      <c r="U56" s="298">
        <f t="shared" ref="P56:BU60" si="19">SUMIFS(listof_result_total_scores,listof_result_program_codes,$C56,listof_result_teams,U$3)</f>
        <v>0</v>
      </c>
      <c r="V56" s="298">
        <f t="shared" si="19"/>
        <v>0</v>
      </c>
      <c r="W56" s="298">
        <f t="shared" si="19"/>
        <v>0</v>
      </c>
      <c r="X56" s="298">
        <f t="shared" si="19"/>
        <v>0</v>
      </c>
      <c r="Y56" s="298">
        <f t="shared" si="19"/>
        <v>0</v>
      </c>
      <c r="Z56" s="298">
        <f t="shared" si="19"/>
        <v>0</v>
      </c>
      <c r="AA56" s="298">
        <f t="shared" si="19"/>
        <v>0</v>
      </c>
      <c r="AB56" s="298">
        <f t="shared" si="19"/>
        <v>0</v>
      </c>
      <c r="AC56" s="298">
        <f t="shared" si="19"/>
        <v>0</v>
      </c>
      <c r="AD56" s="298">
        <f t="shared" si="19"/>
        <v>0</v>
      </c>
      <c r="AE56" s="298">
        <f t="shared" si="19"/>
        <v>0</v>
      </c>
      <c r="AF56" s="298">
        <f t="shared" si="19"/>
        <v>0</v>
      </c>
      <c r="AG56" s="298">
        <f t="shared" si="19"/>
        <v>0</v>
      </c>
      <c r="AH56" s="298">
        <f t="shared" si="19"/>
        <v>0</v>
      </c>
      <c r="AI56" s="298">
        <f t="shared" si="19"/>
        <v>0</v>
      </c>
      <c r="AJ56" s="298">
        <f t="shared" si="19"/>
        <v>0</v>
      </c>
      <c r="AK56" s="298">
        <f t="shared" si="19"/>
        <v>0</v>
      </c>
      <c r="AL56" s="298">
        <f t="shared" si="19"/>
        <v>0</v>
      </c>
      <c r="AM56" s="298">
        <f t="shared" si="19"/>
        <v>0</v>
      </c>
      <c r="AN56" s="298">
        <f t="shared" si="19"/>
        <v>0</v>
      </c>
      <c r="AO56" s="298">
        <f t="shared" si="19"/>
        <v>0</v>
      </c>
      <c r="AP56" s="298">
        <f t="shared" si="19"/>
        <v>0</v>
      </c>
      <c r="AQ56" s="298">
        <f t="shared" si="19"/>
        <v>0</v>
      </c>
      <c r="AR56" s="298">
        <f t="shared" si="19"/>
        <v>0</v>
      </c>
      <c r="AS56" s="298">
        <f t="shared" si="19"/>
        <v>0</v>
      </c>
      <c r="AT56" s="298">
        <f t="shared" si="19"/>
        <v>0</v>
      </c>
      <c r="AU56" s="298">
        <f t="shared" si="19"/>
        <v>0</v>
      </c>
      <c r="AV56" s="298">
        <f t="shared" si="19"/>
        <v>0</v>
      </c>
      <c r="AW56" s="298">
        <f t="shared" si="19"/>
        <v>0</v>
      </c>
      <c r="AX56" s="298">
        <f t="shared" si="19"/>
        <v>0</v>
      </c>
      <c r="AY56" s="298">
        <f t="shared" si="19"/>
        <v>0</v>
      </c>
      <c r="AZ56" s="298">
        <f t="shared" si="19"/>
        <v>0</v>
      </c>
      <c r="BA56" s="298">
        <f t="shared" si="19"/>
        <v>0</v>
      </c>
      <c r="BB56" s="298">
        <f t="shared" si="19"/>
        <v>0</v>
      </c>
      <c r="BC56" s="298">
        <f t="shared" si="19"/>
        <v>0</v>
      </c>
      <c r="BD56" s="298">
        <f t="shared" si="19"/>
        <v>0</v>
      </c>
      <c r="BE56" s="298">
        <f t="shared" si="19"/>
        <v>0</v>
      </c>
      <c r="BF56" s="298">
        <f t="shared" si="19"/>
        <v>0</v>
      </c>
      <c r="BG56" s="298">
        <f t="shared" si="19"/>
        <v>0</v>
      </c>
      <c r="BH56" s="298">
        <f t="shared" si="19"/>
        <v>0</v>
      </c>
      <c r="BI56" s="298">
        <f t="shared" si="19"/>
        <v>0</v>
      </c>
      <c r="BJ56" s="298">
        <f t="shared" si="19"/>
        <v>0</v>
      </c>
      <c r="BK56" s="298">
        <f t="shared" si="19"/>
        <v>0</v>
      </c>
      <c r="BL56" s="298">
        <f t="shared" si="19"/>
        <v>0</v>
      </c>
      <c r="BM56" s="298">
        <f t="shared" si="19"/>
        <v>0</v>
      </c>
      <c r="BN56" s="298">
        <f t="shared" si="19"/>
        <v>0</v>
      </c>
      <c r="BO56" s="298">
        <f t="shared" si="19"/>
        <v>0</v>
      </c>
      <c r="BP56" s="298">
        <f t="shared" si="19"/>
        <v>0</v>
      </c>
      <c r="BQ56" s="298">
        <f t="shared" si="19"/>
        <v>0</v>
      </c>
      <c r="BR56" s="298">
        <f t="shared" si="19"/>
        <v>0</v>
      </c>
      <c r="BS56" s="298">
        <f t="shared" si="19"/>
        <v>0</v>
      </c>
      <c r="BT56" s="298">
        <f t="shared" si="19"/>
        <v>0</v>
      </c>
      <c r="BU56" s="298">
        <f t="shared" si="19"/>
        <v>0</v>
      </c>
    </row>
    <row r="57" spans="2:73" ht="18" customHeight="1">
      <c r="B57" s="294">
        <v>51</v>
      </c>
      <c r="C57" s="292" t="s">
        <v>904</v>
      </c>
      <c r="D57" s="361" t="s">
        <v>877</v>
      </c>
      <c r="E57" s="362" t="s">
        <v>21</v>
      </c>
      <c r="F57" s="363" t="s">
        <v>212</v>
      </c>
      <c r="G57" s="363" t="s">
        <v>186</v>
      </c>
      <c r="H57" s="364">
        <v>3</v>
      </c>
      <c r="I57" s="363" t="s">
        <v>23</v>
      </c>
      <c r="J57" s="363" t="s">
        <v>23</v>
      </c>
      <c r="K57" s="291"/>
      <c r="L57" s="292" t="str">
        <f t="shared" si="4"/>
        <v>ENTERED</v>
      </c>
      <c r="M57" s="292"/>
      <c r="N57" s="293">
        <f t="shared" si="16"/>
        <v>0</v>
      </c>
      <c r="O57" s="293">
        <f t="shared" si="16"/>
        <v>0</v>
      </c>
      <c r="P57" s="293">
        <f t="shared" si="19"/>
        <v>1</v>
      </c>
      <c r="Q57" s="293">
        <f t="shared" si="19"/>
        <v>8</v>
      </c>
      <c r="R57" s="293">
        <f t="shared" si="19"/>
        <v>0</v>
      </c>
      <c r="S57" s="293">
        <f t="shared" si="19"/>
        <v>0</v>
      </c>
      <c r="T57" s="293">
        <f t="shared" si="19"/>
        <v>0</v>
      </c>
      <c r="U57" s="293">
        <f t="shared" si="19"/>
        <v>0</v>
      </c>
      <c r="V57" s="293">
        <f t="shared" si="19"/>
        <v>0</v>
      </c>
      <c r="W57" s="293">
        <f t="shared" si="19"/>
        <v>0</v>
      </c>
      <c r="X57" s="293">
        <f t="shared" si="19"/>
        <v>0</v>
      </c>
      <c r="Y57" s="293">
        <f t="shared" si="19"/>
        <v>0</v>
      </c>
      <c r="Z57" s="293">
        <f t="shared" si="19"/>
        <v>0</v>
      </c>
      <c r="AA57" s="293">
        <f t="shared" si="19"/>
        <v>0</v>
      </c>
      <c r="AB57" s="293">
        <f t="shared" si="19"/>
        <v>0</v>
      </c>
      <c r="AC57" s="293">
        <f t="shared" si="19"/>
        <v>0</v>
      </c>
      <c r="AD57" s="293">
        <f t="shared" si="19"/>
        <v>0</v>
      </c>
      <c r="AE57" s="293">
        <f t="shared" si="19"/>
        <v>0</v>
      </c>
      <c r="AF57" s="293">
        <f t="shared" si="19"/>
        <v>0</v>
      </c>
      <c r="AG57" s="293">
        <f t="shared" si="19"/>
        <v>0</v>
      </c>
      <c r="AH57" s="293">
        <f t="shared" si="19"/>
        <v>0</v>
      </c>
      <c r="AI57" s="293">
        <f t="shared" si="19"/>
        <v>0</v>
      </c>
      <c r="AJ57" s="293">
        <f t="shared" si="19"/>
        <v>0</v>
      </c>
      <c r="AK57" s="293">
        <f t="shared" si="19"/>
        <v>0</v>
      </c>
      <c r="AL57" s="293">
        <f t="shared" si="19"/>
        <v>0</v>
      </c>
      <c r="AM57" s="293">
        <f t="shared" si="19"/>
        <v>0</v>
      </c>
      <c r="AN57" s="293">
        <f t="shared" si="19"/>
        <v>0</v>
      </c>
      <c r="AO57" s="293">
        <f t="shared" si="19"/>
        <v>0</v>
      </c>
      <c r="AP57" s="293">
        <f t="shared" si="19"/>
        <v>0</v>
      </c>
      <c r="AQ57" s="293">
        <f t="shared" si="19"/>
        <v>0</v>
      </c>
      <c r="AR57" s="293">
        <f t="shared" si="19"/>
        <v>0</v>
      </c>
      <c r="AS57" s="293">
        <f t="shared" si="19"/>
        <v>0</v>
      </c>
      <c r="AT57" s="293">
        <f t="shared" si="19"/>
        <v>0</v>
      </c>
      <c r="AU57" s="293">
        <f t="shared" si="19"/>
        <v>0</v>
      </c>
      <c r="AV57" s="293">
        <f t="shared" si="19"/>
        <v>0</v>
      </c>
      <c r="AW57" s="293">
        <f t="shared" si="19"/>
        <v>0</v>
      </c>
      <c r="AX57" s="293">
        <f t="shared" si="19"/>
        <v>0</v>
      </c>
      <c r="AY57" s="293">
        <f t="shared" si="19"/>
        <v>0</v>
      </c>
      <c r="AZ57" s="293">
        <f t="shared" si="19"/>
        <v>0</v>
      </c>
      <c r="BA57" s="293">
        <f t="shared" si="19"/>
        <v>0</v>
      </c>
      <c r="BB57" s="293">
        <f t="shared" si="19"/>
        <v>0</v>
      </c>
      <c r="BC57" s="293">
        <f t="shared" si="19"/>
        <v>0</v>
      </c>
      <c r="BD57" s="293">
        <f t="shared" si="19"/>
        <v>0</v>
      </c>
      <c r="BE57" s="293">
        <f t="shared" si="19"/>
        <v>0</v>
      </c>
      <c r="BF57" s="293">
        <f t="shared" si="19"/>
        <v>0</v>
      </c>
      <c r="BG57" s="293">
        <f t="shared" si="19"/>
        <v>0</v>
      </c>
      <c r="BH57" s="293">
        <f t="shared" si="19"/>
        <v>0</v>
      </c>
      <c r="BI57" s="293">
        <f t="shared" si="19"/>
        <v>0</v>
      </c>
      <c r="BJ57" s="293">
        <f t="shared" si="19"/>
        <v>0</v>
      </c>
      <c r="BK57" s="293">
        <f t="shared" si="19"/>
        <v>0</v>
      </c>
      <c r="BL57" s="293">
        <f t="shared" si="19"/>
        <v>0</v>
      </c>
      <c r="BM57" s="293">
        <f t="shared" si="19"/>
        <v>0</v>
      </c>
      <c r="BN57" s="293">
        <f t="shared" si="19"/>
        <v>0</v>
      </c>
      <c r="BO57" s="293">
        <f t="shared" si="19"/>
        <v>0</v>
      </c>
      <c r="BP57" s="293">
        <f t="shared" si="19"/>
        <v>0</v>
      </c>
      <c r="BQ57" s="293">
        <f t="shared" si="19"/>
        <v>0</v>
      </c>
      <c r="BR57" s="293">
        <f t="shared" si="19"/>
        <v>0</v>
      </c>
      <c r="BS57" s="293">
        <f t="shared" si="19"/>
        <v>0</v>
      </c>
      <c r="BT57" s="293">
        <f t="shared" si="19"/>
        <v>0</v>
      </c>
      <c r="BU57" s="293">
        <f t="shared" si="19"/>
        <v>0</v>
      </c>
    </row>
    <row r="58" spans="2:73" ht="18" customHeight="1" thickBot="1">
      <c r="B58" s="294">
        <v>52</v>
      </c>
      <c r="C58" s="297" t="s">
        <v>905</v>
      </c>
      <c r="D58" s="365" t="s">
        <v>879</v>
      </c>
      <c r="E58" s="366" t="s">
        <v>21</v>
      </c>
      <c r="F58" s="367" t="s">
        <v>212</v>
      </c>
      <c r="G58" s="367" t="s">
        <v>186</v>
      </c>
      <c r="H58" s="368">
        <v>3</v>
      </c>
      <c r="I58" s="367" t="s">
        <v>23</v>
      </c>
      <c r="J58" s="367" t="s">
        <v>23</v>
      </c>
      <c r="K58" s="295"/>
      <c r="L58" s="297" t="str">
        <f t="shared" si="4"/>
        <v>ENTERED</v>
      </c>
      <c r="M58" s="297"/>
      <c r="N58" s="298">
        <f t="shared" si="16"/>
        <v>5</v>
      </c>
      <c r="O58" s="298">
        <f t="shared" si="16"/>
        <v>1</v>
      </c>
      <c r="P58" s="298">
        <f t="shared" si="19"/>
        <v>0</v>
      </c>
      <c r="Q58" s="298">
        <f t="shared" si="19"/>
        <v>3</v>
      </c>
      <c r="R58" s="298">
        <f t="shared" si="19"/>
        <v>0</v>
      </c>
      <c r="S58" s="298">
        <f t="shared" si="19"/>
        <v>0</v>
      </c>
      <c r="T58" s="298">
        <f t="shared" si="19"/>
        <v>0</v>
      </c>
      <c r="U58" s="298">
        <f t="shared" si="19"/>
        <v>0</v>
      </c>
      <c r="V58" s="298">
        <f t="shared" si="19"/>
        <v>0</v>
      </c>
      <c r="W58" s="298">
        <f t="shared" si="19"/>
        <v>0</v>
      </c>
      <c r="X58" s="298">
        <f t="shared" si="19"/>
        <v>0</v>
      </c>
      <c r="Y58" s="298">
        <f t="shared" si="19"/>
        <v>0</v>
      </c>
      <c r="Z58" s="298">
        <f t="shared" si="19"/>
        <v>0</v>
      </c>
      <c r="AA58" s="298">
        <f t="shared" si="19"/>
        <v>0</v>
      </c>
      <c r="AB58" s="298">
        <f t="shared" si="19"/>
        <v>0</v>
      </c>
      <c r="AC58" s="298">
        <f t="shared" si="19"/>
        <v>0</v>
      </c>
      <c r="AD58" s="298">
        <f t="shared" si="19"/>
        <v>0</v>
      </c>
      <c r="AE58" s="298">
        <f t="shared" si="19"/>
        <v>0</v>
      </c>
      <c r="AF58" s="298">
        <f t="shared" si="19"/>
        <v>0</v>
      </c>
      <c r="AG58" s="298">
        <f t="shared" si="19"/>
        <v>0</v>
      </c>
      <c r="AH58" s="298">
        <f t="shared" si="19"/>
        <v>0</v>
      </c>
      <c r="AI58" s="298">
        <f t="shared" si="19"/>
        <v>0</v>
      </c>
      <c r="AJ58" s="298">
        <f t="shared" si="19"/>
        <v>0</v>
      </c>
      <c r="AK58" s="298">
        <f t="shared" si="19"/>
        <v>0</v>
      </c>
      <c r="AL58" s="298">
        <f t="shared" si="19"/>
        <v>0</v>
      </c>
      <c r="AM58" s="298">
        <f t="shared" si="19"/>
        <v>0</v>
      </c>
      <c r="AN58" s="298">
        <f t="shared" si="19"/>
        <v>0</v>
      </c>
      <c r="AO58" s="298">
        <f t="shared" si="19"/>
        <v>0</v>
      </c>
      <c r="AP58" s="298">
        <f t="shared" si="19"/>
        <v>0</v>
      </c>
      <c r="AQ58" s="298">
        <f t="shared" si="19"/>
        <v>0</v>
      </c>
      <c r="AR58" s="298">
        <f t="shared" si="19"/>
        <v>0</v>
      </c>
      <c r="AS58" s="298">
        <f t="shared" si="19"/>
        <v>0</v>
      </c>
      <c r="AT58" s="298">
        <f t="shared" si="19"/>
        <v>0</v>
      </c>
      <c r="AU58" s="298">
        <f t="shared" si="19"/>
        <v>0</v>
      </c>
      <c r="AV58" s="298">
        <f t="shared" si="19"/>
        <v>0</v>
      </c>
      <c r="AW58" s="298">
        <f t="shared" si="19"/>
        <v>0</v>
      </c>
      <c r="AX58" s="298">
        <f t="shared" si="19"/>
        <v>0</v>
      </c>
      <c r="AY58" s="298">
        <f t="shared" si="19"/>
        <v>0</v>
      </c>
      <c r="AZ58" s="298">
        <f t="shared" si="19"/>
        <v>0</v>
      </c>
      <c r="BA58" s="298">
        <f t="shared" si="19"/>
        <v>0</v>
      </c>
      <c r="BB58" s="298">
        <f t="shared" si="19"/>
        <v>0</v>
      </c>
      <c r="BC58" s="298">
        <f t="shared" si="19"/>
        <v>0</v>
      </c>
      <c r="BD58" s="298">
        <f t="shared" si="19"/>
        <v>0</v>
      </c>
      <c r="BE58" s="298">
        <f t="shared" si="19"/>
        <v>0</v>
      </c>
      <c r="BF58" s="298">
        <f t="shared" si="19"/>
        <v>0</v>
      </c>
      <c r="BG58" s="298">
        <f t="shared" si="19"/>
        <v>0</v>
      </c>
      <c r="BH58" s="298">
        <f t="shared" si="19"/>
        <v>0</v>
      </c>
      <c r="BI58" s="298">
        <f t="shared" si="19"/>
        <v>0</v>
      </c>
      <c r="BJ58" s="298">
        <f t="shared" si="19"/>
        <v>0</v>
      </c>
      <c r="BK58" s="298">
        <f t="shared" si="19"/>
        <v>0</v>
      </c>
      <c r="BL58" s="298">
        <f t="shared" si="19"/>
        <v>0</v>
      </c>
      <c r="BM58" s="298">
        <f t="shared" si="19"/>
        <v>0</v>
      </c>
      <c r="BN58" s="298">
        <f t="shared" si="19"/>
        <v>0</v>
      </c>
      <c r="BO58" s="298">
        <f t="shared" si="19"/>
        <v>0</v>
      </c>
      <c r="BP58" s="298">
        <f t="shared" si="19"/>
        <v>0</v>
      </c>
      <c r="BQ58" s="298">
        <f t="shared" si="19"/>
        <v>0</v>
      </c>
      <c r="BR58" s="298">
        <f t="shared" si="19"/>
        <v>0</v>
      </c>
      <c r="BS58" s="298">
        <f t="shared" si="19"/>
        <v>0</v>
      </c>
      <c r="BT58" s="298">
        <f t="shared" si="19"/>
        <v>0</v>
      </c>
      <c r="BU58" s="298">
        <f t="shared" si="19"/>
        <v>0</v>
      </c>
    </row>
    <row r="59" spans="2:73" ht="18" customHeight="1">
      <c r="B59" s="294">
        <v>53</v>
      </c>
      <c r="C59" s="292" t="s">
        <v>906</v>
      </c>
      <c r="D59" s="361" t="s">
        <v>841</v>
      </c>
      <c r="E59" s="362" t="s">
        <v>21</v>
      </c>
      <c r="F59" s="363" t="s">
        <v>213</v>
      </c>
      <c r="G59" s="363" t="s">
        <v>186</v>
      </c>
      <c r="H59" s="364">
        <v>4</v>
      </c>
      <c r="I59" s="363" t="s">
        <v>24</v>
      </c>
      <c r="J59" s="363" t="s">
        <v>24</v>
      </c>
      <c r="K59" s="291"/>
      <c r="L59" s="292" t="str">
        <f t="shared" si="4"/>
        <v>ENTERED</v>
      </c>
      <c r="M59" s="292"/>
      <c r="N59" s="293">
        <f t="shared" si="16"/>
        <v>0</v>
      </c>
      <c r="O59" s="293">
        <f t="shared" si="16"/>
        <v>3</v>
      </c>
      <c r="P59" s="293">
        <f t="shared" si="19"/>
        <v>5</v>
      </c>
      <c r="Q59" s="293">
        <f t="shared" si="19"/>
        <v>7</v>
      </c>
      <c r="R59" s="293">
        <f t="shared" si="19"/>
        <v>0</v>
      </c>
      <c r="S59" s="293">
        <f t="shared" si="19"/>
        <v>0</v>
      </c>
      <c r="T59" s="293">
        <f t="shared" si="19"/>
        <v>0</v>
      </c>
      <c r="U59" s="293">
        <f t="shared" si="19"/>
        <v>0</v>
      </c>
      <c r="V59" s="293">
        <f t="shared" si="19"/>
        <v>0</v>
      </c>
      <c r="W59" s="293">
        <f t="shared" si="19"/>
        <v>0</v>
      </c>
      <c r="X59" s="293">
        <f t="shared" si="19"/>
        <v>0</v>
      </c>
      <c r="Y59" s="293">
        <f t="shared" si="19"/>
        <v>0</v>
      </c>
      <c r="Z59" s="293">
        <f t="shared" si="19"/>
        <v>0</v>
      </c>
      <c r="AA59" s="293">
        <f t="shared" si="19"/>
        <v>0</v>
      </c>
      <c r="AB59" s="293">
        <f t="shared" si="19"/>
        <v>0</v>
      </c>
      <c r="AC59" s="293">
        <f t="shared" si="19"/>
        <v>0</v>
      </c>
      <c r="AD59" s="293">
        <f t="shared" si="19"/>
        <v>0</v>
      </c>
      <c r="AE59" s="293">
        <f t="shared" si="19"/>
        <v>0</v>
      </c>
      <c r="AF59" s="293">
        <f t="shared" si="19"/>
        <v>0</v>
      </c>
      <c r="AG59" s="293">
        <f t="shared" si="19"/>
        <v>0</v>
      </c>
      <c r="AH59" s="293">
        <f t="shared" si="19"/>
        <v>0</v>
      </c>
      <c r="AI59" s="293">
        <f t="shared" si="19"/>
        <v>0</v>
      </c>
      <c r="AJ59" s="293">
        <f t="shared" si="19"/>
        <v>0</v>
      </c>
      <c r="AK59" s="293">
        <f t="shared" si="19"/>
        <v>0</v>
      </c>
      <c r="AL59" s="293">
        <f t="shared" si="19"/>
        <v>0</v>
      </c>
      <c r="AM59" s="293">
        <f t="shared" si="19"/>
        <v>0</v>
      </c>
      <c r="AN59" s="293">
        <f t="shared" si="19"/>
        <v>0</v>
      </c>
      <c r="AO59" s="293">
        <f t="shared" si="19"/>
        <v>0</v>
      </c>
      <c r="AP59" s="293">
        <f t="shared" si="19"/>
        <v>0</v>
      </c>
      <c r="AQ59" s="293">
        <f t="shared" si="19"/>
        <v>0</v>
      </c>
      <c r="AR59" s="293">
        <f t="shared" si="19"/>
        <v>0</v>
      </c>
      <c r="AS59" s="293">
        <f t="shared" si="19"/>
        <v>0</v>
      </c>
      <c r="AT59" s="293">
        <f t="shared" si="19"/>
        <v>0</v>
      </c>
      <c r="AU59" s="293">
        <f t="shared" si="19"/>
        <v>0</v>
      </c>
      <c r="AV59" s="293">
        <f t="shared" si="19"/>
        <v>0</v>
      </c>
      <c r="AW59" s="293">
        <f t="shared" si="19"/>
        <v>0</v>
      </c>
      <c r="AX59" s="293">
        <f t="shared" si="19"/>
        <v>0</v>
      </c>
      <c r="AY59" s="293">
        <f t="shared" si="19"/>
        <v>0</v>
      </c>
      <c r="AZ59" s="293">
        <f t="shared" si="19"/>
        <v>0</v>
      </c>
      <c r="BA59" s="293">
        <f t="shared" si="19"/>
        <v>0</v>
      </c>
      <c r="BB59" s="293">
        <f t="shared" si="19"/>
        <v>0</v>
      </c>
      <c r="BC59" s="293">
        <f t="shared" si="19"/>
        <v>0</v>
      </c>
      <c r="BD59" s="293">
        <f t="shared" si="19"/>
        <v>0</v>
      </c>
      <c r="BE59" s="293">
        <f t="shared" si="19"/>
        <v>0</v>
      </c>
      <c r="BF59" s="293">
        <f t="shared" si="19"/>
        <v>0</v>
      </c>
      <c r="BG59" s="293">
        <f t="shared" si="19"/>
        <v>0</v>
      </c>
      <c r="BH59" s="293">
        <f t="shared" si="19"/>
        <v>0</v>
      </c>
      <c r="BI59" s="293">
        <f t="shared" si="19"/>
        <v>0</v>
      </c>
      <c r="BJ59" s="293">
        <f t="shared" si="19"/>
        <v>0</v>
      </c>
      <c r="BK59" s="293">
        <f t="shared" si="19"/>
        <v>0</v>
      </c>
      <c r="BL59" s="293">
        <f t="shared" si="19"/>
        <v>0</v>
      </c>
      <c r="BM59" s="293">
        <f t="shared" si="19"/>
        <v>0</v>
      </c>
      <c r="BN59" s="293">
        <f t="shared" si="19"/>
        <v>0</v>
      </c>
      <c r="BO59" s="293">
        <f t="shared" si="19"/>
        <v>0</v>
      </c>
      <c r="BP59" s="293">
        <f t="shared" si="19"/>
        <v>0</v>
      </c>
      <c r="BQ59" s="293">
        <f t="shared" si="19"/>
        <v>0</v>
      </c>
      <c r="BR59" s="293">
        <f t="shared" si="19"/>
        <v>0</v>
      </c>
      <c r="BS59" s="293">
        <f t="shared" si="19"/>
        <v>0</v>
      </c>
      <c r="BT59" s="293">
        <f t="shared" si="19"/>
        <v>0</v>
      </c>
      <c r="BU59" s="293">
        <f t="shared" si="19"/>
        <v>0</v>
      </c>
    </row>
    <row r="60" spans="2:73" ht="18" customHeight="1" thickBot="1">
      <c r="B60" s="294">
        <v>54</v>
      </c>
      <c r="C60" s="297" t="s">
        <v>907</v>
      </c>
      <c r="D60" s="365" t="s">
        <v>884</v>
      </c>
      <c r="E60" s="366" t="s">
        <v>21</v>
      </c>
      <c r="F60" s="367" t="s">
        <v>213</v>
      </c>
      <c r="G60" s="367" t="s">
        <v>186</v>
      </c>
      <c r="H60" s="368">
        <v>2</v>
      </c>
      <c r="I60" s="367" t="s">
        <v>24</v>
      </c>
      <c r="J60" s="367" t="s">
        <v>24</v>
      </c>
      <c r="K60" s="295"/>
      <c r="L60" s="297" t="str">
        <f t="shared" si="4"/>
        <v>ENTERED</v>
      </c>
      <c r="M60" s="297"/>
      <c r="N60" s="298">
        <f t="shared" si="16"/>
        <v>3</v>
      </c>
      <c r="O60" s="298">
        <f t="shared" si="16"/>
        <v>7</v>
      </c>
      <c r="P60" s="298">
        <f t="shared" si="19"/>
        <v>5</v>
      </c>
      <c r="Q60" s="298">
        <f t="shared" si="19"/>
        <v>0</v>
      </c>
      <c r="R60" s="298">
        <f t="shared" si="19"/>
        <v>0</v>
      </c>
      <c r="S60" s="298">
        <f t="shared" si="19"/>
        <v>0</v>
      </c>
      <c r="T60" s="298">
        <f t="shared" si="19"/>
        <v>0</v>
      </c>
      <c r="U60" s="298">
        <f t="shared" si="19"/>
        <v>0</v>
      </c>
      <c r="V60" s="298">
        <f t="shared" si="19"/>
        <v>0</v>
      </c>
      <c r="W60" s="298">
        <f t="shared" si="19"/>
        <v>0</v>
      </c>
      <c r="X60" s="298">
        <f t="shared" si="19"/>
        <v>0</v>
      </c>
      <c r="Y60" s="298">
        <f t="shared" si="19"/>
        <v>0</v>
      </c>
      <c r="Z60" s="298">
        <f t="shared" si="19"/>
        <v>0</v>
      </c>
      <c r="AA60" s="298">
        <f t="shared" si="19"/>
        <v>0</v>
      </c>
      <c r="AB60" s="298">
        <f t="shared" si="19"/>
        <v>0</v>
      </c>
      <c r="AC60" s="298">
        <f t="shared" si="19"/>
        <v>0</v>
      </c>
      <c r="AD60" s="298">
        <f t="shared" si="19"/>
        <v>0</v>
      </c>
      <c r="AE60" s="298">
        <f t="shared" si="19"/>
        <v>0</v>
      </c>
      <c r="AF60" s="298">
        <f t="shared" si="19"/>
        <v>0</v>
      </c>
      <c r="AG60" s="298">
        <f t="shared" si="19"/>
        <v>0</v>
      </c>
      <c r="AH60" s="298">
        <f t="shared" si="19"/>
        <v>0</v>
      </c>
      <c r="AI60" s="298">
        <f t="shared" si="19"/>
        <v>0</v>
      </c>
      <c r="AJ60" s="298">
        <f t="shared" si="19"/>
        <v>0</v>
      </c>
      <c r="AK60" s="298">
        <f t="shared" si="19"/>
        <v>0</v>
      </c>
      <c r="AL60" s="298">
        <f t="shared" si="19"/>
        <v>0</v>
      </c>
      <c r="AM60" s="298">
        <f t="shared" si="19"/>
        <v>0</v>
      </c>
      <c r="AN60" s="298">
        <f t="shared" si="19"/>
        <v>0</v>
      </c>
      <c r="AO60" s="298">
        <f t="shared" si="19"/>
        <v>0</v>
      </c>
      <c r="AP60" s="298">
        <f t="shared" si="19"/>
        <v>0</v>
      </c>
      <c r="AQ60" s="298">
        <f t="shared" si="19"/>
        <v>0</v>
      </c>
      <c r="AR60" s="298">
        <f t="shared" ref="P60:BU64" si="20">SUMIFS(listof_result_total_scores,listof_result_program_codes,$C60,listof_result_teams,AR$3)</f>
        <v>0</v>
      </c>
      <c r="AS60" s="298">
        <f t="shared" si="20"/>
        <v>0</v>
      </c>
      <c r="AT60" s="298">
        <f t="shared" si="20"/>
        <v>0</v>
      </c>
      <c r="AU60" s="298">
        <f t="shared" si="20"/>
        <v>0</v>
      </c>
      <c r="AV60" s="298">
        <f t="shared" si="20"/>
        <v>0</v>
      </c>
      <c r="AW60" s="298">
        <f t="shared" si="20"/>
        <v>0</v>
      </c>
      <c r="AX60" s="298">
        <f t="shared" si="20"/>
        <v>0</v>
      </c>
      <c r="AY60" s="298">
        <f t="shared" si="20"/>
        <v>0</v>
      </c>
      <c r="AZ60" s="298">
        <f t="shared" si="20"/>
        <v>0</v>
      </c>
      <c r="BA60" s="298">
        <f t="shared" si="20"/>
        <v>0</v>
      </c>
      <c r="BB60" s="298">
        <f t="shared" si="20"/>
        <v>0</v>
      </c>
      <c r="BC60" s="298">
        <f t="shared" si="20"/>
        <v>0</v>
      </c>
      <c r="BD60" s="298">
        <f t="shared" si="20"/>
        <v>0</v>
      </c>
      <c r="BE60" s="298">
        <f t="shared" si="20"/>
        <v>0</v>
      </c>
      <c r="BF60" s="298">
        <f t="shared" si="20"/>
        <v>0</v>
      </c>
      <c r="BG60" s="298">
        <f t="shared" si="20"/>
        <v>0</v>
      </c>
      <c r="BH60" s="298">
        <f t="shared" si="20"/>
        <v>0</v>
      </c>
      <c r="BI60" s="298">
        <f t="shared" si="20"/>
        <v>0</v>
      </c>
      <c r="BJ60" s="298">
        <f t="shared" si="20"/>
        <v>0</v>
      </c>
      <c r="BK60" s="298">
        <f t="shared" si="20"/>
        <v>0</v>
      </c>
      <c r="BL60" s="298">
        <f t="shared" si="20"/>
        <v>0</v>
      </c>
      <c r="BM60" s="298">
        <f t="shared" si="20"/>
        <v>0</v>
      </c>
      <c r="BN60" s="298">
        <f t="shared" si="20"/>
        <v>0</v>
      </c>
      <c r="BO60" s="298">
        <f t="shared" si="20"/>
        <v>0</v>
      </c>
      <c r="BP60" s="298">
        <f t="shared" si="20"/>
        <v>0</v>
      </c>
      <c r="BQ60" s="298">
        <f t="shared" si="20"/>
        <v>0</v>
      </c>
      <c r="BR60" s="298">
        <f t="shared" si="20"/>
        <v>0</v>
      </c>
      <c r="BS60" s="298">
        <f t="shared" si="20"/>
        <v>0</v>
      </c>
      <c r="BT60" s="298">
        <f t="shared" si="20"/>
        <v>0</v>
      </c>
      <c r="BU60" s="298">
        <f t="shared" si="20"/>
        <v>0</v>
      </c>
    </row>
    <row r="61" spans="2:73" ht="18" customHeight="1">
      <c r="B61" s="294">
        <v>55</v>
      </c>
      <c r="C61" s="292" t="s">
        <v>908</v>
      </c>
      <c r="D61" s="361" t="s">
        <v>909</v>
      </c>
      <c r="E61" s="362" t="s">
        <v>22</v>
      </c>
      <c r="F61" s="363" t="s">
        <v>213</v>
      </c>
      <c r="G61" s="363" t="s">
        <v>186</v>
      </c>
      <c r="H61" s="364">
        <v>2</v>
      </c>
      <c r="I61" s="363" t="s">
        <v>22</v>
      </c>
      <c r="J61" s="363" t="s">
        <v>22</v>
      </c>
      <c r="K61" s="291"/>
      <c r="L61" s="292" t="str">
        <f t="shared" si="4"/>
        <v>ENTERED</v>
      </c>
      <c r="M61" s="292"/>
      <c r="N61" s="293">
        <f t="shared" si="16"/>
        <v>5</v>
      </c>
      <c r="O61" s="293">
        <f t="shared" si="16"/>
        <v>10</v>
      </c>
      <c r="P61" s="293">
        <f t="shared" si="20"/>
        <v>7</v>
      </c>
      <c r="Q61" s="293">
        <f t="shared" si="20"/>
        <v>0</v>
      </c>
      <c r="R61" s="293">
        <f t="shared" si="20"/>
        <v>0</v>
      </c>
      <c r="S61" s="293">
        <f t="shared" si="20"/>
        <v>0</v>
      </c>
      <c r="T61" s="293">
        <f t="shared" si="20"/>
        <v>0</v>
      </c>
      <c r="U61" s="293">
        <f t="shared" si="20"/>
        <v>0</v>
      </c>
      <c r="V61" s="293">
        <f t="shared" si="20"/>
        <v>0</v>
      </c>
      <c r="W61" s="293">
        <f t="shared" si="20"/>
        <v>0</v>
      </c>
      <c r="X61" s="293">
        <f t="shared" si="20"/>
        <v>0</v>
      </c>
      <c r="Y61" s="293">
        <f t="shared" si="20"/>
        <v>0</v>
      </c>
      <c r="Z61" s="293">
        <f t="shared" si="20"/>
        <v>0</v>
      </c>
      <c r="AA61" s="293">
        <f t="shared" si="20"/>
        <v>0</v>
      </c>
      <c r="AB61" s="293">
        <f t="shared" si="20"/>
        <v>0</v>
      </c>
      <c r="AC61" s="293">
        <f t="shared" si="20"/>
        <v>0</v>
      </c>
      <c r="AD61" s="293">
        <f t="shared" si="20"/>
        <v>0</v>
      </c>
      <c r="AE61" s="293">
        <f t="shared" si="20"/>
        <v>0</v>
      </c>
      <c r="AF61" s="293">
        <f t="shared" si="20"/>
        <v>0</v>
      </c>
      <c r="AG61" s="293">
        <f t="shared" si="20"/>
        <v>0</v>
      </c>
      <c r="AH61" s="293">
        <f t="shared" si="20"/>
        <v>0</v>
      </c>
      <c r="AI61" s="293">
        <f t="shared" si="20"/>
        <v>0</v>
      </c>
      <c r="AJ61" s="293">
        <f t="shared" si="20"/>
        <v>0</v>
      </c>
      <c r="AK61" s="293">
        <f t="shared" si="20"/>
        <v>0</v>
      </c>
      <c r="AL61" s="293">
        <f t="shared" si="20"/>
        <v>0</v>
      </c>
      <c r="AM61" s="293">
        <f t="shared" si="20"/>
        <v>0</v>
      </c>
      <c r="AN61" s="293">
        <f t="shared" si="20"/>
        <v>0</v>
      </c>
      <c r="AO61" s="293">
        <f t="shared" si="20"/>
        <v>0</v>
      </c>
      <c r="AP61" s="293">
        <f t="shared" si="20"/>
        <v>0</v>
      </c>
      <c r="AQ61" s="293">
        <f t="shared" si="20"/>
        <v>0</v>
      </c>
      <c r="AR61" s="293">
        <f t="shared" si="20"/>
        <v>0</v>
      </c>
      <c r="AS61" s="293">
        <f t="shared" si="20"/>
        <v>0</v>
      </c>
      <c r="AT61" s="293">
        <f t="shared" si="20"/>
        <v>0</v>
      </c>
      <c r="AU61" s="293">
        <f t="shared" si="20"/>
        <v>0</v>
      </c>
      <c r="AV61" s="293">
        <f t="shared" si="20"/>
        <v>0</v>
      </c>
      <c r="AW61" s="293">
        <f t="shared" si="20"/>
        <v>0</v>
      </c>
      <c r="AX61" s="293">
        <f t="shared" si="20"/>
        <v>0</v>
      </c>
      <c r="AY61" s="293">
        <f t="shared" si="20"/>
        <v>0</v>
      </c>
      <c r="AZ61" s="293">
        <f t="shared" si="20"/>
        <v>0</v>
      </c>
      <c r="BA61" s="293">
        <f t="shared" si="20"/>
        <v>0</v>
      </c>
      <c r="BB61" s="293">
        <f t="shared" si="20"/>
        <v>0</v>
      </c>
      <c r="BC61" s="293">
        <f t="shared" si="20"/>
        <v>0</v>
      </c>
      <c r="BD61" s="293">
        <f t="shared" si="20"/>
        <v>0</v>
      </c>
      <c r="BE61" s="293">
        <f t="shared" si="20"/>
        <v>0</v>
      </c>
      <c r="BF61" s="293">
        <f t="shared" si="20"/>
        <v>0</v>
      </c>
      <c r="BG61" s="293">
        <f t="shared" si="20"/>
        <v>0</v>
      </c>
      <c r="BH61" s="293">
        <f t="shared" si="20"/>
        <v>0</v>
      </c>
      <c r="BI61" s="293">
        <f t="shared" si="20"/>
        <v>0</v>
      </c>
      <c r="BJ61" s="293">
        <f t="shared" si="20"/>
        <v>0</v>
      </c>
      <c r="BK61" s="293">
        <f t="shared" si="20"/>
        <v>0</v>
      </c>
      <c r="BL61" s="293">
        <f t="shared" si="20"/>
        <v>0</v>
      </c>
      <c r="BM61" s="293">
        <f t="shared" si="20"/>
        <v>0</v>
      </c>
      <c r="BN61" s="293">
        <f t="shared" si="20"/>
        <v>0</v>
      </c>
      <c r="BO61" s="293">
        <f t="shared" si="20"/>
        <v>0</v>
      </c>
      <c r="BP61" s="293">
        <f t="shared" si="20"/>
        <v>0</v>
      </c>
      <c r="BQ61" s="293">
        <f t="shared" si="20"/>
        <v>0</v>
      </c>
      <c r="BR61" s="293">
        <f t="shared" si="20"/>
        <v>0</v>
      </c>
      <c r="BS61" s="293">
        <f t="shared" si="20"/>
        <v>0</v>
      </c>
      <c r="BT61" s="293">
        <f t="shared" si="20"/>
        <v>0</v>
      </c>
      <c r="BU61" s="293">
        <f t="shared" si="20"/>
        <v>0</v>
      </c>
    </row>
    <row r="62" spans="2:73" ht="18" customHeight="1" thickBot="1">
      <c r="B62" s="294">
        <v>56</v>
      </c>
      <c r="C62" s="297" t="s">
        <v>910</v>
      </c>
      <c r="D62" s="365" t="s">
        <v>911</v>
      </c>
      <c r="E62" s="366" t="s">
        <v>22</v>
      </c>
      <c r="F62" s="367" t="s">
        <v>213</v>
      </c>
      <c r="G62" s="367" t="s">
        <v>186</v>
      </c>
      <c r="H62" s="368">
        <v>9</v>
      </c>
      <c r="I62" s="367" t="s">
        <v>22</v>
      </c>
      <c r="J62" s="367" t="s">
        <v>22</v>
      </c>
      <c r="K62" s="295"/>
      <c r="L62" s="297" t="str">
        <f t="shared" si="4"/>
        <v>ENTERED</v>
      </c>
      <c r="M62" s="297"/>
      <c r="N62" s="298">
        <f t="shared" si="16"/>
        <v>5</v>
      </c>
      <c r="O62" s="298">
        <f t="shared" si="16"/>
        <v>7</v>
      </c>
      <c r="P62" s="298">
        <f t="shared" si="20"/>
        <v>10</v>
      </c>
      <c r="Q62" s="298">
        <f t="shared" si="20"/>
        <v>0</v>
      </c>
      <c r="R62" s="298">
        <f t="shared" si="20"/>
        <v>0</v>
      </c>
      <c r="S62" s="298">
        <f t="shared" si="20"/>
        <v>0</v>
      </c>
      <c r="T62" s="298">
        <f t="shared" si="20"/>
        <v>0</v>
      </c>
      <c r="U62" s="298">
        <f t="shared" si="20"/>
        <v>0</v>
      </c>
      <c r="V62" s="298">
        <f t="shared" si="20"/>
        <v>0</v>
      </c>
      <c r="W62" s="298">
        <f t="shared" si="20"/>
        <v>0</v>
      </c>
      <c r="X62" s="298">
        <f t="shared" si="20"/>
        <v>0</v>
      </c>
      <c r="Y62" s="298">
        <f t="shared" si="20"/>
        <v>0</v>
      </c>
      <c r="Z62" s="298">
        <f t="shared" si="20"/>
        <v>0</v>
      </c>
      <c r="AA62" s="298">
        <f t="shared" si="20"/>
        <v>0</v>
      </c>
      <c r="AB62" s="298">
        <f t="shared" si="20"/>
        <v>0</v>
      </c>
      <c r="AC62" s="298">
        <f t="shared" si="20"/>
        <v>0</v>
      </c>
      <c r="AD62" s="298">
        <f t="shared" si="20"/>
        <v>0</v>
      </c>
      <c r="AE62" s="298">
        <f t="shared" si="20"/>
        <v>0</v>
      </c>
      <c r="AF62" s="298">
        <f t="shared" si="20"/>
        <v>0</v>
      </c>
      <c r="AG62" s="298">
        <f t="shared" si="20"/>
        <v>0</v>
      </c>
      <c r="AH62" s="298">
        <f t="shared" si="20"/>
        <v>0</v>
      </c>
      <c r="AI62" s="298">
        <f t="shared" si="20"/>
        <v>0</v>
      </c>
      <c r="AJ62" s="298">
        <f t="shared" si="20"/>
        <v>0</v>
      </c>
      <c r="AK62" s="298">
        <f t="shared" si="20"/>
        <v>0</v>
      </c>
      <c r="AL62" s="298">
        <f t="shared" si="20"/>
        <v>0</v>
      </c>
      <c r="AM62" s="298">
        <f t="shared" si="20"/>
        <v>0</v>
      </c>
      <c r="AN62" s="298">
        <f t="shared" si="20"/>
        <v>0</v>
      </c>
      <c r="AO62" s="298">
        <f t="shared" si="20"/>
        <v>0</v>
      </c>
      <c r="AP62" s="298">
        <f t="shared" si="20"/>
        <v>0</v>
      </c>
      <c r="AQ62" s="298">
        <f t="shared" si="20"/>
        <v>0</v>
      </c>
      <c r="AR62" s="298">
        <f t="shared" si="20"/>
        <v>0</v>
      </c>
      <c r="AS62" s="298">
        <f t="shared" si="20"/>
        <v>0</v>
      </c>
      <c r="AT62" s="298">
        <f t="shared" si="20"/>
        <v>0</v>
      </c>
      <c r="AU62" s="298">
        <f t="shared" si="20"/>
        <v>0</v>
      </c>
      <c r="AV62" s="298">
        <f t="shared" si="20"/>
        <v>0</v>
      </c>
      <c r="AW62" s="298">
        <f t="shared" si="20"/>
        <v>0</v>
      </c>
      <c r="AX62" s="298">
        <f t="shared" si="20"/>
        <v>0</v>
      </c>
      <c r="AY62" s="298">
        <f t="shared" si="20"/>
        <v>0</v>
      </c>
      <c r="AZ62" s="298">
        <f t="shared" si="20"/>
        <v>0</v>
      </c>
      <c r="BA62" s="298">
        <f t="shared" si="20"/>
        <v>0</v>
      </c>
      <c r="BB62" s="298">
        <f t="shared" si="20"/>
        <v>0</v>
      </c>
      <c r="BC62" s="298">
        <f t="shared" si="20"/>
        <v>0</v>
      </c>
      <c r="BD62" s="298">
        <f t="shared" si="20"/>
        <v>0</v>
      </c>
      <c r="BE62" s="298">
        <f t="shared" si="20"/>
        <v>0</v>
      </c>
      <c r="BF62" s="298">
        <f t="shared" si="20"/>
        <v>0</v>
      </c>
      <c r="BG62" s="298">
        <f t="shared" si="20"/>
        <v>0</v>
      </c>
      <c r="BH62" s="298">
        <f t="shared" si="20"/>
        <v>0</v>
      </c>
      <c r="BI62" s="298">
        <f t="shared" si="20"/>
        <v>0</v>
      </c>
      <c r="BJ62" s="298">
        <f t="shared" si="20"/>
        <v>0</v>
      </c>
      <c r="BK62" s="298">
        <f t="shared" si="20"/>
        <v>0</v>
      </c>
      <c r="BL62" s="298">
        <f t="shared" si="20"/>
        <v>0</v>
      </c>
      <c r="BM62" s="298">
        <f t="shared" si="20"/>
        <v>0</v>
      </c>
      <c r="BN62" s="298">
        <f t="shared" si="20"/>
        <v>0</v>
      </c>
      <c r="BO62" s="298">
        <f t="shared" si="20"/>
        <v>0</v>
      </c>
      <c r="BP62" s="298">
        <f t="shared" si="20"/>
        <v>0</v>
      </c>
      <c r="BQ62" s="298">
        <f t="shared" si="20"/>
        <v>0</v>
      </c>
      <c r="BR62" s="298">
        <f t="shared" si="20"/>
        <v>0</v>
      </c>
      <c r="BS62" s="298">
        <f t="shared" si="20"/>
        <v>0</v>
      </c>
      <c r="BT62" s="298">
        <f t="shared" si="20"/>
        <v>0</v>
      </c>
      <c r="BU62" s="298">
        <f t="shared" si="20"/>
        <v>0</v>
      </c>
    </row>
    <row r="63" spans="2:73" ht="18" customHeight="1">
      <c r="B63" s="294">
        <v>57</v>
      </c>
      <c r="C63" s="292" t="s">
        <v>912</v>
      </c>
      <c r="D63" s="361" t="s">
        <v>886</v>
      </c>
      <c r="E63" s="362" t="s">
        <v>22</v>
      </c>
      <c r="F63" s="363" t="s">
        <v>213</v>
      </c>
      <c r="G63" s="363" t="s">
        <v>186</v>
      </c>
      <c r="H63" s="364">
        <v>7</v>
      </c>
      <c r="I63" s="363" t="s">
        <v>22</v>
      </c>
      <c r="J63" s="363" t="s">
        <v>22</v>
      </c>
      <c r="K63" s="291"/>
      <c r="L63" s="292" t="str">
        <f t="shared" si="4"/>
        <v>ENTERED</v>
      </c>
      <c r="M63" s="292"/>
      <c r="N63" s="293">
        <f t="shared" si="16"/>
        <v>5</v>
      </c>
      <c r="O63" s="293">
        <f t="shared" si="16"/>
        <v>10</v>
      </c>
      <c r="P63" s="293">
        <f t="shared" si="20"/>
        <v>7</v>
      </c>
      <c r="Q63" s="293">
        <f t="shared" si="20"/>
        <v>0</v>
      </c>
      <c r="R63" s="293">
        <f t="shared" si="20"/>
        <v>0</v>
      </c>
      <c r="S63" s="293">
        <f t="shared" si="20"/>
        <v>0</v>
      </c>
      <c r="T63" s="293">
        <f t="shared" si="20"/>
        <v>0</v>
      </c>
      <c r="U63" s="293">
        <f t="shared" si="20"/>
        <v>0</v>
      </c>
      <c r="V63" s="293">
        <f t="shared" si="20"/>
        <v>0</v>
      </c>
      <c r="W63" s="293">
        <f t="shared" si="20"/>
        <v>0</v>
      </c>
      <c r="X63" s="293">
        <f t="shared" si="20"/>
        <v>0</v>
      </c>
      <c r="Y63" s="293">
        <f t="shared" si="20"/>
        <v>0</v>
      </c>
      <c r="Z63" s="293">
        <f t="shared" si="20"/>
        <v>0</v>
      </c>
      <c r="AA63" s="293">
        <f t="shared" si="20"/>
        <v>0</v>
      </c>
      <c r="AB63" s="293">
        <f t="shared" si="20"/>
        <v>0</v>
      </c>
      <c r="AC63" s="293">
        <f t="shared" si="20"/>
        <v>0</v>
      </c>
      <c r="AD63" s="293">
        <f t="shared" si="20"/>
        <v>0</v>
      </c>
      <c r="AE63" s="293">
        <f t="shared" si="20"/>
        <v>0</v>
      </c>
      <c r="AF63" s="293">
        <f t="shared" si="20"/>
        <v>0</v>
      </c>
      <c r="AG63" s="293">
        <f t="shared" si="20"/>
        <v>0</v>
      </c>
      <c r="AH63" s="293">
        <f t="shared" si="20"/>
        <v>0</v>
      </c>
      <c r="AI63" s="293">
        <f t="shared" si="20"/>
        <v>0</v>
      </c>
      <c r="AJ63" s="293">
        <f t="shared" si="20"/>
        <v>0</v>
      </c>
      <c r="AK63" s="293">
        <f t="shared" si="20"/>
        <v>0</v>
      </c>
      <c r="AL63" s="293">
        <f t="shared" si="20"/>
        <v>0</v>
      </c>
      <c r="AM63" s="293">
        <f t="shared" si="20"/>
        <v>0</v>
      </c>
      <c r="AN63" s="293">
        <f t="shared" si="20"/>
        <v>0</v>
      </c>
      <c r="AO63" s="293">
        <f t="shared" si="20"/>
        <v>0</v>
      </c>
      <c r="AP63" s="293">
        <f t="shared" si="20"/>
        <v>0</v>
      </c>
      <c r="AQ63" s="293">
        <f t="shared" si="20"/>
        <v>0</v>
      </c>
      <c r="AR63" s="293">
        <f t="shared" si="20"/>
        <v>0</v>
      </c>
      <c r="AS63" s="293">
        <f t="shared" si="20"/>
        <v>0</v>
      </c>
      <c r="AT63" s="293">
        <f t="shared" si="20"/>
        <v>0</v>
      </c>
      <c r="AU63" s="293">
        <f t="shared" si="20"/>
        <v>0</v>
      </c>
      <c r="AV63" s="293">
        <f t="shared" si="20"/>
        <v>0</v>
      </c>
      <c r="AW63" s="293">
        <f t="shared" si="20"/>
        <v>0</v>
      </c>
      <c r="AX63" s="293">
        <f t="shared" si="20"/>
        <v>0</v>
      </c>
      <c r="AY63" s="293">
        <f t="shared" si="20"/>
        <v>0</v>
      </c>
      <c r="AZ63" s="293">
        <f t="shared" si="20"/>
        <v>0</v>
      </c>
      <c r="BA63" s="293">
        <f t="shared" si="20"/>
        <v>0</v>
      </c>
      <c r="BB63" s="293">
        <f t="shared" si="20"/>
        <v>0</v>
      </c>
      <c r="BC63" s="293">
        <f t="shared" si="20"/>
        <v>0</v>
      </c>
      <c r="BD63" s="293">
        <f t="shared" si="20"/>
        <v>0</v>
      </c>
      <c r="BE63" s="293">
        <f t="shared" si="20"/>
        <v>0</v>
      </c>
      <c r="BF63" s="293">
        <f t="shared" si="20"/>
        <v>0</v>
      </c>
      <c r="BG63" s="293">
        <f t="shared" si="20"/>
        <v>0</v>
      </c>
      <c r="BH63" s="293">
        <f t="shared" si="20"/>
        <v>0</v>
      </c>
      <c r="BI63" s="293">
        <f t="shared" si="20"/>
        <v>0</v>
      </c>
      <c r="BJ63" s="293">
        <f t="shared" si="20"/>
        <v>0</v>
      </c>
      <c r="BK63" s="293">
        <f t="shared" si="20"/>
        <v>0</v>
      </c>
      <c r="BL63" s="293">
        <f t="shared" si="20"/>
        <v>0</v>
      </c>
      <c r="BM63" s="293">
        <f t="shared" si="20"/>
        <v>0</v>
      </c>
      <c r="BN63" s="293">
        <f t="shared" si="20"/>
        <v>0</v>
      </c>
      <c r="BO63" s="293">
        <f t="shared" si="20"/>
        <v>0</v>
      </c>
      <c r="BP63" s="293">
        <f t="shared" si="20"/>
        <v>0</v>
      </c>
      <c r="BQ63" s="293">
        <f t="shared" si="20"/>
        <v>0</v>
      </c>
      <c r="BR63" s="293">
        <f t="shared" si="20"/>
        <v>0</v>
      </c>
      <c r="BS63" s="293">
        <f t="shared" si="20"/>
        <v>0</v>
      </c>
      <c r="BT63" s="293">
        <f t="shared" si="20"/>
        <v>0</v>
      </c>
      <c r="BU63" s="293">
        <f t="shared" si="20"/>
        <v>0</v>
      </c>
    </row>
    <row r="64" spans="2:73" ht="18" customHeight="1" thickBot="1">
      <c r="B64" s="294">
        <v>58</v>
      </c>
      <c r="C64" s="297" t="s">
        <v>913</v>
      </c>
      <c r="D64" s="365" t="s">
        <v>914</v>
      </c>
      <c r="E64" s="366" t="s">
        <v>22</v>
      </c>
      <c r="F64" s="367" t="s">
        <v>213</v>
      </c>
      <c r="G64" s="367" t="s">
        <v>186</v>
      </c>
      <c r="H64" s="368">
        <v>9</v>
      </c>
      <c r="I64" s="367" t="s">
        <v>22</v>
      </c>
      <c r="J64" s="367" t="s">
        <v>22</v>
      </c>
      <c r="K64" s="295"/>
      <c r="L64" s="297" t="str">
        <f t="shared" si="4"/>
        <v>ENTERED</v>
      </c>
      <c r="M64" s="297"/>
      <c r="N64" s="298">
        <f t="shared" si="16"/>
        <v>5</v>
      </c>
      <c r="O64" s="298">
        <f t="shared" si="16"/>
        <v>10</v>
      </c>
      <c r="P64" s="298">
        <f t="shared" si="20"/>
        <v>7</v>
      </c>
      <c r="Q64" s="298">
        <f t="shared" si="20"/>
        <v>0</v>
      </c>
      <c r="R64" s="298">
        <f t="shared" si="20"/>
        <v>0</v>
      </c>
      <c r="S64" s="298">
        <f t="shared" si="20"/>
        <v>0</v>
      </c>
      <c r="T64" s="298">
        <f t="shared" si="20"/>
        <v>0</v>
      </c>
      <c r="U64" s="298">
        <f t="shared" si="20"/>
        <v>0</v>
      </c>
      <c r="V64" s="298">
        <f t="shared" si="20"/>
        <v>0</v>
      </c>
      <c r="W64" s="298">
        <f t="shared" si="20"/>
        <v>0</v>
      </c>
      <c r="X64" s="298">
        <f t="shared" si="20"/>
        <v>0</v>
      </c>
      <c r="Y64" s="298">
        <f t="shared" si="20"/>
        <v>0</v>
      </c>
      <c r="Z64" s="298">
        <f t="shared" si="20"/>
        <v>0</v>
      </c>
      <c r="AA64" s="298">
        <f t="shared" si="20"/>
        <v>0</v>
      </c>
      <c r="AB64" s="298">
        <f t="shared" si="20"/>
        <v>0</v>
      </c>
      <c r="AC64" s="298">
        <f t="shared" si="20"/>
        <v>0</v>
      </c>
      <c r="AD64" s="298">
        <f t="shared" si="20"/>
        <v>0</v>
      </c>
      <c r="AE64" s="298">
        <f t="shared" si="20"/>
        <v>0</v>
      </c>
      <c r="AF64" s="298">
        <f t="shared" si="20"/>
        <v>0</v>
      </c>
      <c r="AG64" s="298">
        <f t="shared" si="20"/>
        <v>0</v>
      </c>
      <c r="AH64" s="298">
        <f t="shared" si="20"/>
        <v>0</v>
      </c>
      <c r="AI64" s="298">
        <f t="shared" si="20"/>
        <v>0</v>
      </c>
      <c r="AJ64" s="298">
        <f t="shared" si="20"/>
        <v>0</v>
      </c>
      <c r="AK64" s="298">
        <f t="shared" si="20"/>
        <v>0</v>
      </c>
      <c r="AL64" s="298">
        <f t="shared" si="20"/>
        <v>0</v>
      </c>
      <c r="AM64" s="298">
        <f t="shared" si="20"/>
        <v>0</v>
      </c>
      <c r="AN64" s="298">
        <f t="shared" si="20"/>
        <v>0</v>
      </c>
      <c r="AO64" s="298">
        <f t="shared" si="20"/>
        <v>0</v>
      </c>
      <c r="AP64" s="298">
        <f t="shared" si="20"/>
        <v>0</v>
      </c>
      <c r="AQ64" s="298">
        <f t="shared" si="20"/>
        <v>0</v>
      </c>
      <c r="AR64" s="298">
        <f t="shared" si="20"/>
        <v>0</v>
      </c>
      <c r="AS64" s="298">
        <f t="shared" si="20"/>
        <v>0</v>
      </c>
      <c r="AT64" s="298">
        <f t="shared" si="20"/>
        <v>0</v>
      </c>
      <c r="AU64" s="298">
        <f t="shared" si="20"/>
        <v>0</v>
      </c>
      <c r="AV64" s="298">
        <f t="shared" si="20"/>
        <v>0</v>
      </c>
      <c r="AW64" s="298">
        <f t="shared" si="20"/>
        <v>0</v>
      </c>
      <c r="AX64" s="298">
        <f t="shared" si="20"/>
        <v>0</v>
      </c>
      <c r="AY64" s="298">
        <f t="shared" si="20"/>
        <v>0</v>
      </c>
      <c r="AZ64" s="298">
        <f t="shared" si="20"/>
        <v>0</v>
      </c>
      <c r="BA64" s="298">
        <f t="shared" si="20"/>
        <v>0</v>
      </c>
      <c r="BB64" s="298">
        <f t="shared" si="20"/>
        <v>0</v>
      </c>
      <c r="BC64" s="298">
        <f t="shared" si="20"/>
        <v>0</v>
      </c>
      <c r="BD64" s="298">
        <f t="shared" si="20"/>
        <v>0</v>
      </c>
      <c r="BE64" s="298">
        <f t="shared" si="20"/>
        <v>0</v>
      </c>
      <c r="BF64" s="298">
        <f t="shared" si="20"/>
        <v>0</v>
      </c>
      <c r="BG64" s="298">
        <f t="shared" si="20"/>
        <v>0</v>
      </c>
      <c r="BH64" s="298">
        <f t="shared" si="20"/>
        <v>0</v>
      </c>
      <c r="BI64" s="298">
        <f t="shared" si="20"/>
        <v>0</v>
      </c>
      <c r="BJ64" s="298">
        <f t="shared" si="20"/>
        <v>0</v>
      </c>
      <c r="BK64" s="298">
        <f t="shared" si="20"/>
        <v>0</v>
      </c>
      <c r="BL64" s="298">
        <f t="shared" si="20"/>
        <v>0</v>
      </c>
      <c r="BM64" s="298">
        <f t="shared" si="20"/>
        <v>0</v>
      </c>
      <c r="BN64" s="298">
        <f t="shared" si="20"/>
        <v>0</v>
      </c>
      <c r="BO64" s="298">
        <f t="shared" ref="P64:BU69" si="21">SUMIFS(listof_result_total_scores,listof_result_program_codes,$C64,listof_result_teams,BO$3)</f>
        <v>0</v>
      </c>
      <c r="BP64" s="298">
        <f t="shared" si="21"/>
        <v>0</v>
      </c>
      <c r="BQ64" s="298">
        <f t="shared" si="21"/>
        <v>0</v>
      </c>
      <c r="BR64" s="298">
        <f t="shared" si="21"/>
        <v>0</v>
      </c>
      <c r="BS64" s="298">
        <f t="shared" si="21"/>
        <v>0</v>
      </c>
      <c r="BT64" s="298">
        <f t="shared" si="21"/>
        <v>0</v>
      </c>
      <c r="BU64" s="298">
        <f t="shared" si="21"/>
        <v>0</v>
      </c>
    </row>
    <row r="65" spans="2:73" ht="18" customHeight="1">
      <c r="B65" s="294">
        <v>59</v>
      </c>
      <c r="C65" s="292" t="s">
        <v>915</v>
      </c>
      <c r="D65" s="361" t="s">
        <v>916</v>
      </c>
      <c r="E65" s="362" t="s">
        <v>22</v>
      </c>
      <c r="F65" s="363" t="s">
        <v>213</v>
      </c>
      <c r="G65" s="363" t="s">
        <v>186</v>
      </c>
      <c r="H65" s="364">
        <v>6</v>
      </c>
      <c r="I65" s="363" t="s">
        <v>22</v>
      </c>
      <c r="J65" s="363" t="s">
        <v>22</v>
      </c>
      <c r="K65" s="291"/>
      <c r="L65" s="292" t="str">
        <f t="shared" si="4"/>
        <v>ENTERED</v>
      </c>
      <c r="M65" s="292"/>
      <c r="N65" s="293">
        <f t="shared" si="16"/>
        <v>7</v>
      </c>
      <c r="O65" s="293">
        <f t="shared" si="16"/>
        <v>5</v>
      </c>
      <c r="P65" s="293">
        <f t="shared" si="21"/>
        <v>0</v>
      </c>
      <c r="Q65" s="293">
        <f t="shared" si="21"/>
        <v>10</v>
      </c>
      <c r="R65" s="293">
        <f t="shared" si="21"/>
        <v>0</v>
      </c>
      <c r="S65" s="293">
        <f t="shared" si="21"/>
        <v>0</v>
      </c>
      <c r="T65" s="293">
        <f t="shared" si="21"/>
        <v>0</v>
      </c>
      <c r="U65" s="293">
        <f t="shared" si="21"/>
        <v>0</v>
      </c>
      <c r="V65" s="293">
        <f t="shared" si="21"/>
        <v>0</v>
      </c>
      <c r="W65" s="293">
        <f t="shared" si="21"/>
        <v>0</v>
      </c>
      <c r="X65" s="293">
        <f t="shared" si="21"/>
        <v>0</v>
      </c>
      <c r="Y65" s="293">
        <f t="shared" si="21"/>
        <v>0</v>
      </c>
      <c r="Z65" s="293">
        <f t="shared" si="21"/>
        <v>0</v>
      </c>
      <c r="AA65" s="293">
        <f t="shared" si="21"/>
        <v>0</v>
      </c>
      <c r="AB65" s="293">
        <f t="shared" si="21"/>
        <v>0</v>
      </c>
      <c r="AC65" s="293">
        <f t="shared" si="21"/>
        <v>0</v>
      </c>
      <c r="AD65" s="293">
        <f t="shared" si="21"/>
        <v>0</v>
      </c>
      <c r="AE65" s="293">
        <f t="shared" si="21"/>
        <v>0</v>
      </c>
      <c r="AF65" s="293">
        <f t="shared" si="21"/>
        <v>0</v>
      </c>
      <c r="AG65" s="293">
        <f t="shared" si="21"/>
        <v>0</v>
      </c>
      <c r="AH65" s="293">
        <f t="shared" si="21"/>
        <v>0</v>
      </c>
      <c r="AI65" s="293">
        <f t="shared" si="21"/>
        <v>0</v>
      </c>
      <c r="AJ65" s="293">
        <f t="shared" si="21"/>
        <v>0</v>
      </c>
      <c r="AK65" s="293">
        <f t="shared" si="21"/>
        <v>0</v>
      </c>
      <c r="AL65" s="293">
        <f t="shared" si="21"/>
        <v>0</v>
      </c>
      <c r="AM65" s="293">
        <f t="shared" si="21"/>
        <v>0</v>
      </c>
      <c r="AN65" s="293">
        <f t="shared" si="21"/>
        <v>0</v>
      </c>
      <c r="AO65" s="293">
        <f t="shared" si="21"/>
        <v>0</v>
      </c>
      <c r="AP65" s="293">
        <f t="shared" si="21"/>
        <v>0</v>
      </c>
      <c r="AQ65" s="293">
        <f t="shared" si="21"/>
        <v>0</v>
      </c>
      <c r="AR65" s="293">
        <f t="shared" si="21"/>
        <v>0</v>
      </c>
      <c r="AS65" s="293">
        <f t="shared" si="21"/>
        <v>0</v>
      </c>
      <c r="AT65" s="293">
        <f t="shared" si="21"/>
        <v>0</v>
      </c>
      <c r="AU65" s="293">
        <f t="shared" si="21"/>
        <v>0</v>
      </c>
      <c r="AV65" s="293">
        <f t="shared" si="21"/>
        <v>0</v>
      </c>
      <c r="AW65" s="293">
        <f t="shared" si="21"/>
        <v>0</v>
      </c>
      <c r="AX65" s="293">
        <f t="shared" si="21"/>
        <v>0</v>
      </c>
      <c r="AY65" s="293">
        <f t="shared" si="21"/>
        <v>0</v>
      </c>
      <c r="AZ65" s="293">
        <f t="shared" si="21"/>
        <v>0</v>
      </c>
      <c r="BA65" s="293">
        <f t="shared" si="21"/>
        <v>0</v>
      </c>
      <c r="BB65" s="293">
        <f t="shared" si="21"/>
        <v>0</v>
      </c>
      <c r="BC65" s="293">
        <f t="shared" si="21"/>
        <v>0</v>
      </c>
      <c r="BD65" s="293">
        <f t="shared" si="21"/>
        <v>0</v>
      </c>
      <c r="BE65" s="293">
        <f t="shared" si="21"/>
        <v>0</v>
      </c>
      <c r="BF65" s="293">
        <f t="shared" si="21"/>
        <v>0</v>
      </c>
      <c r="BG65" s="293">
        <f t="shared" si="21"/>
        <v>0</v>
      </c>
      <c r="BH65" s="293">
        <f t="shared" si="21"/>
        <v>0</v>
      </c>
      <c r="BI65" s="293">
        <f t="shared" si="21"/>
        <v>0</v>
      </c>
      <c r="BJ65" s="293">
        <f t="shared" si="21"/>
        <v>0</v>
      </c>
      <c r="BK65" s="293">
        <f t="shared" si="21"/>
        <v>0</v>
      </c>
      <c r="BL65" s="293">
        <f t="shared" si="21"/>
        <v>0</v>
      </c>
      <c r="BM65" s="293">
        <f t="shared" si="21"/>
        <v>0</v>
      </c>
      <c r="BN65" s="293">
        <f t="shared" si="21"/>
        <v>0</v>
      </c>
      <c r="BO65" s="293">
        <f t="shared" si="21"/>
        <v>0</v>
      </c>
      <c r="BP65" s="293">
        <f t="shared" si="21"/>
        <v>0</v>
      </c>
      <c r="BQ65" s="293">
        <f t="shared" si="21"/>
        <v>0</v>
      </c>
      <c r="BR65" s="293">
        <f t="shared" si="21"/>
        <v>0</v>
      </c>
      <c r="BS65" s="293">
        <f t="shared" si="21"/>
        <v>0</v>
      </c>
      <c r="BT65" s="293">
        <f t="shared" si="21"/>
        <v>0</v>
      </c>
      <c r="BU65" s="293">
        <f t="shared" si="21"/>
        <v>0</v>
      </c>
    </row>
    <row r="66" spans="2:73" ht="18" customHeight="1" thickBot="1">
      <c r="B66" s="294">
        <v>60</v>
      </c>
      <c r="C66" s="297"/>
      <c r="D66" s="365"/>
      <c r="E66" s="366"/>
      <c r="F66" s="367"/>
      <c r="G66" s="367"/>
      <c r="H66" s="368"/>
      <c r="I66" s="367"/>
      <c r="J66" s="367"/>
      <c r="K66" s="295"/>
      <c r="L66" s="297" t="str">
        <f t="shared" si="4"/>
        <v/>
      </c>
      <c r="M66" s="297"/>
      <c r="N66" s="298"/>
      <c r="O66" s="298">
        <f t="shared" si="16"/>
        <v>0</v>
      </c>
      <c r="P66" s="298">
        <f t="shared" si="21"/>
        <v>0</v>
      </c>
      <c r="Q66" s="298"/>
      <c r="R66" s="298">
        <f t="shared" si="21"/>
        <v>0</v>
      </c>
      <c r="S66" s="298">
        <f t="shared" si="21"/>
        <v>0</v>
      </c>
      <c r="T66" s="298">
        <f t="shared" si="21"/>
        <v>0</v>
      </c>
      <c r="U66" s="298">
        <f t="shared" si="21"/>
        <v>0</v>
      </c>
      <c r="V66" s="298">
        <f t="shared" si="21"/>
        <v>0</v>
      </c>
      <c r="W66" s="298">
        <f t="shared" si="21"/>
        <v>0</v>
      </c>
      <c r="X66" s="298">
        <f t="shared" si="21"/>
        <v>0</v>
      </c>
      <c r="Y66" s="298">
        <f t="shared" si="21"/>
        <v>0</v>
      </c>
      <c r="Z66" s="298">
        <f t="shared" si="21"/>
        <v>0</v>
      </c>
      <c r="AA66" s="298">
        <f t="shared" si="21"/>
        <v>0</v>
      </c>
      <c r="AB66" s="298">
        <f t="shared" si="21"/>
        <v>0</v>
      </c>
      <c r="AC66" s="298">
        <f t="shared" si="21"/>
        <v>0</v>
      </c>
      <c r="AD66" s="298">
        <f t="shared" si="21"/>
        <v>0</v>
      </c>
      <c r="AE66" s="298">
        <f t="shared" si="21"/>
        <v>0</v>
      </c>
      <c r="AF66" s="298">
        <f t="shared" si="21"/>
        <v>0</v>
      </c>
      <c r="AG66" s="298">
        <f t="shared" si="21"/>
        <v>0</v>
      </c>
      <c r="AH66" s="298">
        <f t="shared" si="21"/>
        <v>0</v>
      </c>
      <c r="AI66" s="298">
        <f t="shared" si="21"/>
        <v>0</v>
      </c>
      <c r="AJ66" s="298">
        <f t="shared" si="21"/>
        <v>0</v>
      </c>
      <c r="AK66" s="298">
        <f t="shared" si="21"/>
        <v>0</v>
      </c>
      <c r="AL66" s="298">
        <f t="shared" si="21"/>
        <v>0</v>
      </c>
      <c r="AM66" s="298">
        <f t="shared" si="21"/>
        <v>0</v>
      </c>
      <c r="AN66" s="298">
        <f t="shared" si="21"/>
        <v>0</v>
      </c>
      <c r="AO66" s="298">
        <f t="shared" si="21"/>
        <v>0</v>
      </c>
      <c r="AP66" s="298">
        <f t="shared" si="21"/>
        <v>0</v>
      </c>
      <c r="AQ66" s="298">
        <f t="shared" si="21"/>
        <v>0</v>
      </c>
      <c r="AR66" s="298">
        <f t="shared" si="21"/>
        <v>0</v>
      </c>
      <c r="AS66" s="298">
        <f t="shared" si="21"/>
        <v>0</v>
      </c>
      <c r="AT66" s="298">
        <f t="shared" si="21"/>
        <v>0</v>
      </c>
      <c r="AU66" s="298">
        <f t="shared" si="21"/>
        <v>0</v>
      </c>
      <c r="AV66" s="298">
        <f t="shared" si="21"/>
        <v>0</v>
      </c>
      <c r="AW66" s="298">
        <f t="shared" si="21"/>
        <v>0</v>
      </c>
      <c r="AX66" s="298">
        <f t="shared" si="21"/>
        <v>0</v>
      </c>
      <c r="AY66" s="298">
        <f t="shared" si="21"/>
        <v>0</v>
      </c>
      <c r="AZ66" s="298">
        <f t="shared" si="21"/>
        <v>0</v>
      </c>
      <c r="BA66" s="298">
        <f t="shared" si="21"/>
        <v>0</v>
      </c>
      <c r="BB66" s="298">
        <f t="shared" si="21"/>
        <v>0</v>
      </c>
      <c r="BC66" s="298">
        <f t="shared" si="21"/>
        <v>0</v>
      </c>
      <c r="BD66" s="298">
        <f t="shared" si="21"/>
        <v>0</v>
      </c>
      <c r="BE66" s="298">
        <f t="shared" si="21"/>
        <v>0</v>
      </c>
      <c r="BF66" s="298">
        <f t="shared" si="21"/>
        <v>0</v>
      </c>
      <c r="BG66" s="298">
        <f t="shared" si="21"/>
        <v>0</v>
      </c>
      <c r="BH66" s="298">
        <f t="shared" si="21"/>
        <v>0</v>
      </c>
      <c r="BI66" s="298">
        <f t="shared" si="21"/>
        <v>0</v>
      </c>
      <c r="BJ66" s="298">
        <f t="shared" si="21"/>
        <v>0</v>
      </c>
      <c r="BK66" s="298">
        <f t="shared" si="21"/>
        <v>0</v>
      </c>
      <c r="BL66" s="298">
        <f t="shared" si="21"/>
        <v>0</v>
      </c>
      <c r="BM66" s="298">
        <f t="shared" si="21"/>
        <v>0</v>
      </c>
      <c r="BN66" s="298">
        <f t="shared" si="21"/>
        <v>0</v>
      </c>
      <c r="BO66" s="298">
        <f t="shared" si="21"/>
        <v>0</v>
      </c>
      <c r="BP66" s="298">
        <f t="shared" si="21"/>
        <v>0</v>
      </c>
      <c r="BQ66" s="298">
        <f t="shared" si="21"/>
        <v>0</v>
      </c>
      <c r="BR66" s="298">
        <f t="shared" si="21"/>
        <v>0</v>
      </c>
      <c r="BS66" s="298">
        <f t="shared" si="21"/>
        <v>0</v>
      </c>
      <c r="BT66" s="298">
        <f t="shared" si="21"/>
        <v>0</v>
      </c>
      <c r="BU66" s="298">
        <f t="shared" si="21"/>
        <v>0</v>
      </c>
    </row>
    <row r="67" spans="2:73" ht="18" customHeight="1">
      <c r="B67" s="294">
        <v>61</v>
      </c>
      <c r="C67" s="292"/>
      <c r="D67" s="361"/>
      <c r="E67" s="362"/>
      <c r="F67" s="363"/>
      <c r="G67" s="363"/>
      <c r="H67" s="364"/>
      <c r="I67" s="363"/>
      <c r="J67" s="363"/>
      <c r="K67" s="291"/>
      <c r="L67" s="292" t="str">
        <f t="shared" si="4"/>
        <v/>
      </c>
      <c r="M67" s="292"/>
      <c r="N67" s="293">
        <f t="shared" ref="N67:AC86" si="22">SUMIFS(listof_result_total_scores,listof_result_program_codes,$C67,listof_result_teams,N$3)</f>
        <v>0</v>
      </c>
      <c r="O67" s="293">
        <f t="shared" si="22"/>
        <v>0</v>
      </c>
      <c r="P67" s="293">
        <f t="shared" si="22"/>
        <v>0</v>
      </c>
      <c r="Q67" s="293">
        <f t="shared" si="22"/>
        <v>0</v>
      </c>
      <c r="R67" s="293">
        <f t="shared" si="22"/>
        <v>0</v>
      </c>
      <c r="S67" s="293">
        <f t="shared" si="22"/>
        <v>0</v>
      </c>
      <c r="T67" s="293">
        <f t="shared" si="22"/>
        <v>0</v>
      </c>
      <c r="U67" s="293">
        <f t="shared" si="22"/>
        <v>0</v>
      </c>
      <c r="V67" s="293">
        <f t="shared" si="22"/>
        <v>0</v>
      </c>
      <c r="W67" s="293">
        <f t="shared" si="22"/>
        <v>0</v>
      </c>
      <c r="X67" s="293">
        <f t="shared" si="22"/>
        <v>0</v>
      </c>
      <c r="Y67" s="293">
        <f t="shared" si="22"/>
        <v>0</v>
      </c>
      <c r="Z67" s="293">
        <f t="shared" si="22"/>
        <v>0</v>
      </c>
      <c r="AA67" s="293">
        <f t="shared" si="22"/>
        <v>0</v>
      </c>
      <c r="AB67" s="293">
        <f t="shared" si="22"/>
        <v>0</v>
      </c>
      <c r="AC67" s="293">
        <f t="shared" si="22"/>
        <v>0</v>
      </c>
      <c r="AD67" s="293">
        <f t="shared" si="21"/>
        <v>0</v>
      </c>
      <c r="AE67" s="293">
        <f t="shared" si="21"/>
        <v>0</v>
      </c>
      <c r="AF67" s="293">
        <f t="shared" si="21"/>
        <v>0</v>
      </c>
      <c r="AG67" s="293">
        <f t="shared" si="21"/>
        <v>0</v>
      </c>
      <c r="AH67" s="293">
        <f t="shared" si="21"/>
        <v>0</v>
      </c>
      <c r="AI67" s="293">
        <f t="shared" si="21"/>
        <v>0</v>
      </c>
      <c r="AJ67" s="293">
        <f t="shared" si="21"/>
        <v>0</v>
      </c>
      <c r="AK67" s="293">
        <f t="shared" si="21"/>
        <v>0</v>
      </c>
      <c r="AL67" s="293">
        <f t="shared" si="21"/>
        <v>0</v>
      </c>
      <c r="AM67" s="293">
        <f t="shared" si="21"/>
        <v>0</v>
      </c>
      <c r="AN67" s="293">
        <f t="shared" si="21"/>
        <v>0</v>
      </c>
      <c r="AO67" s="293">
        <f t="shared" si="21"/>
        <v>0</v>
      </c>
      <c r="AP67" s="293">
        <f t="shared" si="21"/>
        <v>0</v>
      </c>
      <c r="AQ67" s="293">
        <f t="shared" si="21"/>
        <v>0</v>
      </c>
      <c r="AR67" s="293">
        <f t="shared" si="21"/>
        <v>0</v>
      </c>
      <c r="AS67" s="293">
        <f t="shared" si="21"/>
        <v>0</v>
      </c>
      <c r="AT67" s="293">
        <f t="shared" si="21"/>
        <v>0</v>
      </c>
      <c r="AU67" s="293">
        <f t="shared" si="21"/>
        <v>0</v>
      </c>
      <c r="AV67" s="293">
        <f t="shared" si="21"/>
        <v>0</v>
      </c>
      <c r="AW67" s="293">
        <f t="shared" si="21"/>
        <v>0</v>
      </c>
      <c r="AX67" s="293">
        <f t="shared" si="21"/>
        <v>0</v>
      </c>
      <c r="AY67" s="293">
        <f t="shared" si="21"/>
        <v>0</v>
      </c>
      <c r="AZ67" s="293">
        <f t="shared" si="21"/>
        <v>0</v>
      </c>
      <c r="BA67" s="293">
        <f t="shared" si="21"/>
        <v>0</v>
      </c>
      <c r="BB67" s="293">
        <f t="shared" si="21"/>
        <v>0</v>
      </c>
      <c r="BC67" s="293">
        <f t="shared" si="21"/>
        <v>0</v>
      </c>
      <c r="BD67" s="293">
        <f t="shared" si="21"/>
        <v>0</v>
      </c>
      <c r="BE67" s="293">
        <f t="shared" si="21"/>
        <v>0</v>
      </c>
      <c r="BF67" s="293">
        <f t="shared" si="21"/>
        <v>0</v>
      </c>
      <c r="BG67" s="293">
        <f t="shared" si="21"/>
        <v>0</v>
      </c>
      <c r="BH67" s="293">
        <f t="shared" si="21"/>
        <v>0</v>
      </c>
      <c r="BI67" s="293">
        <f t="shared" si="21"/>
        <v>0</v>
      </c>
      <c r="BJ67" s="293">
        <f t="shared" si="21"/>
        <v>0</v>
      </c>
      <c r="BK67" s="293">
        <f t="shared" si="21"/>
        <v>0</v>
      </c>
      <c r="BL67" s="293">
        <f t="shared" si="21"/>
        <v>0</v>
      </c>
      <c r="BM67" s="293">
        <f t="shared" si="21"/>
        <v>0</v>
      </c>
      <c r="BN67" s="293">
        <f t="shared" si="21"/>
        <v>0</v>
      </c>
      <c r="BO67" s="293">
        <f t="shared" si="21"/>
        <v>0</v>
      </c>
      <c r="BP67" s="293">
        <f t="shared" si="21"/>
        <v>0</v>
      </c>
      <c r="BQ67" s="293">
        <f t="shared" si="21"/>
        <v>0</v>
      </c>
      <c r="BR67" s="293">
        <f t="shared" si="21"/>
        <v>0</v>
      </c>
      <c r="BS67" s="293">
        <f t="shared" si="21"/>
        <v>0</v>
      </c>
      <c r="BT67" s="293">
        <f t="shared" si="21"/>
        <v>0</v>
      </c>
      <c r="BU67" s="293">
        <f t="shared" si="21"/>
        <v>0</v>
      </c>
    </row>
    <row r="68" spans="2:73" ht="18" customHeight="1" thickBot="1">
      <c r="B68" s="294">
        <v>62</v>
      </c>
      <c r="C68" s="297"/>
      <c r="D68" s="365"/>
      <c r="E68" s="366"/>
      <c r="F68" s="367"/>
      <c r="G68" s="367"/>
      <c r="H68" s="368"/>
      <c r="I68" s="367"/>
      <c r="J68" s="367"/>
      <c r="K68" s="295"/>
      <c r="L68" s="297" t="str">
        <f t="shared" si="4"/>
        <v/>
      </c>
      <c r="M68" s="297"/>
      <c r="N68" s="298">
        <f t="shared" si="22"/>
        <v>0</v>
      </c>
      <c r="O68" s="298">
        <f t="shared" si="22"/>
        <v>0</v>
      </c>
      <c r="P68" s="298">
        <f t="shared" si="21"/>
        <v>0</v>
      </c>
      <c r="Q68" s="298">
        <f t="shared" si="21"/>
        <v>0</v>
      </c>
      <c r="R68" s="298">
        <f t="shared" si="21"/>
        <v>0</v>
      </c>
      <c r="S68" s="298">
        <f t="shared" si="21"/>
        <v>0</v>
      </c>
      <c r="T68" s="298">
        <f t="shared" si="21"/>
        <v>0</v>
      </c>
      <c r="U68" s="298">
        <f t="shared" si="21"/>
        <v>0</v>
      </c>
      <c r="V68" s="298">
        <f t="shared" si="21"/>
        <v>0</v>
      </c>
      <c r="W68" s="298">
        <f t="shared" si="21"/>
        <v>0</v>
      </c>
      <c r="X68" s="298">
        <f t="shared" si="21"/>
        <v>0</v>
      </c>
      <c r="Y68" s="298">
        <f t="shared" si="21"/>
        <v>0</v>
      </c>
      <c r="Z68" s="298">
        <f t="shared" si="21"/>
        <v>0</v>
      </c>
      <c r="AA68" s="298">
        <f t="shared" si="21"/>
        <v>0</v>
      </c>
      <c r="AB68" s="298">
        <f t="shared" si="21"/>
        <v>0</v>
      </c>
      <c r="AC68" s="298">
        <f t="shared" si="21"/>
        <v>0</v>
      </c>
      <c r="AD68" s="298">
        <f t="shared" si="21"/>
        <v>0</v>
      </c>
      <c r="AE68" s="298">
        <f t="shared" si="21"/>
        <v>0</v>
      </c>
      <c r="AF68" s="298">
        <f t="shared" si="21"/>
        <v>0</v>
      </c>
      <c r="AG68" s="298">
        <f t="shared" si="21"/>
        <v>0</v>
      </c>
      <c r="AH68" s="298">
        <f t="shared" si="21"/>
        <v>0</v>
      </c>
      <c r="AI68" s="298">
        <f t="shared" si="21"/>
        <v>0</v>
      </c>
      <c r="AJ68" s="298">
        <f t="shared" si="21"/>
        <v>0</v>
      </c>
      <c r="AK68" s="298">
        <f t="shared" si="21"/>
        <v>0</v>
      </c>
      <c r="AL68" s="298">
        <f t="shared" si="21"/>
        <v>0</v>
      </c>
      <c r="AM68" s="298">
        <f t="shared" si="21"/>
        <v>0</v>
      </c>
      <c r="AN68" s="298">
        <f t="shared" si="21"/>
        <v>0</v>
      </c>
      <c r="AO68" s="298">
        <f t="shared" si="21"/>
        <v>0</v>
      </c>
      <c r="AP68" s="298">
        <f t="shared" si="21"/>
        <v>0</v>
      </c>
      <c r="AQ68" s="298">
        <f t="shared" si="21"/>
        <v>0</v>
      </c>
      <c r="AR68" s="298">
        <f t="shared" si="21"/>
        <v>0</v>
      </c>
      <c r="AS68" s="298">
        <f t="shared" si="21"/>
        <v>0</v>
      </c>
      <c r="AT68" s="298">
        <f t="shared" si="21"/>
        <v>0</v>
      </c>
      <c r="AU68" s="298">
        <f t="shared" si="21"/>
        <v>0</v>
      </c>
      <c r="AV68" s="298">
        <f t="shared" si="21"/>
        <v>0</v>
      </c>
      <c r="AW68" s="298">
        <f t="shared" si="21"/>
        <v>0</v>
      </c>
      <c r="AX68" s="298">
        <f t="shared" si="21"/>
        <v>0</v>
      </c>
      <c r="AY68" s="298">
        <f t="shared" si="21"/>
        <v>0</v>
      </c>
      <c r="AZ68" s="298">
        <f t="shared" si="21"/>
        <v>0</v>
      </c>
      <c r="BA68" s="298">
        <f t="shared" si="21"/>
        <v>0</v>
      </c>
      <c r="BB68" s="298">
        <f t="shared" si="21"/>
        <v>0</v>
      </c>
      <c r="BC68" s="298">
        <f t="shared" si="21"/>
        <v>0</v>
      </c>
      <c r="BD68" s="298">
        <f t="shared" si="21"/>
        <v>0</v>
      </c>
      <c r="BE68" s="298">
        <f t="shared" si="21"/>
        <v>0</v>
      </c>
      <c r="BF68" s="298">
        <f t="shared" si="21"/>
        <v>0</v>
      </c>
      <c r="BG68" s="298">
        <f t="shared" si="21"/>
        <v>0</v>
      </c>
      <c r="BH68" s="298">
        <f t="shared" si="21"/>
        <v>0</v>
      </c>
      <c r="BI68" s="298">
        <f t="shared" si="21"/>
        <v>0</v>
      </c>
      <c r="BJ68" s="298">
        <f t="shared" si="21"/>
        <v>0</v>
      </c>
      <c r="BK68" s="298">
        <f t="shared" si="21"/>
        <v>0</v>
      </c>
      <c r="BL68" s="298">
        <f t="shared" si="21"/>
        <v>0</v>
      </c>
      <c r="BM68" s="298">
        <f t="shared" si="21"/>
        <v>0</v>
      </c>
      <c r="BN68" s="298">
        <f t="shared" si="21"/>
        <v>0</v>
      </c>
      <c r="BO68" s="298">
        <f t="shared" si="21"/>
        <v>0</v>
      </c>
      <c r="BP68" s="298">
        <f t="shared" si="21"/>
        <v>0</v>
      </c>
      <c r="BQ68" s="298">
        <f t="shared" si="21"/>
        <v>0</v>
      </c>
      <c r="BR68" s="298">
        <f t="shared" si="21"/>
        <v>0</v>
      </c>
      <c r="BS68" s="298">
        <f t="shared" si="21"/>
        <v>0</v>
      </c>
      <c r="BT68" s="298">
        <f t="shared" si="21"/>
        <v>0</v>
      </c>
      <c r="BU68" s="298">
        <f t="shared" si="21"/>
        <v>0</v>
      </c>
    </row>
    <row r="69" spans="2:73" ht="18" customHeight="1">
      <c r="B69" s="294">
        <v>63</v>
      </c>
      <c r="C69" s="292"/>
      <c r="D69" s="361"/>
      <c r="E69" s="362"/>
      <c r="F69" s="363"/>
      <c r="G69" s="363"/>
      <c r="H69" s="364"/>
      <c r="I69" s="363"/>
      <c r="J69" s="363"/>
      <c r="K69" s="291"/>
      <c r="L69" s="292" t="str">
        <f t="shared" si="4"/>
        <v/>
      </c>
      <c r="M69" s="292"/>
      <c r="N69" s="293">
        <f t="shared" si="22"/>
        <v>0</v>
      </c>
      <c r="O69" s="293">
        <f t="shared" si="22"/>
        <v>0</v>
      </c>
      <c r="P69" s="293">
        <f t="shared" si="21"/>
        <v>0</v>
      </c>
      <c r="Q69" s="293">
        <f t="shared" si="21"/>
        <v>0</v>
      </c>
      <c r="R69" s="293">
        <f t="shared" si="21"/>
        <v>0</v>
      </c>
      <c r="S69" s="293">
        <f t="shared" si="21"/>
        <v>0</v>
      </c>
      <c r="T69" s="293">
        <f t="shared" si="21"/>
        <v>0</v>
      </c>
      <c r="U69" s="293">
        <f t="shared" si="21"/>
        <v>0</v>
      </c>
      <c r="V69" s="293">
        <f t="shared" si="21"/>
        <v>0</v>
      </c>
      <c r="W69" s="293">
        <f t="shared" si="21"/>
        <v>0</v>
      </c>
      <c r="X69" s="293">
        <f t="shared" si="21"/>
        <v>0</v>
      </c>
      <c r="Y69" s="293">
        <f t="shared" si="21"/>
        <v>0</v>
      </c>
      <c r="Z69" s="293">
        <f t="shared" si="21"/>
        <v>0</v>
      </c>
      <c r="AA69" s="293">
        <f t="shared" si="21"/>
        <v>0</v>
      </c>
      <c r="AB69" s="293">
        <f t="shared" si="21"/>
        <v>0</v>
      </c>
      <c r="AC69" s="293">
        <f t="shared" si="21"/>
        <v>0</v>
      </c>
      <c r="AD69" s="293">
        <f t="shared" si="21"/>
        <v>0</v>
      </c>
      <c r="AE69" s="293">
        <f t="shared" si="21"/>
        <v>0</v>
      </c>
      <c r="AF69" s="293">
        <f t="shared" si="21"/>
        <v>0</v>
      </c>
      <c r="AG69" s="293">
        <f t="shared" si="21"/>
        <v>0</v>
      </c>
      <c r="AH69" s="293">
        <f t="shared" si="21"/>
        <v>0</v>
      </c>
      <c r="AI69" s="293">
        <f t="shared" si="21"/>
        <v>0</v>
      </c>
      <c r="AJ69" s="293">
        <f t="shared" si="21"/>
        <v>0</v>
      </c>
      <c r="AK69" s="293">
        <f t="shared" si="21"/>
        <v>0</v>
      </c>
      <c r="AL69" s="293">
        <f t="shared" si="21"/>
        <v>0</v>
      </c>
      <c r="AM69" s="293">
        <f t="shared" si="21"/>
        <v>0</v>
      </c>
      <c r="AN69" s="293">
        <f t="shared" si="21"/>
        <v>0</v>
      </c>
      <c r="AO69" s="293">
        <f t="shared" si="21"/>
        <v>0</v>
      </c>
      <c r="AP69" s="293">
        <f t="shared" si="21"/>
        <v>0</v>
      </c>
      <c r="AQ69" s="293">
        <f t="shared" si="21"/>
        <v>0</v>
      </c>
      <c r="AR69" s="293">
        <f t="shared" si="21"/>
        <v>0</v>
      </c>
      <c r="AS69" s="293">
        <f t="shared" si="21"/>
        <v>0</v>
      </c>
      <c r="AT69" s="293">
        <f t="shared" ref="P69:BU73" si="23">SUMIFS(listof_result_total_scores,listof_result_program_codes,$C69,listof_result_teams,AT$3)</f>
        <v>0</v>
      </c>
      <c r="AU69" s="293">
        <f t="shared" si="23"/>
        <v>0</v>
      </c>
      <c r="AV69" s="293">
        <f t="shared" si="23"/>
        <v>0</v>
      </c>
      <c r="AW69" s="293">
        <f t="shared" si="23"/>
        <v>0</v>
      </c>
      <c r="AX69" s="293">
        <f t="shared" si="23"/>
        <v>0</v>
      </c>
      <c r="AY69" s="293">
        <f t="shared" si="23"/>
        <v>0</v>
      </c>
      <c r="AZ69" s="293">
        <f t="shared" si="23"/>
        <v>0</v>
      </c>
      <c r="BA69" s="293">
        <f t="shared" si="23"/>
        <v>0</v>
      </c>
      <c r="BB69" s="293">
        <f t="shared" si="23"/>
        <v>0</v>
      </c>
      <c r="BC69" s="293">
        <f t="shared" si="23"/>
        <v>0</v>
      </c>
      <c r="BD69" s="293">
        <f t="shared" si="23"/>
        <v>0</v>
      </c>
      <c r="BE69" s="293">
        <f t="shared" si="23"/>
        <v>0</v>
      </c>
      <c r="BF69" s="293">
        <f t="shared" si="23"/>
        <v>0</v>
      </c>
      <c r="BG69" s="293">
        <f t="shared" si="23"/>
        <v>0</v>
      </c>
      <c r="BH69" s="293">
        <f t="shared" si="23"/>
        <v>0</v>
      </c>
      <c r="BI69" s="293">
        <f t="shared" si="23"/>
        <v>0</v>
      </c>
      <c r="BJ69" s="293">
        <f t="shared" si="23"/>
        <v>0</v>
      </c>
      <c r="BK69" s="293">
        <f t="shared" si="23"/>
        <v>0</v>
      </c>
      <c r="BL69" s="293">
        <f t="shared" si="23"/>
        <v>0</v>
      </c>
      <c r="BM69" s="293">
        <f t="shared" si="23"/>
        <v>0</v>
      </c>
      <c r="BN69" s="293">
        <f t="shared" si="23"/>
        <v>0</v>
      </c>
      <c r="BO69" s="293">
        <f t="shared" si="23"/>
        <v>0</v>
      </c>
      <c r="BP69" s="293">
        <f t="shared" si="23"/>
        <v>0</v>
      </c>
      <c r="BQ69" s="293">
        <f t="shared" si="23"/>
        <v>0</v>
      </c>
      <c r="BR69" s="293">
        <f t="shared" si="23"/>
        <v>0</v>
      </c>
      <c r="BS69" s="293">
        <f t="shared" si="23"/>
        <v>0</v>
      </c>
      <c r="BT69" s="293">
        <f t="shared" si="23"/>
        <v>0</v>
      </c>
      <c r="BU69" s="293">
        <f t="shared" si="23"/>
        <v>0</v>
      </c>
    </row>
    <row r="70" spans="2:73" ht="18" customHeight="1" thickBot="1">
      <c r="B70" s="294">
        <v>64</v>
      </c>
      <c r="C70" s="297"/>
      <c r="D70" s="365"/>
      <c r="E70" s="366"/>
      <c r="F70" s="367"/>
      <c r="G70" s="367"/>
      <c r="H70" s="368"/>
      <c r="I70" s="367"/>
      <c r="J70" s="367"/>
      <c r="K70" s="295"/>
      <c r="L70" s="297" t="str">
        <f t="shared" si="4"/>
        <v/>
      </c>
      <c r="M70" s="297"/>
      <c r="N70" s="298">
        <f t="shared" si="22"/>
        <v>0</v>
      </c>
      <c r="O70" s="298">
        <f t="shared" si="22"/>
        <v>0</v>
      </c>
      <c r="P70" s="298">
        <f t="shared" si="23"/>
        <v>0</v>
      </c>
      <c r="Q70" s="298">
        <f t="shared" si="23"/>
        <v>0</v>
      </c>
      <c r="R70" s="298">
        <f t="shared" si="23"/>
        <v>0</v>
      </c>
      <c r="S70" s="298">
        <f t="shared" si="23"/>
        <v>0</v>
      </c>
      <c r="T70" s="298">
        <f t="shared" si="23"/>
        <v>0</v>
      </c>
      <c r="U70" s="298">
        <f t="shared" si="23"/>
        <v>0</v>
      </c>
      <c r="V70" s="298">
        <f t="shared" si="23"/>
        <v>0</v>
      </c>
      <c r="W70" s="298">
        <f t="shared" si="23"/>
        <v>0</v>
      </c>
      <c r="X70" s="298">
        <f t="shared" si="23"/>
        <v>0</v>
      </c>
      <c r="Y70" s="298">
        <f t="shared" si="23"/>
        <v>0</v>
      </c>
      <c r="Z70" s="298">
        <f t="shared" si="23"/>
        <v>0</v>
      </c>
      <c r="AA70" s="298">
        <f t="shared" si="23"/>
        <v>0</v>
      </c>
      <c r="AB70" s="298">
        <f t="shared" si="23"/>
        <v>0</v>
      </c>
      <c r="AC70" s="298">
        <f t="shared" si="23"/>
        <v>0</v>
      </c>
      <c r="AD70" s="298">
        <f t="shared" si="23"/>
        <v>0</v>
      </c>
      <c r="AE70" s="298">
        <f t="shared" si="23"/>
        <v>0</v>
      </c>
      <c r="AF70" s="298">
        <f t="shared" si="23"/>
        <v>0</v>
      </c>
      <c r="AG70" s="298">
        <f t="shared" si="23"/>
        <v>0</v>
      </c>
      <c r="AH70" s="298">
        <f t="shared" si="23"/>
        <v>0</v>
      </c>
      <c r="AI70" s="298">
        <f t="shared" si="23"/>
        <v>0</v>
      </c>
      <c r="AJ70" s="298">
        <f t="shared" si="23"/>
        <v>0</v>
      </c>
      <c r="AK70" s="298">
        <f t="shared" si="23"/>
        <v>0</v>
      </c>
      <c r="AL70" s="298">
        <f t="shared" si="23"/>
        <v>0</v>
      </c>
      <c r="AM70" s="298">
        <f t="shared" si="23"/>
        <v>0</v>
      </c>
      <c r="AN70" s="298">
        <f t="shared" si="23"/>
        <v>0</v>
      </c>
      <c r="AO70" s="298">
        <f t="shared" si="23"/>
        <v>0</v>
      </c>
      <c r="AP70" s="298">
        <f t="shared" si="23"/>
        <v>0</v>
      </c>
      <c r="AQ70" s="298">
        <f t="shared" si="23"/>
        <v>0</v>
      </c>
      <c r="AR70" s="298">
        <f t="shared" si="23"/>
        <v>0</v>
      </c>
      <c r="AS70" s="298">
        <f t="shared" si="23"/>
        <v>0</v>
      </c>
      <c r="AT70" s="298">
        <f t="shared" si="23"/>
        <v>0</v>
      </c>
      <c r="AU70" s="298">
        <f t="shared" si="23"/>
        <v>0</v>
      </c>
      <c r="AV70" s="298">
        <f t="shared" si="23"/>
        <v>0</v>
      </c>
      <c r="AW70" s="298">
        <f t="shared" si="23"/>
        <v>0</v>
      </c>
      <c r="AX70" s="298">
        <f t="shared" si="23"/>
        <v>0</v>
      </c>
      <c r="AY70" s="298">
        <f t="shared" si="23"/>
        <v>0</v>
      </c>
      <c r="AZ70" s="298">
        <f t="shared" si="23"/>
        <v>0</v>
      </c>
      <c r="BA70" s="298">
        <f t="shared" si="23"/>
        <v>0</v>
      </c>
      <c r="BB70" s="298">
        <f t="shared" si="23"/>
        <v>0</v>
      </c>
      <c r="BC70" s="298">
        <f t="shared" si="23"/>
        <v>0</v>
      </c>
      <c r="BD70" s="298">
        <f t="shared" si="23"/>
        <v>0</v>
      </c>
      <c r="BE70" s="298">
        <f t="shared" si="23"/>
        <v>0</v>
      </c>
      <c r="BF70" s="298">
        <f t="shared" si="23"/>
        <v>0</v>
      </c>
      <c r="BG70" s="298">
        <f t="shared" si="23"/>
        <v>0</v>
      </c>
      <c r="BH70" s="298">
        <f t="shared" si="23"/>
        <v>0</v>
      </c>
      <c r="BI70" s="298">
        <f t="shared" si="23"/>
        <v>0</v>
      </c>
      <c r="BJ70" s="298">
        <f t="shared" si="23"/>
        <v>0</v>
      </c>
      <c r="BK70" s="298">
        <f t="shared" si="23"/>
        <v>0</v>
      </c>
      <c r="BL70" s="298">
        <f t="shared" si="23"/>
        <v>0</v>
      </c>
      <c r="BM70" s="298">
        <f t="shared" si="23"/>
        <v>0</v>
      </c>
      <c r="BN70" s="298">
        <f t="shared" si="23"/>
        <v>0</v>
      </c>
      <c r="BO70" s="298">
        <f t="shared" si="23"/>
        <v>0</v>
      </c>
      <c r="BP70" s="298">
        <f t="shared" si="23"/>
        <v>0</v>
      </c>
      <c r="BQ70" s="298">
        <f t="shared" si="23"/>
        <v>0</v>
      </c>
      <c r="BR70" s="298">
        <f t="shared" si="23"/>
        <v>0</v>
      </c>
      <c r="BS70" s="298">
        <f t="shared" si="23"/>
        <v>0</v>
      </c>
      <c r="BT70" s="298">
        <f t="shared" si="23"/>
        <v>0</v>
      </c>
      <c r="BU70" s="298">
        <f t="shared" si="23"/>
        <v>0</v>
      </c>
    </row>
    <row r="71" spans="2:73" ht="18" customHeight="1">
      <c r="B71" s="294">
        <v>65</v>
      </c>
      <c r="C71" s="292"/>
      <c r="D71" s="361"/>
      <c r="E71" s="362"/>
      <c r="F71" s="363"/>
      <c r="G71" s="363"/>
      <c r="H71" s="364"/>
      <c r="I71" s="363"/>
      <c r="J71" s="363"/>
      <c r="K71" s="291"/>
      <c r="L71" s="292" t="str">
        <f t="shared" ref="L71:L134" si="24">IF(C71&lt;&gt;0,IF(COUNTIF(listof_result_program_codes,C71)&gt;0,IF(K71="","ENTERED",IF(K71="P","PUBLISHED",IF(K71="TP","TO PUBLISH",IF(K71="L","LOCKED")))),"NOT ENTERED"),"")</f>
        <v/>
      </c>
      <c r="M71" s="292"/>
      <c r="N71" s="293">
        <f t="shared" si="22"/>
        <v>0</v>
      </c>
      <c r="O71" s="293">
        <f t="shared" si="22"/>
        <v>0</v>
      </c>
      <c r="P71" s="293">
        <f t="shared" si="23"/>
        <v>0</v>
      </c>
      <c r="Q71" s="293">
        <f t="shared" si="23"/>
        <v>0</v>
      </c>
      <c r="R71" s="293">
        <f t="shared" si="23"/>
        <v>0</v>
      </c>
      <c r="S71" s="293">
        <f t="shared" si="23"/>
        <v>0</v>
      </c>
      <c r="T71" s="293">
        <f t="shared" si="23"/>
        <v>0</v>
      </c>
      <c r="U71" s="293">
        <f t="shared" si="23"/>
        <v>0</v>
      </c>
      <c r="V71" s="293">
        <f t="shared" si="23"/>
        <v>0</v>
      </c>
      <c r="W71" s="293">
        <f t="shared" si="23"/>
        <v>0</v>
      </c>
      <c r="X71" s="293">
        <f t="shared" si="23"/>
        <v>0</v>
      </c>
      <c r="Y71" s="293">
        <f t="shared" si="23"/>
        <v>0</v>
      </c>
      <c r="Z71" s="293">
        <f t="shared" si="23"/>
        <v>0</v>
      </c>
      <c r="AA71" s="293">
        <f t="shared" si="23"/>
        <v>0</v>
      </c>
      <c r="AB71" s="293">
        <f t="shared" si="23"/>
        <v>0</v>
      </c>
      <c r="AC71" s="293">
        <f t="shared" si="23"/>
        <v>0</v>
      </c>
      <c r="AD71" s="293">
        <f t="shared" si="23"/>
        <v>0</v>
      </c>
      <c r="AE71" s="293">
        <f t="shared" si="23"/>
        <v>0</v>
      </c>
      <c r="AF71" s="293">
        <f t="shared" si="23"/>
        <v>0</v>
      </c>
      <c r="AG71" s="293">
        <f t="shared" si="23"/>
        <v>0</v>
      </c>
      <c r="AH71" s="293">
        <f t="shared" si="23"/>
        <v>0</v>
      </c>
      <c r="AI71" s="293">
        <f t="shared" si="23"/>
        <v>0</v>
      </c>
      <c r="AJ71" s="293">
        <f t="shared" si="23"/>
        <v>0</v>
      </c>
      <c r="AK71" s="293">
        <f t="shared" si="23"/>
        <v>0</v>
      </c>
      <c r="AL71" s="293">
        <f t="shared" si="23"/>
        <v>0</v>
      </c>
      <c r="AM71" s="293">
        <f t="shared" si="23"/>
        <v>0</v>
      </c>
      <c r="AN71" s="293">
        <f t="shared" si="23"/>
        <v>0</v>
      </c>
      <c r="AO71" s="293">
        <f t="shared" si="23"/>
        <v>0</v>
      </c>
      <c r="AP71" s="293">
        <f t="shared" si="23"/>
        <v>0</v>
      </c>
      <c r="AQ71" s="293">
        <f t="shared" si="23"/>
        <v>0</v>
      </c>
      <c r="AR71" s="293">
        <f t="shared" si="23"/>
        <v>0</v>
      </c>
      <c r="AS71" s="293">
        <f t="shared" si="23"/>
        <v>0</v>
      </c>
      <c r="AT71" s="293">
        <f t="shared" si="23"/>
        <v>0</v>
      </c>
      <c r="AU71" s="293">
        <f t="shared" si="23"/>
        <v>0</v>
      </c>
      <c r="AV71" s="293">
        <f t="shared" si="23"/>
        <v>0</v>
      </c>
      <c r="AW71" s="293">
        <f t="shared" si="23"/>
        <v>0</v>
      </c>
      <c r="AX71" s="293">
        <f t="shared" si="23"/>
        <v>0</v>
      </c>
      <c r="AY71" s="293">
        <f t="shared" si="23"/>
        <v>0</v>
      </c>
      <c r="AZ71" s="293">
        <f t="shared" si="23"/>
        <v>0</v>
      </c>
      <c r="BA71" s="293">
        <f t="shared" si="23"/>
        <v>0</v>
      </c>
      <c r="BB71" s="293">
        <f t="shared" si="23"/>
        <v>0</v>
      </c>
      <c r="BC71" s="293">
        <f t="shared" si="23"/>
        <v>0</v>
      </c>
      <c r="BD71" s="293">
        <f t="shared" si="23"/>
        <v>0</v>
      </c>
      <c r="BE71" s="293">
        <f t="shared" si="23"/>
        <v>0</v>
      </c>
      <c r="BF71" s="293">
        <f t="shared" si="23"/>
        <v>0</v>
      </c>
      <c r="BG71" s="293">
        <f t="shared" si="23"/>
        <v>0</v>
      </c>
      <c r="BH71" s="293">
        <f t="shared" si="23"/>
        <v>0</v>
      </c>
      <c r="BI71" s="293">
        <f t="shared" si="23"/>
        <v>0</v>
      </c>
      <c r="BJ71" s="293">
        <f t="shared" si="23"/>
        <v>0</v>
      </c>
      <c r="BK71" s="293">
        <f t="shared" si="23"/>
        <v>0</v>
      </c>
      <c r="BL71" s="293">
        <f t="shared" si="23"/>
        <v>0</v>
      </c>
      <c r="BM71" s="293">
        <f t="shared" si="23"/>
        <v>0</v>
      </c>
      <c r="BN71" s="293">
        <f t="shared" si="23"/>
        <v>0</v>
      </c>
      <c r="BO71" s="293">
        <f t="shared" si="23"/>
        <v>0</v>
      </c>
      <c r="BP71" s="293">
        <f t="shared" si="23"/>
        <v>0</v>
      </c>
      <c r="BQ71" s="293">
        <f t="shared" si="23"/>
        <v>0</v>
      </c>
      <c r="BR71" s="293">
        <f t="shared" si="23"/>
        <v>0</v>
      </c>
      <c r="BS71" s="293">
        <f t="shared" si="23"/>
        <v>0</v>
      </c>
      <c r="BT71" s="293">
        <f t="shared" si="23"/>
        <v>0</v>
      </c>
      <c r="BU71" s="293">
        <f t="shared" si="23"/>
        <v>0</v>
      </c>
    </row>
    <row r="72" spans="2:73" ht="18" customHeight="1" thickBot="1">
      <c r="B72" s="294">
        <v>66</v>
      </c>
      <c r="C72" s="297"/>
      <c r="D72" s="365"/>
      <c r="E72" s="366"/>
      <c r="F72" s="367"/>
      <c r="G72" s="367"/>
      <c r="H72" s="368"/>
      <c r="I72" s="367"/>
      <c r="J72" s="367"/>
      <c r="K72" s="295"/>
      <c r="L72" s="297" t="str">
        <f t="shared" si="24"/>
        <v/>
      </c>
      <c r="M72" s="297"/>
      <c r="N72" s="298">
        <f t="shared" si="22"/>
        <v>0</v>
      </c>
      <c r="O72" s="298">
        <f t="shared" si="22"/>
        <v>0</v>
      </c>
      <c r="P72" s="298">
        <f t="shared" si="23"/>
        <v>0</v>
      </c>
      <c r="Q72" s="298">
        <f t="shared" si="23"/>
        <v>0</v>
      </c>
      <c r="R72" s="298">
        <f t="shared" si="23"/>
        <v>0</v>
      </c>
      <c r="S72" s="298">
        <f t="shared" si="23"/>
        <v>0</v>
      </c>
      <c r="T72" s="298">
        <f t="shared" si="23"/>
        <v>0</v>
      </c>
      <c r="U72" s="298">
        <f t="shared" si="23"/>
        <v>0</v>
      </c>
      <c r="V72" s="298">
        <f t="shared" si="23"/>
        <v>0</v>
      </c>
      <c r="W72" s="298">
        <f t="shared" si="23"/>
        <v>0</v>
      </c>
      <c r="X72" s="298">
        <f t="shared" si="23"/>
        <v>0</v>
      </c>
      <c r="Y72" s="298">
        <f t="shared" si="23"/>
        <v>0</v>
      </c>
      <c r="Z72" s="298">
        <f t="shared" si="23"/>
        <v>0</v>
      </c>
      <c r="AA72" s="298">
        <f t="shared" si="23"/>
        <v>0</v>
      </c>
      <c r="AB72" s="298">
        <f t="shared" si="23"/>
        <v>0</v>
      </c>
      <c r="AC72" s="298">
        <f t="shared" si="23"/>
        <v>0</v>
      </c>
      <c r="AD72" s="298">
        <f t="shared" si="23"/>
        <v>0</v>
      </c>
      <c r="AE72" s="298">
        <f t="shared" si="23"/>
        <v>0</v>
      </c>
      <c r="AF72" s="298">
        <f t="shared" si="23"/>
        <v>0</v>
      </c>
      <c r="AG72" s="298">
        <f t="shared" si="23"/>
        <v>0</v>
      </c>
      <c r="AH72" s="298">
        <f t="shared" si="23"/>
        <v>0</v>
      </c>
      <c r="AI72" s="298">
        <f t="shared" si="23"/>
        <v>0</v>
      </c>
      <c r="AJ72" s="298">
        <f t="shared" si="23"/>
        <v>0</v>
      </c>
      <c r="AK72" s="298">
        <f t="shared" si="23"/>
        <v>0</v>
      </c>
      <c r="AL72" s="298">
        <f t="shared" si="23"/>
        <v>0</v>
      </c>
      <c r="AM72" s="298">
        <f t="shared" si="23"/>
        <v>0</v>
      </c>
      <c r="AN72" s="298">
        <f t="shared" si="23"/>
        <v>0</v>
      </c>
      <c r="AO72" s="298">
        <f t="shared" si="23"/>
        <v>0</v>
      </c>
      <c r="AP72" s="298">
        <f t="shared" si="23"/>
        <v>0</v>
      </c>
      <c r="AQ72" s="298">
        <f t="shared" si="23"/>
        <v>0</v>
      </c>
      <c r="AR72" s="298">
        <f t="shared" si="23"/>
        <v>0</v>
      </c>
      <c r="AS72" s="298">
        <f t="shared" si="23"/>
        <v>0</v>
      </c>
      <c r="AT72" s="298">
        <f t="shared" si="23"/>
        <v>0</v>
      </c>
      <c r="AU72" s="298">
        <f t="shared" si="23"/>
        <v>0</v>
      </c>
      <c r="AV72" s="298">
        <f t="shared" si="23"/>
        <v>0</v>
      </c>
      <c r="AW72" s="298">
        <f t="shared" si="23"/>
        <v>0</v>
      </c>
      <c r="AX72" s="298">
        <f t="shared" si="23"/>
        <v>0</v>
      </c>
      <c r="AY72" s="298">
        <f t="shared" si="23"/>
        <v>0</v>
      </c>
      <c r="AZ72" s="298">
        <f t="shared" si="23"/>
        <v>0</v>
      </c>
      <c r="BA72" s="298">
        <f t="shared" si="23"/>
        <v>0</v>
      </c>
      <c r="BB72" s="298">
        <f t="shared" si="23"/>
        <v>0</v>
      </c>
      <c r="BC72" s="298">
        <f t="shared" si="23"/>
        <v>0</v>
      </c>
      <c r="BD72" s="298">
        <f t="shared" si="23"/>
        <v>0</v>
      </c>
      <c r="BE72" s="298">
        <f t="shared" si="23"/>
        <v>0</v>
      </c>
      <c r="BF72" s="298">
        <f t="shared" si="23"/>
        <v>0</v>
      </c>
      <c r="BG72" s="298">
        <f t="shared" si="23"/>
        <v>0</v>
      </c>
      <c r="BH72" s="298">
        <f t="shared" si="23"/>
        <v>0</v>
      </c>
      <c r="BI72" s="298">
        <f t="shared" si="23"/>
        <v>0</v>
      </c>
      <c r="BJ72" s="298">
        <f t="shared" si="23"/>
        <v>0</v>
      </c>
      <c r="BK72" s="298">
        <f t="shared" si="23"/>
        <v>0</v>
      </c>
      <c r="BL72" s="298">
        <f t="shared" si="23"/>
        <v>0</v>
      </c>
      <c r="BM72" s="298">
        <f t="shared" si="23"/>
        <v>0</v>
      </c>
      <c r="BN72" s="298">
        <f t="shared" si="23"/>
        <v>0</v>
      </c>
      <c r="BO72" s="298">
        <f t="shared" si="23"/>
        <v>0</v>
      </c>
      <c r="BP72" s="298">
        <f t="shared" si="23"/>
        <v>0</v>
      </c>
      <c r="BQ72" s="298">
        <f t="shared" si="23"/>
        <v>0</v>
      </c>
      <c r="BR72" s="298">
        <f t="shared" si="23"/>
        <v>0</v>
      </c>
      <c r="BS72" s="298">
        <f t="shared" si="23"/>
        <v>0</v>
      </c>
      <c r="BT72" s="298">
        <f t="shared" si="23"/>
        <v>0</v>
      </c>
      <c r="BU72" s="298">
        <f t="shared" si="23"/>
        <v>0</v>
      </c>
    </row>
    <row r="73" spans="2:73" ht="18" customHeight="1">
      <c r="B73" s="294">
        <v>67</v>
      </c>
      <c r="C73" s="292"/>
      <c r="D73" s="361"/>
      <c r="E73" s="362"/>
      <c r="F73" s="363"/>
      <c r="G73" s="363"/>
      <c r="H73" s="364"/>
      <c r="I73" s="363"/>
      <c r="J73" s="363"/>
      <c r="K73" s="291"/>
      <c r="L73" s="292" t="str">
        <f t="shared" si="24"/>
        <v/>
      </c>
      <c r="M73" s="292"/>
      <c r="N73" s="293">
        <f t="shared" si="22"/>
        <v>0</v>
      </c>
      <c r="O73" s="293">
        <f t="shared" si="22"/>
        <v>0</v>
      </c>
      <c r="P73" s="293">
        <f t="shared" si="23"/>
        <v>0</v>
      </c>
      <c r="Q73" s="293">
        <f t="shared" si="23"/>
        <v>0</v>
      </c>
      <c r="R73" s="293">
        <f t="shared" si="23"/>
        <v>0</v>
      </c>
      <c r="S73" s="293">
        <f t="shared" si="23"/>
        <v>0</v>
      </c>
      <c r="T73" s="293">
        <f t="shared" si="23"/>
        <v>0</v>
      </c>
      <c r="U73" s="293">
        <f t="shared" si="23"/>
        <v>0</v>
      </c>
      <c r="V73" s="293">
        <f t="shared" si="23"/>
        <v>0</v>
      </c>
      <c r="W73" s="293">
        <f t="shared" si="23"/>
        <v>0</v>
      </c>
      <c r="X73" s="293">
        <f t="shared" si="23"/>
        <v>0</v>
      </c>
      <c r="Y73" s="293">
        <f t="shared" si="23"/>
        <v>0</v>
      </c>
      <c r="Z73" s="293">
        <f t="shared" si="23"/>
        <v>0</v>
      </c>
      <c r="AA73" s="293">
        <f t="shared" si="23"/>
        <v>0</v>
      </c>
      <c r="AB73" s="293">
        <f t="shared" si="23"/>
        <v>0</v>
      </c>
      <c r="AC73" s="293">
        <f t="shared" si="23"/>
        <v>0</v>
      </c>
      <c r="AD73" s="293">
        <f t="shared" si="23"/>
        <v>0</v>
      </c>
      <c r="AE73" s="293">
        <f t="shared" si="23"/>
        <v>0</v>
      </c>
      <c r="AF73" s="293">
        <f t="shared" si="23"/>
        <v>0</v>
      </c>
      <c r="AG73" s="293">
        <f t="shared" si="23"/>
        <v>0</v>
      </c>
      <c r="AH73" s="293">
        <f t="shared" si="23"/>
        <v>0</v>
      </c>
      <c r="AI73" s="293">
        <f t="shared" si="23"/>
        <v>0</v>
      </c>
      <c r="AJ73" s="293">
        <f t="shared" si="23"/>
        <v>0</v>
      </c>
      <c r="AK73" s="293">
        <f t="shared" si="23"/>
        <v>0</v>
      </c>
      <c r="AL73" s="293">
        <f t="shared" si="23"/>
        <v>0</v>
      </c>
      <c r="AM73" s="293">
        <f t="shared" si="23"/>
        <v>0</v>
      </c>
      <c r="AN73" s="293">
        <f t="shared" si="23"/>
        <v>0</v>
      </c>
      <c r="AO73" s="293">
        <f t="shared" si="23"/>
        <v>0</v>
      </c>
      <c r="AP73" s="293">
        <f t="shared" si="23"/>
        <v>0</v>
      </c>
      <c r="AQ73" s="293">
        <f t="shared" si="23"/>
        <v>0</v>
      </c>
      <c r="AR73" s="293">
        <f t="shared" si="23"/>
        <v>0</v>
      </c>
      <c r="AS73" s="293">
        <f t="shared" si="23"/>
        <v>0</v>
      </c>
      <c r="AT73" s="293">
        <f t="shared" si="23"/>
        <v>0</v>
      </c>
      <c r="AU73" s="293">
        <f t="shared" si="23"/>
        <v>0</v>
      </c>
      <c r="AV73" s="293">
        <f t="shared" si="23"/>
        <v>0</v>
      </c>
      <c r="AW73" s="293">
        <f t="shared" si="23"/>
        <v>0</v>
      </c>
      <c r="AX73" s="293">
        <f t="shared" si="23"/>
        <v>0</v>
      </c>
      <c r="AY73" s="293">
        <f t="shared" si="23"/>
        <v>0</v>
      </c>
      <c r="AZ73" s="293">
        <f t="shared" si="23"/>
        <v>0</v>
      </c>
      <c r="BA73" s="293">
        <f t="shared" si="23"/>
        <v>0</v>
      </c>
      <c r="BB73" s="293">
        <f t="shared" si="23"/>
        <v>0</v>
      </c>
      <c r="BC73" s="293">
        <f t="shared" si="23"/>
        <v>0</v>
      </c>
      <c r="BD73" s="293">
        <f t="shared" si="23"/>
        <v>0</v>
      </c>
      <c r="BE73" s="293">
        <f t="shared" si="23"/>
        <v>0</v>
      </c>
      <c r="BF73" s="293">
        <f t="shared" si="23"/>
        <v>0</v>
      </c>
      <c r="BG73" s="293">
        <f t="shared" si="23"/>
        <v>0</v>
      </c>
      <c r="BH73" s="293">
        <f t="shared" si="23"/>
        <v>0</v>
      </c>
      <c r="BI73" s="293">
        <f t="shared" si="23"/>
        <v>0</v>
      </c>
      <c r="BJ73" s="293">
        <f t="shared" si="23"/>
        <v>0</v>
      </c>
      <c r="BK73" s="293">
        <f t="shared" si="23"/>
        <v>0</v>
      </c>
      <c r="BL73" s="293">
        <f t="shared" si="23"/>
        <v>0</v>
      </c>
      <c r="BM73" s="293">
        <f t="shared" si="23"/>
        <v>0</v>
      </c>
      <c r="BN73" s="293">
        <f t="shared" si="23"/>
        <v>0</v>
      </c>
      <c r="BO73" s="293">
        <f t="shared" si="23"/>
        <v>0</v>
      </c>
      <c r="BP73" s="293">
        <f t="shared" si="23"/>
        <v>0</v>
      </c>
      <c r="BQ73" s="293">
        <f t="shared" ref="P73:BU78" si="25">SUMIFS(listof_result_total_scores,listof_result_program_codes,$C73,listof_result_teams,BQ$3)</f>
        <v>0</v>
      </c>
      <c r="BR73" s="293">
        <f t="shared" si="25"/>
        <v>0</v>
      </c>
      <c r="BS73" s="293">
        <f t="shared" si="25"/>
        <v>0</v>
      </c>
      <c r="BT73" s="293">
        <f t="shared" si="25"/>
        <v>0</v>
      </c>
      <c r="BU73" s="293">
        <f t="shared" si="25"/>
        <v>0</v>
      </c>
    </row>
    <row r="74" spans="2:73" ht="18" customHeight="1" thickBot="1">
      <c r="B74" s="294">
        <v>68</v>
      </c>
      <c r="C74" s="297"/>
      <c r="D74" s="365"/>
      <c r="E74" s="366"/>
      <c r="F74" s="367"/>
      <c r="G74" s="367"/>
      <c r="H74" s="368"/>
      <c r="I74" s="367"/>
      <c r="J74" s="367"/>
      <c r="K74" s="295"/>
      <c r="L74" s="297" t="str">
        <f t="shared" si="24"/>
        <v/>
      </c>
      <c r="M74" s="297"/>
      <c r="N74" s="298">
        <f t="shared" si="22"/>
        <v>0</v>
      </c>
      <c r="O74" s="298">
        <f t="shared" si="22"/>
        <v>0</v>
      </c>
      <c r="P74" s="298">
        <f t="shared" si="25"/>
        <v>0</v>
      </c>
      <c r="Q74" s="298">
        <f t="shared" si="25"/>
        <v>0</v>
      </c>
      <c r="R74" s="298">
        <f t="shared" si="25"/>
        <v>0</v>
      </c>
      <c r="S74" s="298">
        <f t="shared" si="25"/>
        <v>0</v>
      </c>
      <c r="T74" s="298">
        <f t="shared" si="25"/>
        <v>0</v>
      </c>
      <c r="U74" s="298">
        <f t="shared" si="25"/>
        <v>0</v>
      </c>
      <c r="V74" s="298">
        <f t="shared" si="25"/>
        <v>0</v>
      </c>
      <c r="W74" s="298">
        <f t="shared" si="25"/>
        <v>0</v>
      </c>
      <c r="X74" s="298">
        <f t="shared" si="25"/>
        <v>0</v>
      </c>
      <c r="Y74" s="298">
        <f t="shared" si="25"/>
        <v>0</v>
      </c>
      <c r="Z74" s="298">
        <f t="shared" si="25"/>
        <v>0</v>
      </c>
      <c r="AA74" s="298">
        <f t="shared" si="25"/>
        <v>0</v>
      </c>
      <c r="AB74" s="298">
        <f t="shared" si="25"/>
        <v>0</v>
      </c>
      <c r="AC74" s="298">
        <f t="shared" si="25"/>
        <v>0</v>
      </c>
      <c r="AD74" s="298">
        <f t="shared" si="25"/>
        <v>0</v>
      </c>
      <c r="AE74" s="298">
        <f t="shared" si="25"/>
        <v>0</v>
      </c>
      <c r="AF74" s="298">
        <f t="shared" si="25"/>
        <v>0</v>
      </c>
      <c r="AG74" s="298">
        <f t="shared" si="25"/>
        <v>0</v>
      </c>
      <c r="AH74" s="298">
        <f t="shared" si="25"/>
        <v>0</v>
      </c>
      <c r="AI74" s="298">
        <f t="shared" si="25"/>
        <v>0</v>
      </c>
      <c r="AJ74" s="298">
        <f t="shared" si="25"/>
        <v>0</v>
      </c>
      <c r="AK74" s="298">
        <f t="shared" si="25"/>
        <v>0</v>
      </c>
      <c r="AL74" s="298">
        <f t="shared" si="25"/>
        <v>0</v>
      </c>
      <c r="AM74" s="298">
        <f t="shared" si="25"/>
        <v>0</v>
      </c>
      <c r="AN74" s="298">
        <f t="shared" si="25"/>
        <v>0</v>
      </c>
      <c r="AO74" s="298">
        <f t="shared" si="25"/>
        <v>0</v>
      </c>
      <c r="AP74" s="298">
        <f t="shared" si="25"/>
        <v>0</v>
      </c>
      <c r="AQ74" s="298">
        <f t="shared" si="25"/>
        <v>0</v>
      </c>
      <c r="AR74" s="298">
        <f t="shared" si="25"/>
        <v>0</v>
      </c>
      <c r="AS74" s="298">
        <f t="shared" si="25"/>
        <v>0</v>
      </c>
      <c r="AT74" s="298">
        <f t="shared" si="25"/>
        <v>0</v>
      </c>
      <c r="AU74" s="298">
        <f t="shared" si="25"/>
        <v>0</v>
      </c>
      <c r="AV74" s="298">
        <f t="shared" si="25"/>
        <v>0</v>
      </c>
      <c r="AW74" s="298">
        <f t="shared" si="25"/>
        <v>0</v>
      </c>
      <c r="AX74" s="298">
        <f t="shared" si="25"/>
        <v>0</v>
      </c>
      <c r="AY74" s="298">
        <f t="shared" si="25"/>
        <v>0</v>
      </c>
      <c r="AZ74" s="298">
        <f t="shared" si="25"/>
        <v>0</v>
      </c>
      <c r="BA74" s="298">
        <f t="shared" si="25"/>
        <v>0</v>
      </c>
      <c r="BB74" s="298">
        <f t="shared" si="25"/>
        <v>0</v>
      </c>
      <c r="BC74" s="298">
        <f t="shared" si="25"/>
        <v>0</v>
      </c>
      <c r="BD74" s="298">
        <f t="shared" si="25"/>
        <v>0</v>
      </c>
      <c r="BE74" s="298">
        <f t="shared" si="25"/>
        <v>0</v>
      </c>
      <c r="BF74" s="298">
        <f t="shared" si="25"/>
        <v>0</v>
      </c>
      <c r="BG74" s="298">
        <f t="shared" si="25"/>
        <v>0</v>
      </c>
      <c r="BH74" s="298">
        <f t="shared" si="25"/>
        <v>0</v>
      </c>
      <c r="BI74" s="298">
        <f t="shared" si="25"/>
        <v>0</v>
      </c>
      <c r="BJ74" s="298">
        <f t="shared" si="25"/>
        <v>0</v>
      </c>
      <c r="BK74" s="298">
        <f t="shared" si="25"/>
        <v>0</v>
      </c>
      <c r="BL74" s="298">
        <f t="shared" si="25"/>
        <v>0</v>
      </c>
      <c r="BM74" s="298">
        <f t="shared" si="25"/>
        <v>0</v>
      </c>
      <c r="BN74" s="298">
        <f t="shared" si="25"/>
        <v>0</v>
      </c>
      <c r="BO74" s="298">
        <f t="shared" si="25"/>
        <v>0</v>
      </c>
      <c r="BP74" s="298">
        <f t="shared" si="25"/>
        <v>0</v>
      </c>
      <c r="BQ74" s="298">
        <f t="shared" si="25"/>
        <v>0</v>
      </c>
      <c r="BR74" s="298">
        <f t="shared" si="25"/>
        <v>0</v>
      </c>
      <c r="BS74" s="298">
        <f t="shared" si="25"/>
        <v>0</v>
      </c>
      <c r="BT74" s="298">
        <f t="shared" si="25"/>
        <v>0</v>
      </c>
      <c r="BU74" s="298">
        <f t="shared" si="25"/>
        <v>0</v>
      </c>
    </row>
    <row r="75" spans="2:73" ht="18" customHeight="1">
      <c r="B75" s="294">
        <v>69</v>
      </c>
      <c r="C75" s="292"/>
      <c r="D75" s="361"/>
      <c r="E75" s="362"/>
      <c r="F75" s="363"/>
      <c r="G75" s="363"/>
      <c r="H75" s="364"/>
      <c r="I75" s="363"/>
      <c r="J75" s="363"/>
      <c r="K75" s="291"/>
      <c r="L75" s="292" t="str">
        <f t="shared" si="24"/>
        <v/>
      </c>
      <c r="M75" s="292"/>
      <c r="N75" s="293">
        <f t="shared" si="22"/>
        <v>0</v>
      </c>
      <c r="O75" s="293">
        <f t="shared" si="22"/>
        <v>0</v>
      </c>
      <c r="P75" s="293">
        <f t="shared" si="25"/>
        <v>0</v>
      </c>
      <c r="Q75" s="293">
        <f t="shared" si="25"/>
        <v>0</v>
      </c>
      <c r="R75" s="293">
        <f t="shared" si="25"/>
        <v>0</v>
      </c>
      <c r="S75" s="293">
        <f t="shared" si="25"/>
        <v>0</v>
      </c>
      <c r="T75" s="293">
        <f t="shared" si="25"/>
        <v>0</v>
      </c>
      <c r="U75" s="293">
        <f t="shared" si="25"/>
        <v>0</v>
      </c>
      <c r="V75" s="293">
        <f t="shared" si="25"/>
        <v>0</v>
      </c>
      <c r="W75" s="293">
        <f t="shared" si="25"/>
        <v>0</v>
      </c>
      <c r="X75" s="293">
        <f t="shared" si="25"/>
        <v>0</v>
      </c>
      <c r="Y75" s="293">
        <f t="shared" si="25"/>
        <v>0</v>
      </c>
      <c r="Z75" s="293">
        <f t="shared" si="25"/>
        <v>0</v>
      </c>
      <c r="AA75" s="293">
        <f t="shared" si="25"/>
        <v>0</v>
      </c>
      <c r="AB75" s="293">
        <f t="shared" si="25"/>
        <v>0</v>
      </c>
      <c r="AC75" s="293">
        <f t="shared" si="25"/>
        <v>0</v>
      </c>
      <c r="AD75" s="293">
        <f t="shared" si="25"/>
        <v>0</v>
      </c>
      <c r="AE75" s="293">
        <f t="shared" si="25"/>
        <v>0</v>
      </c>
      <c r="AF75" s="293">
        <f t="shared" si="25"/>
        <v>0</v>
      </c>
      <c r="AG75" s="293">
        <f t="shared" si="25"/>
        <v>0</v>
      </c>
      <c r="AH75" s="293">
        <f t="shared" si="25"/>
        <v>0</v>
      </c>
      <c r="AI75" s="293">
        <f t="shared" si="25"/>
        <v>0</v>
      </c>
      <c r="AJ75" s="293">
        <f t="shared" si="25"/>
        <v>0</v>
      </c>
      <c r="AK75" s="293">
        <f t="shared" si="25"/>
        <v>0</v>
      </c>
      <c r="AL75" s="293">
        <f t="shared" si="25"/>
        <v>0</v>
      </c>
      <c r="AM75" s="293">
        <f t="shared" si="25"/>
        <v>0</v>
      </c>
      <c r="AN75" s="293">
        <f t="shared" si="25"/>
        <v>0</v>
      </c>
      <c r="AO75" s="293">
        <f t="shared" si="25"/>
        <v>0</v>
      </c>
      <c r="AP75" s="293">
        <f t="shared" si="25"/>
        <v>0</v>
      </c>
      <c r="AQ75" s="293">
        <f t="shared" si="25"/>
        <v>0</v>
      </c>
      <c r="AR75" s="293">
        <f t="shared" si="25"/>
        <v>0</v>
      </c>
      <c r="AS75" s="293">
        <f t="shared" si="25"/>
        <v>0</v>
      </c>
      <c r="AT75" s="293">
        <f t="shared" si="25"/>
        <v>0</v>
      </c>
      <c r="AU75" s="293">
        <f t="shared" si="25"/>
        <v>0</v>
      </c>
      <c r="AV75" s="293">
        <f t="shared" si="25"/>
        <v>0</v>
      </c>
      <c r="AW75" s="293">
        <f t="shared" si="25"/>
        <v>0</v>
      </c>
      <c r="AX75" s="293">
        <f t="shared" si="25"/>
        <v>0</v>
      </c>
      <c r="AY75" s="293">
        <f t="shared" si="25"/>
        <v>0</v>
      </c>
      <c r="AZ75" s="293">
        <f t="shared" si="25"/>
        <v>0</v>
      </c>
      <c r="BA75" s="293">
        <f t="shared" si="25"/>
        <v>0</v>
      </c>
      <c r="BB75" s="293">
        <f t="shared" si="25"/>
        <v>0</v>
      </c>
      <c r="BC75" s="293">
        <f t="shared" si="25"/>
        <v>0</v>
      </c>
      <c r="BD75" s="293">
        <f t="shared" si="25"/>
        <v>0</v>
      </c>
      <c r="BE75" s="293">
        <f t="shared" si="25"/>
        <v>0</v>
      </c>
      <c r="BF75" s="293">
        <f t="shared" si="25"/>
        <v>0</v>
      </c>
      <c r="BG75" s="293">
        <f t="shared" si="25"/>
        <v>0</v>
      </c>
      <c r="BH75" s="293">
        <f t="shared" si="25"/>
        <v>0</v>
      </c>
      <c r="BI75" s="293">
        <f t="shared" si="25"/>
        <v>0</v>
      </c>
      <c r="BJ75" s="293">
        <f t="shared" si="25"/>
        <v>0</v>
      </c>
      <c r="BK75" s="293">
        <f t="shared" si="25"/>
        <v>0</v>
      </c>
      <c r="BL75" s="293">
        <f t="shared" si="25"/>
        <v>0</v>
      </c>
      <c r="BM75" s="293">
        <f t="shared" si="25"/>
        <v>0</v>
      </c>
      <c r="BN75" s="293">
        <f t="shared" si="25"/>
        <v>0</v>
      </c>
      <c r="BO75" s="293">
        <f t="shared" si="25"/>
        <v>0</v>
      </c>
      <c r="BP75" s="293">
        <f t="shared" si="25"/>
        <v>0</v>
      </c>
      <c r="BQ75" s="293">
        <f t="shared" si="25"/>
        <v>0</v>
      </c>
      <c r="BR75" s="293">
        <f t="shared" si="25"/>
        <v>0</v>
      </c>
      <c r="BS75" s="293">
        <f t="shared" si="25"/>
        <v>0</v>
      </c>
      <c r="BT75" s="293">
        <f t="shared" si="25"/>
        <v>0</v>
      </c>
      <c r="BU75" s="293">
        <f t="shared" si="25"/>
        <v>0</v>
      </c>
    </row>
    <row r="76" spans="2:73" ht="18" customHeight="1" thickBot="1">
      <c r="B76" s="294">
        <v>70</v>
      </c>
      <c r="C76" s="297"/>
      <c r="D76" s="365"/>
      <c r="E76" s="366"/>
      <c r="F76" s="367"/>
      <c r="G76" s="367"/>
      <c r="H76" s="368"/>
      <c r="I76" s="367"/>
      <c r="J76" s="367"/>
      <c r="K76" s="295"/>
      <c r="L76" s="297" t="str">
        <f t="shared" si="24"/>
        <v/>
      </c>
      <c r="M76" s="297"/>
      <c r="N76" s="298">
        <f t="shared" si="22"/>
        <v>0</v>
      </c>
      <c r="O76" s="298">
        <f t="shared" si="22"/>
        <v>0</v>
      </c>
      <c r="P76" s="298">
        <f t="shared" si="25"/>
        <v>0</v>
      </c>
      <c r="Q76" s="298">
        <f t="shared" si="25"/>
        <v>0</v>
      </c>
      <c r="R76" s="298">
        <f t="shared" si="25"/>
        <v>0</v>
      </c>
      <c r="S76" s="298">
        <f t="shared" si="25"/>
        <v>0</v>
      </c>
      <c r="T76" s="298">
        <f t="shared" si="25"/>
        <v>0</v>
      </c>
      <c r="U76" s="298">
        <f t="shared" si="25"/>
        <v>0</v>
      </c>
      <c r="V76" s="298">
        <f t="shared" si="25"/>
        <v>0</v>
      </c>
      <c r="W76" s="298">
        <f t="shared" si="25"/>
        <v>0</v>
      </c>
      <c r="X76" s="298">
        <f t="shared" si="25"/>
        <v>0</v>
      </c>
      <c r="Y76" s="298">
        <f t="shared" si="25"/>
        <v>0</v>
      </c>
      <c r="Z76" s="298">
        <f t="shared" si="25"/>
        <v>0</v>
      </c>
      <c r="AA76" s="298">
        <f t="shared" si="25"/>
        <v>0</v>
      </c>
      <c r="AB76" s="298">
        <f t="shared" si="25"/>
        <v>0</v>
      </c>
      <c r="AC76" s="298">
        <f t="shared" si="25"/>
        <v>0</v>
      </c>
      <c r="AD76" s="298">
        <f t="shared" si="25"/>
        <v>0</v>
      </c>
      <c r="AE76" s="298">
        <f t="shared" si="25"/>
        <v>0</v>
      </c>
      <c r="AF76" s="298">
        <f t="shared" si="25"/>
        <v>0</v>
      </c>
      <c r="AG76" s="298">
        <f t="shared" si="25"/>
        <v>0</v>
      </c>
      <c r="AH76" s="298">
        <f t="shared" si="25"/>
        <v>0</v>
      </c>
      <c r="AI76" s="298">
        <f t="shared" si="25"/>
        <v>0</v>
      </c>
      <c r="AJ76" s="298">
        <f t="shared" si="25"/>
        <v>0</v>
      </c>
      <c r="AK76" s="298">
        <f t="shared" si="25"/>
        <v>0</v>
      </c>
      <c r="AL76" s="298">
        <f t="shared" si="25"/>
        <v>0</v>
      </c>
      <c r="AM76" s="298">
        <f t="shared" si="25"/>
        <v>0</v>
      </c>
      <c r="AN76" s="298">
        <f t="shared" si="25"/>
        <v>0</v>
      </c>
      <c r="AO76" s="298">
        <f t="shared" si="25"/>
        <v>0</v>
      </c>
      <c r="AP76" s="298">
        <f t="shared" si="25"/>
        <v>0</v>
      </c>
      <c r="AQ76" s="298">
        <f t="shared" si="25"/>
        <v>0</v>
      </c>
      <c r="AR76" s="298">
        <f t="shared" si="25"/>
        <v>0</v>
      </c>
      <c r="AS76" s="298">
        <f t="shared" si="25"/>
        <v>0</v>
      </c>
      <c r="AT76" s="298">
        <f t="shared" si="25"/>
        <v>0</v>
      </c>
      <c r="AU76" s="298">
        <f t="shared" si="25"/>
        <v>0</v>
      </c>
      <c r="AV76" s="298">
        <f t="shared" si="25"/>
        <v>0</v>
      </c>
      <c r="AW76" s="298">
        <f t="shared" si="25"/>
        <v>0</v>
      </c>
      <c r="AX76" s="298">
        <f t="shared" si="25"/>
        <v>0</v>
      </c>
      <c r="AY76" s="298">
        <f t="shared" si="25"/>
        <v>0</v>
      </c>
      <c r="AZ76" s="298">
        <f t="shared" si="25"/>
        <v>0</v>
      </c>
      <c r="BA76" s="298">
        <f t="shared" si="25"/>
        <v>0</v>
      </c>
      <c r="BB76" s="298">
        <f t="shared" si="25"/>
        <v>0</v>
      </c>
      <c r="BC76" s="298">
        <f t="shared" si="25"/>
        <v>0</v>
      </c>
      <c r="BD76" s="298">
        <f t="shared" si="25"/>
        <v>0</v>
      </c>
      <c r="BE76" s="298">
        <f t="shared" si="25"/>
        <v>0</v>
      </c>
      <c r="BF76" s="298">
        <f t="shared" si="25"/>
        <v>0</v>
      </c>
      <c r="BG76" s="298">
        <f t="shared" si="25"/>
        <v>0</v>
      </c>
      <c r="BH76" s="298">
        <f t="shared" si="25"/>
        <v>0</v>
      </c>
      <c r="BI76" s="298">
        <f t="shared" si="25"/>
        <v>0</v>
      </c>
      <c r="BJ76" s="298">
        <f t="shared" si="25"/>
        <v>0</v>
      </c>
      <c r="BK76" s="298">
        <f t="shared" si="25"/>
        <v>0</v>
      </c>
      <c r="BL76" s="298">
        <f t="shared" si="25"/>
        <v>0</v>
      </c>
      <c r="BM76" s="298">
        <f t="shared" si="25"/>
        <v>0</v>
      </c>
      <c r="BN76" s="298">
        <f t="shared" si="25"/>
        <v>0</v>
      </c>
      <c r="BO76" s="298">
        <f t="shared" si="25"/>
        <v>0</v>
      </c>
      <c r="BP76" s="298">
        <f t="shared" si="25"/>
        <v>0</v>
      </c>
      <c r="BQ76" s="298">
        <f t="shared" si="25"/>
        <v>0</v>
      </c>
      <c r="BR76" s="298">
        <f t="shared" si="25"/>
        <v>0</v>
      </c>
      <c r="BS76" s="298">
        <f t="shared" si="25"/>
        <v>0</v>
      </c>
      <c r="BT76" s="298">
        <f t="shared" si="25"/>
        <v>0</v>
      </c>
      <c r="BU76" s="298">
        <f t="shared" si="25"/>
        <v>0</v>
      </c>
    </row>
    <row r="77" spans="2:73" ht="18" customHeight="1">
      <c r="B77" s="294">
        <v>71</v>
      </c>
      <c r="C77" s="292"/>
      <c r="D77" s="361"/>
      <c r="E77" s="362"/>
      <c r="F77" s="363"/>
      <c r="G77" s="363"/>
      <c r="H77" s="364"/>
      <c r="I77" s="363"/>
      <c r="J77" s="363"/>
      <c r="K77" s="291"/>
      <c r="L77" s="292" t="str">
        <f t="shared" si="24"/>
        <v/>
      </c>
      <c r="M77" s="292"/>
      <c r="N77" s="293">
        <f t="shared" si="22"/>
        <v>0</v>
      </c>
      <c r="O77" s="293">
        <f t="shared" si="22"/>
        <v>0</v>
      </c>
      <c r="P77" s="293">
        <f t="shared" si="25"/>
        <v>0</v>
      </c>
      <c r="Q77" s="293">
        <f t="shared" si="25"/>
        <v>0</v>
      </c>
      <c r="R77" s="293">
        <f t="shared" si="25"/>
        <v>0</v>
      </c>
      <c r="S77" s="293">
        <f t="shared" si="25"/>
        <v>0</v>
      </c>
      <c r="T77" s="293">
        <f t="shared" si="25"/>
        <v>0</v>
      </c>
      <c r="U77" s="293">
        <f t="shared" si="25"/>
        <v>0</v>
      </c>
      <c r="V77" s="293">
        <f t="shared" si="25"/>
        <v>0</v>
      </c>
      <c r="W77" s="293">
        <f t="shared" si="25"/>
        <v>0</v>
      </c>
      <c r="X77" s="293">
        <f t="shared" si="25"/>
        <v>0</v>
      </c>
      <c r="Y77" s="293">
        <f t="shared" si="25"/>
        <v>0</v>
      </c>
      <c r="Z77" s="293">
        <f t="shared" si="25"/>
        <v>0</v>
      </c>
      <c r="AA77" s="293">
        <f t="shared" si="25"/>
        <v>0</v>
      </c>
      <c r="AB77" s="293">
        <f t="shared" si="25"/>
        <v>0</v>
      </c>
      <c r="AC77" s="293">
        <f t="shared" si="25"/>
        <v>0</v>
      </c>
      <c r="AD77" s="293">
        <f t="shared" si="25"/>
        <v>0</v>
      </c>
      <c r="AE77" s="293">
        <f t="shared" si="25"/>
        <v>0</v>
      </c>
      <c r="AF77" s="293">
        <f t="shared" si="25"/>
        <v>0</v>
      </c>
      <c r="AG77" s="293">
        <f t="shared" si="25"/>
        <v>0</v>
      </c>
      <c r="AH77" s="293">
        <f t="shared" si="25"/>
        <v>0</v>
      </c>
      <c r="AI77" s="293">
        <f t="shared" si="25"/>
        <v>0</v>
      </c>
      <c r="AJ77" s="293">
        <f t="shared" si="25"/>
        <v>0</v>
      </c>
      <c r="AK77" s="293">
        <f t="shared" si="25"/>
        <v>0</v>
      </c>
      <c r="AL77" s="293">
        <f t="shared" si="25"/>
        <v>0</v>
      </c>
      <c r="AM77" s="293">
        <f t="shared" si="25"/>
        <v>0</v>
      </c>
      <c r="AN77" s="293">
        <f t="shared" si="25"/>
        <v>0</v>
      </c>
      <c r="AO77" s="293">
        <f t="shared" si="25"/>
        <v>0</v>
      </c>
      <c r="AP77" s="293">
        <f t="shared" si="25"/>
        <v>0</v>
      </c>
      <c r="AQ77" s="293">
        <f t="shared" si="25"/>
        <v>0</v>
      </c>
      <c r="AR77" s="293">
        <f t="shared" si="25"/>
        <v>0</v>
      </c>
      <c r="AS77" s="293">
        <f t="shared" si="25"/>
        <v>0</v>
      </c>
      <c r="AT77" s="293">
        <f t="shared" si="25"/>
        <v>0</v>
      </c>
      <c r="AU77" s="293">
        <f t="shared" si="25"/>
        <v>0</v>
      </c>
      <c r="AV77" s="293">
        <f t="shared" si="25"/>
        <v>0</v>
      </c>
      <c r="AW77" s="293">
        <f t="shared" si="25"/>
        <v>0</v>
      </c>
      <c r="AX77" s="293">
        <f t="shared" si="25"/>
        <v>0</v>
      </c>
      <c r="AY77" s="293">
        <f t="shared" si="25"/>
        <v>0</v>
      </c>
      <c r="AZ77" s="293">
        <f t="shared" si="25"/>
        <v>0</v>
      </c>
      <c r="BA77" s="293">
        <f t="shared" si="25"/>
        <v>0</v>
      </c>
      <c r="BB77" s="293">
        <f t="shared" si="25"/>
        <v>0</v>
      </c>
      <c r="BC77" s="293">
        <f t="shared" si="25"/>
        <v>0</v>
      </c>
      <c r="BD77" s="293">
        <f t="shared" si="25"/>
        <v>0</v>
      </c>
      <c r="BE77" s="293">
        <f t="shared" si="25"/>
        <v>0</v>
      </c>
      <c r="BF77" s="293">
        <f t="shared" si="25"/>
        <v>0</v>
      </c>
      <c r="BG77" s="293">
        <f t="shared" si="25"/>
        <v>0</v>
      </c>
      <c r="BH77" s="293">
        <f t="shared" si="25"/>
        <v>0</v>
      </c>
      <c r="BI77" s="293">
        <f t="shared" si="25"/>
        <v>0</v>
      </c>
      <c r="BJ77" s="293">
        <f t="shared" si="25"/>
        <v>0</v>
      </c>
      <c r="BK77" s="293">
        <f t="shared" si="25"/>
        <v>0</v>
      </c>
      <c r="BL77" s="293">
        <f t="shared" si="25"/>
        <v>0</v>
      </c>
      <c r="BM77" s="293">
        <f t="shared" si="25"/>
        <v>0</v>
      </c>
      <c r="BN77" s="293">
        <f t="shared" si="25"/>
        <v>0</v>
      </c>
      <c r="BO77" s="293">
        <f t="shared" si="25"/>
        <v>0</v>
      </c>
      <c r="BP77" s="293">
        <f t="shared" si="25"/>
        <v>0</v>
      </c>
      <c r="BQ77" s="293">
        <f t="shared" si="25"/>
        <v>0</v>
      </c>
      <c r="BR77" s="293">
        <f t="shared" si="25"/>
        <v>0</v>
      </c>
      <c r="BS77" s="293">
        <f t="shared" si="25"/>
        <v>0</v>
      </c>
      <c r="BT77" s="293">
        <f t="shared" si="25"/>
        <v>0</v>
      </c>
      <c r="BU77" s="293">
        <f t="shared" si="25"/>
        <v>0</v>
      </c>
    </row>
    <row r="78" spans="2:73" ht="18" customHeight="1" thickBot="1">
      <c r="B78" s="294">
        <v>72</v>
      </c>
      <c r="C78" s="297"/>
      <c r="D78" s="365"/>
      <c r="E78" s="366"/>
      <c r="F78" s="367"/>
      <c r="G78" s="367"/>
      <c r="H78" s="368"/>
      <c r="I78" s="367"/>
      <c r="J78" s="367"/>
      <c r="K78" s="295"/>
      <c r="L78" s="297" t="str">
        <f t="shared" si="24"/>
        <v/>
      </c>
      <c r="M78" s="297"/>
      <c r="N78" s="298">
        <f t="shared" si="22"/>
        <v>0</v>
      </c>
      <c r="O78" s="298">
        <f t="shared" si="22"/>
        <v>0</v>
      </c>
      <c r="P78" s="298">
        <f t="shared" si="25"/>
        <v>0</v>
      </c>
      <c r="Q78" s="298">
        <f t="shared" si="25"/>
        <v>0</v>
      </c>
      <c r="R78" s="298">
        <f t="shared" si="25"/>
        <v>0</v>
      </c>
      <c r="S78" s="298">
        <f t="shared" si="25"/>
        <v>0</v>
      </c>
      <c r="T78" s="298">
        <f t="shared" si="25"/>
        <v>0</v>
      </c>
      <c r="U78" s="298">
        <f t="shared" si="25"/>
        <v>0</v>
      </c>
      <c r="V78" s="298">
        <f t="shared" si="25"/>
        <v>0</v>
      </c>
      <c r="W78" s="298">
        <f t="shared" si="25"/>
        <v>0</v>
      </c>
      <c r="X78" s="298">
        <f t="shared" si="25"/>
        <v>0</v>
      </c>
      <c r="Y78" s="298">
        <f t="shared" si="25"/>
        <v>0</v>
      </c>
      <c r="Z78" s="298">
        <f t="shared" si="25"/>
        <v>0</v>
      </c>
      <c r="AA78" s="298">
        <f t="shared" si="25"/>
        <v>0</v>
      </c>
      <c r="AB78" s="298">
        <f t="shared" si="25"/>
        <v>0</v>
      </c>
      <c r="AC78" s="298">
        <f t="shared" si="25"/>
        <v>0</v>
      </c>
      <c r="AD78" s="298">
        <f t="shared" si="25"/>
        <v>0</v>
      </c>
      <c r="AE78" s="298">
        <f t="shared" si="25"/>
        <v>0</v>
      </c>
      <c r="AF78" s="298">
        <f t="shared" si="25"/>
        <v>0</v>
      </c>
      <c r="AG78" s="298">
        <f t="shared" si="25"/>
        <v>0</v>
      </c>
      <c r="AH78" s="298">
        <f t="shared" ref="P78:BU82" si="26">SUMIFS(listof_result_total_scores,listof_result_program_codes,$C78,listof_result_teams,AH$3)</f>
        <v>0</v>
      </c>
      <c r="AI78" s="298">
        <f t="shared" si="26"/>
        <v>0</v>
      </c>
      <c r="AJ78" s="298">
        <f t="shared" si="26"/>
        <v>0</v>
      </c>
      <c r="AK78" s="298">
        <f t="shared" si="26"/>
        <v>0</v>
      </c>
      <c r="AL78" s="298">
        <f t="shared" si="26"/>
        <v>0</v>
      </c>
      <c r="AM78" s="298">
        <f t="shared" si="26"/>
        <v>0</v>
      </c>
      <c r="AN78" s="298">
        <f t="shared" si="26"/>
        <v>0</v>
      </c>
      <c r="AO78" s="298">
        <f t="shared" si="26"/>
        <v>0</v>
      </c>
      <c r="AP78" s="298">
        <f t="shared" si="26"/>
        <v>0</v>
      </c>
      <c r="AQ78" s="298">
        <f t="shared" si="26"/>
        <v>0</v>
      </c>
      <c r="AR78" s="298">
        <f t="shared" si="26"/>
        <v>0</v>
      </c>
      <c r="AS78" s="298">
        <f t="shared" si="26"/>
        <v>0</v>
      </c>
      <c r="AT78" s="298">
        <f t="shared" si="26"/>
        <v>0</v>
      </c>
      <c r="AU78" s="298">
        <f t="shared" si="26"/>
        <v>0</v>
      </c>
      <c r="AV78" s="298">
        <f t="shared" si="26"/>
        <v>0</v>
      </c>
      <c r="AW78" s="298">
        <f t="shared" si="26"/>
        <v>0</v>
      </c>
      <c r="AX78" s="298">
        <f t="shared" si="26"/>
        <v>0</v>
      </c>
      <c r="AY78" s="298">
        <f t="shared" si="26"/>
        <v>0</v>
      </c>
      <c r="AZ78" s="298">
        <f t="shared" si="26"/>
        <v>0</v>
      </c>
      <c r="BA78" s="298">
        <f t="shared" si="26"/>
        <v>0</v>
      </c>
      <c r="BB78" s="298">
        <f t="shared" si="26"/>
        <v>0</v>
      </c>
      <c r="BC78" s="298">
        <f t="shared" si="26"/>
        <v>0</v>
      </c>
      <c r="BD78" s="298">
        <f t="shared" si="26"/>
        <v>0</v>
      </c>
      <c r="BE78" s="298">
        <f t="shared" si="26"/>
        <v>0</v>
      </c>
      <c r="BF78" s="298">
        <f t="shared" si="26"/>
        <v>0</v>
      </c>
      <c r="BG78" s="298">
        <f t="shared" si="26"/>
        <v>0</v>
      </c>
      <c r="BH78" s="298">
        <f t="shared" si="26"/>
        <v>0</v>
      </c>
      <c r="BI78" s="298">
        <f t="shared" si="26"/>
        <v>0</v>
      </c>
      <c r="BJ78" s="298">
        <f t="shared" si="26"/>
        <v>0</v>
      </c>
      <c r="BK78" s="298">
        <f t="shared" si="26"/>
        <v>0</v>
      </c>
      <c r="BL78" s="298">
        <f t="shared" si="26"/>
        <v>0</v>
      </c>
      <c r="BM78" s="298">
        <f t="shared" si="26"/>
        <v>0</v>
      </c>
      <c r="BN78" s="298">
        <f t="shared" si="26"/>
        <v>0</v>
      </c>
      <c r="BO78" s="298">
        <f t="shared" si="26"/>
        <v>0</v>
      </c>
      <c r="BP78" s="298">
        <f t="shared" si="26"/>
        <v>0</v>
      </c>
      <c r="BQ78" s="298">
        <f t="shared" si="26"/>
        <v>0</v>
      </c>
      <c r="BR78" s="298">
        <f t="shared" si="26"/>
        <v>0</v>
      </c>
      <c r="BS78" s="298">
        <f t="shared" si="26"/>
        <v>0</v>
      </c>
      <c r="BT78" s="298">
        <f t="shared" si="26"/>
        <v>0</v>
      </c>
      <c r="BU78" s="298">
        <f t="shared" si="26"/>
        <v>0</v>
      </c>
    </row>
    <row r="79" spans="2:73" ht="18" customHeight="1">
      <c r="B79" s="294">
        <v>73</v>
      </c>
      <c r="C79" s="292"/>
      <c r="D79" s="361"/>
      <c r="E79" s="362"/>
      <c r="F79" s="363"/>
      <c r="G79" s="363"/>
      <c r="H79" s="364"/>
      <c r="I79" s="363"/>
      <c r="J79" s="363"/>
      <c r="K79" s="291"/>
      <c r="L79" s="292" t="str">
        <f t="shared" si="24"/>
        <v/>
      </c>
      <c r="M79" s="292"/>
      <c r="N79" s="293">
        <f t="shared" si="22"/>
        <v>0</v>
      </c>
      <c r="O79" s="293">
        <f t="shared" si="22"/>
        <v>0</v>
      </c>
      <c r="P79" s="293">
        <f t="shared" si="26"/>
        <v>0</v>
      </c>
      <c r="Q79" s="293">
        <f t="shared" si="26"/>
        <v>0</v>
      </c>
      <c r="R79" s="293">
        <f t="shared" si="26"/>
        <v>0</v>
      </c>
      <c r="S79" s="293">
        <f t="shared" si="26"/>
        <v>0</v>
      </c>
      <c r="T79" s="293">
        <f t="shared" si="26"/>
        <v>0</v>
      </c>
      <c r="U79" s="293">
        <f t="shared" si="26"/>
        <v>0</v>
      </c>
      <c r="V79" s="293">
        <f t="shared" si="26"/>
        <v>0</v>
      </c>
      <c r="W79" s="293">
        <f t="shared" si="26"/>
        <v>0</v>
      </c>
      <c r="X79" s="293">
        <f t="shared" si="26"/>
        <v>0</v>
      </c>
      <c r="Y79" s="293">
        <f t="shared" si="26"/>
        <v>0</v>
      </c>
      <c r="Z79" s="293">
        <f t="shared" si="26"/>
        <v>0</v>
      </c>
      <c r="AA79" s="293">
        <f t="shared" si="26"/>
        <v>0</v>
      </c>
      <c r="AB79" s="293">
        <f t="shared" si="26"/>
        <v>0</v>
      </c>
      <c r="AC79" s="293">
        <f t="shared" si="26"/>
        <v>0</v>
      </c>
      <c r="AD79" s="293">
        <f t="shared" si="26"/>
        <v>0</v>
      </c>
      <c r="AE79" s="293">
        <f t="shared" si="26"/>
        <v>0</v>
      </c>
      <c r="AF79" s="293">
        <f t="shared" si="26"/>
        <v>0</v>
      </c>
      <c r="AG79" s="293">
        <f t="shared" si="26"/>
        <v>0</v>
      </c>
      <c r="AH79" s="293">
        <f t="shared" si="26"/>
        <v>0</v>
      </c>
      <c r="AI79" s="293">
        <f t="shared" si="26"/>
        <v>0</v>
      </c>
      <c r="AJ79" s="293">
        <f t="shared" si="26"/>
        <v>0</v>
      </c>
      <c r="AK79" s="293">
        <f t="shared" si="26"/>
        <v>0</v>
      </c>
      <c r="AL79" s="293">
        <f t="shared" si="26"/>
        <v>0</v>
      </c>
      <c r="AM79" s="293">
        <f t="shared" si="26"/>
        <v>0</v>
      </c>
      <c r="AN79" s="293">
        <f t="shared" si="26"/>
        <v>0</v>
      </c>
      <c r="AO79" s="293">
        <f t="shared" si="26"/>
        <v>0</v>
      </c>
      <c r="AP79" s="293">
        <f t="shared" si="26"/>
        <v>0</v>
      </c>
      <c r="AQ79" s="293">
        <f t="shared" si="26"/>
        <v>0</v>
      </c>
      <c r="AR79" s="293">
        <f t="shared" si="26"/>
        <v>0</v>
      </c>
      <c r="AS79" s="293">
        <f t="shared" si="26"/>
        <v>0</v>
      </c>
      <c r="AT79" s="293">
        <f t="shared" si="26"/>
        <v>0</v>
      </c>
      <c r="AU79" s="293">
        <f t="shared" si="26"/>
        <v>0</v>
      </c>
      <c r="AV79" s="293">
        <f t="shared" si="26"/>
        <v>0</v>
      </c>
      <c r="AW79" s="293">
        <f t="shared" si="26"/>
        <v>0</v>
      </c>
      <c r="AX79" s="293">
        <f t="shared" si="26"/>
        <v>0</v>
      </c>
      <c r="AY79" s="293">
        <f t="shared" si="26"/>
        <v>0</v>
      </c>
      <c r="AZ79" s="293">
        <f t="shared" si="26"/>
        <v>0</v>
      </c>
      <c r="BA79" s="293">
        <f t="shared" si="26"/>
        <v>0</v>
      </c>
      <c r="BB79" s="293">
        <f t="shared" si="26"/>
        <v>0</v>
      </c>
      <c r="BC79" s="293">
        <f t="shared" si="26"/>
        <v>0</v>
      </c>
      <c r="BD79" s="293">
        <f t="shared" si="26"/>
        <v>0</v>
      </c>
      <c r="BE79" s="293">
        <f t="shared" si="26"/>
        <v>0</v>
      </c>
      <c r="BF79" s="293">
        <f t="shared" si="26"/>
        <v>0</v>
      </c>
      <c r="BG79" s="293">
        <f t="shared" si="26"/>
        <v>0</v>
      </c>
      <c r="BH79" s="293">
        <f t="shared" si="26"/>
        <v>0</v>
      </c>
      <c r="BI79" s="293">
        <f t="shared" si="26"/>
        <v>0</v>
      </c>
      <c r="BJ79" s="293">
        <f t="shared" si="26"/>
        <v>0</v>
      </c>
      <c r="BK79" s="293">
        <f t="shared" si="26"/>
        <v>0</v>
      </c>
      <c r="BL79" s="293">
        <f t="shared" si="26"/>
        <v>0</v>
      </c>
      <c r="BM79" s="293">
        <f t="shared" si="26"/>
        <v>0</v>
      </c>
      <c r="BN79" s="293">
        <f t="shared" si="26"/>
        <v>0</v>
      </c>
      <c r="BO79" s="293">
        <f t="shared" si="26"/>
        <v>0</v>
      </c>
      <c r="BP79" s="293">
        <f t="shared" si="26"/>
        <v>0</v>
      </c>
      <c r="BQ79" s="293">
        <f t="shared" si="26"/>
        <v>0</v>
      </c>
      <c r="BR79" s="293">
        <f t="shared" si="26"/>
        <v>0</v>
      </c>
      <c r="BS79" s="293">
        <f t="shared" si="26"/>
        <v>0</v>
      </c>
      <c r="BT79" s="293">
        <f t="shared" si="26"/>
        <v>0</v>
      </c>
      <c r="BU79" s="293">
        <f t="shared" si="26"/>
        <v>0</v>
      </c>
    </row>
    <row r="80" spans="2:73" ht="18" customHeight="1" thickBot="1">
      <c r="B80" s="294">
        <v>74</v>
      </c>
      <c r="C80" s="297"/>
      <c r="D80" s="365"/>
      <c r="E80" s="366"/>
      <c r="F80" s="367"/>
      <c r="G80" s="367"/>
      <c r="H80" s="368"/>
      <c r="I80" s="367"/>
      <c r="J80" s="367"/>
      <c r="K80" s="295"/>
      <c r="L80" s="297" t="str">
        <f t="shared" si="24"/>
        <v/>
      </c>
      <c r="M80" s="297"/>
      <c r="N80" s="298">
        <f t="shared" si="22"/>
        <v>0</v>
      </c>
      <c r="O80" s="298">
        <f t="shared" si="22"/>
        <v>0</v>
      </c>
      <c r="P80" s="298">
        <f t="shared" si="26"/>
        <v>0</v>
      </c>
      <c r="Q80" s="298">
        <f t="shared" si="26"/>
        <v>0</v>
      </c>
      <c r="R80" s="298">
        <f t="shared" si="26"/>
        <v>0</v>
      </c>
      <c r="S80" s="298">
        <f t="shared" si="26"/>
        <v>0</v>
      </c>
      <c r="T80" s="298">
        <f t="shared" si="26"/>
        <v>0</v>
      </c>
      <c r="U80" s="298">
        <f t="shared" si="26"/>
        <v>0</v>
      </c>
      <c r="V80" s="298">
        <f t="shared" si="26"/>
        <v>0</v>
      </c>
      <c r="W80" s="298">
        <f t="shared" si="26"/>
        <v>0</v>
      </c>
      <c r="X80" s="298">
        <f t="shared" si="26"/>
        <v>0</v>
      </c>
      <c r="Y80" s="298">
        <f t="shared" si="26"/>
        <v>0</v>
      </c>
      <c r="Z80" s="298">
        <f t="shared" si="26"/>
        <v>0</v>
      </c>
      <c r="AA80" s="298">
        <f t="shared" si="26"/>
        <v>0</v>
      </c>
      <c r="AB80" s="298">
        <f t="shared" si="26"/>
        <v>0</v>
      </c>
      <c r="AC80" s="298">
        <f t="shared" si="26"/>
        <v>0</v>
      </c>
      <c r="AD80" s="298">
        <f t="shared" si="26"/>
        <v>0</v>
      </c>
      <c r="AE80" s="298">
        <f t="shared" si="26"/>
        <v>0</v>
      </c>
      <c r="AF80" s="298">
        <f t="shared" si="26"/>
        <v>0</v>
      </c>
      <c r="AG80" s="298">
        <f t="shared" si="26"/>
        <v>0</v>
      </c>
      <c r="AH80" s="298">
        <f t="shared" si="26"/>
        <v>0</v>
      </c>
      <c r="AI80" s="298">
        <f t="shared" si="26"/>
        <v>0</v>
      </c>
      <c r="AJ80" s="298">
        <f t="shared" si="26"/>
        <v>0</v>
      </c>
      <c r="AK80" s="298">
        <f t="shared" si="26"/>
        <v>0</v>
      </c>
      <c r="AL80" s="298">
        <f t="shared" si="26"/>
        <v>0</v>
      </c>
      <c r="AM80" s="298">
        <f t="shared" si="26"/>
        <v>0</v>
      </c>
      <c r="AN80" s="298">
        <f t="shared" si="26"/>
        <v>0</v>
      </c>
      <c r="AO80" s="298">
        <f t="shared" si="26"/>
        <v>0</v>
      </c>
      <c r="AP80" s="298">
        <f t="shared" si="26"/>
        <v>0</v>
      </c>
      <c r="AQ80" s="298">
        <f t="shared" si="26"/>
        <v>0</v>
      </c>
      <c r="AR80" s="298">
        <f t="shared" si="26"/>
        <v>0</v>
      </c>
      <c r="AS80" s="298">
        <f t="shared" si="26"/>
        <v>0</v>
      </c>
      <c r="AT80" s="298">
        <f t="shared" si="26"/>
        <v>0</v>
      </c>
      <c r="AU80" s="298">
        <f t="shared" si="26"/>
        <v>0</v>
      </c>
      <c r="AV80" s="298">
        <f t="shared" si="26"/>
        <v>0</v>
      </c>
      <c r="AW80" s="298">
        <f t="shared" si="26"/>
        <v>0</v>
      </c>
      <c r="AX80" s="298">
        <f t="shared" si="26"/>
        <v>0</v>
      </c>
      <c r="AY80" s="298">
        <f t="shared" si="26"/>
        <v>0</v>
      </c>
      <c r="AZ80" s="298">
        <f t="shared" si="26"/>
        <v>0</v>
      </c>
      <c r="BA80" s="298">
        <f t="shared" si="26"/>
        <v>0</v>
      </c>
      <c r="BB80" s="298">
        <f t="shared" si="26"/>
        <v>0</v>
      </c>
      <c r="BC80" s="298">
        <f t="shared" si="26"/>
        <v>0</v>
      </c>
      <c r="BD80" s="298">
        <f t="shared" si="26"/>
        <v>0</v>
      </c>
      <c r="BE80" s="298">
        <f t="shared" si="26"/>
        <v>0</v>
      </c>
      <c r="BF80" s="298">
        <f t="shared" si="26"/>
        <v>0</v>
      </c>
      <c r="BG80" s="298">
        <f t="shared" si="26"/>
        <v>0</v>
      </c>
      <c r="BH80" s="298">
        <f t="shared" si="26"/>
        <v>0</v>
      </c>
      <c r="BI80" s="298">
        <f t="shared" si="26"/>
        <v>0</v>
      </c>
      <c r="BJ80" s="298">
        <f t="shared" si="26"/>
        <v>0</v>
      </c>
      <c r="BK80" s="298">
        <f t="shared" si="26"/>
        <v>0</v>
      </c>
      <c r="BL80" s="298">
        <f t="shared" si="26"/>
        <v>0</v>
      </c>
      <c r="BM80" s="298">
        <f t="shared" si="26"/>
        <v>0</v>
      </c>
      <c r="BN80" s="298">
        <f t="shared" si="26"/>
        <v>0</v>
      </c>
      <c r="BO80" s="298">
        <f t="shared" si="26"/>
        <v>0</v>
      </c>
      <c r="BP80" s="298">
        <f t="shared" si="26"/>
        <v>0</v>
      </c>
      <c r="BQ80" s="298">
        <f t="shared" si="26"/>
        <v>0</v>
      </c>
      <c r="BR80" s="298">
        <f t="shared" si="26"/>
        <v>0</v>
      </c>
      <c r="BS80" s="298">
        <f t="shared" si="26"/>
        <v>0</v>
      </c>
      <c r="BT80" s="298">
        <f t="shared" si="26"/>
        <v>0</v>
      </c>
      <c r="BU80" s="298">
        <f t="shared" si="26"/>
        <v>0</v>
      </c>
    </row>
    <row r="81" spans="2:73" ht="18" customHeight="1">
      <c r="B81" s="294">
        <v>75</v>
      </c>
      <c r="C81" s="292"/>
      <c r="D81" s="361"/>
      <c r="E81" s="362"/>
      <c r="F81" s="363"/>
      <c r="G81" s="363"/>
      <c r="H81" s="364"/>
      <c r="I81" s="363"/>
      <c r="J81" s="363"/>
      <c r="K81" s="291"/>
      <c r="L81" s="292" t="str">
        <f t="shared" si="24"/>
        <v/>
      </c>
      <c r="M81" s="292"/>
      <c r="N81" s="293">
        <f t="shared" si="22"/>
        <v>0</v>
      </c>
      <c r="O81" s="293">
        <f t="shared" si="22"/>
        <v>0</v>
      </c>
      <c r="P81" s="293">
        <f t="shared" si="26"/>
        <v>0</v>
      </c>
      <c r="Q81" s="293">
        <f t="shared" si="26"/>
        <v>0</v>
      </c>
      <c r="R81" s="293">
        <f t="shared" si="26"/>
        <v>0</v>
      </c>
      <c r="S81" s="293">
        <f t="shared" si="26"/>
        <v>0</v>
      </c>
      <c r="T81" s="293">
        <f t="shared" si="26"/>
        <v>0</v>
      </c>
      <c r="U81" s="293">
        <f t="shared" si="26"/>
        <v>0</v>
      </c>
      <c r="V81" s="293">
        <f t="shared" si="26"/>
        <v>0</v>
      </c>
      <c r="W81" s="293">
        <f t="shared" si="26"/>
        <v>0</v>
      </c>
      <c r="X81" s="293">
        <f t="shared" si="26"/>
        <v>0</v>
      </c>
      <c r="Y81" s="293">
        <f t="shared" si="26"/>
        <v>0</v>
      </c>
      <c r="Z81" s="293">
        <f t="shared" si="26"/>
        <v>0</v>
      </c>
      <c r="AA81" s="293">
        <f t="shared" si="26"/>
        <v>0</v>
      </c>
      <c r="AB81" s="293">
        <f t="shared" si="26"/>
        <v>0</v>
      </c>
      <c r="AC81" s="293">
        <f t="shared" si="26"/>
        <v>0</v>
      </c>
      <c r="AD81" s="293">
        <f t="shared" si="26"/>
        <v>0</v>
      </c>
      <c r="AE81" s="293">
        <f t="shared" si="26"/>
        <v>0</v>
      </c>
      <c r="AF81" s="293">
        <f t="shared" si="26"/>
        <v>0</v>
      </c>
      <c r="AG81" s="293">
        <f t="shared" si="26"/>
        <v>0</v>
      </c>
      <c r="AH81" s="293">
        <f t="shared" si="26"/>
        <v>0</v>
      </c>
      <c r="AI81" s="293">
        <f t="shared" si="26"/>
        <v>0</v>
      </c>
      <c r="AJ81" s="293">
        <f t="shared" si="26"/>
        <v>0</v>
      </c>
      <c r="AK81" s="293">
        <f t="shared" si="26"/>
        <v>0</v>
      </c>
      <c r="AL81" s="293">
        <f t="shared" si="26"/>
        <v>0</v>
      </c>
      <c r="AM81" s="293">
        <f t="shared" si="26"/>
        <v>0</v>
      </c>
      <c r="AN81" s="293">
        <f t="shared" si="26"/>
        <v>0</v>
      </c>
      <c r="AO81" s="293">
        <f t="shared" si="26"/>
        <v>0</v>
      </c>
      <c r="AP81" s="293">
        <f t="shared" si="26"/>
        <v>0</v>
      </c>
      <c r="AQ81" s="293">
        <f t="shared" si="26"/>
        <v>0</v>
      </c>
      <c r="AR81" s="293">
        <f t="shared" si="26"/>
        <v>0</v>
      </c>
      <c r="AS81" s="293">
        <f t="shared" si="26"/>
        <v>0</v>
      </c>
      <c r="AT81" s="293">
        <f t="shared" si="26"/>
        <v>0</v>
      </c>
      <c r="AU81" s="293">
        <f t="shared" si="26"/>
        <v>0</v>
      </c>
      <c r="AV81" s="293">
        <f t="shared" si="26"/>
        <v>0</v>
      </c>
      <c r="AW81" s="293">
        <f t="shared" si="26"/>
        <v>0</v>
      </c>
      <c r="AX81" s="293">
        <f t="shared" si="26"/>
        <v>0</v>
      </c>
      <c r="AY81" s="293">
        <f t="shared" si="26"/>
        <v>0</v>
      </c>
      <c r="AZ81" s="293">
        <f t="shared" si="26"/>
        <v>0</v>
      </c>
      <c r="BA81" s="293">
        <f t="shared" si="26"/>
        <v>0</v>
      </c>
      <c r="BB81" s="293">
        <f t="shared" si="26"/>
        <v>0</v>
      </c>
      <c r="BC81" s="293">
        <f t="shared" si="26"/>
        <v>0</v>
      </c>
      <c r="BD81" s="293">
        <f t="shared" si="26"/>
        <v>0</v>
      </c>
      <c r="BE81" s="293">
        <f t="shared" si="26"/>
        <v>0</v>
      </c>
      <c r="BF81" s="293">
        <f t="shared" si="26"/>
        <v>0</v>
      </c>
      <c r="BG81" s="293">
        <f t="shared" si="26"/>
        <v>0</v>
      </c>
      <c r="BH81" s="293">
        <f t="shared" si="26"/>
        <v>0</v>
      </c>
      <c r="BI81" s="293">
        <f t="shared" si="26"/>
        <v>0</v>
      </c>
      <c r="BJ81" s="293">
        <f t="shared" si="26"/>
        <v>0</v>
      </c>
      <c r="BK81" s="293">
        <f t="shared" si="26"/>
        <v>0</v>
      </c>
      <c r="BL81" s="293">
        <f t="shared" si="26"/>
        <v>0</v>
      </c>
      <c r="BM81" s="293">
        <f t="shared" si="26"/>
        <v>0</v>
      </c>
      <c r="BN81" s="293">
        <f t="shared" si="26"/>
        <v>0</v>
      </c>
      <c r="BO81" s="293">
        <f t="shared" si="26"/>
        <v>0</v>
      </c>
      <c r="BP81" s="293">
        <f t="shared" si="26"/>
        <v>0</v>
      </c>
      <c r="BQ81" s="293">
        <f t="shared" si="26"/>
        <v>0</v>
      </c>
      <c r="BR81" s="293">
        <f t="shared" si="26"/>
        <v>0</v>
      </c>
      <c r="BS81" s="293">
        <f t="shared" si="26"/>
        <v>0</v>
      </c>
      <c r="BT81" s="293">
        <f t="shared" si="26"/>
        <v>0</v>
      </c>
      <c r="BU81" s="293">
        <f t="shared" si="26"/>
        <v>0</v>
      </c>
    </row>
    <row r="82" spans="2:73" ht="18" customHeight="1" thickBot="1">
      <c r="B82" s="294">
        <v>76</v>
      </c>
      <c r="C82" s="297"/>
      <c r="D82" s="365"/>
      <c r="E82" s="366"/>
      <c r="F82" s="367"/>
      <c r="G82" s="367"/>
      <c r="H82" s="368"/>
      <c r="I82" s="367"/>
      <c r="J82" s="367"/>
      <c r="K82" s="295"/>
      <c r="L82" s="297" t="str">
        <f t="shared" si="24"/>
        <v/>
      </c>
      <c r="M82" s="297"/>
      <c r="N82" s="298">
        <f t="shared" si="22"/>
        <v>0</v>
      </c>
      <c r="O82" s="298">
        <f t="shared" si="22"/>
        <v>0</v>
      </c>
      <c r="P82" s="298">
        <f t="shared" si="26"/>
        <v>0</v>
      </c>
      <c r="Q82" s="298">
        <f t="shared" si="26"/>
        <v>0</v>
      </c>
      <c r="R82" s="298">
        <f t="shared" si="26"/>
        <v>0</v>
      </c>
      <c r="S82" s="298">
        <f t="shared" si="26"/>
        <v>0</v>
      </c>
      <c r="T82" s="298">
        <f t="shared" si="26"/>
        <v>0</v>
      </c>
      <c r="U82" s="298">
        <f t="shared" si="26"/>
        <v>0</v>
      </c>
      <c r="V82" s="298">
        <f t="shared" si="26"/>
        <v>0</v>
      </c>
      <c r="W82" s="298">
        <f t="shared" si="26"/>
        <v>0</v>
      </c>
      <c r="X82" s="298">
        <f t="shared" si="26"/>
        <v>0</v>
      </c>
      <c r="Y82" s="298">
        <f t="shared" si="26"/>
        <v>0</v>
      </c>
      <c r="Z82" s="298">
        <f t="shared" si="26"/>
        <v>0</v>
      </c>
      <c r="AA82" s="298">
        <f t="shared" si="26"/>
        <v>0</v>
      </c>
      <c r="AB82" s="298">
        <f t="shared" si="26"/>
        <v>0</v>
      </c>
      <c r="AC82" s="298">
        <f t="shared" si="26"/>
        <v>0</v>
      </c>
      <c r="AD82" s="298">
        <f t="shared" si="26"/>
        <v>0</v>
      </c>
      <c r="AE82" s="298">
        <f t="shared" si="26"/>
        <v>0</v>
      </c>
      <c r="AF82" s="298">
        <f t="shared" si="26"/>
        <v>0</v>
      </c>
      <c r="AG82" s="298">
        <f t="shared" si="26"/>
        <v>0</v>
      </c>
      <c r="AH82" s="298">
        <f t="shared" si="26"/>
        <v>0</v>
      </c>
      <c r="AI82" s="298">
        <f t="shared" si="26"/>
        <v>0</v>
      </c>
      <c r="AJ82" s="298">
        <f t="shared" si="26"/>
        <v>0</v>
      </c>
      <c r="AK82" s="298">
        <f t="shared" si="26"/>
        <v>0</v>
      </c>
      <c r="AL82" s="298">
        <f t="shared" si="26"/>
        <v>0</v>
      </c>
      <c r="AM82" s="298">
        <f t="shared" si="26"/>
        <v>0</v>
      </c>
      <c r="AN82" s="298">
        <f t="shared" si="26"/>
        <v>0</v>
      </c>
      <c r="AO82" s="298">
        <f t="shared" si="26"/>
        <v>0</v>
      </c>
      <c r="AP82" s="298">
        <f t="shared" si="26"/>
        <v>0</v>
      </c>
      <c r="AQ82" s="298">
        <f t="shared" si="26"/>
        <v>0</v>
      </c>
      <c r="AR82" s="298">
        <f t="shared" si="26"/>
        <v>0</v>
      </c>
      <c r="AS82" s="298">
        <f t="shared" si="26"/>
        <v>0</v>
      </c>
      <c r="AT82" s="298">
        <f t="shared" si="26"/>
        <v>0</v>
      </c>
      <c r="AU82" s="298">
        <f t="shared" si="26"/>
        <v>0</v>
      </c>
      <c r="AV82" s="298">
        <f t="shared" si="26"/>
        <v>0</v>
      </c>
      <c r="AW82" s="298">
        <f t="shared" si="26"/>
        <v>0</v>
      </c>
      <c r="AX82" s="298">
        <f t="shared" si="26"/>
        <v>0</v>
      </c>
      <c r="AY82" s="298">
        <f t="shared" si="26"/>
        <v>0</v>
      </c>
      <c r="AZ82" s="298">
        <f t="shared" si="26"/>
        <v>0</v>
      </c>
      <c r="BA82" s="298">
        <f t="shared" si="26"/>
        <v>0</v>
      </c>
      <c r="BB82" s="298">
        <f t="shared" si="26"/>
        <v>0</v>
      </c>
      <c r="BC82" s="298">
        <f t="shared" si="26"/>
        <v>0</v>
      </c>
      <c r="BD82" s="298">
        <f t="shared" si="26"/>
        <v>0</v>
      </c>
      <c r="BE82" s="298">
        <f t="shared" ref="P82:BU87" si="27">SUMIFS(listof_result_total_scores,listof_result_program_codes,$C82,listof_result_teams,BE$3)</f>
        <v>0</v>
      </c>
      <c r="BF82" s="298">
        <f t="shared" si="27"/>
        <v>0</v>
      </c>
      <c r="BG82" s="298">
        <f t="shared" si="27"/>
        <v>0</v>
      </c>
      <c r="BH82" s="298">
        <f t="shared" si="27"/>
        <v>0</v>
      </c>
      <c r="BI82" s="298">
        <f t="shared" si="27"/>
        <v>0</v>
      </c>
      <c r="BJ82" s="298">
        <f t="shared" si="27"/>
        <v>0</v>
      </c>
      <c r="BK82" s="298">
        <f t="shared" si="27"/>
        <v>0</v>
      </c>
      <c r="BL82" s="298">
        <f t="shared" si="27"/>
        <v>0</v>
      </c>
      <c r="BM82" s="298">
        <f t="shared" si="27"/>
        <v>0</v>
      </c>
      <c r="BN82" s="298">
        <f t="shared" si="27"/>
        <v>0</v>
      </c>
      <c r="BO82" s="298">
        <f t="shared" si="27"/>
        <v>0</v>
      </c>
      <c r="BP82" s="298">
        <f t="shared" si="27"/>
        <v>0</v>
      </c>
      <c r="BQ82" s="298">
        <f t="shared" si="27"/>
        <v>0</v>
      </c>
      <c r="BR82" s="298">
        <f t="shared" si="27"/>
        <v>0</v>
      </c>
      <c r="BS82" s="298">
        <f t="shared" si="27"/>
        <v>0</v>
      </c>
      <c r="BT82" s="298">
        <f t="shared" si="27"/>
        <v>0</v>
      </c>
      <c r="BU82" s="298">
        <f t="shared" si="27"/>
        <v>0</v>
      </c>
    </row>
    <row r="83" spans="2:73" ht="18" customHeight="1">
      <c r="B83" s="294">
        <v>77</v>
      </c>
      <c r="C83" s="292"/>
      <c r="D83" s="361"/>
      <c r="E83" s="362"/>
      <c r="F83" s="363"/>
      <c r="G83" s="363"/>
      <c r="H83" s="364"/>
      <c r="I83" s="363"/>
      <c r="J83" s="363"/>
      <c r="K83" s="291"/>
      <c r="L83" s="292" t="str">
        <f t="shared" si="24"/>
        <v/>
      </c>
      <c r="M83" s="292"/>
      <c r="N83" s="293">
        <f t="shared" si="22"/>
        <v>0</v>
      </c>
      <c r="O83" s="293">
        <f t="shared" si="22"/>
        <v>0</v>
      </c>
      <c r="P83" s="293">
        <f t="shared" si="27"/>
        <v>0</v>
      </c>
      <c r="Q83" s="293">
        <f t="shared" si="27"/>
        <v>0</v>
      </c>
      <c r="R83" s="293">
        <f t="shared" si="27"/>
        <v>0</v>
      </c>
      <c r="S83" s="293">
        <f t="shared" si="27"/>
        <v>0</v>
      </c>
      <c r="T83" s="293">
        <f t="shared" si="27"/>
        <v>0</v>
      </c>
      <c r="U83" s="293">
        <f t="shared" si="27"/>
        <v>0</v>
      </c>
      <c r="V83" s="293">
        <f t="shared" si="27"/>
        <v>0</v>
      </c>
      <c r="W83" s="293">
        <f t="shared" si="27"/>
        <v>0</v>
      </c>
      <c r="X83" s="293">
        <f t="shared" si="27"/>
        <v>0</v>
      </c>
      <c r="Y83" s="293">
        <f t="shared" si="27"/>
        <v>0</v>
      </c>
      <c r="Z83" s="293">
        <f t="shared" si="27"/>
        <v>0</v>
      </c>
      <c r="AA83" s="293">
        <f t="shared" si="27"/>
        <v>0</v>
      </c>
      <c r="AB83" s="293">
        <f t="shared" si="27"/>
        <v>0</v>
      </c>
      <c r="AC83" s="293">
        <f t="shared" si="27"/>
        <v>0</v>
      </c>
      <c r="AD83" s="293">
        <f t="shared" si="27"/>
        <v>0</v>
      </c>
      <c r="AE83" s="293">
        <f t="shared" si="27"/>
        <v>0</v>
      </c>
      <c r="AF83" s="293">
        <f t="shared" si="27"/>
        <v>0</v>
      </c>
      <c r="AG83" s="293">
        <f t="shared" si="27"/>
        <v>0</v>
      </c>
      <c r="AH83" s="293">
        <f t="shared" si="27"/>
        <v>0</v>
      </c>
      <c r="AI83" s="293">
        <f t="shared" si="27"/>
        <v>0</v>
      </c>
      <c r="AJ83" s="293">
        <f t="shared" si="27"/>
        <v>0</v>
      </c>
      <c r="AK83" s="293">
        <f t="shared" si="27"/>
        <v>0</v>
      </c>
      <c r="AL83" s="293">
        <f t="shared" si="27"/>
        <v>0</v>
      </c>
      <c r="AM83" s="293">
        <f t="shared" si="27"/>
        <v>0</v>
      </c>
      <c r="AN83" s="293">
        <f t="shared" si="27"/>
        <v>0</v>
      </c>
      <c r="AO83" s="293">
        <f t="shared" si="27"/>
        <v>0</v>
      </c>
      <c r="AP83" s="293">
        <f t="shared" si="27"/>
        <v>0</v>
      </c>
      <c r="AQ83" s="293">
        <f t="shared" si="27"/>
        <v>0</v>
      </c>
      <c r="AR83" s="293">
        <f t="shared" si="27"/>
        <v>0</v>
      </c>
      <c r="AS83" s="293">
        <f t="shared" si="27"/>
        <v>0</v>
      </c>
      <c r="AT83" s="293">
        <f t="shared" si="27"/>
        <v>0</v>
      </c>
      <c r="AU83" s="293">
        <f t="shared" si="27"/>
        <v>0</v>
      </c>
      <c r="AV83" s="293">
        <f t="shared" si="27"/>
        <v>0</v>
      </c>
      <c r="AW83" s="293">
        <f t="shared" si="27"/>
        <v>0</v>
      </c>
      <c r="AX83" s="293">
        <f t="shared" si="27"/>
        <v>0</v>
      </c>
      <c r="AY83" s="293">
        <f t="shared" si="27"/>
        <v>0</v>
      </c>
      <c r="AZ83" s="293">
        <f t="shared" si="27"/>
        <v>0</v>
      </c>
      <c r="BA83" s="293">
        <f t="shared" si="27"/>
        <v>0</v>
      </c>
      <c r="BB83" s="293">
        <f t="shared" si="27"/>
        <v>0</v>
      </c>
      <c r="BC83" s="293">
        <f t="shared" si="27"/>
        <v>0</v>
      </c>
      <c r="BD83" s="293">
        <f t="shared" si="27"/>
        <v>0</v>
      </c>
      <c r="BE83" s="293">
        <f t="shared" si="27"/>
        <v>0</v>
      </c>
      <c r="BF83" s="293">
        <f t="shared" si="27"/>
        <v>0</v>
      </c>
      <c r="BG83" s="293">
        <f t="shared" si="27"/>
        <v>0</v>
      </c>
      <c r="BH83" s="293">
        <f t="shared" si="27"/>
        <v>0</v>
      </c>
      <c r="BI83" s="293">
        <f t="shared" si="27"/>
        <v>0</v>
      </c>
      <c r="BJ83" s="293">
        <f t="shared" si="27"/>
        <v>0</v>
      </c>
      <c r="BK83" s="293">
        <f t="shared" si="27"/>
        <v>0</v>
      </c>
      <c r="BL83" s="293">
        <f t="shared" si="27"/>
        <v>0</v>
      </c>
      <c r="BM83" s="293">
        <f t="shared" si="27"/>
        <v>0</v>
      </c>
      <c r="BN83" s="293">
        <f t="shared" si="27"/>
        <v>0</v>
      </c>
      <c r="BO83" s="293">
        <f t="shared" si="27"/>
        <v>0</v>
      </c>
      <c r="BP83" s="293">
        <f t="shared" si="27"/>
        <v>0</v>
      </c>
      <c r="BQ83" s="293">
        <f t="shared" si="27"/>
        <v>0</v>
      </c>
      <c r="BR83" s="293">
        <f t="shared" si="27"/>
        <v>0</v>
      </c>
      <c r="BS83" s="293">
        <f t="shared" si="27"/>
        <v>0</v>
      </c>
      <c r="BT83" s="293">
        <f t="shared" si="27"/>
        <v>0</v>
      </c>
      <c r="BU83" s="293">
        <f t="shared" si="27"/>
        <v>0</v>
      </c>
    </row>
    <row r="84" spans="2:73" ht="18" customHeight="1" thickBot="1">
      <c r="B84" s="294">
        <v>78</v>
      </c>
      <c r="C84" s="297"/>
      <c r="D84" s="365"/>
      <c r="E84" s="366"/>
      <c r="F84" s="367"/>
      <c r="G84" s="367"/>
      <c r="H84" s="368"/>
      <c r="I84" s="367"/>
      <c r="J84" s="367"/>
      <c r="K84" s="295"/>
      <c r="L84" s="297" t="str">
        <f t="shared" si="24"/>
        <v/>
      </c>
      <c r="M84" s="297"/>
      <c r="N84" s="298">
        <f t="shared" si="22"/>
        <v>0</v>
      </c>
      <c r="O84" s="298">
        <f t="shared" si="22"/>
        <v>0</v>
      </c>
      <c r="P84" s="298">
        <f t="shared" si="27"/>
        <v>0</v>
      </c>
      <c r="Q84" s="298">
        <f t="shared" si="27"/>
        <v>0</v>
      </c>
      <c r="R84" s="298">
        <f t="shared" si="27"/>
        <v>0</v>
      </c>
      <c r="S84" s="298">
        <f t="shared" si="27"/>
        <v>0</v>
      </c>
      <c r="T84" s="298">
        <f t="shared" si="27"/>
        <v>0</v>
      </c>
      <c r="U84" s="298">
        <f t="shared" si="27"/>
        <v>0</v>
      </c>
      <c r="V84" s="298">
        <f t="shared" si="27"/>
        <v>0</v>
      </c>
      <c r="W84" s="298">
        <f t="shared" si="27"/>
        <v>0</v>
      </c>
      <c r="X84" s="298">
        <f t="shared" si="27"/>
        <v>0</v>
      </c>
      <c r="Y84" s="298">
        <f t="shared" si="27"/>
        <v>0</v>
      </c>
      <c r="Z84" s="298">
        <f t="shared" si="27"/>
        <v>0</v>
      </c>
      <c r="AA84" s="298">
        <f t="shared" si="27"/>
        <v>0</v>
      </c>
      <c r="AB84" s="298">
        <f t="shared" si="27"/>
        <v>0</v>
      </c>
      <c r="AC84" s="298">
        <f t="shared" si="27"/>
        <v>0</v>
      </c>
      <c r="AD84" s="298">
        <f t="shared" si="27"/>
        <v>0</v>
      </c>
      <c r="AE84" s="298">
        <f t="shared" si="27"/>
        <v>0</v>
      </c>
      <c r="AF84" s="298">
        <f t="shared" si="27"/>
        <v>0</v>
      </c>
      <c r="AG84" s="298">
        <f t="shared" si="27"/>
        <v>0</v>
      </c>
      <c r="AH84" s="298">
        <f t="shared" si="27"/>
        <v>0</v>
      </c>
      <c r="AI84" s="298">
        <f t="shared" si="27"/>
        <v>0</v>
      </c>
      <c r="AJ84" s="298">
        <f t="shared" si="27"/>
        <v>0</v>
      </c>
      <c r="AK84" s="298">
        <f t="shared" si="27"/>
        <v>0</v>
      </c>
      <c r="AL84" s="298">
        <f t="shared" si="27"/>
        <v>0</v>
      </c>
      <c r="AM84" s="298">
        <f t="shared" si="27"/>
        <v>0</v>
      </c>
      <c r="AN84" s="298">
        <f t="shared" si="27"/>
        <v>0</v>
      </c>
      <c r="AO84" s="298">
        <f t="shared" si="27"/>
        <v>0</v>
      </c>
      <c r="AP84" s="298">
        <f t="shared" si="27"/>
        <v>0</v>
      </c>
      <c r="AQ84" s="298">
        <f t="shared" si="27"/>
        <v>0</v>
      </c>
      <c r="AR84" s="298">
        <f t="shared" si="27"/>
        <v>0</v>
      </c>
      <c r="AS84" s="298">
        <f t="shared" si="27"/>
        <v>0</v>
      </c>
      <c r="AT84" s="298">
        <f t="shared" si="27"/>
        <v>0</v>
      </c>
      <c r="AU84" s="298">
        <f t="shared" si="27"/>
        <v>0</v>
      </c>
      <c r="AV84" s="298">
        <f t="shared" si="27"/>
        <v>0</v>
      </c>
      <c r="AW84" s="298">
        <f t="shared" si="27"/>
        <v>0</v>
      </c>
      <c r="AX84" s="298">
        <f t="shared" si="27"/>
        <v>0</v>
      </c>
      <c r="AY84" s="298">
        <f t="shared" si="27"/>
        <v>0</v>
      </c>
      <c r="AZ84" s="298">
        <f t="shared" si="27"/>
        <v>0</v>
      </c>
      <c r="BA84" s="298">
        <f t="shared" si="27"/>
        <v>0</v>
      </c>
      <c r="BB84" s="298">
        <f t="shared" si="27"/>
        <v>0</v>
      </c>
      <c r="BC84" s="298">
        <f t="shared" si="27"/>
        <v>0</v>
      </c>
      <c r="BD84" s="298">
        <f t="shared" si="27"/>
        <v>0</v>
      </c>
      <c r="BE84" s="298">
        <f t="shared" si="27"/>
        <v>0</v>
      </c>
      <c r="BF84" s="298">
        <f t="shared" si="27"/>
        <v>0</v>
      </c>
      <c r="BG84" s="298">
        <f t="shared" si="27"/>
        <v>0</v>
      </c>
      <c r="BH84" s="298">
        <f t="shared" si="27"/>
        <v>0</v>
      </c>
      <c r="BI84" s="298">
        <f t="shared" si="27"/>
        <v>0</v>
      </c>
      <c r="BJ84" s="298">
        <f t="shared" si="27"/>
        <v>0</v>
      </c>
      <c r="BK84" s="298">
        <f t="shared" si="27"/>
        <v>0</v>
      </c>
      <c r="BL84" s="298">
        <f t="shared" si="27"/>
        <v>0</v>
      </c>
      <c r="BM84" s="298">
        <f t="shared" si="27"/>
        <v>0</v>
      </c>
      <c r="BN84" s="298">
        <f t="shared" si="27"/>
        <v>0</v>
      </c>
      <c r="BO84" s="298">
        <f t="shared" si="27"/>
        <v>0</v>
      </c>
      <c r="BP84" s="298">
        <f t="shared" si="27"/>
        <v>0</v>
      </c>
      <c r="BQ84" s="298">
        <f t="shared" si="27"/>
        <v>0</v>
      </c>
      <c r="BR84" s="298">
        <f t="shared" si="27"/>
        <v>0</v>
      </c>
      <c r="BS84" s="298">
        <f t="shared" si="27"/>
        <v>0</v>
      </c>
      <c r="BT84" s="298">
        <f t="shared" si="27"/>
        <v>0</v>
      </c>
      <c r="BU84" s="298">
        <f t="shared" si="27"/>
        <v>0</v>
      </c>
    </row>
    <row r="85" spans="2:73" ht="18" customHeight="1">
      <c r="B85" s="294">
        <v>79</v>
      </c>
      <c r="C85" s="292"/>
      <c r="D85" s="361"/>
      <c r="E85" s="362"/>
      <c r="F85" s="363"/>
      <c r="G85" s="363"/>
      <c r="H85" s="364"/>
      <c r="I85" s="363"/>
      <c r="J85" s="363"/>
      <c r="K85" s="291"/>
      <c r="L85" s="292" t="str">
        <f t="shared" si="24"/>
        <v/>
      </c>
      <c r="M85" s="292"/>
      <c r="N85" s="293">
        <f t="shared" si="22"/>
        <v>0</v>
      </c>
      <c r="O85" s="293">
        <f t="shared" si="22"/>
        <v>0</v>
      </c>
      <c r="P85" s="293">
        <f t="shared" si="27"/>
        <v>0</v>
      </c>
      <c r="Q85" s="293">
        <f t="shared" si="27"/>
        <v>0</v>
      </c>
      <c r="R85" s="293">
        <f t="shared" si="27"/>
        <v>0</v>
      </c>
      <c r="S85" s="293">
        <f t="shared" si="27"/>
        <v>0</v>
      </c>
      <c r="T85" s="293">
        <f t="shared" si="27"/>
        <v>0</v>
      </c>
      <c r="U85" s="293">
        <f t="shared" si="27"/>
        <v>0</v>
      </c>
      <c r="V85" s="293">
        <f t="shared" si="27"/>
        <v>0</v>
      </c>
      <c r="W85" s="293">
        <f t="shared" si="27"/>
        <v>0</v>
      </c>
      <c r="X85" s="293">
        <f t="shared" si="27"/>
        <v>0</v>
      </c>
      <c r="Y85" s="293">
        <f t="shared" si="27"/>
        <v>0</v>
      </c>
      <c r="Z85" s="293">
        <f t="shared" si="27"/>
        <v>0</v>
      </c>
      <c r="AA85" s="293">
        <f t="shared" si="27"/>
        <v>0</v>
      </c>
      <c r="AB85" s="293">
        <f t="shared" si="27"/>
        <v>0</v>
      </c>
      <c r="AC85" s="293">
        <f t="shared" si="27"/>
        <v>0</v>
      </c>
      <c r="AD85" s="293">
        <f t="shared" si="27"/>
        <v>0</v>
      </c>
      <c r="AE85" s="293">
        <f t="shared" si="27"/>
        <v>0</v>
      </c>
      <c r="AF85" s="293">
        <f t="shared" si="27"/>
        <v>0</v>
      </c>
      <c r="AG85" s="293">
        <f t="shared" si="27"/>
        <v>0</v>
      </c>
      <c r="AH85" s="293">
        <f t="shared" si="27"/>
        <v>0</v>
      </c>
      <c r="AI85" s="293">
        <f t="shared" si="27"/>
        <v>0</v>
      </c>
      <c r="AJ85" s="293">
        <f t="shared" si="27"/>
        <v>0</v>
      </c>
      <c r="AK85" s="293">
        <f t="shared" si="27"/>
        <v>0</v>
      </c>
      <c r="AL85" s="293">
        <f t="shared" si="27"/>
        <v>0</v>
      </c>
      <c r="AM85" s="293">
        <f t="shared" si="27"/>
        <v>0</v>
      </c>
      <c r="AN85" s="293">
        <f t="shared" si="27"/>
        <v>0</v>
      </c>
      <c r="AO85" s="293">
        <f t="shared" si="27"/>
        <v>0</v>
      </c>
      <c r="AP85" s="293">
        <f t="shared" si="27"/>
        <v>0</v>
      </c>
      <c r="AQ85" s="293">
        <f t="shared" si="27"/>
        <v>0</v>
      </c>
      <c r="AR85" s="293">
        <f t="shared" si="27"/>
        <v>0</v>
      </c>
      <c r="AS85" s="293">
        <f t="shared" si="27"/>
        <v>0</v>
      </c>
      <c r="AT85" s="293">
        <f t="shared" si="27"/>
        <v>0</v>
      </c>
      <c r="AU85" s="293">
        <f t="shared" si="27"/>
        <v>0</v>
      </c>
      <c r="AV85" s="293">
        <f t="shared" si="27"/>
        <v>0</v>
      </c>
      <c r="AW85" s="293">
        <f t="shared" si="27"/>
        <v>0</v>
      </c>
      <c r="AX85" s="293">
        <f t="shared" si="27"/>
        <v>0</v>
      </c>
      <c r="AY85" s="293">
        <f t="shared" si="27"/>
        <v>0</v>
      </c>
      <c r="AZ85" s="293">
        <f t="shared" si="27"/>
        <v>0</v>
      </c>
      <c r="BA85" s="293">
        <f t="shared" si="27"/>
        <v>0</v>
      </c>
      <c r="BB85" s="293">
        <f t="shared" si="27"/>
        <v>0</v>
      </c>
      <c r="BC85" s="293">
        <f t="shared" si="27"/>
        <v>0</v>
      </c>
      <c r="BD85" s="293">
        <f t="shared" si="27"/>
        <v>0</v>
      </c>
      <c r="BE85" s="293">
        <f t="shared" si="27"/>
        <v>0</v>
      </c>
      <c r="BF85" s="293">
        <f t="shared" si="27"/>
        <v>0</v>
      </c>
      <c r="BG85" s="293">
        <f t="shared" si="27"/>
        <v>0</v>
      </c>
      <c r="BH85" s="293">
        <f t="shared" si="27"/>
        <v>0</v>
      </c>
      <c r="BI85" s="293">
        <f t="shared" si="27"/>
        <v>0</v>
      </c>
      <c r="BJ85" s="293">
        <f t="shared" si="27"/>
        <v>0</v>
      </c>
      <c r="BK85" s="293">
        <f t="shared" si="27"/>
        <v>0</v>
      </c>
      <c r="BL85" s="293">
        <f t="shared" si="27"/>
        <v>0</v>
      </c>
      <c r="BM85" s="293">
        <f t="shared" si="27"/>
        <v>0</v>
      </c>
      <c r="BN85" s="293">
        <f t="shared" si="27"/>
        <v>0</v>
      </c>
      <c r="BO85" s="293">
        <f t="shared" si="27"/>
        <v>0</v>
      </c>
      <c r="BP85" s="293">
        <f t="shared" si="27"/>
        <v>0</v>
      </c>
      <c r="BQ85" s="293">
        <f t="shared" si="27"/>
        <v>0</v>
      </c>
      <c r="BR85" s="293">
        <f t="shared" si="27"/>
        <v>0</v>
      </c>
      <c r="BS85" s="293">
        <f t="shared" si="27"/>
        <v>0</v>
      </c>
      <c r="BT85" s="293">
        <f t="shared" si="27"/>
        <v>0</v>
      </c>
      <c r="BU85" s="293">
        <f t="shared" si="27"/>
        <v>0</v>
      </c>
    </row>
    <row r="86" spans="2:73" ht="18" customHeight="1" thickBot="1">
      <c r="B86" s="294">
        <v>80</v>
      </c>
      <c r="C86" s="297"/>
      <c r="D86" s="365"/>
      <c r="E86" s="366"/>
      <c r="F86" s="367"/>
      <c r="G86" s="367"/>
      <c r="H86" s="368"/>
      <c r="I86" s="367"/>
      <c r="J86" s="367"/>
      <c r="K86" s="295"/>
      <c r="L86" s="297" t="str">
        <f t="shared" si="24"/>
        <v/>
      </c>
      <c r="M86" s="297"/>
      <c r="N86" s="298">
        <f t="shared" si="22"/>
        <v>0</v>
      </c>
      <c r="O86" s="298">
        <f t="shared" si="22"/>
        <v>0</v>
      </c>
      <c r="P86" s="298">
        <f t="shared" si="27"/>
        <v>0</v>
      </c>
      <c r="Q86" s="298">
        <f t="shared" si="27"/>
        <v>0</v>
      </c>
      <c r="R86" s="298">
        <f t="shared" si="27"/>
        <v>0</v>
      </c>
      <c r="S86" s="298">
        <f t="shared" si="27"/>
        <v>0</v>
      </c>
      <c r="T86" s="298">
        <f t="shared" si="27"/>
        <v>0</v>
      </c>
      <c r="U86" s="298">
        <f t="shared" si="27"/>
        <v>0</v>
      </c>
      <c r="V86" s="298">
        <f t="shared" si="27"/>
        <v>0</v>
      </c>
      <c r="W86" s="298">
        <f t="shared" si="27"/>
        <v>0</v>
      </c>
      <c r="X86" s="298">
        <f t="shared" si="27"/>
        <v>0</v>
      </c>
      <c r="Y86" s="298">
        <f t="shared" si="27"/>
        <v>0</v>
      </c>
      <c r="Z86" s="298">
        <f t="shared" si="27"/>
        <v>0</v>
      </c>
      <c r="AA86" s="298">
        <f t="shared" si="27"/>
        <v>0</v>
      </c>
      <c r="AB86" s="298">
        <f t="shared" si="27"/>
        <v>0</v>
      </c>
      <c r="AC86" s="298">
        <f t="shared" si="27"/>
        <v>0</v>
      </c>
      <c r="AD86" s="298">
        <f t="shared" si="27"/>
        <v>0</v>
      </c>
      <c r="AE86" s="298">
        <f t="shared" si="27"/>
        <v>0</v>
      </c>
      <c r="AF86" s="298">
        <f t="shared" si="27"/>
        <v>0</v>
      </c>
      <c r="AG86" s="298">
        <f t="shared" si="27"/>
        <v>0</v>
      </c>
      <c r="AH86" s="298">
        <f t="shared" si="27"/>
        <v>0</v>
      </c>
      <c r="AI86" s="298">
        <f t="shared" si="27"/>
        <v>0</v>
      </c>
      <c r="AJ86" s="298">
        <f t="shared" si="27"/>
        <v>0</v>
      </c>
      <c r="AK86" s="298">
        <f t="shared" si="27"/>
        <v>0</v>
      </c>
      <c r="AL86" s="298">
        <f t="shared" si="27"/>
        <v>0</v>
      </c>
      <c r="AM86" s="298">
        <f t="shared" si="27"/>
        <v>0</v>
      </c>
      <c r="AN86" s="298">
        <f t="shared" si="27"/>
        <v>0</v>
      </c>
      <c r="AO86" s="298">
        <f t="shared" si="27"/>
        <v>0</v>
      </c>
      <c r="AP86" s="298">
        <f t="shared" si="27"/>
        <v>0</v>
      </c>
      <c r="AQ86" s="298">
        <f t="shared" si="27"/>
        <v>0</v>
      </c>
      <c r="AR86" s="298">
        <f t="shared" si="27"/>
        <v>0</v>
      </c>
      <c r="AS86" s="298">
        <f t="shared" si="27"/>
        <v>0</v>
      </c>
      <c r="AT86" s="298">
        <f t="shared" si="27"/>
        <v>0</v>
      </c>
      <c r="AU86" s="298">
        <f t="shared" si="27"/>
        <v>0</v>
      </c>
      <c r="AV86" s="298">
        <f t="shared" si="27"/>
        <v>0</v>
      </c>
      <c r="AW86" s="298">
        <f t="shared" si="27"/>
        <v>0</v>
      </c>
      <c r="AX86" s="298">
        <f t="shared" si="27"/>
        <v>0</v>
      </c>
      <c r="AY86" s="298">
        <f t="shared" si="27"/>
        <v>0</v>
      </c>
      <c r="AZ86" s="298">
        <f t="shared" si="27"/>
        <v>0</v>
      </c>
      <c r="BA86" s="298">
        <f t="shared" si="27"/>
        <v>0</v>
      </c>
      <c r="BB86" s="298">
        <f t="shared" si="27"/>
        <v>0</v>
      </c>
      <c r="BC86" s="298">
        <f t="shared" si="27"/>
        <v>0</v>
      </c>
      <c r="BD86" s="298">
        <f t="shared" si="27"/>
        <v>0</v>
      </c>
      <c r="BE86" s="298">
        <f t="shared" si="27"/>
        <v>0</v>
      </c>
      <c r="BF86" s="298">
        <f t="shared" si="27"/>
        <v>0</v>
      </c>
      <c r="BG86" s="298">
        <f t="shared" si="27"/>
        <v>0</v>
      </c>
      <c r="BH86" s="298">
        <f t="shared" si="27"/>
        <v>0</v>
      </c>
      <c r="BI86" s="298">
        <f t="shared" si="27"/>
        <v>0</v>
      </c>
      <c r="BJ86" s="298">
        <f t="shared" si="27"/>
        <v>0</v>
      </c>
      <c r="BK86" s="298">
        <f t="shared" si="27"/>
        <v>0</v>
      </c>
      <c r="BL86" s="298">
        <f t="shared" si="27"/>
        <v>0</v>
      </c>
      <c r="BM86" s="298">
        <f t="shared" si="27"/>
        <v>0</v>
      </c>
      <c r="BN86" s="298">
        <f t="shared" si="27"/>
        <v>0</v>
      </c>
      <c r="BO86" s="298">
        <f t="shared" si="27"/>
        <v>0</v>
      </c>
      <c r="BP86" s="298">
        <f t="shared" si="27"/>
        <v>0</v>
      </c>
      <c r="BQ86" s="298">
        <f t="shared" si="27"/>
        <v>0</v>
      </c>
      <c r="BR86" s="298">
        <f t="shared" si="27"/>
        <v>0</v>
      </c>
      <c r="BS86" s="298">
        <f t="shared" si="27"/>
        <v>0</v>
      </c>
      <c r="BT86" s="298">
        <f t="shared" si="27"/>
        <v>0</v>
      </c>
      <c r="BU86" s="298">
        <f t="shared" si="27"/>
        <v>0</v>
      </c>
    </row>
    <row r="87" spans="2:73" ht="18" customHeight="1">
      <c r="B87" s="294">
        <v>81</v>
      </c>
      <c r="C87" s="292"/>
      <c r="D87" s="361"/>
      <c r="E87" s="362"/>
      <c r="F87" s="363"/>
      <c r="G87" s="363"/>
      <c r="H87" s="364"/>
      <c r="I87" s="363"/>
      <c r="J87" s="363"/>
      <c r="K87" s="291"/>
      <c r="L87" s="292" t="str">
        <f t="shared" si="24"/>
        <v/>
      </c>
      <c r="M87" s="292"/>
      <c r="N87" s="293">
        <f t="shared" ref="N87:AC106" si="28">SUMIFS(listof_result_total_scores,listof_result_program_codes,$C87,listof_result_teams,N$3)</f>
        <v>0</v>
      </c>
      <c r="O87" s="293">
        <f t="shared" si="28"/>
        <v>0</v>
      </c>
      <c r="P87" s="293">
        <f t="shared" si="28"/>
        <v>0</v>
      </c>
      <c r="Q87" s="293">
        <f t="shared" si="28"/>
        <v>0</v>
      </c>
      <c r="R87" s="293">
        <f t="shared" si="28"/>
        <v>0</v>
      </c>
      <c r="S87" s="293">
        <f t="shared" si="28"/>
        <v>0</v>
      </c>
      <c r="T87" s="293">
        <f t="shared" si="28"/>
        <v>0</v>
      </c>
      <c r="U87" s="293">
        <f t="shared" si="28"/>
        <v>0</v>
      </c>
      <c r="V87" s="293">
        <f t="shared" si="28"/>
        <v>0</v>
      </c>
      <c r="W87" s="293">
        <f t="shared" si="28"/>
        <v>0</v>
      </c>
      <c r="X87" s="293">
        <f t="shared" si="28"/>
        <v>0</v>
      </c>
      <c r="Y87" s="293">
        <f t="shared" si="28"/>
        <v>0</v>
      </c>
      <c r="Z87" s="293">
        <f t="shared" si="28"/>
        <v>0</v>
      </c>
      <c r="AA87" s="293">
        <f t="shared" si="28"/>
        <v>0</v>
      </c>
      <c r="AB87" s="293">
        <f t="shared" si="28"/>
        <v>0</v>
      </c>
      <c r="AC87" s="293">
        <f t="shared" si="28"/>
        <v>0</v>
      </c>
      <c r="AD87" s="293">
        <f t="shared" si="27"/>
        <v>0</v>
      </c>
      <c r="AE87" s="293">
        <f t="shared" si="27"/>
        <v>0</v>
      </c>
      <c r="AF87" s="293">
        <f t="shared" si="27"/>
        <v>0</v>
      </c>
      <c r="AG87" s="293">
        <f t="shared" si="27"/>
        <v>0</v>
      </c>
      <c r="AH87" s="293">
        <f t="shared" si="27"/>
        <v>0</v>
      </c>
      <c r="AI87" s="293">
        <f t="shared" si="27"/>
        <v>0</v>
      </c>
      <c r="AJ87" s="293">
        <f t="shared" ref="P87:BU91" si="29">SUMIFS(listof_result_total_scores,listof_result_program_codes,$C87,listof_result_teams,AJ$3)</f>
        <v>0</v>
      </c>
      <c r="AK87" s="293">
        <f t="shared" si="29"/>
        <v>0</v>
      </c>
      <c r="AL87" s="293">
        <f t="shared" si="29"/>
        <v>0</v>
      </c>
      <c r="AM87" s="293">
        <f t="shared" si="29"/>
        <v>0</v>
      </c>
      <c r="AN87" s="293">
        <f t="shared" si="29"/>
        <v>0</v>
      </c>
      <c r="AO87" s="293">
        <f t="shared" si="29"/>
        <v>0</v>
      </c>
      <c r="AP87" s="293">
        <f t="shared" si="29"/>
        <v>0</v>
      </c>
      <c r="AQ87" s="293">
        <f t="shared" si="29"/>
        <v>0</v>
      </c>
      <c r="AR87" s="293">
        <f t="shared" si="29"/>
        <v>0</v>
      </c>
      <c r="AS87" s="293">
        <f t="shared" si="29"/>
        <v>0</v>
      </c>
      <c r="AT87" s="293">
        <f t="shared" si="29"/>
        <v>0</v>
      </c>
      <c r="AU87" s="293">
        <f t="shared" si="29"/>
        <v>0</v>
      </c>
      <c r="AV87" s="293">
        <f t="shared" si="29"/>
        <v>0</v>
      </c>
      <c r="AW87" s="293">
        <f t="shared" si="29"/>
        <v>0</v>
      </c>
      <c r="AX87" s="293">
        <f t="shared" si="29"/>
        <v>0</v>
      </c>
      <c r="AY87" s="293">
        <f t="shared" si="29"/>
        <v>0</v>
      </c>
      <c r="AZ87" s="293">
        <f t="shared" si="29"/>
        <v>0</v>
      </c>
      <c r="BA87" s="293">
        <f t="shared" si="29"/>
        <v>0</v>
      </c>
      <c r="BB87" s="293">
        <f t="shared" si="29"/>
        <v>0</v>
      </c>
      <c r="BC87" s="293">
        <f t="shared" si="29"/>
        <v>0</v>
      </c>
      <c r="BD87" s="293">
        <f t="shared" si="29"/>
        <v>0</v>
      </c>
      <c r="BE87" s="293">
        <f t="shared" si="29"/>
        <v>0</v>
      </c>
      <c r="BF87" s="293">
        <f t="shared" si="29"/>
        <v>0</v>
      </c>
      <c r="BG87" s="293">
        <f t="shared" si="29"/>
        <v>0</v>
      </c>
      <c r="BH87" s="293">
        <f t="shared" si="29"/>
        <v>0</v>
      </c>
      <c r="BI87" s="293">
        <f t="shared" si="29"/>
        <v>0</v>
      </c>
      <c r="BJ87" s="293">
        <f t="shared" si="29"/>
        <v>0</v>
      </c>
      <c r="BK87" s="293">
        <f t="shared" si="29"/>
        <v>0</v>
      </c>
      <c r="BL87" s="293">
        <f t="shared" si="29"/>
        <v>0</v>
      </c>
      <c r="BM87" s="293">
        <f t="shared" si="29"/>
        <v>0</v>
      </c>
      <c r="BN87" s="293">
        <f t="shared" si="29"/>
        <v>0</v>
      </c>
      <c r="BO87" s="293">
        <f t="shared" si="29"/>
        <v>0</v>
      </c>
      <c r="BP87" s="293">
        <f t="shared" si="29"/>
        <v>0</v>
      </c>
      <c r="BQ87" s="293">
        <f t="shared" si="29"/>
        <v>0</v>
      </c>
      <c r="BR87" s="293">
        <f t="shared" si="29"/>
        <v>0</v>
      </c>
      <c r="BS87" s="293">
        <f t="shared" si="29"/>
        <v>0</v>
      </c>
      <c r="BT87" s="293">
        <f t="shared" si="29"/>
        <v>0</v>
      </c>
      <c r="BU87" s="293">
        <f t="shared" si="29"/>
        <v>0</v>
      </c>
    </row>
    <row r="88" spans="2:73" ht="18" customHeight="1" thickBot="1">
      <c r="B88" s="294">
        <v>82</v>
      </c>
      <c r="C88" s="297"/>
      <c r="D88" s="365"/>
      <c r="E88" s="366"/>
      <c r="F88" s="367"/>
      <c r="G88" s="367"/>
      <c r="H88" s="368"/>
      <c r="I88" s="367"/>
      <c r="J88" s="367"/>
      <c r="K88" s="295"/>
      <c r="L88" s="297" t="str">
        <f t="shared" si="24"/>
        <v/>
      </c>
      <c r="M88" s="297"/>
      <c r="N88" s="298">
        <f t="shared" si="28"/>
        <v>0</v>
      </c>
      <c r="O88" s="298">
        <f t="shared" si="28"/>
        <v>0</v>
      </c>
      <c r="P88" s="298">
        <f t="shared" si="29"/>
        <v>0</v>
      </c>
      <c r="Q88" s="298">
        <f t="shared" si="29"/>
        <v>0</v>
      </c>
      <c r="R88" s="298">
        <f t="shared" si="29"/>
        <v>0</v>
      </c>
      <c r="S88" s="298">
        <f t="shared" si="29"/>
        <v>0</v>
      </c>
      <c r="T88" s="298">
        <f t="shared" si="29"/>
        <v>0</v>
      </c>
      <c r="U88" s="298">
        <f t="shared" si="29"/>
        <v>0</v>
      </c>
      <c r="V88" s="298">
        <f t="shared" si="29"/>
        <v>0</v>
      </c>
      <c r="W88" s="298">
        <f t="shared" si="29"/>
        <v>0</v>
      </c>
      <c r="X88" s="298">
        <f t="shared" si="29"/>
        <v>0</v>
      </c>
      <c r="Y88" s="298">
        <f t="shared" si="29"/>
        <v>0</v>
      </c>
      <c r="Z88" s="298">
        <f t="shared" si="29"/>
        <v>0</v>
      </c>
      <c r="AA88" s="298">
        <f t="shared" si="29"/>
        <v>0</v>
      </c>
      <c r="AB88" s="298">
        <f t="shared" si="29"/>
        <v>0</v>
      </c>
      <c r="AC88" s="298">
        <f t="shared" si="29"/>
        <v>0</v>
      </c>
      <c r="AD88" s="298">
        <f t="shared" si="29"/>
        <v>0</v>
      </c>
      <c r="AE88" s="298">
        <f t="shared" si="29"/>
        <v>0</v>
      </c>
      <c r="AF88" s="298">
        <f t="shared" si="29"/>
        <v>0</v>
      </c>
      <c r="AG88" s="298">
        <f t="shared" si="29"/>
        <v>0</v>
      </c>
      <c r="AH88" s="298">
        <f t="shared" si="29"/>
        <v>0</v>
      </c>
      <c r="AI88" s="298">
        <f t="shared" si="29"/>
        <v>0</v>
      </c>
      <c r="AJ88" s="298">
        <f t="shared" si="29"/>
        <v>0</v>
      </c>
      <c r="AK88" s="298">
        <f t="shared" si="29"/>
        <v>0</v>
      </c>
      <c r="AL88" s="298">
        <f t="shared" si="29"/>
        <v>0</v>
      </c>
      <c r="AM88" s="298">
        <f t="shared" si="29"/>
        <v>0</v>
      </c>
      <c r="AN88" s="298">
        <f t="shared" si="29"/>
        <v>0</v>
      </c>
      <c r="AO88" s="298">
        <f t="shared" si="29"/>
        <v>0</v>
      </c>
      <c r="AP88" s="298">
        <f t="shared" si="29"/>
        <v>0</v>
      </c>
      <c r="AQ88" s="298">
        <f t="shared" si="29"/>
        <v>0</v>
      </c>
      <c r="AR88" s="298">
        <f t="shared" si="29"/>
        <v>0</v>
      </c>
      <c r="AS88" s="298">
        <f t="shared" si="29"/>
        <v>0</v>
      </c>
      <c r="AT88" s="298">
        <f t="shared" si="29"/>
        <v>0</v>
      </c>
      <c r="AU88" s="298">
        <f t="shared" si="29"/>
        <v>0</v>
      </c>
      <c r="AV88" s="298">
        <f t="shared" si="29"/>
        <v>0</v>
      </c>
      <c r="AW88" s="298">
        <f t="shared" si="29"/>
        <v>0</v>
      </c>
      <c r="AX88" s="298">
        <f t="shared" si="29"/>
        <v>0</v>
      </c>
      <c r="AY88" s="298">
        <f t="shared" si="29"/>
        <v>0</v>
      </c>
      <c r="AZ88" s="298">
        <f t="shared" si="29"/>
        <v>0</v>
      </c>
      <c r="BA88" s="298">
        <f t="shared" si="29"/>
        <v>0</v>
      </c>
      <c r="BB88" s="298">
        <f t="shared" si="29"/>
        <v>0</v>
      </c>
      <c r="BC88" s="298">
        <f t="shared" si="29"/>
        <v>0</v>
      </c>
      <c r="BD88" s="298">
        <f t="shared" si="29"/>
        <v>0</v>
      </c>
      <c r="BE88" s="298">
        <f t="shared" si="29"/>
        <v>0</v>
      </c>
      <c r="BF88" s="298">
        <f t="shared" si="29"/>
        <v>0</v>
      </c>
      <c r="BG88" s="298">
        <f t="shared" si="29"/>
        <v>0</v>
      </c>
      <c r="BH88" s="298">
        <f t="shared" si="29"/>
        <v>0</v>
      </c>
      <c r="BI88" s="298">
        <f t="shared" si="29"/>
        <v>0</v>
      </c>
      <c r="BJ88" s="298">
        <f t="shared" si="29"/>
        <v>0</v>
      </c>
      <c r="BK88" s="298">
        <f t="shared" si="29"/>
        <v>0</v>
      </c>
      <c r="BL88" s="298">
        <f t="shared" si="29"/>
        <v>0</v>
      </c>
      <c r="BM88" s="298">
        <f t="shared" si="29"/>
        <v>0</v>
      </c>
      <c r="BN88" s="298">
        <f t="shared" si="29"/>
        <v>0</v>
      </c>
      <c r="BO88" s="298">
        <f t="shared" si="29"/>
        <v>0</v>
      </c>
      <c r="BP88" s="298">
        <f t="shared" si="29"/>
        <v>0</v>
      </c>
      <c r="BQ88" s="298">
        <f t="shared" si="29"/>
        <v>0</v>
      </c>
      <c r="BR88" s="298">
        <f t="shared" si="29"/>
        <v>0</v>
      </c>
      <c r="BS88" s="298">
        <f t="shared" si="29"/>
        <v>0</v>
      </c>
      <c r="BT88" s="298">
        <f t="shared" si="29"/>
        <v>0</v>
      </c>
      <c r="BU88" s="298">
        <f t="shared" si="29"/>
        <v>0</v>
      </c>
    </row>
    <row r="89" spans="2:73" ht="18" customHeight="1">
      <c r="B89" s="294">
        <v>83</v>
      </c>
      <c r="C89" s="292"/>
      <c r="D89" s="361"/>
      <c r="E89" s="362"/>
      <c r="F89" s="363"/>
      <c r="G89" s="363"/>
      <c r="H89" s="364"/>
      <c r="I89" s="363"/>
      <c r="J89" s="363"/>
      <c r="K89" s="291"/>
      <c r="L89" s="292" t="str">
        <f t="shared" si="24"/>
        <v/>
      </c>
      <c r="M89" s="292"/>
      <c r="N89" s="293">
        <f t="shared" si="28"/>
        <v>0</v>
      </c>
      <c r="O89" s="293">
        <f t="shared" si="28"/>
        <v>0</v>
      </c>
      <c r="P89" s="293">
        <f t="shared" si="29"/>
        <v>0</v>
      </c>
      <c r="Q89" s="293">
        <f t="shared" si="29"/>
        <v>0</v>
      </c>
      <c r="R89" s="293">
        <f t="shared" si="29"/>
        <v>0</v>
      </c>
      <c r="S89" s="293">
        <f t="shared" si="29"/>
        <v>0</v>
      </c>
      <c r="T89" s="293">
        <f t="shared" si="29"/>
        <v>0</v>
      </c>
      <c r="U89" s="293">
        <f t="shared" si="29"/>
        <v>0</v>
      </c>
      <c r="V89" s="293">
        <f t="shared" si="29"/>
        <v>0</v>
      </c>
      <c r="W89" s="293">
        <f t="shared" si="29"/>
        <v>0</v>
      </c>
      <c r="X89" s="293">
        <f t="shared" si="29"/>
        <v>0</v>
      </c>
      <c r="Y89" s="293">
        <f t="shared" si="29"/>
        <v>0</v>
      </c>
      <c r="Z89" s="293">
        <f t="shared" si="29"/>
        <v>0</v>
      </c>
      <c r="AA89" s="293">
        <f t="shared" si="29"/>
        <v>0</v>
      </c>
      <c r="AB89" s="293">
        <f t="shared" si="29"/>
        <v>0</v>
      </c>
      <c r="AC89" s="293">
        <f t="shared" si="29"/>
        <v>0</v>
      </c>
      <c r="AD89" s="293">
        <f t="shared" si="29"/>
        <v>0</v>
      </c>
      <c r="AE89" s="293">
        <f t="shared" si="29"/>
        <v>0</v>
      </c>
      <c r="AF89" s="293">
        <f t="shared" si="29"/>
        <v>0</v>
      </c>
      <c r="AG89" s="293">
        <f t="shared" si="29"/>
        <v>0</v>
      </c>
      <c r="AH89" s="293">
        <f t="shared" si="29"/>
        <v>0</v>
      </c>
      <c r="AI89" s="293">
        <f t="shared" si="29"/>
        <v>0</v>
      </c>
      <c r="AJ89" s="293">
        <f t="shared" si="29"/>
        <v>0</v>
      </c>
      <c r="AK89" s="293">
        <f t="shared" si="29"/>
        <v>0</v>
      </c>
      <c r="AL89" s="293">
        <f t="shared" si="29"/>
        <v>0</v>
      </c>
      <c r="AM89" s="293">
        <f t="shared" si="29"/>
        <v>0</v>
      </c>
      <c r="AN89" s="293">
        <f t="shared" si="29"/>
        <v>0</v>
      </c>
      <c r="AO89" s="293">
        <f t="shared" si="29"/>
        <v>0</v>
      </c>
      <c r="AP89" s="293">
        <f t="shared" si="29"/>
        <v>0</v>
      </c>
      <c r="AQ89" s="293">
        <f t="shared" si="29"/>
        <v>0</v>
      </c>
      <c r="AR89" s="293">
        <f t="shared" si="29"/>
        <v>0</v>
      </c>
      <c r="AS89" s="293">
        <f t="shared" si="29"/>
        <v>0</v>
      </c>
      <c r="AT89" s="293">
        <f t="shared" si="29"/>
        <v>0</v>
      </c>
      <c r="AU89" s="293">
        <f t="shared" si="29"/>
        <v>0</v>
      </c>
      <c r="AV89" s="293">
        <f t="shared" si="29"/>
        <v>0</v>
      </c>
      <c r="AW89" s="293">
        <f t="shared" si="29"/>
        <v>0</v>
      </c>
      <c r="AX89" s="293">
        <f t="shared" si="29"/>
        <v>0</v>
      </c>
      <c r="AY89" s="293">
        <f t="shared" si="29"/>
        <v>0</v>
      </c>
      <c r="AZ89" s="293">
        <f t="shared" si="29"/>
        <v>0</v>
      </c>
      <c r="BA89" s="293">
        <f t="shared" si="29"/>
        <v>0</v>
      </c>
      <c r="BB89" s="293">
        <f t="shared" si="29"/>
        <v>0</v>
      </c>
      <c r="BC89" s="293">
        <f t="shared" si="29"/>
        <v>0</v>
      </c>
      <c r="BD89" s="293">
        <f t="shared" si="29"/>
        <v>0</v>
      </c>
      <c r="BE89" s="293">
        <f t="shared" si="29"/>
        <v>0</v>
      </c>
      <c r="BF89" s="293">
        <f t="shared" si="29"/>
        <v>0</v>
      </c>
      <c r="BG89" s="293">
        <f t="shared" si="29"/>
        <v>0</v>
      </c>
      <c r="BH89" s="293">
        <f t="shared" si="29"/>
        <v>0</v>
      </c>
      <c r="BI89" s="293">
        <f t="shared" si="29"/>
        <v>0</v>
      </c>
      <c r="BJ89" s="293">
        <f t="shared" si="29"/>
        <v>0</v>
      </c>
      <c r="BK89" s="293">
        <f t="shared" si="29"/>
        <v>0</v>
      </c>
      <c r="BL89" s="293">
        <f t="shared" si="29"/>
        <v>0</v>
      </c>
      <c r="BM89" s="293">
        <f t="shared" si="29"/>
        <v>0</v>
      </c>
      <c r="BN89" s="293">
        <f t="shared" si="29"/>
        <v>0</v>
      </c>
      <c r="BO89" s="293">
        <f t="shared" si="29"/>
        <v>0</v>
      </c>
      <c r="BP89" s="293">
        <f t="shared" si="29"/>
        <v>0</v>
      </c>
      <c r="BQ89" s="293">
        <f t="shared" si="29"/>
        <v>0</v>
      </c>
      <c r="BR89" s="293">
        <f t="shared" si="29"/>
        <v>0</v>
      </c>
      <c r="BS89" s="293">
        <f t="shared" si="29"/>
        <v>0</v>
      </c>
      <c r="BT89" s="293">
        <f t="shared" si="29"/>
        <v>0</v>
      </c>
      <c r="BU89" s="293">
        <f t="shared" si="29"/>
        <v>0</v>
      </c>
    </row>
    <row r="90" spans="2:73" ht="18" customHeight="1" thickBot="1">
      <c r="B90" s="294">
        <v>84</v>
      </c>
      <c r="C90" s="297"/>
      <c r="D90" s="365"/>
      <c r="E90" s="366"/>
      <c r="F90" s="367"/>
      <c r="G90" s="367"/>
      <c r="H90" s="368"/>
      <c r="I90" s="367"/>
      <c r="J90" s="367"/>
      <c r="K90" s="295"/>
      <c r="L90" s="297" t="str">
        <f t="shared" si="24"/>
        <v/>
      </c>
      <c r="M90" s="297"/>
      <c r="N90" s="298">
        <f t="shared" si="28"/>
        <v>0</v>
      </c>
      <c r="O90" s="298">
        <f t="shared" si="28"/>
        <v>0</v>
      </c>
      <c r="P90" s="298">
        <f t="shared" si="29"/>
        <v>0</v>
      </c>
      <c r="Q90" s="298">
        <f t="shared" si="29"/>
        <v>0</v>
      </c>
      <c r="R90" s="298">
        <f t="shared" si="29"/>
        <v>0</v>
      </c>
      <c r="S90" s="298">
        <f t="shared" si="29"/>
        <v>0</v>
      </c>
      <c r="T90" s="298">
        <f t="shared" si="29"/>
        <v>0</v>
      </c>
      <c r="U90" s="298">
        <f t="shared" si="29"/>
        <v>0</v>
      </c>
      <c r="V90" s="298">
        <f t="shared" si="29"/>
        <v>0</v>
      </c>
      <c r="W90" s="298">
        <f t="shared" si="29"/>
        <v>0</v>
      </c>
      <c r="X90" s="298">
        <f t="shared" si="29"/>
        <v>0</v>
      </c>
      <c r="Y90" s="298">
        <f t="shared" si="29"/>
        <v>0</v>
      </c>
      <c r="Z90" s="298">
        <f t="shared" si="29"/>
        <v>0</v>
      </c>
      <c r="AA90" s="298">
        <f t="shared" si="29"/>
        <v>0</v>
      </c>
      <c r="AB90" s="298">
        <f t="shared" si="29"/>
        <v>0</v>
      </c>
      <c r="AC90" s="298">
        <f t="shared" si="29"/>
        <v>0</v>
      </c>
      <c r="AD90" s="298">
        <f t="shared" si="29"/>
        <v>0</v>
      </c>
      <c r="AE90" s="298">
        <f t="shared" si="29"/>
        <v>0</v>
      </c>
      <c r="AF90" s="298">
        <f t="shared" si="29"/>
        <v>0</v>
      </c>
      <c r="AG90" s="298">
        <f t="shared" si="29"/>
        <v>0</v>
      </c>
      <c r="AH90" s="298">
        <f t="shared" si="29"/>
        <v>0</v>
      </c>
      <c r="AI90" s="298">
        <f t="shared" si="29"/>
        <v>0</v>
      </c>
      <c r="AJ90" s="298">
        <f t="shared" si="29"/>
        <v>0</v>
      </c>
      <c r="AK90" s="298">
        <f t="shared" si="29"/>
        <v>0</v>
      </c>
      <c r="AL90" s="298">
        <f t="shared" si="29"/>
        <v>0</v>
      </c>
      <c r="AM90" s="298">
        <f t="shared" si="29"/>
        <v>0</v>
      </c>
      <c r="AN90" s="298">
        <f t="shared" si="29"/>
        <v>0</v>
      </c>
      <c r="AO90" s="298">
        <f t="shared" si="29"/>
        <v>0</v>
      </c>
      <c r="AP90" s="298">
        <f t="shared" si="29"/>
        <v>0</v>
      </c>
      <c r="AQ90" s="298">
        <f t="shared" si="29"/>
        <v>0</v>
      </c>
      <c r="AR90" s="298">
        <f t="shared" si="29"/>
        <v>0</v>
      </c>
      <c r="AS90" s="298">
        <f t="shared" si="29"/>
        <v>0</v>
      </c>
      <c r="AT90" s="298">
        <f t="shared" si="29"/>
        <v>0</v>
      </c>
      <c r="AU90" s="298">
        <f t="shared" si="29"/>
        <v>0</v>
      </c>
      <c r="AV90" s="298">
        <f t="shared" si="29"/>
        <v>0</v>
      </c>
      <c r="AW90" s="298">
        <f t="shared" si="29"/>
        <v>0</v>
      </c>
      <c r="AX90" s="298">
        <f t="shared" si="29"/>
        <v>0</v>
      </c>
      <c r="AY90" s="298">
        <f t="shared" si="29"/>
        <v>0</v>
      </c>
      <c r="AZ90" s="298">
        <f t="shared" si="29"/>
        <v>0</v>
      </c>
      <c r="BA90" s="298">
        <f t="shared" si="29"/>
        <v>0</v>
      </c>
      <c r="BB90" s="298">
        <f t="shared" si="29"/>
        <v>0</v>
      </c>
      <c r="BC90" s="298">
        <f t="shared" si="29"/>
        <v>0</v>
      </c>
      <c r="BD90" s="298">
        <f t="shared" si="29"/>
        <v>0</v>
      </c>
      <c r="BE90" s="298">
        <f t="shared" si="29"/>
        <v>0</v>
      </c>
      <c r="BF90" s="298">
        <f t="shared" si="29"/>
        <v>0</v>
      </c>
      <c r="BG90" s="298">
        <f t="shared" si="29"/>
        <v>0</v>
      </c>
      <c r="BH90" s="298">
        <f t="shared" si="29"/>
        <v>0</v>
      </c>
      <c r="BI90" s="298">
        <f t="shared" si="29"/>
        <v>0</v>
      </c>
      <c r="BJ90" s="298">
        <f t="shared" si="29"/>
        <v>0</v>
      </c>
      <c r="BK90" s="298">
        <f t="shared" si="29"/>
        <v>0</v>
      </c>
      <c r="BL90" s="298">
        <f t="shared" si="29"/>
        <v>0</v>
      </c>
      <c r="BM90" s="298">
        <f t="shared" si="29"/>
        <v>0</v>
      </c>
      <c r="BN90" s="298">
        <f t="shared" si="29"/>
        <v>0</v>
      </c>
      <c r="BO90" s="298">
        <f t="shared" si="29"/>
        <v>0</v>
      </c>
      <c r="BP90" s="298">
        <f t="shared" si="29"/>
        <v>0</v>
      </c>
      <c r="BQ90" s="298">
        <f t="shared" si="29"/>
        <v>0</v>
      </c>
      <c r="BR90" s="298">
        <f t="shared" si="29"/>
        <v>0</v>
      </c>
      <c r="BS90" s="298">
        <f t="shared" si="29"/>
        <v>0</v>
      </c>
      <c r="BT90" s="298">
        <f t="shared" si="29"/>
        <v>0</v>
      </c>
      <c r="BU90" s="298">
        <f t="shared" si="29"/>
        <v>0</v>
      </c>
    </row>
    <row r="91" spans="2:73" ht="18" customHeight="1">
      <c r="B91" s="294">
        <v>85</v>
      </c>
      <c r="C91" s="292"/>
      <c r="D91" s="361"/>
      <c r="E91" s="362"/>
      <c r="F91" s="363"/>
      <c r="G91" s="363"/>
      <c r="H91" s="364"/>
      <c r="I91" s="363"/>
      <c r="J91" s="363"/>
      <c r="K91" s="291"/>
      <c r="L91" s="292" t="str">
        <f t="shared" si="24"/>
        <v/>
      </c>
      <c r="M91" s="292"/>
      <c r="N91" s="293">
        <f t="shared" si="28"/>
        <v>0</v>
      </c>
      <c r="O91" s="293">
        <f t="shared" si="28"/>
        <v>0</v>
      </c>
      <c r="P91" s="293">
        <f t="shared" si="29"/>
        <v>0</v>
      </c>
      <c r="Q91" s="293">
        <f t="shared" si="29"/>
        <v>0</v>
      </c>
      <c r="R91" s="293">
        <f t="shared" si="29"/>
        <v>0</v>
      </c>
      <c r="S91" s="293">
        <f t="shared" si="29"/>
        <v>0</v>
      </c>
      <c r="T91" s="293">
        <f t="shared" si="29"/>
        <v>0</v>
      </c>
      <c r="U91" s="293">
        <f t="shared" si="29"/>
        <v>0</v>
      </c>
      <c r="V91" s="293">
        <f t="shared" si="29"/>
        <v>0</v>
      </c>
      <c r="W91" s="293">
        <f t="shared" si="29"/>
        <v>0</v>
      </c>
      <c r="X91" s="293">
        <f t="shared" si="29"/>
        <v>0</v>
      </c>
      <c r="Y91" s="293">
        <f t="shared" si="29"/>
        <v>0</v>
      </c>
      <c r="Z91" s="293">
        <f t="shared" si="29"/>
        <v>0</v>
      </c>
      <c r="AA91" s="293">
        <f t="shared" si="29"/>
        <v>0</v>
      </c>
      <c r="AB91" s="293">
        <f t="shared" si="29"/>
        <v>0</v>
      </c>
      <c r="AC91" s="293">
        <f t="shared" si="29"/>
        <v>0</v>
      </c>
      <c r="AD91" s="293">
        <f t="shared" si="29"/>
        <v>0</v>
      </c>
      <c r="AE91" s="293">
        <f t="shared" si="29"/>
        <v>0</v>
      </c>
      <c r="AF91" s="293">
        <f t="shared" si="29"/>
        <v>0</v>
      </c>
      <c r="AG91" s="293">
        <f t="shared" si="29"/>
        <v>0</v>
      </c>
      <c r="AH91" s="293">
        <f t="shared" si="29"/>
        <v>0</v>
      </c>
      <c r="AI91" s="293">
        <f t="shared" si="29"/>
        <v>0</v>
      </c>
      <c r="AJ91" s="293">
        <f t="shared" si="29"/>
        <v>0</v>
      </c>
      <c r="AK91" s="293">
        <f t="shared" si="29"/>
        <v>0</v>
      </c>
      <c r="AL91" s="293">
        <f t="shared" si="29"/>
        <v>0</v>
      </c>
      <c r="AM91" s="293">
        <f t="shared" si="29"/>
        <v>0</v>
      </c>
      <c r="AN91" s="293">
        <f t="shared" si="29"/>
        <v>0</v>
      </c>
      <c r="AO91" s="293">
        <f t="shared" si="29"/>
        <v>0</v>
      </c>
      <c r="AP91" s="293">
        <f t="shared" si="29"/>
        <v>0</v>
      </c>
      <c r="AQ91" s="293">
        <f t="shared" si="29"/>
        <v>0</v>
      </c>
      <c r="AR91" s="293">
        <f t="shared" si="29"/>
        <v>0</v>
      </c>
      <c r="AS91" s="293">
        <f t="shared" si="29"/>
        <v>0</v>
      </c>
      <c r="AT91" s="293">
        <f t="shared" si="29"/>
        <v>0</v>
      </c>
      <c r="AU91" s="293">
        <f t="shared" si="29"/>
        <v>0</v>
      </c>
      <c r="AV91" s="293">
        <f t="shared" si="29"/>
        <v>0</v>
      </c>
      <c r="AW91" s="293">
        <f t="shared" si="29"/>
        <v>0</v>
      </c>
      <c r="AX91" s="293">
        <f t="shared" si="29"/>
        <v>0</v>
      </c>
      <c r="AY91" s="293">
        <f t="shared" si="29"/>
        <v>0</v>
      </c>
      <c r="AZ91" s="293">
        <f t="shared" si="29"/>
        <v>0</v>
      </c>
      <c r="BA91" s="293">
        <f t="shared" si="29"/>
        <v>0</v>
      </c>
      <c r="BB91" s="293">
        <f t="shared" si="29"/>
        <v>0</v>
      </c>
      <c r="BC91" s="293">
        <f t="shared" si="29"/>
        <v>0</v>
      </c>
      <c r="BD91" s="293">
        <f t="shared" si="29"/>
        <v>0</v>
      </c>
      <c r="BE91" s="293">
        <f t="shared" si="29"/>
        <v>0</v>
      </c>
      <c r="BF91" s="293">
        <f t="shared" si="29"/>
        <v>0</v>
      </c>
      <c r="BG91" s="293">
        <f t="shared" ref="P91:BU96" si="30">SUMIFS(listof_result_total_scores,listof_result_program_codes,$C91,listof_result_teams,BG$3)</f>
        <v>0</v>
      </c>
      <c r="BH91" s="293">
        <f t="shared" si="30"/>
        <v>0</v>
      </c>
      <c r="BI91" s="293">
        <f t="shared" si="30"/>
        <v>0</v>
      </c>
      <c r="BJ91" s="293">
        <f t="shared" si="30"/>
        <v>0</v>
      </c>
      <c r="BK91" s="293">
        <f t="shared" si="30"/>
        <v>0</v>
      </c>
      <c r="BL91" s="293">
        <f t="shared" si="30"/>
        <v>0</v>
      </c>
      <c r="BM91" s="293">
        <f t="shared" si="30"/>
        <v>0</v>
      </c>
      <c r="BN91" s="293">
        <f t="shared" si="30"/>
        <v>0</v>
      </c>
      <c r="BO91" s="293">
        <f t="shared" si="30"/>
        <v>0</v>
      </c>
      <c r="BP91" s="293">
        <f t="shared" si="30"/>
        <v>0</v>
      </c>
      <c r="BQ91" s="293">
        <f t="shared" si="30"/>
        <v>0</v>
      </c>
      <c r="BR91" s="293">
        <f t="shared" si="30"/>
        <v>0</v>
      </c>
      <c r="BS91" s="293">
        <f t="shared" si="30"/>
        <v>0</v>
      </c>
      <c r="BT91" s="293">
        <f t="shared" si="30"/>
        <v>0</v>
      </c>
      <c r="BU91" s="293">
        <f t="shared" si="30"/>
        <v>0</v>
      </c>
    </row>
    <row r="92" spans="2:73" ht="18" customHeight="1" thickBot="1">
      <c r="B92" s="294">
        <v>86</v>
      </c>
      <c r="C92" s="297"/>
      <c r="D92" s="365"/>
      <c r="E92" s="366"/>
      <c r="F92" s="367"/>
      <c r="G92" s="367"/>
      <c r="H92" s="368"/>
      <c r="I92" s="367"/>
      <c r="J92" s="367"/>
      <c r="K92" s="295"/>
      <c r="L92" s="297" t="str">
        <f t="shared" si="24"/>
        <v/>
      </c>
      <c r="M92" s="297"/>
      <c r="N92" s="298">
        <f t="shared" si="28"/>
        <v>0</v>
      </c>
      <c r="O92" s="298">
        <f t="shared" si="28"/>
        <v>0</v>
      </c>
      <c r="P92" s="298">
        <f t="shared" si="30"/>
        <v>0</v>
      </c>
      <c r="Q92" s="298">
        <f t="shared" si="30"/>
        <v>0</v>
      </c>
      <c r="R92" s="298">
        <f t="shared" si="30"/>
        <v>0</v>
      </c>
      <c r="S92" s="298">
        <f t="shared" si="30"/>
        <v>0</v>
      </c>
      <c r="T92" s="298">
        <f t="shared" si="30"/>
        <v>0</v>
      </c>
      <c r="U92" s="298">
        <f t="shared" si="30"/>
        <v>0</v>
      </c>
      <c r="V92" s="298">
        <f t="shared" si="30"/>
        <v>0</v>
      </c>
      <c r="W92" s="298">
        <f t="shared" si="30"/>
        <v>0</v>
      </c>
      <c r="X92" s="298">
        <f t="shared" si="30"/>
        <v>0</v>
      </c>
      <c r="Y92" s="298">
        <f t="shared" si="30"/>
        <v>0</v>
      </c>
      <c r="Z92" s="298">
        <f t="shared" si="30"/>
        <v>0</v>
      </c>
      <c r="AA92" s="298">
        <f t="shared" si="30"/>
        <v>0</v>
      </c>
      <c r="AB92" s="298">
        <f t="shared" si="30"/>
        <v>0</v>
      </c>
      <c r="AC92" s="298">
        <f t="shared" si="30"/>
        <v>0</v>
      </c>
      <c r="AD92" s="298">
        <f t="shared" si="30"/>
        <v>0</v>
      </c>
      <c r="AE92" s="298">
        <f t="shared" si="30"/>
        <v>0</v>
      </c>
      <c r="AF92" s="298">
        <f t="shared" si="30"/>
        <v>0</v>
      </c>
      <c r="AG92" s="298">
        <f t="shared" si="30"/>
        <v>0</v>
      </c>
      <c r="AH92" s="298">
        <f t="shared" si="30"/>
        <v>0</v>
      </c>
      <c r="AI92" s="298">
        <f t="shared" si="30"/>
        <v>0</v>
      </c>
      <c r="AJ92" s="298">
        <f t="shared" si="30"/>
        <v>0</v>
      </c>
      <c r="AK92" s="298">
        <f t="shared" si="30"/>
        <v>0</v>
      </c>
      <c r="AL92" s="298">
        <f t="shared" si="30"/>
        <v>0</v>
      </c>
      <c r="AM92" s="298">
        <f t="shared" si="30"/>
        <v>0</v>
      </c>
      <c r="AN92" s="298">
        <f t="shared" si="30"/>
        <v>0</v>
      </c>
      <c r="AO92" s="298">
        <f t="shared" si="30"/>
        <v>0</v>
      </c>
      <c r="AP92" s="298">
        <f t="shared" si="30"/>
        <v>0</v>
      </c>
      <c r="AQ92" s="298">
        <f t="shared" si="30"/>
        <v>0</v>
      </c>
      <c r="AR92" s="298">
        <f t="shared" si="30"/>
        <v>0</v>
      </c>
      <c r="AS92" s="298">
        <f t="shared" si="30"/>
        <v>0</v>
      </c>
      <c r="AT92" s="298">
        <f t="shared" si="30"/>
        <v>0</v>
      </c>
      <c r="AU92" s="298">
        <f t="shared" si="30"/>
        <v>0</v>
      </c>
      <c r="AV92" s="298">
        <f t="shared" si="30"/>
        <v>0</v>
      </c>
      <c r="AW92" s="298">
        <f t="shared" si="30"/>
        <v>0</v>
      </c>
      <c r="AX92" s="298">
        <f t="shared" si="30"/>
        <v>0</v>
      </c>
      <c r="AY92" s="298">
        <f t="shared" si="30"/>
        <v>0</v>
      </c>
      <c r="AZ92" s="298">
        <f t="shared" si="30"/>
        <v>0</v>
      </c>
      <c r="BA92" s="298">
        <f t="shared" si="30"/>
        <v>0</v>
      </c>
      <c r="BB92" s="298">
        <f t="shared" si="30"/>
        <v>0</v>
      </c>
      <c r="BC92" s="298">
        <f t="shared" si="30"/>
        <v>0</v>
      </c>
      <c r="BD92" s="298">
        <f t="shared" si="30"/>
        <v>0</v>
      </c>
      <c r="BE92" s="298">
        <f t="shared" si="30"/>
        <v>0</v>
      </c>
      <c r="BF92" s="298">
        <f t="shared" si="30"/>
        <v>0</v>
      </c>
      <c r="BG92" s="298">
        <f t="shared" si="30"/>
        <v>0</v>
      </c>
      <c r="BH92" s="298">
        <f t="shared" si="30"/>
        <v>0</v>
      </c>
      <c r="BI92" s="298">
        <f t="shared" si="30"/>
        <v>0</v>
      </c>
      <c r="BJ92" s="298">
        <f t="shared" si="30"/>
        <v>0</v>
      </c>
      <c r="BK92" s="298">
        <f t="shared" si="30"/>
        <v>0</v>
      </c>
      <c r="BL92" s="298">
        <f t="shared" si="30"/>
        <v>0</v>
      </c>
      <c r="BM92" s="298">
        <f t="shared" si="30"/>
        <v>0</v>
      </c>
      <c r="BN92" s="298">
        <f t="shared" si="30"/>
        <v>0</v>
      </c>
      <c r="BO92" s="298">
        <f t="shared" si="30"/>
        <v>0</v>
      </c>
      <c r="BP92" s="298">
        <f t="shared" si="30"/>
        <v>0</v>
      </c>
      <c r="BQ92" s="298">
        <f t="shared" si="30"/>
        <v>0</v>
      </c>
      <c r="BR92" s="298">
        <f t="shared" si="30"/>
        <v>0</v>
      </c>
      <c r="BS92" s="298">
        <f t="shared" si="30"/>
        <v>0</v>
      </c>
      <c r="BT92" s="298">
        <f t="shared" si="30"/>
        <v>0</v>
      </c>
      <c r="BU92" s="298">
        <f t="shared" si="30"/>
        <v>0</v>
      </c>
    </row>
    <row r="93" spans="2:73" ht="18" customHeight="1">
      <c r="B93" s="294">
        <v>87</v>
      </c>
      <c r="C93" s="292"/>
      <c r="D93" s="361"/>
      <c r="E93" s="362"/>
      <c r="F93" s="363"/>
      <c r="G93" s="363"/>
      <c r="H93" s="364"/>
      <c r="I93" s="363"/>
      <c r="J93" s="363"/>
      <c r="K93" s="291"/>
      <c r="L93" s="292" t="str">
        <f t="shared" si="24"/>
        <v/>
      </c>
      <c r="M93" s="292"/>
      <c r="N93" s="293">
        <f t="shared" si="28"/>
        <v>0</v>
      </c>
      <c r="O93" s="293">
        <f t="shared" si="28"/>
        <v>0</v>
      </c>
      <c r="P93" s="293">
        <f t="shared" si="30"/>
        <v>0</v>
      </c>
      <c r="Q93" s="293">
        <f t="shared" si="30"/>
        <v>0</v>
      </c>
      <c r="R93" s="293">
        <f t="shared" si="30"/>
        <v>0</v>
      </c>
      <c r="S93" s="293">
        <f t="shared" si="30"/>
        <v>0</v>
      </c>
      <c r="T93" s="293">
        <f t="shared" si="30"/>
        <v>0</v>
      </c>
      <c r="U93" s="293">
        <f t="shared" si="30"/>
        <v>0</v>
      </c>
      <c r="V93" s="293">
        <f t="shared" si="30"/>
        <v>0</v>
      </c>
      <c r="W93" s="293">
        <f t="shared" si="30"/>
        <v>0</v>
      </c>
      <c r="X93" s="293">
        <f t="shared" si="30"/>
        <v>0</v>
      </c>
      <c r="Y93" s="293">
        <f t="shared" si="30"/>
        <v>0</v>
      </c>
      <c r="Z93" s="293">
        <f t="shared" si="30"/>
        <v>0</v>
      </c>
      <c r="AA93" s="293">
        <f t="shared" si="30"/>
        <v>0</v>
      </c>
      <c r="AB93" s="293">
        <f t="shared" si="30"/>
        <v>0</v>
      </c>
      <c r="AC93" s="293">
        <f t="shared" si="30"/>
        <v>0</v>
      </c>
      <c r="AD93" s="293">
        <f t="shared" si="30"/>
        <v>0</v>
      </c>
      <c r="AE93" s="293">
        <f t="shared" si="30"/>
        <v>0</v>
      </c>
      <c r="AF93" s="293">
        <f t="shared" si="30"/>
        <v>0</v>
      </c>
      <c r="AG93" s="293">
        <f t="shared" si="30"/>
        <v>0</v>
      </c>
      <c r="AH93" s="293">
        <f t="shared" si="30"/>
        <v>0</v>
      </c>
      <c r="AI93" s="293">
        <f t="shared" si="30"/>
        <v>0</v>
      </c>
      <c r="AJ93" s="293">
        <f t="shared" si="30"/>
        <v>0</v>
      </c>
      <c r="AK93" s="293">
        <f t="shared" si="30"/>
        <v>0</v>
      </c>
      <c r="AL93" s="293">
        <f t="shared" si="30"/>
        <v>0</v>
      </c>
      <c r="AM93" s="293">
        <f t="shared" si="30"/>
        <v>0</v>
      </c>
      <c r="AN93" s="293">
        <f t="shared" si="30"/>
        <v>0</v>
      </c>
      <c r="AO93" s="293">
        <f t="shared" si="30"/>
        <v>0</v>
      </c>
      <c r="AP93" s="293">
        <f t="shared" si="30"/>
        <v>0</v>
      </c>
      <c r="AQ93" s="293">
        <f t="shared" si="30"/>
        <v>0</v>
      </c>
      <c r="AR93" s="293">
        <f t="shared" si="30"/>
        <v>0</v>
      </c>
      <c r="AS93" s="293">
        <f t="shared" si="30"/>
        <v>0</v>
      </c>
      <c r="AT93" s="293">
        <f t="shared" si="30"/>
        <v>0</v>
      </c>
      <c r="AU93" s="293">
        <f t="shared" si="30"/>
        <v>0</v>
      </c>
      <c r="AV93" s="293">
        <f t="shared" si="30"/>
        <v>0</v>
      </c>
      <c r="AW93" s="293">
        <f t="shared" si="30"/>
        <v>0</v>
      </c>
      <c r="AX93" s="293">
        <f t="shared" si="30"/>
        <v>0</v>
      </c>
      <c r="AY93" s="293">
        <f t="shared" si="30"/>
        <v>0</v>
      </c>
      <c r="AZ93" s="293">
        <f t="shared" si="30"/>
        <v>0</v>
      </c>
      <c r="BA93" s="293">
        <f t="shared" si="30"/>
        <v>0</v>
      </c>
      <c r="BB93" s="293">
        <f t="shared" si="30"/>
        <v>0</v>
      </c>
      <c r="BC93" s="293">
        <f t="shared" si="30"/>
        <v>0</v>
      </c>
      <c r="BD93" s="293">
        <f t="shared" si="30"/>
        <v>0</v>
      </c>
      <c r="BE93" s="293">
        <f t="shared" si="30"/>
        <v>0</v>
      </c>
      <c r="BF93" s="293">
        <f t="shared" si="30"/>
        <v>0</v>
      </c>
      <c r="BG93" s="293">
        <f t="shared" si="30"/>
        <v>0</v>
      </c>
      <c r="BH93" s="293">
        <f t="shared" si="30"/>
        <v>0</v>
      </c>
      <c r="BI93" s="293">
        <f t="shared" si="30"/>
        <v>0</v>
      </c>
      <c r="BJ93" s="293">
        <f t="shared" si="30"/>
        <v>0</v>
      </c>
      <c r="BK93" s="293">
        <f t="shared" si="30"/>
        <v>0</v>
      </c>
      <c r="BL93" s="293">
        <f t="shared" si="30"/>
        <v>0</v>
      </c>
      <c r="BM93" s="293">
        <f t="shared" si="30"/>
        <v>0</v>
      </c>
      <c r="BN93" s="293">
        <f t="shared" si="30"/>
        <v>0</v>
      </c>
      <c r="BO93" s="293">
        <f t="shared" si="30"/>
        <v>0</v>
      </c>
      <c r="BP93" s="293">
        <f t="shared" si="30"/>
        <v>0</v>
      </c>
      <c r="BQ93" s="293">
        <f t="shared" si="30"/>
        <v>0</v>
      </c>
      <c r="BR93" s="293">
        <f t="shared" si="30"/>
        <v>0</v>
      </c>
      <c r="BS93" s="293">
        <f t="shared" si="30"/>
        <v>0</v>
      </c>
      <c r="BT93" s="293">
        <f t="shared" si="30"/>
        <v>0</v>
      </c>
      <c r="BU93" s="293">
        <f t="shared" si="30"/>
        <v>0</v>
      </c>
    </row>
    <row r="94" spans="2:73" ht="18" customHeight="1" thickBot="1">
      <c r="B94" s="294">
        <v>88</v>
      </c>
      <c r="C94" s="297"/>
      <c r="D94" s="365"/>
      <c r="E94" s="366"/>
      <c r="F94" s="367"/>
      <c r="G94" s="367"/>
      <c r="H94" s="368"/>
      <c r="I94" s="367"/>
      <c r="J94" s="367"/>
      <c r="K94" s="295"/>
      <c r="L94" s="297" t="str">
        <f t="shared" si="24"/>
        <v/>
      </c>
      <c r="M94" s="297"/>
      <c r="N94" s="298">
        <f t="shared" si="28"/>
        <v>0</v>
      </c>
      <c r="O94" s="298">
        <f t="shared" si="28"/>
        <v>0</v>
      </c>
      <c r="P94" s="298">
        <f t="shared" si="30"/>
        <v>0</v>
      </c>
      <c r="Q94" s="298">
        <f t="shared" si="30"/>
        <v>0</v>
      </c>
      <c r="R94" s="298">
        <f t="shared" si="30"/>
        <v>0</v>
      </c>
      <c r="S94" s="298">
        <f t="shared" si="30"/>
        <v>0</v>
      </c>
      <c r="T94" s="298">
        <f t="shared" si="30"/>
        <v>0</v>
      </c>
      <c r="U94" s="298">
        <f t="shared" si="30"/>
        <v>0</v>
      </c>
      <c r="V94" s="298">
        <f t="shared" si="30"/>
        <v>0</v>
      </c>
      <c r="W94" s="298">
        <f t="shared" si="30"/>
        <v>0</v>
      </c>
      <c r="X94" s="298">
        <f t="shared" si="30"/>
        <v>0</v>
      </c>
      <c r="Y94" s="298">
        <f t="shared" si="30"/>
        <v>0</v>
      </c>
      <c r="Z94" s="298">
        <f t="shared" si="30"/>
        <v>0</v>
      </c>
      <c r="AA94" s="298">
        <f t="shared" si="30"/>
        <v>0</v>
      </c>
      <c r="AB94" s="298">
        <f t="shared" si="30"/>
        <v>0</v>
      </c>
      <c r="AC94" s="298">
        <f t="shared" si="30"/>
        <v>0</v>
      </c>
      <c r="AD94" s="298">
        <f t="shared" si="30"/>
        <v>0</v>
      </c>
      <c r="AE94" s="298">
        <f t="shared" si="30"/>
        <v>0</v>
      </c>
      <c r="AF94" s="298">
        <f t="shared" si="30"/>
        <v>0</v>
      </c>
      <c r="AG94" s="298">
        <f t="shared" si="30"/>
        <v>0</v>
      </c>
      <c r="AH94" s="298">
        <f t="shared" si="30"/>
        <v>0</v>
      </c>
      <c r="AI94" s="298">
        <f t="shared" si="30"/>
        <v>0</v>
      </c>
      <c r="AJ94" s="298">
        <f t="shared" si="30"/>
        <v>0</v>
      </c>
      <c r="AK94" s="298">
        <f t="shared" si="30"/>
        <v>0</v>
      </c>
      <c r="AL94" s="298">
        <f t="shared" si="30"/>
        <v>0</v>
      </c>
      <c r="AM94" s="298">
        <f t="shared" si="30"/>
        <v>0</v>
      </c>
      <c r="AN94" s="298">
        <f t="shared" si="30"/>
        <v>0</v>
      </c>
      <c r="AO94" s="298">
        <f t="shared" si="30"/>
        <v>0</v>
      </c>
      <c r="AP94" s="298">
        <f t="shared" si="30"/>
        <v>0</v>
      </c>
      <c r="AQ94" s="298">
        <f t="shared" si="30"/>
        <v>0</v>
      </c>
      <c r="AR94" s="298">
        <f t="shared" si="30"/>
        <v>0</v>
      </c>
      <c r="AS94" s="298">
        <f t="shared" si="30"/>
        <v>0</v>
      </c>
      <c r="AT94" s="298">
        <f t="shared" si="30"/>
        <v>0</v>
      </c>
      <c r="AU94" s="298">
        <f t="shared" si="30"/>
        <v>0</v>
      </c>
      <c r="AV94" s="298">
        <f t="shared" si="30"/>
        <v>0</v>
      </c>
      <c r="AW94" s="298">
        <f t="shared" si="30"/>
        <v>0</v>
      </c>
      <c r="AX94" s="298">
        <f t="shared" si="30"/>
        <v>0</v>
      </c>
      <c r="AY94" s="298">
        <f t="shared" si="30"/>
        <v>0</v>
      </c>
      <c r="AZ94" s="298">
        <f t="shared" si="30"/>
        <v>0</v>
      </c>
      <c r="BA94" s="298">
        <f t="shared" si="30"/>
        <v>0</v>
      </c>
      <c r="BB94" s="298">
        <f t="shared" si="30"/>
        <v>0</v>
      </c>
      <c r="BC94" s="298">
        <f t="shared" si="30"/>
        <v>0</v>
      </c>
      <c r="BD94" s="298">
        <f t="shared" si="30"/>
        <v>0</v>
      </c>
      <c r="BE94" s="298">
        <f t="shared" si="30"/>
        <v>0</v>
      </c>
      <c r="BF94" s="298">
        <f t="shared" si="30"/>
        <v>0</v>
      </c>
      <c r="BG94" s="298">
        <f t="shared" si="30"/>
        <v>0</v>
      </c>
      <c r="BH94" s="298">
        <f t="shared" si="30"/>
        <v>0</v>
      </c>
      <c r="BI94" s="298">
        <f t="shared" si="30"/>
        <v>0</v>
      </c>
      <c r="BJ94" s="298">
        <f t="shared" si="30"/>
        <v>0</v>
      </c>
      <c r="BK94" s="298">
        <f t="shared" si="30"/>
        <v>0</v>
      </c>
      <c r="BL94" s="298">
        <f t="shared" si="30"/>
        <v>0</v>
      </c>
      <c r="BM94" s="298">
        <f t="shared" si="30"/>
        <v>0</v>
      </c>
      <c r="BN94" s="298">
        <f t="shared" si="30"/>
        <v>0</v>
      </c>
      <c r="BO94" s="298">
        <f t="shared" si="30"/>
        <v>0</v>
      </c>
      <c r="BP94" s="298">
        <f t="shared" si="30"/>
        <v>0</v>
      </c>
      <c r="BQ94" s="298">
        <f t="shared" si="30"/>
        <v>0</v>
      </c>
      <c r="BR94" s="298">
        <f t="shared" si="30"/>
        <v>0</v>
      </c>
      <c r="BS94" s="298">
        <f t="shared" si="30"/>
        <v>0</v>
      </c>
      <c r="BT94" s="298">
        <f t="shared" si="30"/>
        <v>0</v>
      </c>
      <c r="BU94" s="298">
        <f t="shared" si="30"/>
        <v>0</v>
      </c>
    </row>
    <row r="95" spans="2:73" ht="18" customHeight="1">
      <c r="B95" s="294">
        <v>89</v>
      </c>
      <c r="C95" s="292"/>
      <c r="D95" s="361"/>
      <c r="E95" s="362"/>
      <c r="F95" s="363"/>
      <c r="G95" s="363"/>
      <c r="H95" s="364"/>
      <c r="I95" s="363"/>
      <c r="J95" s="363"/>
      <c r="K95" s="291"/>
      <c r="L95" s="292" t="str">
        <f t="shared" si="24"/>
        <v/>
      </c>
      <c r="M95" s="292"/>
      <c r="N95" s="293">
        <f t="shared" si="28"/>
        <v>0</v>
      </c>
      <c r="O95" s="293">
        <f t="shared" si="28"/>
        <v>0</v>
      </c>
      <c r="P95" s="293">
        <f t="shared" si="30"/>
        <v>0</v>
      </c>
      <c r="Q95" s="293">
        <f t="shared" si="30"/>
        <v>0</v>
      </c>
      <c r="R95" s="293">
        <f t="shared" si="30"/>
        <v>0</v>
      </c>
      <c r="S95" s="293">
        <f t="shared" si="30"/>
        <v>0</v>
      </c>
      <c r="T95" s="293">
        <f t="shared" si="30"/>
        <v>0</v>
      </c>
      <c r="U95" s="293">
        <f t="shared" si="30"/>
        <v>0</v>
      </c>
      <c r="V95" s="293">
        <f t="shared" si="30"/>
        <v>0</v>
      </c>
      <c r="W95" s="293">
        <f t="shared" si="30"/>
        <v>0</v>
      </c>
      <c r="X95" s="293">
        <f t="shared" si="30"/>
        <v>0</v>
      </c>
      <c r="Y95" s="293">
        <f t="shared" si="30"/>
        <v>0</v>
      </c>
      <c r="Z95" s="293">
        <f t="shared" si="30"/>
        <v>0</v>
      </c>
      <c r="AA95" s="293">
        <f t="shared" si="30"/>
        <v>0</v>
      </c>
      <c r="AB95" s="293">
        <f t="shared" si="30"/>
        <v>0</v>
      </c>
      <c r="AC95" s="293">
        <f t="shared" si="30"/>
        <v>0</v>
      </c>
      <c r="AD95" s="293">
        <f t="shared" si="30"/>
        <v>0</v>
      </c>
      <c r="AE95" s="293">
        <f t="shared" si="30"/>
        <v>0</v>
      </c>
      <c r="AF95" s="293">
        <f t="shared" si="30"/>
        <v>0</v>
      </c>
      <c r="AG95" s="293">
        <f t="shared" si="30"/>
        <v>0</v>
      </c>
      <c r="AH95" s="293">
        <f t="shared" si="30"/>
        <v>0</v>
      </c>
      <c r="AI95" s="293">
        <f t="shared" si="30"/>
        <v>0</v>
      </c>
      <c r="AJ95" s="293">
        <f t="shared" si="30"/>
        <v>0</v>
      </c>
      <c r="AK95" s="293">
        <f t="shared" si="30"/>
        <v>0</v>
      </c>
      <c r="AL95" s="293">
        <f t="shared" si="30"/>
        <v>0</v>
      </c>
      <c r="AM95" s="293">
        <f t="shared" si="30"/>
        <v>0</v>
      </c>
      <c r="AN95" s="293">
        <f t="shared" si="30"/>
        <v>0</v>
      </c>
      <c r="AO95" s="293">
        <f t="shared" si="30"/>
        <v>0</v>
      </c>
      <c r="AP95" s="293">
        <f t="shared" si="30"/>
        <v>0</v>
      </c>
      <c r="AQ95" s="293">
        <f t="shared" si="30"/>
        <v>0</v>
      </c>
      <c r="AR95" s="293">
        <f t="shared" si="30"/>
        <v>0</v>
      </c>
      <c r="AS95" s="293">
        <f t="shared" si="30"/>
        <v>0</v>
      </c>
      <c r="AT95" s="293">
        <f t="shared" si="30"/>
        <v>0</v>
      </c>
      <c r="AU95" s="293">
        <f t="shared" si="30"/>
        <v>0</v>
      </c>
      <c r="AV95" s="293">
        <f t="shared" si="30"/>
        <v>0</v>
      </c>
      <c r="AW95" s="293">
        <f t="shared" si="30"/>
        <v>0</v>
      </c>
      <c r="AX95" s="293">
        <f t="shared" si="30"/>
        <v>0</v>
      </c>
      <c r="AY95" s="293">
        <f t="shared" si="30"/>
        <v>0</v>
      </c>
      <c r="AZ95" s="293">
        <f t="shared" si="30"/>
        <v>0</v>
      </c>
      <c r="BA95" s="293">
        <f t="shared" si="30"/>
        <v>0</v>
      </c>
      <c r="BB95" s="293">
        <f t="shared" si="30"/>
        <v>0</v>
      </c>
      <c r="BC95" s="293">
        <f t="shared" si="30"/>
        <v>0</v>
      </c>
      <c r="BD95" s="293">
        <f t="shared" si="30"/>
        <v>0</v>
      </c>
      <c r="BE95" s="293">
        <f t="shared" si="30"/>
        <v>0</v>
      </c>
      <c r="BF95" s="293">
        <f t="shared" si="30"/>
        <v>0</v>
      </c>
      <c r="BG95" s="293">
        <f t="shared" si="30"/>
        <v>0</v>
      </c>
      <c r="BH95" s="293">
        <f t="shared" si="30"/>
        <v>0</v>
      </c>
      <c r="BI95" s="293">
        <f t="shared" si="30"/>
        <v>0</v>
      </c>
      <c r="BJ95" s="293">
        <f t="shared" si="30"/>
        <v>0</v>
      </c>
      <c r="BK95" s="293">
        <f t="shared" si="30"/>
        <v>0</v>
      </c>
      <c r="BL95" s="293">
        <f t="shared" si="30"/>
        <v>0</v>
      </c>
      <c r="BM95" s="293">
        <f t="shared" si="30"/>
        <v>0</v>
      </c>
      <c r="BN95" s="293">
        <f t="shared" si="30"/>
        <v>0</v>
      </c>
      <c r="BO95" s="293">
        <f t="shared" si="30"/>
        <v>0</v>
      </c>
      <c r="BP95" s="293">
        <f t="shared" si="30"/>
        <v>0</v>
      </c>
      <c r="BQ95" s="293">
        <f t="shared" si="30"/>
        <v>0</v>
      </c>
      <c r="BR95" s="293">
        <f t="shared" si="30"/>
        <v>0</v>
      </c>
      <c r="BS95" s="293">
        <f t="shared" si="30"/>
        <v>0</v>
      </c>
      <c r="BT95" s="293">
        <f t="shared" si="30"/>
        <v>0</v>
      </c>
      <c r="BU95" s="293">
        <f t="shared" si="30"/>
        <v>0</v>
      </c>
    </row>
    <row r="96" spans="2:73" ht="18" customHeight="1" thickBot="1">
      <c r="B96" s="294">
        <v>90</v>
      </c>
      <c r="C96" s="297"/>
      <c r="D96" s="365"/>
      <c r="E96" s="366"/>
      <c r="F96" s="367"/>
      <c r="G96" s="367"/>
      <c r="H96" s="368"/>
      <c r="I96" s="367"/>
      <c r="J96" s="367"/>
      <c r="K96" s="295"/>
      <c r="L96" s="297" t="str">
        <f t="shared" si="24"/>
        <v/>
      </c>
      <c r="M96" s="297"/>
      <c r="N96" s="298">
        <f t="shared" si="28"/>
        <v>0</v>
      </c>
      <c r="O96" s="298">
        <f t="shared" si="28"/>
        <v>0</v>
      </c>
      <c r="P96" s="298">
        <f t="shared" si="30"/>
        <v>0</v>
      </c>
      <c r="Q96" s="298">
        <f t="shared" si="30"/>
        <v>0</v>
      </c>
      <c r="R96" s="298">
        <f t="shared" si="30"/>
        <v>0</v>
      </c>
      <c r="S96" s="298">
        <f t="shared" si="30"/>
        <v>0</v>
      </c>
      <c r="T96" s="298">
        <f t="shared" si="30"/>
        <v>0</v>
      </c>
      <c r="U96" s="298">
        <f t="shared" si="30"/>
        <v>0</v>
      </c>
      <c r="V96" s="298">
        <f t="shared" si="30"/>
        <v>0</v>
      </c>
      <c r="W96" s="298">
        <f t="shared" si="30"/>
        <v>0</v>
      </c>
      <c r="X96" s="298">
        <f t="shared" ref="P96:BU100" si="31">SUMIFS(listof_result_total_scores,listof_result_program_codes,$C96,listof_result_teams,X$3)</f>
        <v>0</v>
      </c>
      <c r="Y96" s="298">
        <f t="shared" si="31"/>
        <v>0</v>
      </c>
      <c r="Z96" s="298">
        <f t="shared" si="31"/>
        <v>0</v>
      </c>
      <c r="AA96" s="298">
        <f t="shared" si="31"/>
        <v>0</v>
      </c>
      <c r="AB96" s="298">
        <f t="shared" si="31"/>
        <v>0</v>
      </c>
      <c r="AC96" s="298">
        <f t="shared" si="31"/>
        <v>0</v>
      </c>
      <c r="AD96" s="298">
        <f t="shared" si="31"/>
        <v>0</v>
      </c>
      <c r="AE96" s="298">
        <f t="shared" si="31"/>
        <v>0</v>
      </c>
      <c r="AF96" s="298">
        <f t="shared" si="31"/>
        <v>0</v>
      </c>
      <c r="AG96" s="298">
        <f t="shared" si="31"/>
        <v>0</v>
      </c>
      <c r="AH96" s="298">
        <f t="shared" si="31"/>
        <v>0</v>
      </c>
      <c r="AI96" s="298">
        <f t="shared" si="31"/>
        <v>0</v>
      </c>
      <c r="AJ96" s="298">
        <f t="shared" si="31"/>
        <v>0</v>
      </c>
      <c r="AK96" s="298">
        <f t="shared" si="31"/>
        <v>0</v>
      </c>
      <c r="AL96" s="298">
        <f t="shared" si="31"/>
        <v>0</v>
      </c>
      <c r="AM96" s="298">
        <f t="shared" si="31"/>
        <v>0</v>
      </c>
      <c r="AN96" s="298">
        <f t="shared" si="31"/>
        <v>0</v>
      </c>
      <c r="AO96" s="298">
        <f t="shared" si="31"/>
        <v>0</v>
      </c>
      <c r="AP96" s="298">
        <f t="shared" si="31"/>
        <v>0</v>
      </c>
      <c r="AQ96" s="298">
        <f t="shared" si="31"/>
        <v>0</v>
      </c>
      <c r="AR96" s="298">
        <f t="shared" si="31"/>
        <v>0</v>
      </c>
      <c r="AS96" s="298">
        <f t="shared" si="31"/>
        <v>0</v>
      </c>
      <c r="AT96" s="298">
        <f t="shared" si="31"/>
        <v>0</v>
      </c>
      <c r="AU96" s="298">
        <f t="shared" si="31"/>
        <v>0</v>
      </c>
      <c r="AV96" s="298">
        <f t="shared" si="31"/>
        <v>0</v>
      </c>
      <c r="AW96" s="298">
        <f t="shared" si="31"/>
        <v>0</v>
      </c>
      <c r="AX96" s="298">
        <f t="shared" si="31"/>
        <v>0</v>
      </c>
      <c r="AY96" s="298">
        <f t="shared" si="31"/>
        <v>0</v>
      </c>
      <c r="AZ96" s="298">
        <f t="shared" si="31"/>
        <v>0</v>
      </c>
      <c r="BA96" s="298">
        <f t="shared" si="31"/>
        <v>0</v>
      </c>
      <c r="BB96" s="298">
        <f t="shared" si="31"/>
        <v>0</v>
      </c>
      <c r="BC96" s="298">
        <f t="shared" si="31"/>
        <v>0</v>
      </c>
      <c r="BD96" s="298">
        <f t="shared" si="31"/>
        <v>0</v>
      </c>
      <c r="BE96" s="298">
        <f t="shared" si="31"/>
        <v>0</v>
      </c>
      <c r="BF96" s="298">
        <f t="shared" si="31"/>
        <v>0</v>
      </c>
      <c r="BG96" s="298">
        <f t="shared" si="31"/>
        <v>0</v>
      </c>
      <c r="BH96" s="298">
        <f t="shared" si="31"/>
        <v>0</v>
      </c>
      <c r="BI96" s="298">
        <f t="shared" si="31"/>
        <v>0</v>
      </c>
      <c r="BJ96" s="298">
        <f t="shared" si="31"/>
        <v>0</v>
      </c>
      <c r="BK96" s="298">
        <f t="shared" si="31"/>
        <v>0</v>
      </c>
      <c r="BL96" s="298">
        <f t="shared" si="31"/>
        <v>0</v>
      </c>
      <c r="BM96" s="298">
        <f t="shared" si="31"/>
        <v>0</v>
      </c>
      <c r="BN96" s="298">
        <f t="shared" si="31"/>
        <v>0</v>
      </c>
      <c r="BO96" s="298">
        <f t="shared" si="31"/>
        <v>0</v>
      </c>
      <c r="BP96" s="298">
        <f t="shared" si="31"/>
        <v>0</v>
      </c>
      <c r="BQ96" s="298">
        <f t="shared" si="31"/>
        <v>0</v>
      </c>
      <c r="BR96" s="298">
        <f t="shared" si="31"/>
        <v>0</v>
      </c>
      <c r="BS96" s="298">
        <f t="shared" si="31"/>
        <v>0</v>
      </c>
      <c r="BT96" s="298">
        <f t="shared" si="31"/>
        <v>0</v>
      </c>
      <c r="BU96" s="298">
        <f t="shared" si="31"/>
        <v>0</v>
      </c>
    </row>
    <row r="97" spans="2:73" ht="18" customHeight="1">
      <c r="B97" s="294">
        <v>91</v>
      </c>
      <c r="C97" s="292"/>
      <c r="D97" s="361"/>
      <c r="E97" s="362"/>
      <c r="F97" s="363"/>
      <c r="G97" s="363"/>
      <c r="H97" s="364"/>
      <c r="I97" s="363"/>
      <c r="J97" s="363"/>
      <c r="K97" s="291"/>
      <c r="L97" s="292" t="str">
        <f t="shared" si="24"/>
        <v/>
      </c>
      <c r="M97" s="292"/>
      <c r="N97" s="293">
        <f t="shared" si="28"/>
        <v>0</v>
      </c>
      <c r="O97" s="293">
        <f t="shared" si="28"/>
        <v>0</v>
      </c>
      <c r="P97" s="293">
        <f t="shared" si="31"/>
        <v>0</v>
      </c>
      <c r="Q97" s="293">
        <f t="shared" si="31"/>
        <v>0</v>
      </c>
      <c r="R97" s="293">
        <f t="shared" si="31"/>
        <v>0</v>
      </c>
      <c r="S97" s="293">
        <f t="shared" si="31"/>
        <v>0</v>
      </c>
      <c r="T97" s="293">
        <f t="shared" si="31"/>
        <v>0</v>
      </c>
      <c r="U97" s="293">
        <f t="shared" si="31"/>
        <v>0</v>
      </c>
      <c r="V97" s="293">
        <f t="shared" si="31"/>
        <v>0</v>
      </c>
      <c r="W97" s="293">
        <f t="shared" si="31"/>
        <v>0</v>
      </c>
      <c r="X97" s="293">
        <f t="shared" si="31"/>
        <v>0</v>
      </c>
      <c r="Y97" s="293">
        <f t="shared" si="31"/>
        <v>0</v>
      </c>
      <c r="Z97" s="293">
        <f t="shared" si="31"/>
        <v>0</v>
      </c>
      <c r="AA97" s="293">
        <f t="shared" si="31"/>
        <v>0</v>
      </c>
      <c r="AB97" s="293">
        <f t="shared" si="31"/>
        <v>0</v>
      </c>
      <c r="AC97" s="293">
        <f t="shared" si="31"/>
        <v>0</v>
      </c>
      <c r="AD97" s="293">
        <f t="shared" si="31"/>
        <v>0</v>
      </c>
      <c r="AE97" s="293">
        <f t="shared" si="31"/>
        <v>0</v>
      </c>
      <c r="AF97" s="293">
        <f t="shared" si="31"/>
        <v>0</v>
      </c>
      <c r="AG97" s="293">
        <f t="shared" si="31"/>
        <v>0</v>
      </c>
      <c r="AH97" s="293">
        <f t="shared" si="31"/>
        <v>0</v>
      </c>
      <c r="AI97" s="293">
        <f t="shared" si="31"/>
        <v>0</v>
      </c>
      <c r="AJ97" s="293">
        <f t="shared" si="31"/>
        <v>0</v>
      </c>
      <c r="AK97" s="293">
        <f t="shared" si="31"/>
        <v>0</v>
      </c>
      <c r="AL97" s="293">
        <f t="shared" si="31"/>
        <v>0</v>
      </c>
      <c r="AM97" s="293">
        <f t="shared" si="31"/>
        <v>0</v>
      </c>
      <c r="AN97" s="293">
        <f t="shared" si="31"/>
        <v>0</v>
      </c>
      <c r="AO97" s="293">
        <f t="shared" si="31"/>
        <v>0</v>
      </c>
      <c r="AP97" s="293">
        <f t="shared" si="31"/>
        <v>0</v>
      </c>
      <c r="AQ97" s="293">
        <f t="shared" si="31"/>
        <v>0</v>
      </c>
      <c r="AR97" s="293">
        <f t="shared" si="31"/>
        <v>0</v>
      </c>
      <c r="AS97" s="293">
        <f t="shared" si="31"/>
        <v>0</v>
      </c>
      <c r="AT97" s="293">
        <f t="shared" si="31"/>
        <v>0</v>
      </c>
      <c r="AU97" s="293">
        <f t="shared" si="31"/>
        <v>0</v>
      </c>
      <c r="AV97" s="293">
        <f t="shared" si="31"/>
        <v>0</v>
      </c>
      <c r="AW97" s="293">
        <f t="shared" si="31"/>
        <v>0</v>
      </c>
      <c r="AX97" s="293">
        <f t="shared" si="31"/>
        <v>0</v>
      </c>
      <c r="AY97" s="293">
        <f t="shared" si="31"/>
        <v>0</v>
      </c>
      <c r="AZ97" s="293">
        <f t="shared" si="31"/>
        <v>0</v>
      </c>
      <c r="BA97" s="293">
        <f t="shared" si="31"/>
        <v>0</v>
      </c>
      <c r="BB97" s="293">
        <f t="shared" si="31"/>
        <v>0</v>
      </c>
      <c r="BC97" s="293">
        <f t="shared" si="31"/>
        <v>0</v>
      </c>
      <c r="BD97" s="293">
        <f t="shared" si="31"/>
        <v>0</v>
      </c>
      <c r="BE97" s="293">
        <f t="shared" si="31"/>
        <v>0</v>
      </c>
      <c r="BF97" s="293">
        <f t="shared" si="31"/>
        <v>0</v>
      </c>
      <c r="BG97" s="293">
        <f t="shared" si="31"/>
        <v>0</v>
      </c>
      <c r="BH97" s="293">
        <f t="shared" si="31"/>
        <v>0</v>
      </c>
      <c r="BI97" s="293">
        <f t="shared" si="31"/>
        <v>0</v>
      </c>
      <c r="BJ97" s="293">
        <f t="shared" si="31"/>
        <v>0</v>
      </c>
      <c r="BK97" s="293">
        <f t="shared" si="31"/>
        <v>0</v>
      </c>
      <c r="BL97" s="293">
        <f t="shared" si="31"/>
        <v>0</v>
      </c>
      <c r="BM97" s="293">
        <f t="shared" si="31"/>
        <v>0</v>
      </c>
      <c r="BN97" s="293">
        <f t="shared" si="31"/>
        <v>0</v>
      </c>
      <c r="BO97" s="293">
        <f t="shared" si="31"/>
        <v>0</v>
      </c>
      <c r="BP97" s="293">
        <f t="shared" si="31"/>
        <v>0</v>
      </c>
      <c r="BQ97" s="293">
        <f t="shared" si="31"/>
        <v>0</v>
      </c>
      <c r="BR97" s="293">
        <f t="shared" si="31"/>
        <v>0</v>
      </c>
      <c r="BS97" s="293">
        <f t="shared" si="31"/>
        <v>0</v>
      </c>
      <c r="BT97" s="293">
        <f t="shared" si="31"/>
        <v>0</v>
      </c>
      <c r="BU97" s="293">
        <f t="shared" si="31"/>
        <v>0</v>
      </c>
    </row>
    <row r="98" spans="2:73" ht="18" customHeight="1" thickBot="1">
      <c r="B98" s="294">
        <v>92</v>
      </c>
      <c r="C98" s="297"/>
      <c r="D98" s="365"/>
      <c r="E98" s="366"/>
      <c r="F98" s="367"/>
      <c r="G98" s="367"/>
      <c r="H98" s="368"/>
      <c r="I98" s="367"/>
      <c r="J98" s="367"/>
      <c r="K98" s="295"/>
      <c r="L98" s="297" t="str">
        <f t="shared" si="24"/>
        <v/>
      </c>
      <c r="M98" s="297"/>
      <c r="N98" s="298">
        <f t="shared" si="28"/>
        <v>0</v>
      </c>
      <c r="O98" s="298">
        <f t="shared" si="28"/>
        <v>0</v>
      </c>
      <c r="P98" s="298">
        <f t="shared" si="31"/>
        <v>0</v>
      </c>
      <c r="Q98" s="298">
        <f t="shared" si="31"/>
        <v>0</v>
      </c>
      <c r="R98" s="298">
        <f t="shared" si="31"/>
        <v>0</v>
      </c>
      <c r="S98" s="298">
        <f t="shared" si="31"/>
        <v>0</v>
      </c>
      <c r="T98" s="298">
        <f t="shared" si="31"/>
        <v>0</v>
      </c>
      <c r="U98" s="298">
        <f t="shared" si="31"/>
        <v>0</v>
      </c>
      <c r="V98" s="298">
        <f t="shared" si="31"/>
        <v>0</v>
      </c>
      <c r="W98" s="298">
        <f t="shared" si="31"/>
        <v>0</v>
      </c>
      <c r="X98" s="298">
        <f t="shared" si="31"/>
        <v>0</v>
      </c>
      <c r="Y98" s="298">
        <f t="shared" si="31"/>
        <v>0</v>
      </c>
      <c r="Z98" s="298">
        <f t="shared" si="31"/>
        <v>0</v>
      </c>
      <c r="AA98" s="298">
        <f t="shared" si="31"/>
        <v>0</v>
      </c>
      <c r="AB98" s="298">
        <f t="shared" si="31"/>
        <v>0</v>
      </c>
      <c r="AC98" s="298">
        <f t="shared" si="31"/>
        <v>0</v>
      </c>
      <c r="AD98" s="298">
        <f t="shared" si="31"/>
        <v>0</v>
      </c>
      <c r="AE98" s="298">
        <f t="shared" si="31"/>
        <v>0</v>
      </c>
      <c r="AF98" s="298">
        <f t="shared" si="31"/>
        <v>0</v>
      </c>
      <c r="AG98" s="298">
        <f t="shared" si="31"/>
        <v>0</v>
      </c>
      <c r="AH98" s="298">
        <f t="shared" si="31"/>
        <v>0</v>
      </c>
      <c r="AI98" s="298">
        <f t="shared" si="31"/>
        <v>0</v>
      </c>
      <c r="AJ98" s="298">
        <f t="shared" si="31"/>
        <v>0</v>
      </c>
      <c r="AK98" s="298">
        <f t="shared" si="31"/>
        <v>0</v>
      </c>
      <c r="AL98" s="298">
        <f t="shared" si="31"/>
        <v>0</v>
      </c>
      <c r="AM98" s="298">
        <f t="shared" si="31"/>
        <v>0</v>
      </c>
      <c r="AN98" s="298">
        <f t="shared" si="31"/>
        <v>0</v>
      </c>
      <c r="AO98" s="298">
        <f t="shared" si="31"/>
        <v>0</v>
      </c>
      <c r="AP98" s="298">
        <f t="shared" si="31"/>
        <v>0</v>
      </c>
      <c r="AQ98" s="298">
        <f t="shared" si="31"/>
        <v>0</v>
      </c>
      <c r="AR98" s="298">
        <f t="shared" si="31"/>
        <v>0</v>
      </c>
      <c r="AS98" s="298">
        <f t="shared" si="31"/>
        <v>0</v>
      </c>
      <c r="AT98" s="298">
        <f t="shared" si="31"/>
        <v>0</v>
      </c>
      <c r="AU98" s="298">
        <f t="shared" si="31"/>
        <v>0</v>
      </c>
      <c r="AV98" s="298">
        <f t="shared" si="31"/>
        <v>0</v>
      </c>
      <c r="AW98" s="298">
        <f t="shared" si="31"/>
        <v>0</v>
      </c>
      <c r="AX98" s="298">
        <f t="shared" si="31"/>
        <v>0</v>
      </c>
      <c r="AY98" s="298">
        <f t="shared" si="31"/>
        <v>0</v>
      </c>
      <c r="AZ98" s="298">
        <f t="shared" si="31"/>
        <v>0</v>
      </c>
      <c r="BA98" s="298">
        <f t="shared" si="31"/>
        <v>0</v>
      </c>
      <c r="BB98" s="298">
        <f t="shared" si="31"/>
        <v>0</v>
      </c>
      <c r="BC98" s="298">
        <f t="shared" si="31"/>
        <v>0</v>
      </c>
      <c r="BD98" s="298">
        <f t="shared" si="31"/>
        <v>0</v>
      </c>
      <c r="BE98" s="298">
        <f t="shared" si="31"/>
        <v>0</v>
      </c>
      <c r="BF98" s="298">
        <f t="shared" si="31"/>
        <v>0</v>
      </c>
      <c r="BG98" s="298">
        <f t="shared" si="31"/>
        <v>0</v>
      </c>
      <c r="BH98" s="298">
        <f t="shared" si="31"/>
        <v>0</v>
      </c>
      <c r="BI98" s="298">
        <f t="shared" si="31"/>
        <v>0</v>
      </c>
      <c r="BJ98" s="298">
        <f t="shared" si="31"/>
        <v>0</v>
      </c>
      <c r="BK98" s="298">
        <f t="shared" si="31"/>
        <v>0</v>
      </c>
      <c r="BL98" s="298">
        <f t="shared" si="31"/>
        <v>0</v>
      </c>
      <c r="BM98" s="298">
        <f t="shared" si="31"/>
        <v>0</v>
      </c>
      <c r="BN98" s="298">
        <f t="shared" si="31"/>
        <v>0</v>
      </c>
      <c r="BO98" s="298">
        <f t="shared" si="31"/>
        <v>0</v>
      </c>
      <c r="BP98" s="298">
        <f t="shared" si="31"/>
        <v>0</v>
      </c>
      <c r="BQ98" s="298">
        <f t="shared" si="31"/>
        <v>0</v>
      </c>
      <c r="BR98" s="298">
        <f t="shared" si="31"/>
        <v>0</v>
      </c>
      <c r="BS98" s="298">
        <f t="shared" si="31"/>
        <v>0</v>
      </c>
      <c r="BT98" s="298">
        <f t="shared" si="31"/>
        <v>0</v>
      </c>
      <c r="BU98" s="298">
        <f t="shared" si="31"/>
        <v>0</v>
      </c>
    </row>
    <row r="99" spans="2:73" ht="18" customHeight="1">
      <c r="B99" s="294">
        <v>93</v>
      </c>
      <c r="C99" s="292"/>
      <c r="D99" s="361"/>
      <c r="E99" s="362"/>
      <c r="F99" s="363"/>
      <c r="G99" s="363"/>
      <c r="H99" s="364"/>
      <c r="I99" s="363"/>
      <c r="J99" s="363"/>
      <c r="K99" s="291"/>
      <c r="L99" s="292" t="str">
        <f t="shared" si="24"/>
        <v/>
      </c>
      <c r="M99" s="292"/>
      <c r="N99" s="293">
        <f t="shared" si="28"/>
        <v>0</v>
      </c>
      <c r="O99" s="293">
        <f t="shared" si="28"/>
        <v>0</v>
      </c>
      <c r="P99" s="293">
        <f t="shared" si="31"/>
        <v>0</v>
      </c>
      <c r="Q99" s="293">
        <f t="shared" si="31"/>
        <v>0</v>
      </c>
      <c r="R99" s="293">
        <f t="shared" si="31"/>
        <v>0</v>
      </c>
      <c r="S99" s="293">
        <f t="shared" si="31"/>
        <v>0</v>
      </c>
      <c r="T99" s="293">
        <f t="shared" si="31"/>
        <v>0</v>
      </c>
      <c r="U99" s="293">
        <f t="shared" si="31"/>
        <v>0</v>
      </c>
      <c r="V99" s="293">
        <f t="shared" si="31"/>
        <v>0</v>
      </c>
      <c r="W99" s="293">
        <f t="shared" si="31"/>
        <v>0</v>
      </c>
      <c r="X99" s="293">
        <f t="shared" si="31"/>
        <v>0</v>
      </c>
      <c r="Y99" s="293">
        <f t="shared" si="31"/>
        <v>0</v>
      </c>
      <c r="Z99" s="293">
        <f t="shared" si="31"/>
        <v>0</v>
      </c>
      <c r="AA99" s="293">
        <f t="shared" si="31"/>
        <v>0</v>
      </c>
      <c r="AB99" s="293">
        <f t="shared" si="31"/>
        <v>0</v>
      </c>
      <c r="AC99" s="293">
        <f t="shared" si="31"/>
        <v>0</v>
      </c>
      <c r="AD99" s="293">
        <f t="shared" si="31"/>
        <v>0</v>
      </c>
      <c r="AE99" s="293">
        <f t="shared" si="31"/>
        <v>0</v>
      </c>
      <c r="AF99" s="293">
        <f t="shared" si="31"/>
        <v>0</v>
      </c>
      <c r="AG99" s="293">
        <f t="shared" si="31"/>
        <v>0</v>
      </c>
      <c r="AH99" s="293">
        <f t="shared" si="31"/>
        <v>0</v>
      </c>
      <c r="AI99" s="293">
        <f t="shared" si="31"/>
        <v>0</v>
      </c>
      <c r="AJ99" s="293">
        <f t="shared" si="31"/>
        <v>0</v>
      </c>
      <c r="AK99" s="293">
        <f t="shared" si="31"/>
        <v>0</v>
      </c>
      <c r="AL99" s="293">
        <f t="shared" si="31"/>
        <v>0</v>
      </c>
      <c r="AM99" s="293">
        <f t="shared" si="31"/>
        <v>0</v>
      </c>
      <c r="AN99" s="293">
        <f t="shared" si="31"/>
        <v>0</v>
      </c>
      <c r="AO99" s="293">
        <f t="shared" si="31"/>
        <v>0</v>
      </c>
      <c r="AP99" s="293">
        <f t="shared" si="31"/>
        <v>0</v>
      </c>
      <c r="AQ99" s="293">
        <f t="shared" si="31"/>
        <v>0</v>
      </c>
      <c r="AR99" s="293">
        <f t="shared" si="31"/>
        <v>0</v>
      </c>
      <c r="AS99" s="293">
        <f t="shared" si="31"/>
        <v>0</v>
      </c>
      <c r="AT99" s="293">
        <f t="shared" si="31"/>
        <v>0</v>
      </c>
      <c r="AU99" s="293">
        <f t="shared" si="31"/>
        <v>0</v>
      </c>
      <c r="AV99" s="293">
        <f t="shared" si="31"/>
        <v>0</v>
      </c>
      <c r="AW99" s="293">
        <f t="shared" si="31"/>
        <v>0</v>
      </c>
      <c r="AX99" s="293">
        <f t="shared" si="31"/>
        <v>0</v>
      </c>
      <c r="AY99" s="293">
        <f t="shared" si="31"/>
        <v>0</v>
      </c>
      <c r="AZ99" s="293">
        <f t="shared" si="31"/>
        <v>0</v>
      </c>
      <c r="BA99" s="293">
        <f t="shared" si="31"/>
        <v>0</v>
      </c>
      <c r="BB99" s="293">
        <f t="shared" si="31"/>
        <v>0</v>
      </c>
      <c r="BC99" s="293">
        <f t="shared" si="31"/>
        <v>0</v>
      </c>
      <c r="BD99" s="293">
        <f t="shared" si="31"/>
        <v>0</v>
      </c>
      <c r="BE99" s="293">
        <f t="shared" si="31"/>
        <v>0</v>
      </c>
      <c r="BF99" s="293">
        <f t="shared" si="31"/>
        <v>0</v>
      </c>
      <c r="BG99" s="293">
        <f t="shared" si="31"/>
        <v>0</v>
      </c>
      <c r="BH99" s="293">
        <f t="shared" si="31"/>
        <v>0</v>
      </c>
      <c r="BI99" s="293">
        <f t="shared" si="31"/>
        <v>0</v>
      </c>
      <c r="BJ99" s="293">
        <f t="shared" si="31"/>
        <v>0</v>
      </c>
      <c r="BK99" s="293">
        <f t="shared" si="31"/>
        <v>0</v>
      </c>
      <c r="BL99" s="293">
        <f t="shared" si="31"/>
        <v>0</v>
      </c>
      <c r="BM99" s="293">
        <f t="shared" si="31"/>
        <v>0</v>
      </c>
      <c r="BN99" s="293">
        <f t="shared" si="31"/>
        <v>0</v>
      </c>
      <c r="BO99" s="293">
        <f t="shared" si="31"/>
        <v>0</v>
      </c>
      <c r="BP99" s="293">
        <f t="shared" si="31"/>
        <v>0</v>
      </c>
      <c r="BQ99" s="293">
        <f t="shared" si="31"/>
        <v>0</v>
      </c>
      <c r="BR99" s="293">
        <f t="shared" si="31"/>
        <v>0</v>
      </c>
      <c r="BS99" s="293">
        <f t="shared" si="31"/>
        <v>0</v>
      </c>
      <c r="BT99" s="293">
        <f t="shared" si="31"/>
        <v>0</v>
      </c>
      <c r="BU99" s="293">
        <f t="shared" si="31"/>
        <v>0</v>
      </c>
    </row>
    <row r="100" spans="2:73" ht="18" customHeight="1" thickBot="1">
      <c r="B100" s="294">
        <v>94</v>
      </c>
      <c r="C100" s="297"/>
      <c r="D100" s="365"/>
      <c r="E100" s="366"/>
      <c r="F100" s="367"/>
      <c r="G100" s="367"/>
      <c r="H100" s="368"/>
      <c r="I100" s="367"/>
      <c r="J100" s="367"/>
      <c r="K100" s="295"/>
      <c r="L100" s="297" t="str">
        <f t="shared" si="24"/>
        <v/>
      </c>
      <c r="M100" s="297"/>
      <c r="N100" s="298">
        <f t="shared" si="28"/>
        <v>0</v>
      </c>
      <c r="O100" s="298">
        <f t="shared" si="28"/>
        <v>0</v>
      </c>
      <c r="P100" s="298">
        <f t="shared" si="31"/>
        <v>0</v>
      </c>
      <c r="Q100" s="298">
        <f t="shared" si="31"/>
        <v>0</v>
      </c>
      <c r="R100" s="298">
        <f t="shared" si="31"/>
        <v>0</v>
      </c>
      <c r="S100" s="298">
        <f t="shared" si="31"/>
        <v>0</v>
      </c>
      <c r="T100" s="298">
        <f t="shared" si="31"/>
        <v>0</v>
      </c>
      <c r="U100" s="298">
        <f t="shared" si="31"/>
        <v>0</v>
      </c>
      <c r="V100" s="298">
        <f t="shared" si="31"/>
        <v>0</v>
      </c>
      <c r="W100" s="298">
        <f t="shared" si="31"/>
        <v>0</v>
      </c>
      <c r="X100" s="298">
        <f t="shared" si="31"/>
        <v>0</v>
      </c>
      <c r="Y100" s="298">
        <f t="shared" si="31"/>
        <v>0</v>
      </c>
      <c r="Z100" s="298">
        <f t="shared" si="31"/>
        <v>0</v>
      </c>
      <c r="AA100" s="298">
        <f t="shared" si="31"/>
        <v>0</v>
      </c>
      <c r="AB100" s="298">
        <f t="shared" si="31"/>
        <v>0</v>
      </c>
      <c r="AC100" s="298">
        <f t="shared" si="31"/>
        <v>0</v>
      </c>
      <c r="AD100" s="298">
        <f t="shared" si="31"/>
        <v>0</v>
      </c>
      <c r="AE100" s="298">
        <f t="shared" si="31"/>
        <v>0</v>
      </c>
      <c r="AF100" s="298">
        <f t="shared" si="31"/>
        <v>0</v>
      </c>
      <c r="AG100" s="298">
        <f t="shared" si="31"/>
        <v>0</v>
      </c>
      <c r="AH100" s="298">
        <f t="shared" si="31"/>
        <v>0</v>
      </c>
      <c r="AI100" s="298">
        <f t="shared" si="31"/>
        <v>0</v>
      </c>
      <c r="AJ100" s="298">
        <f t="shared" si="31"/>
        <v>0</v>
      </c>
      <c r="AK100" s="298">
        <f t="shared" si="31"/>
        <v>0</v>
      </c>
      <c r="AL100" s="298">
        <f t="shared" si="31"/>
        <v>0</v>
      </c>
      <c r="AM100" s="298">
        <f t="shared" si="31"/>
        <v>0</v>
      </c>
      <c r="AN100" s="298">
        <f t="shared" si="31"/>
        <v>0</v>
      </c>
      <c r="AO100" s="298">
        <f t="shared" si="31"/>
        <v>0</v>
      </c>
      <c r="AP100" s="298">
        <f t="shared" si="31"/>
        <v>0</v>
      </c>
      <c r="AQ100" s="298">
        <f t="shared" si="31"/>
        <v>0</v>
      </c>
      <c r="AR100" s="298">
        <f t="shared" si="31"/>
        <v>0</v>
      </c>
      <c r="AS100" s="298">
        <f t="shared" si="31"/>
        <v>0</v>
      </c>
      <c r="AT100" s="298">
        <f t="shared" si="31"/>
        <v>0</v>
      </c>
      <c r="AU100" s="298">
        <f t="shared" ref="P100:BU104" si="32">SUMIFS(listof_result_total_scores,listof_result_program_codes,$C100,listof_result_teams,AU$3)</f>
        <v>0</v>
      </c>
      <c r="AV100" s="298">
        <f t="shared" si="32"/>
        <v>0</v>
      </c>
      <c r="AW100" s="298">
        <f t="shared" si="32"/>
        <v>0</v>
      </c>
      <c r="AX100" s="298">
        <f t="shared" si="32"/>
        <v>0</v>
      </c>
      <c r="AY100" s="298">
        <f t="shared" si="32"/>
        <v>0</v>
      </c>
      <c r="AZ100" s="298">
        <f t="shared" si="32"/>
        <v>0</v>
      </c>
      <c r="BA100" s="298">
        <f t="shared" si="32"/>
        <v>0</v>
      </c>
      <c r="BB100" s="298">
        <f t="shared" si="32"/>
        <v>0</v>
      </c>
      <c r="BC100" s="298">
        <f t="shared" si="32"/>
        <v>0</v>
      </c>
      <c r="BD100" s="298">
        <f t="shared" si="32"/>
        <v>0</v>
      </c>
      <c r="BE100" s="298">
        <f t="shared" si="32"/>
        <v>0</v>
      </c>
      <c r="BF100" s="298">
        <f t="shared" si="32"/>
        <v>0</v>
      </c>
      <c r="BG100" s="298">
        <f t="shared" si="32"/>
        <v>0</v>
      </c>
      <c r="BH100" s="298">
        <f t="shared" si="32"/>
        <v>0</v>
      </c>
      <c r="BI100" s="298">
        <f t="shared" si="32"/>
        <v>0</v>
      </c>
      <c r="BJ100" s="298">
        <f t="shared" si="32"/>
        <v>0</v>
      </c>
      <c r="BK100" s="298">
        <f t="shared" si="32"/>
        <v>0</v>
      </c>
      <c r="BL100" s="298">
        <f t="shared" si="32"/>
        <v>0</v>
      </c>
      <c r="BM100" s="298">
        <f t="shared" si="32"/>
        <v>0</v>
      </c>
      <c r="BN100" s="298">
        <f t="shared" si="32"/>
        <v>0</v>
      </c>
      <c r="BO100" s="298">
        <f t="shared" si="32"/>
        <v>0</v>
      </c>
      <c r="BP100" s="298">
        <f t="shared" si="32"/>
        <v>0</v>
      </c>
      <c r="BQ100" s="298">
        <f t="shared" si="32"/>
        <v>0</v>
      </c>
      <c r="BR100" s="298">
        <f t="shared" si="32"/>
        <v>0</v>
      </c>
      <c r="BS100" s="298">
        <f t="shared" si="32"/>
        <v>0</v>
      </c>
      <c r="BT100" s="298">
        <f t="shared" si="32"/>
        <v>0</v>
      </c>
      <c r="BU100" s="298">
        <f t="shared" si="32"/>
        <v>0</v>
      </c>
    </row>
    <row r="101" spans="2:73" ht="18" customHeight="1">
      <c r="B101" s="294">
        <v>95</v>
      </c>
      <c r="C101" s="292"/>
      <c r="D101" s="361"/>
      <c r="E101" s="362"/>
      <c r="F101" s="363"/>
      <c r="G101" s="363"/>
      <c r="H101" s="364"/>
      <c r="I101" s="363"/>
      <c r="J101" s="363"/>
      <c r="K101" s="291"/>
      <c r="L101" s="292" t="str">
        <f t="shared" si="24"/>
        <v/>
      </c>
      <c r="M101" s="292"/>
      <c r="N101" s="293">
        <f t="shared" si="28"/>
        <v>0</v>
      </c>
      <c r="O101" s="293">
        <f t="shared" si="28"/>
        <v>0</v>
      </c>
      <c r="P101" s="293">
        <f t="shared" si="32"/>
        <v>0</v>
      </c>
      <c r="Q101" s="293">
        <f t="shared" si="32"/>
        <v>0</v>
      </c>
      <c r="R101" s="293">
        <f t="shared" si="32"/>
        <v>0</v>
      </c>
      <c r="S101" s="293">
        <f t="shared" si="32"/>
        <v>0</v>
      </c>
      <c r="T101" s="293">
        <f t="shared" si="32"/>
        <v>0</v>
      </c>
      <c r="U101" s="293">
        <f t="shared" si="32"/>
        <v>0</v>
      </c>
      <c r="V101" s="293">
        <f t="shared" si="32"/>
        <v>0</v>
      </c>
      <c r="W101" s="293">
        <f t="shared" si="32"/>
        <v>0</v>
      </c>
      <c r="X101" s="293">
        <f t="shared" si="32"/>
        <v>0</v>
      </c>
      <c r="Y101" s="293">
        <f t="shared" si="32"/>
        <v>0</v>
      </c>
      <c r="Z101" s="293">
        <f t="shared" si="32"/>
        <v>0</v>
      </c>
      <c r="AA101" s="293">
        <f t="shared" si="32"/>
        <v>0</v>
      </c>
      <c r="AB101" s="293">
        <f t="shared" si="32"/>
        <v>0</v>
      </c>
      <c r="AC101" s="293">
        <f t="shared" si="32"/>
        <v>0</v>
      </c>
      <c r="AD101" s="293">
        <f t="shared" si="32"/>
        <v>0</v>
      </c>
      <c r="AE101" s="293">
        <f t="shared" si="32"/>
        <v>0</v>
      </c>
      <c r="AF101" s="293">
        <f t="shared" si="32"/>
        <v>0</v>
      </c>
      <c r="AG101" s="293">
        <f t="shared" si="32"/>
        <v>0</v>
      </c>
      <c r="AH101" s="293">
        <f t="shared" si="32"/>
        <v>0</v>
      </c>
      <c r="AI101" s="293">
        <f t="shared" si="32"/>
        <v>0</v>
      </c>
      <c r="AJ101" s="293">
        <f t="shared" si="32"/>
        <v>0</v>
      </c>
      <c r="AK101" s="293">
        <f t="shared" si="32"/>
        <v>0</v>
      </c>
      <c r="AL101" s="293">
        <f t="shared" si="32"/>
        <v>0</v>
      </c>
      <c r="AM101" s="293">
        <f t="shared" si="32"/>
        <v>0</v>
      </c>
      <c r="AN101" s="293">
        <f t="shared" si="32"/>
        <v>0</v>
      </c>
      <c r="AO101" s="293">
        <f t="shared" si="32"/>
        <v>0</v>
      </c>
      <c r="AP101" s="293">
        <f t="shared" si="32"/>
        <v>0</v>
      </c>
      <c r="AQ101" s="293">
        <f t="shared" si="32"/>
        <v>0</v>
      </c>
      <c r="AR101" s="293">
        <f t="shared" si="32"/>
        <v>0</v>
      </c>
      <c r="AS101" s="293">
        <f t="shared" si="32"/>
        <v>0</v>
      </c>
      <c r="AT101" s="293">
        <f t="shared" si="32"/>
        <v>0</v>
      </c>
      <c r="AU101" s="293">
        <f t="shared" si="32"/>
        <v>0</v>
      </c>
      <c r="AV101" s="293">
        <f t="shared" si="32"/>
        <v>0</v>
      </c>
      <c r="AW101" s="293">
        <f t="shared" si="32"/>
        <v>0</v>
      </c>
      <c r="AX101" s="293">
        <f t="shared" si="32"/>
        <v>0</v>
      </c>
      <c r="AY101" s="293">
        <f t="shared" si="32"/>
        <v>0</v>
      </c>
      <c r="AZ101" s="293">
        <f t="shared" si="32"/>
        <v>0</v>
      </c>
      <c r="BA101" s="293">
        <f t="shared" si="32"/>
        <v>0</v>
      </c>
      <c r="BB101" s="293">
        <f t="shared" si="32"/>
        <v>0</v>
      </c>
      <c r="BC101" s="293">
        <f t="shared" si="32"/>
        <v>0</v>
      </c>
      <c r="BD101" s="293">
        <f t="shared" si="32"/>
        <v>0</v>
      </c>
      <c r="BE101" s="293">
        <f t="shared" si="32"/>
        <v>0</v>
      </c>
      <c r="BF101" s="293">
        <f t="shared" si="32"/>
        <v>0</v>
      </c>
      <c r="BG101" s="293">
        <f t="shared" si="32"/>
        <v>0</v>
      </c>
      <c r="BH101" s="293">
        <f t="shared" si="32"/>
        <v>0</v>
      </c>
      <c r="BI101" s="293">
        <f t="shared" si="32"/>
        <v>0</v>
      </c>
      <c r="BJ101" s="293">
        <f t="shared" si="32"/>
        <v>0</v>
      </c>
      <c r="BK101" s="293">
        <f t="shared" si="32"/>
        <v>0</v>
      </c>
      <c r="BL101" s="293">
        <f t="shared" si="32"/>
        <v>0</v>
      </c>
      <c r="BM101" s="293">
        <f t="shared" si="32"/>
        <v>0</v>
      </c>
      <c r="BN101" s="293">
        <f t="shared" si="32"/>
        <v>0</v>
      </c>
      <c r="BO101" s="293">
        <f t="shared" si="32"/>
        <v>0</v>
      </c>
      <c r="BP101" s="293">
        <f t="shared" si="32"/>
        <v>0</v>
      </c>
      <c r="BQ101" s="293">
        <f t="shared" si="32"/>
        <v>0</v>
      </c>
      <c r="BR101" s="293">
        <f t="shared" si="32"/>
        <v>0</v>
      </c>
      <c r="BS101" s="293">
        <f t="shared" si="32"/>
        <v>0</v>
      </c>
      <c r="BT101" s="293">
        <f t="shared" si="32"/>
        <v>0</v>
      </c>
      <c r="BU101" s="293">
        <f t="shared" si="32"/>
        <v>0</v>
      </c>
    </row>
    <row r="102" spans="2:73" ht="18" customHeight="1" thickBot="1">
      <c r="B102" s="294">
        <v>96</v>
      </c>
      <c r="C102" s="297"/>
      <c r="D102" s="365"/>
      <c r="E102" s="366"/>
      <c r="F102" s="367"/>
      <c r="G102" s="367"/>
      <c r="H102" s="368"/>
      <c r="I102" s="367"/>
      <c r="J102" s="367"/>
      <c r="K102" s="295"/>
      <c r="L102" s="297" t="str">
        <f t="shared" si="24"/>
        <v/>
      </c>
      <c r="M102" s="297"/>
      <c r="N102" s="298">
        <f t="shared" si="28"/>
        <v>0</v>
      </c>
      <c r="O102" s="298">
        <f t="shared" si="28"/>
        <v>0</v>
      </c>
      <c r="P102" s="298">
        <f t="shared" si="32"/>
        <v>0</v>
      </c>
      <c r="Q102" s="298">
        <f t="shared" si="32"/>
        <v>0</v>
      </c>
      <c r="R102" s="298">
        <f t="shared" si="32"/>
        <v>0</v>
      </c>
      <c r="S102" s="298">
        <f t="shared" si="32"/>
        <v>0</v>
      </c>
      <c r="T102" s="298">
        <f t="shared" si="32"/>
        <v>0</v>
      </c>
      <c r="U102" s="298">
        <f t="shared" si="32"/>
        <v>0</v>
      </c>
      <c r="V102" s="298">
        <f t="shared" si="32"/>
        <v>0</v>
      </c>
      <c r="W102" s="298">
        <f t="shared" si="32"/>
        <v>0</v>
      </c>
      <c r="X102" s="298">
        <f t="shared" si="32"/>
        <v>0</v>
      </c>
      <c r="Y102" s="298">
        <f t="shared" si="32"/>
        <v>0</v>
      </c>
      <c r="Z102" s="298">
        <f t="shared" si="32"/>
        <v>0</v>
      </c>
      <c r="AA102" s="298">
        <f t="shared" si="32"/>
        <v>0</v>
      </c>
      <c r="AB102" s="298">
        <f t="shared" si="32"/>
        <v>0</v>
      </c>
      <c r="AC102" s="298">
        <f t="shared" si="32"/>
        <v>0</v>
      </c>
      <c r="AD102" s="298">
        <f t="shared" si="32"/>
        <v>0</v>
      </c>
      <c r="AE102" s="298">
        <f t="shared" si="32"/>
        <v>0</v>
      </c>
      <c r="AF102" s="298">
        <f t="shared" si="32"/>
        <v>0</v>
      </c>
      <c r="AG102" s="298">
        <f t="shared" si="32"/>
        <v>0</v>
      </c>
      <c r="AH102" s="298">
        <f t="shared" si="32"/>
        <v>0</v>
      </c>
      <c r="AI102" s="298">
        <f t="shared" si="32"/>
        <v>0</v>
      </c>
      <c r="AJ102" s="298">
        <f t="shared" si="32"/>
        <v>0</v>
      </c>
      <c r="AK102" s="298">
        <f t="shared" si="32"/>
        <v>0</v>
      </c>
      <c r="AL102" s="298">
        <f t="shared" si="32"/>
        <v>0</v>
      </c>
      <c r="AM102" s="298">
        <f t="shared" si="32"/>
        <v>0</v>
      </c>
      <c r="AN102" s="298">
        <f t="shared" si="32"/>
        <v>0</v>
      </c>
      <c r="AO102" s="298">
        <f t="shared" si="32"/>
        <v>0</v>
      </c>
      <c r="AP102" s="298">
        <f t="shared" si="32"/>
        <v>0</v>
      </c>
      <c r="AQ102" s="298">
        <f t="shared" si="32"/>
        <v>0</v>
      </c>
      <c r="AR102" s="298">
        <f t="shared" si="32"/>
        <v>0</v>
      </c>
      <c r="AS102" s="298">
        <f t="shared" si="32"/>
        <v>0</v>
      </c>
      <c r="AT102" s="298">
        <f t="shared" si="32"/>
        <v>0</v>
      </c>
      <c r="AU102" s="298">
        <f t="shared" si="32"/>
        <v>0</v>
      </c>
      <c r="AV102" s="298">
        <f t="shared" si="32"/>
        <v>0</v>
      </c>
      <c r="AW102" s="298">
        <f t="shared" si="32"/>
        <v>0</v>
      </c>
      <c r="AX102" s="298">
        <f t="shared" si="32"/>
        <v>0</v>
      </c>
      <c r="AY102" s="298">
        <f t="shared" si="32"/>
        <v>0</v>
      </c>
      <c r="AZ102" s="298">
        <f t="shared" si="32"/>
        <v>0</v>
      </c>
      <c r="BA102" s="298">
        <f t="shared" si="32"/>
        <v>0</v>
      </c>
      <c r="BB102" s="298">
        <f t="shared" si="32"/>
        <v>0</v>
      </c>
      <c r="BC102" s="298">
        <f t="shared" si="32"/>
        <v>0</v>
      </c>
      <c r="BD102" s="298">
        <f t="shared" si="32"/>
        <v>0</v>
      </c>
      <c r="BE102" s="298">
        <f t="shared" si="32"/>
        <v>0</v>
      </c>
      <c r="BF102" s="298">
        <f t="shared" si="32"/>
        <v>0</v>
      </c>
      <c r="BG102" s="298">
        <f t="shared" si="32"/>
        <v>0</v>
      </c>
      <c r="BH102" s="298">
        <f t="shared" si="32"/>
        <v>0</v>
      </c>
      <c r="BI102" s="298">
        <f t="shared" si="32"/>
        <v>0</v>
      </c>
      <c r="BJ102" s="298">
        <f t="shared" si="32"/>
        <v>0</v>
      </c>
      <c r="BK102" s="298">
        <f t="shared" si="32"/>
        <v>0</v>
      </c>
      <c r="BL102" s="298">
        <f t="shared" si="32"/>
        <v>0</v>
      </c>
      <c r="BM102" s="298">
        <f t="shared" si="32"/>
        <v>0</v>
      </c>
      <c r="BN102" s="298">
        <f t="shared" si="32"/>
        <v>0</v>
      </c>
      <c r="BO102" s="298">
        <f t="shared" si="32"/>
        <v>0</v>
      </c>
      <c r="BP102" s="298">
        <f t="shared" si="32"/>
        <v>0</v>
      </c>
      <c r="BQ102" s="298">
        <f t="shared" si="32"/>
        <v>0</v>
      </c>
      <c r="BR102" s="298">
        <f t="shared" si="32"/>
        <v>0</v>
      </c>
      <c r="BS102" s="298">
        <f t="shared" si="32"/>
        <v>0</v>
      </c>
      <c r="BT102" s="298">
        <f t="shared" si="32"/>
        <v>0</v>
      </c>
      <c r="BU102" s="298">
        <f t="shared" si="32"/>
        <v>0</v>
      </c>
    </row>
    <row r="103" spans="2:73" ht="18" customHeight="1">
      <c r="B103" s="294">
        <v>97</v>
      </c>
      <c r="C103" s="292"/>
      <c r="D103" s="361"/>
      <c r="E103" s="362"/>
      <c r="F103" s="363"/>
      <c r="G103" s="363"/>
      <c r="H103" s="364"/>
      <c r="I103" s="363"/>
      <c r="J103" s="363"/>
      <c r="K103" s="291"/>
      <c r="L103" s="292" t="str">
        <f t="shared" si="24"/>
        <v/>
      </c>
      <c r="M103" s="292"/>
      <c r="N103" s="293">
        <f t="shared" si="28"/>
        <v>0</v>
      </c>
      <c r="O103" s="293">
        <f t="shared" si="28"/>
        <v>0</v>
      </c>
      <c r="P103" s="293">
        <f t="shared" si="32"/>
        <v>0</v>
      </c>
      <c r="Q103" s="293">
        <f t="shared" si="32"/>
        <v>0</v>
      </c>
      <c r="R103" s="293">
        <f t="shared" si="32"/>
        <v>0</v>
      </c>
      <c r="S103" s="293">
        <f t="shared" si="32"/>
        <v>0</v>
      </c>
      <c r="T103" s="293">
        <f t="shared" si="32"/>
        <v>0</v>
      </c>
      <c r="U103" s="293">
        <f t="shared" si="32"/>
        <v>0</v>
      </c>
      <c r="V103" s="293">
        <f t="shared" si="32"/>
        <v>0</v>
      </c>
      <c r="W103" s="293">
        <f t="shared" si="32"/>
        <v>0</v>
      </c>
      <c r="X103" s="293">
        <f t="shared" si="32"/>
        <v>0</v>
      </c>
      <c r="Y103" s="293">
        <f t="shared" si="32"/>
        <v>0</v>
      </c>
      <c r="Z103" s="293">
        <f t="shared" si="32"/>
        <v>0</v>
      </c>
      <c r="AA103" s="293">
        <f t="shared" si="32"/>
        <v>0</v>
      </c>
      <c r="AB103" s="293">
        <f t="shared" si="32"/>
        <v>0</v>
      </c>
      <c r="AC103" s="293">
        <f t="shared" si="32"/>
        <v>0</v>
      </c>
      <c r="AD103" s="293">
        <f t="shared" si="32"/>
        <v>0</v>
      </c>
      <c r="AE103" s="293">
        <f t="shared" si="32"/>
        <v>0</v>
      </c>
      <c r="AF103" s="293">
        <f t="shared" si="32"/>
        <v>0</v>
      </c>
      <c r="AG103" s="293">
        <f t="shared" si="32"/>
        <v>0</v>
      </c>
      <c r="AH103" s="293">
        <f t="shared" si="32"/>
        <v>0</v>
      </c>
      <c r="AI103" s="293">
        <f t="shared" si="32"/>
        <v>0</v>
      </c>
      <c r="AJ103" s="293">
        <f t="shared" si="32"/>
        <v>0</v>
      </c>
      <c r="AK103" s="293">
        <f t="shared" si="32"/>
        <v>0</v>
      </c>
      <c r="AL103" s="293">
        <f t="shared" si="32"/>
        <v>0</v>
      </c>
      <c r="AM103" s="293">
        <f t="shared" si="32"/>
        <v>0</v>
      </c>
      <c r="AN103" s="293">
        <f t="shared" si="32"/>
        <v>0</v>
      </c>
      <c r="AO103" s="293">
        <f t="shared" si="32"/>
        <v>0</v>
      </c>
      <c r="AP103" s="293">
        <f t="shared" si="32"/>
        <v>0</v>
      </c>
      <c r="AQ103" s="293">
        <f t="shared" si="32"/>
        <v>0</v>
      </c>
      <c r="AR103" s="293">
        <f t="shared" si="32"/>
        <v>0</v>
      </c>
      <c r="AS103" s="293">
        <f t="shared" si="32"/>
        <v>0</v>
      </c>
      <c r="AT103" s="293">
        <f t="shared" si="32"/>
        <v>0</v>
      </c>
      <c r="AU103" s="293">
        <f t="shared" si="32"/>
        <v>0</v>
      </c>
      <c r="AV103" s="293">
        <f t="shared" si="32"/>
        <v>0</v>
      </c>
      <c r="AW103" s="293">
        <f t="shared" si="32"/>
        <v>0</v>
      </c>
      <c r="AX103" s="293">
        <f t="shared" si="32"/>
        <v>0</v>
      </c>
      <c r="AY103" s="293">
        <f t="shared" si="32"/>
        <v>0</v>
      </c>
      <c r="AZ103" s="293">
        <f t="shared" si="32"/>
        <v>0</v>
      </c>
      <c r="BA103" s="293">
        <f t="shared" si="32"/>
        <v>0</v>
      </c>
      <c r="BB103" s="293">
        <f t="shared" si="32"/>
        <v>0</v>
      </c>
      <c r="BC103" s="293">
        <f t="shared" si="32"/>
        <v>0</v>
      </c>
      <c r="BD103" s="293">
        <f t="shared" si="32"/>
        <v>0</v>
      </c>
      <c r="BE103" s="293">
        <f t="shared" si="32"/>
        <v>0</v>
      </c>
      <c r="BF103" s="293">
        <f t="shared" si="32"/>
        <v>0</v>
      </c>
      <c r="BG103" s="293">
        <f t="shared" si="32"/>
        <v>0</v>
      </c>
      <c r="BH103" s="293">
        <f t="shared" si="32"/>
        <v>0</v>
      </c>
      <c r="BI103" s="293">
        <f t="shared" si="32"/>
        <v>0</v>
      </c>
      <c r="BJ103" s="293">
        <f t="shared" si="32"/>
        <v>0</v>
      </c>
      <c r="BK103" s="293">
        <f t="shared" si="32"/>
        <v>0</v>
      </c>
      <c r="BL103" s="293">
        <f t="shared" si="32"/>
        <v>0</v>
      </c>
      <c r="BM103" s="293">
        <f t="shared" si="32"/>
        <v>0</v>
      </c>
      <c r="BN103" s="293">
        <f t="shared" si="32"/>
        <v>0</v>
      </c>
      <c r="BO103" s="293">
        <f t="shared" si="32"/>
        <v>0</v>
      </c>
      <c r="BP103" s="293">
        <f t="shared" si="32"/>
        <v>0</v>
      </c>
      <c r="BQ103" s="293">
        <f t="shared" si="32"/>
        <v>0</v>
      </c>
      <c r="BR103" s="293">
        <f t="shared" si="32"/>
        <v>0</v>
      </c>
      <c r="BS103" s="293">
        <f t="shared" si="32"/>
        <v>0</v>
      </c>
      <c r="BT103" s="293">
        <f t="shared" si="32"/>
        <v>0</v>
      </c>
      <c r="BU103" s="293">
        <f t="shared" si="32"/>
        <v>0</v>
      </c>
    </row>
    <row r="104" spans="2:73" ht="18" customHeight="1" thickBot="1">
      <c r="B104" s="294">
        <v>98</v>
      </c>
      <c r="C104" s="297"/>
      <c r="D104" s="365"/>
      <c r="E104" s="366"/>
      <c r="F104" s="367"/>
      <c r="G104" s="367"/>
      <c r="H104" s="368"/>
      <c r="I104" s="367"/>
      <c r="J104" s="367"/>
      <c r="K104" s="295"/>
      <c r="L104" s="297" t="str">
        <f t="shared" si="24"/>
        <v/>
      </c>
      <c r="M104" s="297"/>
      <c r="N104" s="298">
        <f t="shared" si="28"/>
        <v>0</v>
      </c>
      <c r="O104" s="298">
        <f t="shared" si="28"/>
        <v>0</v>
      </c>
      <c r="P104" s="298">
        <f t="shared" si="32"/>
        <v>0</v>
      </c>
      <c r="Q104" s="298">
        <f t="shared" si="32"/>
        <v>0</v>
      </c>
      <c r="R104" s="298">
        <f t="shared" si="32"/>
        <v>0</v>
      </c>
      <c r="S104" s="298">
        <f t="shared" si="32"/>
        <v>0</v>
      </c>
      <c r="T104" s="298">
        <f t="shared" si="32"/>
        <v>0</v>
      </c>
      <c r="U104" s="298">
        <f t="shared" si="32"/>
        <v>0</v>
      </c>
      <c r="V104" s="298">
        <f t="shared" si="32"/>
        <v>0</v>
      </c>
      <c r="W104" s="298">
        <f t="shared" si="32"/>
        <v>0</v>
      </c>
      <c r="X104" s="298">
        <f t="shared" si="32"/>
        <v>0</v>
      </c>
      <c r="Y104" s="298">
        <f t="shared" si="32"/>
        <v>0</v>
      </c>
      <c r="Z104" s="298">
        <f t="shared" si="32"/>
        <v>0</v>
      </c>
      <c r="AA104" s="298">
        <f t="shared" si="32"/>
        <v>0</v>
      </c>
      <c r="AB104" s="298">
        <f t="shared" si="32"/>
        <v>0</v>
      </c>
      <c r="AC104" s="298">
        <f t="shared" si="32"/>
        <v>0</v>
      </c>
      <c r="AD104" s="298">
        <f t="shared" si="32"/>
        <v>0</v>
      </c>
      <c r="AE104" s="298">
        <f t="shared" si="32"/>
        <v>0</v>
      </c>
      <c r="AF104" s="298">
        <f t="shared" si="32"/>
        <v>0</v>
      </c>
      <c r="AG104" s="298">
        <f t="shared" si="32"/>
        <v>0</v>
      </c>
      <c r="AH104" s="298">
        <f t="shared" si="32"/>
        <v>0</v>
      </c>
      <c r="AI104" s="298">
        <f t="shared" si="32"/>
        <v>0</v>
      </c>
      <c r="AJ104" s="298">
        <f t="shared" si="32"/>
        <v>0</v>
      </c>
      <c r="AK104" s="298">
        <f t="shared" si="32"/>
        <v>0</v>
      </c>
      <c r="AL104" s="298">
        <f t="shared" si="32"/>
        <v>0</v>
      </c>
      <c r="AM104" s="298">
        <f t="shared" si="32"/>
        <v>0</v>
      </c>
      <c r="AN104" s="298">
        <f t="shared" si="32"/>
        <v>0</v>
      </c>
      <c r="AO104" s="298">
        <f t="shared" si="32"/>
        <v>0</v>
      </c>
      <c r="AP104" s="298">
        <f t="shared" si="32"/>
        <v>0</v>
      </c>
      <c r="AQ104" s="298">
        <f t="shared" si="32"/>
        <v>0</v>
      </c>
      <c r="AR104" s="298">
        <f t="shared" si="32"/>
        <v>0</v>
      </c>
      <c r="AS104" s="298">
        <f t="shared" si="32"/>
        <v>0</v>
      </c>
      <c r="AT104" s="298">
        <f t="shared" si="32"/>
        <v>0</v>
      </c>
      <c r="AU104" s="298">
        <f t="shared" si="32"/>
        <v>0</v>
      </c>
      <c r="AV104" s="298">
        <f t="shared" si="32"/>
        <v>0</v>
      </c>
      <c r="AW104" s="298">
        <f t="shared" si="32"/>
        <v>0</v>
      </c>
      <c r="AX104" s="298">
        <f t="shared" si="32"/>
        <v>0</v>
      </c>
      <c r="AY104" s="298">
        <f t="shared" si="32"/>
        <v>0</v>
      </c>
      <c r="AZ104" s="298">
        <f t="shared" si="32"/>
        <v>0</v>
      </c>
      <c r="BA104" s="298">
        <f t="shared" si="32"/>
        <v>0</v>
      </c>
      <c r="BB104" s="298">
        <f t="shared" si="32"/>
        <v>0</v>
      </c>
      <c r="BC104" s="298">
        <f t="shared" si="32"/>
        <v>0</v>
      </c>
      <c r="BD104" s="298">
        <f t="shared" si="32"/>
        <v>0</v>
      </c>
      <c r="BE104" s="298">
        <f t="shared" si="32"/>
        <v>0</v>
      </c>
      <c r="BF104" s="298">
        <f t="shared" si="32"/>
        <v>0</v>
      </c>
      <c r="BG104" s="298">
        <f t="shared" si="32"/>
        <v>0</v>
      </c>
      <c r="BH104" s="298">
        <f t="shared" si="32"/>
        <v>0</v>
      </c>
      <c r="BI104" s="298">
        <f t="shared" si="32"/>
        <v>0</v>
      </c>
      <c r="BJ104" s="298">
        <f t="shared" si="32"/>
        <v>0</v>
      </c>
      <c r="BK104" s="298">
        <f t="shared" si="32"/>
        <v>0</v>
      </c>
      <c r="BL104" s="298">
        <f t="shared" si="32"/>
        <v>0</v>
      </c>
      <c r="BM104" s="298">
        <f t="shared" si="32"/>
        <v>0</v>
      </c>
      <c r="BN104" s="298">
        <f t="shared" si="32"/>
        <v>0</v>
      </c>
      <c r="BO104" s="298">
        <f t="shared" si="32"/>
        <v>0</v>
      </c>
      <c r="BP104" s="298">
        <f t="shared" si="32"/>
        <v>0</v>
      </c>
      <c r="BQ104" s="298">
        <f t="shared" si="32"/>
        <v>0</v>
      </c>
      <c r="BR104" s="298">
        <f t="shared" ref="P104:BU109" si="33">SUMIFS(listof_result_total_scores,listof_result_program_codes,$C104,listof_result_teams,BR$3)</f>
        <v>0</v>
      </c>
      <c r="BS104" s="298">
        <f t="shared" si="33"/>
        <v>0</v>
      </c>
      <c r="BT104" s="298">
        <f t="shared" si="33"/>
        <v>0</v>
      </c>
      <c r="BU104" s="298">
        <f t="shared" si="33"/>
        <v>0</v>
      </c>
    </row>
    <row r="105" spans="2:73" ht="18" customHeight="1">
      <c r="B105" s="294">
        <v>99</v>
      </c>
      <c r="C105" s="292"/>
      <c r="D105" s="361"/>
      <c r="E105" s="362"/>
      <c r="F105" s="363"/>
      <c r="G105" s="363"/>
      <c r="H105" s="364"/>
      <c r="I105" s="363"/>
      <c r="J105" s="363"/>
      <c r="K105" s="291"/>
      <c r="L105" s="292" t="str">
        <f t="shared" si="24"/>
        <v/>
      </c>
      <c r="M105" s="292"/>
      <c r="N105" s="293">
        <f t="shared" si="28"/>
        <v>0</v>
      </c>
      <c r="O105" s="293">
        <f t="shared" si="28"/>
        <v>0</v>
      </c>
      <c r="P105" s="293">
        <f t="shared" si="33"/>
        <v>0</v>
      </c>
      <c r="Q105" s="293">
        <f t="shared" si="33"/>
        <v>0</v>
      </c>
      <c r="R105" s="293">
        <f t="shared" si="33"/>
        <v>0</v>
      </c>
      <c r="S105" s="293">
        <f t="shared" si="33"/>
        <v>0</v>
      </c>
      <c r="T105" s="293">
        <f t="shared" si="33"/>
        <v>0</v>
      </c>
      <c r="U105" s="293">
        <f t="shared" si="33"/>
        <v>0</v>
      </c>
      <c r="V105" s="293">
        <f t="shared" si="33"/>
        <v>0</v>
      </c>
      <c r="W105" s="293">
        <f t="shared" si="33"/>
        <v>0</v>
      </c>
      <c r="X105" s="293">
        <f t="shared" si="33"/>
        <v>0</v>
      </c>
      <c r="Y105" s="293">
        <f t="shared" si="33"/>
        <v>0</v>
      </c>
      <c r="Z105" s="293">
        <f t="shared" si="33"/>
        <v>0</v>
      </c>
      <c r="AA105" s="293">
        <f t="shared" si="33"/>
        <v>0</v>
      </c>
      <c r="AB105" s="293">
        <f t="shared" si="33"/>
        <v>0</v>
      </c>
      <c r="AC105" s="293">
        <f t="shared" si="33"/>
        <v>0</v>
      </c>
      <c r="AD105" s="293">
        <f t="shared" si="33"/>
        <v>0</v>
      </c>
      <c r="AE105" s="293">
        <f t="shared" si="33"/>
        <v>0</v>
      </c>
      <c r="AF105" s="293">
        <f t="shared" si="33"/>
        <v>0</v>
      </c>
      <c r="AG105" s="293">
        <f t="shared" si="33"/>
        <v>0</v>
      </c>
      <c r="AH105" s="293">
        <f t="shared" si="33"/>
        <v>0</v>
      </c>
      <c r="AI105" s="293">
        <f t="shared" si="33"/>
        <v>0</v>
      </c>
      <c r="AJ105" s="293">
        <f t="shared" si="33"/>
        <v>0</v>
      </c>
      <c r="AK105" s="293">
        <f t="shared" si="33"/>
        <v>0</v>
      </c>
      <c r="AL105" s="293">
        <f t="shared" si="33"/>
        <v>0</v>
      </c>
      <c r="AM105" s="293">
        <f t="shared" si="33"/>
        <v>0</v>
      </c>
      <c r="AN105" s="293">
        <f t="shared" si="33"/>
        <v>0</v>
      </c>
      <c r="AO105" s="293">
        <f t="shared" si="33"/>
        <v>0</v>
      </c>
      <c r="AP105" s="293">
        <f t="shared" si="33"/>
        <v>0</v>
      </c>
      <c r="AQ105" s="293">
        <f t="shared" si="33"/>
        <v>0</v>
      </c>
      <c r="AR105" s="293">
        <f t="shared" si="33"/>
        <v>0</v>
      </c>
      <c r="AS105" s="293">
        <f t="shared" si="33"/>
        <v>0</v>
      </c>
      <c r="AT105" s="293">
        <f t="shared" si="33"/>
        <v>0</v>
      </c>
      <c r="AU105" s="293">
        <f t="shared" si="33"/>
        <v>0</v>
      </c>
      <c r="AV105" s="293">
        <f t="shared" si="33"/>
        <v>0</v>
      </c>
      <c r="AW105" s="293">
        <f t="shared" si="33"/>
        <v>0</v>
      </c>
      <c r="AX105" s="293">
        <f t="shared" si="33"/>
        <v>0</v>
      </c>
      <c r="AY105" s="293">
        <f t="shared" si="33"/>
        <v>0</v>
      </c>
      <c r="AZ105" s="293">
        <f t="shared" si="33"/>
        <v>0</v>
      </c>
      <c r="BA105" s="293">
        <f t="shared" si="33"/>
        <v>0</v>
      </c>
      <c r="BB105" s="293">
        <f t="shared" si="33"/>
        <v>0</v>
      </c>
      <c r="BC105" s="293">
        <f t="shared" si="33"/>
        <v>0</v>
      </c>
      <c r="BD105" s="293">
        <f t="shared" si="33"/>
        <v>0</v>
      </c>
      <c r="BE105" s="293">
        <f t="shared" si="33"/>
        <v>0</v>
      </c>
      <c r="BF105" s="293">
        <f t="shared" si="33"/>
        <v>0</v>
      </c>
      <c r="BG105" s="293">
        <f t="shared" si="33"/>
        <v>0</v>
      </c>
      <c r="BH105" s="293">
        <f t="shared" si="33"/>
        <v>0</v>
      </c>
      <c r="BI105" s="293">
        <f t="shared" si="33"/>
        <v>0</v>
      </c>
      <c r="BJ105" s="293">
        <f t="shared" si="33"/>
        <v>0</v>
      </c>
      <c r="BK105" s="293">
        <f t="shared" si="33"/>
        <v>0</v>
      </c>
      <c r="BL105" s="293">
        <f t="shared" si="33"/>
        <v>0</v>
      </c>
      <c r="BM105" s="293">
        <f t="shared" si="33"/>
        <v>0</v>
      </c>
      <c r="BN105" s="293">
        <f t="shared" si="33"/>
        <v>0</v>
      </c>
      <c r="BO105" s="293">
        <f t="shared" si="33"/>
        <v>0</v>
      </c>
      <c r="BP105" s="293">
        <f t="shared" si="33"/>
        <v>0</v>
      </c>
      <c r="BQ105" s="293">
        <f t="shared" si="33"/>
        <v>0</v>
      </c>
      <c r="BR105" s="293">
        <f t="shared" si="33"/>
        <v>0</v>
      </c>
      <c r="BS105" s="293">
        <f t="shared" si="33"/>
        <v>0</v>
      </c>
      <c r="BT105" s="293">
        <f t="shared" si="33"/>
        <v>0</v>
      </c>
      <c r="BU105" s="293">
        <f t="shared" si="33"/>
        <v>0</v>
      </c>
    </row>
    <row r="106" spans="2:73" ht="18" customHeight="1" thickBot="1">
      <c r="B106" s="294">
        <v>100</v>
      </c>
      <c r="C106" s="297"/>
      <c r="D106" s="365"/>
      <c r="E106" s="366"/>
      <c r="F106" s="367"/>
      <c r="G106" s="367"/>
      <c r="H106" s="368"/>
      <c r="I106" s="367"/>
      <c r="J106" s="367"/>
      <c r="K106" s="295"/>
      <c r="L106" s="297" t="str">
        <f t="shared" si="24"/>
        <v/>
      </c>
      <c r="M106" s="297"/>
      <c r="N106" s="298">
        <f t="shared" si="28"/>
        <v>0</v>
      </c>
      <c r="O106" s="298">
        <f t="shared" si="28"/>
        <v>0</v>
      </c>
      <c r="P106" s="298">
        <f t="shared" si="33"/>
        <v>0</v>
      </c>
      <c r="Q106" s="298">
        <f t="shared" si="33"/>
        <v>0</v>
      </c>
      <c r="R106" s="298">
        <f t="shared" si="33"/>
        <v>0</v>
      </c>
      <c r="S106" s="298">
        <f t="shared" si="33"/>
        <v>0</v>
      </c>
      <c r="T106" s="298">
        <f t="shared" si="33"/>
        <v>0</v>
      </c>
      <c r="U106" s="298">
        <f t="shared" si="33"/>
        <v>0</v>
      </c>
      <c r="V106" s="298">
        <f t="shared" si="33"/>
        <v>0</v>
      </c>
      <c r="W106" s="298">
        <f t="shared" si="33"/>
        <v>0</v>
      </c>
      <c r="X106" s="298">
        <f t="shared" si="33"/>
        <v>0</v>
      </c>
      <c r="Y106" s="298">
        <f t="shared" si="33"/>
        <v>0</v>
      </c>
      <c r="Z106" s="298">
        <f t="shared" si="33"/>
        <v>0</v>
      </c>
      <c r="AA106" s="298">
        <f t="shared" si="33"/>
        <v>0</v>
      </c>
      <c r="AB106" s="298">
        <f t="shared" si="33"/>
        <v>0</v>
      </c>
      <c r="AC106" s="298">
        <f t="shared" si="33"/>
        <v>0</v>
      </c>
      <c r="AD106" s="298">
        <f t="shared" si="33"/>
        <v>0</v>
      </c>
      <c r="AE106" s="298">
        <f t="shared" si="33"/>
        <v>0</v>
      </c>
      <c r="AF106" s="298">
        <f t="shared" si="33"/>
        <v>0</v>
      </c>
      <c r="AG106" s="298">
        <f t="shared" si="33"/>
        <v>0</v>
      </c>
      <c r="AH106" s="298">
        <f t="shared" si="33"/>
        <v>0</v>
      </c>
      <c r="AI106" s="298">
        <f t="shared" si="33"/>
        <v>0</v>
      </c>
      <c r="AJ106" s="298">
        <f t="shared" si="33"/>
        <v>0</v>
      </c>
      <c r="AK106" s="298">
        <f t="shared" si="33"/>
        <v>0</v>
      </c>
      <c r="AL106" s="298">
        <f t="shared" si="33"/>
        <v>0</v>
      </c>
      <c r="AM106" s="298">
        <f t="shared" si="33"/>
        <v>0</v>
      </c>
      <c r="AN106" s="298">
        <f t="shared" si="33"/>
        <v>0</v>
      </c>
      <c r="AO106" s="298">
        <f t="shared" si="33"/>
        <v>0</v>
      </c>
      <c r="AP106" s="298">
        <f t="shared" si="33"/>
        <v>0</v>
      </c>
      <c r="AQ106" s="298">
        <f t="shared" si="33"/>
        <v>0</v>
      </c>
      <c r="AR106" s="298">
        <f t="shared" si="33"/>
        <v>0</v>
      </c>
      <c r="AS106" s="298">
        <f t="shared" si="33"/>
        <v>0</v>
      </c>
      <c r="AT106" s="298">
        <f t="shared" si="33"/>
        <v>0</v>
      </c>
      <c r="AU106" s="298">
        <f t="shared" si="33"/>
        <v>0</v>
      </c>
      <c r="AV106" s="298">
        <f t="shared" si="33"/>
        <v>0</v>
      </c>
      <c r="AW106" s="298">
        <f t="shared" si="33"/>
        <v>0</v>
      </c>
      <c r="AX106" s="298">
        <f t="shared" si="33"/>
        <v>0</v>
      </c>
      <c r="AY106" s="298">
        <f t="shared" si="33"/>
        <v>0</v>
      </c>
      <c r="AZ106" s="298">
        <f t="shared" si="33"/>
        <v>0</v>
      </c>
      <c r="BA106" s="298">
        <f t="shared" si="33"/>
        <v>0</v>
      </c>
      <c r="BB106" s="298">
        <f t="shared" si="33"/>
        <v>0</v>
      </c>
      <c r="BC106" s="298">
        <f t="shared" si="33"/>
        <v>0</v>
      </c>
      <c r="BD106" s="298">
        <f t="shared" si="33"/>
        <v>0</v>
      </c>
      <c r="BE106" s="298">
        <f t="shared" si="33"/>
        <v>0</v>
      </c>
      <c r="BF106" s="298">
        <f t="shared" si="33"/>
        <v>0</v>
      </c>
      <c r="BG106" s="298">
        <f t="shared" si="33"/>
        <v>0</v>
      </c>
      <c r="BH106" s="298">
        <f t="shared" si="33"/>
        <v>0</v>
      </c>
      <c r="BI106" s="298">
        <f t="shared" si="33"/>
        <v>0</v>
      </c>
      <c r="BJ106" s="298">
        <f t="shared" si="33"/>
        <v>0</v>
      </c>
      <c r="BK106" s="298">
        <f t="shared" si="33"/>
        <v>0</v>
      </c>
      <c r="BL106" s="298">
        <f t="shared" si="33"/>
        <v>0</v>
      </c>
      <c r="BM106" s="298">
        <f t="shared" si="33"/>
        <v>0</v>
      </c>
      <c r="BN106" s="298">
        <f t="shared" si="33"/>
        <v>0</v>
      </c>
      <c r="BO106" s="298">
        <f t="shared" si="33"/>
        <v>0</v>
      </c>
      <c r="BP106" s="298">
        <f t="shared" si="33"/>
        <v>0</v>
      </c>
      <c r="BQ106" s="298">
        <f t="shared" si="33"/>
        <v>0</v>
      </c>
      <c r="BR106" s="298">
        <f t="shared" si="33"/>
        <v>0</v>
      </c>
      <c r="BS106" s="298">
        <f t="shared" si="33"/>
        <v>0</v>
      </c>
      <c r="BT106" s="298">
        <f t="shared" si="33"/>
        <v>0</v>
      </c>
      <c r="BU106" s="298">
        <f t="shared" si="33"/>
        <v>0</v>
      </c>
    </row>
    <row r="107" spans="2:73" ht="18" customHeight="1">
      <c r="B107" s="294">
        <v>101</v>
      </c>
      <c r="C107" s="292"/>
      <c r="D107" s="361"/>
      <c r="E107" s="362"/>
      <c r="F107" s="363"/>
      <c r="G107" s="363"/>
      <c r="H107" s="364"/>
      <c r="I107" s="363"/>
      <c r="J107" s="363"/>
      <c r="K107" s="291"/>
      <c r="L107" s="292" t="str">
        <f t="shared" si="24"/>
        <v/>
      </c>
      <c r="M107" s="292"/>
      <c r="N107" s="293">
        <f t="shared" ref="N107:AC126" si="34">SUMIFS(listof_result_total_scores,listof_result_program_codes,$C107,listof_result_teams,N$3)</f>
        <v>0</v>
      </c>
      <c r="O107" s="293">
        <f t="shared" si="34"/>
        <v>0</v>
      </c>
      <c r="P107" s="293">
        <f t="shared" si="34"/>
        <v>0</v>
      </c>
      <c r="Q107" s="293">
        <f t="shared" si="34"/>
        <v>0</v>
      </c>
      <c r="R107" s="293">
        <f t="shared" si="34"/>
        <v>0</v>
      </c>
      <c r="S107" s="293">
        <f t="shared" si="34"/>
        <v>0</v>
      </c>
      <c r="T107" s="293">
        <f t="shared" si="34"/>
        <v>0</v>
      </c>
      <c r="U107" s="293">
        <f t="shared" si="34"/>
        <v>0</v>
      </c>
      <c r="V107" s="293">
        <f t="shared" si="34"/>
        <v>0</v>
      </c>
      <c r="W107" s="293">
        <f t="shared" si="34"/>
        <v>0</v>
      </c>
      <c r="X107" s="293">
        <f t="shared" si="34"/>
        <v>0</v>
      </c>
      <c r="Y107" s="293">
        <f t="shared" si="34"/>
        <v>0</v>
      </c>
      <c r="Z107" s="293">
        <f t="shared" si="34"/>
        <v>0</v>
      </c>
      <c r="AA107" s="293">
        <f t="shared" si="34"/>
        <v>0</v>
      </c>
      <c r="AB107" s="293">
        <f t="shared" si="34"/>
        <v>0</v>
      </c>
      <c r="AC107" s="293">
        <f t="shared" si="34"/>
        <v>0</v>
      </c>
      <c r="AD107" s="293">
        <f t="shared" si="33"/>
        <v>0</v>
      </c>
      <c r="AE107" s="293">
        <f t="shared" si="33"/>
        <v>0</v>
      </c>
      <c r="AF107" s="293">
        <f t="shared" si="33"/>
        <v>0</v>
      </c>
      <c r="AG107" s="293">
        <f t="shared" si="33"/>
        <v>0</v>
      </c>
      <c r="AH107" s="293">
        <f t="shared" si="33"/>
        <v>0</v>
      </c>
      <c r="AI107" s="293">
        <f t="shared" si="33"/>
        <v>0</v>
      </c>
      <c r="AJ107" s="293">
        <f t="shared" si="33"/>
        <v>0</v>
      </c>
      <c r="AK107" s="293">
        <f t="shared" si="33"/>
        <v>0</v>
      </c>
      <c r="AL107" s="293">
        <f t="shared" si="33"/>
        <v>0</v>
      </c>
      <c r="AM107" s="293">
        <f t="shared" si="33"/>
        <v>0</v>
      </c>
      <c r="AN107" s="293">
        <f t="shared" si="33"/>
        <v>0</v>
      </c>
      <c r="AO107" s="293">
        <f t="shared" si="33"/>
        <v>0</v>
      </c>
      <c r="AP107" s="293">
        <f t="shared" si="33"/>
        <v>0</v>
      </c>
      <c r="AQ107" s="293">
        <f t="shared" si="33"/>
        <v>0</v>
      </c>
      <c r="AR107" s="293">
        <f t="shared" si="33"/>
        <v>0</v>
      </c>
      <c r="AS107" s="293">
        <f t="shared" si="33"/>
        <v>0</v>
      </c>
      <c r="AT107" s="293">
        <f t="shared" si="33"/>
        <v>0</v>
      </c>
      <c r="AU107" s="293">
        <f t="shared" si="33"/>
        <v>0</v>
      </c>
      <c r="AV107" s="293">
        <f t="shared" si="33"/>
        <v>0</v>
      </c>
      <c r="AW107" s="293">
        <f t="shared" si="33"/>
        <v>0</v>
      </c>
      <c r="AX107" s="293">
        <f t="shared" si="33"/>
        <v>0</v>
      </c>
      <c r="AY107" s="293">
        <f t="shared" si="33"/>
        <v>0</v>
      </c>
      <c r="AZ107" s="293">
        <f t="shared" si="33"/>
        <v>0</v>
      </c>
      <c r="BA107" s="293">
        <f t="shared" si="33"/>
        <v>0</v>
      </c>
      <c r="BB107" s="293">
        <f t="shared" si="33"/>
        <v>0</v>
      </c>
      <c r="BC107" s="293">
        <f t="shared" si="33"/>
        <v>0</v>
      </c>
      <c r="BD107" s="293">
        <f t="shared" si="33"/>
        <v>0</v>
      </c>
      <c r="BE107" s="293">
        <f t="shared" si="33"/>
        <v>0</v>
      </c>
      <c r="BF107" s="293">
        <f t="shared" si="33"/>
        <v>0</v>
      </c>
      <c r="BG107" s="293">
        <f t="shared" si="33"/>
        <v>0</v>
      </c>
      <c r="BH107" s="293">
        <f t="shared" si="33"/>
        <v>0</v>
      </c>
      <c r="BI107" s="293">
        <f t="shared" si="33"/>
        <v>0</v>
      </c>
      <c r="BJ107" s="293">
        <f t="shared" si="33"/>
        <v>0</v>
      </c>
      <c r="BK107" s="293">
        <f t="shared" si="33"/>
        <v>0</v>
      </c>
      <c r="BL107" s="293">
        <f t="shared" si="33"/>
        <v>0</v>
      </c>
      <c r="BM107" s="293">
        <f t="shared" si="33"/>
        <v>0</v>
      </c>
      <c r="BN107" s="293">
        <f t="shared" si="33"/>
        <v>0</v>
      </c>
      <c r="BO107" s="293">
        <f t="shared" si="33"/>
        <v>0</v>
      </c>
      <c r="BP107" s="293">
        <f t="shared" si="33"/>
        <v>0</v>
      </c>
      <c r="BQ107" s="293">
        <f t="shared" si="33"/>
        <v>0</v>
      </c>
      <c r="BR107" s="293">
        <f t="shared" si="33"/>
        <v>0</v>
      </c>
      <c r="BS107" s="293">
        <f t="shared" si="33"/>
        <v>0</v>
      </c>
      <c r="BT107" s="293">
        <f t="shared" si="33"/>
        <v>0</v>
      </c>
      <c r="BU107" s="293">
        <f t="shared" si="33"/>
        <v>0</v>
      </c>
    </row>
    <row r="108" spans="2:73" ht="18" customHeight="1" thickBot="1">
      <c r="B108" s="294">
        <v>102</v>
      </c>
      <c r="C108" s="297"/>
      <c r="D108" s="365"/>
      <c r="E108" s="366"/>
      <c r="F108" s="367"/>
      <c r="G108" s="367"/>
      <c r="H108" s="368"/>
      <c r="I108" s="367"/>
      <c r="J108" s="367"/>
      <c r="K108" s="295"/>
      <c r="L108" s="297" t="str">
        <f t="shared" si="24"/>
        <v/>
      </c>
      <c r="M108" s="297"/>
      <c r="N108" s="298">
        <f t="shared" si="34"/>
        <v>0</v>
      </c>
      <c r="O108" s="298">
        <f t="shared" si="34"/>
        <v>0</v>
      </c>
      <c r="P108" s="298">
        <f t="shared" si="33"/>
        <v>0</v>
      </c>
      <c r="Q108" s="298">
        <f t="shared" si="33"/>
        <v>0</v>
      </c>
      <c r="R108" s="298">
        <f t="shared" si="33"/>
        <v>0</v>
      </c>
      <c r="S108" s="298">
        <f t="shared" si="33"/>
        <v>0</v>
      </c>
      <c r="T108" s="298">
        <f t="shared" si="33"/>
        <v>0</v>
      </c>
      <c r="U108" s="298">
        <f t="shared" si="33"/>
        <v>0</v>
      </c>
      <c r="V108" s="298">
        <f t="shared" si="33"/>
        <v>0</v>
      </c>
      <c r="W108" s="298">
        <f t="shared" si="33"/>
        <v>0</v>
      </c>
      <c r="X108" s="298">
        <f t="shared" si="33"/>
        <v>0</v>
      </c>
      <c r="Y108" s="298">
        <f t="shared" si="33"/>
        <v>0</v>
      </c>
      <c r="Z108" s="298">
        <f t="shared" si="33"/>
        <v>0</v>
      </c>
      <c r="AA108" s="298">
        <f t="shared" si="33"/>
        <v>0</v>
      </c>
      <c r="AB108" s="298">
        <f t="shared" si="33"/>
        <v>0</v>
      </c>
      <c r="AC108" s="298">
        <f t="shared" si="33"/>
        <v>0</v>
      </c>
      <c r="AD108" s="298">
        <f t="shared" si="33"/>
        <v>0</v>
      </c>
      <c r="AE108" s="298">
        <f t="shared" si="33"/>
        <v>0</v>
      </c>
      <c r="AF108" s="298">
        <f t="shared" si="33"/>
        <v>0</v>
      </c>
      <c r="AG108" s="298">
        <f t="shared" si="33"/>
        <v>0</v>
      </c>
      <c r="AH108" s="298">
        <f t="shared" si="33"/>
        <v>0</v>
      </c>
      <c r="AI108" s="298">
        <f t="shared" si="33"/>
        <v>0</v>
      </c>
      <c r="AJ108" s="298">
        <f t="shared" si="33"/>
        <v>0</v>
      </c>
      <c r="AK108" s="298">
        <f t="shared" si="33"/>
        <v>0</v>
      </c>
      <c r="AL108" s="298">
        <f t="shared" si="33"/>
        <v>0</v>
      </c>
      <c r="AM108" s="298">
        <f t="shared" si="33"/>
        <v>0</v>
      </c>
      <c r="AN108" s="298">
        <f t="shared" si="33"/>
        <v>0</v>
      </c>
      <c r="AO108" s="298">
        <f t="shared" si="33"/>
        <v>0</v>
      </c>
      <c r="AP108" s="298">
        <f t="shared" si="33"/>
        <v>0</v>
      </c>
      <c r="AQ108" s="298">
        <f t="shared" si="33"/>
        <v>0</v>
      </c>
      <c r="AR108" s="298">
        <f t="shared" si="33"/>
        <v>0</v>
      </c>
      <c r="AS108" s="298">
        <f t="shared" si="33"/>
        <v>0</v>
      </c>
      <c r="AT108" s="298">
        <f t="shared" si="33"/>
        <v>0</v>
      </c>
      <c r="AU108" s="298">
        <f t="shared" si="33"/>
        <v>0</v>
      </c>
      <c r="AV108" s="298">
        <f t="shared" si="33"/>
        <v>0</v>
      </c>
      <c r="AW108" s="298">
        <f t="shared" si="33"/>
        <v>0</v>
      </c>
      <c r="AX108" s="298">
        <f t="shared" si="33"/>
        <v>0</v>
      </c>
      <c r="AY108" s="298">
        <f t="shared" si="33"/>
        <v>0</v>
      </c>
      <c r="AZ108" s="298">
        <f t="shared" si="33"/>
        <v>0</v>
      </c>
      <c r="BA108" s="298">
        <f t="shared" si="33"/>
        <v>0</v>
      </c>
      <c r="BB108" s="298">
        <f t="shared" si="33"/>
        <v>0</v>
      </c>
      <c r="BC108" s="298">
        <f t="shared" si="33"/>
        <v>0</v>
      </c>
      <c r="BD108" s="298">
        <f t="shared" si="33"/>
        <v>0</v>
      </c>
      <c r="BE108" s="298">
        <f t="shared" si="33"/>
        <v>0</v>
      </c>
      <c r="BF108" s="298">
        <f t="shared" si="33"/>
        <v>0</v>
      </c>
      <c r="BG108" s="298">
        <f t="shared" si="33"/>
        <v>0</v>
      </c>
      <c r="BH108" s="298">
        <f t="shared" si="33"/>
        <v>0</v>
      </c>
      <c r="BI108" s="298">
        <f t="shared" si="33"/>
        <v>0</v>
      </c>
      <c r="BJ108" s="298">
        <f t="shared" si="33"/>
        <v>0</v>
      </c>
      <c r="BK108" s="298">
        <f t="shared" si="33"/>
        <v>0</v>
      </c>
      <c r="BL108" s="298">
        <f t="shared" si="33"/>
        <v>0</v>
      </c>
      <c r="BM108" s="298">
        <f t="shared" si="33"/>
        <v>0</v>
      </c>
      <c r="BN108" s="298">
        <f t="shared" si="33"/>
        <v>0</v>
      </c>
      <c r="BO108" s="298">
        <f t="shared" si="33"/>
        <v>0</v>
      </c>
      <c r="BP108" s="298">
        <f t="shared" si="33"/>
        <v>0</v>
      </c>
      <c r="BQ108" s="298">
        <f t="shared" si="33"/>
        <v>0</v>
      </c>
      <c r="BR108" s="298">
        <f t="shared" si="33"/>
        <v>0</v>
      </c>
      <c r="BS108" s="298">
        <f t="shared" si="33"/>
        <v>0</v>
      </c>
      <c r="BT108" s="298">
        <f t="shared" si="33"/>
        <v>0</v>
      </c>
      <c r="BU108" s="298">
        <f t="shared" si="33"/>
        <v>0</v>
      </c>
    </row>
    <row r="109" spans="2:73" ht="18" customHeight="1">
      <c r="B109" s="294">
        <v>103</v>
      </c>
      <c r="C109" s="292"/>
      <c r="D109" s="361"/>
      <c r="E109" s="362"/>
      <c r="F109" s="363"/>
      <c r="G109" s="363"/>
      <c r="H109" s="364"/>
      <c r="I109" s="363"/>
      <c r="J109" s="363"/>
      <c r="K109" s="291"/>
      <c r="L109" s="292" t="str">
        <f t="shared" si="24"/>
        <v/>
      </c>
      <c r="M109" s="292"/>
      <c r="N109" s="293">
        <f t="shared" si="34"/>
        <v>0</v>
      </c>
      <c r="O109" s="293">
        <f t="shared" si="34"/>
        <v>0</v>
      </c>
      <c r="P109" s="293">
        <f t="shared" si="33"/>
        <v>0</v>
      </c>
      <c r="Q109" s="293">
        <f t="shared" si="33"/>
        <v>0</v>
      </c>
      <c r="R109" s="293">
        <f t="shared" si="33"/>
        <v>0</v>
      </c>
      <c r="S109" s="293">
        <f t="shared" si="33"/>
        <v>0</v>
      </c>
      <c r="T109" s="293">
        <f t="shared" si="33"/>
        <v>0</v>
      </c>
      <c r="U109" s="293">
        <f t="shared" si="33"/>
        <v>0</v>
      </c>
      <c r="V109" s="293">
        <f t="shared" si="33"/>
        <v>0</v>
      </c>
      <c r="W109" s="293">
        <f t="shared" si="33"/>
        <v>0</v>
      </c>
      <c r="X109" s="293">
        <f t="shared" si="33"/>
        <v>0</v>
      </c>
      <c r="Y109" s="293">
        <f t="shared" si="33"/>
        <v>0</v>
      </c>
      <c r="Z109" s="293">
        <f t="shared" si="33"/>
        <v>0</v>
      </c>
      <c r="AA109" s="293">
        <f t="shared" si="33"/>
        <v>0</v>
      </c>
      <c r="AB109" s="293">
        <f t="shared" si="33"/>
        <v>0</v>
      </c>
      <c r="AC109" s="293">
        <f t="shared" si="33"/>
        <v>0</v>
      </c>
      <c r="AD109" s="293">
        <f t="shared" si="33"/>
        <v>0</v>
      </c>
      <c r="AE109" s="293">
        <f t="shared" si="33"/>
        <v>0</v>
      </c>
      <c r="AF109" s="293">
        <f t="shared" si="33"/>
        <v>0</v>
      </c>
      <c r="AG109" s="293">
        <f t="shared" si="33"/>
        <v>0</v>
      </c>
      <c r="AH109" s="293">
        <f t="shared" si="33"/>
        <v>0</v>
      </c>
      <c r="AI109" s="293">
        <f t="shared" si="33"/>
        <v>0</v>
      </c>
      <c r="AJ109" s="293">
        <f t="shared" si="33"/>
        <v>0</v>
      </c>
      <c r="AK109" s="293">
        <f t="shared" si="33"/>
        <v>0</v>
      </c>
      <c r="AL109" s="293">
        <f t="shared" si="33"/>
        <v>0</v>
      </c>
      <c r="AM109" s="293">
        <f t="shared" si="33"/>
        <v>0</v>
      </c>
      <c r="AN109" s="293">
        <f t="shared" si="33"/>
        <v>0</v>
      </c>
      <c r="AO109" s="293">
        <f t="shared" si="33"/>
        <v>0</v>
      </c>
      <c r="AP109" s="293">
        <f t="shared" si="33"/>
        <v>0</v>
      </c>
      <c r="AQ109" s="293">
        <f t="shared" si="33"/>
        <v>0</v>
      </c>
      <c r="AR109" s="293">
        <f t="shared" si="33"/>
        <v>0</v>
      </c>
      <c r="AS109" s="293">
        <f t="shared" si="33"/>
        <v>0</v>
      </c>
      <c r="AT109" s="293">
        <f t="shared" si="33"/>
        <v>0</v>
      </c>
      <c r="AU109" s="293">
        <f t="shared" si="33"/>
        <v>0</v>
      </c>
      <c r="AV109" s="293">
        <f t="shared" si="33"/>
        <v>0</v>
      </c>
      <c r="AW109" s="293">
        <f t="shared" ref="P109:BU113" si="35">SUMIFS(listof_result_total_scores,listof_result_program_codes,$C109,listof_result_teams,AW$3)</f>
        <v>0</v>
      </c>
      <c r="AX109" s="293">
        <f t="shared" si="35"/>
        <v>0</v>
      </c>
      <c r="AY109" s="293">
        <f t="shared" si="35"/>
        <v>0</v>
      </c>
      <c r="AZ109" s="293">
        <f t="shared" si="35"/>
        <v>0</v>
      </c>
      <c r="BA109" s="293">
        <f t="shared" si="35"/>
        <v>0</v>
      </c>
      <c r="BB109" s="293">
        <f t="shared" si="35"/>
        <v>0</v>
      </c>
      <c r="BC109" s="293">
        <f t="shared" si="35"/>
        <v>0</v>
      </c>
      <c r="BD109" s="293">
        <f t="shared" si="35"/>
        <v>0</v>
      </c>
      <c r="BE109" s="293">
        <f t="shared" si="35"/>
        <v>0</v>
      </c>
      <c r="BF109" s="293">
        <f t="shared" si="35"/>
        <v>0</v>
      </c>
      <c r="BG109" s="293">
        <f t="shared" si="35"/>
        <v>0</v>
      </c>
      <c r="BH109" s="293">
        <f t="shared" si="35"/>
        <v>0</v>
      </c>
      <c r="BI109" s="293">
        <f t="shared" si="35"/>
        <v>0</v>
      </c>
      <c r="BJ109" s="293">
        <f t="shared" si="35"/>
        <v>0</v>
      </c>
      <c r="BK109" s="293">
        <f t="shared" si="35"/>
        <v>0</v>
      </c>
      <c r="BL109" s="293">
        <f t="shared" si="35"/>
        <v>0</v>
      </c>
      <c r="BM109" s="293">
        <f t="shared" si="35"/>
        <v>0</v>
      </c>
      <c r="BN109" s="293">
        <f t="shared" si="35"/>
        <v>0</v>
      </c>
      <c r="BO109" s="293">
        <f t="shared" si="35"/>
        <v>0</v>
      </c>
      <c r="BP109" s="293">
        <f t="shared" si="35"/>
        <v>0</v>
      </c>
      <c r="BQ109" s="293">
        <f t="shared" si="35"/>
        <v>0</v>
      </c>
      <c r="BR109" s="293">
        <f t="shared" si="35"/>
        <v>0</v>
      </c>
      <c r="BS109" s="293">
        <f t="shared" si="35"/>
        <v>0</v>
      </c>
      <c r="BT109" s="293">
        <f t="shared" si="35"/>
        <v>0</v>
      </c>
      <c r="BU109" s="293">
        <f t="shared" si="35"/>
        <v>0</v>
      </c>
    </row>
    <row r="110" spans="2:73" ht="18" customHeight="1" thickBot="1">
      <c r="B110" s="294">
        <v>104</v>
      </c>
      <c r="C110" s="297"/>
      <c r="D110" s="365"/>
      <c r="E110" s="366"/>
      <c r="F110" s="367"/>
      <c r="G110" s="367"/>
      <c r="H110" s="368"/>
      <c r="I110" s="367"/>
      <c r="J110" s="367"/>
      <c r="K110" s="295"/>
      <c r="L110" s="297" t="str">
        <f t="shared" si="24"/>
        <v/>
      </c>
      <c r="M110" s="297"/>
      <c r="N110" s="298">
        <f t="shared" si="34"/>
        <v>0</v>
      </c>
      <c r="O110" s="298">
        <f t="shared" si="34"/>
        <v>0</v>
      </c>
      <c r="P110" s="298">
        <f t="shared" si="35"/>
        <v>0</v>
      </c>
      <c r="Q110" s="298">
        <f t="shared" si="35"/>
        <v>0</v>
      </c>
      <c r="R110" s="298">
        <f t="shared" si="35"/>
        <v>0</v>
      </c>
      <c r="S110" s="298">
        <f t="shared" si="35"/>
        <v>0</v>
      </c>
      <c r="T110" s="298">
        <f t="shared" si="35"/>
        <v>0</v>
      </c>
      <c r="U110" s="298">
        <f t="shared" si="35"/>
        <v>0</v>
      </c>
      <c r="V110" s="298">
        <f t="shared" si="35"/>
        <v>0</v>
      </c>
      <c r="W110" s="298">
        <f t="shared" si="35"/>
        <v>0</v>
      </c>
      <c r="X110" s="298">
        <f t="shared" si="35"/>
        <v>0</v>
      </c>
      <c r="Y110" s="298">
        <f t="shared" si="35"/>
        <v>0</v>
      </c>
      <c r="Z110" s="298">
        <f t="shared" si="35"/>
        <v>0</v>
      </c>
      <c r="AA110" s="298">
        <f t="shared" si="35"/>
        <v>0</v>
      </c>
      <c r="AB110" s="298">
        <f t="shared" si="35"/>
        <v>0</v>
      </c>
      <c r="AC110" s="298">
        <f t="shared" si="35"/>
        <v>0</v>
      </c>
      <c r="AD110" s="298">
        <f t="shared" si="35"/>
        <v>0</v>
      </c>
      <c r="AE110" s="298">
        <f t="shared" si="35"/>
        <v>0</v>
      </c>
      <c r="AF110" s="298">
        <f t="shared" si="35"/>
        <v>0</v>
      </c>
      <c r="AG110" s="298">
        <f t="shared" si="35"/>
        <v>0</v>
      </c>
      <c r="AH110" s="298">
        <f t="shared" si="35"/>
        <v>0</v>
      </c>
      <c r="AI110" s="298">
        <f t="shared" si="35"/>
        <v>0</v>
      </c>
      <c r="AJ110" s="298">
        <f t="shared" si="35"/>
        <v>0</v>
      </c>
      <c r="AK110" s="298">
        <f t="shared" si="35"/>
        <v>0</v>
      </c>
      <c r="AL110" s="298">
        <f t="shared" si="35"/>
        <v>0</v>
      </c>
      <c r="AM110" s="298">
        <f t="shared" si="35"/>
        <v>0</v>
      </c>
      <c r="AN110" s="298">
        <f t="shared" si="35"/>
        <v>0</v>
      </c>
      <c r="AO110" s="298">
        <f t="shared" si="35"/>
        <v>0</v>
      </c>
      <c r="AP110" s="298">
        <f t="shared" si="35"/>
        <v>0</v>
      </c>
      <c r="AQ110" s="298">
        <f t="shared" si="35"/>
        <v>0</v>
      </c>
      <c r="AR110" s="298">
        <f t="shared" si="35"/>
        <v>0</v>
      </c>
      <c r="AS110" s="298">
        <f t="shared" si="35"/>
        <v>0</v>
      </c>
      <c r="AT110" s="298">
        <f t="shared" si="35"/>
        <v>0</v>
      </c>
      <c r="AU110" s="298">
        <f t="shared" si="35"/>
        <v>0</v>
      </c>
      <c r="AV110" s="298">
        <f t="shared" si="35"/>
        <v>0</v>
      </c>
      <c r="AW110" s="298">
        <f t="shared" si="35"/>
        <v>0</v>
      </c>
      <c r="AX110" s="298">
        <f t="shared" si="35"/>
        <v>0</v>
      </c>
      <c r="AY110" s="298">
        <f t="shared" si="35"/>
        <v>0</v>
      </c>
      <c r="AZ110" s="298">
        <f t="shared" si="35"/>
        <v>0</v>
      </c>
      <c r="BA110" s="298">
        <f t="shared" si="35"/>
        <v>0</v>
      </c>
      <c r="BB110" s="298">
        <f t="shared" si="35"/>
        <v>0</v>
      </c>
      <c r="BC110" s="298">
        <f t="shared" si="35"/>
        <v>0</v>
      </c>
      <c r="BD110" s="298">
        <f t="shared" si="35"/>
        <v>0</v>
      </c>
      <c r="BE110" s="298">
        <f t="shared" si="35"/>
        <v>0</v>
      </c>
      <c r="BF110" s="298">
        <f t="shared" si="35"/>
        <v>0</v>
      </c>
      <c r="BG110" s="298">
        <f t="shared" si="35"/>
        <v>0</v>
      </c>
      <c r="BH110" s="298">
        <f t="shared" si="35"/>
        <v>0</v>
      </c>
      <c r="BI110" s="298">
        <f t="shared" si="35"/>
        <v>0</v>
      </c>
      <c r="BJ110" s="298">
        <f t="shared" si="35"/>
        <v>0</v>
      </c>
      <c r="BK110" s="298">
        <f t="shared" si="35"/>
        <v>0</v>
      </c>
      <c r="BL110" s="298">
        <f t="shared" si="35"/>
        <v>0</v>
      </c>
      <c r="BM110" s="298">
        <f t="shared" si="35"/>
        <v>0</v>
      </c>
      <c r="BN110" s="298">
        <f t="shared" si="35"/>
        <v>0</v>
      </c>
      <c r="BO110" s="298">
        <f t="shared" si="35"/>
        <v>0</v>
      </c>
      <c r="BP110" s="298">
        <f t="shared" si="35"/>
        <v>0</v>
      </c>
      <c r="BQ110" s="298">
        <f t="shared" si="35"/>
        <v>0</v>
      </c>
      <c r="BR110" s="298">
        <f t="shared" si="35"/>
        <v>0</v>
      </c>
      <c r="BS110" s="298">
        <f t="shared" si="35"/>
        <v>0</v>
      </c>
      <c r="BT110" s="298">
        <f t="shared" si="35"/>
        <v>0</v>
      </c>
      <c r="BU110" s="298">
        <f t="shared" si="35"/>
        <v>0</v>
      </c>
    </row>
    <row r="111" spans="2:73" ht="18" customHeight="1">
      <c r="B111" s="294">
        <v>105</v>
      </c>
      <c r="C111" s="292"/>
      <c r="D111" s="361"/>
      <c r="E111" s="362"/>
      <c r="F111" s="363"/>
      <c r="G111" s="363"/>
      <c r="H111" s="364"/>
      <c r="I111" s="363"/>
      <c r="J111" s="363"/>
      <c r="K111" s="291"/>
      <c r="L111" s="292" t="str">
        <f t="shared" si="24"/>
        <v/>
      </c>
      <c r="M111" s="292"/>
      <c r="N111" s="293">
        <f t="shared" si="34"/>
        <v>0</v>
      </c>
      <c r="O111" s="293">
        <f t="shared" si="34"/>
        <v>0</v>
      </c>
      <c r="P111" s="293">
        <f t="shared" si="35"/>
        <v>0</v>
      </c>
      <c r="Q111" s="293">
        <f t="shared" si="35"/>
        <v>0</v>
      </c>
      <c r="R111" s="293">
        <f t="shared" si="35"/>
        <v>0</v>
      </c>
      <c r="S111" s="293">
        <f t="shared" si="35"/>
        <v>0</v>
      </c>
      <c r="T111" s="293">
        <f t="shared" si="35"/>
        <v>0</v>
      </c>
      <c r="U111" s="293">
        <f t="shared" si="35"/>
        <v>0</v>
      </c>
      <c r="V111" s="293">
        <f t="shared" si="35"/>
        <v>0</v>
      </c>
      <c r="W111" s="293">
        <f t="shared" si="35"/>
        <v>0</v>
      </c>
      <c r="X111" s="293">
        <f t="shared" si="35"/>
        <v>0</v>
      </c>
      <c r="Y111" s="293">
        <f t="shared" si="35"/>
        <v>0</v>
      </c>
      <c r="Z111" s="293">
        <f t="shared" si="35"/>
        <v>0</v>
      </c>
      <c r="AA111" s="293">
        <f t="shared" si="35"/>
        <v>0</v>
      </c>
      <c r="AB111" s="293">
        <f t="shared" si="35"/>
        <v>0</v>
      </c>
      <c r="AC111" s="293">
        <f t="shared" si="35"/>
        <v>0</v>
      </c>
      <c r="AD111" s="293">
        <f t="shared" si="35"/>
        <v>0</v>
      </c>
      <c r="AE111" s="293">
        <f t="shared" si="35"/>
        <v>0</v>
      </c>
      <c r="AF111" s="293">
        <f t="shared" si="35"/>
        <v>0</v>
      </c>
      <c r="AG111" s="293">
        <f t="shared" si="35"/>
        <v>0</v>
      </c>
      <c r="AH111" s="293">
        <f t="shared" si="35"/>
        <v>0</v>
      </c>
      <c r="AI111" s="293">
        <f t="shared" si="35"/>
        <v>0</v>
      </c>
      <c r="AJ111" s="293">
        <f t="shared" si="35"/>
        <v>0</v>
      </c>
      <c r="AK111" s="293">
        <f t="shared" si="35"/>
        <v>0</v>
      </c>
      <c r="AL111" s="293">
        <f t="shared" si="35"/>
        <v>0</v>
      </c>
      <c r="AM111" s="293">
        <f t="shared" si="35"/>
        <v>0</v>
      </c>
      <c r="AN111" s="293">
        <f t="shared" si="35"/>
        <v>0</v>
      </c>
      <c r="AO111" s="293">
        <f t="shared" si="35"/>
        <v>0</v>
      </c>
      <c r="AP111" s="293">
        <f t="shared" si="35"/>
        <v>0</v>
      </c>
      <c r="AQ111" s="293">
        <f t="shared" si="35"/>
        <v>0</v>
      </c>
      <c r="AR111" s="293">
        <f t="shared" si="35"/>
        <v>0</v>
      </c>
      <c r="AS111" s="293">
        <f t="shared" si="35"/>
        <v>0</v>
      </c>
      <c r="AT111" s="293">
        <f t="shared" si="35"/>
        <v>0</v>
      </c>
      <c r="AU111" s="293">
        <f t="shared" si="35"/>
        <v>0</v>
      </c>
      <c r="AV111" s="293">
        <f t="shared" si="35"/>
        <v>0</v>
      </c>
      <c r="AW111" s="293">
        <f t="shared" si="35"/>
        <v>0</v>
      </c>
      <c r="AX111" s="293">
        <f t="shared" si="35"/>
        <v>0</v>
      </c>
      <c r="AY111" s="293">
        <f t="shared" si="35"/>
        <v>0</v>
      </c>
      <c r="AZ111" s="293">
        <f t="shared" si="35"/>
        <v>0</v>
      </c>
      <c r="BA111" s="293">
        <f t="shared" si="35"/>
        <v>0</v>
      </c>
      <c r="BB111" s="293">
        <f t="shared" si="35"/>
        <v>0</v>
      </c>
      <c r="BC111" s="293">
        <f t="shared" si="35"/>
        <v>0</v>
      </c>
      <c r="BD111" s="293">
        <f t="shared" si="35"/>
        <v>0</v>
      </c>
      <c r="BE111" s="293">
        <f t="shared" si="35"/>
        <v>0</v>
      </c>
      <c r="BF111" s="293">
        <f t="shared" si="35"/>
        <v>0</v>
      </c>
      <c r="BG111" s="293">
        <f t="shared" si="35"/>
        <v>0</v>
      </c>
      <c r="BH111" s="293">
        <f t="shared" si="35"/>
        <v>0</v>
      </c>
      <c r="BI111" s="293">
        <f t="shared" si="35"/>
        <v>0</v>
      </c>
      <c r="BJ111" s="293">
        <f t="shared" si="35"/>
        <v>0</v>
      </c>
      <c r="BK111" s="293">
        <f t="shared" si="35"/>
        <v>0</v>
      </c>
      <c r="BL111" s="293">
        <f t="shared" si="35"/>
        <v>0</v>
      </c>
      <c r="BM111" s="293">
        <f t="shared" si="35"/>
        <v>0</v>
      </c>
      <c r="BN111" s="293">
        <f t="shared" si="35"/>
        <v>0</v>
      </c>
      <c r="BO111" s="293">
        <f t="shared" si="35"/>
        <v>0</v>
      </c>
      <c r="BP111" s="293">
        <f t="shared" si="35"/>
        <v>0</v>
      </c>
      <c r="BQ111" s="293">
        <f t="shared" si="35"/>
        <v>0</v>
      </c>
      <c r="BR111" s="293">
        <f t="shared" si="35"/>
        <v>0</v>
      </c>
      <c r="BS111" s="293">
        <f t="shared" si="35"/>
        <v>0</v>
      </c>
      <c r="BT111" s="293">
        <f t="shared" si="35"/>
        <v>0</v>
      </c>
      <c r="BU111" s="293">
        <f t="shared" si="35"/>
        <v>0</v>
      </c>
    </row>
    <row r="112" spans="2:73" ht="18" customHeight="1" thickBot="1">
      <c r="B112" s="294">
        <v>106</v>
      </c>
      <c r="C112" s="297"/>
      <c r="D112" s="365"/>
      <c r="E112" s="366"/>
      <c r="F112" s="367"/>
      <c r="G112" s="367"/>
      <c r="H112" s="368"/>
      <c r="I112" s="367"/>
      <c r="J112" s="367"/>
      <c r="K112" s="295"/>
      <c r="L112" s="297" t="str">
        <f t="shared" si="24"/>
        <v/>
      </c>
      <c r="M112" s="297"/>
      <c r="N112" s="298">
        <f t="shared" si="34"/>
        <v>0</v>
      </c>
      <c r="O112" s="298">
        <f t="shared" si="34"/>
        <v>0</v>
      </c>
      <c r="P112" s="298">
        <f t="shared" si="35"/>
        <v>0</v>
      </c>
      <c r="Q112" s="298">
        <f t="shared" si="35"/>
        <v>0</v>
      </c>
      <c r="R112" s="298">
        <f t="shared" si="35"/>
        <v>0</v>
      </c>
      <c r="S112" s="298">
        <f t="shared" si="35"/>
        <v>0</v>
      </c>
      <c r="T112" s="298">
        <f t="shared" si="35"/>
        <v>0</v>
      </c>
      <c r="U112" s="298">
        <f t="shared" si="35"/>
        <v>0</v>
      </c>
      <c r="V112" s="298">
        <f t="shared" si="35"/>
        <v>0</v>
      </c>
      <c r="W112" s="298">
        <f t="shared" si="35"/>
        <v>0</v>
      </c>
      <c r="X112" s="298">
        <f t="shared" si="35"/>
        <v>0</v>
      </c>
      <c r="Y112" s="298">
        <f t="shared" si="35"/>
        <v>0</v>
      </c>
      <c r="Z112" s="298">
        <f t="shared" si="35"/>
        <v>0</v>
      </c>
      <c r="AA112" s="298">
        <f t="shared" si="35"/>
        <v>0</v>
      </c>
      <c r="AB112" s="298">
        <f t="shared" si="35"/>
        <v>0</v>
      </c>
      <c r="AC112" s="298">
        <f t="shared" si="35"/>
        <v>0</v>
      </c>
      <c r="AD112" s="298">
        <f t="shared" si="35"/>
        <v>0</v>
      </c>
      <c r="AE112" s="298">
        <f t="shared" si="35"/>
        <v>0</v>
      </c>
      <c r="AF112" s="298">
        <f t="shared" si="35"/>
        <v>0</v>
      </c>
      <c r="AG112" s="298">
        <f t="shared" si="35"/>
        <v>0</v>
      </c>
      <c r="AH112" s="298">
        <f t="shared" si="35"/>
        <v>0</v>
      </c>
      <c r="AI112" s="298">
        <f t="shared" si="35"/>
        <v>0</v>
      </c>
      <c r="AJ112" s="298">
        <f t="shared" si="35"/>
        <v>0</v>
      </c>
      <c r="AK112" s="298">
        <f t="shared" si="35"/>
        <v>0</v>
      </c>
      <c r="AL112" s="298">
        <f t="shared" si="35"/>
        <v>0</v>
      </c>
      <c r="AM112" s="298">
        <f t="shared" si="35"/>
        <v>0</v>
      </c>
      <c r="AN112" s="298">
        <f t="shared" si="35"/>
        <v>0</v>
      </c>
      <c r="AO112" s="298">
        <f t="shared" si="35"/>
        <v>0</v>
      </c>
      <c r="AP112" s="298">
        <f t="shared" si="35"/>
        <v>0</v>
      </c>
      <c r="AQ112" s="298">
        <f t="shared" si="35"/>
        <v>0</v>
      </c>
      <c r="AR112" s="298">
        <f t="shared" si="35"/>
        <v>0</v>
      </c>
      <c r="AS112" s="298">
        <f t="shared" si="35"/>
        <v>0</v>
      </c>
      <c r="AT112" s="298">
        <f t="shared" si="35"/>
        <v>0</v>
      </c>
      <c r="AU112" s="298">
        <f t="shared" si="35"/>
        <v>0</v>
      </c>
      <c r="AV112" s="298">
        <f t="shared" si="35"/>
        <v>0</v>
      </c>
      <c r="AW112" s="298">
        <f t="shared" si="35"/>
        <v>0</v>
      </c>
      <c r="AX112" s="298">
        <f t="shared" si="35"/>
        <v>0</v>
      </c>
      <c r="AY112" s="298">
        <f t="shared" si="35"/>
        <v>0</v>
      </c>
      <c r="AZ112" s="298">
        <f t="shared" si="35"/>
        <v>0</v>
      </c>
      <c r="BA112" s="298">
        <f t="shared" si="35"/>
        <v>0</v>
      </c>
      <c r="BB112" s="298">
        <f t="shared" si="35"/>
        <v>0</v>
      </c>
      <c r="BC112" s="298">
        <f t="shared" si="35"/>
        <v>0</v>
      </c>
      <c r="BD112" s="298">
        <f t="shared" si="35"/>
        <v>0</v>
      </c>
      <c r="BE112" s="298">
        <f t="shared" si="35"/>
        <v>0</v>
      </c>
      <c r="BF112" s="298">
        <f t="shared" si="35"/>
        <v>0</v>
      </c>
      <c r="BG112" s="298">
        <f t="shared" si="35"/>
        <v>0</v>
      </c>
      <c r="BH112" s="298">
        <f t="shared" si="35"/>
        <v>0</v>
      </c>
      <c r="BI112" s="298">
        <f t="shared" si="35"/>
        <v>0</v>
      </c>
      <c r="BJ112" s="298">
        <f t="shared" si="35"/>
        <v>0</v>
      </c>
      <c r="BK112" s="298">
        <f t="shared" si="35"/>
        <v>0</v>
      </c>
      <c r="BL112" s="298">
        <f t="shared" si="35"/>
        <v>0</v>
      </c>
      <c r="BM112" s="298">
        <f t="shared" si="35"/>
        <v>0</v>
      </c>
      <c r="BN112" s="298">
        <f t="shared" si="35"/>
        <v>0</v>
      </c>
      <c r="BO112" s="298">
        <f t="shared" si="35"/>
        <v>0</v>
      </c>
      <c r="BP112" s="298">
        <f t="shared" si="35"/>
        <v>0</v>
      </c>
      <c r="BQ112" s="298">
        <f t="shared" si="35"/>
        <v>0</v>
      </c>
      <c r="BR112" s="298">
        <f t="shared" si="35"/>
        <v>0</v>
      </c>
      <c r="BS112" s="298">
        <f t="shared" si="35"/>
        <v>0</v>
      </c>
      <c r="BT112" s="298">
        <f t="shared" si="35"/>
        <v>0</v>
      </c>
      <c r="BU112" s="298">
        <f t="shared" si="35"/>
        <v>0</v>
      </c>
    </row>
    <row r="113" spans="2:73" ht="18" customHeight="1">
      <c r="B113" s="294">
        <v>107</v>
      </c>
      <c r="C113" s="292"/>
      <c r="D113" s="361"/>
      <c r="E113" s="362"/>
      <c r="F113" s="363"/>
      <c r="G113" s="363"/>
      <c r="H113" s="364"/>
      <c r="I113" s="363"/>
      <c r="J113" s="363"/>
      <c r="K113" s="291"/>
      <c r="L113" s="292" t="str">
        <f t="shared" si="24"/>
        <v/>
      </c>
      <c r="M113" s="292"/>
      <c r="N113" s="293">
        <f t="shared" si="34"/>
        <v>0</v>
      </c>
      <c r="O113" s="293">
        <f t="shared" si="34"/>
        <v>0</v>
      </c>
      <c r="P113" s="293">
        <f t="shared" si="35"/>
        <v>0</v>
      </c>
      <c r="Q113" s="293">
        <f t="shared" si="35"/>
        <v>0</v>
      </c>
      <c r="R113" s="293">
        <f t="shared" si="35"/>
        <v>0</v>
      </c>
      <c r="S113" s="293">
        <f t="shared" si="35"/>
        <v>0</v>
      </c>
      <c r="T113" s="293">
        <f t="shared" si="35"/>
        <v>0</v>
      </c>
      <c r="U113" s="293">
        <f t="shared" si="35"/>
        <v>0</v>
      </c>
      <c r="V113" s="293">
        <f t="shared" si="35"/>
        <v>0</v>
      </c>
      <c r="W113" s="293">
        <f t="shared" si="35"/>
        <v>0</v>
      </c>
      <c r="X113" s="293">
        <f t="shared" si="35"/>
        <v>0</v>
      </c>
      <c r="Y113" s="293">
        <f t="shared" si="35"/>
        <v>0</v>
      </c>
      <c r="Z113" s="293">
        <f t="shared" si="35"/>
        <v>0</v>
      </c>
      <c r="AA113" s="293">
        <f t="shared" si="35"/>
        <v>0</v>
      </c>
      <c r="AB113" s="293">
        <f t="shared" si="35"/>
        <v>0</v>
      </c>
      <c r="AC113" s="293">
        <f t="shared" si="35"/>
        <v>0</v>
      </c>
      <c r="AD113" s="293">
        <f t="shared" si="35"/>
        <v>0</v>
      </c>
      <c r="AE113" s="293">
        <f t="shared" si="35"/>
        <v>0</v>
      </c>
      <c r="AF113" s="293">
        <f t="shared" si="35"/>
        <v>0</v>
      </c>
      <c r="AG113" s="293">
        <f t="shared" si="35"/>
        <v>0</v>
      </c>
      <c r="AH113" s="293">
        <f t="shared" si="35"/>
        <v>0</v>
      </c>
      <c r="AI113" s="293">
        <f t="shared" si="35"/>
        <v>0</v>
      </c>
      <c r="AJ113" s="293">
        <f t="shared" si="35"/>
        <v>0</v>
      </c>
      <c r="AK113" s="293">
        <f t="shared" si="35"/>
        <v>0</v>
      </c>
      <c r="AL113" s="293">
        <f t="shared" si="35"/>
        <v>0</v>
      </c>
      <c r="AM113" s="293">
        <f t="shared" si="35"/>
        <v>0</v>
      </c>
      <c r="AN113" s="293">
        <f t="shared" si="35"/>
        <v>0</v>
      </c>
      <c r="AO113" s="293">
        <f t="shared" si="35"/>
        <v>0</v>
      </c>
      <c r="AP113" s="293">
        <f t="shared" si="35"/>
        <v>0</v>
      </c>
      <c r="AQ113" s="293">
        <f t="shared" si="35"/>
        <v>0</v>
      </c>
      <c r="AR113" s="293">
        <f t="shared" si="35"/>
        <v>0</v>
      </c>
      <c r="AS113" s="293">
        <f t="shared" si="35"/>
        <v>0</v>
      </c>
      <c r="AT113" s="293">
        <f t="shared" si="35"/>
        <v>0</v>
      </c>
      <c r="AU113" s="293">
        <f t="shared" si="35"/>
        <v>0</v>
      </c>
      <c r="AV113" s="293">
        <f t="shared" si="35"/>
        <v>0</v>
      </c>
      <c r="AW113" s="293">
        <f t="shared" si="35"/>
        <v>0</v>
      </c>
      <c r="AX113" s="293">
        <f t="shared" si="35"/>
        <v>0</v>
      </c>
      <c r="AY113" s="293">
        <f t="shared" si="35"/>
        <v>0</v>
      </c>
      <c r="AZ113" s="293">
        <f t="shared" si="35"/>
        <v>0</v>
      </c>
      <c r="BA113" s="293">
        <f t="shared" si="35"/>
        <v>0</v>
      </c>
      <c r="BB113" s="293">
        <f t="shared" si="35"/>
        <v>0</v>
      </c>
      <c r="BC113" s="293">
        <f t="shared" si="35"/>
        <v>0</v>
      </c>
      <c r="BD113" s="293">
        <f t="shared" si="35"/>
        <v>0</v>
      </c>
      <c r="BE113" s="293">
        <f t="shared" si="35"/>
        <v>0</v>
      </c>
      <c r="BF113" s="293">
        <f t="shared" si="35"/>
        <v>0</v>
      </c>
      <c r="BG113" s="293">
        <f t="shared" si="35"/>
        <v>0</v>
      </c>
      <c r="BH113" s="293">
        <f t="shared" si="35"/>
        <v>0</v>
      </c>
      <c r="BI113" s="293">
        <f t="shared" si="35"/>
        <v>0</v>
      </c>
      <c r="BJ113" s="293">
        <f t="shared" si="35"/>
        <v>0</v>
      </c>
      <c r="BK113" s="293">
        <f t="shared" si="35"/>
        <v>0</v>
      </c>
      <c r="BL113" s="293">
        <f t="shared" si="35"/>
        <v>0</v>
      </c>
      <c r="BM113" s="293">
        <f t="shared" si="35"/>
        <v>0</v>
      </c>
      <c r="BN113" s="293">
        <f t="shared" si="35"/>
        <v>0</v>
      </c>
      <c r="BO113" s="293">
        <f t="shared" si="35"/>
        <v>0</v>
      </c>
      <c r="BP113" s="293">
        <f t="shared" si="35"/>
        <v>0</v>
      </c>
      <c r="BQ113" s="293">
        <f t="shared" si="35"/>
        <v>0</v>
      </c>
      <c r="BR113" s="293">
        <f t="shared" si="35"/>
        <v>0</v>
      </c>
      <c r="BS113" s="293">
        <f t="shared" si="35"/>
        <v>0</v>
      </c>
      <c r="BT113" s="293">
        <f t="shared" ref="P113:BU118" si="36">SUMIFS(listof_result_total_scores,listof_result_program_codes,$C113,listof_result_teams,BT$3)</f>
        <v>0</v>
      </c>
      <c r="BU113" s="293">
        <f t="shared" si="36"/>
        <v>0</v>
      </c>
    </row>
    <row r="114" spans="2:73" ht="18" customHeight="1" thickBot="1">
      <c r="B114" s="294">
        <v>108</v>
      </c>
      <c r="C114" s="297"/>
      <c r="D114" s="365"/>
      <c r="E114" s="366"/>
      <c r="F114" s="367"/>
      <c r="G114" s="367"/>
      <c r="H114" s="368"/>
      <c r="I114" s="367"/>
      <c r="J114" s="367"/>
      <c r="K114" s="295"/>
      <c r="L114" s="297" t="str">
        <f t="shared" si="24"/>
        <v/>
      </c>
      <c r="M114" s="297"/>
      <c r="N114" s="298">
        <f t="shared" si="34"/>
        <v>0</v>
      </c>
      <c r="O114" s="298">
        <f t="shared" si="34"/>
        <v>0</v>
      </c>
      <c r="P114" s="298">
        <f t="shared" si="36"/>
        <v>0</v>
      </c>
      <c r="Q114" s="298">
        <f t="shared" si="36"/>
        <v>0</v>
      </c>
      <c r="R114" s="298">
        <f t="shared" si="36"/>
        <v>0</v>
      </c>
      <c r="S114" s="298">
        <f t="shared" si="36"/>
        <v>0</v>
      </c>
      <c r="T114" s="298">
        <f t="shared" si="36"/>
        <v>0</v>
      </c>
      <c r="U114" s="298">
        <f t="shared" si="36"/>
        <v>0</v>
      </c>
      <c r="V114" s="298">
        <f t="shared" si="36"/>
        <v>0</v>
      </c>
      <c r="W114" s="298">
        <f t="shared" si="36"/>
        <v>0</v>
      </c>
      <c r="X114" s="298">
        <f t="shared" si="36"/>
        <v>0</v>
      </c>
      <c r="Y114" s="298">
        <f t="shared" si="36"/>
        <v>0</v>
      </c>
      <c r="Z114" s="298">
        <f t="shared" si="36"/>
        <v>0</v>
      </c>
      <c r="AA114" s="298">
        <f t="shared" si="36"/>
        <v>0</v>
      </c>
      <c r="AB114" s="298">
        <f t="shared" si="36"/>
        <v>0</v>
      </c>
      <c r="AC114" s="298">
        <f t="shared" si="36"/>
        <v>0</v>
      </c>
      <c r="AD114" s="298">
        <f t="shared" si="36"/>
        <v>0</v>
      </c>
      <c r="AE114" s="298">
        <f t="shared" si="36"/>
        <v>0</v>
      </c>
      <c r="AF114" s="298">
        <f t="shared" si="36"/>
        <v>0</v>
      </c>
      <c r="AG114" s="298">
        <f t="shared" si="36"/>
        <v>0</v>
      </c>
      <c r="AH114" s="298">
        <f t="shared" si="36"/>
        <v>0</v>
      </c>
      <c r="AI114" s="298">
        <f t="shared" si="36"/>
        <v>0</v>
      </c>
      <c r="AJ114" s="298">
        <f t="shared" si="36"/>
        <v>0</v>
      </c>
      <c r="AK114" s="298">
        <f t="shared" si="36"/>
        <v>0</v>
      </c>
      <c r="AL114" s="298">
        <f t="shared" si="36"/>
        <v>0</v>
      </c>
      <c r="AM114" s="298">
        <f t="shared" si="36"/>
        <v>0</v>
      </c>
      <c r="AN114" s="298">
        <f t="shared" si="36"/>
        <v>0</v>
      </c>
      <c r="AO114" s="298">
        <f t="shared" si="36"/>
        <v>0</v>
      </c>
      <c r="AP114" s="298">
        <f t="shared" si="36"/>
        <v>0</v>
      </c>
      <c r="AQ114" s="298">
        <f t="shared" si="36"/>
        <v>0</v>
      </c>
      <c r="AR114" s="298">
        <f t="shared" si="36"/>
        <v>0</v>
      </c>
      <c r="AS114" s="298">
        <f t="shared" si="36"/>
        <v>0</v>
      </c>
      <c r="AT114" s="298">
        <f t="shared" si="36"/>
        <v>0</v>
      </c>
      <c r="AU114" s="298">
        <f t="shared" si="36"/>
        <v>0</v>
      </c>
      <c r="AV114" s="298">
        <f t="shared" si="36"/>
        <v>0</v>
      </c>
      <c r="AW114" s="298">
        <f t="shared" si="36"/>
        <v>0</v>
      </c>
      <c r="AX114" s="298">
        <f t="shared" si="36"/>
        <v>0</v>
      </c>
      <c r="AY114" s="298">
        <f t="shared" si="36"/>
        <v>0</v>
      </c>
      <c r="AZ114" s="298">
        <f t="shared" si="36"/>
        <v>0</v>
      </c>
      <c r="BA114" s="298">
        <f t="shared" si="36"/>
        <v>0</v>
      </c>
      <c r="BB114" s="298">
        <f t="shared" si="36"/>
        <v>0</v>
      </c>
      <c r="BC114" s="298">
        <f t="shared" si="36"/>
        <v>0</v>
      </c>
      <c r="BD114" s="298">
        <f t="shared" si="36"/>
        <v>0</v>
      </c>
      <c r="BE114" s="298">
        <f t="shared" si="36"/>
        <v>0</v>
      </c>
      <c r="BF114" s="298">
        <f t="shared" si="36"/>
        <v>0</v>
      </c>
      <c r="BG114" s="298">
        <f t="shared" si="36"/>
        <v>0</v>
      </c>
      <c r="BH114" s="298">
        <f t="shared" si="36"/>
        <v>0</v>
      </c>
      <c r="BI114" s="298">
        <f t="shared" si="36"/>
        <v>0</v>
      </c>
      <c r="BJ114" s="298">
        <f t="shared" si="36"/>
        <v>0</v>
      </c>
      <c r="BK114" s="298">
        <f t="shared" si="36"/>
        <v>0</v>
      </c>
      <c r="BL114" s="298">
        <f t="shared" si="36"/>
        <v>0</v>
      </c>
      <c r="BM114" s="298">
        <f t="shared" si="36"/>
        <v>0</v>
      </c>
      <c r="BN114" s="298">
        <f t="shared" si="36"/>
        <v>0</v>
      </c>
      <c r="BO114" s="298">
        <f t="shared" si="36"/>
        <v>0</v>
      </c>
      <c r="BP114" s="298">
        <f t="shared" si="36"/>
        <v>0</v>
      </c>
      <c r="BQ114" s="298">
        <f t="shared" si="36"/>
        <v>0</v>
      </c>
      <c r="BR114" s="298">
        <f t="shared" si="36"/>
        <v>0</v>
      </c>
      <c r="BS114" s="298">
        <f t="shared" si="36"/>
        <v>0</v>
      </c>
      <c r="BT114" s="298">
        <f t="shared" si="36"/>
        <v>0</v>
      </c>
      <c r="BU114" s="298">
        <f t="shared" si="36"/>
        <v>0</v>
      </c>
    </row>
    <row r="115" spans="2:73" ht="18" customHeight="1">
      <c r="B115" s="294">
        <v>109</v>
      </c>
      <c r="C115" s="292"/>
      <c r="D115" s="361"/>
      <c r="E115" s="362"/>
      <c r="F115" s="363"/>
      <c r="G115" s="363"/>
      <c r="H115" s="364"/>
      <c r="I115" s="363"/>
      <c r="J115" s="363"/>
      <c r="K115" s="291"/>
      <c r="L115" s="292" t="str">
        <f t="shared" si="24"/>
        <v/>
      </c>
      <c r="M115" s="292"/>
      <c r="N115" s="293">
        <f t="shared" si="34"/>
        <v>0</v>
      </c>
      <c r="O115" s="293">
        <f t="shared" si="34"/>
        <v>0</v>
      </c>
      <c r="P115" s="293">
        <f t="shared" si="36"/>
        <v>0</v>
      </c>
      <c r="Q115" s="293">
        <f t="shared" si="36"/>
        <v>0</v>
      </c>
      <c r="R115" s="293">
        <f t="shared" si="36"/>
        <v>0</v>
      </c>
      <c r="S115" s="293">
        <f t="shared" si="36"/>
        <v>0</v>
      </c>
      <c r="T115" s="293">
        <f t="shared" si="36"/>
        <v>0</v>
      </c>
      <c r="U115" s="293">
        <f t="shared" si="36"/>
        <v>0</v>
      </c>
      <c r="V115" s="293">
        <f t="shared" si="36"/>
        <v>0</v>
      </c>
      <c r="W115" s="293">
        <f t="shared" si="36"/>
        <v>0</v>
      </c>
      <c r="X115" s="293">
        <f t="shared" si="36"/>
        <v>0</v>
      </c>
      <c r="Y115" s="293">
        <f t="shared" si="36"/>
        <v>0</v>
      </c>
      <c r="Z115" s="293">
        <f t="shared" si="36"/>
        <v>0</v>
      </c>
      <c r="AA115" s="293">
        <f t="shared" si="36"/>
        <v>0</v>
      </c>
      <c r="AB115" s="293">
        <f t="shared" si="36"/>
        <v>0</v>
      </c>
      <c r="AC115" s="293">
        <f t="shared" si="36"/>
        <v>0</v>
      </c>
      <c r="AD115" s="293">
        <f t="shared" si="36"/>
        <v>0</v>
      </c>
      <c r="AE115" s="293">
        <f t="shared" si="36"/>
        <v>0</v>
      </c>
      <c r="AF115" s="293">
        <f t="shared" si="36"/>
        <v>0</v>
      </c>
      <c r="AG115" s="293">
        <f t="shared" si="36"/>
        <v>0</v>
      </c>
      <c r="AH115" s="293">
        <f t="shared" si="36"/>
        <v>0</v>
      </c>
      <c r="AI115" s="293">
        <f t="shared" si="36"/>
        <v>0</v>
      </c>
      <c r="AJ115" s="293">
        <f t="shared" si="36"/>
        <v>0</v>
      </c>
      <c r="AK115" s="293">
        <f t="shared" si="36"/>
        <v>0</v>
      </c>
      <c r="AL115" s="293">
        <f t="shared" si="36"/>
        <v>0</v>
      </c>
      <c r="AM115" s="293">
        <f t="shared" si="36"/>
        <v>0</v>
      </c>
      <c r="AN115" s="293">
        <f t="shared" si="36"/>
        <v>0</v>
      </c>
      <c r="AO115" s="293">
        <f t="shared" si="36"/>
        <v>0</v>
      </c>
      <c r="AP115" s="293">
        <f t="shared" si="36"/>
        <v>0</v>
      </c>
      <c r="AQ115" s="293">
        <f t="shared" si="36"/>
        <v>0</v>
      </c>
      <c r="AR115" s="293">
        <f t="shared" si="36"/>
        <v>0</v>
      </c>
      <c r="AS115" s="293">
        <f t="shared" si="36"/>
        <v>0</v>
      </c>
      <c r="AT115" s="293">
        <f t="shared" si="36"/>
        <v>0</v>
      </c>
      <c r="AU115" s="293">
        <f t="shared" si="36"/>
        <v>0</v>
      </c>
      <c r="AV115" s="293">
        <f t="shared" si="36"/>
        <v>0</v>
      </c>
      <c r="AW115" s="293">
        <f t="shared" si="36"/>
        <v>0</v>
      </c>
      <c r="AX115" s="293">
        <f t="shared" si="36"/>
        <v>0</v>
      </c>
      <c r="AY115" s="293">
        <f t="shared" si="36"/>
        <v>0</v>
      </c>
      <c r="AZ115" s="293">
        <f t="shared" si="36"/>
        <v>0</v>
      </c>
      <c r="BA115" s="293">
        <f t="shared" si="36"/>
        <v>0</v>
      </c>
      <c r="BB115" s="293">
        <f t="shared" si="36"/>
        <v>0</v>
      </c>
      <c r="BC115" s="293">
        <f t="shared" si="36"/>
        <v>0</v>
      </c>
      <c r="BD115" s="293">
        <f t="shared" si="36"/>
        <v>0</v>
      </c>
      <c r="BE115" s="293">
        <f t="shared" si="36"/>
        <v>0</v>
      </c>
      <c r="BF115" s="293">
        <f t="shared" si="36"/>
        <v>0</v>
      </c>
      <c r="BG115" s="293">
        <f t="shared" si="36"/>
        <v>0</v>
      </c>
      <c r="BH115" s="293">
        <f t="shared" si="36"/>
        <v>0</v>
      </c>
      <c r="BI115" s="293">
        <f t="shared" si="36"/>
        <v>0</v>
      </c>
      <c r="BJ115" s="293">
        <f t="shared" si="36"/>
        <v>0</v>
      </c>
      <c r="BK115" s="293">
        <f t="shared" si="36"/>
        <v>0</v>
      </c>
      <c r="BL115" s="293">
        <f t="shared" si="36"/>
        <v>0</v>
      </c>
      <c r="BM115" s="293">
        <f t="shared" si="36"/>
        <v>0</v>
      </c>
      <c r="BN115" s="293">
        <f t="shared" si="36"/>
        <v>0</v>
      </c>
      <c r="BO115" s="293">
        <f t="shared" si="36"/>
        <v>0</v>
      </c>
      <c r="BP115" s="293">
        <f t="shared" si="36"/>
        <v>0</v>
      </c>
      <c r="BQ115" s="293">
        <f t="shared" si="36"/>
        <v>0</v>
      </c>
      <c r="BR115" s="293">
        <f t="shared" si="36"/>
        <v>0</v>
      </c>
      <c r="BS115" s="293">
        <f t="shared" si="36"/>
        <v>0</v>
      </c>
      <c r="BT115" s="293">
        <f t="shared" si="36"/>
        <v>0</v>
      </c>
      <c r="BU115" s="293">
        <f t="shared" si="36"/>
        <v>0</v>
      </c>
    </row>
    <row r="116" spans="2:73" ht="18" customHeight="1" thickBot="1">
      <c r="B116" s="294">
        <v>110</v>
      </c>
      <c r="C116" s="297"/>
      <c r="D116" s="365"/>
      <c r="E116" s="366"/>
      <c r="F116" s="367"/>
      <c r="G116" s="367"/>
      <c r="H116" s="368"/>
      <c r="I116" s="367"/>
      <c r="J116" s="367"/>
      <c r="K116" s="295"/>
      <c r="L116" s="297" t="str">
        <f t="shared" si="24"/>
        <v/>
      </c>
      <c r="M116" s="297"/>
      <c r="N116" s="298">
        <f t="shared" si="34"/>
        <v>0</v>
      </c>
      <c r="O116" s="298">
        <f t="shared" si="34"/>
        <v>0</v>
      </c>
      <c r="P116" s="298">
        <f t="shared" si="36"/>
        <v>0</v>
      </c>
      <c r="Q116" s="298">
        <f t="shared" si="36"/>
        <v>0</v>
      </c>
      <c r="R116" s="298">
        <f t="shared" si="36"/>
        <v>0</v>
      </c>
      <c r="S116" s="298">
        <f t="shared" si="36"/>
        <v>0</v>
      </c>
      <c r="T116" s="298">
        <f t="shared" si="36"/>
        <v>0</v>
      </c>
      <c r="U116" s="298">
        <f t="shared" si="36"/>
        <v>0</v>
      </c>
      <c r="V116" s="298">
        <f t="shared" si="36"/>
        <v>0</v>
      </c>
      <c r="W116" s="298">
        <f t="shared" si="36"/>
        <v>0</v>
      </c>
      <c r="X116" s="298">
        <f t="shared" si="36"/>
        <v>0</v>
      </c>
      <c r="Y116" s="298">
        <f t="shared" si="36"/>
        <v>0</v>
      </c>
      <c r="Z116" s="298">
        <f t="shared" si="36"/>
        <v>0</v>
      </c>
      <c r="AA116" s="298">
        <f t="shared" si="36"/>
        <v>0</v>
      </c>
      <c r="AB116" s="298">
        <f t="shared" si="36"/>
        <v>0</v>
      </c>
      <c r="AC116" s="298">
        <f t="shared" si="36"/>
        <v>0</v>
      </c>
      <c r="AD116" s="298">
        <f t="shared" si="36"/>
        <v>0</v>
      </c>
      <c r="AE116" s="298">
        <f t="shared" si="36"/>
        <v>0</v>
      </c>
      <c r="AF116" s="298">
        <f t="shared" si="36"/>
        <v>0</v>
      </c>
      <c r="AG116" s="298">
        <f t="shared" si="36"/>
        <v>0</v>
      </c>
      <c r="AH116" s="298">
        <f t="shared" si="36"/>
        <v>0</v>
      </c>
      <c r="AI116" s="298">
        <f t="shared" si="36"/>
        <v>0</v>
      </c>
      <c r="AJ116" s="298">
        <f t="shared" si="36"/>
        <v>0</v>
      </c>
      <c r="AK116" s="298">
        <f t="shared" si="36"/>
        <v>0</v>
      </c>
      <c r="AL116" s="298">
        <f t="shared" si="36"/>
        <v>0</v>
      </c>
      <c r="AM116" s="298">
        <f t="shared" si="36"/>
        <v>0</v>
      </c>
      <c r="AN116" s="298">
        <f t="shared" si="36"/>
        <v>0</v>
      </c>
      <c r="AO116" s="298">
        <f t="shared" si="36"/>
        <v>0</v>
      </c>
      <c r="AP116" s="298">
        <f t="shared" si="36"/>
        <v>0</v>
      </c>
      <c r="AQ116" s="298">
        <f t="shared" si="36"/>
        <v>0</v>
      </c>
      <c r="AR116" s="298">
        <f t="shared" si="36"/>
        <v>0</v>
      </c>
      <c r="AS116" s="298">
        <f t="shared" si="36"/>
        <v>0</v>
      </c>
      <c r="AT116" s="298">
        <f t="shared" si="36"/>
        <v>0</v>
      </c>
      <c r="AU116" s="298">
        <f t="shared" si="36"/>
        <v>0</v>
      </c>
      <c r="AV116" s="298">
        <f t="shared" si="36"/>
        <v>0</v>
      </c>
      <c r="AW116" s="298">
        <f t="shared" si="36"/>
        <v>0</v>
      </c>
      <c r="AX116" s="298">
        <f t="shared" si="36"/>
        <v>0</v>
      </c>
      <c r="AY116" s="298">
        <f t="shared" si="36"/>
        <v>0</v>
      </c>
      <c r="AZ116" s="298">
        <f t="shared" si="36"/>
        <v>0</v>
      </c>
      <c r="BA116" s="298">
        <f t="shared" si="36"/>
        <v>0</v>
      </c>
      <c r="BB116" s="298">
        <f t="shared" si="36"/>
        <v>0</v>
      </c>
      <c r="BC116" s="298">
        <f t="shared" si="36"/>
        <v>0</v>
      </c>
      <c r="BD116" s="298">
        <f t="shared" si="36"/>
        <v>0</v>
      </c>
      <c r="BE116" s="298">
        <f t="shared" si="36"/>
        <v>0</v>
      </c>
      <c r="BF116" s="298">
        <f t="shared" si="36"/>
        <v>0</v>
      </c>
      <c r="BG116" s="298">
        <f t="shared" si="36"/>
        <v>0</v>
      </c>
      <c r="BH116" s="298">
        <f t="shared" si="36"/>
        <v>0</v>
      </c>
      <c r="BI116" s="298">
        <f t="shared" si="36"/>
        <v>0</v>
      </c>
      <c r="BJ116" s="298">
        <f t="shared" si="36"/>
        <v>0</v>
      </c>
      <c r="BK116" s="298">
        <f t="shared" si="36"/>
        <v>0</v>
      </c>
      <c r="BL116" s="298">
        <f t="shared" si="36"/>
        <v>0</v>
      </c>
      <c r="BM116" s="298">
        <f t="shared" si="36"/>
        <v>0</v>
      </c>
      <c r="BN116" s="298">
        <f t="shared" si="36"/>
        <v>0</v>
      </c>
      <c r="BO116" s="298">
        <f t="shared" si="36"/>
        <v>0</v>
      </c>
      <c r="BP116" s="298">
        <f t="shared" si="36"/>
        <v>0</v>
      </c>
      <c r="BQ116" s="298">
        <f t="shared" si="36"/>
        <v>0</v>
      </c>
      <c r="BR116" s="298">
        <f t="shared" si="36"/>
        <v>0</v>
      </c>
      <c r="BS116" s="298">
        <f t="shared" si="36"/>
        <v>0</v>
      </c>
      <c r="BT116" s="298">
        <f t="shared" si="36"/>
        <v>0</v>
      </c>
      <c r="BU116" s="298">
        <f t="shared" si="36"/>
        <v>0</v>
      </c>
    </row>
    <row r="117" spans="2:73" ht="18" customHeight="1">
      <c r="B117" s="294">
        <v>111</v>
      </c>
      <c r="C117" s="292"/>
      <c r="D117" s="361"/>
      <c r="E117" s="362"/>
      <c r="F117" s="363"/>
      <c r="G117" s="363"/>
      <c r="H117" s="364"/>
      <c r="I117" s="363"/>
      <c r="J117" s="363"/>
      <c r="K117" s="291"/>
      <c r="L117" s="292" t="str">
        <f t="shared" si="24"/>
        <v/>
      </c>
      <c r="M117" s="292"/>
      <c r="N117" s="293">
        <f t="shared" si="34"/>
        <v>0</v>
      </c>
      <c r="O117" s="293">
        <f t="shared" si="34"/>
        <v>0</v>
      </c>
      <c r="P117" s="293">
        <f t="shared" si="36"/>
        <v>0</v>
      </c>
      <c r="Q117" s="293">
        <f t="shared" si="36"/>
        <v>0</v>
      </c>
      <c r="R117" s="293">
        <f t="shared" si="36"/>
        <v>0</v>
      </c>
      <c r="S117" s="293">
        <f t="shared" si="36"/>
        <v>0</v>
      </c>
      <c r="T117" s="293">
        <f t="shared" si="36"/>
        <v>0</v>
      </c>
      <c r="U117" s="293">
        <f t="shared" si="36"/>
        <v>0</v>
      </c>
      <c r="V117" s="293">
        <f t="shared" si="36"/>
        <v>0</v>
      </c>
      <c r="W117" s="293">
        <f t="shared" si="36"/>
        <v>0</v>
      </c>
      <c r="X117" s="293">
        <f t="shared" si="36"/>
        <v>0</v>
      </c>
      <c r="Y117" s="293">
        <f t="shared" si="36"/>
        <v>0</v>
      </c>
      <c r="Z117" s="293">
        <f t="shared" si="36"/>
        <v>0</v>
      </c>
      <c r="AA117" s="293">
        <f t="shared" si="36"/>
        <v>0</v>
      </c>
      <c r="AB117" s="293">
        <f t="shared" si="36"/>
        <v>0</v>
      </c>
      <c r="AC117" s="293">
        <f t="shared" si="36"/>
        <v>0</v>
      </c>
      <c r="AD117" s="293">
        <f t="shared" si="36"/>
        <v>0</v>
      </c>
      <c r="AE117" s="293">
        <f t="shared" si="36"/>
        <v>0</v>
      </c>
      <c r="AF117" s="293">
        <f t="shared" si="36"/>
        <v>0</v>
      </c>
      <c r="AG117" s="293">
        <f t="shared" si="36"/>
        <v>0</v>
      </c>
      <c r="AH117" s="293">
        <f t="shared" si="36"/>
        <v>0</v>
      </c>
      <c r="AI117" s="293">
        <f t="shared" si="36"/>
        <v>0</v>
      </c>
      <c r="AJ117" s="293">
        <f t="shared" si="36"/>
        <v>0</v>
      </c>
      <c r="AK117" s="293">
        <f t="shared" si="36"/>
        <v>0</v>
      </c>
      <c r="AL117" s="293">
        <f t="shared" si="36"/>
        <v>0</v>
      </c>
      <c r="AM117" s="293">
        <f t="shared" si="36"/>
        <v>0</v>
      </c>
      <c r="AN117" s="293">
        <f t="shared" si="36"/>
        <v>0</v>
      </c>
      <c r="AO117" s="293">
        <f t="shared" si="36"/>
        <v>0</v>
      </c>
      <c r="AP117" s="293">
        <f t="shared" si="36"/>
        <v>0</v>
      </c>
      <c r="AQ117" s="293">
        <f t="shared" si="36"/>
        <v>0</v>
      </c>
      <c r="AR117" s="293">
        <f t="shared" si="36"/>
        <v>0</v>
      </c>
      <c r="AS117" s="293">
        <f t="shared" si="36"/>
        <v>0</v>
      </c>
      <c r="AT117" s="293">
        <f t="shared" si="36"/>
        <v>0</v>
      </c>
      <c r="AU117" s="293">
        <f t="shared" si="36"/>
        <v>0</v>
      </c>
      <c r="AV117" s="293">
        <f t="shared" si="36"/>
        <v>0</v>
      </c>
      <c r="AW117" s="293">
        <f t="shared" si="36"/>
        <v>0</v>
      </c>
      <c r="AX117" s="293">
        <f t="shared" si="36"/>
        <v>0</v>
      </c>
      <c r="AY117" s="293">
        <f t="shared" si="36"/>
        <v>0</v>
      </c>
      <c r="AZ117" s="293">
        <f t="shared" si="36"/>
        <v>0</v>
      </c>
      <c r="BA117" s="293">
        <f t="shared" si="36"/>
        <v>0</v>
      </c>
      <c r="BB117" s="293">
        <f t="shared" si="36"/>
        <v>0</v>
      </c>
      <c r="BC117" s="293">
        <f t="shared" si="36"/>
        <v>0</v>
      </c>
      <c r="BD117" s="293">
        <f t="shared" si="36"/>
        <v>0</v>
      </c>
      <c r="BE117" s="293">
        <f t="shared" si="36"/>
        <v>0</v>
      </c>
      <c r="BF117" s="293">
        <f t="shared" si="36"/>
        <v>0</v>
      </c>
      <c r="BG117" s="293">
        <f t="shared" si="36"/>
        <v>0</v>
      </c>
      <c r="BH117" s="293">
        <f t="shared" si="36"/>
        <v>0</v>
      </c>
      <c r="BI117" s="293">
        <f t="shared" si="36"/>
        <v>0</v>
      </c>
      <c r="BJ117" s="293">
        <f t="shared" si="36"/>
        <v>0</v>
      </c>
      <c r="BK117" s="293">
        <f t="shared" si="36"/>
        <v>0</v>
      </c>
      <c r="BL117" s="293">
        <f t="shared" si="36"/>
        <v>0</v>
      </c>
      <c r="BM117" s="293">
        <f t="shared" si="36"/>
        <v>0</v>
      </c>
      <c r="BN117" s="293">
        <f t="shared" si="36"/>
        <v>0</v>
      </c>
      <c r="BO117" s="293">
        <f t="shared" si="36"/>
        <v>0</v>
      </c>
      <c r="BP117" s="293">
        <f t="shared" si="36"/>
        <v>0</v>
      </c>
      <c r="BQ117" s="293">
        <f t="shared" si="36"/>
        <v>0</v>
      </c>
      <c r="BR117" s="293">
        <f t="shared" si="36"/>
        <v>0</v>
      </c>
      <c r="BS117" s="293">
        <f t="shared" si="36"/>
        <v>0</v>
      </c>
      <c r="BT117" s="293">
        <f t="shared" si="36"/>
        <v>0</v>
      </c>
      <c r="BU117" s="293">
        <f t="shared" si="36"/>
        <v>0</v>
      </c>
    </row>
    <row r="118" spans="2:73" ht="18" customHeight="1" thickBot="1">
      <c r="B118" s="294">
        <v>112</v>
      </c>
      <c r="C118" s="297"/>
      <c r="D118" s="365"/>
      <c r="E118" s="366"/>
      <c r="F118" s="367"/>
      <c r="G118" s="367"/>
      <c r="H118" s="368"/>
      <c r="I118" s="367"/>
      <c r="J118" s="367"/>
      <c r="K118" s="295"/>
      <c r="L118" s="297" t="str">
        <f t="shared" si="24"/>
        <v/>
      </c>
      <c r="M118" s="297"/>
      <c r="N118" s="298">
        <f t="shared" si="34"/>
        <v>0</v>
      </c>
      <c r="O118" s="298">
        <f t="shared" si="34"/>
        <v>0</v>
      </c>
      <c r="P118" s="298">
        <f t="shared" si="36"/>
        <v>0</v>
      </c>
      <c r="Q118" s="298">
        <f t="shared" si="36"/>
        <v>0</v>
      </c>
      <c r="R118" s="298">
        <f t="shared" si="36"/>
        <v>0</v>
      </c>
      <c r="S118" s="298">
        <f t="shared" si="36"/>
        <v>0</v>
      </c>
      <c r="T118" s="298">
        <f t="shared" si="36"/>
        <v>0</v>
      </c>
      <c r="U118" s="298">
        <f t="shared" si="36"/>
        <v>0</v>
      </c>
      <c r="V118" s="298">
        <f t="shared" si="36"/>
        <v>0</v>
      </c>
      <c r="W118" s="298">
        <f t="shared" si="36"/>
        <v>0</v>
      </c>
      <c r="X118" s="298">
        <f t="shared" si="36"/>
        <v>0</v>
      </c>
      <c r="Y118" s="298">
        <f t="shared" si="36"/>
        <v>0</v>
      </c>
      <c r="Z118" s="298">
        <f t="shared" si="36"/>
        <v>0</v>
      </c>
      <c r="AA118" s="298">
        <f t="shared" si="36"/>
        <v>0</v>
      </c>
      <c r="AB118" s="298">
        <f t="shared" si="36"/>
        <v>0</v>
      </c>
      <c r="AC118" s="298">
        <f t="shared" si="36"/>
        <v>0</v>
      </c>
      <c r="AD118" s="298">
        <f t="shared" si="36"/>
        <v>0</v>
      </c>
      <c r="AE118" s="298">
        <f t="shared" si="36"/>
        <v>0</v>
      </c>
      <c r="AF118" s="298">
        <f t="shared" si="36"/>
        <v>0</v>
      </c>
      <c r="AG118" s="298">
        <f t="shared" si="36"/>
        <v>0</v>
      </c>
      <c r="AH118" s="298">
        <f t="shared" si="36"/>
        <v>0</v>
      </c>
      <c r="AI118" s="298">
        <f t="shared" si="36"/>
        <v>0</v>
      </c>
      <c r="AJ118" s="298">
        <f t="shared" si="36"/>
        <v>0</v>
      </c>
      <c r="AK118" s="298">
        <f t="shared" ref="P118:BU122" si="37">SUMIFS(listof_result_total_scores,listof_result_program_codes,$C118,listof_result_teams,AK$3)</f>
        <v>0</v>
      </c>
      <c r="AL118" s="298">
        <f t="shared" si="37"/>
        <v>0</v>
      </c>
      <c r="AM118" s="298">
        <f t="shared" si="37"/>
        <v>0</v>
      </c>
      <c r="AN118" s="298">
        <f t="shared" si="37"/>
        <v>0</v>
      </c>
      <c r="AO118" s="298">
        <f t="shared" si="37"/>
        <v>0</v>
      </c>
      <c r="AP118" s="298">
        <f t="shared" si="37"/>
        <v>0</v>
      </c>
      <c r="AQ118" s="298">
        <f t="shared" si="37"/>
        <v>0</v>
      </c>
      <c r="AR118" s="298">
        <f t="shared" si="37"/>
        <v>0</v>
      </c>
      <c r="AS118" s="298">
        <f t="shared" si="37"/>
        <v>0</v>
      </c>
      <c r="AT118" s="298">
        <f t="shared" si="37"/>
        <v>0</v>
      </c>
      <c r="AU118" s="298">
        <f t="shared" si="37"/>
        <v>0</v>
      </c>
      <c r="AV118" s="298">
        <f t="shared" si="37"/>
        <v>0</v>
      </c>
      <c r="AW118" s="298">
        <f t="shared" si="37"/>
        <v>0</v>
      </c>
      <c r="AX118" s="298">
        <f t="shared" si="37"/>
        <v>0</v>
      </c>
      <c r="AY118" s="298">
        <f t="shared" si="37"/>
        <v>0</v>
      </c>
      <c r="AZ118" s="298">
        <f t="shared" si="37"/>
        <v>0</v>
      </c>
      <c r="BA118" s="298">
        <f t="shared" si="37"/>
        <v>0</v>
      </c>
      <c r="BB118" s="298">
        <f t="shared" si="37"/>
        <v>0</v>
      </c>
      <c r="BC118" s="298">
        <f t="shared" si="37"/>
        <v>0</v>
      </c>
      <c r="BD118" s="298">
        <f t="shared" si="37"/>
        <v>0</v>
      </c>
      <c r="BE118" s="298">
        <f t="shared" si="37"/>
        <v>0</v>
      </c>
      <c r="BF118" s="298">
        <f t="shared" si="37"/>
        <v>0</v>
      </c>
      <c r="BG118" s="298">
        <f t="shared" si="37"/>
        <v>0</v>
      </c>
      <c r="BH118" s="298">
        <f t="shared" si="37"/>
        <v>0</v>
      </c>
      <c r="BI118" s="298">
        <f t="shared" si="37"/>
        <v>0</v>
      </c>
      <c r="BJ118" s="298">
        <f t="shared" si="37"/>
        <v>0</v>
      </c>
      <c r="BK118" s="298">
        <f t="shared" si="37"/>
        <v>0</v>
      </c>
      <c r="BL118" s="298">
        <f t="shared" si="37"/>
        <v>0</v>
      </c>
      <c r="BM118" s="298">
        <f t="shared" si="37"/>
        <v>0</v>
      </c>
      <c r="BN118" s="298">
        <f t="shared" si="37"/>
        <v>0</v>
      </c>
      <c r="BO118" s="298">
        <f t="shared" si="37"/>
        <v>0</v>
      </c>
      <c r="BP118" s="298">
        <f t="shared" si="37"/>
        <v>0</v>
      </c>
      <c r="BQ118" s="298">
        <f t="shared" si="37"/>
        <v>0</v>
      </c>
      <c r="BR118" s="298">
        <f t="shared" si="37"/>
        <v>0</v>
      </c>
      <c r="BS118" s="298">
        <f t="shared" si="37"/>
        <v>0</v>
      </c>
      <c r="BT118" s="298">
        <f t="shared" si="37"/>
        <v>0</v>
      </c>
      <c r="BU118" s="298">
        <f t="shared" si="37"/>
        <v>0</v>
      </c>
    </row>
    <row r="119" spans="2:73" ht="18" customHeight="1">
      <c r="B119" s="294">
        <v>113</v>
      </c>
      <c r="C119" s="292"/>
      <c r="D119" s="361"/>
      <c r="E119" s="362"/>
      <c r="F119" s="363"/>
      <c r="G119" s="363"/>
      <c r="H119" s="364"/>
      <c r="I119" s="363"/>
      <c r="J119" s="363"/>
      <c r="K119" s="291"/>
      <c r="L119" s="292" t="str">
        <f t="shared" si="24"/>
        <v/>
      </c>
      <c r="M119" s="292"/>
      <c r="N119" s="293">
        <f t="shared" si="34"/>
        <v>0</v>
      </c>
      <c r="O119" s="293">
        <f t="shared" si="34"/>
        <v>0</v>
      </c>
      <c r="P119" s="293">
        <f t="shared" si="37"/>
        <v>0</v>
      </c>
      <c r="Q119" s="293">
        <f t="shared" si="37"/>
        <v>0</v>
      </c>
      <c r="R119" s="293">
        <f t="shared" si="37"/>
        <v>0</v>
      </c>
      <c r="S119" s="293">
        <f t="shared" si="37"/>
        <v>0</v>
      </c>
      <c r="T119" s="293">
        <f t="shared" si="37"/>
        <v>0</v>
      </c>
      <c r="U119" s="293">
        <f t="shared" si="37"/>
        <v>0</v>
      </c>
      <c r="V119" s="293">
        <f t="shared" si="37"/>
        <v>0</v>
      </c>
      <c r="W119" s="293">
        <f t="shared" si="37"/>
        <v>0</v>
      </c>
      <c r="X119" s="293">
        <f t="shared" si="37"/>
        <v>0</v>
      </c>
      <c r="Y119" s="293">
        <f t="shared" si="37"/>
        <v>0</v>
      </c>
      <c r="Z119" s="293">
        <f t="shared" si="37"/>
        <v>0</v>
      </c>
      <c r="AA119" s="293">
        <f t="shared" si="37"/>
        <v>0</v>
      </c>
      <c r="AB119" s="293">
        <f t="shared" si="37"/>
        <v>0</v>
      </c>
      <c r="AC119" s="293">
        <f t="shared" si="37"/>
        <v>0</v>
      </c>
      <c r="AD119" s="293">
        <f t="shared" si="37"/>
        <v>0</v>
      </c>
      <c r="AE119" s="293">
        <f t="shared" si="37"/>
        <v>0</v>
      </c>
      <c r="AF119" s="293">
        <f t="shared" si="37"/>
        <v>0</v>
      </c>
      <c r="AG119" s="293">
        <f t="shared" si="37"/>
        <v>0</v>
      </c>
      <c r="AH119" s="293">
        <f t="shared" si="37"/>
        <v>0</v>
      </c>
      <c r="AI119" s="293">
        <f t="shared" si="37"/>
        <v>0</v>
      </c>
      <c r="AJ119" s="293">
        <f t="shared" si="37"/>
        <v>0</v>
      </c>
      <c r="AK119" s="293">
        <f t="shared" si="37"/>
        <v>0</v>
      </c>
      <c r="AL119" s="293">
        <f t="shared" si="37"/>
        <v>0</v>
      </c>
      <c r="AM119" s="293">
        <f t="shared" si="37"/>
        <v>0</v>
      </c>
      <c r="AN119" s="293">
        <f t="shared" si="37"/>
        <v>0</v>
      </c>
      <c r="AO119" s="293">
        <f t="shared" si="37"/>
        <v>0</v>
      </c>
      <c r="AP119" s="293">
        <f t="shared" si="37"/>
        <v>0</v>
      </c>
      <c r="AQ119" s="293">
        <f t="shared" si="37"/>
        <v>0</v>
      </c>
      <c r="AR119" s="293">
        <f t="shared" si="37"/>
        <v>0</v>
      </c>
      <c r="AS119" s="293">
        <f t="shared" si="37"/>
        <v>0</v>
      </c>
      <c r="AT119" s="293">
        <f t="shared" si="37"/>
        <v>0</v>
      </c>
      <c r="AU119" s="293">
        <f t="shared" si="37"/>
        <v>0</v>
      </c>
      <c r="AV119" s="293">
        <f t="shared" si="37"/>
        <v>0</v>
      </c>
      <c r="AW119" s="293">
        <f t="shared" si="37"/>
        <v>0</v>
      </c>
      <c r="AX119" s="293">
        <f t="shared" si="37"/>
        <v>0</v>
      </c>
      <c r="AY119" s="293">
        <f t="shared" si="37"/>
        <v>0</v>
      </c>
      <c r="AZ119" s="293">
        <f t="shared" si="37"/>
        <v>0</v>
      </c>
      <c r="BA119" s="293">
        <f t="shared" si="37"/>
        <v>0</v>
      </c>
      <c r="BB119" s="293">
        <f t="shared" si="37"/>
        <v>0</v>
      </c>
      <c r="BC119" s="293">
        <f t="shared" si="37"/>
        <v>0</v>
      </c>
      <c r="BD119" s="293">
        <f t="shared" si="37"/>
        <v>0</v>
      </c>
      <c r="BE119" s="293">
        <f t="shared" si="37"/>
        <v>0</v>
      </c>
      <c r="BF119" s="293">
        <f t="shared" si="37"/>
        <v>0</v>
      </c>
      <c r="BG119" s="293">
        <f t="shared" si="37"/>
        <v>0</v>
      </c>
      <c r="BH119" s="293">
        <f t="shared" si="37"/>
        <v>0</v>
      </c>
      <c r="BI119" s="293">
        <f t="shared" si="37"/>
        <v>0</v>
      </c>
      <c r="BJ119" s="293">
        <f t="shared" si="37"/>
        <v>0</v>
      </c>
      <c r="BK119" s="293">
        <f t="shared" si="37"/>
        <v>0</v>
      </c>
      <c r="BL119" s="293">
        <f t="shared" si="37"/>
        <v>0</v>
      </c>
      <c r="BM119" s="293">
        <f t="shared" si="37"/>
        <v>0</v>
      </c>
      <c r="BN119" s="293">
        <f t="shared" si="37"/>
        <v>0</v>
      </c>
      <c r="BO119" s="293">
        <f t="shared" si="37"/>
        <v>0</v>
      </c>
      <c r="BP119" s="293">
        <f t="shared" si="37"/>
        <v>0</v>
      </c>
      <c r="BQ119" s="293">
        <f t="shared" si="37"/>
        <v>0</v>
      </c>
      <c r="BR119" s="293">
        <f t="shared" si="37"/>
        <v>0</v>
      </c>
      <c r="BS119" s="293">
        <f t="shared" si="37"/>
        <v>0</v>
      </c>
      <c r="BT119" s="293">
        <f t="shared" si="37"/>
        <v>0</v>
      </c>
      <c r="BU119" s="293">
        <f t="shared" si="37"/>
        <v>0</v>
      </c>
    </row>
    <row r="120" spans="2:73" ht="18" customHeight="1" thickBot="1">
      <c r="B120" s="294">
        <v>114</v>
      </c>
      <c r="C120" s="297"/>
      <c r="D120" s="365"/>
      <c r="E120" s="366"/>
      <c r="F120" s="367"/>
      <c r="G120" s="367"/>
      <c r="H120" s="368"/>
      <c r="I120" s="367"/>
      <c r="J120" s="367"/>
      <c r="K120" s="295"/>
      <c r="L120" s="297" t="str">
        <f t="shared" si="24"/>
        <v/>
      </c>
      <c r="M120" s="297"/>
      <c r="N120" s="298">
        <f t="shared" si="34"/>
        <v>0</v>
      </c>
      <c r="O120" s="298">
        <f t="shared" si="34"/>
        <v>0</v>
      </c>
      <c r="P120" s="298">
        <f t="shared" si="37"/>
        <v>0</v>
      </c>
      <c r="Q120" s="298">
        <f t="shared" si="37"/>
        <v>0</v>
      </c>
      <c r="R120" s="298">
        <f t="shared" si="37"/>
        <v>0</v>
      </c>
      <c r="S120" s="298">
        <f t="shared" si="37"/>
        <v>0</v>
      </c>
      <c r="T120" s="298">
        <f t="shared" si="37"/>
        <v>0</v>
      </c>
      <c r="U120" s="298">
        <f t="shared" si="37"/>
        <v>0</v>
      </c>
      <c r="V120" s="298">
        <f t="shared" si="37"/>
        <v>0</v>
      </c>
      <c r="W120" s="298">
        <f t="shared" si="37"/>
        <v>0</v>
      </c>
      <c r="X120" s="298">
        <f t="shared" si="37"/>
        <v>0</v>
      </c>
      <c r="Y120" s="298">
        <f t="shared" si="37"/>
        <v>0</v>
      </c>
      <c r="Z120" s="298">
        <f t="shared" si="37"/>
        <v>0</v>
      </c>
      <c r="AA120" s="298">
        <f t="shared" si="37"/>
        <v>0</v>
      </c>
      <c r="AB120" s="298">
        <f t="shared" si="37"/>
        <v>0</v>
      </c>
      <c r="AC120" s="298">
        <f t="shared" si="37"/>
        <v>0</v>
      </c>
      <c r="AD120" s="298">
        <f t="shared" si="37"/>
        <v>0</v>
      </c>
      <c r="AE120" s="298">
        <f t="shared" si="37"/>
        <v>0</v>
      </c>
      <c r="AF120" s="298">
        <f t="shared" si="37"/>
        <v>0</v>
      </c>
      <c r="AG120" s="298">
        <f t="shared" si="37"/>
        <v>0</v>
      </c>
      <c r="AH120" s="298">
        <f t="shared" si="37"/>
        <v>0</v>
      </c>
      <c r="AI120" s="298">
        <f t="shared" si="37"/>
        <v>0</v>
      </c>
      <c r="AJ120" s="298">
        <f t="shared" si="37"/>
        <v>0</v>
      </c>
      <c r="AK120" s="298">
        <f t="shared" si="37"/>
        <v>0</v>
      </c>
      <c r="AL120" s="298">
        <f t="shared" si="37"/>
        <v>0</v>
      </c>
      <c r="AM120" s="298">
        <f t="shared" si="37"/>
        <v>0</v>
      </c>
      <c r="AN120" s="298">
        <f t="shared" si="37"/>
        <v>0</v>
      </c>
      <c r="AO120" s="298">
        <f t="shared" si="37"/>
        <v>0</v>
      </c>
      <c r="AP120" s="298">
        <f t="shared" si="37"/>
        <v>0</v>
      </c>
      <c r="AQ120" s="298">
        <f t="shared" si="37"/>
        <v>0</v>
      </c>
      <c r="AR120" s="298">
        <f t="shared" si="37"/>
        <v>0</v>
      </c>
      <c r="AS120" s="298">
        <f t="shared" si="37"/>
        <v>0</v>
      </c>
      <c r="AT120" s="298">
        <f t="shared" si="37"/>
        <v>0</v>
      </c>
      <c r="AU120" s="298">
        <f t="shared" si="37"/>
        <v>0</v>
      </c>
      <c r="AV120" s="298">
        <f t="shared" si="37"/>
        <v>0</v>
      </c>
      <c r="AW120" s="298">
        <f t="shared" si="37"/>
        <v>0</v>
      </c>
      <c r="AX120" s="298">
        <f t="shared" si="37"/>
        <v>0</v>
      </c>
      <c r="AY120" s="298">
        <f t="shared" si="37"/>
        <v>0</v>
      </c>
      <c r="AZ120" s="298">
        <f t="shared" si="37"/>
        <v>0</v>
      </c>
      <c r="BA120" s="298">
        <f t="shared" si="37"/>
        <v>0</v>
      </c>
      <c r="BB120" s="298">
        <f t="shared" si="37"/>
        <v>0</v>
      </c>
      <c r="BC120" s="298">
        <f t="shared" si="37"/>
        <v>0</v>
      </c>
      <c r="BD120" s="298">
        <f t="shared" si="37"/>
        <v>0</v>
      </c>
      <c r="BE120" s="298">
        <f t="shared" si="37"/>
        <v>0</v>
      </c>
      <c r="BF120" s="298">
        <f t="shared" si="37"/>
        <v>0</v>
      </c>
      <c r="BG120" s="298">
        <f t="shared" si="37"/>
        <v>0</v>
      </c>
      <c r="BH120" s="298">
        <f t="shared" si="37"/>
        <v>0</v>
      </c>
      <c r="BI120" s="298">
        <f t="shared" si="37"/>
        <v>0</v>
      </c>
      <c r="BJ120" s="298">
        <f t="shared" si="37"/>
        <v>0</v>
      </c>
      <c r="BK120" s="298">
        <f t="shared" si="37"/>
        <v>0</v>
      </c>
      <c r="BL120" s="298">
        <f t="shared" si="37"/>
        <v>0</v>
      </c>
      <c r="BM120" s="298">
        <f t="shared" si="37"/>
        <v>0</v>
      </c>
      <c r="BN120" s="298">
        <f t="shared" si="37"/>
        <v>0</v>
      </c>
      <c r="BO120" s="298">
        <f t="shared" si="37"/>
        <v>0</v>
      </c>
      <c r="BP120" s="298">
        <f t="shared" si="37"/>
        <v>0</v>
      </c>
      <c r="BQ120" s="298">
        <f t="shared" si="37"/>
        <v>0</v>
      </c>
      <c r="BR120" s="298">
        <f t="shared" si="37"/>
        <v>0</v>
      </c>
      <c r="BS120" s="298">
        <f t="shared" si="37"/>
        <v>0</v>
      </c>
      <c r="BT120" s="298">
        <f t="shared" si="37"/>
        <v>0</v>
      </c>
      <c r="BU120" s="298">
        <f t="shared" si="37"/>
        <v>0</v>
      </c>
    </row>
    <row r="121" spans="2:73" ht="18" customHeight="1">
      <c r="B121" s="294">
        <v>115</v>
      </c>
      <c r="C121" s="292"/>
      <c r="D121" s="361"/>
      <c r="E121" s="362"/>
      <c r="F121" s="363"/>
      <c r="G121" s="363"/>
      <c r="H121" s="364"/>
      <c r="I121" s="363"/>
      <c r="J121" s="363"/>
      <c r="K121" s="291"/>
      <c r="L121" s="292" t="str">
        <f t="shared" si="24"/>
        <v/>
      </c>
      <c r="M121" s="292"/>
      <c r="N121" s="293">
        <f t="shared" si="34"/>
        <v>0</v>
      </c>
      <c r="O121" s="293">
        <f t="shared" si="34"/>
        <v>0</v>
      </c>
      <c r="P121" s="293">
        <f t="shared" si="37"/>
        <v>0</v>
      </c>
      <c r="Q121" s="293">
        <f t="shared" si="37"/>
        <v>0</v>
      </c>
      <c r="R121" s="293">
        <f t="shared" si="37"/>
        <v>0</v>
      </c>
      <c r="S121" s="293">
        <f t="shared" si="37"/>
        <v>0</v>
      </c>
      <c r="T121" s="293">
        <f t="shared" si="37"/>
        <v>0</v>
      </c>
      <c r="U121" s="293">
        <f t="shared" si="37"/>
        <v>0</v>
      </c>
      <c r="V121" s="293">
        <f t="shared" si="37"/>
        <v>0</v>
      </c>
      <c r="W121" s="293">
        <f t="shared" si="37"/>
        <v>0</v>
      </c>
      <c r="X121" s="293">
        <f t="shared" si="37"/>
        <v>0</v>
      </c>
      <c r="Y121" s="293">
        <f t="shared" si="37"/>
        <v>0</v>
      </c>
      <c r="Z121" s="293">
        <f t="shared" si="37"/>
        <v>0</v>
      </c>
      <c r="AA121" s="293">
        <f t="shared" si="37"/>
        <v>0</v>
      </c>
      <c r="AB121" s="293">
        <f t="shared" si="37"/>
        <v>0</v>
      </c>
      <c r="AC121" s="293">
        <f t="shared" si="37"/>
        <v>0</v>
      </c>
      <c r="AD121" s="293">
        <f t="shared" si="37"/>
        <v>0</v>
      </c>
      <c r="AE121" s="293">
        <f t="shared" si="37"/>
        <v>0</v>
      </c>
      <c r="AF121" s="293">
        <f t="shared" si="37"/>
        <v>0</v>
      </c>
      <c r="AG121" s="293">
        <f t="shared" si="37"/>
        <v>0</v>
      </c>
      <c r="AH121" s="293">
        <f t="shared" si="37"/>
        <v>0</v>
      </c>
      <c r="AI121" s="293">
        <f t="shared" si="37"/>
        <v>0</v>
      </c>
      <c r="AJ121" s="293">
        <f t="shared" si="37"/>
        <v>0</v>
      </c>
      <c r="AK121" s="293">
        <f t="shared" si="37"/>
        <v>0</v>
      </c>
      <c r="AL121" s="293">
        <f t="shared" si="37"/>
        <v>0</v>
      </c>
      <c r="AM121" s="293">
        <f t="shared" si="37"/>
        <v>0</v>
      </c>
      <c r="AN121" s="293">
        <f t="shared" si="37"/>
        <v>0</v>
      </c>
      <c r="AO121" s="293">
        <f t="shared" si="37"/>
        <v>0</v>
      </c>
      <c r="AP121" s="293">
        <f t="shared" si="37"/>
        <v>0</v>
      </c>
      <c r="AQ121" s="293">
        <f t="shared" si="37"/>
        <v>0</v>
      </c>
      <c r="AR121" s="293">
        <f t="shared" si="37"/>
        <v>0</v>
      </c>
      <c r="AS121" s="293">
        <f t="shared" si="37"/>
        <v>0</v>
      </c>
      <c r="AT121" s="293">
        <f t="shared" si="37"/>
        <v>0</v>
      </c>
      <c r="AU121" s="293">
        <f t="shared" si="37"/>
        <v>0</v>
      </c>
      <c r="AV121" s="293">
        <f t="shared" si="37"/>
        <v>0</v>
      </c>
      <c r="AW121" s="293">
        <f t="shared" si="37"/>
        <v>0</v>
      </c>
      <c r="AX121" s="293">
        <f t="shared" si="37"/>
        <v>0</v>
      </c>
      <c r="AY121" s="293">
        <f t="shared" si="37"/>
        <v>0</v>
      </c>
      <c r="AZ121" s="293">
        <f t="shared" si="37"/>
        <v>0</v>
      </c>
      <c r="BA121" s="293">
        <f t="shared" si="37"/>
        <v>0</v>
      </c>
      <c r="BB121" s="293">
        <f t="shared" si="37"/>
        <v>0</v>
      </c>
      <c r="BC121" s="293">
        <f t="shared" si="37"/>
        <v>0</v>
      </c>
      <c r="BD121" s="293">
        <f t="shared" si="37"/>
        <v>0</v>
      </c>
      <c r="BE121" s="293">
        <f t="shared" si="37"/>
        <v>0</v>
      </c>
      <c r="BF121" s="293">
        <f t="shared" si="37"/>
        <v>0</v>
      </c>
      <c r="BG121" s="293">
        <f t="shared" si="37"/>
        <v>0</v>
      </c>
      <c r="BH121" s="293">
        <f t="shared" si="37"/>
        <v>0</v>
      </c>
      <c r="BI121" s="293">
        <f t="shared" si="37"/>
        <v>0</v>
      </c>
      <c r="BJ121" s="293">
        <f t="shared" si="37"/>
        <v>0</v>
      </c>
      <c r="BK121" s="293">
        <f t="shared" si="37"/>
        <v>0</v>
      </c>
      <c r="BL121" s="293">
        <f t="shared" si="37"/>
        <v>0</v>
      </c>
      <c r="BM121" s="293">
        <f t="shared" si="37"/>
        <v>0</v>
      </c>
      <c r="BN121" s="293">
        <f t="shared" si="37"/>
        <v>0</v>
      </c>
      <c r="BO121" s="293">
        <f t="shared" si="37"/>
        <v>0</v>
      </c>
      <c r="BP121" s="293">
        <f t="shared" si="37"/>
        <v>0</v>
      </c>
      <c r="BQ121" s="293">
        <f t="shared" si="37"/>
        <v>0</v>
      </c>
      <c r="BR121" s="293">
        <f t="shared" si="37"/>
        <v>0</v>
      </c>
      <c r="BS121" s="293">
        <f t="shared" si="37"/>
        <v>0</v>
      </c>
      <c r="BT121" s="293">
        <f t="shared" si="37"/>
        <v>0</v>
      </c>
      <c r="BU121" s="293">
        <f t="shared" si="37"/>
        <v>0</v>
      </c>
    </row>
    <row r="122" spans="2:73" ht="18" customHeight="1" thickBot="1">
      <c r="B122" s="294">
        <v>116</v>
      </c>
      <c r="C122" s="297"/>
      <c r="D122" s="365"/>
      <c r="E122" s="366"/>
      <c r="F122" s="367"/>
      <c r="G122" s="367"/>
      <c r="H122" s="368"/>
      <c r="I122" s="367"/>
      <c r="J122" s="367"/>
      <c r="K122" s="295"/>
      <c r="L122" s="297" t="str">
        <f t="shared" si="24"/>
        <v/>
      </c>
      <c r="M122" s="297"/>
      <c r="N122" s="298">
        <f t="shared" si="34"/>
        <v>0</v>
      </c>
      <c r="O122" s="298">
        <f t="shared" si="34"/>
        <v>0</v>
      </c>
      <c r="P122" s="298">
        <f t="shared" si="37"/>
        <v>0</v>
      </c>
      <c r="Q122" s="298">
        <f t="shared" si="37"/>
        <v>0</v>
      </c>
      <c r="R122" s="298">
        <f t="shared" si="37"/>
        <v>0</v>
      </c>
      <c r="S122" s="298">
        <f t="shared" si="37"/>
        <v>0</v>
      </c>
      <c r="T122" s="298">
        <f t="shared" si="37"/>
        <v>0</v>
      </c>
      <c r="U122" s="298">
        <f t="shared" si="37"/>
        <v>0</v>
      </c>
      <c r="V122" s="298">
        <f t="shared" si="37"/>
        <v>0</v>
      </c>
      <c r="W122" s="298">
        <f t="shared" si="37"/>
        <v>0</v>
      </c>
      <c r="X122" s="298">
        <f t="shared" si="37"/>
        <v>0</v>
      </c>
      <c r="Y122" s="298">
        <f t="shared" si="37"/>
        <v>0</v>
      </c>
      <c r="Z122" s="298">
        <f t="shared" si="37"/>
        <v>0</v>
      </c>
      <c r="AA122" s="298">
        <f t="shared" si="37"/>
        <v>0</v>
      </c>
      <c r="AB122" s="298">
        <f t="shared" si="37"/>
        <v>0</v>
      </c>
      <c r="AC122" s="298">
        <f t="shared" si="37"/>
        <v>0</v>
      </c>
      <c r="AD122" s="298">
        <f t="shared" si="37"/>
        <v>0</v>
      </c>
      <c r="AE122" s="298">
        <f t="shared" si="37"/>
        <v>0</v>
      </c>
      <c r="AF122" s="298">
        <f t="shared" si="37"/>
        <v>0</v>
      </c>
      <c r="AG122" s="298">
        <f t="shared" si="37"/>
        <v>0</v>
      </c>
      <c r="AH122" s="298">
        <f t="shared" si="37"/>
        <v>0</v>
      </c>
      <c r="AI122" s="298">
        <f t="shared" si="37"/>
        <v>0</v>
      </c>
      <c r="AJ122" s="298">
        <f t="shared" si="37"/>
        <v>0</v>
      </c>
      <c r="AK122" s="298">
        <f t="shared" si="37"/>
        <v>0</v>
      </c>
      <c r="AL122" s="298">
        <f t="shared" si="37"/>
        <v>0</v>
      </c>
      <c r="AM122" s="298">
        <f t="shared" si="37"/>
        <v>0</v>
      </c>
      <c r="AN122" s="298">
        <f t="shared" si="37"/>
        <v>0</v>
      </c>
      <c r="AO122" s="298">
        <f t="shared" si="37"/>
        <v>0</v>
      </c>
      <c r="AP122" s="298">
        <f t="shared" si="37"/>
        <v>0</v>
      </c>
      <c r="AQ122" s="298">
        <f t="shared" si="37"/>
        <v>0</v>
      </c>
      <c r="AR122" s="298">
        <f t="shared" si="37"/>
        <v>0</v>
      </c>
      <c r="AS122" s="298">
        <f t="shared" si="37"/>
        <v>0</v>
      </c>
      <c r="AT122" s="298">
        <f t="shared" si="37"/>
        <v>0</v>
      </c>
      <c r="AU122" s="298">
        <f t="shared" si="37"/>
        <v>0</v>
      </c>
      <c r="AV122" s="298">
        <f t="shared" si="37"/>
        <v>0</v>
      </c>
      <c r="AW122" s="298">
        <f t="shared" si="37"/>
        <v>0</v>
      </c>
      <c r="AX122" s="298">
        <f t="shared" si="37"/>
        <v>0</v>
      </c>
      <c r="AY122" s="298">
        <f t="shared" si="37"/>
        <v>0</v>
      </c>
      <c r="AZ122" s="298">
        <f t="shared" si="37"/>
        <v>0</v>
      </c>
      <c r="BA122" s="298">
        <f t="shared" si="37"/>
        <v>0</v>
      </c>
      <c r="BB122" s="298">
        <f t="shared" si="37"/>
        <v>0</v>
      </c>
      <c r="BC122" s="298">
        <f t="shared" si="37"/>
        <v>0</v>
      </c>
      <c r="BD122" s="298">
        <f t="shared" si="37"/>
        <v>0</v>
      </c>
      <c r="BE122" s="298">
        <f t="shared" si="37"/>
        <v>0</v>
      </c>
      <c r="BF122" s="298">
        <f t="shared" si="37"/>
        <v>0</v>
      </c>
      <c r="BG122" s="298">
        <f t="shared" si="37"/>
        <v>0</v>
      </c>
      <c r="BH122" s="298">
        <f t="shared" ref="P122:BU127" si="38">SUMIFS(listof_result_total_scores,listof_result_program_codes,$C122,listof_result_teams,BH$3)</f>
        <v>0</v>
      </c>
      <c r="BI122" s="298">
        <f t="shared" si="38"/>
        <v>0</v>
      </c>
      <c r="BJ122" s="298">
        <f t="shared" si="38"/>
        <v>0</v>
      </c>
      <c r="BK122" s="298">
        <f t="shared" si="38"/>
        <v>0</v>
      </c>
      <c r="BL122" s="298">
        <f t="shared" si="38"/>
        <v>0</v>
      </c>
      <c r="BM122" s="298">
        <f t="shared" si="38"/>
        <v>0</v>
      </c>
      <c r="BN122" s="298">
        <f t="shared" si="38"/>
        <v>0</v>
      </c>
      <c r="BO122" s="298">
        <f t="shared" si="38"/>
        <v>0</v>
      </c>
      <c r="BP122" s="298">
        <f t="shared" si="38"/>
        <v>0</v>
      </c>
      <c r="BQ122" s="298">
        <f t="shared" si="38"/>
        <v>0</v>
      </c>
      <c r="BR122" s="298">
        <f t="shared" si="38"/>
        <v>0</v>
      </c>
      <c r="BS122" s="298">
        <f t="shared" si="38"/>
        <v>0</v>
      </c>
      <c r="BT122" s="298">
        <f t="shared" si="38"/>
        <v>0</v>
      </c>
      <c r="BU122" s="298">
        <f t="shared" si="38"/>
        <v>0</v>
      </c>
    </row>
    <row r="123" spans="2:73" ht="18" customHeight="1">
      <c r="B123" s="294">
        <v>117</v>
      </c>
      <c r="C123" s="292"/>
      <c r="D123" s="361"/>
      <c r="E123" s="362"/>
      <c r="F123" s="363"/>
      <c r="G123" s="363"/>
      <c r="H123" s="364"/>
      <c r="I123" s="363"/>
      <c r="J123" s="363"/>
      <c r="K123" s="291"/>
      <c r="L123" s="292" t="str">
        <f t="shared" si="24"/>
        <v/>
      </c>
      <c r="M123" s="292"/>
      <c r="N123" s="293">
        <f t="shared" si="34"/>
        <v>0</v>
      </c>
      <c r="O123" s="293">
        <f t="shared" si="34"/>
        <v>0</v>
      </c>
      <c r="P123" s="293">
        <f t="shared" si="38"/>
        <v>0</v>
      </c>
      <c r="Q123" s="293">
        <f t="shared" si="38"/>
        <v>0</v>
      </c>
      <c r="R123" s="293">
        <f t="shared" si="38"/>
        <v>0</v>
      </c>
      <c r="S123" s="293">
        <f t="shared" si="38"/>
        <v>0</v>
      </c>
      <c r="T123" s="293">
        <f t="shared" si="38"/>
        <v>0</v>
      </c>
      <c r="U123" s="293">
        <f t="shared" si="38"/>
        <v>0</v>
      </c>
      <c r="V123" s="293">
        <f t="shared" si="38"/>
        <v>0</v>
      </c>
      <c r="W123" s="293">
        <f t="shared" si="38"/>
        <v>0</v>
      </c>
      <c r="X123" s="293">
        <f t="shared" si="38"/>
        <v>0</v>
      </c>
      <c r="Y123" s="293">
        <f t="shared" si="38"/>
        <v>0</v>
      </c>
      <c r="Z123" s="293">
        <f t="shared" si="38"/>
        <v>0</v>
      </c>
      <c r="AA123" s="293">
        <f t="shared" si="38"/>
        <v>0</v>
      </c>
      <c r="AB123" s="293">
        <f t="shared" si="38"/>
        <v>0</v>
      </c>
      <c r="AC123" s="293">
        <f t="shared" si="38"/>
        <v>0</v>
      </c>
      <c r="AD123" s="293">
        <f t="shared" si="38"/>
        <v>0</v>
      </c>
      <c r="AE123" s="293">
        <f t="shared" si="38"/>
        <v>0</v>
      </c>
      <c r="AF123" s="293">
        <f t="shared" si="38"/>
        <v>0</v>
      </c>
      <c r="AG123" s="293">
        <f t="shared" si="38"/>
        <v>0</v>
      </c>
      <c r="AH123" s="293">
        <f t="shared" si="38"/>
        <v>0</v>
      </c>
      <c r="AI123" s="293">
        <f t="shared" si="38"/>
        <v>0</v>
      </c>
      <c r="AJ123" s="293">
        <f t="shared" si="38"/>
        <v>0</v>
      </c>
      <c r="AK123" s="293">
        <f t="shared" si="38"/>
        <v>0</v>
      </c>
      <c r="AL123" s="293">
        <f t="shared" si="38"/>
        <v>0</v>
      </c>
      <c r="AM123" s="293">
        <f t="shared" si="38"/>
        <v>0</v>
      </c>
      <c r="AN123" s="293">
        <f t="shared" si="38"/>
        <v>0</v>
      </c>
      <c r="AO123" s="293">
        <f t="shared" si="38"/>
        <v>0</v>
      </c>
      <c r="AP123" s="293">
        <f t="shared" si="38"/>
        <v>0</v>
      </c>
      <c r="AQ123" s="293">
        <f t="shared" si="38"/>
        <v>0</v>
      </c>
      <c r="AR123" s="293">
        <f t="shared" si="38"/>
        <v>0</v>
      </c>
      <c r="AS123" s="293">
        <f t="shared" si="38"/>
        <v>0</v>
      </c>
      <c r="AT123" s="293">
        <f t="shared" si="38"/>
        <v>0</v>
      </c>
      <c r="AU123" s="293">
        <f t="shared" si="38"/>
        <v>0</v>
      </c>
      <c r="AV123" s="293">
        <f t="shared" si="38"/>
        <v>0</v>
      </c>
      <c r="AW123" s="293">
        <f t="shared" si="38"/>
        <v>0</v>
      </c>
      <c r="AX123" s="293">
        <f t="shared" si="38"/>
        <v>0</v>
      </c>
      <c r="AY123" s="293">
        <f t="shared" si="38"/>
        <v>0</v>
      </c>
      <c r="AZ123" s="293">
        <f t="shared" si="38"/>
        <v>0</v>
      </c>
      <c r="BA123" s="293">
        <f t="shared" si="38"/>
        <v>0</v>
      </c>
      <c r="BB123" s="293">
        <f t="shared" si="38"/>
        <v>0</v>
      </c>
      <c r="BC123" s="293">
        <f t="shared" si="38"/>
        <v>0</v>
      </c>
      <c r="BD123" s="293">
        <f t="shared" si="38"/>
        <v>0</v>
      </c>
      <c r="BE123" s="293">
        <f t="shared" si="38"/>
        <v>0</v>
      </c>
      <c r="BF123" s="293">
        <f t="shared" si="38"/>
        <v>0</v>
      </c>
      <c r="BG123" s="293">
        <f t="shared" si="38"/>
        <v>0</v>
      </c>
      <c r="BH123" s="293">
        <f t="shared" si="38"/>
        <v>0</v>
      </c>
      <c r="BI123" s="293">
        <f t="shared" si="38"/>
        <v>0</v>
      </c>
      <c r="BJ123" s="293">
        <f t="shared" si="38"/>
        <v>0</v>
      </c>
      <c r="BK123" s="293">
        <f t="shared" si="38"/>
        <v>0</v>
      </c>
      <c r="BL123" s="293">
        <f t="shared" si="38"/>
        <v>0</v>
      </c>
      <c r="BM123" s="293">
        <f t="shared" si="38"/>
        <v>0</v>
      </c>
      <c r="BN123" s="293">
        <f t="shared" si="38"/>
        <v>0</v>
      </c>
      <c r="BO123" s="293">
        <f t="shared" si="38"/>
        <v>0</v>
      </c>
      <c r="BP123" s="293">
        <f t="shared" si="38"/>
        <v>0</v>
      </c>
      <c r="BQ123" s="293">
        <f t="shared" si="38"/>
        <v>0</v>
      </c>
      <c r="BR123" s="293">
        <f t="shared" si="38"/>
        <v>0</v>
      </c>
      <c r="BS123" s="293">
        <f t="shared" si="38"/>
        <v>0</v>
      </c>
      <c r="BT123" s="293">
        <f t="shared" si="38"/>
        <v>0</v>
      </c>
      <c r="BU123" s="293">
        <f t="shared" si="38"/>
        <v>0</v>
      </c>
    </row>
    <row r="124" spans="2:73" ht="18" customHeight="1" thickBot="1">
      <c r="B124" s="294">
        <v>118</v>
      </c>
      <c r="C124" s="297"/>
      <c r="D124" s="365"/>
      <c r="E124" s="366"/>
      <c r="F124" s="367"/>
      <c r="G124" s="367"/>
      <c r="H124" s="368"/>
      <c r="I124" s="367"/>
      <c r="J124" s="367"/>
      <c r="K124" s="295"/>
      <c r="L124" s="297" t="str">
        <f t="shared" si="24"/>
        <v/>
      </c>
      <c r="M124" s="297"/>
      <c r="N124" s="298">
        <f t="shared" si="34"/>
        <v>0</v>
      </c>
      <c r="O124" s="298">
        <f t="shared" si="34"/>
        <v>0</v>
      </c>
      <c r="P124" s="298">
        <f t="shared" si="38"/>
        <v>0</v>
      </c>
      <c r="Q124" s="298">
        <f t="shared" si="38"/>
        <v>0</v>
      </c>
      <c r="R124" s="298">
        <f t="shared" si="38"/>
        <v>0</v>
      </c>
      <c r="S124" s="298">
        <f t="shared" si="38"/>
        <v>0</v>
      </c>
      <c r="T124" s="298">
        <f t="shared" si="38"/>
        <v>0</v>
      </c>
      <c r="U124" s="298">
        <f t="shared" si="38"/>
        <v>0</v>
      </c>
      <c r="V124" s="298">
        <f t="shared" si="38"/>
        <v>0</v>
      </c>
      <c r="W124" s="298">
        <f t="shared" si="38"/>
        <v>0</v>
      </c>
      <c r="X124" s="298">
        <f t="shared" si="38"/>
        <v>0</v>
      </c>
      <c r="Y124" s="298">
        <f t="shared" si="38"/>
        <v>0</v>
      </c>
      <c r="Z124" s="298">
        <f t="shared" si="38"/>
        <v>0</v>
      </c>
      <c r="AA124" s="298">
        <f t="shared" si="38"/>
        <v>0</v>
      </c>
      <c r="AB124" s="298">
        <f t="shared" si="38"/>
        <v>0</v>
      </c>
      <c r="AC124" s="298">
        <f t="shared" si="38"/>
        <v>0</v>
      </c>
      <c r="AD124" s="298">
        <f t="shared" si="38"/>
        <v>0</v>
      </c>
      <c r="AE124" s="298">
        <f t="shared" si="38"/>
        <v>0</v>
      </c>
      <c r="AF124" s="298">
        <f t="shared" si="38"/>
        <v>0</v>
      </c>
      <c r="AG124" s="298">
        <f t="shared" si="38"/>
        <v>0</v>
      </c>
      <c r="AH124" s="298">
        <f t="shared" si="38"/>
        <v>0</v>
      </c>
      <c r="AI124" s="298">
        <f t="shared" si="38"/>
        <v>0</v>
      </c>
      <c r="AJ124" s="298">
        <f t="shared" si="38"/>
        <v>0</v>
      </c>
      <c r="AK124" s="298">
        <f t="shared" si="38"/>
        <v>0</v>
      </c>
      <c r="AL124" s="298">
        <f t="shared" si="38"/>
        <v>0</v>
      </c>
      <c r="AM124" s="298">
        <f t="shared" si="38"/>
        <v>0</v>
      </c>
      <c r="AN124" s="298">
        <f t="shared" si="38"/>
        <v>0</v>
      </c>
      <c r="AO124" s="298">
        <f t="shared" si="38"/>
        <v>0</v>
      </c>
      <c r="AP124" s="298">
        <f t="shared" si="38"/>
        <v>0</v>
      </c>
      <c r="AQ124" s="298">
        <f t="shared" si="38"/>
        <v>0</v>
      </c>
      <c r="AR124" s="298">
        <f t="shared" si="38"/>
        <v>0</v>
      </c>
      <c r="AS124" s="298">
        <f t="shared" si="38"/>
        <v>0</v>
      </c>
      <c r="AT124" s="298">
        <f t="shared" si="38"/>
        <v>0</v>
      </c>
      <c r="AU124" s="298">
        <f t="shared" si="38"/>
        <v>0</v>
      </c>
      <c r="AV124" s="298">
        <f t="shared" si="38"/>
        <v>0</v>
      </c>
      <c r="AW124" s="298">
        <f t="shared" si="38"/>
        <v>0</v>
      </c>
      <c r="AX124" s="298">
        <f t="shared" si="38"/>
        <v>0</v>
      </c>
      <c r="AY124" s="298">
        <f t="shared" si="38"/>
        <v>0</v>
      </c>
      <c r="AZ124" s="298">
        <f t="shared" si="38"/>
        <v>0</v>
      </c>
      <c r="BA124" s="298">
        <f t="shared" si="38"/>
        <v>0</v>
      </c>
      <c r="BB124" s="298">
        <f t="shared" si="38"/>
        <v>0</v>
      </c>
      <c r="BC124" s="298">
        <f t="shared" si="38"/>
        <v>0</v>
      </c>
      <c r="BD124" s="298">
        <f t="shared" si="38"/>
        <v>0</v>
      </c>
      <c r="BE124" s="298">
        <f t="shared" si="38"/>
        <v>0</v>
      </c>
      <c r="BF124" s="298">
        <f t="shared" si="38"/>
        <v>0</v>
      </c>
      <c r="BG124" s="298">
        <f t="shared" si="38"/>
        <v>0</v>
      </c>
      <c r="BH124" s="298">
        <f t="shared" si="38"/>
        <v>0</v>
      </c>
      <c r="BI124" s="298">
        <f t="shared" si="38"/>
        <v>0</v>
      </c>
      <c r="BJ124" s="298">
        <f t="shared" si="38"/>
        <v>0</v>
      </c>
      <c r="BK124" s="298">
        <f t="shared" si="38"/>
        <v>0</v>
      </c>
      <c r="BL124" s="298">
        <f t="shared" si="38"/>
        <v>0</v>
      </c>
      <c r="BM124" s="298">
        <f t="shared" si="38"/>
        <v>0</v>
      </c>
      <c r="BN124" s="298">
        <f t="shared" si="38"/>
        <v>0</v>
      </c>
      <c r="BO124" s="298">
        <f t="shared" si="38"/>
        <v>0</v>
      </c>
      <c r="BP124" s="298">
        <f t="shared" si="38"/>
        <v>0</v>
      </c>
      <c r="BQ124" s="298">
        <f t="shared" si="38"/>
        <v>0</v>
      </c>
      <c r="BR124" s="298">
        <f t="shared" si="38"/>
        <v>0</v>
      </c>
      <c r="BS124" s="298">
        <f t="shared" si="38"/>
        <v>0</v>
      </c>
      <c r="BT124" s="298">
        <f t="shared" si="38"/>
        <v>0</v>
      </c>
      <c r="BU124" s="298">
        <f t="shared" si="38"/>
        <v>0</v>
      </c>
    </row>
    <row r="125" spans="2:73" ht="18" customHeight="1">
      <c r="B125" s="294">
        <v>119</v>
      </c>
      <c r="C125" s="292"/>
      <c r="D125" s="361"/>
      <c r="E125" s="362"/>
      <c r="F125" s="363"/>
      <c r="G125" s="363"/>
      <c r="H125" s="364"/>
      <c r="I125" s="363"/>
      <c r="J125" s="363"/>
      <c r="K125" s="291"/>
      <c r="L125" s="292" t="str">
        <f t="shared" si="24"/>
        <v/>
      </c>
      <c r="M125" s="292"/>
      <c r="N125" s="293">
        <f t="shared" si="34"/>
        <v>0</v>
      </c>
      <c r="O125" s="293">
        <f t="shared" si="34"/>
        <v>0</v>
      </c>
      <c r="P125" s="293">
        <f t="shared" si="38"/>
        <v>0</v>
      </c>
      <c r="Q125" s="293">
        <f t="shared" si="38"/>
        <v>0</v>
      </c>
      <c r="R125" s="293">
        <f t="shared" si="38"/>
        <v>0</v>
      </c>
      <c r="S125" s="293">
        <f t="shared" si="38"/>
        <v>0</v>
      </c>
      <c r="T125" s="293">
        <f t="shared" si="38"/>
        <v>0</v>
      </c>
      <c r="U125" s="293">
        <f t="shared" si="38"/>
        <v>0</v>
      </c>
      <c r="V125" s="293">
        <f t="shared" si="38"/>
        <v>0</v>
      </c>
      <c r="W125" s="293">
        <f t="shared" si="38"/>
        <v>0</v>
      </c>
      <c r="X125" s="293">
        <f t="shared" si="38"/>
        <v>0</v>
      </c>
      <c r="Y125" s="293">
        <f t="shared" si="38"/>
        <v>0</v>
      </c>
      <c r="Z125" s="293">
        <f t="shared" si="38"/>
        <v>0</v>
      </c>
      <c r="AA125" s="293">
        <f t="shared" si="38"/>
        <v>0</v>
      </c>
      <c r="AB125" s="293">
        <f t="shared" si="38"/>
        <v>0</v>
      </c>
      <c r="AC125" s="293">
        <f t="shared" si="38"/>
        <v>0</v>
      </c>
      <c r="AD125" s="293">
        <f t="shared" si="38"/>
        <v>0</v>
      </c>
      <c r="AE125" s="293">
        <f t="shared" si="38"/>
        <v>0</v>
      </c>
      <c r="AF125" s="293">
        <f t="shared" si="38"/>
        <v>0</v>
      </c>
      <c r="AG125" s="293">
        <f t="shared" si="38"/>
        <v>0</v>
      </c>
      <c r="AH125" s="293">
        <f t="shared" si="38"/>
        <v>0</v>
      </c>
      <c r="AI125" s="293">
        <f t="shared" si="38"/>
        <v>0</v>
      </c>
      <c r="AJ125" s="293">
        <f t="shared" si="38"/>
        <v>0</v>
      </c>
      <c r="AK125" s="293">
        <f t="shared" si="38"/>
        <v>0</v>
      </c>
      <c r="AL125" s="293">
        <f t="shared" si="38"/>
        <v>0</v>
      </c>
      <c r="AM125" s="293">
        <f t="shared" si="38"/>
        <v>0</v>
      </c>
      <c r="AN125" s="293">
        <f t="shared" si="38"/>
        <v>0</v>
      </c>
      <c r="AO125" s="293">
        <f t="shared" si="38"/>
        <v>0</v>
      </c>
      <c r="AP125" s="293">
        <f t="shared" si="38"/>
        <v>0</v>
      </c>
      <c r="AQ125" s="293">
        <f t="shared" si="38"/>
        <v>0</v>
      </c>
      <c r="AR125" s="293">
        <f t="shared" si="38"/>
        <v>0</v>
      </c>
      <c r="AS125" s="293">
        <f t="shared" si="38"/>
        <v>0</v>
      </c>
      <c r="AT125" s="293">
        <f t="shared" si="38"/>
        <v>0</v>
      </c>
      <c r="AU125" s="293">
        <f t="shared" si="38"/>
        <v>0</v>
      </c>
      <c r="AV125" s="293">
        <f t="shared" si="38"/>
        <v>0</v>
      </c>
      <c r="AW125" s="293">
        <f t="shared" si="38"/>
        <v>0</v>
      </c>
      <c r="AX125" s="293">
        <f t="shared" si="38"/>
        <v>0</v>
      </c>
      <c r="AY125" s="293">
        <f t="shared" si="38"/>
        <v>0</v>
      </c>
      <c r="AZ125" s="293">
        <f t="shared" si="38"/>
        <v>0</v>
      </c>
      <c r="BA125" s="293">
        <f t="shared" si="38"/>
        <v>0</v>
      </c>
      <c r="BB125" s="293">
        <f t="shared" si="38"/>
        <v>0</v>
      </c>
      <c r="BC125" s="293">
        <f t="shared" si="38"/>
        <v>0</v>
      </c>
      <c r="BD125" s="293">
        <f t="shared" si="38"/>
        <v>0</v>
      </c>
      <c r="BE125" s="293">
        <f t="shared" si="38"/>
        <v>0</v>
      </c>
      <c r="BF125" s="293">
        <f t="shared" si="38"/>
        <v>0</v>
      </c>
      <c r="BG125" s="293">
        <f t="shared" si="38"/>
        <v>0</v>
      </c>
      <c r="BH125" s="293">
        <f t="shared" si="38"/>
        <v>0</v>
      </c>
      <c r="BI125" s="293">
        <f t="shared" si="38"/>
        <v>0</v>
      </c>
      <c r="BJ125" s="293">
        <f t="shared" si="38"/>
        <v>0</v>
      </c>
      <c r="BK125" s="293">
        <f t="shared" si="38"/>
        <v>0</v>
      </c>
      <c r="BL125" s="293">
        <f t="shared" si="38"/>
        <v>0</v>
      </c>
      <c r="BM125" s="293">
        <f t="shared" si="38"/>
        <v>0</v>
      </c>
      <c r="BN125" s="293">
        <f t="shared" si="38"/>
        <v>0</v>
      </c>
      <c r="BO125" s="293">
        <f t="shared" si="38"/>
        <v>0</v>
      </c>
      <c r="BP125" s="293">
        <f t="shared" si="38"/>
        <v>0</v>
      </c>
      <c r="BQ125" s="293">
        <f t="shared" si="38"/>
        <v>0</v>
      </c>
      <c r="BR125" s="293">
        <f t="shared" si="38"/>
        <v>0</v>
      </c>
      <c r="BS125" s="293">
        <f t="shared" si="38"/>
        <v>0</v>
      </c>
      <c r="BT125" s="293">
        <f t="shared" si="38"/>
        <v>0</v>
      </c>
      <c r="BU125" s="293">
        <f t="shared" si="38"/>
        <v>0</v>
      </c>
    </row>
    <row r="126" spans="2:73" ht="18" customHeight="1" thickBot="1">
      <c r="B126" s="294">
        <v>120</v>
      </c>
      <c r="C126" s="297"/>
      <c r="D126" s="365"/>
      <c r="E126" s="366"/>
      <c r="F126" s="367"/>
      <c r="G126" s="367"/>
      <c r="H126" s="368"/>
      <c r="I126" s="367"/>
      <c r="J126" s="367"/>
      <c r="K126" s="295"/>
      <c r="L126" s="297" t="str">
        <f t="shared" si="24"/>
        <v/>
      </c>
      <c r="M126" s="297"/>
      <c r="N126" s="298">
        <f t="shared" si="34"/>
        <v>0</v>
      </c>
      <c r="O126" s="298">
        <f t="shared" si="34"/>
        <v>0</v>
      </c>
      <c r="P126" s="298">
        <f t="shared" si="38"/>
        <v>0</v>
      </c>
      <c r="Q126" s="298">
        <f t="shared" si="38"/>
        <v>0</v>
      </c>
      <c r="R126" s="298">
        <f t="shared" si="38"/>
        <v>0</v>
      </c>
      <c r="S126" s="298">
        <f t="shared" si="38"/>
        <v>0</v>
      </c>
      <c r="T126" s="298">
        <f t="shared" si="38"/>
        <v>0</v>
      </c>
      <c r="U126" s="298">
        <f t="shared" si="38"/>
        <v>0</v>
      </c>
      <c r="V126" s="298">
        <f t="shared" si="38"/>
        <v>0</v>
      </c>
      <c r="W126" s="298">
        <f t="shared" si="38"/>
        <v>0</v>
      </c>
      <c r="X126" s="298">
        <f t="shared" si="38"/>
        <v>0</v>
      </c>
      <c r="Y126" s="298">
        <f t="shared" si="38"/>
        <v>0</v>
      </c>
      <c r="Z126" s="298">
        <f t="shared" si="38"/>
        <v>0</v>
      </c>
      <c r="AA126" s="298">
        <f t="shared" si="38"/>
        <v>0</v>
      </c>
      <c r="AB126" s="298">
        <f t="shared" si="38"/>
        <v>0</v>
      </c>
      <c r="AC126" s="298">
        <f t="shared" si="38"/>
        <v>0</v>
      </c>
      <c r="AD126" s="298">
        <f t="shared" si="38"/>
        <v>0</v>
      </c>
      <c r="AE126" s="298">
        <f t="shared" si="38"/>
        <v>0</v>
      </c>
      <c r="AF126" s="298">
        <f t="shared" si="38"/>
        <v>0</v>
      </c>
      <c r="AG126" s="298">
        <f t="shared" si="38"/>
        <v>0</v>
      </c>
      <c r="AH126" s="298">
        <f t="shared" si="38"/>
        <v>0</v>
      </c>
      <c r="AI126" s="298">
        <f t="shared" si="38"/>
        <v>0</v>
      </c>
      <c r="AJ126" s="298">
        <f t="shared" si="38"/>
        <v>0</v>
      </c>
      <c r="AK126" s="298">
        <f t="shared" si="38"/>
        <v>0</v>
      </c>
      <c r="AL126" s="298">
        <f t="shared" si="38"/>
        <v>0</v>
      </c>
      <c r="AM126" s="298">
        <f t="shared" si="38"/>
        <v>0</v>
      </c>
      <c r="AN126" s="298">
        <f t="shared" si="38"/>
        <v>0</v>
      </c>
      <c r="AO126" s="298">
        <f t="shared" si="38"/>
        <v>0</v>
      </c>
      <c r="AP126" s="298">
        <f t="shared" si="38"/>
        <v>0</v>
      </c>
      <c r="AQ126" s="298">
        <f t="shared" si="38"/>
        <v>0</v>
      </c>
      <c r="AR126" s="298">
        <f t="shared" si="38"/>
        <v>0</v>
      </c>
      <c r="AS126" s="298">
        <f t="shared" si="38"/>
        <v>0</v>
      </c>
      <c r="AT126" s="298">
        <f t="shared" si="38"/>
        <v>0</v>
      </c>
      <c r="AU126" s="298">
        <f t="shared" si="38"/>
        <v>0</v>
      </c>
      <c r="AV126" s="298">
        <f t="shared" si="38"/>
        <v>0</v>
      </c>
      <c r="AW126" s="298">
        <f t="shared" si="38"/>
        <v>0</v>
      </c>
      <c r="AX126" s="298">
        <f t="shared" si="38"/>
        <v>0</v>
      </c>
      <c r="AY126" s="298">
        <f t="shared" si="38"/>
        <v>0</v>
      </c>
      <c r="AZ126" s="298">
        <f t="shared" si="38"/>
        <v>0</v>
      </c>
      <c r="BA126" s="298">
        <f t="shared" si="38"/>
        <v>0</v>
      </c>
      <c r="BB126" s="298">
        <f t="shared" si="38"/>
        <v>0</v>
      </c>
      <c r="BC126" s="298">
        <f t="shared" si="38"/>
        <v>0</v>
      </c>
      <c r="BD126" s="298">
        <f t="shared" si="38"/>
        <v>0</v>
      </c>
      <c r="BE126" s="298">
        <f t="shared" si="38"/>
        <v>0</v>
      </c>
      <c r="BF126" s="298">
        <f t="shared" si="38"/>
        <v>0</v>
      </c>
      <c r="BG126" s="298">
        <f t="shared" si="38"/>
        <v>0</v>
      </c>
      <c r="BH126" s="298">
        <f t="shared" si="38"/>
        <v>0</v>
      </c>
      <c r="BI126" s="298">
        <f t="shared" si="38"/>
        <v>0</v>
      </c>
      <c r="BJ126" s="298">
        <f t="shared" si="38"/>
        <v>0</v>
      </c>
      <c r="BK126" s="298">
        <f t="shared" si="38"/>
        <v>0</v>
      </c>
      <c r="BL126" s="298">
        <f t="shared" si="38"/>
        <v>0</v>
      </c>
      <c r="BM126" s="298">
        <f t="shared" si="38"/>
        <v>0</v>
      </c>
      <c r="BN126" s="298">
        <f t="shared" si="38"/>
        <v>0</v>
      </c>
      <c r="BO126" s="298">
        <f t="shared" si="38"/>
        <v>0</v>
      </c>
      <c r="BP126" s="298">
        <f t="shared" si="38"/>
        <v>0</v>
      </c>
      <c r="BQ126" s="298">
        <f t="shared" si="38"/>
        <v>0</v>
      </c>
      <c r="BR126" s="298">
        <f t="shared" si="38"/>
        <v>0</v>
      </c>
      <c r="BS126" s="298">
        <f t="shared" si="38"/>
        <v>0</v>
      </c>
      <c r="BT126" s="298">
        <f t="shared" si="38"/>
        <v>0</v>
      </c>
      <c r="BU126" s="298">
        <f t="shared" si="38"/>
        <v>0</v>
      </c>
    </row>
    <row r="127" spans="2:73" ht="18" customHeight="1">
      <c r="B127" s="294">
        <v>121</v>
      </c>
      <c r="C127" s="292"/>
      <c r="D127" s="361"/>
      <c r="E127" s="362"/>
      <c r="F127" s="363"/>
      <c r="G127" s="363"/>
      <c r="H127" s="364"/>
      <c r="I127" s="363"/>
      <c r="J127" s="363"/>
      <c r="K127" s="291"/>
      <c r="L127" s="292" t="str">
        <f t="shared" si="24"/>
        <v/>
      </c>
      <c r="M127" s="292"/>
      <c r="N127" s="293">
        <f t="shared" ref="N127:AC146" si="39">SUMIFS(listof_result_total_scores,listof_result_program_codes,$C127,listof_result_teams,N$3)</f>
        <v>0</v>
      </c>
      <c r="O127" s="293">
        <f t="shared" si="39"/>
        <v>0</v>
      </c>
      <c r="P127" s="293">
        <f t="shared" si="39"/>
        <v>0</v>
      </c>
      <c r="Q127" s="293">
        <f t="shared" si="39"/>
        <v>0</v>
      </c>
      <c r="R127" s="293">
        <f t="shared" si="39"/>
        <v>0</v>
      </c>
      <c r="S127" s="293">
        <f t="shared" si="39"/>
        <v>0</v>
      </c>
      <c r="T127" s="293">
        <f t="shared" si="39"/>
        <v>0</v>
      </c>
      <c r="U127" s="293">
        <f t="shared" si="39"/>
        <v>0</v>
      </c>
      <c r="V127" s="293">
        <f t="shared" si="39"/>
        <v>0</v>
      </c>
      <c r="W127" s="293">
        <f t="shared" si="39"/>
        <v>0</v>
      </c>
      <c r="X127" s="293">
        <f t="shared" si="39"/>
        <v>0</v>
      </c>
      <c r="Y127" s="293">
        <f t="shared" si="39"/>
        <v>0</v>
      </c>
      <c r="Z127" s="293">
        <f t="shared" si="39"/>
        <v>0</v>
      </c>
      <c r="AA127" s="293">
        <f t="shared" si="39"/>
        <v>0</v>
      </c>
      <c r="AB127" s="293">
        <f t="shared" si="39"/>
        <v>0</v>
      </c>
      <c r="AC127" s="293">
        <f t="shared" si="39"/>
        <v>0</v>
      </c>
      <c r="AD127" s="293">
        <f t="shared" si="38"/>
        <v>0</v>
      </c>
      <c r="AE127" s="293">
        <f t="shared" si="38"/>
        <v>0</v>
      </c>
      <c r="AF127" s="293">
        <f t="shared" si="38"/>
        <v>0</v>
      </c>
      <c r="AG127" s="293">
        <f t="shared" si="38"/>
        <v>0</v>
      </c>
      <c r="AH127" s="293">
        <f t="shared" si="38"/>
        <v>0</v>
      </c>
      <c r="AI127" s="293">
        <f t="shared" si="38"/>
        <v>0</v>
      </c>
      <c r="AJ127" s="293">
        <f t="shared" si="38"/>
        <v>0</v>
      </c>
      <c r="AK127" s="293">
        <f t="shared" si="38"/>
        <v>0</v>
      </c>
      <c r="AL127" s="293">
        <f t="shared" si="38"/>
        <v>0</v>
      </c>
      <c r="AM127" s="293">
        <f t="shared" ref="P127:BU131" si="40">SUMIFS(listof_result_total_scores,listof_result_program_codes,$C127,listof_result_teams,AM$3)</f>
        <v>0</v>
      </c>
      <c r="AN127" s="293">
        <f t="shared" si="40"/>
        <v>0</v>
      </c>
      <c r="AO127" s="293">
        <f t="shared" si="40"/>
        <v>0</v>
      </c>
      <c r="AP127" s="293">
        <f t="shared" si="40"/>
        <v>0</v>
      </c>
      <c r="AQ127" s="293">
        <f t="shared" si="40"/>
        <v>0</v>
      </c>
      <c r="AR127" s="293">
        <f t="shared" si="40"/>
        <v>0</v>
      </c>
      <c r="AS127" s="293">
        <f t="shared" si="40"/>
        <v>0</v>
      </c>
      <c r="AT127" s="293">
        <f t="shared" si="40"/>
        <v>0</v>
      </c>
      <c r="AU127" s="293">
        <f t="shared" si="40"/>
        <v>0</v>
      </c>
      <c r="AV127" s="293">
        <f t="shared" si="40"/>
        <v>0</v>
      </c>
      <c r="AW127" s="293">
        <f t="shared" si="40"/>
        <v>0</v>
      </c>
      <c r="AX127" s="293">
        <f t="shared" si="40"/>
        <v>0</v>
      </c>
      <c r="AY127" s="293">
        <f t="shared" si="40"/>
        <v>0</v>
      </c>
      <c r="AZ127" s="293">
        <f t="shared" si="40"/>
        <v>0</v>
      </c>
      <c r="BA127" s="293">
        <f t="shared" si="40"/>
        <v>0</v>
      </c>
      <c r="BB127" s="293">
        <f t="shared" si="40"/>
        <v>0</v>
      </c>
      <c r="BC127" s="293">
        <f t="shared" si="40"/>
        <v>0</v>
      </c>
      <c r="BD127" s="293">
        <f t="shared" si="40"/>
        <v>0</v>
      </c>
      <c r="BE127" s="293">
        <f t="shared" si="40"/>
        <v>0</v>
      </c>
      <c r="BF127" s="293">
        <f t="shared" si="40"/>
        <v>0</v>
      </c>
      <c r="BG127" s="293">
        <f t="shared" si="40"/>
        <v>0</v>
      </c>
      <c r="BH127" s="293">
        <f t="shared" si="40"/>
        <v>0</v>
      </c>
      <c r="BI127" s="293">
        <f t="shared" si="40"/>
        <v>0</v>
      </c>
      <c r="BJ127" s="293">
        <f t="shared" si="40"/>
        <v>0</v>
      </c>
      <c r="BK127" s="293">
        <f t="shared" si="40"/>
        <v>0</v>
      </c>
      <c r="BL127" s="293">
        <f t="shared" si="40"/>
        <v>0</v>
      </c>
      <c r="BM127" s="293">
        <f t="shared" si="40"/>
        <v>0</v>
      </c>
      <c r="BN127" s="293">
        <f t="shared" si="40"/>
        <v>0</v>
      </c>
      <c r="BO127" s="293">
        <f t="shared" si="40"/>
        <v>0</v>
      </c>
      <c r="BP127" s="293">
        <f t="shared" si="40"/>
        <v>0</v>
      </c>
      <c r="BQ127" s="293">
        <f t="shared" si="40"/>
        <v>0</v>
      </c>
      <c r="BR127" s="293">
        <f t="shared" si="40"/>
        <v>0</v>
      </c>
      <c r="BS127" s="293">
        <f t="shared" si="40"/>
        <v>0</v>
      </c>
      <c r="BT127" s="293">
        <f t="shared" si="40"/>
        <v>0</v>
      </c>
      <c r="BU127" s="293">
        <f t="shared" si="40"/>
        <v>0</v>
      </c>
    </row>
    <row r="128" spans="2:73" ht="18" customHeight="1" thickBot="1">
      <c r="B128" s="294">
        <v>122</v>
      </c>
      <c r="C128" s="297"/>
      <c r="D128" s="365"/>
      <c r="E128" s="366"/>
      <c r="F128" s="367"/>
      <c r="G128" s="367"/>
      <c r="H128" s="368"/>
      <c r="I128" s="367"/>
      <c r="J128" s="367"/>
      <c r="K128" s="295"/>
      <c r="L128" s="297" t="str">
        <f t="shared" si="24"/>
        <v/>
      </c>
      <c r="M128" s="297"/>
      <c r="N128" s="298">
        <f t="shared" si="39"/>
        <v>0</v>
      </c>
      <c r="O128" s="298">
        <f t="shared" si="39"/>
        <v>0</v>
      </c>
      <c r="P128" s="298">
        <f t="shared" si="40"/>
        <v>0</v>
      </c>
      <c r="Q128" s="298">
        <f t="shared" si="40"/>
        <v>0</v>
      </c>
      <c r="R128" s="298">
        <f t="shared" si="40"/>
        <v>0</v>
      </c>
      <c r="S128" s="298">
        <f t="shared" si="40"/>
        <v>0</v>
      </c>
      <c r="T128" s="298">
        <f t="shared" si="40"/>
        <v>0</v>
      </c>
      <c r="U128" s="298">
        <f t="shared" si="40"/>
        <v>0</v>
      </c>
      <c r="V128" s="298">
        <f t="shared" si="40"/>
        <v>0</v>
      </c>
      <c r="W128" s="298">
        <f t="shared" si="40"/>
        <v>0</v>
      </c>
      <c r="X128" s="298">
        <f t="shared" si="40"/>
        <v>0</v>
      </c>
      <c r="Y128" s="298">
        <f t="shared" si="40"/>
        <v>0</v>
      </c>
      <c r="Z128" s="298">
        <f t="shared" si="40"/>
        <v>0</v>
      </c>
      <c r="AA128" s="298">
        <f t="shared" si="40"/>
        <v>0</v>
      </c>
      <c r="AB128" s="298">
        <f t="shared" si="40"/>
        <v>0</v>
      </c>
      <c r="AC128" s="298">
        <f t="shared" si="40"/>
        <v>0</v>
      </c>
      <c r="AD128" s="298">
        <f t="shared" si="40"/>
        <v>0</v>
      </c>
      <c r="AE128" s="298">
        <f t="shared" si="40"/>
        <v>0</v>
      </c>
      <c r="AF128" s="298">
        <f t="shared" si="40"/>
        <v>0</v>
      </c>
      <c r="AG128" s="298">
        <f t="shared" si="40"/>
        <v>0</v>
      </c>
      <c r="AH128" s="298">
        <f t="shared" si="40"/>
        <v>0</v>
      </c>
      <c r="AI128" s="298">
        <f t="shared" si="40"/>
        <v>0</v>
      </c>
      <c r="AJ128" s="298">
        <f t="shared" si="40"/>
        <v>0</v>
      </c>
      <c r="AK128" s="298">
        <f t="shared" si="40"/>
        <v>0</v>
      </c>
      <c r="AL128" s="298">
        <f t="shared" si="40"/>
        <v>0</v>
      </c>
      <c r="AM128" s="298">
        <f t="shared" si="40"/>
        <v>0</v>
      </c>
      <c r="AN128" s="298">
        <f t="shared" si="40"/>
        <v>0</v>
      </c>
      <c r="AO128" s="298">
        <f t="shared" si="40"/>
        <v>0</v>
      </c>
      <c r="AP128" s="298">
        <f t="shared" si="40"/>
        <v>0</v>
      </c>
      <c r="AQ128" s="298">
        <f t="shared" si="40"/>
        <v>0</v>
      </c>
      <c r="AR128" s="298">
        <f t="shared" si="40"/>
        <v>0</v>
      </c>
      <c r="AS128" s="298">
        <f t="shared" si="40"/>
        <v>0</v>
      </c>
      <c r="AT128" s="298">
        <f t="shared" si="40"/>
        <v>0</v>
      </c>
      <c r="AU128" s="298">
        <f t="shared" si="40"/>
        <v>0</v>
      </c>
      <c r="AV128" s="298">
        <f t="shared" si="40"/>
        <v>0</v>
      </c>
      <c r="AW128" s="298">
        <f t="shared" si="40"/>
        <v>0</v>
      </c>
      <c r="AX128" s="298">
        <f t="shared" si="40"/>
        <v>0</v>
      </c>
      <c r="AY128" s="298">
        <f t="shared" si="40"/>
        <v>0</v>
      </c>
      <c r="AZ128" s="298">
        <f t="shared" si="40"/>
        <v>0</v>
      </c>
      <c r="BA128" s="298">
        <f t="shared" si="40"/>
        <v>0</v>
      </c>
      <c r="BB128" s="298">
        <f t="shared" si="40"/>
        <v>0</v>
      </c>
      <c r="BC128" s="298">
        <f t="shared" si="40"/>
        <v>0</v>
      </c>
      <c r="BD128" s="298">
        <f t="shared" si="40"/>
        <v>0</v>
      </c>
      <c r="BE128" s="298">
        <f t="shared" si="40"/>
        <v>0</v>
      </c>
      <c r="BF128" s="298">
        <f t="shared" si="40"/>
        <v>0</v>
      </c>
      <c r="BG128" s="298">
        <f t="shared" si="40"/>
        <v>0</v>
      </c>
      <c r="BH128" s="298">
        <f t="shared" si="40"/>
        <v>0</v>
      </c>
      <c r="BI128" s="298">
        <f t="shared" si="40"/>
        <v>0</v>
      </c>
      <c r="BJ128" s="298">
        <f t="shared" si="40"/>
        <v>0</v>
      </c>
      <c r="BK128" s="298">
        <f t="shared" si="40"/>
        <v>0</v>
      </c>
      <c r="BL128" s="298">
        <f t="shared" si="40"/>
        <v>0</v>
      </c>
      <c r="BM128" s="298">
        <f t="shared" si="40"/>
        <v>0</v>
      </c>
      <c r="BN128" s="298">
        <f t="shared" si="40"/>
        <v>0</v>
      </c>
      <c r="BO128" s="298">
        <f t="shared" si="40"/>
        <v>0</v>
      </c>
      <c r="BP128" s="298">
        <f t="shared" si="40"/>
        <v>0</v>
      </c>
      <c r="BQ128" s="298">
        <f t="shared" si="40"/>
        <v>0</v>
      </c>
      <c r="BR128" s="298">
        <f t="shared" si="40"/>
        <v>0</v>
      </c>
      <c r="BS128" s="298">
        <f t="shared" si="40"/>
        <v>0</v>
      </c>
      <c r="BT128" s="298">
        <f t="shared" si="40"/>
        <v>0</v>
      </c>
      <c r="BU128" s="298">
        <f t="shared" si="40"/>
        <v>0</v>
      </c>
    </row>
    <row r="129" spans="2:73" ht="18" customHeight="1">
      <c r="B129" s="294">
        <v>123</v>
      </c>
      <c r="C129" s="292"/>
      <c r="D129" s="361"/>
      <c r="E129" s="362"/>
      <c r="F129" s="363"/>
      <c r="G129" s="363"/>
      <c r="H129" s="364"/>
      <c r="I129" s="363"/>
      <c r="J129" s="363"/>
      <c r="K129" s="291"/>
      <c r="L129" s="292" t="str">
        <f t="shared" si="24"/>
        <v/>
      </c>
      <c r="M129" s="292"/>
      <c r="N129" s="293">
        <f t="shared" si="39"/>
        <v>0</v>
      </c>
      <c r="O129" s="293">
        <f t="shared" si="39"/>
        <v>0</v>
      </c>
      <c r="P129" s="293">
        <f t="shared" si="40"/>
        <v>0</v>
      </c>
      <c r="Q129" s="293">
        <f t="shared" si="40"/>
        <v>0</v>
      </c>
      <c r="R129" s="293">
        <f t="shared" si="40"/>
        <v>0</v>
      </c>
      <c r="S129" s="293">
        <f t="shared" si="40"/>
        <v>0</v>
      </c>
      <c r="T129" s="293">
        <f t="shared" si="40"/>
        <v>0</v>
      </c>
      <c r="U129" s="293">
        <f t="shared" si="40"/>
        <v>0</v>
      </c>
      <c r="V129" s="293">
        <f t="shared" si="40"/>
        <v>0</v>
      </c>
      <c r="W129" s="293">
        <f t="shared" si="40"/>
        <v>0</v>
      </c>
      <c r="X129" s="293">
        <f t="shared" si="40"/>
        <v>0</v>
      </c>
      <c r="Y129" s="293">
        <f t="shared" si="40"/>
        <v>0</v>
      </c>
      <c r="Z129" s="293">
        <f t="shared" si="40"/>
        <v>0</v>
      </c>
      <c r="AA129" s="293">
        <f t="shared" si="40"/>
        <v>0</v>
      </c>
      <c r="AB129" s="293">
        <f t="shared" si="40"/>
        <v>0</v>
      </c>
      <c r="AC129" s="293">
        <f t="shared" si="40"/>
        <v>0</v>
      </c>
      <c r="AD129" s="293">
        <f t="shared" si="40"/>
        <v>0</v>
      </c>
      <c r="AE129" s="293">
        <f t="shared" si="40"/>
        <v>0</v>
      </c>
      <c r="AF129" s="293">
        <f t="shared" si="40"/>
        <v>0</v>
      </c>
      <c r="AG129" s="293">
        <f t="shared" si="40"/>
        <v>0</v>
      </c>
      <c r="AH129" s="293">
        <f t="shared" si="40"/>
        <v>0</v>
      </c>
      <c r="AI129" s="293">
        <f t="shared" si="40"/>
        <v>0</v>
      </c>
      <c r="AJ129" s="293">
        <f t="shared" si="40"/>
        <v>0</v>
      </c>
      <c r="AK129" s="293">
        <f t="shared" si="40"/>
        <v>0</v>
      </c>
      <c r="AL129" s="293">
        <f t="shared" si="40"/>
        <v>0</v>
      </c>
      <c r="AM129" s="293">
        <f t="shared" si="40"/>
        <v>0</v>
      </c>
      <c r="AN129" s="293">
        <f t="shared" si="40"/>
        <v>0</v>
      </c>
      <c r="AO129" s="293">
        <f t="shared" si="40"/>
        <v>0</v>
      </c>
      <c r="AP129" s="293">
        <f t="shared" si="40"/>
        <v>0</v>
      </c>
      <c r="AQ129" s="293">
        <f t="shared" si="40"/>
        <v>0</v>
      </c>
      <c r="AR129" s="293">
        <f t="shared" si="40"/>
        <v>0</v>
      </c>
      <c r="AS129" s="293">
        <f t="shared" si="40"/>
        <v>0</v>
      </c>
      <c r="AT129" s="293">
        <f t="shared" si="40"/>
        <v>0</v>
      </c>
      <c r="AU129" s="293">
        <f t="shared" si="40"/>
        <v>0</v>
      </c>
      <c r="AV129" s="293">
        <f t="shared" si="40"/>
        <v>0</v>
      </c>
      <c r="AW129" s="293">
        <f t="shared" si="40"/>
        <v>0</v>
      </c>
      <c r="AX129" s="293">
        <f t="shared" si="40"/>
        <v>0</v>
      </c>
      <c r="AY129" s="293">
        <f t="shared" si="40"/>
        <v>0</v>
      </c>
      <c r="AZ129" s="293">
        <f t="shared" si="40"/>
        <v>0</v>
      </c>
      <c r="BA129" s="293">
        <f t="shared" si="40"/>
        <v>0</v>
      </c>
      <c r="BB129" s="293">
        <f t="shared" si="40"/>
        <v>0</v>
      </c>
      <c r="BC129" s="293">
        <f t="shared" si="40"/>
        <v>0</v>
      </c>
      <c r="BD129" s="293">
        <f t="shared" si="40"/>
        <v>0</v>
      </c>
      <c r="BE129" s="293">
        <f t="shared" si="40"/>
        <v>0</v>
      </c>
      <c r="BF129" s="293">
        <f t="shared" si="40"/>
        <v>0</v>
      </c>
      <c r="BG129" s="293">
        <f t="shared" si="40"/>
        <v>0</v>
      </c>
      <c r="BH129" s="293">
        <f t="shared" si="40"/>
        <v>0</v>
      </c>
      <c r="BI129" s="293">
        <f t="shared" si="40"/>
        <v>0</v>
      </c>
      <c r="BJ129" s="293">
        <f t="shared" si="40"/>
        <v>0</v>
      </c>
      <c r="BK129" s="293">
        <f t="shared" si="40"/>
        <v>0</v>
      </c>
      <c r="BL129" s="293">
        <f t="shared" si="40"/>
        <v>0</v>
      </c>
      <c r="BM129" s="293">
        <f t="shared" si="40"/>
        <v>0</v>
      </c>
      <c r="BN129" s="293">
        <f t="shared" si="40"/>
        <v>0</v>
      </c>
      <c r="BO129" s="293">
        <f t="shared" si="40"/>
        <v>0</v>
      </c>
      <c r="BP129" s="293">
        <f t="shared" si="40"/>
        <v>0</v>
      </c>
      <c r="BQ129" s="293">
        <f t="shared" si="40"/>
        <v>0</v>
      </c>
      <c r="BR129" s="293">
        <f t="shared" si="40"/>
        <v>0</v>
      </c>
      <c r="BS129" s="293">
        <f t="shared" si="40"/>
        <v>0</v>
      </c>
      <c r="BT129" s="293">
        <f t="shared" si="40"/>
        <v>0</v>
      </c>
      <c r="BU129" s="293">
        <f t="shared" si="40"/>
        <v>0</v>
      </c>
    </row>
    <row r="130" spans="2:73" ht="18" customHeight="1" thickBot="1">
      <c r="B130" s="294">
        <v>124</v>
      </c>
      <c r="C130" s="297"/>
      <c r="D130" s="365"/>
      <c r="E130" s="366"/>
      <c r="F130" s="367"/>
      <c r="G130" s="367"/>
      <c r="H130" s="368"/>
      <c r="I130" s="367"/>
      <c r="J130" s="367"/>
      <c r="K130" s="295"/>
      <c r="L130" s="297" t="str">
        <f t="shared" si="24"/>
        <v/>
      </c>
      <c r="M130" s="297"/>
      <c r="N130" s="298">
        <f t="shared" si="39"/>
        <v>0</v>
      </c>
      <c r="O130" s="298">
        <f t="shared" si="39"/>
        <v>0</v>
      </c>
      <c r="P130" s="298">
        <f t="shared" si="40"/>
        <v>0</v>
      </c>
      <c r="Q130" s="298">
        <f t="shared" si="40"/>
        <v>0</v>
      </c>
      <c r="R130" s="298">
        <f t="shared" si="40"/>
        <v>0</v>
      </c>
      <c r="S130" s="298">
        <f t="shared" si="40"/>
        <v>0</v>
      </c>
      <c r="T130" s="298">
        <f t="shared" si="40"/>
        <v>0</v>
      </c>
      <c r="U130" s="298">
        <f t="shared" si="40"/>
        <v>0</v>
      </c>
      <c r="V130" s="298">
        <f t="shared" si="40"/>
        <v>0</v>
      </c>
      <c r="W130" s="298">
        <f t="shared" si="40"/>
        <v>0</v>
      </c>
      <c r="X130" s="298">
        <f t="shared" si="40"/>
        <v>0</v>
      </c>
      <c r="Y130" s="298">
        <f t="shared" si="40"/>
        <v>0</v>
      </c>
      <c r="Z130" s="298">
        <f t="shared" si="40"/>
        <v>0</v>
      </c>
      <c r="AA130" s="298">
        <f t="shared" si="40"/>
        <v>0</v>
      </c>
      <c r="AB130" s="298">
        <f t="shared" si="40"/>
        <v>0</v>
      </c>
      <c r="AC130" s="298">
        <f t="shared" si="40"/>
        <v>0</v>
      </c>
      <c r="AD130" s="298">
        <f t="shared" si="40"/>
        <v>0</v>
      </c>
      <c r="AE130" s="298">
        <f t="shared" si="40"/>
        <v>0</v>
      </c>
      <c r="AF130" s="298">
        <f t="shared" si="40"/>
        <v>0</v>
      </c>
      <c r="AG130" s="298">
        <f t="shared" si="40"/>
        <v>0</v>
      </c>
      <c r="AH130" s="298">
        <f t="shared" si="40"/>
        <v>0</v>
      </c>
      <c r="AI130" s="298">
        <f t="shared" si="40"/>
        <v>0</v>
      </c>
      <c r="AJ130" s="298">
        <f t="shared" si="40"/>
        <v>0</v>
      </c>
      <c r="AK130" s="298">
        <f t="shared" si="40"/>
        <v>0</v>
      </c>
      <c r="AL130" s="298">
        <f t="shared" si="40"/>
        <v>0</v>
      </c>
      <c r="AM130" s="298">
        <f t="shared" si="40"/>
        <v>0</v>
      </c>
      <c r="AN130" s="298">
        <f t="shared" si="40"/>
        <v>0</v>
      </c>
      <c r="AO130" s="298">
        <f t="shared" si="40"/>
        <v>0</v>
      </c>
      <c r="AP130" s="298">
        <f t="shared" si="40"/>
        <v>0</v>
      </c>
      <c r="AQ130" s="298">
        <f t="shared" si="40"/>
        <v>0</v>
      </c>
      <c r="AR130" s="298">
        <f t="shared" si="40"/>
        <v>0</v>
      </c>
      <c r="AS130" s="298">
        <f t="shared" si="40"/>
        <v>0</v>
      </c>
      <c r="AT130" s="298">
        <f t="shared" si="40"/>
        <v>0</v>
      </c>
      <c r="AU130" s="298">
        <f t="shared" si="40"/>
        <v>0</v>
      </c>
      <c r="AV130" s="298">
        <f t="shared" si="40"/>
        <v>0</v>
      </c>
      <c r="AW130" s="298">
        <f t="shared" si="40"/>
        <v>0</v>
      </c>
      <c r="AX130" s="298">
        <f t="shared" si="40"/>
        <v>0</v>
      </c>
      <c r="AY130" s="298">
        <f t="shared" si="40"/>
        <v>0</v>
      </c>
      <c r="AZ130" s="298">
        <f t="shared" si="40"/>
        <v>0</v>
      </c>
      <c r="BA130" s="298">
        <f t="shared" si="40"/>
        <v>0</v>
      </c>
      <c r="BB130" s="298">
        <f t="shared" si="40"/>
        <v>0</v>
      </c>
      <c r="BC130" s="298">
        <f t="shared" si="40"/>
        <v>0</v>
      </c>
      <c r="BD130" s="298">
        <f t="shared" si="40"/>
        <v>0</v>
      </c>
      <c r="BE130" s="298">
        <f t="shared" si="40"/>
        <v>0</v>
      </c>
      <c r="BF130" s="298">
        <f t="shared" si="40"/>
        <v>0</v>
      </c>
      <c r="BG130" s="298">
        <f t="shared" si="40"/>
        <v>0</v>
      </c>
      <c r="BH130" s="298">
        <f t="shared" si="40"/>
        <v>0</v>
      </c>
      <c r="BI130" s="298">
        <f t="shared" si="40"/>
        <v>0</v>
      </c>
      <c r="BJ130" s="298">
        <f t="shared" si="40"/>
        <v>0</v>
      </c>
      <c r="BK130" s="298">
        <f t="shared" si="40"/>
        <v>0</v>
      </c>
      <c r="BL130" s="298">
        <f t="shared" si="40"/>
        <v>0</v>
      </c>
      <c r="BM130" s="298">
        <f t="shared" si="40"/>
        <v>0</v>
      </c>
      <c r="BN130" s="298">
        <f t="shared" si="40"/>
        <v>0</v>
      </c>
      <c r="BO130" s="298">
        <f t="shared" si="40"/>
        <v>0</v>
      </c>
      <c r="BP130" s="298">
        <f t="shared" si="40"/>
        <v>0</v>
      </c>
      <c r="BQ130" s="298">
        <f t="shared" si="40"/>
        <v>0</v>
      </c>
      <c r="BR130" s="298">
        <f t="shared" si="40"/>
        <v>0</v>
      </c>
      <c r="BS130" s="298">
        <f t="shared" si="40"/>
        <v>0</v>
      </c>
      <c r="BT130" s="298">
        <f t="shared" si="40"/>
        <v>0</v>
      </c>
      <c r="BU130" s="298">
        <f t="shared" si="40"/>
        <v>0</v>
      </c>
    </row>
    <row r="131" spans="2:73" ht="18" customHeight="1">
      <c r="B131" s="294">
        <v>125</v>
      </c>
      <c r="C131" s="292"/>
      <c r="D131" s="361"/>
      <c r="E131" s="362"/>
      <c r="F131" s="363"/>
      <c r="G131" s="363"/>
      <c r="H131" s="364"/>
      <c r="I131" s="363"/>
      <c r="J131" s="363"/>
      <c r="K131" s="291"/>
      <c r="L131" s="292" t="str">
        <f t="shared" si="24"/>
        <v/>
      </c>
      <c r="M131" s="292"/>
      <c r="N131" s="293">
        <f t="shared" si="39"/>
        <v>0</v>
      </c>
      <c r="O131" s="293">
        <f t="shared" si="39"/>
        <v>0</v>
      </c>
      <c r="P131" s="293">
        <f t="shared" si="40"/>
        <v>0</v>
      </c>
      <c r="Q131" s="293">
        <f t="shared" si="40"/>
        <v>0</v>
      </c>
      <c r="R131" s="293">
        <f t="shared" si="40"/>
        <v>0</v>
      </c>
      <c r="S131" s="293">
        <f t="shared" si="40"/>
        <v>0</v>
      </c>
      <c r="T131" s="293">
        <f t="shared" si="40"/>
        <v>0</v>
      </c>
      <c r="U131" s="293">
        <f t="shared" si="40"/>
        <v>0</v>
      </c>
      <c r="V131" s="293">
        <f t="shared" si="40"/>
        <v>0</v>
      </c>
      <c r="W131" s="293">
        <f t="shared" si="40"/>
        <v>0</v>
      </c>
      <c r="X131" s="293">
        <f t="shared" si="40"/>
        <v>0</v>
      </c>
      <c r="Y131" s="293">
        <f t="shared" si="40"/>
        <v>0</v>
      </c>
      <c r="Z131" s="293">
        <f t="shared" si="40"/>
        <v>0</v>
      </c>
      <c r="AA131" s="293">
        <f t="shared" si="40"/>
        <v>0</v>
      </c>
      <c r="AB131" s="293">
        <f t="shared" si="40"/>
        <v>0</v>
      </c>
      <c r="AC131" s="293">
        <f t="shared" si="40"/>
        <v>0</v>
      </c>
      <c r="AD131" s="293">
        <f t="shared" si="40"/>
        <v>0</v>
      </c>
      <c r="AE131" s="293">
        <f t="shared" si="40"/>
        <v>0</v>
      </c>
      <c r="AF131" s="293">
        <f t="shared" si="40"/>
        <v>0</v>
      </c>
      <c r="AG131" s="293">
        <f t="shared" si="40"/>
        <v>0</v>
      </c>
      <c r="AH131" s="293">
        <f t="shared" si="40"/>
        <v>0</v>
      </c>
      <c r="AI131" s="293">
        <f t="shared" si="40"/>
        <v>0</v>
      </c>
      <c r="AJ131" s="293">
        <f t="shared" si="40"/>
        <v>0</v>
      </c>
      <c r="AK131" s="293">
        <f t="shared" si="40"/>
        <v>0</v>
      </c>
      <c r="AL131" s="293">
        <f t="shared" si="40"/>
        <v>0</v>
      </c>
      <c r="AM131" s="293">
        <f t="shared" si="40"/>
        <v>0</v>
      </c>
      <c r="AN131" s="293">
        <f t="shared" si="40"/>
        <v>0</v>
      </c>
      <c r="AO131" s="293">
        <f t="shared" si="40"/>
        <v>0</v>
      </c>
      <c r="AP131" s="293">
        <f t="shared" si="40"/>
        <v>0</v>
      </c>
      <c r="AQ131" s="293">
        <f t="shared" si="40"/>
        <v>0</v>
      </c>
      <c r="AR131" s="293">
        <f t="shared" si="40"/>
        <v>0</v>
      </c>
      <c r="AS131" s="293">
        <f t="shared" si="40"/>
        <v>0</v>
      </c>
      <c r="AT131" s="293">
        <f t="shared" si="40"/>
        <v>0</v>
      </c>
      <c r="AU131" s="293">
        <f t="shared" si="40"/>
        <v>0</v>
      </c>
      <c r="AV131" s="293">
        <f t="shared" si="40"/>
        <v>0</v>
      </c>
      <c r="AW131" s="293">
        <f t="shared" si="40"/>
        <v>0</v>
      </c>
      <c r="AX131" s="293">
        <f t="shared" si="40"/>
        <v>0</v>
      </c>
      <c r="AY131" s="293">
        <f t="shared" si="40"/>
        <v>0</v>
      </c>
      <c r="AZ131" s="293">
        <f t="shared" si="40"/>
        <v>0</v>
      </c>
      <c r="BA131" s="293">
        <f t="shared" si="40"/>
        <v>0</v>
      </c>
      <c r="BB131" s="293">
        <f t="shared" si="40"/>
        <v>0</v>
      </c>
      <c r="BC131" s="293">
        <f t="shared" si="40"/>
        <v>0</v>
      </c>
      <c r="BD131" s="293">
        <f t="shared" si="40"/>
        <v>0</v>
      </c>
      <c r="BE131" s="293">
        <f t="shared" si="40"/>
        <v>0</v>
      </c>
      <c r="BF131" s="293">
        <f t="shared" si="40"/>
        <v>0</v>
      </c>
      <c r="BG131" s="293">
        <f t="shared" si="40"/>
        <v>0</v>
      </c>
      <c r="BH131" s="293">
        <f t="shared" si="40"/>
        <v>0</v>
      </c>
      <c r="BI131" s="293">
        <f t="shared" si="40"/>
        <v>0</v>
      </c>
      <c r="BJ131" s="293">
        <f t="shared" ref="P131:BU136" si="41">SUMIFS(listof_result_total_scores,listof_result_program_codes,$C131,listof_result_teams,BJ$3)</f>
        <v>0</v>
      </c>
      <c r="BK131" s="293">
        <f t="shared" si="41"/>
        <v>0</v>
      </c>
      <c r="BL131" s="293">
        <f t="shared" si="41"/>
        <v>0</v>
      </c>
      <c r="BM131" s="293">
        <f t="shared" si="41"/>
        <v>0</v>
      </c>
      <c r="BN131" s="293">
        <f t="shared" si="41"/>
        <v>0</v>
      </c>
      <c r="BO131" s="293">
        <f t="shared" si="41"/>
        <v>0</v>
      </c>
      <c r="BP131" s="293">
        <f t="shared" si="41"/>
        <v>0</v>
      </c>
      <c r="BQ131" s="293">
        <f t="shared" si="41"/>
        <v>0</v>
      </c>
      <c r="BR131" s="293">
        <f t="shared" si="41"/>
        <v>0</v>
      </c>
      <c r="BS131" s="293">
        <f t="shared" si="41"/>
        <v>0</v>
      </c>
      <c r="BT131" s="293">
        <f t="shared" si="41"/>
        <v>0</v>
      </c>
      <c r="BU131" s="293">
        <f t="shared" si="41"/>
        <v>0</v>
      </c>
    </row>
    <row r="132" spans="2:73" ht="18" customHeight="1" thickBot="1">
      <c r="B132" s="294">
        <v>126</v>
      </c>
      <c r="C132" s="297"/>
      <c r="D132" s="365"/>
      <c r="E132" s="366"/>
      <c r="F132" s="367"/>
      <c r="G132" s="367"/>
      <c r="H132" s="368"/>
      <c r="I132" s="367"/>
      <c r="J132" s="367"/>
      <c r="K132" s="295"/>
      <c r="L132" s="297" t="str">
        <f t="shared" si="24"/>
        <v/>
      </c>
      <c r="M132" s="297"/>
      <c r="N132" s="298">
        <f t="shared" si="39"/>
        <v>0</v>
      </c>
      <c r="O132" s="298">
        <f t="shared" si="39"/>
        <v>0</v>
      </c>
      <c r="P132" s="298">
        <f t="shared" si="41"/>
        <v>0</v>
      </c>
      <c r="Q132" s="298">
        <f t="shared" si="41"/>
        <v>0</v>
      </c>
      <c r="R132" s="298">
        <f t="shared" si="41"/>
        <v>0</v>
      </c>
      <c r="S132" s="298">
        <f t="shared" si="41"/>
        <v>0</v>
      </c>
      <c r="T132" s="298">
        <f t="shared" si="41"/>
        <v>0</v>
      </c>
      <c r="U132" s="298">
        <f t="shared" si="41"/>
        <v>0</v>
      </c>
      <c r="V132" s="298">
        <f t="shared" si="41"/>
        <v>0</v>
      </c>
      <c r="W132" s="298">
        <f t="shared" si="41"/>
        <v>0</v>
      </c>
      <c r="X132" s="298">
        <f t="shared" si="41"/>
        <v>0</v>
      </c>
      <c r="Y132" s="298">
        <f t="shared" si="41"/>
        <v>0</v>
      </c>
      <c r="Z132" s="298">
        <f t="shared" si="41"/>
        <v>0</v>
      </c>
      <c r="AA132" s="298">
        <f t="shared" si="41"/>
        <v>0</v>
      </c>
      <c r="AB132" s="298">
        <f t="shared" si="41"/>
        <v>0</v>
      </c>
      <c r="AC132" s="298">
        <f t="shared" si="41"/>
        <v>0</v>
      </c>
      <c r="AD132" s="298">
        <f t="shared" si="41"/>
        <v>0</v>
      </c>
      <c r="AE132" s="298">
        <f t="shared" si="41"/>
        <v>0</v>
      </c>
      <c r="AF132" s="298">
        <f t="shared" si="41"/>
        <v>0</v>
      </c>
      <c r="AG132" s="298">
        <f t="shared" si="41"/>
        <v>0</v>
      </c>
      <c r="AH132" s="298">
        <f t="shared" si="41"/>
        <v>0</v>
      </c>
      <c r="AI132" s="298">
        <f t="shared" si="41"/>
        <v>0</v>
      </c>
      <c r="AJ132" s="298">
        <f t="shared" si="41"/>
        <v>0</v>
      </c>
      <c r="AK132" s="298">
        <f t="shared" si="41"/>
        <v>0</v>
      </c>
      <c r="AL132" s="298">
        <f t="shared" si="41"/>
        <v>0</v>
      </c>
      <c r="AM132" s="298">
        <f t="shared" si="41"/>
        <v>0</v>
      </c>
      <c r="AN132" s="298">
        <f t="shared" si="41"/>
        <v>0</v>
      </c>
      <c r="AO132" s="298">
        <f t="shared" si="41"/>
        <v>0</v>
      </c>
      <c r="AP132" s="298">
        <f t="shared" si="41"/>
        <v>0</v>
      </c>
      <c r="AQ132" s="298">
        <f t="shared" si="41"/>
        <v>0</v>
      </c>
      <c r="AR132" s="298">
        <f t="shared" si="41"/>
        <v>0</v>
      </c>
      <c r="AS132" s="298">
        <f t="shared" si="41"/>
        <v>0</v>
      </c>
      <c r="AT132" s="298">
        <f t="shared" si="41"/>
        <v>0</v>
      </c>
      <c r="AU132" s="298">
        <f t="shared" si="41"/>
        <v>0</v>
      </c>
      <c r="AV132" s="298">
        <f t="shared" si="41"/>
        <v>0</v>
      </c>
      <c r="AW132" s="298">
        <f t="shared" si="41"/>
        <v>0</v>
      </c>
      <c r="AX132" s="298">
        <f t="shared" si="41"/>
        <v>0</v>
      </c>
      <c r="AY132" s="298">
        <f t="shared" si="41"/>
        <v>0</v>
      </c>
      <c r="AZ132" s="298">
        <f t="shared" si="41"/>
        <v>0</v>
      </c>
      <c r="BA132" s="298">
        <f t="shared" si="41"/>
        <v>0</v>
      </c>
      <c r="BB132" s="298">
        <f t="shared" si="41"/>
        <v>0</v>
      </c>
      <c r="BC132" s="298">
        <f t="shared" si="41"/>
        <v>0</v>
      </c>
      <c r="BD132" s="298">
        <f t="shared" si="41"/>
        <v>0</v>
      </c>
      <c r="BE132" s="298">
        <f t="shared" si="41"/>
        <v>0</v>
      </c>
      <c r="BF132" s="298">
        <f t="shared" si="41"/>
        <v>0</v>
      </c>
      <c r="BG132" s="298">
        <f t="shared" si="41"/>
        <v>0</v>
      </c>
      <c r="BH132" s="298">
        <f t="shared" si="41"/>
        <v>0</v>
      </c>
      <c r="BI132" s="298">
        <f t="shared" si="41"/>
        <v>0</v>
      </c>
      <c r="BJ132" s="298">
        <f t="shared" si="41"/>
        <v>0</v>
      </c>
      <c r="BK132" s="298">
        <f t="shared" si="41"/>
        <v>0</v>
      </c>
      <c r="BL132" s="298">
        <f t="shared" si="41"/>
        <v>0</v>
      </c>
      <c r="BM132" s="298">
        <f t="shared" si="41"/>
        <v>0</v>
      </c>
      <c r="BN132" s="298">
        <f t="shared" si="41"/>
        <v>0</v>
      </c>
      <c r="BO132" s="298">
        <f t="shared" si="41"/>
        <v>0</v>
      </c>
      <c r="BP132" s="298">
        <f t="shared" si="41"/>
        <v>0</v>
      </c>
      <c r="BQ132" s="298">
        <f t="shared" si="41"/>
        <v>0</v>
      </c>
      <c r="BR132" s="298">
        <f t="shared" si="41"/>
        <v>0</v>
      </c>
      <c r="BS132" s="298">
        <f t="shared" si="41"/>
        <v>0</v>
      </c>
      <c r="BT132" s="298">
        <f t="shared" si="41"/>
        <v>0</v>
      </c>
      <c r="BU132" s="298">
        <f t="shared" si="41"/>
        <v>0</v>
      </c>
    </row>
    <row r="133" spans="2:73" ht="18" customHeight="1">
      <c r="B133" s="294">
        <v>127</v>
      </c>
      <c r="C133" s="292"/>
      <c r="D133" s="361"/>
      <c r="E133" s="362"/>
      <c r="F133" s="363"/>
      <c r="G133" s="363"/>
      <c r="H133" s="364"/>
      <c r="I133" s="363"/>
      <c r="J133" s="363"/>
      <c r="K133" s="291"/>
      <c r="L133" s="292" t="str">
        <f t="shared" si="24"/>
        <v/>
      </c>
      <c r="M133" s="292"/>
      <c r="N133" s="293">
        <f t="shared" si="39"/>
        <v>0</v>
      </c>
      <c r="O133" s="293">
        <f t="shared" si="39"/>
        <v>0</v>
      </c>
      <c r="P133" s="293">
        <f t="shared" si="41"/>
        <v>0</v>
      </c>
      <c r="Q133" s="293">
        <f t="shared" si="41"/>
        <v>0</v>
      </c>
      <c r="R133" s="293">
        <f t="shared" si="41"/>
        <v>0</v>
      </c>
      <c r="S133" s="293">
        <f t="shared" si="41"/>
        <v>0</v>
      </c>
      <c r="T133" s="293">
        <f t="shared" si="41"/>
        <v>0</v>
      </c>
      <c r="U133" s="293">
        <f t="shared" si="41"/>
        <v>0</v>
      </c>
      <c r="V133" s="293">
        <f t="shared" si="41"/>
        <v>0</v>
      </c>
      <c r="W133" s="293">
        <f t="shared" si="41"/>
        <v>0</v>
      </c>
      <c r="X133" s="293">
        <f t="shared" si="41"/>
        <v>0</v>
      </c>
      <c r="Y133" s="293">
        <f t="shared" si="41"/>
        <v>0</v>
      </c>
      <c r="Z133" s="293">
        <f t="shared" si="41"/>
        <v>0</v>
      </c>
      <c r="AA133" s="293">
        <f t="shared" si="41"/>
        <v>0</v>
      </c>
      <c r="AB133" s="293">
        <f t="shared" si="41"/>
        <v>0</v>
      </c>
      <c r="AC133" s="293">
        <f t="shared" si="41"/>
        <v>0</v>
      </c>
      <c r="AD133" s="293">
        <f t="shared" si="41"/>
        <v>0</v>
      </c>
      <c r="AE133" s="293">
        <f t="shared" si="41"/>
        <v>0</v>
      </c>
      <c r="AF133" s="293">
        <f t="shared" si="41"/>
        <v>0</v>
      </c>
      <c r="AG133" s="293">
        <f t="shared" si="41"/>
        <v>0</v>
      </c>
      <c r="AH133" s="293">
        <f t="shared" si="41"/>
        <v>0</v>
      </c>
      <c r="AI133" s="293">
        <f t="shared" si="41"/>
        <v>0</v>
      </c>
      <c r="AJ133" s="293">
        <f t="shared" si="41"/>
        <v>0</v>
      </c>
      <c r="AK133" s="293">
        <f t="shared" si="41"/>
        <v>0</v>
      </c>
      <c r="AL133" s="293">
        <f t="shared" si="41"/>
        <v>0</v>
      </c>
      <c r="AM133" s="293">
        <f t="shared" si="41"/>
        <v>0</v>
      </c>
      <c r="AN133" s="293">
        <f t="shared" si="41"/>
        <v>0</v>
      </c>
      <c r="AO133" s="293">
        <f t="shared" si="41"/>
        <v>0</v>
      </c>
      <c r="AP133" s="293">
        <f t="shared" si="41"/>
        <v>0</v>
      </c>
      <c r="AQ133" s="293">
        <f t="shared" si="41"/>
        <v>0</v>
      </c>
      <c r="AR133" s="293">
        <f t="shared" si="41"/>
        <v>0</v>
      </c>
      <c r="AS133" s="293">
        <f t="shared" si="41"/>
        <v>0</v>
      </c>
      <c r="AT133" s="293">
        <f t="shared" si="41"/>
        <v>0</v>
      </c>
      <c r="AU133" s="293">
        <f t="shared" si="41"/>
        <v>0</v>
      </c>
      <c r="AV133" s="293">
        <f t="shared" si="41"/>
        <v>0</v>
      </c>
      <c r="AW133" s="293">
        <f t="shared" si="41"/>
        <v>0</v>
      </c>
      <c r="AX133" s="293">
        <f t="shared" si="41"/>
        <v>0</v>
      </c>
      <c r="AY133" s="293">
        <f t="shared" si="41"/>
        <v>0</v>
      </c>
      <c r="AZ133" s="293">
        <f t="shared" si="41"/>
        <v>0</v>
      </c>
      <c r="BA133" s="293">
        <f t="shared" si="41"/>
        <v>0</v>
      </c>
      <c r="BB133" s="293">
        <f t="shared" si="41"/>
        <v>0</v>
      </c>
      <c r="BC133" s="293">
        <f t="shared" si="41"/>
        <v>0</v>
      </c>
      <c r="BD133" s="293">
        <f t="shared" si="41"/>
        <v>0</v>
      </c>
      <c r="BE133" s="293">
        <f t="shared" si="41"/>
        <v>0</v>
      </c>
      <c r="BF133" s="293">
        <f t="shared" si="41"/>
        <v>0</v>
      </c>
      <c r="BG133" s="293">
        <f t="shared" si="41"/>
        <v>0</v>
      </c>
      <c r="BH133" s="293">
        <f t="shared" si="41"/>
        <v>0</v>
      </c>
      <c r="BI133" s="293">
        <f t="shared" si="41"/>
        <v>0</v>
      </c>
      <c r="BJ133" s="293">
        <f t="shared" si="41"/>
        <v>0</v>
      </c>
      <c r="BK133" s="293">
        <f t="shared" si="41"/>
        <v>0</v>
      </c>
      <c r="BL133" s="293">
        <f t="shared" si="41"/>
        <v>0</v>
      </c>
      <c r="BM133" s="293">
        <f t="shared" si="41"/>
        <v>0</v>
      </c>
      <c r="BN133" s="293">
        <f t="shared" si="41"/>
        <v>0</v>
      </c>
      <c r="BO133" s="293">
        <f t="shared" si="41"/>
        <v>0</v>
      </c>
      <c r="BP133" s="293">
        <f t="shared" si="41"/>
        <v>0</v>
      </c>
      <c r="BQ133" s="293">
        <f t="shared" si="41"/>
        <v>0</v>
      </c>
      <c r="BR133" s="293">
        <f t="shared" si="41"/>
        <v>0</v>
      </c>
      <c r="BS133" s="293">
        <f t="shared" si="41"/>
        <v>0</v>
      </c>
      <c r="BT133" s="293">
        <f t="shared" si="41"/>
        <v>0</v>
      </c>
      <c r="BU133" s="293">
        <f t="shared" si="41"/>
        <v>0</v>
      </c>
    </row>
    <row r="134" spans="2:73" ht="18" customHeight="1" thickBot="1">
      <c r="B134" s="294">
        <v>128</v>
      </c>
      <c r="C134" s="297"/>
      <c r="D134" s="365"/>
      <c r="E134" s="366"/>
      <c r="F134" s="367"/>
      <c r="G134" s="367"/>
      <c r="H134" s="368"/>
      <c r="I134" s="367"/>
      <c r="J134" s="367"/>
      <c r="K134" s="295"/>
      <c r="L134" s="297" t="str">
        <f t="shared" si="24"/>
        <v/>
      </c>
      <c r="M134" s="297"/>
      <c r="N134" s="298">
        <f t="shared" si="39"/>
        <v>0</v>
      </c>
      <c r="O134" s="298">
        <f t="shared" si="39"/>
        <v>0</v>
      </c>
      <c r="P134" s="298">
        <f t="shared" si="41"/>
        <v>0</v>
      </c>
      <c r="Q134" s="298">
        <f t="shared" si="41"/>
        <v>0</v>
      </c>
      <c r="R134" s="298">
        <f t="shared" si="41"/>
        <v>0</v>
      </c>
      <c r="S134" s="298">
        <f t="shared" si="41"/>
        <v>0</v>
      </c>
      <c r="T134" s="298">
        <f t="shared" si="41"/>
        <v>0</v>
      </c>
      <c r="U134" s="298">
        <f t="shared" si="41"/>
        <v>0</v>
      </c>
      <c r="V134" s="298">
        <f t="shared" si="41"/>
        <v>0</v>
      </c>
      <c r="W134" s="298">
        <f t="shared" si="41"/>
        <v>0</v>
      </c>
      <c r="X134" s="298">
        <f t="shared" si="41"/>
        <v>0</v>
      </c>
      <c r="Y134" s="298">
        <f t="shared" si="41"/>
        <v>0</v>
      </c>
      <c r="Z134" s="298">
        <f t="shared" si="41"/>
        <v>0</v>
      </c>
      <c r="AA134" s="298">
        <f t="shared" si="41"/>
        <v>0</v>
      </c>
      <c r="AB134" s="298">
        <f t="shared" si="41"/>
        <v>0</v>
      </c>
      <c r="AC134" s="298">
        <f t="shared" si="41"/>
        <v>0</v>
      </c>
      <c r="AD134" s="298">
        <f t="shared" si="41"/>
        <v>0</v>
      </c>
      <c r="AE134" s="298">
        <f t="shared" si="41"/>
        <v>0</v>
      </c>
      <c r="AF134" s="298">
        <f t="shared" si="41"/>
        <v>0</v>
      </c>
      <c r="AG134" s="298">
        <f t="shared" si="41"/>
        <v>0</v>
      </c>
      <c r="AH134" s="298">
        <f t="shared" si="41"/>
        <v>0</v>
      </c>
      <c r="AI134" s="298">
        <f t="shared" si="41"/>
        <v>0</v>
      </c>
      <c r="AJ134" s="298">
        <f t="shared" si="41"/>
        <v>0</v>
      </c>
      <c r="AK134" s="298">
        <f t="shared" si="41"/>
        <v>0</v>
      </c>
      <c r="AL134" s="298">
        <f t="shared" si="41"/>
        <v>0</v>
      </c>
      <c r="AM134" s="298">
        <f t="shared" si="41"/>
        <v>0</v>
      </c>
      <c r="AN134" s="298">
        <f t="shared" si="41"/>
        <v>0</v>
      </c>
      <c r="AO134" s="298">
        <f t="shared" si="41"/>
        <v>0</v>
      </c>
      <c r="AP134" s="298">
        <f t="shared" si="41"/>
        <v>0</v>
      </c>
      <c r="AQ134" s="298">
        <f t="shared" si="41"/>
        <v>0</v>
      </c>
      <c r="AR134" s="298">
        <f t="shared" si="41"/>
        <v>0</v>
      </c>
      <c r="AS134" s="298">
        <f t="shared" si="41"/>
        <v>0</v>
      </c>
      <c r="AT134" s="298">
        <f t="shared" si="41"/>
        <v>0</v>
      </c>
      <c r="AU134" s="298">
        <f t="shared" si="41"/>
        <v>0</v>
      </c>
      <c r="AV134" s="298">
        <f t="shared" si="41"/>
        <v>0</v>
      </c>
      <c r="AW134" s="298">
        <f t="shared" si="41"/>
        <v>0</v>
      </c>
      <c r="AX134" s="298">
        <f t="shared" si="41"/>
        <v>0</v>
      </c>
      <c r="AY134" s="298">
        <f t="shared" si="41"/>
        <v>0</v>
      </c>
      <c r="AZ134" s="298">
        <f t="shared" si="41"/>
        <v>0</v>
      </c>
      <c r="BA134" s="298">
        <f t="shared" si="41"/>
        <v>0</v>
      </c>
      <c r="BB134" s="298">
        <f t="shared" si="41"/>
        <v>0</v>
      </c>
      <c r="BC134" s="298">
        <f t="shared" si="41"/>
        <v>0</v>
      </c>
      <c r="BD134" s="298">
        <f t="shared" si="41"/>
        <v>0</v>
      </c>
      <c r="BE134" s="298">
        <f t="shared" si="41"/>
        <v>0</v>
      </c>
      <c r="BF134" s="298">
        <f t="shared" si="41"/>
        <v>0</v>
      </c>
      <c r="BG134" s="298">
        <f t="shared" si="41"/>
        <v>0</v>
      </c>
      <c r="BH134" s="298">
        <f t="shared" si="41"/>
        <v>0</v>
      </c>
      <c r="BI134" s="298">
        <f t="shared" si="41"/>
        <v>0</v>
      </c>
      <c r="BJ134" s="298">
        <f t="shared" si="41"/>
        <v>0</v>
      </c>
      <c r="BK134" s="298">
        <f t="shared" si="41"/>
        <v>0</v>
      </c>
      <c r="BL134" s="298">
        <f t="shared" si="41"/>
        <v>0</v>
      </c>
      <c r="BM134" s="298">
        <f t="shared" si="41"/>
        <v>0</v>
      </c>
      <c r="BN134" s="298">
        <f t="shared" si="41"/>
        <v>0</v>
      </c>
      <c r="BO134" s="298">
        <f t="shared" si="41"/>
        <v>0</v>
      </c>
      <c r="BP134" s="298">
        <f t="shared" si="41"/>
        <v>0</v>
      </c>
      <c r="BQ134" s="298">
        <f t="shared" si="41"/>
        <v>0</v>
      </c>
      <c r="BR134" s="298">
        <f t="shared" si="41"/>
        <v>0</v>
      </c>
      <c r="BS134" s="298">
        <f t="shared" si="41"/>
        <v>0</v>
      </c>
      <c r="BT134" s="298">
        <f t="shared" si="41"/>
        <v>0</v>
      </c>
      <c r="BU134" s="298">
        <f t="shared" si="41"/>
        <v>0</v>
      </c>
    </row>
    <row r="135" spans="2:73" ht="18" customHeight="1">
      <c r="B135" s="294">
        <v>129</v>
      </c>
      <c r="C135" s="292"/>
      <c r="D135" s="361"/>
      <c r="E135" s="362"/>
      <c r="F135" s="363"/>
      <c r="G135" s="363"/>
      <c r="H135" s="364"/>
      <c r="I135" s="363"/>
      <c r="J135" s="363"/>
      <c r="K135" s="291"/>
      <c r="L135" s="292" t="str">
        <f t="shared" ref="L135:L198" si="42">IF(C135&lt;&gt;0,IF(COUNTIF(listof_result_program_codes,C135)&gt;0,IF(K135="","ENTERED",IF(K135="P","PUBLISHED",IF(K135="TP","TO PUBLISH",IF(K135="L","LOCKED")))),"NOT ENTERED"),"")</f>
        <v/>
      </c>
      <c r="M135" s="292"/>
      <c r="N135" s="293">
        <f t="shared" si="39"/>
        <v>0</v>
      </c>
      <c r="O135" s="293">
        <f t="shared" si="39"/>
        <v>0</v>
      </c>
      <c r="P135" s="293">
        <f t="shared" si="41"/>
        <v>0</v>
      </c>
      <c r="Q135" s="293">
        <f t="shared" si="41"/>
        <v>0</v>
      </c>
      <c r="R135" s="293">
        <f t="shared" si="41"/>
        <v>0</v>
      </c>
      <c r="S135" s="293">
        <f t="shared" si="41"/>
        <v>0</v>
      </c>
      <c r="T135" s="293">
        <f t="shared" si="41"/>
        <v>0</v>
      </c>
      <c r="U135" s="293">
        <f t="shared" si="41"/>
        <v>0</v>
      </c>
      <c r="V135" s="293">
        <f t="shared" si="41"/>
        <v>0</v>
      </c>
      <c r="W135" s="293">
        <f t="shared" si="41"/>
        <v>0</v>
      </c>
      <c r="X135" s="293">
        <f t="shared" si="41"/>
        <v>0</v>
      </c>
      <c r="Y135" s="293">
        <f t="shared" si="41"/>
        <v>0</v>
      </c>
      <c r="Z135" s="293">
        <f t="shared" si="41"/>
        <v>0</v>
      </c>
      <c r="AA135" s="293">
        <f t="shared" si="41"/>
        <v>0</v>
      </c>
      <c r="AB135" s="293">
        <f t="shared" si="41"/>
        <v>0</v>
      </c>
      <c r="AC135" s="293">
        <f t="shared" si="41"/>
        <v>0</v>
      </c>
      <c r="AD135" s="293">
        <f t="shared" si="41"/>
        <v>0</v>
      </c>
      <c r="AE135" s="293">
        <f t="shared" si="41"/>
        <v>0</v>
      </c>
      <c r="AF135" s="293">
        <f t="shared" si="41"/>
        <v>0</v>
      </c>
      <c r="AG135" s="293">
        <f t="shared" si="41"/>
        <v>0</v>
      </c>
      <c r="AH135" s="293">
        <f t="shared" si="41"/>
        <v>0</v>
      </c>
      <c r="AI135" s="293">
        <f t="shared" si="41"/>
        <v>0</v>
      </c>
      <c r="AJ135" s="293">
        <f t="shared" si="41"/>
        <v>0</v>
      </c>
      <c r="AK135" s="293">
        <f t="shared" si="41"/>
        <v>0</v>
      </c>
      <c r="AL135" s="293">
        <f t="shared" si="41"/>
        <v>0</v>
      </c>
      <c r="AM135" s="293">
        <f t="shared" si="41"/>
        <v>0</v>
      </c>
      <c r="AN135" s="293">
        <f t="shared" si="41"/>
        <v>0</v>
      </c>
      <c r="AO135" s="293">
        <f t="shared" si="41"/>
        <v>0</v>
      </c>
      <c r="AP135" s="293">
        <f t="shared" si="41"/>
        <v>0</v>
      </c>
      <c r="AQ135" s="293">
        <f t="shared" si="41"/>
        <v>0</v>
      </c>
      <c r="AR135" s="293">
        <f t="shared" si="41"/>
        <v>0</v>
      </c>
      <c r="AS135" s="293">
        <f t="shared" si="41"/>
        <v>0</v>
      </c>
      <c r="AT135" s="293">
        <f t="shared" si="41"/>
        <v>0</v>
      </c>
      <c r="AU135" s="293">
        <f t="shared" si="41"/>
        <v>0</v>
      </c>
      <c r="AV135" s="293">
        <f t="shared" si="41"/>
        <v>0</v>
      </c>
      <c r="AW135" s="293">
        <f t="shared" si="41"/>
        <v>0</v>
      </c>
      <c r="AX135" s="293">
        <f t="shared" si="41"/>
        <v>0</v>
      </c>
      <c r="AY135" s="293">
        <f t="shared" si="41"/>
        <v>0</v>
      </c>
      <c r="AZ135" s="293">
        <f t="shared" si="41"/>
        <v>0</v>
      </c>
      <c r="BA135" s="293">
        <f t="shared" si="41"/>
        <v>0</v>
      </c>
      <c r="BB135" s="293">
        <f t="shared" si="41"/>
        <v>0</v>
      </c>
      <c r="BC135" s="293">
        <f t="shared" si="41"/>
        <v>0</v>
      </c>
      <c r="BD135" s="293">
        <f t="shared" si="41"/>
        <v>0</v>
      </c>
      <c r="BE135" s="293">
        <f t="shared" si="41"/>
        <v>0</v>
      </c>
      <c r="BF135" s="293">
        <f t="shared" si="41"/>
        <v>0</v>
      </c>
      <c r="BG135" s="293">
        <f t="shared" si="41"/>
        <v>0</v>
      </c>
      <c r="BH135" s="293">
        <f t="shared" si="41"/>
        <v>0</v>
      </c>
      <c r="BI135" s="293">
        <f t="shared" si="41"/>
        <v>0</v>
      </c>
      <c r="BJ135" s="293">
        <f t="shared" si="41"/>
        <v>0</v>
      </c>
      <c r="BK135" s="293">
        <f t="shared" si="41"/>
        <v>0</v>
      </c>
      <c r="BL135" s="293">
        <f t="shared" si="41"/>
        <v>0</v>
      </c>
      <c r="BM135" s="293">
        <f t="shared" si="41"/>
        <v>0</v>
      </c>
      <c r="BN135" s="293">
        <f t="shared" si="41"/>
        <v>0</v>
      </c>
      <c r="BO135" s="293">
        <f t="shared" si="41"/>
        <v>0</v>
      </c>
      <c r="BP135" s="293">
        <f t="shared" si="41"/>
        <v>0</v>
      </c>
      <c r="BQ135" s="293">
        <f t="shared" si="41"/>
        <v>0</v>
      </c>
      <c r="BR135" s="293">
        <f t="shared" si="41"/>
        <v>0</v>
      </c>
      <c r="BS135" s="293">
        <f t="shared" si="41"/>
        <v>0</v>
      </c>
      <c r="BT135" s="293">
        <f t="shared" si="41"/>
        <v>0</v>
      </c>
      <c r="BU135" s="293">
        <f t="shared" si="41"/>
        <v>0</v>
      </c>
    </row>
    <row r="136" spans="2:73" ht="18" customHeight="1" thickBot="1">
      <c r="B136" s="294">
        <v>130</v>
      </c>
      <c r="C136" s="297"/>
      <c r="D136" s="365"/>
      <c r="E136" s="366"/>
      <c r="F136" s="367"/>
      <c r="G136" s="367"/>
      <c r="H136" s="368"/>
      <c r="I136" s="367"/>
      <c r="J136" s="367"/>
      <c r="K136" s="295"/>
      <c r="L136" s="297" t="str">
        <f t="shared" si="42"/>
        <v/>
      </c>
      <c r="M136" s="297"/>
      <c r="N136" s="298">
        <f t="shared" si="39"/>
        <v>0</v>
      </c>
      <c r="O136" s="298">
        <f t="shared" si="39"/>
        <v>0</v>
      </c>
      <c r="P136" s="298">
        <f t="shared" si="41"/>
        <v>0</v>
      </c>
      <c r="Q136" s="298">
        <f t="shared" si="41"/>
        <v>0</v>
      </c>
      <c r="R136" s="298">
        <f t="shared" si="41"/>
        <v>0</v>
      </c>
      <c r="S136" s="298">
        <f t="shared" si="41"/>
        <v>0</v>
      </c>
      <c r="T136" s="298">
        <f t="shared" si="41"/>
        <v>0</v>
      </c>
      <c r="U136" s="298">
        <f t="shared" si="41"/>
        <v>0</v>
      </c>
      <c r="V136" s="298">
        <f t="shared" si="41"/>
        <v>0</v>
      </c>
      <c r="W136" s="298">
        <f t="shared" si="41"/>
        <v>0</v>
      </c>
      <c r="X136" s="298">
        <f t="shared" si="41"/>
        <v>0</v>
      </c>
      <c r="Y136" s="298">
        <f t="shared" si="41"/>
        <v>0</v>
      </c>
      <c r="Z136" s="298">
        <f t="shared" si="41"/>
        <v>0</v>
      </c>
      <c r="AA136" s="298">
        <f t="shared" ref="P136:BU140" si="43">SUMIFS(listof_result_total_scores,listof_result_program_codes,$C136,listof_result_teams,AA$3)</f>
        <v>0</v>
      </c>
      <c r="AB136" s="298">
        <f t="shared" si="43"/>
        <v>0</v>
      </c>
      <c r="AC136" s="298">
        <f t="shared" si="43"/>
        <v>0</v>
      </c>
      <c r="AD136" s="298">
        <f t="shared" si="43"/>
        <v>0</v>
      </c>
      <c r="AE136" s="298">
        <f t="shared" si="43"/>
        <v>0</v>
      </c>
      <c r="AF136" s="298">
        <f t="shared" si="43"/>
        <v>0</v>
      </c>
      <c r="AG136" s="298">
        <f t="shared" si="43"/>
        <v>0</v>
      </c>
      <c r="AH136" s="298">
        <f t="shared" si="43"/>
        <v>0</v>
      </c>
      <c r="AI136" s="298">
        <f t="shared" si="43"/>
        <v>0</v>
      </c>
      <c r="AJ136" s="298">
        <f t="shared" si="43"/>
        <v>0</v>
      </c>
      <c r="AK136" s="298">
        <f t="shared" si="43"/>
        <v>0</v>
      </c>
      <c r="AL136" s="298">
        <f t="shared" si="43"/>
        <v>0</v>
      </c>
      <c r="AM136" s="298">
        <f t="shared" si="43"/>
        <v>0</v>
      </c>
      <c r="AN136" s="298">
        <f t="shared" si="43"/>
        <v>0</v>
      </c>
      <c r="AO136" s="298">
        <f t="shared" si="43"/>
        <v>0</v>
      </c>
      <c r="AP136" s="298">
        <f t="shared" si="43"/>
        <v>0</v>
      </c>
      <c r="AQ136" s="298">
        <f t="shared" si="43"/>
        <v>0</v>
      </c>
      <c r="AR136" s="298">
        <f t="shared" si="43"/>
        <v>0</v>
      </c>
      <c r="AS136" s="298">
        <f t="shared" si="43"/>
        <v>0</v>
      </c>
      <c r="AT136" s="298">
        <f t="shared" si="43"/>
        <v>0</v>
      </c>
      <c r="AU136" s="298">
        <f t="shared" si="43"/>
        <v>0</v>
      </c>
      <c r="AV136" s="298">
        <f t="shared" si="43"/>
        <v>0</v>
      </c>
      <c r="AW136" s="298">
        <f t="shared" si="43"/>
        <v>0</v>
      </c>
      <c r="AX136" s="298">
        <f t="shared" si="43"/>
        <v>0</v>
      </c>
      <c r="AY136" s="298">
        <f t="shared" si="43"/>
        <v>0</v>
      </c>
      <c r="AZ136" s="298">
        <f t="shared" si="43"/>
        <v>0</v>
      </c>
      <c r="BA136" s="298">
        <f t="shared" si="43"/>
        <v>0</v>
      </c>
      <c r="BB136" s="298">
        <f t="shared" si="43"/>
        <v>0</v>
      </c>
      <c r="BC136" s="298">
        <f t="shared" si="43"/>
        <v>0</v>
      </c>
      <c r="BD136" s="298">
        <f t="shared" si="43"/>
        <v>0</v>
      </c>
      <c r="BE136" s="298">
        <f t="shared" si="43"/>
        <v>0</v>
      </c>
      <c r="BF136" s="298">
        <f t="shared" si="43"/>
        <v>0</v>
      </c>
      <c r="BG136" s="298">
        <f t="shared" si="43"/>
        <v>0</v>
      </c>
      <c r="BH136" s="298">
        <f t="shared" si="43"/>
        <v>0</v>
      </c>
      <c r="BI136" s="298">
        <f t="shared" si="43"/>
        <v>0</v>
      </c>
      <c r="BJ136" s="298">
        <f t="shared" si="43"/>
        <v>0</v>
      </c>
      <c r="BK136" s="298">
        <f t="shared" si="43"/>
        <v>0</v>
      </c>
      <c r="BL136" s="298">
        <f t="shared" si="43"/>
        <v>0</v>
      </c>
      <c r="BM136" s="298">
        <f t="shared" si="43"/>
        <v>0</v>
      </c>
      <c r="BN136" s="298">
        <f t="shared" si="43"/>
        <v>0</v>
      </c>
      <c r="BO136" s="298">
        <f t="shared" si="43"/>
        <v>0</v>
      </c>
      <c r="BP136" s="298">
        <f t="shared" si="43"/>
        <v>0</v>
      </c>
      <c r="BQ136" s="298">
        <f t="shared" si="43"/>
        <v>0</v>
      </c>
      <c r="BR136" s="298">
        <f t="shared" si="43"/>
        <v>0</v>
      </c>
      <c r="BS136" s="298">
        <f t="shared" si="43"/>
        <v>0</v>
      </c>
      <c r="BT136" s="298">
        <f t="shared" si="43"/>
        <v>0</v>
      </c>
      <c r="BU136" s="298">
        <f t="shared" si="43"/>
        <v>0</v>
      </c>
    </row>
    <row r="137" spans="2:73" ht="18" customHeight="1">
      <c r="B137" s="294">
        <v>131</v>
      </c>
      <c r="C137" s="292"/>
      <c r="D137" s="361"/>
      <c r="E137" s="362"/>
      <c r="F137" s="363"/>
      <c r="G137" s="363"/>
      <c r="H137" s="364"/>
      <c r="I137" s="363"/>
      <c r="J137" s="363"/>
      <c r="K137" s="291"/>
      <c r="L137" s="292" t="str">
        <f t="shared" si="42"/>
        <v/>
      </c>
      <c r="M137" s="292"/>
      <c r="N137" s="293">
        <f t="shared" si="39"/>
        <v>0</v>
      </c>
      <c r="O137" s="293">
        <f t="shared" si="39"/>
        <v>0</v>
      </c>
      <c r="P137" s="293">
        <f t="shared" si="43"/>
        <v>0</v>
      </c>
      <c r="Q137" s="293">
        <f t="shared" si="43"/>
        <v>0</v>
      </c>
      <c r="R137" s="293">
        <f t="shared" si="43"/>
        <v>0</v>
      </c>
      <c r="S137" s="293">
        <f t="shared" si="43"/>
        <v>0</v>
      </c>
      <c r="T137" s="293">
        <f t="shared" si="43"/>
        <v>0</v>
      </c>
      <c r="U137" s="293">
        <f t="shared" si="43"/>
        <v>0</v>
      </c>
      <c r="V137" s="293">
        <f t="shared" si="43"/>
        <v>0</v>
      </c>
      <c r="W137" s="293">
        <f t="shared" si="43"/>
        <v>0</v>
      </c>
      <c r="X137" s="293">
        <f t="shared" si="43"/>
        <v>0</v>
      </c>
      <c r="Y137" s="293">
        <f t="shared" si="43"/>
        <v>0</v>
      </c>
      <c r="Z137" s="293">
        <f t="shared" si="43"/>
        <v>0</v>
      </c>
      <c r="AA137" s="293">
        <f t="shared" si="43"/>
        <v>0</v>
      </c>
      <c r="AB137" s="293">
        <f t="shared" si="43"/>
        <v>0</v>
      </c>
      <c r="AC137" s="293">
        <f t="shared" si="43"/>
        <v>0</v>
      </c>
      <c r="AD137" s="293">
        <f t="shared" si="43"/>
        <v>0</v>
      </c>
      <c r="AE137" s="293">
        <f t="shared" si="43"/>
        <v>0</v>
      </c>
      <c r="AF137" s="293">
        <f t="shared" si="43"/>
        <v>0</v>
      </c>
      <c r="AG137" s="293">
        <f t="shared" si="43"/>
        <v>0</v>
      </c>
      <c r="AH137" s="293">
        <f t="shared" si="43"/>
        <v>0</v>
      </c>
      <c r="AI137" s="293">
        <f t="shared" si="43"/>
        <v>0</v>
      </c>
      <c r="AJ137" s="293">
        <f t="shared" si="43"/>
        <v>0</v>
      </c>
      <c r="AK137" s="293">
        <f t="shared" si="43"/>
        <v>0</v>
      </c>
      <c r="AL137" s="293">
        <f t="shared" si="43"/>
        <v>0</v>
      </c>
      <c r="AM137" s="293">
        <f t="shared" si="43"/>
        <v>0</v>
      </c>
      <c r="AN137" s="293">
        <f t="shared" si="43"/>
        <v>0</v>
      </c>
      <c r="AO137" s="293">
        <f t="shared" si="43"/>
        <v>0</v>
      </c>
      <c r="AP137" s="293">
        <f t="shared" si="43"/>
        <v>0</v>
      </c>
      <c r="AQ137" s="293">
        <f t="shared" si="43"/>
        <v>0</v>
      </c>
      <c r="AR137" s="293">
        <f t="shared" si="43"/>
        <v>0</v>
      </c>
      <c r="AS137" s="293">
        <f t="shared" si="43"/>
        <v>0</v>
      </c>
      <c r="AT137" s="293">
        <f t="shared" si="43"/>
        <v>0</v>
      </c>
      <c r="AU137" s="293">
        <f t="shared" si="43"/>
        <v>0</v>
      </c>
      <c r="AV137" s="293">
        <f t="shared" si="43"/>
        <v>0</v>
      </c>
      <c r="AW137" s="293">
        <f t="shared" si="43"/>
        <v>0</v>
      </c>
      <c r="AX137" s="293">
        <f t="shared" si="43"/>
        <v>0</v>
      </c>
      <c r="AY137" s="293">
        <f t="shared" si="43"/>
        <v>0</v>
      </c>
      <c r="AZ137" s="293">
        <f t="shared" si="43"/>
        <v>0</v>
      </c>
      <c r="BA137" s="293">
        <f t="shared" si="43"/>
        <v>0</v>
      </c>
      <c r="BB137" s="293">
        <f t="shared" si="43"/>
        <v>0</v>
      </c>
      <c r="BC137" s="293">
        <f t="shared" si="43"/>
        <v>0</v>
      </c>
      <c r="BD137" s="293">
        <f t="shared" si="43"/>
        <v>0</v>
      </c>
      <c r="BE137" s="293">
        <f t="shared" si="43"/>
        <v>0</v>
      </c>
      <c r="BF137" s="293">
        <f t="shared" si="43"/>
        <v>0</v>
      </c>
      <c r="BG137" s="293">
        <f t="shared" si="43"/>
        <v>0</v>
      </c>
      <c r="BH137" s="293">
        <f t="shared" si="43"/>
        <v>0</v>
      </c>
      <c r="BI137" s="293">
        <f t="shared" si="43"/>
        <v>0</v>
      </c>
      <c r="BJ137" s="293">
        <f t="shared" si="43"/>
        <v>0</v>
      </c>
      <c r="BK137" s="293">
        <f t="shared" si="43"/>
        <v>0</v>
      </c>
      <c r="BL137" s="293">
        <f t="shared" si="43"/>
        <v>0</v>
      </c>
      <c r="BM137" s="293">
        <f t="shared" si="43"/>
        <v>0</v>
      </c>
      <c r="BN137" s="293">
        <f t="shared" si="43"/>
        <v>0</v>
      </c>
      <c r="BO137" s="293">
        <f t="shared" si="43"/>
        <v>0</v>
      </c>
      <c r="BP137" s="293">
        <f t="shared" si="43"/>
        <v>0</v>
      </c>
      <c r="BQ137" s="293">
        <f t="shared" si="43"/>
        <v>0</v>
      </c>
      <c r="BR137" s="293">
        <f t="shared" si="43"/>
        <v>0</v>
      </c>
      <c r="BS137" s="293">
        <f t="shared" si="43"/>
        <v>0</v>
      </c>
      <c r="BT137" s="293">
        <f t="shared" si="43"/>
        <v>0</v>
      </c>
      <c r="BU137" s="293">
        <f t="shared" si="43"/>
        <v>0</v>
      </c>
    </row>
    <row r="138" spans="2:73" ht="18" customHeight="1" thickBot="1">
      <c r="B138" s="294">
        <v>132</v>
      </c>
      <c r="C138" s="297"/>
      <c r="D138" s="365"/>
      <c r="E138" s="366"/>
      <c r="F138" s="367"/>
      <c r="G138" s="367"/>
      <c r="H138" s="368"/>
      <c r="I138" s="367"/>
      <c r="J138" s="367"/>
      <c r="K138" s="295"/>
      <c r="L138" s="297" t="str">
        <f t="shared" si="42"/>
        <v/>
      </c>
      <c r="M138" s="297"/>
      <c r="N138" s="298">
        <f t="shared" si="39"/>
        <v>0</v>
      </c>
      <c r="O138" s="298">
        <f t="shared" si="39"/>
        <v>0</v>
      </c>
      <c r="P138" s="298">
        <f t="shared" si="43"/>
        <v>0</v>
      </c>
      <c r="Q138" s="298">
        <f t="shared" si="43"/>
        <v>0</v>
      </c>
      <c r="R138" s="298">
        <f t="shared" si="43"/>
        <v>0</v>
      </c>
      <c r="S138" s="298">
        <f t="shared" si="43"/>
        <v>0</v>
      </c>
      <c r="T138" s="298">
        <f t="shared" si="43"/>
        <v>0</v>
      </c>
      <c r="U138" s="298">
        <f t="shared" si="43"/>
        <v>0</v>
      </c>
      <c r="V138" s="298">
        <f t="shared" si="43"/>
        <v>0</v>
      </c>
      <c r="W138" s="298">
        <f t="shared" si="43"/>
        <v>0</v>
      </c>
      <c r="X138" s="298">
        <f t="shared" si="43"/>
        <v>0</v>
      </c>
      <c r="Y138" s="298">
        <f t="shared" si="43"/>
        <v>0</v>
      </c>
      <c r="Z138" s="298">
        <f t="shared" si="43"/>
        <v>0</v>
      </c>
      <c r="AA138" s="298">
        <f t="shared" si="43"/>
        <v>0</v>
      </c>
      <c r="AB138" s="298">
        <f t="shared" si="43"/>
        <v>0</v>
      </c>
      <c r="AC138" s="298">
        <f t="shared" si="43"/>
        <v>0</v>
      </c>
      <c r="AD138" s="298">
        <f t="shared" si="43"/>
        <v>0</v>
      </c>
      <c r="AE138" s="298">
        <f t="shared" si="43"/>
        <v>0</v>
      </c>
      <c r="AF138" s="298">
        <f t="shared" si="43"/>
        <v>0</v>
      </c>
      <c r="AG138" s="298">
        <f t="shared" si="43"/>
        <v>0</v>
      </c>
      <c r="AH138" s="298">
        <f t="shared" si="43"/>
        <v>0</v>
      </c>
      <c r="AI138" s="298">
        <f t="shared" si="43"/>
        <v>0</v>
      </c>
      <c r="AJ138" s="298">
        <f t="shared" si="43"/>
        <v>0</v>
      </c>
      <c r="AK138" s="298">
        <f t="shared" si="43"/>
        <v>0</v>
      </c>
      <c r="AL138" s="298">
        <f t="shared" si="43"/>
        <v>0</v>
      </c>
      <c r="AM138" s="298">
        <f t="shared" si="43"/>
        <v>0</v>
      </c>
      <c r="AN138" s="298">
        <f t="shared" si="43"/>
        <v>0</v>
      </c>
      <c r="AO138" s="298">
        <f t="shared" si="43"/>
        <v>0</v>
      </c>
      <c r="AP138" s="298">
        <f t="shared" si="43"/>
        <v>0</v>
      </c>
      <c r="AQ138" s="298">
        <f t="shared" si="43"/>
        <v>0</v>
      </c>
      <c r="AR138" s="298">
        <f t="shared" si="43"/>
        <v>0</v>
      </c>
      <c r="AS138" s="298">
        <f t="shared" si="43"/>
        <v>0</v>
      </c>
      <c r="AT138" s="298">
        <f t="shared" si="43"/>
        <v>0</v>
      </c>
      <c r="AU138" s="298">
        <f t="shared" si="43"/>
        <v>0</v>
      </c>
      <c r="AV138" s="298">
        <f t="shared" si="43"/>
        <v>0</v>
      </c>
      <c r="AW138" s="298">
        <f t="shared" si="43"/>
        <v>0</v>
      </c>
      <c r="AX138" s="298">
        <f t="shared" si="43"/>
        <v>0</v>
      </c>
      <c r="AY138" s="298">
        <f t="shared" si="43"/>
        <v>0</v>
      </c>
      <c r="AZ138" s="298">
        <f t="shared" si="43"/>
        <v>0</v>
      </c>
      <c r="BA138" s="298">
        <f t="shared" si="43"/>
        <v>0</v>
      </c>
      <c r="BB138" s="298">
        <f t="shared" si="43"/>
        <v>0</v>
      </c>
      <c r="BC138" s="298">
        <f t="shared" si="43"/>
        <v>0</v>
      </c>
      <c r="BD138" s="298">
        <f t="shared" si="43"/>
        <v>0</v>
      </c>
      <c r="BE138" s="298">
        <f t="shared" si="43"/>
        <v>0</v>
      </c>
      <c r="BF138" s="298">
        <f t="shared" si="43"/>
        <v>0</v>
      </c>
      <c r="BG138" s="298">
        <f t="shared" si="43"/>
        <v>0</v>
      </c>
      <c r="BH138" s="298">
        <f t="shared" si="43"/>
        <v>0</v>
      </c>
      <c r="BI138" s="298">
        <f t="shared" si="43"/>
        <v>0</v>
      </c>
      <c r="BJ138" s="298">
        <f t="shared" si="43"/>
        <v>0</v>
      </c>
      <c r="BK138" s="298">
        <f t="shared" si="43"/>
        <v>0</v>
      </c>
      <c r="BL138" s="298">
        <f t="shared" si="43"/>
        <v>0</v>
      </c>
      <c r="BM138" s="298">
        <f t="shared" si="43"/>
        <v>0</v>
      </c>
      <c r="BN138" s="298">
        <f t="shared" si="43"/>
        <v>0</v>
      </c>
      <c r="BO138" s="298">
        <f t="shared" si="43"/>
        <v>0</v>
      </c>
      <c r="BP138" s="298">
        <f t="shared" si="43"/>
        <v>0</v>
      </c>
      <c r="BQ138" s="298">
        <f t="shared" si="43"/>
        <v>0</v>
      </c>
      <c r="BR138" s="298">
        <f t="shared" si="43"/>
        <v>0</v>
      </c>
      <c r="BS138" s="298">
        <f t="shared" si="43"/>
        <v>0</v>
      </c>
      <c r="BT138" s="298">
        <f t="shared" si="43"/>
        <v>0</v>
      </c>
      <c r="BU138" s="298">
        <f t="shared" si="43"/>
        <v>0</v>
      </c>
    </row>
    <row r="139" spans="2:73" ht="18" customHeight="1">
      <c r="B139" s="294">
        <v>133</v>
      </c>
      <c r="C139" s="292"/>
      <c r="D139" s="361"/>
      <c r="E139" s="362"/>
      <c r="F139" s="363"/>
      <c r="G139" s="363"/>
      <c r="H139" s="364"/>
      <c r="I139" s="363"/>
      <c r="J139" s="363"/>
      <c r="K139" s="291"/>
      <c r="L139" s="292" t="str">
        <f t="shared" si="42"/>
        <v/>
      </c>
      <c r="M139" s="292"/>
      <c r="N139" s="293">
        <f t="shared" si="39"/>
        <v>0</v>
      </c>
      <c r="O139" s="293">
        <f t="shared" si="39"/>
        <v>0</v>
      </c>
      <c r="P139" s="293">
        <f t="shared" si="43"/>
        <v>0</v>
      </c>
      <c r="Q139" s="293">
        <f t="shared" si="43"/>
        <v>0</v>
      </c>
      <c r="R139" s="293">
        <f t="shared" si="43"/>
        <v>0</v>
      </c>
      <c r="S139" s="293">
        <f t="shared" si="43"/>
        <v>0</v>
      </c>
      <c r="T139" s="293">
        <f t="shared" si="43"/>
        <v>0</v>
      </c>
      <c r="U139" s="293">
        <f t="shared" si="43"/>
        <v>0</v>
      </c>
      <c r="V139" s="293">
        <f t="shared" si="43"/>
        <v>0</v>
      </c>
      <c r="W139" s="293">
        <f t="shared" si="43"/>
        <v>0</v>
      </c>
      <c r="X139" s="293">
        <f t="shared" si="43"/>
        <v>0</v>
      </c>
      <c r="Y139" s="293">
        <f t="shared" si="43"/>
        <v>0</v>
      </c>
      <c r="Z139" s="293">
        <f t="shared" si="43"/>
        <v>0</v>
      </c>
      <c r="AA139" s="293">
        <f t="shared" si="43"/>
        <v>0</v>
      </c>
      <c r="AB139" s="293">
        <f t="shared" si="43"/>
        <v>0</v>
      </c>
      <c r="AC139" s="293">
        <f t="shared" si="43"/>
        <v>0</v>
      </c>
      <c r="AD139" s="293">
        <f t="shared" si="43"/>
        <v>0</v>
      </c>
      <c r="AE139" s="293">
        <f t="shared" si="43"/>
        <v>0</v>
      </c>
      <c r="AF139" s="293">
        <f t="shared" si="43"/>
        <v>0</v>
      </c>
      <c r="AG139" s="293">
        <f t="shared" si="43"/>
        <v>0</v>
      </c>
      <c r="AH139" s="293">
        <f t="shared" si="43"/>
        <v>0</v>
      </c>
      <c r="AI139" s="293">
        <f t="shared" si="43"/>
        <v>0</v>
      </c>
      <c r="AJ139" s="293">
        <f t="shared" si="43"/>
        <v>0</v>
      </c>
      <c r="AK139" s="293">
        <f t="shared" si="43"/>
        <v>0</v>
      </c>
      <c r="AL139" s="293">
        <f t="shared" si="43"/>
        <v>0</v>
      </c>
      <c r="AM139" s="293">
        <f t="shared" si="43"/>
        <v>0</v>
      </c>
      <c r="AN139" s="293">
        <f t="shared" si="43"/>
        <v>0</v>
      </c>
      <c r="AO139" s="293">
        <f t="shared" si="43"/>
        <v>0</v>
      </c>
      <c r="AP139" s="293">
        <f t="shared" si="43"/>
        <v>0</v>
      </c>
      <c r="AQ139" s="293">
        <f t="shared" si="43"/>
        <v>0</v>
      </c>
      <c r="AR139" s="293">
        <f t="shared" si="43"/>
        <v>0</v>
      </c>
      <c r="AS139" s="293">
        <f t="shared" si="43"/>
        <v>0</v>
      </c>
      <c r="AT139" s="293">
        <f t="shared" si="43"/>
        <v>0</v>
      </c>
      <c r="AU139" s="293">
        <f t="shared" si="43"/>
        <v>0</v>
      </c>
      <c r="AV139" s="293">
        <f t="shared" si="43"/>
        <v>0</v>
      </c>
      <c r="AW139" s="293">
        <f t="shared" si="43"/>
        <v>0</v>
      </c>
      <c r="AX139" s="293">
        <f t="shared" si="43"/>
        <v>0</v>
      </c>
      <c r="AY139" s="293">
        <f t="shared" si="43"/>
        <v>0</v>
      </c>
      <c r="AZ139" s="293">
        <f t="shared" si="43"/>
        <v>0</v>
      </c>
      <c r="BA139" s="293">
        <f t="shared" si="43"/>
        <v>0</v>
      </c>
      <c r="BB139" s="293">
        <f t="shared" si="43"/>
        <v>0</v>
      </c>
      <c r="BC139" s="293">
        <f t="shared" si="43"/>
        <v>0</v>
      </c>
      <c r="BD139" s="293">
        <f t="shared" si="43"/>
        <v>0</v>
      </c>
      <c r="BE139" s="293">
        <f t="shared" si="43"/>
        <v>0</v>
      </c>
      <c r="BF139" s="293">
        <f t="shared" si="43"/>
        <v>0</v>
      </c>
      <c r="BG139" s="293">
        <f t="shared" si="43"/>
        <v>0</v>
      </c>
      <c r="BH139" s="293">
        <f t="shared" si="43"/>
        <v>0</v>
      </c>
      <c r="BI139" s="293">
        <f t="shared" si="43"/>
        <v>0</v>
      </c>
      <c r="BJ139" s="293">
        <f t="shared" si="43"/>
        <v>0</v>
      </c>
      <c r="BK139" s="293">
        <f t="shared" si="43"/>
        <v>0</v>
      </c>
      <c r="BL139" s="293">
        <f t="shared" si="43"/>
        <v>0</v>
      </c>
      <c r="BM139" s="293">
        <f t="shared" si="43"/>
        <v>0</v>
      </c>
      <c r="BN139" s="293">
        <f t="shared" si="43"/>
        <v>0</v>
      </c>
      <c r="BO139" s="293">
        <f t="shared" si="43"/>
        <v>0</v>
      </c>
      <c r="BP139" s="293">
        <f t="shared" si="43"/>
        <v>0</v>
      </c>
      <c r="BQ139" s="293">
        <f t="shared" si="43"/>
        <v>0</v>
      </c>
      <c r="BR139" s="293">
        <f t="shared" si="43"/>
        <v>0</v>
      </c>
      <c r="BS139" s="293">
        <f t="shared" si="43"/>
        <v>0</v>
      </c>
      <c r="BT139" s="293">
        <f t="shared" si="43"/>
        <v>0</v>
      </c>
      <c r="BU139" s="293">
        <f t="shared" si="43"/>
        <v>0</v>
      </c>
    </row>
    <row r="140" spans="2:73" ht="18" customHeight="1" thickBot="1">
      <c r="B140" s="294">
        <v>134</v>
      </c>
      <c r="C140" s="297"/>
      <c r="D140" s="365"/>
      <c r="E140" s="366"/>
      <c r="F140" s="367"/>
      <c r="G140" s="367"/>
      <c r="H140" s="368"/>
      <c r="I140" s="367"/>
      <c r="J140" s="367"/>
      <c r="K140" s="295"/>
      <c r="L140" s="297" t="str">
        <f t="shared" si="42"/>
        <v/>
      </c>
      <c r="M140" s="297"/>
      <c r="N140" s="298">
        <f t="shared" si="39"/>
        <v>0</v>
      </c>
      <c r="O140" s="298">
        <f t="shared" si="39"/>
        <v>0</v>
      </c>
      <c r="P140" s="298">
        <f t="shared" si="43"/>
        <v>0</v>
      </c>
      <c r="Q140" s="298">
        <f t="shared" si="43"/>
        <v>0</v>
      </c>
      <c r="R140" s="298">
        <f t="shared" si="43"/>
        <v>0</v>
      </c>
      <c r="S140" s="298">
        <f t="shared" si="43"/>
        <v>0</v>
      </c>
      <c r="T140" s="298">
        <f t="shared" si="43"/>
        <v>0</v>
      </c>
      <c r="U140" s="298">
        <f t="shared" si="43"/>
        <v>0</v>
      </c>
      <c r="V140" s="298">
        <f t="shared" si="43"/>
        <v>0</v>
      </c>
      <c r="W140" s="298">
        <f t="shared" si="43"/>
        <v>0</v>
      </c>
      <c r="X140" s="298">
        <f t="shared" si="43"/>
        <v>0</v>
      </c>
      <c r="Y140" s="298">
        <f t="shared" si="43"/>
        <v>0</v>
      </c>
      <c r="Z140" s="298">
        <f t="shared" si="43"/>
        <v>0</v>
      </c>
      <c r="AA140" s="298">
        <f t="shared" si="43"/>
        <v>0</v>
      </c>
      <c r="AB140" s="298">
        <f t="shared" si="43"/>
        <v>0</v>
      </c>
      <c r="AC140" s="298">
        <f t="shared" si="43"/>
        <v>0</v>
      </c>
      <c r="AD140" s="298">
        <f t="shared" si="43"/>
        <v>0</v>
      </c>
      <c r="AE140" s="298">
        <f t="shared" si="43"/>
        <v>0</v>
      </c>
      <c r="AF140" s="298">
        <f t="shared" si="43"/>
        <v>0</v>
      </c>
      <c r="AG140" s="298">
        <f t="shared" si="43"/>
        <v>0</v>
      </c>
      <c r="AH140" s="298">
        <f t="shared" si="43"/>
        <v>0</v>
      </c>
      <c r="AI140" s="298">
        <f t="shared" si="43"/>
        <v>0</v>
      </c>
      <c r="AJ140" s="298">
        <f t="shared" si="43"/>
        <v>0</v>
      </c>
      <c r="AK140" s="298">
        <f t="shared" si="43"/>
        <v>0</v>
      </c>
      <c r="AL140" s="298">
        <f t="shared" si="43"/>
        <v>0</v>
      </c>
      <c r="AM140" s="298">
        <f t="shared" si="43"/>
        <v>0</v>
      </c>
      <c r="AN140" s="298">
        <f t="shared" si="43"/>
        <v>0</v>
      </c>
      <c r="AO140" s="298">
        <f t="shared" si="43"/>
        <v>0</v>
      </c>
      <c r="AP140" s="298">
        <f t="shared" si="43"/>
        <v>0</v>
      </c>
      <c r="AQ140" s="298">
        <f t="shared" si="43"/>
        <v>0</v>
      </c>
      <c r="AR140" s="298">
        <f t="shared" si="43"/>
        <v>0</v>
      </c>
      <c r="AS140" s="298">
        <f t="shared" si="43"/>
        <v>0</v>
      </c>
      <c r="AT140" s="298">
        <f t="shared" si="43"/>
        <v>0</v>
      </c>
      <c r="AU140" s="298">
        <f t="shared" si="43"/>
        <v>0</v>
      </c>
      <c r="AV140" s="298">
        <f t="shared" si="43"/>
        <v>0</v>
      </c>
      <c r="AW140" s="298">
        <f t="shared" si="43"/>
        <v>0</v>
      </c>
      <c r="AX140" s="298">
        <f t="shared" ref="P140:BU144" si="44">SUMIFS(listof_result_total_scores,listof_result_program_codes,$C140,listof_result_teams,AX$3)</f>
        <v>0</v>
      </c>
      <c r="AY140" s="298">
        <f t="shared" si="44"/>
        <v>0</v>
      </c>
      <c r="AZ140" s="298">
        <f t="shared" si="44"/>
        <v>0</v>
      </c>
      <c r="BA140" s="298">
        <f t="shared" si="44"/>
        <v>0</v>
      </c>
      <c r="BB140" s="298">
        <f t="shared" si="44"/>
        <v>0</v>
      </c>
      <c r="BC140" s="298">
        <f t="shared" si="44"/>
        <v>0</v>
      </c>
      <c r="BD140" s="298">
        <f t="shared" si="44"/>
        <v>0</v>
      </c>
      <c r="BE140" s="298">
        <f t="shared" si="44"/>
        <v>0</v>
      </c>
      <c r="BF140" s="298">
        <f t="shared" si="44"/>
        <v>0</v>
      </c>
      <c r="BG140" s="298">
        <f t="shared" si="44"/>
        <v>0</v>
      </c>
      <c r="BH140" s="298">
        <f t="shared" si="44"/>
        <v>0</v>
      </c>
      <c r="BI140" s="298">
        <f t="shared" si="44"/>
        <v>0</v>
      </c>
      <c r="BJ140" s="298">
        <f t="shared" si="44"/>
        <v>0</v>
      </c>
      <c r="BK140" s="298">
        <f t="shared" si="44"/>
        <v>0</v>
      </c>
      <c r="BL140" s="298">
        <f t="shared" si="44"/>
        <v>0</v>
      </c>
      <c r="BM140" s="298">
        <f t="shared" si="44"/>
        <v>0</v>
      </c>
      <c r="BN140" s="298">
        <f t="shared" si="44"/>
        <v>0</v>
      </c>
      <c r="BO140" s="298">
        <f t="shared" si="44"/>
        <v>0</v>
      </c>
      <c r="BP140" s="298">
        <f t="shared" si="44"/>
        <v>0</v>
      </c>
      <c r="BQ140" s="298">
        <f t="shared" si="44"/>
        <v>0</v>
      </c>
      <c r="BR140" s="298">
        <f t="shared" si="44"/>
        <v>0</v>
      </c>
      <c r="BS140" s="298">
        <f t="shared" si="44"/>
        <v>0</v>
      </c>
      <c r="BT140" s="298">
        <f t="shared" si="44"/>
        <v>0</v>
      </c>
      <c r="BU140" s="298">
        <f t="shared" si="44"/>
        <v>0</v>
      </c>
    </row>
    <row r="141" spans="2:73" ht="18" customHeight="1">
      <c r="B141" s="294">
        <v>135</v>
      </c>
      <c r="C141" s="292"/>
      <c r="D141" s="361"/>
      <c r="E141" s="362"/>
      <c r="F141" s="363"/>
      <c r="G141" s="363"/>
      <c r="H141" s="364"/>
      <c r="I141" s="363"/>
      <c r="J141" s="363"/>
      <c r="K141" s="291"/>
      <c r="L141" s="292" t="str">
        <f t="shared" si="42"/>
        <v/>
      </c>
      <c r="M141" s="292"/>
      <c r="N141" s="293">
        <f t="shared" si="39"/>
        <v>0</v>
      </c>
      <c r="O141" s="293">
        <f t="shared" si="39"/>
        <v>0</v>
      </c>
      <c r="P141" s="293">
        <f t="shared" si="44"/>
        <v>0</v>
      </c>
      <c r="Q141" s="293">
        <f t="shared" si="44"/>
        <v>0</v>
      </c>
      <c r="R141" s="293">
        <f t="shared" si="44"/>
        <v>0</v>
      </c>
      <c r="S141" s="293">
        <f t="shared" si="44"/>
        <v>0</v>
      </c>
      <c r="T141" s="293">
        <f t="shared" si="44"/>
        <v>0</v>
      </c>
      <c r="U141" s="293">
        <f t="shared" si="44"/>
        <v>0</v>
      </c>
      <c r="V141" s="293">
        <f t="shared" si="44"/>
        <v>0</v>
      </c>
      <c r="W141" s="293">
        <f t="shared" si="44"/>
        <v>0</v>
      </c>
      <c r="X141" s="293">
        <f t="shared" si="44"/>
        <v>0</v>
      </c>
      <c r="Y141" s="293">
        <f t="shared" si="44"/>
        <v>0</v>
      </c>
      <c r="Z141" s="293">
        <f t="shared" si="44"/>
        <v>0</v>
      </c>
      <c r="AA141" s="293">
        <f t="shared" si="44"/>
        <v>0</v>
      </c>
      <c r="AB141" s="293">
        <f t="shared" si="44"/>
        <v>0</v>
      </c>
      <c r="AC141" s="293">
        <f t="shared" si="44"/>
        <v>0</v>
      </c>
      <c r="AD141" s="293">
        <f t="shared" si="44"/>
        <v>0</v>
      </c>
      <c r="AE141" s="293">
        <f t="shared" si="44"/>
        <v>0</v>
      </c>
      <c r="AF141" s="293">
        <f t="shared" si="44"/>
        <v>0</v>
      </c>
      <c r="AG141" s="293">
        <f t="shared" si="44"/>
        <v>0</v>
      </c>
      <c r="AH141" s="293">
        <f t="shared" si="44"/>
        <v>0</v>
      </c>
      <c r="AI141" s="293">
        <f t="shared" si="44"/>
        <v>0</v>
      </c>
      <c r="AJ141" s="293">
        <f t="shared" si="44"/>
        <v>0</v>
      </c>
      <c r="AK141" s="293">
        <f t="shared" si="44"/>
        <v>0</v>
      </c>
      <c r="AL141" s="293">
        <f t="shared" si="44"/>
        <v>0</v>
      </c>
      <c r="AM141" s="293">
        <f t="shared" si="44"/>
        <v>0</v>
      </c>
      <c r="AN141" s="293">
        <f t="shared" si="44"/>
        <v>0</v>
      </c>
      <c r="AO141" s="293">
        <f t="shared" si="44"/>
        <v>0</v>
      </c>
      <c r="AP141" s="293">
        <f t="shared" si="44"/>
        <v>0</v>
      </c>
      <c r="AQ141" s="293">
        <f t="shared" si="44"/>
        <v>0</v>
      </c>
      <c r="AR141" s="293">
        <f t="shared" si="44"/>
        <v>0</v>
      </c>
      <c r="AS141" s="293">
        <f t="shared" si="44"/>
        <v>0</v>
      </c>
      <c r="AT141" s="293">
        <f t="shared" si="44"/>
        <v>0</v>
      </c>
      <c r="AU141" s="293">
        <f t="shared" si="44"/>
        <v>0</v>
      </c>
      <c r="AV141" s="293">
        <f t="shared" si="44"/>
        <v>0</v>
      </c>
      <c r="AW141" s="293">
        <f t="shared" si="44"/>
        <v>0</v>
      </c>
      <c r="AX141" s="293">
        <f t="shared" si="44"/>
        <v>0</v>
      </c>
      <c r="AY141" s="293">
        <f t="shared" si="44"/>
        <v>0</v>
      </c>
      <c r="AZ141" s="293">
        <f t="shared" si="44"/>
        <v>0</v>
      </c>
      <c r="BA141" s="293">
        <f t="shared" si="44"/>
        <v>0</v>
      </c>
      <c r="BB141" s="293">
        <f t="shared" si="44"/>
        <v>0</v>
      </c>
      <c r="BC141" s="293">
        <f t="shared" si="44"/>
        <v>0</v>
      </c>
      <c r="BD141" s="293">
        <f t="shared" si="44"/>
        <v>0</v>
      </c>
      <c r="BE141" s="293">
        <f t="shared" si="44"/>
        <v>0</v>
      </c>
      <c r="BF141" s="293">
        <f t="shared" si="44"/>
        <v>0</v>
      </c>
      <c r="BG141" s="293">
        <f t="shared" si="44"/>
        <v>0</v>
      </c>
      <c r="BH141" s="293">
        <f t="shared" si="44"/>
        <v>0</v>
      </c>
      <c r="BI141" s="293">
        <f t="shared" si="44"/>
        <v>0</v>
      </c>
      <c r="BJ141" s="293">
        <f t="shared" si="44"/>
        <v>0</v>
      </c>
      <c r="BK141" s="293">
        <f t="shared" si="44"/>
        <v>0</v>
      </c>
      <c r="BL141" s="293">
        <f t="shared" si="44"/>
        <v>0</v>
      </c>
      <c r="BM141" s="293">
        <f t="shared" si="44"/>
        <v>0</v>
      </c>
      <c r="BN141" s="293">
        <f t="shared" si="44"/>
        <v>0</v>
      </c>
      <c r="BO141" s="293">
        <f t="shared" si="44"/>
        <v>0</v>
      </c>
      <c r="BP141" s="293">
        <f t="shared" si="44"/>
        <v>0</v>
      </c>
      <c r="BQ141" s="293">
        <f t="shared" si="44"/>
        <v>0</v>
      </c>
      <c r="BR141" s="293">
        <f t="shared" si="44"/>
        <v>0</v>
      </c>
      <c r="BS141" s="293">
        <f t="shared" si="44"/>
        <v>0</v>
      </c>
      <c r="BT141" s="293">
        <f t="shared" si="44"/>
        <v>0</v>
      </c>
      <c r="BU141" s="293">
        <f t="shared" si="44"/>
        <v>0</v>
      </c>
    </row>
    <row r="142" spans="2:73" ht="18" customHeight="1" thickBot="1">
      <c r="B142" s="294">
        <v>136</v>
      </c>
      <c r="C142" s="297"/>
      <c r="D142" s="365"/>
      <c r="E142" s="366"/>
      <c r="F142" s="367"/>
      <c r="G142" s="367"/>
      <c r="H142" s="368"/>
      <c r="I142" s="367"/>
      <c r="J142" s="367"/>
      <c r="K142" s="295"/>
      <c r="L142" s="297" t="str">
        <f t="shared" si="42"/>
        <v/>
      </c>
      <c r="M142" s="297"/>
      <c r="N142" s="298">
        <f t="shared" si="39"/>
        <v>0</v>
      </c>
      <c r="O142" s="298">
        <f t="shared" si="39"/>
        <v>0</v>
      </c>
      <c r="P142" s="298">
        <f t="shared" si="44"/>
        <v>0</v>
      </c>
      <c r="Q142" s="298">
        <f t="shared" si="44"/>
        <v>0</v>
      </c>
      <c r="R142" s="298">
        <f t="shared" si="44"/>
        <v>0</v>
      </c>
      <c r="S142" s="298">
        <f t="shared" si="44"/>
        <v>0</v>
      </c>
      <c r="T142" s="298">
        <f t="shared" si="44"/>
        <v>0</v>
      </c>
      <c r="U142" s="298">
        <f t="shared" si="44"/>
        <v>0</v>
      </c>
      <c r="V142" s="298">
        <f t="shared" si="44"/>
        <v>0</v>
      </c>
      <c r="W142" s="298">
        <f t="shared" si="44"/>
        <v>0</v>
      </c>
      <c r="X142" s="298">
        <f t="shared" si="44"/>
        <v>0</v>
      </c>
      <c r="Y142" s="298">
        <f t="shared" si="44"/>
        <v>0</v>
      </c>
      <c r="Z142" s="298">
        <f t="shared" si="44"/>
        <v>0</v>
      </c>
      <c r="AA142" s="298">
        <f t="shared" si="44"/>
        <v>0</v>
      </c>
      <c r="AB142" s="298">
        <f t="shared" si="44"/>
        <v>0</v>
      </c>
      <c r="AC142" s="298">
        <f t="shared" si="44"/>
        <v>0</v>
      </c>
      <c r="AD142" s="298">
        <f t="shared" si="44"/>
        <v>0</v>
      </c>
      <c r="AE142" s="298">
        <f t="shared" si="44"/>
        <v>0</v>
      </c>
      <c r="AF142" s="298">
        <f t="shared" si="44"/>
        <v>0</v>
      </c>
      <c r="AG142" s="298">
        <f t="shared" si="44"/>
        <v>0</v>
      </c>
      <c r="AH142" s="298">
        <f t="shared" si="44"/>
        <v>0</v>
      </c>
      <c r="AI142" s="298">
        <f t="shared" si="44"/>
        <v>0</v>
      </c>
      <c r="AJ142" s="298">
        <f t="shared" si="44"/>
        <v>0</v>
      </c>
      <c r="AK142" s="298">
        <f t="shared" si="44"/>
        <v>0</v>
      </c>
      <c r="AL142" s="298">
        <f t="shared" si="44"/>
        <v>0</v>
      </c>
      <c r="AM142" s="298">
        <f t="shared" si="44"/>
        <v>0</v>
      </c>
      <c r="AN142" s="298">
        <f t="shared" si="44"/>
        <v>0</v>
      </c>
      <c r="AO142" s="298">
        <f t="shared" si="44"/>
        <v>0</v>
      </c>
      <c r="AP142" s="298">
        <f t="shared" si="44"/>
        <v>0</v>
      </c>
      <c r="AQ142" s="298">
        <f t="shared" si="44"/>
        <v>0</v>
      </c>
      <c r="AR142" s="298">
        <f t="shared" si="44"/>
        <v>0</v>
      </c>
      <c r="AS142" s="298">
        <f t="shared" si="44"/>
        <v>0</v>
      </c>
      <c r="AT142" s="298">
        <f t="shared" si="44"/>
        <v>0</v>
      </c>
      <c r="AU142" s="298">
        <f t="shared" si="44"/>
        <v>0</v>
      </c>
      <c r="AV142" s="298">
        <f t="shared" si="44"/>
        <v>0</v>
      </c>
      <c r="AW142" s="298">
        <f t="shared" si="44"/>
        <v>0</v>
      </c>
      <c r="AX142" s="298">
        <f t="shared" si="44"/>
        <v>0</v>
      </c>
      <c r="AY142" s="298">
        <f t="shared" si="44"/>
        <v>0</v>
      </c>
      <c r="AZ142" s="298">
        <f t="shared" si="44"/>
        <v>0</v>
      </c>
      <c r="BA142" s="298">
        <f t="shared" si="44"/>
        <v>0</v>
      </c>
      <c r="BB142" s="298">
        <f t="shared" si="44"/>
        <v>0</v>
      </c>
      <c r="BC142" s="298">
        <f t="shared" si="44"/>
        <v>0</v>
      </c>
      <c r="BD142" s="298">
        <f t="shared" si="44"/>
        <v>0</v>
      </c>
      <c r="BE142" s="298">
        <f t="shared" si="44"/>
        <v>0</v>
      </c>
      <c r="BF142" s="298">
        <f t="shared" si="44"/>
        <v>0</v>
      </c>
      <c r="BG142" s="298">
        <f t="shared" si="44"/>
        <v>0</v>
      </c>
      <c r="BH142" s="298">
        <f t="shared" si="44"/>
        <v>0</v>
      </c>
      <c r="BI142" s="298">
        <f t="shared" si="44"/>
        <v>0</v>
      </c>
      <c r="BJ142" s="298">
        <f t="shared" si="44"/>
        <v>0</v>
      </c>
      <c r="BK142" s="298">
        <f t="shared" si="44"/>
        <v>0</v>
      </c>
      <c r="BL142" s="298">
        <f t="shared" si="44"/>
        <v>0</v>
      </c>
      <c r="BM142" s="298">
        <f t="shared" si="44"/>
        <v>0</v>
      </c>
      <c r="BN142" s="298">
        <f t="shared" si="44"/>
        <v>0</v>
      </c>
      <c r="BO142" s="298">
        <f t="shared" si="44"/>
        <v>0</v>
      </c>
      <c r="BP142" s="298">
        <f t="shared" si="44"/>
        <v>0</v>
      </c>
      <c r="BQ142" s="298">
        <f t="shared" si="44"/>
        <v>0</v>
      </c>
      <c r="BR142" s="298">
        <f t="shared" si="44"/>
        <v>0</v>
      </c>
      <c r="BS142" s="298">
        <f t="shared" si="44"/>
        <v>0</v>
      </c>
      <c r="BT142" s="298">
        <f t="shared" si="44"/>
        <v>0</v>
      </c>
      <c r="BU142" s="298">
        <f t="shared" si="44"/>
        <v>0</v>
      </c>
    </row>
    <row r="143" spans="2:73" ht="18" customHeight="1">
      <c r="B143" s="294">
        <v>137</v>
      </c>
      <c r="C143" s="292"/>
      <c r="D143" s="361"/>
      <c r="E143" s="362"/>
      <c r="F143" s="363"/>
      <c r="G143" s="363"/>
      <c r="H143" s="364"/>
      <c r="I143" s="363"/>
      <c r="J143" s="363"/>
      <c r="K143" s="291"/>
      <c r="L143" s="292" t="str">
        <f t="shared" si="42"/>
        <v/>
      </c>
      <c r="M143" s="292"/>
      <c r="N143" s="293">
        <f t="shared" si="39"/>
        <v>0</v>
      </c>
      <c r="O143" s="293">
        <f t="shared" si="39"/>
        <v>0</v>
      </c>
      <c r="P143" s="293">
        <f t="shared" si="44"/>
        <v>0</v>
      </c>
      <c r="Q143" s="293">
        <f t="shared" si="44"/>
        <v>0</v>
      </c>
      <c r="R143" s="293">
        <f t="shared" si="44"/>
        <v>0</v>
      </c>
      <c r="S143" s="293">
        <f t="shared" si="44"/>
        <v>0</v>
      </c>
      <c r="T143" s="293">
        <f t="shared" si="44"/>
        <v>0</v>
      </c>
      <c r="U143" s="293">
        <f t="shared" si="44"/>
        <v>0</v>
      </c>
      <c r="V143" s="293">
        <f t="shared" si="44"/>
        <v>0</v>
      </c>
      <c r="W143" s="293">
        <f t="shared" si="44"/>
        <v>0</v>
      </c>
      <c r="X143" s="293">
        <f t="shared" si="44"/>
        <v>0</v>
      </c>
      <c r="Y143" s="293">
        <f t="shared" si="44"/>
        <v>0</v>
      </c>
      <c r="Z143" s="293">
        <f t="shared" si="44"/>
        <v>0</v>
      </c>
      <c r="AA143" s="293">
        <f t="shared" si="44"/>
        <v>0</v>
      </c>
      <c r="AB143" s="293">
        <f t="shared" si="44"/>
        <v>0</v>
      </c>
      <c r="AC143" s="293">
        <f t="shared" si="44"/>
        <v>0</v>
      </c>
      <c r="AD143" s="293">
        <f t="shared" si="44"/>
        <v>0</v>
      </c>
      <c r="AE143" s="293">
        <f t="shared" si="44"/>
        <v>0</v>
      </c>
      <c r="AF143" s="293">
        <f t="shared" si="44"/>
        <v>0</v>
      </c>
      <c r="AG143" s="293">
        <f t="shared" si="44"/>
        <v>0</v>
      </c>
      <c r="AH143" s="293">
        <f t="shared" si="44"/>
        <v>0</v>
      </c>
      <c r="AI143" s="293">
        <f t="shared" si="44"/>
        <v>0</v>
      </c>
      <c r="AJ143" s="293">
        <f t="shared" si="44"/>
        <v>0</v>
      </c>
      <c r="AK143" s="293">
        <f t="shared" si="44"/>
        <v>0</v>
      </c>
      <c r="AL143" s="293">
        <f t="shared" si="44"/>
        <v>0</v>
      </c>
      <c r="AM143" s="293">
        <f t="shared" si="44"/>
        <v>0</v>
      </c>
      <c r="AN143" s="293">
        <f t="shared" si="44"/>
        <v>0</v>
      </c>
      <c r="AO143" s="293">
        <f t="shared" si="44"/>
        <v>0</v>
      </c>
      <c r="AP143" s="293">
        <f t="shared" si="44"/>
        <v>0</v>
      </c>
      <c r="AQ143" s="293">
        <f t="shared" si="44"/>
        <v>0</v>
      </c>
      <c r="AR143" s="293">
        <f t="shared" si="44"/>
        <v>0</v>
      </c>
      <c r="AS143" s="293">
        <f t="shared" si="44"/>
        <v>0</v>
      </c>
      <c r="AT143" s="293">
        <f t="shared" si="44"/>
        <v>0</v>
      </c>
      <c r="AU143" s="293">
        <f t="shared" si="44"/>
        <v>0</v>
      </c>
      <c r="AV143" s="293">
        <f t="shared" si="44"/>
        <v>0</v>
      </c>
      <c r="AW143" s="293">
        <f t="shared" si="44"/>
        <v>0</v>
      </c>
      <c r="AX143" s="293">
        <f t="shared" si="44"/>
        <v>0</v>
      </c>
      <c r="AY143" s="293">
        <f t="shared" si="44"/>
        <v>0</v>
      </c>
      <c r="AZ143" s="293">
        <f t="shared" si="44"/>
        <v>0</v>
      </c>
      <c r="BA143" s="293">
        <f t="shared" si="44"/>
        <v>0</v>
      </c>
      <c r="BB143" s="293">
        <f t="shared" si="44"/>
        <v>0</v>
      </c>
      <c r="BC143" s="293">
        <f t="shared" si="44"/>
        <v>0</v>
      </c>
      <c r="BD143" s="293">
        <f t="shared" si="44"/>
        <v>0</v>
      </c>
      <c r="BE143" s="293">
        <f t="shared" si="44"/>
        <v>0</v>
      </c>
      <c r="BF143" s="293">
        <f t="shared" si="44"/>
        <v>0</v>
      </c>
      <c r="BG143" s="293">
        <f t="shared" si="44"/>
        <v>0</v>
      </c>
      <c r="BH143" s="293">
        <f t="shared" si="44"/>
        <v>0</v>
      </c>
      <c r="BI143" s="293">
        <f t="shared" si="44"/>
        <v>0</v>
      </c>
      <c r="BJ143" s="293">
        <f t="shared" si="44"/>
        <v>0</v>
      </c>
      <c r="BK143" s="293">
        <f t="shared" si="44"/>
        <v>0</v>
      </c>
      <c r="BL143" s="293">
        <f t="shared" si="44"/>
        <v>0</v>
      </c>
      <c r="BM143" s="293">
        <f t="shared" si="44"/>
        <v>0</v>
      </c>
      <c r="BN143" s="293">
        <f t="shared" si="44"/>
        <v>0</v>
      </c>
      <c r="BO143" s="293">
        <f t="shared" si="44"/>
        <v>0</v>
      </c>
      <c r="BP143" s="293">
        <f t="shared" si="44"/>
        <v>0</v>
      </c>
      <c r="BQ143" s="293">
        <f t="shared" si="44"/>
        <v>0</v>
      </c>
      <c r="BR143" s="293">
        <f t="shared" si="44"/>
        <v>0</v>
      </c>
      <c r="BS143" s="293">
        <f t="shared" si="44"/>
        <v>0</v>
      </c>
      <c r="BT143" s="293">
        <f t="shared" si="44"/>
        <v>0</v>
      </c>
      <c r="BU143" s="293">
        <f t="shared" si="44"/>
        <v>0</v>
      </c>
    </row>
    <row r="144" spans="2:73" ht="18" customHeight="1" thickBot="1">
      <c r="B144" s="294">
        <v>138</v>
      </c>
      <c r="C144" s="297"/>
      <c r="D144" s="365"/>
      <c r="E144" s="366"/>
      <c r="F144" s="367"/>
      <c r="G144" s="367"/>
      <c r="H144" s="368"/>
      <c r="I144" s="367"/>
      <c r="J144" s="367"/>
      <c r="K144" s="295"/>
      <c r="L144" s="297" t="str">
        <f t="shared" si="42"/>
        <v/>
      </c>
      <c r="M144" s="297"/>
      <c r="N144" s="298">
        <f t="shared" si="39"/>
        <v>0</v>
      </c>
      <c r="O144" s="298">
        <f t="shared" si="39"/>
        <v>0</v>
      </c>
      <c r="P144" s="298">
        <f t="shared" si="44"/>
        <v>0</v>
      </c>
      <c r="Q144" s="298">
        <f t="shared" si="44"/>
        <v>0</v>
      </c>
      <c r="R144" s="298">
        <f t="shared" si="44"/>
        <v>0</v>
      </c>
      <c r="S144" s="298">
        <f t="shared" si="44"/>
        <v>0</v>
      </c>
      <c r="T144" s="298">
        <f t="shared" si="44"/>
        <v>0</v>
      </c>
      <c r="U144" s="298">
        <f t="shared" si="44"/>
        <v>0</v>
      </c>
      <c r="V144" s="298">
        <f t="shared" si="44"/>
        <v>0</v>
      </c>
      <c r="W144" s="298">
        <f t="shared" si="44"/>
        <v>0</v>
      </c>
      <c r="X144" s="298">
        <f t="shared" si="44"/>
        <v>0</v>
      </c>
      <c r="Y144" s="298">
        <f t="shared" si="44"/>
        <v>0</v>
      </c>
      <c r="Z144" s="298">
        <f t="shared" si="44"/>
        <v>0</v>
      </c>
      <c r="AA144" s="298">
        <f t="shared" si="44"/>
        <v>0</v>
      </c>
      <c r="AB144" s="298">
        <f t="shared" si="44"/>
        <v>0</v>
      </c>
      <c r="AC144" s="298">
        <f t="shared" si="44"/>
        <v>0</v>
      </c>
      <c r="AD144" s="298">
        <f t="shared" si="44"/>
        <v>0</v>
      </c>
      <c r="AE144" s="298">
        <f t="shared" si="44"/>
        <v>0</v>
      </c>
      <c r="AF144" s="298">
        <f t="shared" si="44"/>
        <v>0</v>
      </c>
      <c r="AG144" s="298">
        <f t="shared" si="44"/>
        <v>0</v>
      </c>
      <c r="AH144" s="298">
        <f t="shared" si="44"/>
        <v>0</v>
      </c>
      <c r="AI144" s="298">
        <f t="shared" si="44"/>
        <v>0</v>
      </c>
      <c r="AJ144" s="298">
        <f t="shared" si="44"/>
        <v>0</v>
      </c>
      <c r="AK144" s="298">
        <f t="shared" si="44"/>
        <v>0</v>
      </c>
      <c r="AL144" s="298">
        <f t="shared" si="44"/>
        <v>0</v>
      </c>
      <c r="AM144" s="298">
        <f t="shared" si="44"/>
        <v>0</v>
      </c>
      <c r="AN144" s="298">
        <f t="shared" si="44"/>
        <v>0</v>
      </c>
      <c r="AO144" s="298">
        <f t="shared" si="44"/>
        <v>0</v>
      </c>
      <c r="AP144" s="298">
        <f t="shared" si="44"/>
        <v>0</v>
      </c>
      <c r="AQ144" s="298">
        <f t="shared" si="44"/>
        <v>0</v>
      </c>
      <c r="AR144" s="298">
        <f t="shared" si="44"/>
        <v>0</v>
      </c>
      <c r="AS144" s="298">
        <f t="shared" si="44"/>
        <v>0</v>
      </c>
      <c r="AT144" s="298">
        <f t="shared" si="44"/>
        <v>0</v>
      </c>
      <c r="AU144" s="298">
        <f t="shared" si="44"/>
        <v>0</v>
      </c>
      <c r="AV144" s="298">
        <f t="shared" si="44"/>
        <v>0</v>
      </c>
      <c r="AW144" s="298">
        <f t="shared" si="44"/>
        <v>0</v>
      </c>
      <c r="AX144" s="298">
        <f t="shared" si="44"/>
        <v>0</v>
      </c>
      <c r="AY144" s="298">
        <f t="shared" si="44"/>
        <v>0</v>
      </c>
      <c r="AZ144" s="298">
        <f t="shared" si="44"/>
        <v>0</v>
      </c>
      <c r="BA144" s="298">
        <f t="shared" si="44"/>
        <v>0</v>
      </c>
      <c r="BB144" s="298">
        <f t="shared" si="44"/>
        <v>0</v>
      </c>
      <c r="BC144" s="298">
        <f t="shared" si="44"/>
        <v>0</v>
      </c>
      <c r="BD144" s="298">
        <f t="shared" si="44"/>
        <v>0</v>
      </c>
      <c r="BE144" s="298">
        <f t="shared" si="44"/>
        <v>0</v>
      </c>
      <c r="BF144" s="298">
        <f t="shared" si="44"/>
        <v>0</v>
      </c>
      <c r="BG144" s="298">
        <f t="shared" si="44"/>
        <v>0</v>
      </c>
      <c r="BH144" s="298">
        <f t="shared" si="44"/>
        <v>0</v>
      </c>
      <c r="BI144" s="298">
        <f t="shared" si="44"/>
        <v>0</v>
      </c>
      <c r="BJ144" s="298">
        <f t="shared" si="44"/>
        <v>0</v>
      </c>
      <c r="BK144" s="298">
        <f t="shared" si="44"/>
        <v>0</v>
      </c>
      <c r="BL144" s="298">
        <f t="shared" si="44"/>
        <v>0</v>
      </c>
      <c r="BM144" s="298">
        <f t="shared" si="44"/>
        <v>0</v>
      </c>
      <c r="BN144" s="298">
        <f t="shared" si="44"/>
        <v>0</v>
      </c>
      <c r="BO144" s="298">
        <f t="shared" si="44"/>
        <v>0</v>
      </c>
      <c r="BP144" s="298">
        <f t="shared" si="44"/>
        <v>0</v>
      </c>
      <c r="BQ144" s="298">
        <f t="shared" si="44"/>
        <v>0</v>
      </c>
      <c r="BR144" s="298">
        <f t="shared" si="44"/>
        <v>0</v>
      </c>
      <c r="BS144" s="298">
        <f t="shared" si="44"/>
        <v>0</v>
      </c>
      <c r="BT144" s="298">
        <f t="shared" si="44"/>
        <v>0</v>
      </c>
      <c r="BU144" s="298">
        <f t="shared" ref="P144:BU149" si="45">SUMIFS(listof_result_total_scores,listof_result_program_codes,$C144,listof_result_teams,BU$3)</f>
        <v>0</v>
      </c>
    </row>
    <row r="145" spans="2:73" ht="18" customHeight="1">
      <c r="B145" s="294">
        <v>139</v>
      </c>
      <c r="C145" s="292"/>
      <c r="D145" s="361"/>
      <c r="E145" s="362"/>
      <c r="F145" s="363"/>
      <c r="G145" s="363"/>
      <c r="H145" s="364"/>
      <c r="I145" s="363"/>
      <c r="J145" s="363"/>
      <c r="K145" s="291"/>
      <c r="L145" s="292" t="str">
        <f t="shared" si="42"/>
        <v/>
      </c>
      <c r="M145" s="292"/>
      <c r="N145" s="293">
        <f t="shared" si="39"/>
        <v>0</v>
      </c>
      <c r="O145" s="293">
        <f t="shared" si="39"/>
        <v>0</v>
      </c>
      <c r="P145" s="293">
        <f t="shared" si="45"/>
        <v>0</v>
      </c>
      <c r="Q145" s="293">
        <f t="shared" si="45"/>
        <v>0</v>
      </c>
      <c r="R145" s="293">
        <f t="shared" si="45"/>
        <v>0</v>
      </c>
      <c r="S145" s="293">
        <f t="shared" si="45"/>
        <v>0</v>
      </c>
      <c r="T145" s="293">
        <f t="shared" si="45"/>
        <v>0</v>
      </c>
      <c r="U145" s="293">
        <f t="shared" si="45"/>
        <v>0</v>
      </c>
      <c r="V145" s="293">
        <f t="shared" si="45"/>
        <v>0</v>
      </c>
      <c r="W145" s="293">
        <f t="shared" si="45"/>
        <v>0</v>
      </c>
      <c r="X145" s="293">
        <f t="shared" si="45"/>
        <v>0</v>
      </c>
      <c r="Y145" s="293">
        <f t="shared" si="45"/>
        <v>0</v>
      </c>
      <c r="Z145" s="293">
        <f t="shared" si="45"/>
        <v>0</v>
      </c>
      <c r="AA145" s="293">
        <f t="shared" si="45"/>
        <v>0</v>
      </c>
      <c r="AB145" s="293">
        <f t="shared" si="45"/>
        <v>0</v>
      </c>
      <c r="AC145" s="293">
        <f t="shared" si="45"/>
        <v>0</v>
      </c>
      <c r="AD145" s="293">
        <f t="shared" si="45"/>
        <v>0</v>
      </c>
      <c r="AE145" s="293">
        <f t="shared" si="45"/>
        <v>0</v>
      </c>
      <c r="AF145" s="293">
        <f t="shared" si="45"/>
        <v>0</v>
      </c>
      <c r="AG145" s="293">
        <f t="shared" si="45"/>
        <v>0</v>
      </c>
      <c r="AH145" s="293">
        <f t="shared" si="45"/>
        <v>0</v>
      </c>
      <c r="AI145" s="293">
        <f t="shared" si="45"/>
        <v>0</v>
      </c>
      <c r="AJ145" s="293">
        <f t="shared" si="45"/>
        <v>0</v>
      </c>
      <c r="AK145" s="293">
        <f t="shared" si="45"/>
        <v>0</v>
      </c>
      <c r="AL145" s="293">
        <f t="shared" si="45"/>
        <v>0</v>
      </c>
      <c r="AM145" s="293">
        <f t="shared" si="45"/>
        <v>0</v>
      </c>
      <c r="AN145" s="293">
        <f t="shared" si="45"/>
        <v>0</v>
      </c>
      <c r="AO145" s="293">
        <f t="shared" si="45"/>
        <v>0</v>
      </c>
      <c r="AP145" s="293">
        <f t="shared" si="45"/>
        <v>0</v>
      </c>
      <c r="AQ145" s="293">
        <f t="shared" si="45"/>
        <v>0</v>
      </c>
      <c r="AR145" s="293">
        <f t="shared" si="45"/>
        <v>0</v>
      </c>
      <c r="AS145" s="293">
        <f t="shared" si="45"/>
        <v>0</v>
      </c>
      <c r="AT145" s="293">
        <f t="shared" si="45"/>
        <v>0</v>
      </c>
      <c r="AU145" s="293">
        <f t="shared" si="45"/>
        <v>0</v>
      </c>
      <c r="AV145" s="293">
        <f t="shared" si="45"/>
        <v>0</v>
      </c>
      <c r="AW145" s="293">
        <f t="shared" si="45"/>
        <v>0</v>
      </c>
      <c r="AX145" s="293">
        <f t="shared" si="45"/>
        <v>0</v>
      </c>
      <c r="AY145" s="293">
        <f t="shared" si="45"/>
        <v>0</v>
      </c>
      <c r="AZ145" s="293">
        <f t="shared" si="45"/>
        <v>0</v>
      </c>
      <c r="BA145" s="293">
        <f t="shared" si="45"/>
        <v>0</v>
      </c>
      <c r="BB145" s="293">
        <f t="shared" si="45"/>
        <v>0</v>
      </c>
      <c r="BC145" s="293">
        <f t="shared" si="45"/>
        <v>0</v>
      </c>
      <c r="BD145" s="293">
        <f t="shared" si="45"/>
        <v>0</v>
      </c>
      <c r="BE145" s="293">
        <f t="shared" si="45"/>
        <v>0</v>
      </c>
      <c r="BF145" s="293">
        <f t="shared" si="45"/>
        <v>0</v>
      </c>
      <c r="BG145" s="293">
        <f t="shared" si="45"/>
        <v>0</v>
      </c>
      <c r="BH145" s="293">
        <f t="shared" si="45"/>
        <v>0</v>
      </c>
      <c r="BI145" s="293">
        <f t="shared" si="45"/>
        <v>0</v>
      </c>
      <c r="BJ145" s="293">
        <f t="shared" si="45"/>
        <v>0</v>
      </c>
      <c r="BK145" s="293">
        <f t="shared" si="45"/>
        <v>0</v>
      </c>
      <c r="BL145" s="293">
        <f t="shared" si="45"/>
        <v>0</v>
      </c>
      <c r="BM145" s="293">
        <f t="shared" si="45"/>
        <v>0</v>
      </c>
      <c r="BN145" s="293">
        <f t="shared" si="45"/>
        <v>0</v>
      </c>
      <c r="BO145" s="293">
        <f t="shared" si="45"/>
        <v>0</v>
      </c>
      <c r="BP145" s="293">
        <f t="shared" si="45"/>
        <v>0</v>
      </c>
      <c r="BQ145" s="293">
        <f t="shared" si="45"/>
        <v>0</v>
      </c>
      <c r="BR145" s="293">
        <f t="shared" si="45"/>
        <v>0</v>
      </c>
      <c r="BS145" s="293">
        <f t="shared" si="45"/>
        <v>0</v>
      </c>
      <c r="BT145" s="293">
        <f t="shared" si="45"/>
        <v>0</v>
      </c>
      <c r="BU145" s="293">
        <f t="shared" si="45"/>
        <v>0</v>
      </c>
    </row>
    <row r="146" spans="2:73" ht="18" customHeight="1" thickBot="1">
      <c r="B146" s="294">
        <v>140</v>
      </c>
      <c r="C146" s="297"/>
      <c r="D146" s="365"/>
      <c r="E146" s="366"/>
      <c r="F146" s="367"/>
      <c r="G146" s="367"/>
      <c r="H146" s="368"/>
      <c r="I146" s="367"/>
      <c r="J146" s="367"/>
      <c r="K146" s="295"/>
      <c r="L146" s="297" t="str">
        <f t="shared" si="42"/>
        <v/>
      </c>
      <c r="M146" s="297"/>
      <c r="N146" s="298">
        <f t="shared" si="39"/>
        <v>0</v>
      </c>
      <c r="O146" s="298">
        <f t="shared" si="39"/>
        <v>0</v>
      </c>
      <c r="P146" s="298">
        <f t="shared" si="45"/>
        <v>0</v>
      </c>
      <c r="Q146" s="298">
        <f t="shared" si="45"/>
        <v>0</v>
      </c>
      <c r="R146" s="298">
        <f t="shared" si="45"/>
        <v>0</v>
      </c>
      <c r="S146" s="298">
        <f t="shared" si="45"/>
        <v>0</v>
      </c>
      <c r="T146" s="298">
        <f t="shared" si="45"/>
        <v>0</v>
      </c>
      <c r="U146" s="298">
        <f t="shared" si="45"/>
        <v>0</v>
      </c>
      <c r="V146" s="298">
        <f t="shared" si="45"/>
        <v>0</v>
      </c>
      <c r="W146" s="298">
        <f t="shared" si="45"/>
        <v>0</v>
      </c>
      <c r="X146" s="298">
        <f t="shared" si="45"/>
        <v>0</v>
      </c>
      <c r="Y146" s="298">
        <f t="shared" si="45"/>
        <v>0</v>
      </c>
      <c r="Z146" s="298">
        <f t="shared" si="45"/>
        <v>0</v>
      </c>
      <c r="AA146" s="298">
        <f t="shared" si="45"/>
        <v>0</v>
      </c>
      <c r="AB146" s="298">
        <f t="shared" si="45"/>
        <v>0</v>
      </c>
      <c r="AC146" s="298">
        <f t="shared" si="45"/>
        <v>0</v>
      </c>
      <c r="AD146" s="298">
        <f t="shared" si="45"/>
        <v>0</v>
      </c>
      <c r="AE146" s="298">
        <f t="shared" si="45"/>
        <v>0</v>
      </c>
      <c r="AF146" s="298">
        <f t="shared" si="45"/>
        <v>0</v>
      </c>
      <c r="AG146" s="298">
        <f t="shared" si="45"/>
        <v>0</v>
      </c>
      <c r="AH146" s="298">
        <f t="shared" si="45"/>
        <v>0</v>
      </c>
      <c r="AI146" s="298">
        <f t="shared" si="45"/>
        <v>0</v>
      </c>
      <c r="AJ146" s="298">
        <f t="shared" si="45"/>
        <v>0</v>
      </c>
      <c r="AK146" s="298">
        <f t="shared" si="45"/>
        <v>0</v>
      </c>
      <c r="AL146" s="298">
        <f t="shared" si="45"/>
        <v>0</v>
      </c>
      <c r="AM146" s="298">
        <f t="shared" si="45"/>
        <v>0</v>
      </c>
      <c r="AN146" s="298">
        <f t="shared" si="45"/>
        <v>0</v>
      </c>
      <c r="AO146" s="298">
        <f t="shared" si="45"/>
        <v>0</v>
      </c>
      <c r="AP146" s="298">
        <f t="shared" si="45"/>
        <v>0</v>
      </c>
      <c r="AQ146" s="298">
        <f t="shared" si="45"/>
        <v>0</v>
      </c>
      <c r="AR146" s="298">
        <f t="shared" si="45"/>
        <v>0</v>
      </c>
      <c r="AS146" s="298">
        <f t="shared" si="45"/>
        <v>0</v>
      </c>
      <c r="AT146" s="298">
        <f t="shared" si="45"/>
        <v>0</v>
      </c>
      <c r="AU146" s="298">
        <f t="shared" si="45"/>
        <v>0</v>
      </c>
      <c r="AV146" s="298">
        <f t="shared" si="45"/>
        <v>0</v>
      </c>
      <c r="AW146" s="298">
        <f t="shared" si="45"/>
        <v>0</v>
      </c>
      <c r="AX146" s="298">
        <f t="shared" si="45"/>
        <v>0</v>
      </c>
      <c r="AY146" s="298">
        <f t="shared" si="45"/>
        <v>0</v>
      </c>
      <c r="AZ146" s="298">
        <f t="shared" si="45"/>
        <v>0</v>
      </c>
      <c r="BA146" s="298">
        <f t="shared" si="45"/>
        <v>0</v>
      </c>
      <c r="BB146" s="298">
        <f t="shared" si="45"/>
        <v>0</v>
      </c>
      <c r="BC146" s="298">
        <f t="shared" si="45"/>
        <v>0</v>
      </c>
      <c r="BD146" s="298">
        <f t="shared" si="45"/>
        <v>0</v>
      </c>
      <c r="BE146" s="298">
        <f t="shared" si="45"/>
        <v>0</v>
      </c>
      <c r="BF146" s="298">
        <f t="shared" si="45"/>
        <v>0</v>
      </c>
      <c r="BG146" s="298">
        <f t="shared" si="45"/>
        <v>0</v>
      </c>
      <c r="BH146" s="298">
        <f t="shared" si="45"/>
        <v>0</v>
      </c>
      <c r="BI146" s="298">
        <f t="shared" si="45"/>
        <v>0</v>
      </c>
      <c r="BJ146" s="298">
        <f t="shared" si="45"/>
        <v>0</v>
      </c>
      <c r="BK146" s="298">
        <f t="shared" si="45"/>
        <v>0</v>
      </c>
      <c r="BL146" s="298">
        <f t="shared" si="45"/>
        <v>0</v>
      </c>
      <c r="BM146" s="298">
        <f t="shared" si="45"/>
        <v>0</v>
      </c>
      <c r="BN146" s="298">
        <f t="shared" si="45"/>
        <v>0</v>
      </c>
      <c r="BO146" s="298">
        <f t="shared" si="45"/>
        <v>0</v>
      </c>
      <c r="BP146" s="298">
        <f t="shared" si="45"/>
        <v>0</v>
      </c>
      <c r="BQ146" s="298">
        <f t="shared" si="45"/>
        <v>0</v>
      </c>
      <c r="BR146" s="298">
        <f t="shared" si="45"/>
        <v>0</v>
      </c>
      <c r="BS146" s="298">
        <f t="shared" si="45"/>
        <v>0</v>
      </c>
      <c r="BT146" s="298">
        <f t="shared" si="45"/>
        <v>0</v>
      </c>
      <c r="BU146" s="298">
        <f t="shared" si="45"/>
        <v>0</v>
      </c>
    </row>
    <row r="147" spans="2:73" ht="18" customHeight="1">
      <c r="B147" s="294">
        <v>141</v>
      </c>
      <c r="C147" s="292"/>
      <c r="D147" s="361"/>
      <c r="E147" s="362"/>
      <c r="F147" s="363"/>
      <c r="G147" s="363"/>
      <c r="H147" s="364"/>
      <c r="I147" s="363"/>
      <c r="J147" s="363"/>
      <c r="K147" s="291"/>
      <c r="L147" s="292" t="str">
        <f t="shared" si="42"/>
        <v/>
      </c>
      <c r="M147" s="292"/>
      <c r="N147" s="293">
        <f t="shared" ref="N147:AC166" si="46">SUMIFS(listof_result_total_scores,listof_result_program_codes,$C147,listof_result_teams,N$3)</f>
        <v>0</v>
      </c>
      <c r="O147" s="293">
        <f t="shared" si="46"/>
        <v>0</v>
      </c>
      <c r="P147" s="293">
        <f t="shared" si="46"/>
        <v>0</v>
      </c>
      <c r="Q147" s="293">
        <f t="shared" si="46"/>
        <v>0</v>
      </c>
      <c r="R147" s="293">
        <f t="shared" si="46"/>
        <v>0</v>
      </c>
      <c r="S147" s="293">
        <f t="shared" si="46"/>
        <v>0</v>
      </c>
      <c r="T147" s="293">
        <f t="shared" si="46"/>
        <v>0</v>
      </c>
      <c r="U147" s="293">
        <f t="shared" si="46"/>
        <v>0</v>
      </c>
      <c r="V147" s="293">
        <f t="shared" si="46"/>
        <v>0</v>
      </c>
      <c r="W147" s="293">
        <f t="shared" si="46"/>
        <v>0</v>
      </c>
      <c r="X147" s="293">
        <f t="shared" si="46"/>
        <v>0</v>
      </c>
      <c r="Y147" s="293">
        <f t="shared" si="46"/>
        <v>0</v>
      </c>
      <c r="Z147" s="293">
        <f t="shared" si="46"/>
        <v>0</v>
      </c>
      <c r="AA147" s="293">
        <f t="shared" si="46"/>
        <v>0</v>
      </c>
      <c r="AB147" s="293">
        <f t="shared" si="46"/>
        <v>0</v>
      </c>
      <c r="AC147" s="293">
        <f t="shared" si="46"/>
        <v>0</v>
      </c>
      <c r="AD147" s="293">
        <f t="shared" si="45"/>
        <v>0</v>
      </c>
      <c r="AE147" s="293">
        <f t="shared" si="45"/>
        <v>0</v>
      </c>
      <c r="AF147" s="293">
        <f t="shared" si="45"/>
        <v>0</v>
      </c>
      <c r="AG147" s="293">
        <f t="shared" si="45"/>
        <v>0</v>
      </c>
      <c r="AH147" s="293">
        <f t="shared" si="45"/>
        <v>0</v>
      </c>
      <c r="AI147" s="293">
        <f t="shared" si="45"/>
        <v>0</v>
      </c>
      <c r="AJ147" s="293">
        <f t="shared" si="45"/>
        <v>0</v>
      </c>
      <c r="AK147" s="293">
        <f t="shared" si="45"/>
        <v>0</v>
      </c>
      <c r="AL147" s="293">
        <f t="shared" si="45"/>
        <v>0</v>
      </c>
      <c r="AM147" s="293">
        <f t="shared" si="45"/>
        <v>0</v>
      </c>
      <c r="AN147" s="293">
        <f t="shared" si="45"/>
        <v>0</v>
      </c>
      <c r="AO147" s="293">
        <f t="shared" si="45"/>
        <v>0</v>
      </c>
      <c r="AP147" s="293">
        <f t="shared" si="45"/>
        <v>0</v>
      </c>
      <c r="AQ147" s="293">
        <f t="shared" si="45"/>
        <v>0</v>
      </c>
      <c r="AR147" s="293">
        <f t="shared" si="45"/>
        <v>0</v>
      </c>
      <c r="AS147" s="293">
        <f t="shared" si="45"/>
        <v>0</v>
      </c>
      <c r="AT147" s="293">
        <f t="shared" si="45"/>
        <v>0</v>
      </c>
      <c r="AU147" s="293">
        <f t="shared" si="45"/>
        <v>0</v>
      </c>
      <c r="AV147" s="293">
        <f t="shared" si="45"/>
        <v>0</v>
      </c>
      <c r="AW147" s="293">
        <f t="shared" si="45"/>
        <v>0</v>
      </c>
      <c r="AX147" s="293">
        <f t="shared" si="45"/>
        <v>0</v>
      </c>
      <c r="AY147" s="293">
        <f t="shared" si="45"/>
        <v>0</v>
      </c>
      <c r="AZ147" s="293">
        <f t="shared" si="45"/>
        <v>0</v>
      </c>
      <c r="BA147" s="293">
        <f t="shared" si="45"/>
        <v>0</v>
      </c>
      <c r="BB147" s="293">
        <f t="shared" si="45"/>
        <v>0</v>
      </c>
      <c r="BC147" s="293">
        <f t="shared" si="45"/>
        <v>0</v>
      </c>
      <c r="BD147" s="293">
        <f t="shared" si="45"/>
        <v>0</v>
      </c>
      <c r="BE147" s="293">
        <f t="shared" si="45"/>
        <v>0</v>
      </c>
      <c r="BF147" s="293">
        <f t="shared" si="45"/>
        <v>0</v>
      </c>
      <c r="BG147" s="293">
        <f t="shared" si="45"/>
        <v>0</v>
      </c>
      <c r="BH147" s="293">
        <f t="shared" si="45"/>
        <v>0</v>
      </c>
      <c r="BI147" s="293">
        <f t="shared" si="45"/>
        <v>0</v>
      </c>
      <c r="BJ147" s="293">
        <f t="shared" si="45"/>
        <v>0</v>
      </c>
      <c r="BK147" s="293">
        <f t="shared" si="45"/>
        <v>0</v>
      </c>
      <c r="BL147" s="293">
        <f t="shared" si="45"/>
        <v>0</v>
      </c>
      <c r="BM147" s="293">
        <f t="shared" si="45"/>
        <v>0</v>
      </c>
      <c r="BN147" s="293">
        <f t="shared" si="45"/>
        <v>0</v>
      </c>
      <c r="BO147" s="293">
        <f t="shared" si="45"/>
        <v>0</v>
      </c>
      <c r="BP147" s="293">
        <f t="shared" si="45"/>
        <v>0</v>
      </c>
      <c r="BQ147" s="293">
        <f t="shared" si="45"/>
        <v>0</v>
      </c>
      <c r="BR147" s="293">
        <f t="shared" si="45"/>
        <v>0</v>
      </c>
      <c r="BS147" s="293">
        <f t="shared" si="45"/>
        <v>0</v>
      </c>
      <c r="BT147" s="293">
        <f t="shared" si="45"/>
        <v>0</v>
      </c>
      <c r="BU147" s="293">
        <f t="shared" si="45"/>
        <v>0</v>
      </c>
    </row>
    <row r="148" spans="2:73" ht="18" customHeight="1" thickBot="1">
      <c r="B148" s="294">
        <v>142</v>
      </c>
      <c r="C148" s="297"/>
      <c r="D148" s="365"/>
      <c r="E148" s="366"/>
      <c r="F148" s="367"/>
      <c r="G148" s="367"/>
      <c r="H148" s="368"/>
      <c r="I148" s="367"/>
      <c r="J148" s="367"/>
      <c r="K148" s="295"/>
      <c r="L148" s="297" t="str">
        <f t="shared" si="42"/>
        <v/>
      </c>
      <c r="M148" s="297"/>
      <c r="N148" s="298">
        <f t="shared" si="46"/>
        <v>0</v>
      </c>
      <c r="O148" s="298">
        <f t="shared" si="46"/>
        <v>0</v>
      </c>
      <c r="P148" s="298">
        <f t="shared" si="45"/>
        <v>0</v>
      </c>
      <c r="Q148" s="298">
        <f t="shared" si="45"/>
        <v>0</v>
      </c>
      <c r="R148" s="298">
        <f t="shared" si="45"/>
        <v>0</v>
      </c>
      <c r="S148" s="298">
        <f t="shared" si="45"/>
        <v>0</v>
      </c>
      <c r="T148" s="298">
        <f t="shared" si="45"/>
        <v>0</v>
      </c>
      <c r="U148" s="298">
        <f t="shared" si="45"/>
        <v>0</v>
      </c>
      <c r="V148" s="298">
        <f t="shared" si="45"/>
        <v>0</v>
      </c>
      <c r="W148" s="298">
        <f t="shared" si="45"/>
        <v>0</v>
      </c>
      <c r="X148" s="298">
        <f t="shared" si="45"/>
        <v>0</v>
      </c>
      <c r="Y148" s="298">
        <f t="shared" si="45"/>
        <v>0</v>
      </c>
      <c r="Z148" s="298">
        <f t="shared" si="45"/>
        <v>0</v>
      </c>
      <c r="AA148" s="298">
        <f t="shared" si="45"/>
        <v>0</v>
      </c>
      <c r="AB148" s="298">
        <f t="shared" si="45"/>
        <v>0</v>
      </c>
      <c r="AC148" s="298">
        <f t="shared" si="45"/>
        <v>0</v>
      </c>
      <c r="AD148" s="298">
        <f t="shared" si="45"/>
        <v>0</v>
      </c>
      <c r="AE148" s="298">
        <f t="shared" si="45"/>
        <v>0</v>
      </c>
      <c r="AF148" s="298">
        <f t="shared" si="45"/>
        <v>0</v>
      </c>
      <c r="AG148" s="298">
        <f t="shared" si="45"/>
        <v>0</v>
      </c>
      <c r="AH148" s="298">
        <f t="shared" si="45"/>
        <v>0</v>
      </c>
      <c r="AI148" s="298">
        <f t="shared" si="45"/>
        <v>0</v>
      </c>
      <c r="AJ148" s="298">
        <f t="shared" si="45"/>
        <v>0</v>
      </c>
      <c r="AK148" s="298">
        <f t="shared" si="45"/>
        <v>0</v>
      </c>
      <c r="AL148" s="298">
        <f t="shared" si="45"/>
        <v>0</v>
      </c>
      <c r="AM148" s="298">
        <f t="shared" si="45"/>
        <v>0</v>
      </c>
      <c r="AN148" s="298">
        <f t="shared" si="45"/>
        <v>0</v>
      </c>
      <c r="AO148" s="298">
        <f t="shared" si="45"/>
        <v>0</v>
      </c>
      <c r="AP148" s="298">
        <f t="shared" si="45"/>
        <v>0</v>
      </c>
      <c r="AQ148" s="298">
        <f t="shared" si="45"/>
        <v>0</v>
      </c>
      <c r="AR148" s="298">
        <f t="shared" si="45"/>
        <v>0</v>
      </c>
      <c r="AS148" s="298">
        <f t="shared" si="45"/>
        <v>0</v>
      </c>
      <c r="AT148" s="298">
        <f t="shared" si="45"/>
        <v>0</v>
      </c>
      <c r="AU148" s="298">
        <f t="shared" si="45"/>
        <v>0</v>
      </c>
      <c r="AV148" s="298">
        <f t="shared" si="45"/>
        <v>0</v>
      </c>
      <c r="AW148" s="298">
        <f t="shared" si="45"/>
        <v>0</v>
      </c>
      <c r="AX148" s="298">
        <f t="shared" si="45"/>
        <v>0</v>
      </c>
      <c r="AY148" s="298">
        <f t="shared" si="45"/>
        <v>0</v>
      </c>
      <c r="AZ148" s="298">
        <f t="shared" si="45"/>
        <v>0</v>
      </c>
      <c r="BA148" s="298">
        <f t="shared" si="45"/>
        <v>0</v>
      </c>
      <c r="BB148" s="298">
        <f t="shared" si="45"/>
        <v>0</v>
      </c>
      <c r="BC148" s="298">
        <f t="shared" si="45"/>
        <v>0</v>
      </c>
      <c r="BD148" s="298">
        <f t="shared" si="45"/>
        <v>0</v>
      </c>
      <c r="BE148" s="298">
        <f t="shared" si="45"/>
        <v>0</v>
      </c>
      <c r="BF148" s="298">
        <f t="shared" si="45"/>
        <v>0</v>
      </c>
      <c r="BG148" s="298">
        <f t="shared" si="45"/>
        <v>0</v>
      </c>
      <c r="BH148" s="298">
        <f t="shared" si="45"/>
        <v>0</v>
      </c>
      <c r="BI148" s="298">
        <f t="shared" si="45"/>
        <v>0</v>
      </c>
      <c r="BJ148" s="298">
        <f t="shared" si="45"/>
        <v>0</v>
      </c>
      <c r="BK148" s="298">
        <f t="shared" si="45"/>
        <v>0</v>
      </c>
      <c r="BL148" s="298">
        <f t="shared" si="45"/>
        <v>0</v>
      </c>
      <c r="BM148" s="298">
        <f t="shared" si="45"/>
        <v>0</v>
      </c>
      <c r="BN148" s="298">
        <f t="shared" si="45"/>
        <v>0</v>
      </c>
      <c r="BO148" s="298">
        <f t="shared" si="45"/>
        <v>0</v>
      </c>
      <c r="BP148" s="298">
        <f t="shared" si="45"/>
        <v>0</v>
      </c>
      <c r="BQ148" s="298">
        <f t="shared" si="45"/>
        <v>0</v>
      </c>
      <c r="BR148" s="298">
        <f t="shared" si="45"/>
        <v>0</v>
      </c>
      <c r="BS148" s="298">
        <f t="shared" si="45"/>
        <v>0</v>
      </c>
      <c r="BT148" s="298">
        <f t="shared" si="45"/>
        <v>0</v>
      </c>
      <c r="BU148" s="298">
        <f t="shared" si="45"/>
        <v>0</v>
      </c>
    </row>
    <row r="149" spans="2:73" ht="18" customHeight="1">
      <c r="B149" s="294">
        <v>143</v>
      </c>
      <c r="C149" s="292"/>
      <c r="D149" s="361"/>
      <c r="E149" s="362"/>
      <c r="F149" s="363"/>
      <c r="G149" s="363"/>
      <c r="H149" s="364"/>
      <c r="I149" s="363"/>
      <c r="J149" s="363"/>
      <c r="K149" s="291"/>
      <c r="L149" s="292" t="str">
        <f t="shared" si="42"/>
        <v/>
      </c>
      <c r="M149" s="292"/>
      <c r="N149" s="293">
        <f t="shared" si="46"/>
        <v>0</v>
      </c>
      <c r="O149" s="293">
        <f t="shared" si="46"/>
        <v>0</v>
      </c>
      <c r="P149" s="293">
        <f t="shared" si="45"/>
        <v>0</v>
      </c>
      <c r="Q149" s="293">
        <f t="shared" si="45"/>
        <v>0</v>
      </c>
      <c r="R149" s="293">
        <f t="shared" si="45"/>
        <v>0</v>
      </c>
      <c r="S149" s="293">
        <f t="shared" si="45"/>
        <v>0</v>
      </c>
      <c r="T149" s="293">
        <f t="shared" si="45"/>
        <v>0</v>
      </c>
      <c r="U149" s="293">
        <f t="shared" si="45"/>
        <v>0</v>
      </c>
      <c r="V149" s="293">
        <f t="shared" si="45"/>
        <v>0</v>
      </c>
      <c r="W149" s="293">
        <f t="shared" si="45"/>
        <v>0</v>
      </c>
      <c r="X149" s="293">
        <f t="shared" si="45"/>
        <v>0</v>
      </c>
      <c r="Y149" s="293">
        <f t="shared" si="45"/>
        <v>0</v>
      </c>
      <c r="Z149" s="293">
        <f t="shared" si="45"/>
        <v>0</v>
      </c>
      <c r="AA149" s="293">
        <f t="shared" si="45"/>
        <v>0</v>
      </c>
      <c r="AB149" s="293">
        <f t="shared" si="45"/>
        <v>0</v>
      </c>
      <c r="AC149" s="293">
        <f t="shared" si="45"/>
        <v>0</v>
      </c>
      <c r="AD149" s="293">
        <f t="shared" si="45"/>
        <v>0</v>
      </c>
      <c r="AE149" s="293">
        <f t="shared" si="45"/>
        <v>0</v>
      </c>
      <c r="AF149" s="293">
        <f t="shared" si="45"/>
        <v>0</v>
      </c>
      <c r="AG149" s="293">
        <f t="shared" si="45"/>
        <v>0</v>
      </c>
      <c r="AH149" s="293">
        <f t="shared" si="45"/>
        <v>0</v>
      </c>
      <c r="AI149" s="293">
        <f t="shared" si="45"/>
        <v>0</v>
      </c>
      <c r="AJ149" s="293">
        <f t="shared" si="45"/>
        <v>0</v>
      </c>
      <c r="AK149" s="293">
        <f t="shared" si="45"/>
        <v>0</v>
      </c>
      <c r="AL149" s="293">
        <f t="shared" si="45"/>
        <v>0</v>
      </c>
      <c r="AM149" s="293">
        <f t="shared" si="45"/>
        <v>0</v>
      </c>
      <c r="AN149" s="293">
        <f t="shared" si="45"/>
        <v>0</v>
      </c>
      <c r="AO149" s="293">
        <f t="shared" si="45"/>
        <v>0</v>
      </c>
      <c r="AP149" s="293">
        <f t="shared" si="45"/>
        <v>0</v>
      </c>
      <c r="AQ149" s="293">
        <f t="shared" si="45"/>
        <v>0</v>
      </c>
      <c r="AR149" s="293">
        <f t="shared" si="45"/>
        <v>0</v>
      </c>
      <c r="AS149" s="293">
        <f t="shared" si="45"/>
        <v>0</v>
      </c>
      <c r="AT149" s="293">
        <f t="shared" si="45"/>
        <v>0</v>
      </c>
      <c r="AU149" s="293">
        <f t="shared" si="45"/>
        <v>0</v>
      </c>
      <c r="AV149" s="293">
        <f t="shared" si="45"/>
        <v>0</v>
      </c>
      <c r="AW149" s="293">
        <f t="shared" si="45"/>
        <v>0</v>
      </c>
      <c r="AX149" s="293">
        <f t="shared" si="45"/>
        <v>0</v>
      </c>
      <c r="AY149" s="293">
        <f t="shared" si="45"/>
        <v>0</v>
      </c>
      <c r="AZ149" s="293">
        <f t="shared" ref="P149:BU154" si="47">SUMIFS(listof_result_total_scores,listof_result_program_codes,$C149,listof_result_teams,AZ$3)</f>
        <v>0</v>
      </c>
      <c r="BA149" s="293">
        <f t="shared" si="47"/>
        <v>0</v>
      </c>
      <c r="BB149" s="293">
        <f t="shared" si="47"/>
        <v>0</v>
      </c>
      <c r="BC149" s="293">
        <f t="shared" si="47"/>
        <v>0</v>
      </c>
      <c r="BD149" s="293">
        <f t="shared" si="47"/>
        <v>0</v>
      </c>
      <c r="BE149" s="293">
        <f t="shared" si="47"/>
        <v>0</v>
      </c>
      <c r="BF149" s="293">
        <f t="shared" si="47"/>
        <v>0</v>
      </c>
      <c r="BG149" s="293">
        <f t="shared" si="47"/>
        <v>0</v>
      </c>
      <c r="BH149" s="293">
        <f t="shared" si="47"/>
        <v>0</v>
      </c>
      <c r="BI149" s="293">
        <f t="shared" si="47"/>
        <v>0</v>
      </c>
      <c r="BJ149" s="293">
        <f t="shared" si="47"/>
        <v>0</v>
      </c>
      <c r="BK149" s="293">
        <f t="shared" si="47"/>
        <v>0</v>
      </c>
      <c r="BL149" s="293">
        <f t="shared" si="47"/>
        <v>0</v>
      </c>
      <c r="BM149" s="293">
        <f t="shared" si="47"/>
        <v>0</v>
      </c>
      <c r="BN149" s="293">
        <f t="shared" si="47"/>
        <v>0</v>
      </c>
      <c r="BO149" s="293">
        <f t="shared" si="47"/>
        <v>0</v>
      </c>
      <c r="BP149" s="293">
        <f t="shared" si="47"/>
        <v>0</v>
      </c>
      <c r="BQ149" s="293">
        <f t="shared" si="47"/>
        <v>0</v>
      </c>
      <c r="BR149" s="293">
        <f t="shared" si="47"/>
        <v>0</v>
      </c>
      <c r="BS149" s="293">
        <f t="shared" si="47"/>
        <v>0</v>
      </c>
      <c r="BT149" s="293">
        <f t="shared" si="47"/>
        <v>0</v>
      </c>
      <c r="BU149" s="293">
        <f t="shared" si="47"/>
        <v>0</v>
      </c>
    </row>
    <row r="150" spans="2:73" ht="18" customHeight="1" thickBot="1">
      <c r="B150" s="294">
        <v>144</v>
      </c>
      <c r="C150" s="297"/>
      <c r="D150" s="365"/>
      <c r="E150" s="366"/>
      <c r="F150" s="367"/>
      <c r="G150" s="367"/>
      <c r="H150" s="368"/>
      <c r="I150" s="367"/>
      <c r="J150" s="367"/>
      <c r="K150" s="295"/>
      <c r="L150" s="297" t="str">
        <f t="shared" si="42"/>
        <v/>
      </c>
      <c r="M150" s="297"/>
      <c r="N150" s="298">
        <f t="shared" si="46"/>
        <v>0</v>
      </c>
      <c r="O150" s="298">
        <f t="shared" si="46"/>
        <v>0</v>
      </c>
      <c r="P150" s="298">
        <f t="shared" si="47"/>
        <v>0</v>
      </c>
      <c r="Q150" s="298">
        <f t="shared" si="47"/>
        <v>0</v>
      </c>
      <c r="R150" s="298">
        <f t="shared" si="47"/>
        <v>0</v>
      </c>
      <c r="S150" s="298">
        <f t="shared" si="47"/>
        <v>0</v>
      </c>
      <c r="T150" s="298">
        <f t="shared" si="47"/>
        <v>0</v>
      </c>
      <c r="U150" s="298">
        <f t="shared" si="47"/>
        <v>0</v>
      </c>
      <c r="V150" s="298">
        <f t="shared" si="47"/>
        <v>0</v>
      </c>
      <c r="W150" s="298">
        <f t="shared" si="47"/>
        <v>0</v>
      </c>
      <c r="X150" s="298">
        <f t="shared" si="47"/>
        <v>0</v>
      </c>
      <c r="Y150" s="298">
        <f t="shared" si="47"/>
        <v>0</v>
      </c>
      <c r="Z150" s="298">
        <f t="shared" si="47"/>
        <v>0</v>
      </c>
      <c r="AA150" s="298">
        <f t="shared" si="47"/>
        <v>0</v>
      </c>
      <c r="AB150" s="298">
        <f t="shared" si="47"/>
        <v>0</v>
      </c>
      <c r="AC150" s="298">
        <f t="shared" si="47"/>
        <v>0</v>
      </c>
      <c r="AD150" s="298">
        <f t="shared" si="47"/>
        <v>0</v>
      </c>
      <c r="AE150" s="298">
        <f t="shared" si="47"/>
        <v>0</v>
      </c>
      <c r="AF150" s="298">
        <f t="shared" si="47"/>
        <v>0</v>
      </c>
      <c r="AG150" s="298">
        <f t="shared" si="47"/>
        <v>0</v>
      </c>
      <c r="AH150" s="298">
        <f t="shared" si="47"/>
        <v>0</v>
      </c>
      <c r="AI150" s="298">
        <f t="shared" si="47"/>
        <v>0</v>
      </c>
      <c r="AJ150" s="298">
        <f t="shared" si="47"/>
        <v>0</v>
      </c>
      <c r="AK150" s="298">
        <f t="shared" si="47"/>
        <v>0</v>
      </c>
      <c r="AL150" s="298">
        <f t="shared" si="47"/>
        <v>0</v>
      </c>
      <c r="AM150" s="298">
        <f t="shared" si="47"/>
        <v>0</v>
      </c>
      <c r="AN150" s="298">
        <f t="shared" si="47"/>
        <v>0</v>
      </c>
      <c r="AO150" s="298">
        <f t="shared" si="47"/>
        <v>0</v>
      </c>
      <c r="AP150" s="298">
        <f t="shared" si="47"/>
        <v>0</v>
      </c>
      <c r="AQ150" s="298">
        <f t="shared" si="47"/>
        <v>0</v>
      </c>
      <c r="AR150" s="298">
        <f t="shared" si="47"/>
        <v>0</v>
      </c>
      <c r="AS150" s="298">
        <f t="shared" si="47"/>
        <v>0</v>
      </c>
      <c r="AT150" s="298">
        <f t="shared" si="47"/>
        <v>0</v>
      </c>
      <c r="AU150" s="298">
        <f t="shared" si="47"/>
        <v>0</v>
      </c>
      <c r="AV150" s="298">
        <f t="shared" si="47"/>
        <v>0</v>
      </c>
      <c r="AW150" s="298">
        <f t="shared" si="47"/>
        <v>0</v>
      </c>
      <c r="AX150" s="298">
        <f t="shared" si="47"/>
        <v>0</v>
      </c>
      <c r="AY150" s="298">
        <f t="shared" si="47"/>
        <v>0</v>
      </c>
      <c r="AZ150" s="298">
        <f t="shared" si="47"/>
        <v>0</v>
      </c>
      <c r="BA150" s="298">
        <f t="shared" si="47"/>
        <v>0</v>
      </c>
      <c r="BB150" s="298">
        <f t="shared" si="47"/>
        <v>0</v>
      </c>
      <c r="BC150" s="298">
        <f t="shared" si="47"/>
        <v>0</v>
      </c>
      <c r="BD150" s="298">
        <f t="shared" si="47"/>
        <v>0</v>
      </c>
      <c r="BE150" s="298">
        <f t="shared" si="47"/>
        <v>0</v>
      </c>
      <c r="BF150" s="298">
        <f t="shared" si="47"/>
        <v>0</v>
      </c>
      <c r="BG150" s="298">
        <f t="shared" si="47"/>
        <v>0</v>
      </c>
      <c r="BH150" s="298">
        <f t="shared" si="47"/>
        <v>0</v>
      </c>
      <c r="BI150" s="298">
        <f t="shared" si="47"/>
        <v>0</v>
      </c>
      <c r="BJ150" s="298">
        <f t="shared" si="47"/>
        <v>0</v>
      </c>
      <c r="BK150" s="298">
        <f t="shared" si="47"/>
        <v>0</v>
      </c>
      <c r="BL150" s="298">
        <f t="shared" si="47"/>
        <v>0</v>
      </c>
      <c r="BM150" s="298">
        <f t="shared" si="47"/>
        <v>0</v>
      </c>
      <c r="BN150" s="298">
        <f t="shared" si="47"/>
        <v>0</v>
      </c>
      <c r="BO150" s="298">
        <f t="shared" si="47"/>
        <v>0</v>
      </c>
      <c r="BP150" s="298">
        <f t="shared" si="47"/>
        <v>0</v>
      </c>
      <c r="BQ150" s="298">
        <f t="shared" si="47"/>
        <v>0</v>
      </c>
      <c r="BR150" s="298">
        <f t="shared" si="47"/>
        <v>0</v>
      </c>
      <c r="BS150" s="298">
        <f t="shared" si="47"/>
        <v>0</v>
      </c>
      <c r="BT150" s="298">
        <f t="shared" si="47"/>
        <v>0</v>
      </c>
      <c r="BU150" s="298">
        <f t="shared" si="47"/>
        <v>0</v>
      </c>
    </row>
    <row r="151" spans="2:73" ht="18" customHeight="1">
      <c r="B151" s="294">
        <v>145</v>
      </c>
      <c r="C151" s="292"/>
      <c r="D151" s="361"/>
      <c r="E151" s="362"/>
      <c r="F151" s="363"/>
      <c r="G151" s="363"/>
      <c r="H151" s="364"/>
      <c r="I151" s="363"/>
      <c r="J151" s="363"/>
      <c r="K151" s="291"/>
      <c r="L151" s="292" t="str">
        <f t="shared" si="42"/>
        <v/>
      </c>
      <c r="M151" s="292"/>
      <c r="N151" s="293">
        <f t="shared" si="46"/>
        <v>0</v>
      </c>
      <c r="O151" s="293">
        <f t="shared" si="46"/>
        <v>0</v>
      </c>
      <c r="P151" s="293">
        <f t="shared" si="47"/>
        <v>0</v>
      </c>
      <c r="Q151" s="293">
        <f t="shared" si="47"/>
        <v>0</v>
      </c>
      <c r="R151" s="293">
        <f t="shared" si="47"/>
        <v>0</v>
      </c>
      <c r="S151" s="293">
        <f t="shared" si="47"/>
        <v>0</v>
      </c>
      <c r="T151" s="293">
        <f t="shared" si="47"/>
        <v>0</v>
      </c>
      <c r="U151" s="293">
        <f t="shared" si="47"/>
        <v>0</v>
      </c>
      <c r="V151" s="293">
        <f t="shared" si="47"/>
        <v>0</v>
      </c>
      <c r="W151" s="293">
        <f t="shared" si="47"/>
        <v>0</v>
      </c>
      <c r="X151" s="293">
        <f t="shared" si="47"/>
        <v>0</v>
      </c>
      <c r="Y151" s="293">
        <f t="shared" si="47"/>
        <v>0</v>
      </c>
      <c r="Z151" s="293">
        <f t="shared" si="47"/>
        <v>0</v>
      </c>
      <c r="AA151" s="293">
        <f t="shared" si="47"/>
        <v>0</v>
      </c>
      <c r="AB151" s="293">
        <f t="shared" si="47"/>
        <v>0</v>
      </c>
      <c r="AC151" s="293">
        <f t="shared" si="47"/>
        <v>0</v>
      </c>
      <c r="AD151" s="293">
        <f t="shared" si="47"/>
        <v>0</v>
      </c>
      <c r="AE151" s="293">
        <f t="shared" si="47"/>
        <v>0</v>
      </c>
      <c r="AF151" s="293">
        <f t="shared" si="47"/>
        <v>0</v>
      </c>
      <c r="AG151" s="293">
        <f t="shared" si="47"/>
        <v>0</v>
      </c>
      <c r="AH151" s="293">
        <f t="shared" si="47"/>
        <v>0</v>
      </c>
      <c r="AI151" s="293">
        <f t="shared" si="47"/>
        <v>0</v>
      </c>
      <c r="AJ151" s="293">
        <f t="shared" si="47"/>
        <v>0</v>
      </c>
      <c r="AK151" s="293">
        <f t="shared" si="47"/>
        <v>0</v>
      </c>
      <c r="AL151" s="293">
        <f t="shared" si="47"/>
        <v>0</v>
      </c>
      <c r="AM151" s="293">
        <f t="shared" si="47"/>
        <v>0</v>
      </c>
      <c r="AN151" s="293">
        <f t="shared" si="47"/>
        <v>0</v>
      </c>
      <c r="AO151" s="293">
        <f t="shared" si="47"/>
        <v>0</v>
      </c>
      <c r="AP151" s="293">
        <f t="shared" si="47"/>
        <v>0</v>
      </c>
      <c r="AQ151" s="293">
        <f t="shared" si="47"/>
        <v>0</v>
      </c>
      <c r="AR151" s="293">
        <f t="shared" si="47"/>
        <v>0</v>
      </c>
      <c r="AS151" s="293">
        <f t="shared" si="47"/>
        <v>0</v>
      </c>
      <c r="AT151" s="293">
        <f t="shared" si="47"/>
        <v>0</v>
      </c>
      <c r="AU151" s="293">
        <f t="shared" si="47"/>
        <v>0</v>
      </c>
      <c r="AV151" s="293">
        <f t="shared" si="47"/>
        <v>0</v>
      </c>
      <c r="AW151" s="293">
        <f t="shared" si="47"/>
        <v>0</v>
      </c>
      <c r="AX151" s="293">
        <f t="shared" si="47"/>
        <v>0</v>
      </c>
      <c r="AY151" s="293">
        <f t="shared" si="47"/>
        <v>0</v>
      </c>
      <c r="AZ151" s="293">
        <f t="shared" si="47"/>
        <v>0</v>
      </c>
      <c r="BA151" s="293">
        <f t="shared" si="47"/>
        <v>0</v>
      </c>
      <c r="BB151" s="293">
        <f t="shared" si="47"/>
        <v>0</v>
      </c>
      <c r="BC151" s="293">
        <f t="shared" si="47"/>
        <v>0</v>
      </c>
      <c r="BD151" s="293">
        <f t="shared" si="47"/>
        <v>0</v>
      </c>
      <c r="BE151" s="293">
        <f t="shared" si="47"/>
        <v>0</v>
      </c>
      <c r="BF151" s="293">
        <f t="shared" si="47"/>
        <v>0</v>
      </c>
      <c r="BG151" s="293">
        <f t="shared" si="47"/>
        <v>0</v>
      </c>
      <c r="BH151" s="293">
        <f t="shared" si="47"/>
        <v>0</v>
      </c>
      <c r="BI151" s="293">
        <f t="shared" si="47"/>
        <v>0</v>
      </c>
      <c r="BJ151" s="293">
        <f t="shared" si="47"/>
        <v>0</v>
      </c>
      <c r="BK151" s="293">
        <f t="shared" si="47"/>
        <v>0</v>
      </c>
      <c r="BL151" s="293">
        <f t="shared" si="47"/>
        <v>0</v>
      </c>
      <c r="BM151" s="293">
        <f t="shared" si="47"/>
        <v>0</v>
      </c>
      <c r="BN151" s="293">
        <f t="shared" si="47"/>
        <v>0</v>
      </c>
      <c r="BO151" s="293">
        <f t="shared" si="47"/>
        <v>0</v>
      </c>
      <c r="BP151" s="293">
        <f t="shared" si="47"/>
        <v>0</v>
      </c>
      <c r="BQ151" s="293">
        <f t="shared" si="47"/>
        <v>0</v>
      </c>
      <c r="BR151" s="293">
        <f t="shared" si="47"/>
        <v>0</v>
      </c>
      <c r="BS151" s="293">
        <f t="shared" si="47"/>
        <v>0</v>
      </c>
      <c r="BT151" s="293">
        <f t="shared" si="47"/>
        <v>0</v>
      </c>
      <c r="BU151" s="293">
        <f t="shared" si="47"/>
        <v>0</v>
      </c>
    </row>
    <row r="152" spans="2:73" ht="18" customHeight="1" thickBot="1">
      <c r="B152" s="294">
        <v>146</v>
      </c>
      <c r="C152" s="297"/>
      <c r="D152" s="365"/>
      <c r="E152" s="366"/>
      <c r="F152" s="367"/>
      <c r="G152" s="367"/>
      <c r="H152" s="368"/>
      <c r="I152" s="367"/>
      <c r="J152" s="367"/>
      <c r="K152" s="295"/>
      <c r="L152" s="297" t="str">
        <f t="shared" si="42"/>
        <v/>
      </c>
      <c r="M152" s="297"/>
      <c r="N152" s="298">
        <f t="shared" si="46"/>
        <v>0</v>
      </c>
      <c r="O152" s="298">
        <f t="shared" si="46"/>
        <v>0</v>
      </c>
      <c r="P152" s="298">
        <f t="shared" si="47"/>
        <v>0</v>
      </c>
      <c r="Q152" s="298">
        <f t="shared" si="47"/>
        <v>0</v>
      </c>
      <c r="R152" s="298">
        <f t="shared" si="47"/>
        <v>0</v>
      </c>
      <c r="S152" s="298">
        <f t="shared" si="47"/>
        <v>0</v>
      </c>
      <c r="T152" s="298">
        <f t="shared" si="47"/>
        <v>0</v>
      </c>
      <c r="U152" s="298">
        <f t="shared" si="47"/>
        <v>0</v>
      </c>
      <c r="V152" s="298">
        <f t="shared" si="47"/>
        <v>0</v>
      </c>
      <c r="W152" s="298">
        <f t="shared" si="47"/>
        <v>0</v>
      </c>
      <c r="X152" s="298">
        <f t="shared" si="47"/>
        <v>0</v>
      </c>
      <c r="Y152" s="298">
        <f t="shared" si="47"/>
        <v>0</v>
      </c>
      <c r="Z152" s="298">
        <f t="shared" si="47"/>
        <v>0</v>
      </c>
      <c r="AA152" s="298">
        <f t="shared" si="47"/>
        <v>0</v>
      </c>
      <c r="AB152" s="298">
        <f t="shared" si="47"/>
        <v>0</v>
      </c>
      <c r="AC152" s="298">
        <f t="shared" si="47"/>
        <v>0</v>
      </c>
      <c r="AD152" s="298">
        <f t="shared" si="47"/>
        <v>0</v>
      </c>
      <c r="AE152" s="298">
        <f t="shared" si="47"/>
        <v>0</v>
      </c>
      <c r="AF152" s="298">
        <f t="shared" si="47"/>
        <v>0</v>
      </c>
      <c r="AG152" s="298">
        <f t="shared" si="47"/>
        <v>0</v>
      </c>
      <c r="AH152" s="298">
        <f t="shared" si="47"/>
        <v>0</v>
      </c>
      <c r="AI152" s="298">
        <f t="shared" si="47"/>
        <v>0</v>
      </c>
      <c r="AJ152" s="298">
        <f t="shared" si="47"/>
        <v>0</v>
      </c>
      <c r="AK152" s="298">
        <f t="shared" si="47"/>
        <v>0</v>
      </c>
      <c r="AL152" s="298">
        <f t="shared" si="47"/>
        <v>0</v>
      </c>
      <c r="AM152" s="298">
        <f t="shared" si="47"/>
        <v>0</v>
      </c>
      <c r="AN152" s="298">
        <f t="shared" si="47"/>
        <v>0</v>
      </c>
      <c r="AO152" s="298">
        <f t="shared" si="47"/>
        <v>0</v>
      </c>
      <c r="AP152" s="298">
        <f t="shared" si="47"/>
        <v>0</v>
      </c>
      <c r="AQ152" s="298">
        <f t="shared" si="47"/>
        <v>0</v>
      </c>
      <c r="AR152" s="298">
        <f t="shared" si="47"/>
        <v>0</v>
      </c>
      <c r="AS152" s="298">
        <f t="shared" si="47"/>
        <v>0</v>
      </c>
      <c r="AT152" s="298">
        <f t="shared" si="47"/>
        <v>0</v>
      </c>
      <c r="AU152" s="298">
        <f t="shared" si="47"/>
        <v>0</v>
      </c>
      <c r="AV152" s="298">
        <f t="shared" si="47"/>
        <v>0</v>
      </c>
      <c r="AW152" s="298">
        <f t="shared" si="47"/>
        <v>0</v>
      </c>
      <c r="AX152" s="298">
        <f t="shared" si="47"/>
        <v>0</v>
      </c>
      <c r="AY152" s="298">
        <f t="shared" si="47"/>
        <v>0</v>
      </c>
      <c r="AZ152" s="298">
        <f t="shared" si="47"/>
        <v>0</v>
      </c>
      <c r="BA152" s="298">
        <f t="shared" si="47"/>
        <v>0</v>
      </c>
      <c r="BB152" s="298">
        <f t="shared" si="47"/>
        <v>0</v>
      </c>
      <c r="BC152" s="298">
        <f t="shared" si="47"/>
        <v>0</v>
      </c>
      <c r="BD152" s="298">
        <f t="shared" si="47"/>
        <v>0</v>
      </c>
      <c r="BE152" s="298">
        <f t="shared" si="47"/>
        <v>0</v>
      </c>
      <c r="BF152" s="298">
        <f t="shared" si="47"/>
        <v>0</v>
      </c>
      <c r="BG152" s="298">
        <f t="shared" si="47"/>
        <v>0</v>
      </c>
      <c r="BH152" s="298">
        <f t="shared" si="47"/>
        <v>0</v>
      </c>
      <c r="BI152" s="298">
        <f t="shared" si="47"/>
        <v>0</v>
      </c>
      <c r="BJ152" s="298">
        <f t="shared" si="47"/>
        <v>0</v>
      </c>
      <c r="BK152" s="298">
        <f t="shared" si="47"/>
        <v>0</v>
      </c>
      <c r="BL152" s="298">
        <f t="shared" si="47"/>
        <v>0</v>
      </c>
      <c r="BM152" s="298">
        <f t="shared" si="47"/>
        <v>0</v>
      </c>
      <c r="BN152" s="298">
        <f t="shared" si="47"/>
        <v>0</v>
      </c>
      <c r="BO152" s="298">
        <f t="shared" si="47"/>
        <v>0</v>
      </c>
      <c r="BP152" s="298">
        <f t="shared" si="47"/>
        <v>0</v>
      </c>
      <c r="BQ152" s="298">
        <f t="shared" si="47"/>
        <v>0</v>
      </c>
      <c r="BR152" s="298">
        <f t="shared" si="47"/>
        <v>0</v>
      </c>
      <c r="BS152" s="298">
        <f t="shared" si="47"/>
        <v>0</v>
      </c>
      <c r="BT152" s="298">
        <f t="shared" si="47"/>
        <v>0</v>
      </c>
      <c r="BU152" s="298">
        <f t="shared" si="47"/>
        <v>0</v>
      </c>
    </row>
    <row r="153" spans="2:73" ht="18" customHeight="1">
      <c r="B153" s="294">
        <v>147</v>
      </c>
      <c r="C153" s="292"/>
      <c r="D153" s="361"/>
      <c r="E153" s="362"/>
      <c r="F153" s="363"/>
      <c r="G153" s="363"/>
      <c r="H153" s="364"/>
      <c r="I153" s="363"/>
      <c r="J153" s="363"/>
      <c r="K153" s="291"/>
      <c r="L153" s="292" t="str">
        <f t="shared" si="42"/>
        <v/>
      </c>
      <c r="M153" s="292"/>
      <c r="N153" s="293">
        <f t="shared" si="46"/>
        <v>0</v>
      </c>
      <c r="O153" s="293">
        <f t="shared" si="46"/>
        <v>0</v>
      </c>
      <c r="P153" s="293">
        <f t="shared" si="47"/>
        <v>0</v>
      </c>
      <c r="Q153" s="293">
        <f t="shared" si="47"/>
        <v>0</v>
      </c>
      <c r="R153" s="293">
        <f t="shared" si="47"/>
        <v>0</v>
      </c>
      <c r="S153" s="293">
        <f t="shared" si="47"/>
        <v>0</v>
      </c>
      <c r="T153" s="293">
        <f t="shared" si="47"/>
        <v>0</v>
      </c>
      <c r="U153" s="293">
        <f t="shared" si="47"/>
        <v>0</v>
      </c>
      <c r="V153" s="293">
        <f t="shared" si="47"/>
        <v>0</v>
      </c>
      <c r="W153" s="293">
        <f t="shared" si="47"/>
        <v>0</v>
      </c>
      <c r="X153" s="293">
        <f t="shared" si="47"/>
        <v>0</v>
      </c>
      <c r="Y153" s="293">
        <f t="shared" si="47"/>
        <v>0</v>
      </c>
      <c r="Z153" s="293">
        <f t="shared" si="47"/>
        <v>0</v>
      </c>
      <c r="AA153" s="293">
        <f t="shared" si="47"/>
        <v>0</v>
      </c>
      <c r="AB153" s="293">
        <f t="shared" si="47"/>
        <v>0</v>
      </c>
      <c r="AC153" s="293">
        <f t="shared" si="47"/>
        <v>0</v>
      </c>
      <c r="AD153" s="293">
        <f t="shared" si="47"/>
        <v>0</v>
      </c>
      <c r="AE153" s="293">
        <f t="shared" si="47"/>
        <v>0</v>
      </c>
      <c r="AF153" s="293">
        <f t="shared" si="47"/>
        <v>0</v>
      </c>
      <c r="AG153" s="293">
        <f t="shared" si="47"/>
        <v>0</v>
      </c>
      <c r="AH153" s="293">
        <f t="shared" si="47"/>
        <v>0</v>
      </c>
      <c r="AI153" s="293">
        <f t="shared" si="47"/>
        <v>0</v>
      </c>
      <c r="AJ153" s="293">
        <f t="shared" si="47"/>
        <v>0</v>
      </c>
      <c r="AK153" s="293">
        <f t="shared" si="47"/>
        <v>0</v>
      </c>
      <c r="AL153" s="293">
        <f t="shared" si="47"/>
        <v>0</v>
      </c>
      <c r="AM153" s="293">
        <f t="shared" si="47"/>
        <v>0</v>
      </c>
      <c r="AN153" s="293">
        <f t="shared" si="47"/>
        <v>0</v>
      </c>
      <c r="AO153" s="293">
        <f t="shared" si="47"/>
        <v>0</v>
      </c>
      <c r="AP153" s="293">
        <f t="shared" si="47"/>
        <v>0</v>
      </c>
      <c r="AQ153" s="293">
        <f t="shared" si="47"/>
        <v>0</v>
      </c>
      <c r="AR153" s="293">
        <f t="shared" si="47"/>
        <v>0</v>
      </c>
      <c r="AS153" s="293">
        <f t="shared" si="47"/>
        <v>0</v>
      </c>
      <c r="AT153" s="293">
        <f t="shared" si="47"/>
        <v>0</v>
      </c>
      <c r="AU153" s="293">
        <f t="shared" si="47"/>
        <v>0</v>
      </c>
      <c r="AV153" s="293">
        <f t="shared" si="47"/>
        <v>0</v>
      </c>
      <c r="AW153" s="293">
        <f t="shared" si="47"/>
        <v>0</v>
      </c>
      <c r="AX153" s="293">
        <f t="shared" si="47"/>
        <v>0</v>
      </c>
      <c r="AY153" s="293">
        <f t="shared" si="47"/>
        <v>0</v>
      </c>
      <c r="AZ153" s="293">
        <f t="shared" si="47"/>
        <v>0</v>
      </c>
      <c r="BA153" s="293">
        <f t="shared" si="47"/>
        <v>0</v>
      </c>
      <c r="BB153" s="293">
        <f t="shared" si="47"/>
        <v>0</v>
      </c>
      <c r="BC153" s="293">
        <f t="shared" si="47"/>
        <v>0</v>
      </c>
      <c r="BD153" s="293">
        <f t="shared" si="47"/>
        <v>0</v>
      </c>
      <c r="BE153" s="293">
        <f t="shared" si="47"/>
        <v>0</v>
      </c>
      <c r="BF153" s="293">
        <f t="shared" si="47"/>
        <v>0</v>
      </c>
      <c r="BG153" s="293">
        <f t="shared" si="47"/>
        <v>0</v>
      </c>
      <c r="BH153" s="293">
        <f t="shared" si="47"/>
        <v>0</v>
      </c>
      <c r="BI153" s="293">
        <f t="shared" si="47"/>
        <v>0</v>
      </c>
      <c r="BJ153" s="293">
        <f t="shared" si="47"/>
        <v>0</v>
      </c>
      <c r="BK153" s="293">
        <f t="shared" si="47"/>
        <v>0</v>
      </c>
      <c r="BL153" s="293">
        <f t="shared" si="47"/>
        <v>0</v>
      </c>
      <c r="BM153" s="293">
        <f t="shared" si="47"/>
        <v>0</v>
      </c>
      <c r="BN153" s="293">
        <f t="shared" si="47"/>
        <v>0</v>
      </c>
      <c r="BO153" s="293">
        <f t="shared" si="47"/>
        <v>0</v>
      </c>
      <c r="BP153" s="293">
        <f t="shared" si="47"/>
        <v>0</v>
      </c>
      <c r="BQ153" s="293">
        <f t="shared" si="47"/>
        <v>0</v>
      </c>
      <c r="BR153" s="293">
        <f t="shared" si="47"/>
        <v>0</v>
      </c>
      <c r="BS153" s="293">
        <f t="shared" si="47"/>
        <v>0</v>
      </c>
      <c r="BT153" s="293">
        <f t="shared" si="47"/>
        <v>0</v>
      </c>
      <c r="BU153" s="293">
        <f t="shared" si="47"/>
        <v>0</v>
      </c>
    </row>
    <row r="154" spans="2:73" ht="18" customHeight="1" thickBot="1">
      <c r="B154" s="294">
        <v>148</v>
      </c>
      <c r="C154" s="297"/>
      <c r="D154" s="365"/>
      <c r="E154" s="366"/>
      <c r="F154" s="367"/>
      <c r="G154" s="367"/>
      <c r="H154" s="368"/>
      <c r="I154" s="367"/>
      <c r="J154" s="367"/>
      <c r="K154" s="295"/>
      <c r="L154" s="297" t="str">
        <f t="shared" si="42"/>
        <v/>
      </c>
      <c r="M154" s="297"/>
      <c r="N154" s="298">
        <f t="shared" si="46"/>
        <v>0</v>
      </c>
      <c r="O154" s="298">
        <f t="shared" si="46"/>
        <v>0</v>
      </c>
      <c r="P154" s="298">
        <f t="shared" si="47"/>
        <v>0</v>
      </c>
      <c r="Q154" s="298">
        <f t="shared" ref="P154:BU158" si="48">SUMIFS(listof_result_total_scores,listof_result_program_codes,$C154,listof_result_teams,Q$3)</f>
        <v>0</v>
      </c>
      <c r="R154" s="298">
        <f t="shared" si="48"/>
        <v>0</v>
      </c>
      <c r="S154" s="298">
        <f t="shared" si="48"/>
        <v>0</v>
      </c>
      <c r="T154" s="298">
        <f t="shared" si="48"/>
        <v>0</v>
      </c>
      <c r="U154" s="298">
        <f t="shared" si="48"/>
        <v>0</v>
      </c>
      <c r="V154" s="298">
        <f t="shared" si="48"/>
        <v>0</v>
      </c>
      <c r="W154" s="298">
        <f t="shared" si="48"/>
        <v>0</v>
      </c>
      <c r="X154" s="298">
        <f t="shared" si="48"/>
        <v>0</v>
      </c>
      <c r="Y154" s="298">
        <f t="shared" si="48"/>
        <v>0</v>
      </c>
      <c r="Z154" s="298">
        <f t="shared" si="48"/>
        <v>0</v>
      </c>
      <c r="AA154" s="298">
        <f t="shared" si="48"/>
        <v>0</v>
      </c>
      <c r="AB154" s="298">
        <f t="shared" si="48"/>
        <v>0</v>
      </c>
      <c r="AC154" s="298">
        <f t="shared" si="48"/>
        <v>0</v>
      </c>
      <c r="AD154" s="298">
        <f t="shared" si="48"/>
        <v>0</v>
      </c>
      <c r="AE154" s="298">
        <f t="shared" si="48"/>
        <v>0</v>
      </c>
      <c r="AF154" s="298">
        <f t="shared" si="48"/>
        <v>0</v>
      </c>
      <c r="AG154" s="298">
        <f t="shared" si="48"/>
        <v>0</v>
      </c>
      <c r="AH154" s="298">
        <f t="shared" si="48"/>
        <v>0</v>
      </c>
      <c r="AI154" s="298">
        <f t="shared" si="48"/>
        <v>0</v>
      </c>
      <c r="AJ154" s="298">
        <f t="shared" si="48"/>
        <v>0</v>
      </c>
      <c r="AK154" s="298">
        <f t="shared" si="48"/>
        <v>0</v>
      </c>
      <c r="AL154" s="298">
        <f t="shared" si="48"/>
        <v>0</v>
      </c>
      <c r="AM154" s="298">
        <f t="shared" si="48"/>
        <v>0</v>
      </c>
      <c r="AN154" s="298">
        <f t="shared" si="48"/>
        <v>0</v>
      </c>
      <c r="AO154" s="298">
        <f t="shared" si="48"/>
        <v>0</v>
      </c>
      <c r="AP154" s="298">
        <f t="shared" si="48"/>
        <v>0</v>
      </c>
      <c r="AQ154" s="298">
        <f t="shared" si="48"/>
        <v>0</v>
      </c>
      <c r="AR154" s="298">
        <f t="shared" si="48"/>
        <v>0</v>
      </c>
      <c r="AS154" s="298">
        <f t="shared" si="48"/>
        <v>0</v>
      </c>
      <c r="AT154" s="298">
        <f t="shared" si="48"/>
        <v>0</v>
      </c>
      <c r="AU154" s="298">
        <f t="shared" si="48"/>
        <v>0</v>
      </c>
      <c r="AV154" s="298">
        <f t="shared" si="48"/>
        <v>0</v>
      </c>
      <c r="AW154" s="298">
        <f t="shared" si="48"/>
        <v>0</v>
      </c>
      <c r="AX154" s="298">
        <f t="shared" si="48"/>
        <v>0</v>
      </c>
      <c r="AY154" s="298">
        <f t="shared" si="48"/>
        <v>0</v>
      </c>
      <c r="AZ154" s="298">
        <f t="shared" si="48"/>
        <v>0</v>
      </c>
      <c r="BA154" s="298">
        <f t="shared" si="48"/>
        <v>0</v>
      </c>
      <c r="BB154" s="298">
        <f t="shared" si="48"/>
        <v>0</v>
      </c>
      <c r="BC154" s="298">
        <f t="shared" si="48"/>
        <v>0</v>
      </c>
      <c r="BD154" s="298">
        <f t="shared" si="48"/>
        <v>0</v>
      </c>
      <c r="BE154" s="298">
        <f t="shared" si="48"/>
        <v>0</v>
      </c>
      <c r="BF154" s="298">
        <f t="shared" si="48"/>
        <v>0</v>
      </c>
      <c r="BG154" s="298">
        <f t="shared" si="48"/>
        <v>0</v>
      </c>
      <c r="BH154" s="298">
        <f t="shared" si="48"/>
        <v>0</v>
      </c>
      <c r="BI154" s="298">
        <f t="shared" si="48"/>
        <v>0</v>
      </c>
      <c r="BJ154" s="298">
        <f t="shared" si="48"/>
        <v>0</v>
      </c>
      <c r="BK154" s="298">
        <f t="shared" si="48"/>
        <v>0</v>
      </c>
      <c r="BL154" s="298">
        <f t="shared" si="48"/>
        <v>0</v>
      </c>
      <c r="BM154" s="298">
        <f t="shared" si="48"/>
        <v>0</v>
      </c>
      <c r="BN154" s="298">
        <f t="shared" si="48"/>
        <v>0</v>
      </c>
      <c r="BO154" s="298">
        <f t="shared" si="48"/>
        <v>0</v>
      </c>
      <c r="BP154" s="298">
        <f t="shared" si="48"/>
        <v>0</v>
      </c>
      <c r="BQ154" s="298">
        <f t="shared" si="48"/>
        <v>0</v>
      </c>
      <c r="BR154" s="298">
        <f t="shared" si="48"/>
        <v>0</v>
      </c>
      <c r="BS154" s="298">
        <f t="shared" si="48"/>
        <v>0</v>
      </c>
      <c r="BT154" s="298">
        <f t="shared" si="48"/>
        <v>0</v>
      </c>
      <c r="BU154" s="298">
        <f t="shared" si="48"/>
        <v>0</v>
      </c>
    </row>
    <row r="155" spans="2:73" ht="18" customHeight="1">
      <c r="B155" s="294">
        <v>149</v>
      </c>
      <c r="C155" s="292"/>
      <c r="D155" s="361"/>
      <c r="E155" s="362"/>
      <c r="F155" s="363"/>
      <c r="G155" s="363"/>
      <c r="H155" s="364"/>
      <c r="I155" s="363"/>
      <c r="J155" s="363"/>
      <c r="K155" s="291"/>
      <c r="L155" s="292" t="str">
        <f t="shared" si="42"/>
        <v/>
      </c>
      <c r="M155" s="292"/>
      <c r="N155" s="293">
        <f t="shared" si="46"/>
        <v>0</v>
      </c>
      <c r="O155" s="293">
        <f t="shared" si="46"/>
        <v>0</v>
      </c>
      <c r="P155" s="293">
        <f t="shared" si="48"/>
        <v>0</v>
      </c>
      <c r="Q155" s="293">
        <f t="shared" si="48"/>
        <v>0</v>
      </c>
      <c r="R155" s="293">
        <f t="shared" si="48"/>
        <v>0</v>
      </c>
      <c r="S155" s="293">
        <f t="shared" si="48"/>
        <v>0</v>
      </c>
      <c r="T155" s="293">
        <f t="shared" si="48"/>
        <v>0</v>
      </c>
      <c r="U155" s="293">
        <f t="shared" si="48"/>
        <v>0</v>
      </c>
      <c r="V155" s="293">
        <f t="shared" si="48"/>
        <v>0</v>
      </c>
      <c r="W155" s="293">
        <f t="shared" si="48"/>
        <v>0</v>
      </c>
      <c r="X155" s="293">
        <f t="shared" si="48"/>
        <v>0</v>
      </c>
      <c r="Y155" s="293">
        <f t="shared" si="48"/>
        <v>0</v>
      </c>
      <c r="Z155" s="293">
        <f t="shared" si="48"/>
        <v>0</v>
      </c>
      <c r="AA155" s="293">
        <f t="shared" si="48"/>
        <v>0</v>
      </c>
      <c r="AB155" s="293">
        <f t="shared" si="48"/>
        <v>0</v>
      </c>
      <c r="AC155" s="293">
        <f t="shared" si="48"/>
        <v>0</v>
      </c>
      <c r="AD155" s="293">
        <f t="shared" si="48"/>
        <v>0</v>
      </c>
      <c r="AE155" s="293">
        <f t="shared" si="48"/>
        <v>0</v>
      </c>
      <c r="AF155" s="293">
        <f t="shared" si="48"/>
        <v>0</v>
      </c>
      <c r="AG155" s="293">
        <f t="shared" si="48"/>
        <v>0</v>
      </c>
      <c r="AH155" s="293">
        <f t="shared" si="48"/>
        <v>0</v>
      </c>
      <c r="AI155" s="293">
        <f t="shared" si="48"/>
        <v>0</v>
      </c>
      <c r="AJ155" s="293">
        <f t="shared" si="48"/>
        <v>0</v>
      </c>
      <c r="AK155" s="293">
        <f t="shared" si="48"/>
        <v>0</v>
      </c>
      <c r="AL155" s="293">
        <f t="shared" si="48"/>
        <v>0</v>
      </c>
      <c r="AM155" s="293">
        <f t="shared" si="48"/>
        <v>0</v>
      </c>
      <c r="AN155" s="293">
        <f t="shared" si="48"/>
        <v>0</v>
      </c>
      <c r="AO155" s="293">
        <f t="shared" si="48"/>
        <v>0</v>
      </c>
      <c r="AP155" s="293">
        <f t="shared" si="48"/>
        <v>0</v>
      </c>
      <c r="AQ155" s="293">
        <f t="shared" si="48"/>
        <v>0</v>
      </c>
      <c r="AR155" s="293">
        <f t="shared" si="48"/>
        <v>0</v>
      </c>
      <c r="AS155" s="293">
        <f t="shared" si="48"/>
        <v>0</v>
      </c>
      <c r="AT155" s="293">
        <f t="shared" si="48"/>
        <v>0</v>
      </c>
      <c r="AU155" s="293">
        <f t="shared" si="48"/>
        <v>0</v>
      </c>
      <c r="AV155" s="293">
        <f t="shared" si="48"/>
        <v>0</v>
      </c>
      <c r="AW155" s="293">
        <f t="shared" si="48"/>
        <v>0</v>
      </c>
      <c r="AX155" s="293">
        <f t="shared" si="48"/>
        <v>0</v>
      </c>
      <c r="AY155" s="293">
        <f t="shared" si="48"/>
        <v>0</v>
      </c>
      <c r="AZ155" s="293">
        <f t="shared" si="48"/>
        <v>0</v>
      </c>
      <c r="BA155" s="293">
        <f t="shared" si="48"/>
        <v>0</v>
      </c>
      <c r="BB155" s="293">
        <f t="shared" si="48"/>
        <v>0</v>
      </c>
      <c r="BC155" s="293">
        <f t="shared" si="48"/>
        <v>0</v>
      </c>
      <c r="BD155" s="293">
        <f t="shared" si="48"/>
        <v>0</v>
      </c>
      <c r="BE155" s="293">
        <f t="shared" si="48"/>
        <v>0</v>
      </c>
      <c r="BF155" s="293">
        <f t="shared" si="48"/>
        <v>0</v>
      </c>
      <c r="BG155" s="293">
        <f t="shared" si="48"/>
        <v>0</v>
      </c>
      <c r="BH155" s="293">
        <f t="shared" si="48"/>
        <v>0</v>
      </c>
      <c r="BI155" s="293">
        <f t="shared" si="48"/>
        <v>0</v>
      </c>
      <c r="BJ155" s="293">
        <f t="shared" si="48"/>
        <v>0</v>
      </c>
      <c r="BK155" s="293">
        <f t="shared" si="48"/>
        <v>0</v>
      </c>
      <c r="BL155" s="293">
        <f t="shared" si="48"/>
        <v>0</v>
      </c>
      <c r="BM155" s="293">
        <f t="shared" si="48"/>
        <v>0</v>
      </c>
      <c r="BN155" s="293">
        <f t="shared" si="48"/>
        <v>0</v>
      </c>
      <c r="BO155" s="293">
        <f t="shared" si="48"/>
        <v>0</v>
      </c>
      <c r="BP155" s="293">
        <f t="shared" si="48"/>
        <v>0</v>
      </c>
      <c r="BQ155" s="293">
        <f t="shared" si="48"/>
        <v>0</v>
      </c>
      <c r="BR155" s="293">
        <f t="shared" si="48"/>
        <v>0</v>
      </c>
      <c r="BS155" s="293">
        <f t="shared" si="48"/>
        <v>0</v>
      </c>
      <c r="BT155" s="293">
        <f t="shared" si="48"/>
        <v>0</v>
      </c>
      <c r="BU155" s="293">
        <f t="shared" si="48"/>
        <v>0</v>
      </c>
    </row>
    <row r="156" spans="2:73" ht="18" customHeight="1" thickBot="1">
      <c r="B156" s="294">
        <v>150</v>
      </c>
      <c r="C156" s="297"/>
      <c r="D156" s="365"/>
      <c r="E156" s="366"/>
      <c r="F156" s="367"/>
      <c r="G156" s="367"/>
      <c r="H156" s="368"/>
      <c r="I156" s="367"/>
      <c r="J156" s="367"/>
      <c r="K156" s="295"/>
      <c r="L156" s="297" t="str">
        <f t="shared" si="42"/>
        <v/>
      </c>
      <c r="M156" s="297"/>
      <c r="N156" s="298">
        <f t="shared" si="46"/>
        <v>0</v>
      </c>
      <c r="O156" s="298">
        <f t="shared" si="46"/>
        <v>0</v>
      </c>
      <c r="P156" s="298">
        <f t="shared" si="48"/>
        <v>0</v>
      </c>
      <c r="Q156" s="298">
        <f t="shared" si="48"/>
        <v>0</v>
      </c>
      <c r="R156" s="298">
        <f t="shared" si="48"/>
        <v>0</v>
      </c>
      <c r="S156" s="298">
        <f t="shared" si="48"/>
        <v>0</v>
      </c>
      <c r="T156" s="298">
        <f t="shared" si="48"/>
        <v>0</v>
      </c>
      <c r="U156" s="298">
        <f t="shared" si="48"/>
        <v>0</v>
      </c>
      <c r="V156" s="298">
        <f t="shared" si="48"/>
        <v>0</v>
      </c>
      <c r="W156" s="298">
        <f t="shared" si="48"/>
        <v>0</v>
      </c>
      <c r="X156" s="298">
        <f t="shared" si="48"/>
        <v>0</v>
      </c>
      <c r="Y156" s="298">
        <f t="shared" si="48"/>
        <v>0</v>
      </c>
      <c r="Z156" s="298">
        <f t="shared" si="48"/>
        <v>0</v>
      </c>
      <c r="AA156" s="298">
        <f t="shared" si="48"/>
        <v>0</v>
      </c>
      <c r="AB156" s="298">
        <f t="shared" si="48"/>
        <v>0</v>
      </c>
      <c r="AC156" s="298">
        <f t="shared" si="48"/>
        <v>0</v>
      </c>
      <c r="AD156" s="298">
        <f t="shared" si="48"/>
        <v>0</v>
      </c>
      <c r="AE156" s="298">
        <f t="shared" si="48"/>
        <v>0</v>
      </c>
      <c r="AF156" s="298">
        <f t="shared" si="48"/>
        <v>0</v>
      </c>
      <c r="AG156" s="298">
        <f t="shared" si="48"/>
        <v>0</v>
      </c>
      <c r="AH156" s="298">
        <f t="shared" si="48"/>
        <v>0</v>
      </c>
      <c r="AI156" s="298">
        <f t="shared" si="48"/>
        <v>0</v>
      </c>
      <c r="AJ156" s="298">
        <f t="shared" si="48"/>
        <v>0</v>
      </c>
      <c r="AK156" s="298">
        <f t="shared" si="48"/>
        <v>0</v>
      </c>
      <c r="AL156" s="298">
        <f t="shared" si="48"/>
        <v>0</v>
      </c>
      <c r="AM156" s="298">
        <f t="shared" si="48"/>
        <v>0</v>
      </c>
      <c r="AN156" s="298">
        <f t="shared" si="48"/>
        <v>0</v>
      </c>
      <c r="AO156" s="298">
        <f t="shared" si="48"/>
        <v>0</v>
      </c>
      <c r="AP156" s="298">
        <f t="shared" si="48"/>
        <v>0</v>
      </c>
      <c r="AQ156" s="298">
        <f t="shared" si="48"/>
        <v>0</v>
      </c>
      <c r="AR156" s="298">
        <f t="shared" si="48"/>
        <v>0</v>
      </c>
      <c r="AS156" s="298">
        <f t="shared" si="48"/>
        <v>0</v>
      </c>
      <c r="AT156" s="298">
        <f t="shared" si="48"/>
        <v>0</v>
      </c>
      <c r="AU156" s="298">
        <f t="shared" si="48"/>
        <v>0</v>
      </c>
      <c r="AV156" s="298">
        <f t="shared" si="48"/>
        <v>0</v>
      </c>
      <c r="AW156" s="298">
        <f t="shared" si="48"/>
        <v>0</v>
      </c>
      <c r="AX156" s="298">
        <f t="shared" si="48"/>
        <v>0</v>
      </c>
      <c r="AY156" s="298">
        <f t="shared" si="48"/>
        <v>0</v>
      </c>
      <c r="AZ156" s="298">
        <f t="shared" si="48"/>
        <v>0</v>
      </c>
      <c r="BA156" s="298">
        <f t="shared" si="48"/>
        <v>0</v>
      </c>
      <c r="BB156" s="298">
        <f t="shared" si="48"/>
        <v>0</v>
      </c>
      <c r="BC156" s="298">
        <f t="shared" si="48"/>
        <v>0</v>
      </c>
      <c r="BD156" s="298">
        <f t="shared" si="48"/>
        <v>0</v>
      </c>
      <c r="BE156" s="298">
        <f t="shared" si="48"/>
        <v>0</v>
      </c>
      <c r="BF156" s="298">
        <f t="shared" si="48"/>
        <v>0</v>
      </c>
      <c r="BG156" s="298">
        <f t="shared" si="48"/>
        <v>0</v>
      </c>
      <c r="BH156" s="298">
        <f t="shared" si="48"/>
        <v>0</v>
      </c>
      <c r="BI156" s="298">
        <f t="shared" si="48"/>
        <v>0</v>
      </c>
      <c r="BJ156" s="298">
        <f t="shared" si="48"/>
        <v>0</v>
      </c>
      <c r="BK156" s="298">
        <f t="shared" si="48"/>
        <v>0</v>
      </c>
      <c r="BL156" s="298">
        <f t="shared" si="48"/>
        <v>0</v>
      </c>
      <c r="BM156" s="298">
        <f t="shared" si="48"/>
        <v>0</v>
      </c>
      <c r="BN156" s="298">
        <f t="shared" si="48"/>
        <v>0</v>
      </c>
      <c r="BO156" s="298">
        <f t="shared" si="48"/>
        <v>0</v>
      </c>
      <c r="BP156" s="298">
        <f t="shared" si="48"/>
        <v>0</v>
      </c>
      <c r="BQ156" s="298">
        <f t="shared" si="48"/>
        <v>0</v>
      </c>
      <c r="BR156" s="298">
        <f t="shared" si="48"/>
        <v>0</v>
      </c>
      <c r="BS156" s="298">
        <f t="shared" si="48"/>
        <v>0</v>
      </c>
      <c r="BT156" s="298">
        <f t="shared" si="48"/>
        <v>0</v>
      </c>
      <c r="BU156" s="298">
        <f t="shared" si="48"/>
        <v>0</v>
      </c>
    </row>
    <row r="157" spans="2:73" ht="18" customHeight="1">
      <c r="B157" s="294">
        <v>151</v>
      </c>
      <c r="C157" s="292"/>
      <c r="D157" s="361"/>
      <c r="E157" s="362"/>
      <c r="F157" s="363"/>
      <c r="G157" s="363"/>
      <c r="H157" s="364"/>
      <c r="I157" s="363"/>
      <c r="J157" s="363"/>
      <c r="K157" s="291"/>
      <c r="L157" s="292" t="str">
        <f t="shared" si="42"/>
        <v/>
      </c>
      <c r="M157" s="292"/>
      <c r="N157" s="293">
        <f t="shared" si="46"/>
        <v>0</v>
      </c>
      <c r="O157" s="293">
        <f t="shared" si="46"/>
        <v>0</v>
      </c>
      <c r="P157" s="293">
        <f t="shared" si="48"/>
        <v>0</v>
      </c>
      <c r="Q157" s="293">
        <f t="shared" si="48"/>
        <v>0</v>
      </c>
      <c r="R157" s="293">
        <f t="shared" si="48"/>
        <v>0</v>
      </c>
      <c r="S157" s="293">
        <f t="shared" si="48"/>
        <v>0</v>
      </c>
      <c r="T157" s="293">
        <f t="shared" si="48"/>
        <v>0</v>
      </c>
      <c r="U157" s="293">
        <f t="shared" si="48"/>
        <v>0</v>
      </c>
      <c r="V157" s="293">
        <f t="shared" si="48"/>
        <v>0</v>
      </c>
      <c r="W157" s="293">
        <f t="shared" si="48"/>
        <v>0</v>
      </c>
      <c r="X157" s="293">
        <f t="shared" si="48"/>
        <v>0</v>
      </c>
      <c r="Y157" s="293">
        <f t="shared" si="48"/>
        <v>0</v>
      </c>
      <c r="Z157" s="293">
        <f t="shared" si="48"/>
        <v>0</v>
      </c>
      <c r="AA157" s="293">
        <f t="shared" si="48"/>
        <v>0</v>
      </c>
      <c r="AB157" s="293">
        <f t="shared" si="48"/>
        <v>0</v>
      </c>
      <c r="AC157" s="293">
        <f t="shared" si="48"/>
        <v>0</v>
      </c>
      <c r="AD157" s="293">
        <f t="shared" si="48"/>
        <v>0</v>
      </c>
      <c r="AE157" s="293">
        <f t="shared" si="48"/>
        <v>0</v>
      </c>
      <c r="AF157" s="293">
        <f t="shared" si="48"/>
        <v>0</v>
      </c>
      <c r="AG157" s="293">
        <f t="shared" si="48"/>
        <v>0</v>
      </c>
      <c r="AH157" s="293">
        <f t="shared" si="48"/>
        <v>0</v>
      </c>
      <c r="AI157" s="293">
        <f t="shared" si="48"/>
        <v>0</v>
      </c>
      <c r="AJ157" s="293">
        <f t="shared" si="48"/>
        <v>0</v>
      </c>
      <c r="AK157" s="293">
        <f t="shared" si="48"/>
        <v>0</v>
      </c>
      <c r="AL157" s="293">
        <f t="shared" si="48"/>
        <v>0</v>
      </c>
      <c r="AM157" s="293">
        <f t="shared" si="48"/>
        <v>0</v>
      </c>
      <c r="AN157" s="293">
        <f t="shared" si="48"/>
        <v>0</v>
      </c>
      <c r="AO157" s="293">
        <f t="shared" si="48"/>
        <v>0</v>
      </c>
      <c r="AP157" s="293">
        <f t="shared" si="48"/>
        <v>0</v>
      </c>
      <c r="AQ157" s="293">
        <f t="shared" si="48"/>
        <v>0</v>
      </c>
      <c r="AR157" s="293">
        <f t="shared" si="48"/>
        <v>0</v>
      </c>
      <c r="AS157" s="293">
        <f t="shared" si="48"/>
        <v>0</v>
      </c>
      <c r="AT157" s="293">
        <f t="shared" si="48"/>
        <v>0</v>
      </c>
      <c r="AU157" s="293">
        <f t="shared" si="48"/>
        <v>0</v>
      </c>
      <c r="AV157" s="293">
        <f t="shared" si="48"/>
        <v>0</v>
      </c>
      <c r="AW157" s="293">
        <f t="shared" si="48"/>
        <v>0</v>
      </c>
      <c r="AX157" s="293">
        <f t="shared" si="48"/>
        <v>0</v>
      </c>
      <c r="AY157" s="293">
        <f t="shared" si="48"/>
        <v>0</v>
      </c>
      <c r="AZ157" s="293">
        <f t="shared" si="48"/>
        <v>0</v>
      </c>
      <c r="BA157" s="293">
        <f t="shared" si="48"/>
        <v>0</v>
      </c>
      <c r="BB157" s="293">
        <f t="shared" si="48"/>
        <v>0</v>
      </c>
      <c r="BC157" s="293">
        <f t="shared" si="48"/>
        <v>0</v>
      </c>
      <c r="BD157" s="293">
        <f t="shared" si="48"/>
        <v>0</v>
      </c>
      <c r="BE157" s="293">
        <f t="shared" si="48"/>
        <v>0</v>
      </c>
      <c r="BF157" s="293">
        <f t="shared" si="48"/>
        <v>0</v>
      </c>
      <c r="BG157" s="293">
        <f t="shared" si="48"/>
        <v>0</v>
      </c>
      <c r="BH157" s="293">
        <f t="shared" si="48"/>
        <v>0</v>
      </c>
      <c r="BI157" s="293">
        <f t="shared" si="48"/>
        <v>0</v>
      </c>
      <c r="BJ157" s="293">
        <f t="shared" si="48"/>
        <v>0</v>
      </c>
      <c r="BK157" s="293">
        <f t="shared" si="48"/>
        <v>0</v>
      </c>
      <c r="BL157" s="293">
        <f t="shared" si="48"/>
        <v>0</v>
      </c>
      <c r="BM157" s="293">
        <f t="shared" si="48"/>
        <v>0</v>
      </c>
      <c r="BN157" s="293">
        <f t="shared" si="48"/>
        <v>0</v>
      </c>
      <c r="BO157" s="293">
        <f t="shared" si="48"/>
        <v>0</v>
      </c>
      <c r="BP157" s="293">
        <f t="shared" si="48"/>
        <v>0</v>
      </c>
      <c r="BQ157" s="293">
        <f t="shared" si="48"/>
        <v>0</v>
      </c>
      <c r="BR157" s="293">
        <f t="shared" si="48"/>
        <v>0</v>
      </c>
      <c r="BS157" s="293">
        <f t="shared" si="48"/>
        <v>0</v>
      </c>
      <c r="BT157" s="293">
        <f t="shared" si="48"/>
        <v>0</v>
      </c>
      <c r="BU157" s="293">
        <f t="shared" si="48"/>
        <v>0</v>
      </c>
    </row>
    <row r="158" spans="2:73" ht="18" customHeight="1" thickBot="1">
      <c r="B158" s="294">
        <v>152</v>
      </c>
      <c r="C158" s="297"/>
      <c r="D158" s="365"/>
      <c r="E158" s="366"/>
      <c r="F158" s="367"/>
      <c r="G158" s="367"/>
      <c r="H158" s="368"/>
      <c r="I158" s="367"/>
      <c r="J158" s="367"/>
      <c r="K158" s="295"/>
      <c r="L158" s="297" t="str">
        <f t="shared" si="42"/>
        <v/>
      </c>
      <c r="M158" s="297"/>
      <c r="N158" s="298">
        <f t="shared" si="46"/>
        <v>0</v>
      </c>
      <c r="O158" s="298">
        <f t="shared" si="46"/>
        <v>0</v>
      </c>
      <c r="P158" s="298">
        <f t="shared" si="48"/>
        <v>0</v>
      </c>
      <c r="Q158" s="298">
        <f t="shared" si="48"/>
        <v>0</v>
      </c>
      <c r="R158" s="298">
        <f t="shared" si="48"/>
        <v>0</v>
      </c>
      <c r="S158" s="298">
        <f t="shared" si="48"/>
        <v>0</v>
      </c>
      <c r="T158" s="298">
        <f t="shared" si="48"/>
        <v>0</v>
      </c>
      <c r="U158" s="298">
        <f t="shared" si="48"/>
        <v>0</v>
      </c>
      <c r="V158" s="298">
        <f t="shared" si="48"/>
        <v>0</v>
      </c>
      <c r="W158" s="298">
        <f t="shared" si="48"/>
        <v>0</v>
      </c>
      <c r="X158" s="298">
        <f t="shared" si="48"/>
        <v>0</v>
      </c>
      <c r="Y158" s="298">
        <f t="shared" si="48"/>
        <v>0</v>
      </c>
      <c r="Z158" s="298">
        <f t="shared" si="48"/>
        <v>0</v>
      </c>
      <c r="AA158" s="298">
        <f t="shared" si="48"/>
        <v>0</v>
      </c>
      <c r="AB158" s="298">
        <f t="shared" si="48"/>
        <v>0</v>
      </c>
      <c r="AC158" s="298">
        <f t="shared" si="48"/>
        <v>0</v>
      </c>
      <c r="AD158" s="298">
        <f t="shared" si="48"/>
        <v>0</v>
      </c>
      <c r="AE158" s="298">
        <f t="shared" si="48"/>
        <v>0</v>
      </c>
      <c r="AF158" s="298">
        <f t="shared" si="48"/>
        <v>0</v>
      </c>
      <c r="AG158" s="298">
        <f t="shared" si="48"/>
        <v>0</v>
      </c>
      <c r="AH158" s="298">
        <f t="shared" si="48"/>
        <v>0</v>
      </c>
      <c r="AI158" s="298">
        <f t="shared" si="48"/>
        <v>0</v>
      </c>
      <c r="AJ158" s="298">
        <f t="shared" si="48"/>
        <v>0</v>
      </c>
      <c r="AK158" s="298">
        <f t="shared" si="48"/>
        <v>0</v>
      </c>
      <c r="AL158" s="298">
        <f t="shared" si="48"/>
        <v>0</v>
      </c>
      <c r="AM158" s="298">
        <f t="shared" si="48"/>
        <v>0</v>
      </c>
      <c r="AN158" s="298">
        <f t="shared" ref="P158:BU162" si="49">SUMIFS(listof_result_total_scores,listof_result_program_codes,$C158,listof_result_teams,AN$3)</f>
        <v>0</v>
      </c>
      <c r="AO158" s="298">
        <f t="shared" si="49"/>
        <v>0</v>
      </c>
      <c r="AP158" s="298">
        <f t="shared" si="49"/>
        <v>0</v>
      </c>
      <c r="AQ158" s="298">
        <f t="shared" si="49"/>
        <v>0</v>
      </c>
      <c r="AR158" s="298">
        <f t="shared" si="49"/>
        <v>0</v>
      </c>
      <c r="AS158" s="298">
        <f t="shared" si="49"/>
        <v>0</v>
      </c>
      <c r="AT158" s="298">
        <f t="shared" si="49"/>
        <v>0</v>
      </c>
      <c r="AU158" s="298">
        <f t="shared" si="49"/>
        <v>0</v>
      </c>
      <c r="AV158" s="298">
        <f t="shared" si="49"/>
        <v>0</v>
      </c>
      <c r="AW158" s="298">
        <f t="shared" si="49"/>
        <v>0</v>
      </c>
      <c r="AX158" s="298">
        <f t="shared" si="49"/>
        <v>0</v>
      </c>
      <c r="AY158" s="298">
        <f t="shared" si="49"/>
        <v>0</v>
      </c>
      <c r="AZ158" s="298">
        <f t="shared" si="49"/>
        <v>0</v>
      </c>
      <c r="BA158" s="298">
        <f t="shared" si="49"/>
        <v>0</v>
      </c>
      <c r="BB158" s="298">
        <f t="shared" si="49"/>
        <v>0</v>
      </c>
      <c r="BC158" s="298">
        <f t="shared" si="49"/>
        <v>0</v>
      </c>
      <c r="BD158" s="298">
        <f t="shared" si="49"/>
        <v>0</v>
      </c>
      <c r="BE158" s="298">
        <f t="shared" si="49"/>
        <v>0</v>
      </c>
      <c r="BF158" s="298">
        <f t="shared" si="49"/>
        <v>0</v>
      </c>
      <c r="BG158" s="298">
        <f t="shared" si="49"/>
        <v>0</v>
      </c>
      <c r="BH158" s="298">
        <f t="shared" si="49"/>
        <v>0</v>
      </c>
      <c r="BI158" s="298">
        <f t="shared" si="49"/>
        <v>0</v>
      </c>
      <c r="BJ158" s="298">
        <f t="shared" si="49"/>
        <v>0</v>
      </c>
      <c r="BK158" s="298">
        <f t="shared" si="49"/>
        <v>0</v>
      </c>
      <c r="BL158" s="298">
        <f t="shared" si="49"/>
        <v>0</v>
      </c>
      <c r="BM158" s="298">
        <f t="shared" si="49"/>
        <v>0</v>
      </c>
      <c r="BN158" s="298">
        <f t="shared" si="49"/>
        <v>0</v>
      </c>
      <c r="BO158" s="298">
        <f t="shared" si="49"/>
        <v>0</v>
      </c>
      <c r="BP158" s="298">
        <f t="shared" si="49"/>
        <v>0</v>
      </c>
      <c r="BQ158" s="298">
        <f t="shared" si="49"/>
        <v>0</v>
      </c>
      <c r="BR158" s="298">
        <f t="shared" si="49"/>
        <v>0</v>
      </c>
      <c r="BS158" s="298">
        <f t="shared" si="49"/>
        <v>0</v>
      </c>
      <c r="BT158" s="298">
        <f t="shared" si="49"/>
        <v>0</v>
      </c>
      <c r="BU158" s="298">
        <f t="shared" si="49"/>
        <v>0</v>
      </c>
    </row>
    <row r="159" spans="2:73" ht="18" customHeight="1">
      <c r="B159" s="294">
        <v>153</v>
      </c>
      <c r="C159" s="292"/>
      <c r="D159" s="361"/>
      <c r="E159" s="362"/>
      <c r="F159" s="363"/>
      <c r="G159" s="363"/>
      <c r="H159" s="364"/>
      <c r="I159" s="363"/>
      <c r="J159" s="363"/>
      <c r="K159" s="291"/>
      <c r="L159" s="292" t="str">
        <f t="shared" si="42"/>
        <v/>
      </c>
      <c r="M159" s="292"/>
      <c r="N159" s="293">
        <f t="shared" si="46"/>
        <v>0</v>
      </c>
      <c r="O159" s="293">
        <f t="shared" si="46"/>
        <v>0</v>
      </c>
      <c r="P159" s="293">
        <f t="shared" si="49"/>
        <v>0</v>
      </c>
      <c r="Q159" s="293">
        <f t="shared" si="49"/>
        <v>0</v>
      </c>
      <c r="R159" s="293">
        <f t="shared" si="49"/>
        <v>0</v>
      </c>
      <c r="S159" s="293">
        <f t="shared" si="49"/>
        <v>0</v>
      </c>
      <c r="T159" s="293">
        <f t="shared" si="49"/>
        <v>0</v>
      </c>
      <c r="U159" s="293">
        <f t="shared" si="49"/>
        <v>0</v>
      </c>
      <c r="V159" s="293">
        <f t="shared" si="49"/>
        <v>0</v>
      </c>
      <c r="W159" s="293">
        <f t="shared" si="49"/>
        <v>0</v>
      </c>
      <c r="X159" s="293">
        <f t="shared" si="49"/>
        <v>0</v>
      </c>
      <c r="Y159" s="293">
        <f t="shared" si="49"/>
        <v>0</v>
      </c>
      <c r="Z159" s="293">
        <f t="shared" si="49"/>
        <v>0</v>
      </c>
      <c r="AA159" s="293">
        <f t="shared" si="49"/>
        <v>0</v>
      </c>
      <c r="AB159" s="293">
        <f t="shared" si="49"/>
        <v>0</v>
      </c>
      <c r="AC159" s="293">
        <f t="shared" si="49"/>
        <v>0</v>
      </c>
      <c r="AD159" s="293">
        <f t="shared" si="49"/>
        <v>0</v>
      </c>
      <c r="AE159" s="293">
        <f t="shared" si="49"/>
        <v>0</v>
      </c>
      <c r="AF159" s="293">
        <f t="shared" si="49"/>
        <v>0</v>
      </c>
      <c r="AG159" s="293">
        <f t="shared" si="49"/>
        <v>0</v>
      </c>
      <c r="AH159" s="293">
        <f t="shared" si="49"/>
        <v>0</v>
      </c>
      <c r="AI159" s="293">
        <f t="shared" si="49"/>
        <v>0</v>
      </c>
      <c r="AJ159" s="293">
        <f t="shared" si="49"/>
        <v>0</v>
      </c>
      <c r="AK159" s="293">
        <f t="shared" si="49"/>
        <v>0</v>
      </c>
      <c r="AL159" s="293">
        <f t="shared" si="49"/>
        <v>0</v>
      </c>
      <c r="AM159" s="293">
        <f t="shared" si="49"/>
        <v>0</v>
      </c>
      <c r="AN159" s="293">
        <f t="shared" si="49"/>
        <v>0</v>
      </c>
      <c r="AO159" s="293">
        <f t="shared" si="49"/>
        <v>0</v>
      </c>
      <c r="AP159" s="293">
        <f t="shared" si="49"/>
        <v>0</v>
      </c>
      <c r="AQ159" s="293">
        <f t="shared" si="49"/>
        <v>0</v>
      </c>
      <c r="AR159" s="293">
        <f t="shared" si="49"/>
        <v>0</v>
      </c>
      <c r="AS159" s="293">
        <f t="shared" si="49"/>
        <v>0</v>
      </c>
      <c r="AT159" s="293">
        <f t="shared" si="49"/>
        <v>0</v>
      </c>
      <c r="AU159" s="293">
        <f t="shared" si="49"/>
        <v>0</v>
      </c>
      <c r="AV159" s="293">
        <f t="shared" si="49"/>
        <v>0</v>
      </c>
      <c r="AW159" s="293">
        <f t="shared" si="49"/>
        <v>0</v>
      </c>
      <c r="AX159" s="293">
        <f t="shared" si="49"/>
        <v>0</v>
      </c>
      <c r="AY159" s="293">
        <f t="shared" si="49"/>
        <v>0</v>
      </c>
      <c r="AZ159" s="293">
        <f t="shared" si="49"/>
        <v>0</v>
      </c>
      <c r="BA159" s="293">
        <f t="shared" si="49"/>
        <v>0</v>
      </c>
      <c r="BB159" s="293">
        <f t="shared" si="49"/>
        <v>0</v>
      </c>
      <c r="BC159" s="293">
        <f t="shared" si="49"/>
        <v>0</v>
      </c>
      <c r="BD159" s="293">
        <f t="shared" si="49"/>
        <v>0</v>
      </c>
      <c r="BE159" s="293">
        <f t="shared" si="49"/>
        <v>0</v>
      </c>
      <c r="BF159" s="293">
        <f t="shared" si="49"/>
        <v>0</v>
      </c>
      <c r="BG159" s="293">
        <f t="shared" si="49"/>
        <v>0</v>
      </c>
      <c r="BH159" s="293">
        <f t="shared" si="49"/>
        <v>0</v>
      </c>
      <c r="BI159" s="293">
        <f t="shared" si="49"/>
        <v>0</v>
      </c>
      <c r="BJ159" s="293">
        <f t="shared" si="49"/>
        <v>0</v>
      </c>
      <c r="BK159" s="293">
        <f t="shared" si="49"/>
        <v>0</v>
      </c>
      <c r="BL159" s="293">
        <f t="shared" si="49"/>
        <v>0</v>
      </c>
      <c r="BM159" s="293">
        <f t="shared" si="49"/>
        <v>0</v>
      </c>
      <c r="BN159" s="293">
        <f t="shared" si="49"/>
        <v>0</v>
      </c>
      <c r="BO159" s="293">
        <f t="shared" si="49"/>
        <v>0</v>
      </c>
      <c r="BP159" s="293">
        <f t="shared" si="49"/>
        <v>0</v>
      </c>
      <c r="BQ159" s="293">
        <f t="shared" si="49"/>
        <v>0</v>
      </c>
      <c r="BR159" s="293">
        <f t="shared" si="49"/>
        <v>0</v>
      </c>
      <c r="BS159" s="293">
        <f t="shared" si="49"/>
        <v>0</v>
      </c>
      <c r="BT159" s="293">
        <f t="shared" si="49"/>
        <v>0</v>
      </c>
      <c r="BU159" s="293">
        <f t="shared" si="49"/>
        <v>0</v>
      </c>
    </row>
    <row r="160" spans="2:73" ht="18" customHeight="1" thickBot="1">
      <c r="B160" s="294">
        <v>154</v>
      </c>
      <c r="C160" s="297"/>
      <c r="D160" s="365"/>
      <c r="E160" s="366"/>
      <c r="F160" s="367"/>
      <c r="G160" s="367"/>
      <c r="H160" s="368"/>
      <c r="I160" s="367"/>
      <c r="J160" s="367"/>
      <c r="K160" s="295"/>
      <c r="L160" s="297" t="str">
        <f t="shared" si="42"/>
        <v/>
      </c>
      <c r="M160" s="297"/>
      <c r="N160" s="298">
        <f t="shared" si="46"/>
        <v>0</v>
      </c>
      <c r="O160" s="298">
        <f t="shared" si="46"/>
        <v>0</v>
      </c>
      <c r="P160" s="298">
        <f t="shared" si="49"/>
        <v>0</v>
      </c>
      <c r="Q160" s="298">
        <f t="shared" si="49"/>
        <v>0</v>
      </c>
      <c r="R160" s="298">
        <f t="shared" si="49"/>
        <v>0</v>
      </c>
      <c r="S160" s="298">
        <f t="shared" si="49"/>
        <v>0</v>
      </c>
      <c r="T160" s="298">
        <f t="shared" si="49"/>
        <v>0</v>
      </c>
      <c r="U160" s="298">
        <f t="shared" si="49"/>
        <v>0</v>
      </c>
      <c r="V160" s="298">
        <f t="shared" si="49"/>
        <v>0</v>
      </c>
      <c r="W160" s="298">
        <f t="shared" si="49"/>
        <v>0</v>
      </c>
      <c r="X160" s="298">
        <f t="shared" si="49"/>
        <v>0</v>
      </c>
      <c r="Y160" s="298">
        <f t="shared" si="49"/>
        <v>0</v>
      </c>
      <c r="Z160" s="298">
        <f t="shared" si="49"/>
        <v>0</v>
      </c>
      <c r="AA160" s="298">
        <f t="shared" si="49"/>
        <v>0</v>
      </c>
      <c r="AB160" s="298">
        <f t="shared" si="49"/>
        <v>0</v>
      </c>
      <c r="AC160" s="298">
        <f t="shared" si="49"/>
        <v>0</v>
      </c>
      <c r="AD160" s="298">
        <f t="shared" si="49"/>
        <v>0</v>
      </c>
      <c r="AE160" s="298">
        <f t="shared" si="49"/>
        <v>0</v>
      </c>
      <c r="AF160" s="298">
        <f t="shared" si="49"/>
        <v>0</v>
      </c>
      <c r="AG160" s="298">
        <f t="shared" si="49"/>
        <v>0</v>
      </c>
      <c r="AH160" s="298">
        <f t="shared" si="49"/>
        <v>0</v>
      </c>
      <c r="AI160" s="298">
        <f t="shared" si="49"/>
        <v>0</v>
      </c>
      <c r="AJ160" s="298">
        <f t="shared" si="49"/>
        <v>0</v>
      </c>
      <c r="AK160" s="298">
        <f t="shared" si="49"/>
        <v>0</v>
      </c>
      <c r="AL160" s="298">
        <f t="shared" si="49"/>
        <v>0</v>
      </c>
      <c r="AM160" s="298">
        <f t="shared" si="49"/>
        <v>0</v>
      </c>
      <c r="AN160" s="298">
        <f t="shared" si="49"/>
        <v>0</v>
      </c>
      <c r="AO160" s="298">
        <f t="shared" si="49"/>
        <v>0</v>
      </c>
      <c r="AP160" s="298">
        <f t="shared" si="49"/>
        <v>0</v>
      </c>
      <c r="AQ160" s="298">
        <f t="shared" si="49"/>
        <v>0</v>
      </c>
      <c r="AR160" s="298">
        <f t="shared" si="49"/>
        <v>0</v>
      </c>
      <c r="AS160" s="298">
        <f t="shared" si="49"/>
        <v>0</v>
      </c>
      <c r="AT160" s="298">
        <f t="shared" si="49"/>
        <v>0</v>
      </c>
      <c r="AU160" s="298">
        <f t="shared" si="49"/>
        <v>0</v>
      </c>
      <c r="AV160" s="298">
        <f t="shared" si="49"/>
        <v>0</v>
      </c>
      <c r="AW160" s="298">
        <f t="shared" si="49"/>
        <v>0</v>
      </c>
      <c r="AX160" s="298">
        <f t="shared" si="49"/>
        <v>0</v>
      </c>
      <c r="AY160" s="298">
        <f t="shared" si="49"/>
        <v>0</v>
      </c>
      <c r="AZ160" s="298">
        <f t="shared" si="49"/>
        <v>0</v>
      </c>
      <c r="BA160" s="298">
        <f t="shared" si="49"/>
        <v>0</v>
      </c>
      <c r="BB160" s="298">
        <f t="shared" si="49"/>
        <v>0</v>
      </c>
      <c r="BC160" s="298">
        <f t="shared" si="49"/>
        <v>0</v>
      </c>
      <c r="BD160" s="298">
        <f t="shared" si="49"/>
        <v>0</v>
      </c>
      <c r="BE160" s="298">
        <f t="shared" si="49"/>
        <v>0</v>
      </c>
      <c r="BF160" s="298">
        <f t="shared" si="49"/>
        <v>0</v>
      </c>
      <c r="BG160" s="298">
        <f t="shared" si="49"/>
        <v>0</v>
      </c>
      <c r="BH160" s="298">
        <f t="shared" si="49"/>
        <v>0</v>
      </c>
      <c r="BI160" s="298">
        <f t="shared" si="49"/>
        <v>0</v>
      </c>
      <c r="BJ160" s="298">
        <f t="shared" si="49"/>
        <v>0</v>
      </c>
      <c r="BK160" s="298">
        <f t="shared" si="49"/>
        <v>0</v>
      </c>
      <c r="BL160" s="298">
        <f t="shared" si="49"/>
        <v>0</v>
      </c>
      <c r="BM160" s="298">
        <f t="shared" si="49"/>
        <v>0</v>
      </c>
      <c r="BN160" s="298">
        <f t="shared" si="49"/>
        <v>0</v>
      </c>
      <c r="BO160" s="298">
        <f t="shared" si="49"/>
        <v>0</v>
      </c>
      <c r="BP160" s="298">
        <f t="shared" si="49"/>
        <v>0</v>
      </c>
      <c r="BQ160" s="298">
        <f t="shared" si="49"/>
        <v>0</v>
      </c>
      <c r="BR160" s="298">
        <f t="shared" si="49"/>
        <v>0</v>
      </c>
      <c r="BS160" s="298">
        <f t="shared" si="49"/>
        <v>0</v>
      </c>
      <c r="BT160" s="298">
        <f t="shared" si="49"/>
        <v>0</v>
      </c>
      <c r="BU160" s="298">
        <f t="shared" si="49"/>
        <v>0</v>
      </c>
    </row>
    <row r="161" spans="2:73" ht="18" customHeight="1">
      <c r="B161" s="294">
        <v>155</v>
      </c>
      <c r="C161" s="292"/>
      <c r="D161" s="361"/>
      <c r="E161" s="362"/>
      <c r="F161" s="363"/>
      <c r="G161" s="363"/>
      <c r="H161" s="364"/>
      <c r="I161" s="363"/>
      <c r="J161" s="363"/>
      <c r="K161" s="291"/>
      <c r="L161" s="292" t="str">
        <f t="shared" si="42"/>
        <v/>
      </c>
      <c r="M161" s="292"/>
      <c r="N161" s="293">
        <f t="shared" si="46"/>
        <v>0</v>
      </c>
      <c r="O161" s="293">
        <f t="shared" si="46"/>
        <v>0</v>
      </c>
      <c r="P161" s="293">
        <f t="shared" si="49"/>
        <v>0</v>
      </c>
      <c r="Q161" s="293">
        <f t="shared" si="49"/>
        <v>0</v>
      </c>
      <c r="R161" s="293">
        <f t="shared" si="49"/>
        <v>0</v>
      </c>
      <c r="S161" s="293">
        <f t="shared" si="49"/>
        <v>0</v>
      </c>
      <c r="T161" s="293">
        <f t="shared" si="49"/>
        <v>0</v>
      </c>
      <c r="U161" s="293">
        <f t="shared" si="49"/>
        <v>0</v>
      </c>
      <c r="V161" s="293">
        <f t="shared" si="49"/>
        <v>0</v>
      </c>
      <c r="W161" s="293">
        <f t="shared" si="49"/>
        <v>0</v>
      </c>
      <c r="X161" s="293">
        <f t="shared" si="49"/>
        <v>0</v>
      </c>
      <c r="Y161" s="293">
        <f t="shared" si="49"/>
        <v>0</v>
      </c>
      <c r="Z161" s="293">
        <f t="shared" si="49"/>
        <v>0</v>
      </c>
      <c r="AA161" s="293">
        <f t="shared" si="49"/>
        <v>0</v>
      </c>
      <c r="AB161" s="293">
        <f t="shared" si="49"/>
        <v>0</v>
      </c>
      <c r="AC161" s="293">
        <f t="shared" si="49"/>
        <v>0</v>
      </c>
      <c r="AD161" s="293">
        <f t="shared" si="49"/>
        <v>0</v>
      </c>
      <c r="AE161" s="293">
        <f t="shared" si="49"/>
        <v>0</v>
      </c>
      <c r="AF161" s="293">
        <f t="shared" si="49"/>
        <v>0</v>
      </c>
      <c r="AG161" s="293">
        <f t="shared" si="49"/>
        <v>0</v>
      </c>
      <c r="AH161" s="293">
        <f t="shared" si="49"/>
        <v>0</v>
      </c>
      <c r="AI161" s="293">
        <f t="shared" si="49"/>
        <v>0</v>
      </c>
      <c r="AJ161" s="293">
        <f t="shared" si="49"/>
        <v>0</v>
      </c>
      <c r="AK161" s="293">
        <f t="shared" si="49"/>
        <v>0</v>
      </c>
      <c r="AL161" s="293">
        <f t="shared" si="49"/>
        <v>0</v>
      </c>
      <c r="AM161" s="293">
        <f t="shared" si="49"/>
        <v>0</v>
      </c>
      <c r="AN161" s="293">
        <f t="shared" si="49"/>
        <v>0</v>
      </c>
      <c r="AO161" s="293">
        <f t="shared" si="49"/>
        <v>0</v>
      </c>
      <c r="AP161" s="293">
        <f t="shared" si="49"/>
        <v>0</v>
      </c>
      <c r="AQ161" s="293">
        <f t="shared" si="49"/>
        <v>0</v>
      </c>
      <c r="AR161" s="293">
        <f t="shared" si="49"/>
        <v>0</v>
      </c>
      <c r="AS161" s="293">
        <f t="shared" si="49"/>
        <v>0</v>
      </c>
      <c r="AT161" s="293">
        <f t="shared" si="49"/>
        <v>0</v>
      </c>
      <c r="AU161" s="293">
        <f t="shared" si="49"/>
        <v>0</v>
      </c>
      <c r="AV161" s="293">
        <f t="shared" si="49"/>
        <v>0</v>
      </c>
      <c r="AW161" s="293">
        <f t="shared" si="49"/>
        <v>0</v>
      </c>
      <c r="AX161" s="293">
        <f t="shared" si="49"/>
        <v>0</v>
      </c>
      <c r="AY161" s="293">
        <f t="shared" si="49"/>
        <v>0</v>
      </c>
      <c r="AZ161" s="293">
        <f t="shared" si="49"/>
        <v>0</v>
      </c>
      <c r="BA161" s="293">
        <f t="shared" si="49"/>
        <v>0</v>
      </c>
      <c r="BB161" s="293">
        <f t="shared" si="49"/>
        <v>0</v>
      </c>
      <c r="BC161" s="293">
        <f t="shared" si="49"/>
        <v>0</v>
      </c>
      <c r="BD161" s="293">
        <f t="shared" si="49"/>
        <v>0</v>
      </c>
      <c r="BE161" s="293">
        <f t="shared" si="49"/>
        <v>0</v>
      </c>
      <c r="BF161" s="293">
        <f t="shared" si="49"/>
        <v>0</v>
      </c>
      <c r="BG161" s="293">
        <f t="shared" si="49"/>
        <v>0</v>
      </c>
      <c r="BH161" s="293">
        <f t="shared" si="49"/>
        <v>0</v>
      </c>
      <c r="BI161" s="293">
        <f t="shared" si="49"/>
        <v>0</v>
      </c>
      <c r="BJ161" s="293">
        <f t="shared" si="49"/>
        <v>0</v>
      </c>
      <c r="BK161" s="293">
        <f t="shared" si="49"/>
        <v>0</v>
      </c>
      <c r="BL161" s="293">
        <f t="shared" si="49"/>
        <v>0</v>
      </c>
      <c r="BM161" s="293">
        <f t="shared" si="49"/>
        <v>0</v>
      </c>
      <c r="BN161" s="293">
        <f t="shared" si="49"/>
        <v>0</v>
      </c>
      <c r="BO161" s="293">
        <f t="shared" si="49"/>
        <v>0</v>
      </c>
      <c r="BP161" s="293">
        <f t="shared" si="49"/>
        <v>0</v>
      </c>
      <c r="BQ161" s="293">
        <f t="shared" si="49"/>
        <v>0</v>
      </c>
      <c r="BR161" s="293">
        <f t="shared" si="49"/>
        <v>0</v>
      </c>
      <c r="BS161" s="293">
        <f t="shared" si="49"/>
        <v>0</v>
      </c>
      <c r="BT161" s="293">
        <f t="shared" si="49"/>
        <v>0</v>
      </c>
      <c r="BU161" s="293">
        <f t="shared" si="49"/>
        <v>0</v>
      </c>
    </row>
    <row r="162" spans="2:73" ht="18" customHeight="1" thickBot="1">
      <c r="B162" s="294">
        <v>156</v>
      </c>
      <c r="C162" s="297"/>
      <c r="D162" s="365"/>
      <c r="E162" s="366"/>
      <c r="F162" s="367"/>
      <c r="G162" s="367"/>
      <c r="H162" s="368"/>
      <c r="I162" s="367"/>
      <c r="J162" s="367"/>
      <c r="K162" s="295"/>
      <c r="L162" s="297" t="str">
        <f t="shared" si="42"/>
        <v/>
      </c>
      <c r="M162" s="297"/>
      <c r="N162" s="298">
        <f t="shared" si="46"/>
        <v>0</v>
      </c>
      <c r="O162" s="298">
        <f t="shared" si="46"/>
        <v>0</v>
      </c>
      <c r="P162" s="298">
        <f t="shared" si="49"/>
        <v>0</v>
      </c>
      <c r="Q162" s="298">
        <f t="shared" si="49"/>
        <v>0</v>
      </c>
      <c r="R162" s="298">
        <f t="shared" si="49"/>
        <v>0</v>
      </c>
      <c r="S162" s="298">
        <f t="shared" si="49"/>
        <v>0</v>
      </c>
      <c r="T162" s="298">
        <f t="shared" si="49"/>
        <v>0</v>
      </c>
      <c r="U162" s="298">
        <f t="shared" si="49"/>
        <v>0</v>
      </c>
      <c r="V162" s="298">
        <f t="shared" si="49"/>
        <v>0</v>
      </c>
      <c r="W162" s="298">
        <f t="shared" si="49"/>
        <v>0</v>
      </c>
      <c r="X162" s="298">
        <f t="shared" si="49"/>
        <v>0</v>
      </c>
      <c r="Y162" s="298">
        <f t="shared" si="49"/>
        <v>0</v>
      </c>
      <c r="Z162" s="298">
        <f t="shared" si="49"/>
        <v>0</v>
      </c>
      <c r="AA162" s="298">
        <f t="shared" si="49"/>
        <v>0</v>
      </c>
      <c r="AB162" s="298">
        <f t="shared" si="49"/>
        <v>0</v>
      </c>
      <c r="AC162" s="298">
        <f t="shared" si="49"/>
        <v>0</v>
      </c>
      <c r="AD162" s="298">
        <f t="shared" si="49"/>
        <v>0</v>
      </c>
      <c r="AE162" s="298">
        <f t="shared" si="49"/>
        <v>0</v>
      </c>
      <c r="AF162" s="298">
        <f t="shared" si="49"/>
        <v>0</v>
      </c>
      <c r="AG162" s="298">
        <f t="shared" si="49"/>
        <v>0</v>
      </c>
      <c r="AH162" s="298">
        <f t="shared" si="49"/>
        <v>0</v>
      </c>
      <c r="AI162" s="298">
        <f t="shared" si="49"/>
        <v>0</v>
      </c>
      <c r="AJ162" s="298">
        <f t="shared" si="49"/>
        <v>0</v>
      </c>
      <c r="AK162" s="298">
        <f t="shared" si="49"/>
        <v>0</v>
      </c>
      <c r="AL162" s="298">
        <f t="shared" si="49"/>
        <v>0</v>
      </c>
      <c r="AM162" s="298">
        <f t="shared" si="49"/>
        <v>0</v>
      </c>
      <c r="AN162" s="298">
        <f t="shared" si="49"/>
        <v>0</v>
      </c>
      <c r="AO162" s="298">
        <f t="shared" si="49"/>
        <v>0</v>
      </c>
      <c r="AP162" s="298">
        <f t="shared" si="49"/>
        <v>0</v>
      </c>
      <c r="AQ162" s="298">
        <f t="shared" si="49"/>
        <v>0</v>
      </c>
      <c r="AR162" s="298">
        <f t="shared" si="49"/>
        <v>0</v>
      </c>
      <c r="AS162" s="298">
        <f t="shared" si="49"/>
        <v>0</v>
      </c>
      <c r="AT162" s="298">
        <f t="shared" si="49"/>
        <v>0</v>
      </c>
      <c r="AU162" s="298">
        <f t="shared" si="49"/>
        <v>0</v>
      </c>
      <c r="AV162" s="298">
        <f t="shared" si="49"/>
        <v>0</v>
      </c>
      <c r="AW162" s="298">
        <f t="shared" si="49"/>
        <v>0</v>
      </c>
      <c r="AX162" s="298">
        <f t="shared" si="49"/>
        <v>0</v>
      </c>
      <c r="AY162" s="298">
        <f t="shared" si="49"/>
        <v>0</v>
      </c>
      <c r="AZ162" s="298">
        <f t="shared" si="49"/>
        <v>0</v>
      </c>
      <c r="BA162" s="298">
        <f t="shared" si="49"/>
        <v>0</v>
      </c>
      <c r="BB162" s="298">
        <f t="shared" si="49"/>
        <v>0</v>
      </c>
      <c r="BC162" s="298">
        <f t="shared" si="49"/>
        <v>0</v>
      </c>
      <c r="BD162" s="298">
        <f t="shared" si="49"/>
        <v>0</v>
      </c>
      <c r="BE162" s="298">
        <f t="shared" si="49"/>
        <v>0</v>
      </c>
      <c r="BF162" s="298">
        <f t="shared" si="49"/>
        <v>0</v>
      </c>
      <c r="BG162" s="298">
        <f t="shared" si="49"/>
        <v>0</v>
      </c>
      <c r="BH162" s="298">
        <f t="shared" si="49"/>
        <v>0</v>
      </c>
      <c r="BI162" s="298">
        <f t="shared" si="49"/>
        <v>0</v>
      </c>
      <c r="BJ162" s="298">
        <f t="shared" si="49"/>
        <v>0</v>
      </c>
      <c r="BK162" s="298">
        <f t="shared" ref="P162:BU167" si="50">SUMIFS(listof_result_total_scores,listof_result_program_codes,$C162,listof_result_teams,BK$3)</f>
        <v>0</v>
      </c>
      <c r="BL162" s="298">
        <f t="shared" si="50"/>
        <v>0</v>
      </c>
      <c r="BM162" s="298">
        <f t="shared" si="50"/>
        <v>0</v>
      </c>
      <c r="BN162" s="298">
        <f t="shared" si="50"/>
        <v>0</v>
      </c>
      <c r="BO162" s="298">
        <f t="shared" si="50"/>
        <v>0</v>
      </c>
      <c r="BP162" s="298">
        <f t="shared" si="50"/>
        <v>0</v>
      </c>
      <c r="BQ162" s="298">
        <f t="shared" si="50"/>
        <v>0</v>
      </c>
      <c r="BR162" s="298">
        <f t="shared" si="50"/>
        <v>0</v>
      </c>
      <c r="BS162" s="298">
        <f t="shared" si="50"/>
        <v>0</v>
      </c>
      <c r="BT162" s="298">
        <f t="shared" si="50"/>
        <v>0</v>
      </c>
      <c r="BU162" s="298">
        <f t="shared" si="50"/>
        <v>0</v>
      </c>
    </row>
    <row r="163" spans="2:73" ht="18" customHeight="1">
      <c r="B163" s="294">
        <v>157</v>
      </c>
      <c r="C163" s="292"/>
      <c r="D163" s="361"/>
      <c r="E163" s="362"/>
      <c r="F163" s="363"/>
      <c r="G163" s="363"/>
      <c r="H163" s="364"/>
      <c r="I163" s="363"/>
      <c r="J163" s="363"/>
      <c r="K163" s="291"/>
      <c r="L163" s="292" t="str">
        <f t="shared" si="42"/>
        <v/>
      </c>
      <c r="M163" s="292"/>
      <c r="N163" s="293">
        <f t="shared" si="46"/>
        <v>0</v>
      </c>
      <c r="O163" s="293">
        <f t="shared" si="46"/>
        <v>0</v>
      </c>
      <c r="P163" s="293">
        <f t="shared" si="50"/>
        <v>0</v>
      </c>
      <c r="Q163" s="293">
        <f t="shared" si="50"/>
        <v>0</v>
      </c>
      <c r="R163" s="293">
        <f t="shared" si="50"/>
        <v>0</v>
      </c>
      <c r="S163" s="293">
        <f t="shared" si="50"/>
        <v>0</v>
      </c>
      <c r="T163" s="293">
        <f t="shared" si="50"/>
        <v>0</v>
      </c>
      <c r="U163" s="293">
        <f t="shared" si="50"/>
        <v>0</v>
      </c>
      <c r="V163" s="293">
        <f t="shared" si="50"/>
        <v>0</v>
      </c>
      <c r="W163" s="293">
        <f t="shared" si="50"/>
        <v>0</v>
      </c>
      <c r="X163" s="293">
        <f t="shared" si="50"/>
        <v>0</v>
      </c>
      <c r="Y163" s="293">
        <f t="shared" si="50"/>
        <v>0</v>
      </c>
      <c r="Z163" s="293">
        <f t="shared" si="50"/>
        <v>0</v>
      </c>
      <c r="AA163" s="293">
        <f t="shared" si="50"/>
        <v>0</v>
      </c>
      <c r="AB163" s="293">
        <f t="shared" si="50"/>
        <v>0</v>
      </c>
      <c r="AC163" s="293">
        <f t="shared" si="50"/>
        <v>0</v>
      </c>
      <c r="AD163" s="293">
        <f t="shared" si="50"/>
        <v>0</v>
      </c>
      <c r="AE163" s="293">
        <f t="shared" si="50"/>
        <v>0</v>
      </c>
      <c r="AF163" s="293">
        <f t="shared" si="50"/>
        <v>0</v>
      </c>
      <c r="AG163" s="293">
        <f t="shared" si="50"/>
        <v>0</v>
      </c>
      <c r="AH163" s="293">
        <f t="shared" si="50"/>
        <v>0</v>
      </c>
      <c r="AI163" s="293">
        <f t="shared" si="50"/>
        <v>0</v>
      </c>
      <c r="AJ163" s="293">
        <f t="shared" si="50"/>
        <v>0</v>
      </c>
      <c r="AK163" s="293">
        <f t="shared" si="50"/>
        <v>0</v>
      </c>
      <c r="AL163" s="293">
        <f t="shared" si="50"/>
        <v>0</v>
      </c>
      <c r="AM163" s="293">
        <f t="shared" si="50"/>
        <v>0</v>
      </c>
      <c r="AN163" s="293">
        <f t="shared" si="50"/>
        <v>0</v>
      </c>
      <c r="AO163" s="293">
        <f t="shared" si="50"/>
        <v>0</v>
      </c>
      <c r="AP163" s="293">
        <f t="shared" si="50"/>
        <v>0</v>
      </c>
      <c r="AQ163" s="293">
        <f t="shared" si="50"/>
        <v>0</v>
      </c>
      <c r="AR163" s="293">
        <f t="shared" si="50"/>
        <v>0</v>
      </c>
      <c r="AS163" s="293">
        <f t="shared" si="50"/>
        <v>0</v>
      </c>
      <c r="AT163" s="293">
        <f t="shared" si="50"/>
        <v>0</v>
      </c>
      <c r="AU163" s="293">
        <f t="shared" si="50"/>
        <v>0</v>
      </c>
      <c r="AV163" s="293">
        <f t="shared" si="50"/>
        <v>0</v>
      </c>
      <c r="AW163" s="293">
        <f t="shared" si="50"/>
        <v>0</v>
      </c>
      <c r="AX163" s="293">
        <f t="shared" si="50"/>
        <v>0</v>
      </c>
      <c r="AY163" s="293">
        <f t="shared" si="50"/>
        <v>0</v>
      </c>
      <c r="AZ163" s="293">
        <f t="shared" si="50"/>
        <v>0</v>
      </c>
      <c r="BA163" s="293">
        <f t="shared" si="50"/>
        <v>0</v>
      </c>
      <c r="BB163" s="293">
        <f t="shared" si="50"/>
        <v>0</v>
      </c>
      <c r="BC163" s="293">
        <f t="shared" si="50"/>
        <v>0</v>
      </c>
      <c r="BD163" s="293">
        <f t="shared" si="50"/>
        <v>0</v>
      </c>
      <c r="BE163" s="293">
        <f t="shared" si="50"/>
        <v>0</v>
      </c>
      <c r="BF163" s="293">
        <f t="shared" si="50"/>
        <v>0</v>
      </c>
      <c r="BG163" s="293">
        <f t="shared" si="50"/>
        <v>0</v>
      </c>
      <c r="BH163" s="293">
        <f t="shared" si="50"/>
        <v>0</v>
      </c>
      <c r="BI163" s="293">
        <f t="shared" si="50"/>
        <v>0</v>
      </c>
      <c r="BJ163" s="293">
        <f t="shared" si="50"/>
        <v>0</v>
      </c>
      <c r="BK163" s="293">
        <f t="shared" si="50"/>
        <v>0</v>
      </c>
      <c r="BL163" s="293">
        <f t="shared" si="50"/>
        <v>0</v>
      </c>
      <c r="BM163" s="293">
        <f t="shared" si="50"/>
        <v>0</v>
      </c>
      <c r="BN163" s="293">
        <f t="shared" si="50"/>
        <v>0</v>
      </c>
      <c r="BO163" s="293">
        <f t="shared" si="50"/>
        <v>0</v>
      </c>
      <c r="BP163" s="293">
        <f t="shared" si="50"/>
        <v>0</v>
      </c>
      <c r="BQ163" s="293">
        <f t="shared" si="50"/>
        <v>0</v>
      </c>
      <c r="BR163" s="293">
        <f t="shared" si="50"/>
        <v>0</v>
      </c>
      <c r="BS163" s="293">
        <f t="shared" si="50"/>
        <v>0</v>
      </c>
      <c r="BT163" s="293">
        <f t="shared" si="50"/>
        <v>0</v>
      </c>
      <c r="BU163" s="293">
        <f t="shared" si="50"/>
        <v>0</v>
      </c>
    </row>
    <row r="164" spans="2:73" ht="18" customHeight="1" thickBot="1">
      <c r="B164" s="294">
        <v>158</v>
      </c>
      <c r="C164" s="297"/>
      <c r="D164" s="365"/>
      <c r="E164" s="366"/>
      <c r="F164" s="367"/>
      <c r="G164" s="367"/>
      <c r="H164" s="368"/>
      <c r="I164" s="367"/>
      <c r="J164" s="367"/>
      <c r="K164" s="295"/>
      <c r="L164" s="297" t="str">
        <f t="shared" si="42"/>
        <v/>
      </c>
      <c r="M164" s="297"/>
      <c r="N164" s="298">
        <f t="shared" si="46"/>
        <v>0</v>
      </c>
      <c r="O164" s="298">
        <f t="shared" si="46"/>
        <v>0</v>
      </c>
      <c r="P164" s="298">
        <f t="shared" si="50"/>
        <v>0</v>
      </c>
      <c r="Q164" s="298">
        <f t="shared" si="50"/>
        <v>0</v>
      </c>
      <c r="R164" s="298">
        <f t="shared" si="50"/>
        <v>0</v>
      </c>
      <c r="S164" s="298">
        <f t="shared" si="50"/>
        <v>0</v>
      </c>
      <c r="T164" s="298">
        <f t="shared" si="50"/>
        <v>0</v>
      </c>
      <c r="U164" s="298">
        <f t="shared" si="50"/>
        <v>0</v>
      </c>
      <c r="V164" s="298">
        <f t="shared" si="50"/>
        <v>0</v>
      </c>
      <c r="W164" s="298">
        <f t="shared" si="50"/>
        <v>0</v>
      </c>
      <c r="X164" s="298">
        <f t="shared" si="50"/>
        <v>0</v>
      </c>
      <c r="Y164" s="298">
        <f t="shared" si="50"/>
        <v>0</v>
      </c>
      <c r="Z164" s="298">
        <f t="shared" si="50"/>
        <v>0</v>
      </c>
      <c r="AA164" s="298">
        <f t="shared" si="50"/>
        <v>0</v>
      </c>
      <c r="AB164" s="298">
        <f t="shared" si="50"/>
        <v>0</v>
      </c>
      <c r="AC164" s="298">
        <f t="shared" si="50"/>
        <v>0</v>
      </c>
      <c r="AD164" s="298">
        <f t="shared" si="50"/>
        <v>0</v>
      </c>
      <c r="AE164" s="298">
        <f t="shared" si="50"/>
        <v>0</v>
      </c>
      <c r="AF164" s="298">
        <f t="shared" si="50"/>
        <v>0</v>
      </c>
      <c r="AG164" s="298">
        <f t="shared" si="50"/>
        <v>0</v>
      </c>
      <c r="AH164" s="298">
        <f t="shared" si="50"/>
        <v>0</v>
      </c>
      <c r="AI164" s="298">
        <f t="shared" si="50"/>
        <v>0</v>
      </c>
      <c r="AJ164" s="298">
        <f t="shared" si="50"/>
        <v>0</v>
      </c>
      <c r="AK164" s="298">
        <f t="shared" si="50"/>
        <v>0</v>
      </c>
      <c r="AL164" s="298">
        <f t="shared" si="50"/>
        <v>0</v>
      </c>
      <c r="AM164" s="298">
        <f t="shared" si="50"/>
        <v>0</v>
      </c>
      <c r="AN164" s="298">
        <f t="shared" si="50"/>
        <v>0</v>
      </c>
      <c r="AO164" s="298">
        <f t="shared" si="50"/>
        <v>0</v>
      </c>
      <c r="AP164" s="298">
        <f t="shared" si="50"/>
        <v>0</v>
      </c>
      <c r="AQ164" s="298">
        <f t="shared" si="50"/>
        <v>0</v>
      </c>
      <c r="AR164" s="298">
        <f t="shared" si="50"/>
        <v>0</v>
      </c>
      <c r="AS164" s="298">
        <f t="shared" si="50"/>
        <v>0</v>
      </c>
      <c r="AT164" s="298">
        <f t="shared" si="50"/>
        <v>0</v>
      </c>
      <c r="AU164" s="298">
        <f t="shared" si="50"/>
        <v>0</v>
      </c>
      <c r="AV164" s="298">
        <f t="shared" si="50"/>
        <v>0</v>
      </c>
      <c r="AW164" s="298">
        <f t="shared" si="50"/>
        <v>0</v>
      </c>
      <c r="AX164" s="298">
        <f t="shared" si="50"/>
        <v>0</v>
      </c>
      <c r="AY164" s="298">
        <f t="shared" si="50"/>
        <v>0</v>
      </c>
      <c r="AZ164" s="298">
        <f t="shared" si="50"/>
        <v>0</v>
      </c>
      <c r="BA164" s="298">
        <f t="shared" si="50"/>
        <v>0</v>
      </c>
      <c r="BB164" s="298">
        <f t="shared" si="50"/>
        <v>0</v>
      </c>
      <c r="BC164" s="298">
        <f t="shared" si="50"/>
        <v>0</v>
      </c>
      <c r="BD164" s="298">
        <f t="shared" si="50"/>
        <v>0</v>
      </c>
      <c r="BE164" s="298">
        <f t="shared" si="50"/>
        <v>0</v>
      </c>
      <c r="BF164" s="298">
        <f t="shared" si="50"/>
        <v>0</v>
      </c>
      <c r="BG164" s="298">
        <f t="shared" si="50"/>
        <v>0</v>
      </c>
      <c r="BH164" s="298">
        <f t="shared" si="50"/>
        <v>0</v>
      </c>
      <c r="BI164" s="298">
        <f t="shared" si="50"/>
        <v>0</v>
      </c>
      <c r="BJ164" s="298">
        <f t="shared" si="50"/>
        <v>0</v>
      </c>
      <c r="BK164" s="298">
        <f t="shared" si="50"/>
        <v>0</v>
      </c>
      <c r="BL164" s="298">
        <f t="shared" si="50"/>
        <v>0</v>
      </c>
      <c r="BM164" s="298">
        <f t="shared" si="50"/>
        <v>0</v>
      </c>
      <c r="BN164" s="298">
        <f t="shared" si="50"/>
        <v>0</v>
      </c>
      <c r="BO164" s="298">
        <f t="shared" si="50"/>
        <v>0</v>
      </c>
      <c r="BP164" s="298">
        <f t="shared" si="50"/>
        <v>0</v>
      </c>
      <c r="BQ164" s="298">
        <f t="shared" si="50"/>
        <v>0</v>
      </c>
      <c r="BR164" s="298">
        <f t="shared" si="50"/>
        <v>0</v>
      </c>
      <c r="BS164" s="298">
        <f t="shared" si="50"/>
        <v>0</v>
      </c>
      <c r="BT164" s="298">
        <f t="shared" si="50"/>
        <v>0</v>
      </c>
      <c r="BU164" s="298">
        <f t="shared" si="50"/>
        <v>0</v>
      </c>
    </row>
    <row r="165" spans="2:73" ht="18" customHeight="1">
      <c r="B165" s="294">
        <v>159</v>
      </c>
      <c r="C165" s="292"/>
      <c r="D165" s="361"/>
      <c r="E165" s="362"/>
      <c r="F165" s="363"/>
      <c r="G165" s="363"/>
      <c r="H165" s="364"/>
      <c r="I165" s="363"/>
      <c r="J165" s="363"/>
      <c r="K165" s="291"/>
      <c r="L165" s="292" t="str">
        <f t="shared" si="42"/>
        <v/>
      </c>
      <c r="M165" s="292"/>
      <c r="N165" s="293">
        <f t="shared" si="46"/>
        <v>0</v>
      </c>
      <c r="O165" s="293">
        <f t="shared" si="46"/>
        <v>0</v>
      </c>
      <c r="P165" s="293">
        <f t="shared" si="50"/>
        <v>0</v>
      </c>
      <c r="Q165" s="293">
        <f t="shared" si="50"/>
        <v>0</v>
      </c>
      <c r="R165" s="293">
        <f t="shared" si="50"/>
        <v>0</v>
      </c>
      <c r="S165" s="293">
        <f t="shared" si="50"/>
        <v>0</v>
      </c>
      <c r="T165" s="293">
        <f t="shared" si="50"/>
        <v>0</v>
      </c>
      <c r="U165" s="293">
        <f t="shared" si="50"/>
        <v>0</v>
      </c>
      <c r="V165" s="293">
        <f t="shared" si="50"/>
        <v>0</v>
      </c>
      <c r="W165" s="293">
        <f t="shared" si="50"/>
        <v>0</v>
      </c>
      <c r="X165" s="293">
        <f t="shared" si="50"/>
        <v>0</v>
      </c>
      <c r="Y165" s="293">
        <f t="shared" si="50"/>
        <v>0</v>
      </c>
      <c r="Z165" s="293">
        <f t="shared" si="50"/>
        <v>0</v>
      </c>
      <c r="AA165" s="293">
        <f t="shared" si="50"/>
        <v>0</v>
      </c>
      <c r="AB165" s="293">
        <f t="shared" si="50"/>
        <v>0</v>
      </c>
      <c r="AC165" s="293">
        <f t="shared" si="50"/>
        <v>0</v>
      </c>
      <c r="AD165" s="293">
        <f t="shared" si="50"/>
        <v>0</v>
      </c>
      <c r="AE165" s="293">
        <f t="shared" si="50"/>
        <v>0</v>
      </c>
      <c r="AF165" s="293">
        <f t="shared" si="50"/>
        <v>0</v>
      </c>
      <c r="AG165" s="293">
        <f t="shared" si="50"/>
        <v>0</v>
      </c>
      <c r="AH165" s="293">
        <f t="shared" si="50"/>
        <v>0</v>
      </c>
      <c r="AI165" s="293">
        <f t="shared" si="50"/>
        <v>0</v>
      </c>
      <c r="AJ165" s="293">
        <f t="shared" si="50"/>
        <v>0</v>
      </c>
      <c r="AK165" s="293">
        <f t="shared" si="50"/>
        <v>0</v>
      </c>
      <c r="AL165" s="293">
        <f t="shared" si="50"/>
        <v>0</v>
      </c>
      <c r="AM165" s="293">
        <f t="shared" si="50"/>
        <v>0</v>
      </c>
      <c r="AN165" s="293">
        <f t="shared" si="50"/>
        <v>0</v>
      </c>
      <c r="AO165" s="293">
        <f t="shared" si="50"/>
        <v>0</v>
      </c>
      <c r="AP165" s="293">
        <f t="shared" si="50"/>
        <v>0</v>
      </c>
      <c r="AQ165" s="293">
        <f t="shared" si="50"/>
        <v>0</v>
      </c>
      <c r="AR165" s="293">
        <f t="shared" si="50"/>
        <v>0</v>
      </c>
      <c r="AS165" s="293">
        <f t="shared" si="50"/>
        <v>0</v>
      </c>
      <c r="AT165" s="293">
        <f t="shared" si="50"/>
        <v>0</v>
      </c>
      <c r="AU165" s="293">
        <f t="shared" si="50"/>
        <v>0</v>
      </c>
      <c r="AV165" s="293">
        <f t="shared" si="50"/>
        <v>0</v>
      </c>
      <c r="AW165" s="293">
        <f t="shared" si="50"/>
        <v>0</v>
      </c>
      <c r="AX165" s="293">
        <f t="shared" si="50"/>
        <v>0</v>
      </c>
      <c r="AY165" s="293">
        <f t="shared" si="50"/>
        <v>0</v>
      </c>
      <c r="AZ165" s="293">
        <f t="shared" si="50"/>
        <v>0</v>
      </c>
      <c r="BA165" s="293">
        <f t="shared" si="50"/>
        <v>0</v>
      </c>
      <c r="BB165" s="293">
        <f t="shared" si="50"/>
        <v>0</v>
      </c>
      <c r="BC165" s="293">
        <f t="shared" si="50"/>
        <v>0</v>
      </c>
      <c r="BD165" s="293">
        <f t="shared" si="50"/>
        <v>0</v>
      </c>
      <c r="BE165" s="293">
        <f t="shared" si="50"/>
        <v>0</v>
      </c>
      <c r="BF165" s="293">
        <f t="shared" si="50"/>
        <v>0</v>
      </c>
      <c r="BG165" s="293">
        <f t="shared" si="50"/>
        <v>0</v>
      </c>
      <c r="BH165" s="293">
        <f t="shared" si="50"/>
        <v>0</v>
      </c>
      <c r="BI165" s="293">
        <f t="shared" si="50"/>
        <v>0</v>
      </c>
      <c r="BJ165" s="293">
        <f t="shared" si="50"/>
        <v>0</v>
      </c>
      <c r="BK165" s="293">
        <f t="shared" si="50"/>
        <v>0</v>
      </c>
      <c r="BL165" s="293">
        <f t="shared" si="50"/>
        <v>0</v>
      </c>
      <c r="BM165" s="293">
        <f t="shared" si="50"/>
        <v>0</v>
      </c>
      <c r="BN165" s="293">
        <f t="shared" si="50"/>
        <v>0</v>
      </c>
      <c r="BO165" s="293">
        <f t="shared" si="50"/>
        <v>0</v>
      </c>
      <c r="BP165" s="293">
        <f t="shared" si="50"/>
        <v>0</v>
      </c>
      <c r="BQ165" s="293">
        <f t="shared" si="50"/>
        <v>0</v>
      </c>
      <c r="BR165" s="293">
        <f t="shared" si="50"/>
        <v>0</v>
      </c>
      <c r="BS165" s="293">
        <f t="shared" si="50"/>
        <v>0</v>
      </c>
      <c r="BT165" s="293">
        <f t="shared" si="50"/>
        <v>0</v>
      </c>
      <c r="BU165" s="293">
        <f t="shared" si="50"/>
        <v>0</v>
      </c>
    </row>
    <row r="166" spans="2:73" ht="18" customHeight="1" thickBot="1">
      <c r="B166" s="294">
        <v>160</v>
      </c>
      <c r="C166" s="297"/>
      <c r="D166" s="365"/>
      <c r="E166" s="366"/>
      <c r="F166" s="367"/>
      <c r="G166" s="367"/>
      <c r="H166" s="368"/>
      <c r="I166" s="367"/>
      <c r="J166" s="367"/>
      <c r="K166" s="295"/>
      <c r="L166" s="297" t="str">
        <f t="shared" si="42"/>
        <v/>
      </c>
      <c r="M166" s="297"/>
      <c r="N166" s="298">
        <f t="shared" si="46"/>
        <v>0</v>
      </c>
      <c r="O166" s="298">
        <f t="shared" si="46"/>
        <v>0</v>
      </c>
      <c r="P166" s="298">
        <f t="shared" si="50"/>
        <v>0</v>
      </c>
      <c r="Q166" s="298">
        <f t="shared" si="50"/>
        <v>0</v>
      </c>
      <c r="R166" s="298">
        <f t="shared" si="50"/>
        <v>0</v>
      </c>
      <c r="S166" s="298">
        <f t="shared" si="50"/>
        <v>0</v>
      </c>
      <c r="T166" s="298">
        <f t="shared" si="50"/>
        <v>0</v>
      </c>
      <c r="U166" s="298">
        <f t="shared" si="50"/>
        <v>0</v>
      </c>
      <c r="V166" s="298">
        <f t="shared" si="50"/>
        <v>0</v>
      </c>
      <c r="W166" s="298">
        <f t="shared" si="50"/>
        <v>0</v>
      </c>
      <c r="X166" s="298">
        <f t="shared" si="50"/>
        <v>0</v>
      </c>
      <c r="Y166" s="298">
        <f t="shared" si="50"/>
        <v>0</v>
      </c>
      <c r="Z166" s="298">
        <f t="shared" si="50"/>
        <v>0</v>
      </c>
      <c r="AA166" s="298">
        <f t="shared" si="50"/>
        <v>0</v>
      </c>
      <c r="AB166" s="298">
        <f t="shared" si="50"/>
        <v>0</v>
      </c>
      <c r="AC166" s="298">
        <f t="shared" si="50"/>
        <v>0</v>
      </c>
      <c r="AD166" s="298">
        <f t="shared" si="50"/>
        <v>0</v>
      </c>
      <c r="AE166" s="298">
        <f t="shared" si="50"/>
        <v>0</v>
      </c>
      <c r="AF166" s="298">
        <f t="shared" si="50"/>
        <v>0</v>
      </c>
      <c r="AG166" s="298">
        <f t="shared" si="50"/>
        <v>0</v>
      </c>
      <c r="AH166" s="298">
        <f t="shared" si="50"/>
        <v>0</v>
      </c>
      <c r="AI166" s="298">
        <f t="shared" si="50"/>
        <v>0</v>
      </c>
      <c r="AJ166" s="298">
        <f t="shared" si="50"/>
        <v>0</v>
      </c>
      <c r="AK166" s="298">
        <f t="shared" si="50"/>
        <v>0</v>
      </c>
      <c r="AL166" s="298">
        <f t="shared" si="50"/>
        <v>0</v>
      </c>
      <c r="AM166" s="298">
        <f t="shared" si="50"/>
        <v>0</v>
      </c>
      <c r="AN166" s="298">
        <f t="shared" si="50"/>
        <v>0</v>
      </c>
      <c r="AO166" s="298">
        <f t="shared" si="50"/>
        <v>0</v>
      </c>
      <c r="AP166" s="298">
        <f t="shared" si="50"/>
        <v>0</v>
      </c>
      <c r="AQ166" s="298">
        <f t="shared" si="50"/>
        <v>0</v>
      </c>
      <c r="AR166" s="298">
        <f t="shared" si="50"/>
        <v>0</v>
      </c>
      <c r="AS166" s="298">
        <f t="shared" si="50"/>
        <v>0</v>
      </c>
      <c r="AT166" s="298">
        <f t="shared" si="50"/>
        <v>0</v>
      </c>
      <c r="AU166" s="298">
        <f t="shared" si="50"/>
        <v>0</v>
      </c>
      <c r="AV166" s="298">
        <f t="shared" si="50"/>
        <v>0</v>
      </c>
      <c r="AW166" s="298">
        <f t="shared" si="50"/>
        <v>0</v>
      </c>
      <c r="AX166" s="298">
        <f t="shared" si="50"/>
        <v>0</v>
      </c>
      <c r="AY166" s="298">
        <f t="shared" si="50"/>
        <v>0</v>
      </c>
      <c r="AZ166" s="298">
        <f t="shared" si="50"/>
        <v>0</v>
      </c>
      <c r="BA166" s="298">
        <f t="shared" si="50"/>
        <v>0</v>
      </c>
      <c r="BB166" s="298">
        <f t="shared" si="50"/>
        <v>0</v>
      </c>
      <c r="BC166" s="298">
        <f t="shared" si="50"/>
        <v>0</v>
      </c>
      <c r="BD166" s="298">
        <f t="shared" si="50"/>
        <v>0</v>
      </c>
      <c r="BE166" s="298">
        <f t="shared" si="50"/>
        <v>0</v>
      </c>
      <c r="BF166" s="298">
        <f t="shared" si="50"/>
        <v>0</v>
      </c>
      <c r="BG166" s="298">
        <f t="shared" si="50"/>
        <v>0</v>
      </c>
      <c r="BH166" s="298">
        <f t="shared" si="50"/>
        <v>0</v>
      </c>
      <c r="BI166" s="298">
        <f t="shared" si="50"/>
        <v>0</v>
      </c>
      <c r="BJ166" s="298">
        <f t="shared" si="50"/>
        <v>0</v>
      </c>
      <c r="BK166" s="298">
        <f t="shared" si="50"/>
        <v>0</v>
      </c>
      <c r="BL166" s="298">
        <f t="shared" si="50"/>
        <v>0</v>
      </c>
      <c r="BM166" s="298">
        <f t="shared" si="50"/>
        <v>0</v>
      </c>
      <c r="BN166" s="298">
        <f t="shared" si="50"/>
        <v>0</v>
      </c>
      <c r="BO166" s="298">
        <f t="shared" si="50"/>
        <v>0</v>
      </c>
      <c r="BP166" s="298">
        <f t="shared" si="50"/>
        <v>0</v>
      </c>
      <c r="BQ166" s="298">
        <f t="shared" si="50"/>
        <v>0</v>
      </c>
      <c r="BR166" s="298">
        <f t="shared" si="50"/>
        <v>0</v>
      </c>
      <c r="BS166" s="298">
        <f t="shared" si="50"/>
        <v>0</v>
      </c>
      <c r="BT166" s="298">
        <f t="shared" si="50"/>
        <v>0</v>
      </c>
      <c r="BU166" s="298">
        <f t="shared" si="50"/>
        <v>0</v>
      </c>
    </row>
    <row r="167" spans="2:73" ht="18" customHeight="1">
      <c r="B167" s="294">
        <v>161</v>
      </c>
      <c r="C167" s="292"/>
      <c r="D167" s="361"/>
      <c r="E167" s="362"/>
      <c r="F167" s="363"/>
      <c r="G167" s="363"/>
      <c r="H167" s="364"/>
      <c r="I167" s="363"/>
      <c r="J167" s="363"/>
      <c r="K167" s="291"/>
      <c r="L167" s="292" t="str">
        <f t="shared" si="42"/>
        <v/>
      </c>
      <c r="M167" s="292"/>
      <c r="N167" s="293">
        <f t="shared" ref="N167:AC186" si="51">SUMIFS(listof_result_total_scores,listof_result_program_codes,$C167,listof_result_teams,N$3)</f>
        <v>0</v>
      </c>
      <c r="O167" s="293">
        <f t="shared" si="51"/>
        <v>0</v>
      </c>
      <c r="P167" s="293">
        <f t="shared" si="51"/>
        <v>0</v>
      </c>
      <c r="Q167" s="293">
        <f t="shared" si="51"/>
        <v>0</v>
      </c>
      <c r="R167" s="293">
        <f t="shared" si="51"/>
        <v>0</v>
      </c>
      <c r="S167" s="293">
        <f t="shared" si="51"/>
        <v>0</v>
      </c>
      <c r="T167" s="293">
        <f t="shared" si="51"/>
        <v>0</v>
      </c>
      <c r="U167" s="293">
        <f t="shared" si="51"/>
        <v>0</v>
      </c>
      <c r="V167" s="293">
        <f t="shared" si="51"/>
        <v>0</v>
      </c>
      <c r="W167" s="293">
        <f t="shared" si="51"/>
        <v>0</v>
      </c>
      <c r="X167" s="293">
        <f t="shared" si="51"/>
        <v>0</v>
      </c>
      <c r="Y167" s="293">
        <f t="shared" si="51"/>
        <v>0</v>
      </c>
      <c r="Z167" s="293">
        <f t="shared" si="51"/>
        <v>0</v>
      </c>
      <c r="AA167" s="293">
        <f t="shared" si="51"/>
        <v>0</v>
      </c>
      <c r="AB167" s="293">
        <f t="shared" si="51"/>
        <v>0</v>
      </c>
      <c r="AC167" s="293">
        <f t="shared" si="51"/>
        <v>0</v>
      </c>
      <c r="AD167" s="293">
        <f t="shared" si="50"/>
        <v>0</v>
      </c>
      <c r="AE167" s="293">
        <f t="shared" si="50"/>
        <v>0</v>
      </c>
      <c r="AF167" s="293">
        <f t="shared" si="50"/>
        <v>0</v>
      </c>
      <c r="AG167" s="293">
        <f t="shared" si="50"/>
        <v>0</v>
      </c>
      <c r="AH167" s="293">
        <f t="shared" si="50"/>
        <v>0</v>
      </c>
      <c r="AI167" s="293">
        <f t="shared" si="50"/>
        <v>0</v>
      </c>
      <c r="AJ167" s="293">
        <f t="shared" si="50"/>
        <v>0</v>
      </c>
      <c r="AK167" s="293">
        <f t="shared" si="50"/>
        <v>0</v>
      </c>
      <c r="AL167" s="293">
        <f t="shared" si="50"/>
        <v>0</v>
      </c>
      <c r="AM167" s="293">
        <f t="shared" si="50"/>
        <v>0</v>
      </c>
      <c r="AN167" s="293">
        <f t="shared" si="50"/>
        <v>0</v>
      </c>
      <c r="AO167" s="293">
        <f t="shared" si="50"/>
        <v>0</v>
      </c>
      <c r="AP167" s="293">
        <f t="shared" ref="P167:BU171" si="52">SUMIFS(listof_result_total_scores,listof_result_program_codes,$C167,listof_result_teams,AP$3)</f>
        <v>0</v>
      </c>
      <c r="AQ167" s="293">
        <f t="shared" si="52"/>
        <v>0</v>
      </c>
      <c r="AR167" s="293">
        <f t="shared" si="52"/>
        <v>0</v>
      </c>
      <c r="AS167" s="293">
        <f t="shared" si="52"/>
        <v>0</v>
      </c>
      <c r="AT167" s="293">
        <f t="shared" si="52"/>
        <v>0</v>
      </c>
      <c r="AU167" s="293">
        <f t="shared" si="52"/>
        <v>0</v>
      </c>
      <c r="AV167" s="293">
        <f t="shared" si="52"/>
        <v>0</v>
      </c>
      <c r="AW167" s="293">
        <f t="shared" si="52"/>
        <v>0</v>
      </c>
      <c r="AX167" s="293">
        <f t="shared" si="52"/>
        <v>0</v>
      </c>
      <c r="AY167" s="293">
        <f t="shared" si="52"/>
        <v>0</v>
      </c>
      <c r="AZ167" s="293">
        <f t="shared" si="52"/>
        <v>0</v>
      </c>
      <c r="BA167" s="293">
        <f t="shared" si="52"/>
        <v>0</v>
      </c>
      <c r="BB167" s="293">
        <f t="shared" si="52"/>
        <v>0</v>
      </c>
      <c r="BC167" s="293">
        <f t="shared" si="52"/>
        <v>0</v>
      </c>
      <c r="BD167" s="293">
        <f t="shared" si="52"/>
        <v>0</v>
      </c>
      <c r="BE167" s="293">
        <f t="shared" si="52"/>
        <v>0</v>
      </c>
      <c r="BF167" s="293">
        <f t="shared" si="52"/>
        <v>0</v>
      </c>
      <c r="BG167" s="293">
        <f t="shared" si="52"/>
        <v>0</v>
      </c>
      <c r="BH167" s="293">
        <f t="shared" si="52"/>
        <v>0</v>
      </c>
      <c r="BI167" s="293">
        <f t="shared" si="52"/>
        <v>0</v>
      </c>
      <c r="BJ167" s="293">
        <f t="shared" si="52"/>
        <v>0</v>
      </c>
      <c r="BK167" s="293">
        <f t="shared" si="52"/>
        <v>0</v>
      </c>
      <c r="BL167" s="293">
        <f t="shared" si="52"/>
        <v>0</v>
      </c>
      <c r="BM167" s="293">
        <f t="shared" si="52"/>
        <v>0</v>
      </c>
      <c r="BN167" s="293">
        <f t="shared" si="52"/>
        <v>0</v>
      </c>
      <c r="BO167" s="293">
        <f t="shared" si="52"/>
        <v>0</v>
      </c>
      <c r="BP167" s="293">
        <f t="shared" si="52"/>
        <v>0</v>
      </c>
      <c r="BQ167" s="293">
        <f t="shared" si="52"/>
        <v>0</v>
      </c>
      <c r="BR167" s="293">
        <f t="shared" si="52"/>
        <v>0</v>
      </c>
      <c r="BS167" s="293">
        <f t="shared" si="52"/>
        <v>0</v>
      </c>
      <c r="BT167" s="293">
        <f t="shared" si="52"/>
        <v>0</v>
      </c>
      <c r="BU167" s="293">
        <f t="shared" si="52"/>
        <v>0</v>
      </c>
    </row>
    <row r="168" spans="2:73" ht="18" customHeight="1" thickBot="1">
      <c r="B168" s="294">
        <v>162</v>
      </c>
      <c r="C168" s="297"/>
      <c r="D168" s="365"/>
      <c r="E168" s="366"/>
      <c r="F168" s="367"/>
      <c r="G168" s="367"/>
      <c r="H168" s="368"/>
      <c r="I168" s="367"/>
      <c r="J168" s="367"/>
      <c r="K168" s="295"/>
      <c r="L168" s="297" t="str">
        <f t="shared" si="42"/>
        <v/>
      </c>
      <c r="M168" s="297"/>
      <c r="N168" s="298">
        <f t="shared" si="51"/>
        <v>0</v>
      </c>
      <c r="O168" s="298">
        <f t="shared" si="51"/>
        <v>0</v>
      </c>
      <c r="P168" s="298">
        <f t="shared" si="52"/>
        <v>0</v>
      </c>
      <c r="Q168" s="298">
        <f t="shared" si="52"/>
        <v>0</v>
      </c>
      <c r="R168" s="298">
        <f t="shared" si="52"/>
        <v>0</v>
      </c>
      <c r="S168" s="298">
        <f t="shared" si="52"/>
        <v>0</v>
      </c>
      <c r="T168" s="298">
        <f t="shared" si="52"/>
        <v>0</v>
      </c>
      <c r="U168" s="298">
        <f t="shared" si="52"/>
        <v>0</v>
      </c>
      <c r="V168" s="298">
        <f t="shared" si="52"/>
        <v>0</v>
      </c>
      <c r="W168" s="298">
        <f t="shared" si="52"/>
        <v>0</v>
      </c>
      <c r="X168" s="298">
        <f t="shared" si="52"/>
        <v>0</v>
      </c>
      <c r="Y168" s="298">
        <f t="shared" si="52"/>
        <v>0</v>
      </c>
      <c r="Z168" s="298">
        <f t="shared" si="52"/>
        <v>0</v>
      </c>
      <c r="AA168" s="298">
        <f t="shared" si="52"/>
        <v>0</v>
      </c>
      <c r="AB168" s="298">
        <f t="shared" si="52"/>
        <v>0</v>
      </c>
      <c r="AC168" s="298">
        <f t="shared" si="52"/>
        <v>0</v>
      </c>
      <c r="AD168" s="298">
        <f t="shared" si="52"/>
        <v>0</v>
      </c>
      <c r="AE168" s="298">
        <f t="shared" si="52"/>
        <v>0</v>
      </c>
      <c r="AF168" s="298">
        <f t="shared" si="52"/>
        <v>0</v>
      </c>
      <c r="AG168" s="298">
        <f t="shared" si="52"/>
        <v>0</v>
      </c>
      <c r="AH168" s="298">
        <f t="shared" si="52"/>
        <v>0</v>
      </c>
      <c r="AI168" s="298">
        <f t="shared" si="52"/>
        <v>0</v>
      </c>
      <c r="AJ168" s="298">
        <f t="shared" si="52"/>
        <v>0</v>
      </c>
      <c r="AK168" s="298">
        <f t="shared" si="52"/>
        <v>0</v>
      </c>
      <c r="AL168" s="298">
        <f t="shared" si="52"/>
        <v>0</v>
      </c>
      <c r="AM168" s="298">
        <f t="shared" si="52"/>
        <v>0</v>
      </c>
      <c r="AN168" s="298">
        <f t="shared" si="52"/>
        <v>0</v>
      </c>
      <c r="AO168" s="298">
        <f t="shared" si="52"/>
        <v>0</v>
      </c>
      <c r="AP168" s="298">
        <f t="shared" si="52"/>
        <v>0</v>
      </c>
      <c r="AQ168" s="298">
        <f t="shared" si="52"/>
        <v>0</v>
      </c>
      <c r="AR168" s="298">
        <f t="shared" si="52"/>
        <v>0</v>
      </c>
      <c r="AS168" s="298">
        <f t="shared" si="52"/>
        <v>0</v>
      </c>
      <c r="AT168" s="298">
        <f t="shared" si="52"/>
        <v>0</v>
      </c>
      <c r="AU168" s="298">
        <f t="shared" si="52"/>
        <v>0</v>
      </c>
      <c r="AV168" s="298">
        <f t="shared" si="52"/>
        <v>0</v>
      </c>
      <c r="AW168" s="298">
        <f t="shared" si="52"/>
        <v>0</v>
      </c>
      <c r="AX168" s="298">
        <f t="shared" si="52"/>
        <v>0</v>
      </c>
      <c r="AY168" s="298">
        <f t="shared" si="52"/>
        <v>0</v>
      </c>
      <c r="AZ168" s="298">
        <f t="shared" si="52"/>
        <v>0</v>
      </c>
      <c r="BA168" s="298">
        <f t="shared" si="52"/>
        <v>0</v>
      </c>
      <c r="BB168" s="298">
        <f t="shared" si="52"/>
        <v>0</v>
      </c>
      <c r="BC168" s="298">
        <f t="shared" si="52"/>
        <v>0</v>
      </c>
      <c r="BD168" s="298">
        <f t="shared" si="52"/>
        <v>0</v>
      </c>
      <c r="BE168" s="298">
        <f t="shared" si="52"/>
        <v>0</v>
      </c>
      <c r="BF168" s="298">
        <f t="shared" si="52"/>
        <v>0</v>
      </c>
      <c r="BG168" s="298">
        <f t="shared" si="52"/>
        <v>0</v>
      </c>
      <c r="BH168" s="298">
        <f t="shared" si="52"/>
        <v>0</v>
      </c>
      <c r="BI168" s="298">
        <f t="shared" si="52"/>
        <v>0</v>
      </c>
      <c r="BJ168" s="298">
        <f t="shared" si="52"/>
        <v>0</v>
      </c>
      <c r="BK168" s="298">
        <f t="shared" si="52"/>
        <v>0</v>
      </c>
      <c r="BL168" s="298">
        <f t="shared" si="52"/>
        <v>0</v>
      </c>
      <c r="BM168" s="298">
        <f t="shared" si="52"/>
        <v>0</v>
      </c>
      <c r="BN168" s="298">
        <f t="shared" si="52"/>
        <v>0</v>
      </c>
      <c r="BO168" s="298">
        <f t="shared" si="52"/>
        <v>0</v>
      </c>
      <c r="BP168" s="298">
        <f t="shared" si="52"/>
        <v>0</v>
      </c>
      <c r="BQ168" s="298">
        <f t="shared" si="52"/>
        <v>0</v>
      </c>
      <c r="BR168" s="298">
        <f t="shared" si="52"/>
        <v>0</v>
      </c>
      <c r="BS168" s="298">
        <f t="shared" si="52"/>
        <v>0</v>
      </c>
      <c r="BT168" s="298">
        <f t="shared" si="52"/>
        <v>0</v>
      </c>
      <c r="BU168" s="298">
        <f t="shared" si="52"/>
        <v>0</v>
      </c>
    </row>
    <row r="169" spans="2:73" ht="18" customHeight="1">
      <c r="B169" s="294">
        <v>163</v>
      </c>
      <c r="C169" s="292"/>
      <c r="D169" s="361"/>
      <c r="E169" s="362"/>
      <c r="F169" s="363"/>
      <c r="G169" s="363"/>
      <c r="H169" s="364"/>
      <c r="I169" s="363"/>
      <c r="J169" s="363"/>
      <c r="K169" s="291"/>
      <c r="L169" s="292" t="str">
        <f t="shared" si="42"/>
        <v/>
      </c>
      <c r="M169" s="292"/>
      <c r="N169" s="293">
        <f t="shared" si="51"/>
        <v>0</v>
      </c>
      <c r="O169" s="293">
        <f t="shared" si="51"/>
        <v>0</v>
      </c>
      <c r="P169" s="293">
        <f t="shared" si="52"/>
        <v>0</v>
      </c>
      <c r="Q169" s="293">
        <f t="shared" si="52"/>
        <v>0</v>
      </c>
      <c r="R169" s="293">
        <f t="shared" si="52"/>
        <v>0</v>
      </c>
      <c r="S169" s="293">
        <f t="shared" si="52"/>
        <v>0</v>
      </c>
      <c r="T169" s="293">
        <f t="shared" si="52"/>
        <v>0</v>
      </c>
      <c r="U169" s="293">
        <f t="shared" si="52"/>
        <v>0</v>
      </c>
      <c r="V169" s="293">
        <f t="shared" si="52"/>
        <v>0</v>
      </c>
      <c r="W169" s="293">
        <f t="shared" si="52"/>
        <v>0</v>
      </c>
      <c r="X169" s="293">
        <f t="shared" si="52"/>
        <v>0</v>
      </c>
      <c r="Y169" s="293">
        <f t="shared" si="52"/>
        <v>0</v>
      </c>
      <c r="Z169" s="293">
        <f t="shared" si="52"/>
        <v>0</v>
      </c>
      <c r="AA169" s="293">
        <f t="shared" si="52"/>
        <v>0</v>
      </c>
      <c r="AB169" s="293">
        <f t="shared" si="52"/>
        <v>0</v>
      </c>
      <c r="AC169" s="293">
        <f t="shared" si="52"/>
        <v>0</v>
      </c>
      <c r="AD169" s="293">
        <f t="shared" si="52"/>
        <v>0</v>
      </c>
      <c r="AE169" s="293">
        <f t="shared" si="52"/>
        <v>0</v>
      </c>
      <c r="AF169" s="293">
        <f t="shared" si="52"/>
        <v>0</v>
      </c>
      <c r="AG169" s="293">
        <f t="shared" si="52"/>
        <v>0</v>
      </c>
      <c r="AH169" s="293">
        <f t="shared" si="52"/>
        <v>0</v>
      </c>
      <c r="AI169" s="293">
        <f t="shared" si="52"/>
        <v>0</v>
      </c>
      <c r="AJ169" s="293">
        <f t="shared" si="52"/>
        <v>0</v>
      </c>
      <c r="AK169" s="293">
        <f t="shared" si="52"/>
        <v>0</v>
      </c>
      <c r="AL169" s="293">
        <f t="shared" si="52"/>
        <v>0</v>
      </c>
      <c r="AM169" s="293">
        <f t="shared" si="52"/>
        <v>0</v>
      </c>
      <c r="AN169" s="293">
        <f t="shared" si="52"/>
        <v>0</v>
      </c>
      <c r="AO169" s="293">
        <f t="shared" si="52"/>
        <v>0</v>
      </c>
      <c r="AP169" s="293">
        <f t="shared" si="52"/>
        <v>0</v>
      </c>
      <c r="AQ169" s="293">
        <f t="shared" si="52"/>
        <v>0</v>
      </c>
      <c r="AR169" s="293">
        <f t="shared" si="52"/>
        <v>0</v>
      </c>
      <c r="AS169" s="293">
        <f t="shared" si="52"/>
        <v>0</v>
      </c>
      <c r="AT169" s="293">
        <f t="shared" si="52"/>
        <v>0</v>
      </c>
      <c r="AU169" s="293">
        <f t="shared" si="52"/>
        <v>0</v>
      </c>
      <c r="AV169" s="293">
        <f t="shared" si="52"/>
        <v>0</v>
      </c>
      <c r="AW169" s="293">
        <f t="shared" si="52"/>
        <v>0</v>
      </c>
      <c r="AX169" s="293">
        <f t="shared" si="52"/>
        <v>0</v>
      </c>
      <c r="AY169" s="293">
        <f t="shared" si="52"/>
        <v>0</v>
      </c>
      <c r="AZ169" s="293">
        <f t="shared" si="52"/>
        <v>0</v>
      </c>
      <c r="BA169" s="293">
        <f t="shared" si="52"/>
        <v>0</v>
      </c>
      <c r="BB169" s="293">
        <f t="shared" si="52"/>
        <v>0</v>
      </c>
      <c r="BC169" s="293">
        <f t="shared" si="52"/>
        <v>0</v>
      </c>
      <c r="BD169" s="293">
        <f t="shared" si="52"/>
        <v>0</v>
      </c>
      <c r="BE169" s="293">
        <f t="shared" si="52"/>
        <v>0</v>
      </c>
      <c r="BF169" s="293">
        <f t="shared" si="52"/>
        <v>0</v>
      </c>
      <c r="BG169" s="293">
        <f t="shared" si="52"/>
        <v>0</v>
      </c>
      <c r="BH169" s="293">
        <f t="shared" si="52"/>
        <v>0</v>
      </c>
      <c r="BI169" s="293">
        <f t="shared" si="52"/>
        <v>0</v>
      </c>
      <c r="BJ169" s="293">
        <f t="shared" si="52"/>
        <v>0</v>
      </c>
      <c r="BK169" s="293">
        <f t="shared" si="52"/>
        <v>0</v>
      </c>
      <c r="BL169" s="293">
        <f t="shared" si="52"/>
        <v>0</v>
      </c>
      <c r="BM169" s="293">
        <f t="shared" si="52"/>
        <v>0</v>
      </c>
      <c r="BN169" s="293">
        <f t="shared" si="52"/>
        <v>0</v>
      </c>
      <c r="BO169" s="293">
        <f t="shared" si="52"/>
        <v>0</v>
      </c>
      <c r="BP169" s="293">
        <f t="shared" si="52"/>
        <v>0</v>
      </c>
      <c r="BQ169" s="293">
        <f t="shared" si="52"/>
        <v>0</v>
      </c>
      <c r="BR169" s="293">
        <f t="shared" si="52"/>
        <v>0</v>
      </c>
      <c r="BS169" s="293">
        <f t="shared" si="52"/>
        <v>0</v>
      </c>
      <c r="BT169" s="293">
        <f t="shared" si="52"/>
        <v>0</v>
      </c>
      <c r="BU169" s="293">
        <f t="shared" si="52"/>
        <v>0</v>
      </c>
    </row>
    <row r="170" spans="2:73" ht="18" customHeight="1" thickBot="1">
      <c r="B170" s="294">
        <v>164</v>
      </c>
      <c r="C170" s="297"/>
      <c r="D170" s="365"/>
      <c r="E170" s="366"/>
      <c r="F170" s="367"/>
      <c r="G170" s="367"/>
      <c r="H170" s="368"/>
      <c r="I170" s="367"/>
      <c r="J170" s="367"/>
      <c r="K170" s="295"/>
      <c r="L170" s="297" t="str">
        <f t="shared" si="42"/>
        <v/>
      </c>
      <c r="M170" s="297"/>
      <c r="N170" s="298">
        <f t="shared" si="51"/>
        <v>0</v>
      </c>
      <c r="O170" s="298">
        <f t="shared" si="51"/>
        <v>0</v>
      </c>
      <c r="P170" s="298">
        <f t="shared" si="52"/>
        <v>0</v>
      </c>
      <c r="Q170" s="298">
        <f t="shared" si="52"/>
        <v>0</v>
      </c>
      <c r="R170" s="298">
        <f t="shared" si="52"/>
        <v>0</v>
      </c>
      <c r="S170" s="298">
        <f t="shared" si="52"/>
        <v>0</v>
      </c>
      <c r="T170" s="298">
        <f t="shared" si="52"/>
        <v>0</v>
      </c>
      <c r="U170" s="298">
        <f t="shared" si="52"/>
        <v>0</v>
      </c>
      <c r="V170" s="298">
        <f t="shared" si="52"/>
        <v>0</v>
      </c>
      <c r="W170" s="298">
        <f t="shared" si="52"/>
        <v>0</v>
      </c>
      <c r="X170" s="298">
        <f t="shared" si="52"/>
        <v>0</v>
      </c>
      <c r="Y170" s="298">
        <f t="shared" si="52"/>
        <v>0</v>
      </c>
      <c r="Z170" s="298">
        <f t="shared" si="52"/>
        <v>0</v>
      </c>
      <c r="AA170" s="298">
        <f t="shared" si="52"/>
        <v>0</v>
      </c>
      <c r="AB170" s="298">
        <f t="shared" si="52"/>
        <v>0</v>
      </c>
      <c r="AC170" s="298">
        <f t="shared" si="52"/>
        <v>0</v>
      </c>
      <c r="AD170" s="298">
        <f t="shared" si="52"/>
        <v>0</v>
      </c>
      <c r="AE170" s="298">
        <f t="shared" si="52"/>
        <v>0</v>
      </c>
      <c r="AF170" s="298">
        <f t="shared" si="52"/>
        <v>0</v>
      </c>
      <c r="AG170" s="298">
        <f t="shared" si="52"/>
        <v>0</v>
      </c>
      <c r="AH170" s="298">
        <f t="shared" si="52"/>
        <v>0</v>
      </c>
      <c r="AI170" s="298">
        <f t="shared" si="52"/>
        <v>0</v>
      </c>
      <c r="AJ170" s="298">
        <f t="shared" si="52"/>
        <v>0</v>
      </c>
      <c r="AK170" s="298">
        <f t="shared" si="52"/>
        <v>0</v>
      </c>
      <c r="AL170" s="298">
        <f t="shared" si="52"/>
        <v>0</v>
      </c>
      <c r="AM170" s="298">
        <f t="shared" si="52"/>
        <v>0</v>
      </c>
      <c r="AN170" s="298">
        <f t="shared" si="52"/>
        <v>0</v>
      </c>
      <c r="AO170" s="298">
        <f t="shared" si="52"/>
        <v>0</v>
      </c>
      <c r="AP170" s="298">
        <f t="shared" si="52"/>
        <v>0</v>
      </c>
      <c r="AQ170" s="298">
        <f t="shared" si="52"/>
        <v>0</v>
      </c>
      <c r="AR170" s="298">
        <f t="shared" si="52"/>
        <v>0</v>
      </c>
      <c r="AS170" s="298">
        <f t="shared" si="52"/>
        <v>0</v>
      </c>
      <c r="AT170" s="298">
        <f t="shared" si="52"/>
        <v>0</v>
      </c>
      <c r="AU170" s="298">
        <f t="shared" si="52"/>
        <v>0</v>
      </c>
      <c r="AV170" s="298">
        <f t="shared" si="52"/>
        <v>0</v>
      </c>
      <c r="AW170" s="298">
        <f t="shared" si="52"/>
        <v>0</v>
      </c>
      <c r="AX170" s="298">
        <f t="shared" si="52"/>
        <v>0</v>
      </c>
      <c r="AY170" s="298">
        <f t="shared" si="52"/>
        <v>0</v>
      </c>
      <c r="AZ170" s="298">
        <f t="shared" si="52"/>
        <v>0</v>
      </c>
      <c r="BA170" s="298">
        <f t="shared" si="52"/>
        <v>0</v>
      </c>
      <c r="BB170" s="298">
        <f t="shared" si="52"/>
        <v>0</v>
      </c>
      <c r="BC170" s="298">
        <f t="shared" si="52"/>
        <v>0</v>
      </c>
      <c r="BD170" s="298">
        <f t="shared" si="52"/>
        <v>0</v>
      </c>
      <c r="BE170" s="298">
        <f t="shared" si="52"/>
        <v>0</v>
      </c>
      <c r="BF170" s="298">
        <f t="shared" si="52"/>
        <v>0</v>
      </c>
      <c r="BG170" s="298">
        <f t="shared" si="52"/>
        <v>0</v>
      </c>
      <c r="BH170" s="298">
        <f t="shared" si="52"/>
        <v>0</v>
      </c>
      <c r="BI170" s="298">
        <f t="shared" si="52"/>
        <v>0</v>
      </c>
      <c r="BJ170" s="298">
        <f t="shared" si="52"/>
        <v>0</v>
      </c>
      <c r="BK170" s="298">
        <f t="shared" si="52"/>
        <v>0</v>
      </c>
      <c r="BL170" s="298">
        <f t="shared" si="52"/>
        <v>0</v>
      </c>
      <c r="BM170" s="298">
        <f t="shared" si="52"/>
        <v>0</v>
      </c>
      <c r="BN170" s="298">
        <f t="shared" si="52"/>
        <v>0</v>
      </c>
      <c r="BO170" s="298">
        <f t="shared" si="52"/>
        <v>0</v>
      </c>
      <c r="BP170" s="298">
        <f t="shared" si="52"/>
        <v>0</v>
      </c>
      <c r="BQ170" s="298">
        <f t="shared" si="52"/>
        <v>0</v>
      </c>
      <c r="BR170" s="298">
        <f t="shared" si="52"/>
        <v>0</v>
      </c>
      <c r="BS170" s="298">
        <f t="shared" si="52"/>
        <v>0</v>
      </c>
      <c r="BT170" s="298">
        <f t="shared" si="52"/>
        <v>0</v>
      </c>
      <c r="BU170" s="298">
        <f t="shared" si="52"/>
        <v>0</v>
      </c>
    </row>
    <row r="171" spans="2:73" ht="18" customHeight="1">
      <c r="B171" s="294">
        <v>165</v>
      </c>
      <c r="C171" s="292"/>
      <c r="D171" s="361"/>
      <c r="E171" s="362"/>
      <c r="F171" s="363"/>
      <c r="G171" s="363"/>
      <c r="H171" s="364"/>
      <c r="I171" s="363"/>
      <c r="J171" s="363"/>
      <c r="K171" s="291"/>
      <c r="L171" s="292" t="str">
        <f t="shared" si="42"/>
        <v/>
      </c>
      <c r="M171" s="292"/>
      <c r="N171" s="293">
        <f t="shared" si="51"/>
        <v>0</v>
      </c>
      <c r="O171" s="293">
        <f t="shared" si="51"/>
        <v>0</v>
      </c>
      <c r="P171" s="293">
        <f t="shared" si="52"/>
        <v>0</v>
      </c>
      <c r="Q171" s="293">
        <f t="shared" si="52"/>
        <v>0</v>
      </c>
      <c r="R171" s="293">
        <f t="shared" si="52"/>
        <v>0</v>
      </c>
      <c r="S171" s="293">
        <f t="shared" si="52"/>
        <v>0</v>
      </c>
      <c r="T171" s="293">
        <f t="shared" si="52"/>
        <v>0</v>
      </c>
      <c r="U171" s="293">
        <f t="shared" si="52"/>
        <v>0</v>
      </c>
      <c r="V171" s="293">
        <f t="shared" si="52"/>
        <v>0</v>
      </c>
      <c r="W171" s="293">
        <f t="shared" si="52"/>
        <v>0</v>
      </c>
      <c r="X171" s="293">
        <f t="shared" si="52"/>
        <v>0</v>
      </c>
      <c r="Y171" s="293">
        <f t="shared" si="52"/>
        <v>0</v>
      </c>
      <c r="Z171" s="293">
        <f t="shared" si="52"/>
        <v>0</v>
      </c>
      <c r="AA171" s="293">
        <f t="shared" si="52"/>
        <v>0</v>
      </c>
      <c r="AB171" s="293">
        <f t="shared" si="52"/>
        <v>0</v>
      </c>
      <c r="AC171" s="293">
        <f t="shared" si="52"/>
        <v>0</v>
      </c>
      <c r="AD171" s="293">
        <f t="shared" si="52"/>
        <v>0</v>
      </c>
      <c r="AE171" s="293">
        <f t="shared" si="52"/>
        <v>0</v>
      </c>
      <c r="AF171" s="293">
        <f t="shared" si="52"/>
        <v>0</v>
      </c>
      <c r="AG171" s="293">
        <f t="shared" si="52"/>
        <v>0</v>
      </c>
      <c r="AH171" s="293">
        <f t="shared" si="52"/>
        <v>0</v>
      </c>
      <c r="AI171" s="293">
        <f t="shared" si="52"/>
        <v>0</v>
      </c>
      <c r="AJ171" s="293">
        <f t="shared" si="52"/>
        <v>0</v>
      </c>
      <c r="AK171" s="293">
        <f t="shared" si="52"/>
        <v>0</v>
      </c>
      <c r="AL171" s="293">
        <f t="shared" si="52"/>
        <v>0</v>
      </c>
      <c r="AM171" s="293">
        <f t="shared" si="52"/>
        <v>0</v>
      </c>
      <c r="AN171" s="293">
        <f t="shared" si="52"/>
        <v>0</v>
      </c>
      <c r="AO171" s="293">
        <f t="shared" si="52"/>
        <v>0</v>
      </c>
      <c r="AP171" s="293">
        <f t="shared" si="52"/>
        <v>0</v>
      </c>
      <c r="AQ171" s="293">
        <f t="shared" si="52"/>
        <v>0</v>
      </c>
      <c r="AR171" s="293">
        <f t="shared" si="52"/>
        <v>0</v>
      </c>
      <c r="AS171" s="293">
        <f t="shared" si="52"/>
        <v>0</v>
      </c>
      <c r="AT171" s="293">
        <f t="shared" si="52"/>
        <v>0</v>
      </c>
      <c r="AU171" s="293">
        <f t="shared" si="52"/>
        <v>0</v>
      </c>
      <c r="AV171" s="293">
        <f t="shared" si="52"/>
        <v>0</v>
      </c>
      <c r="AW171" s="293">
        <f t="shared" si="52"/>
        <v>0</v>
      </c>
      <c r="AX171" s="293">
        <f t="shared" si="52"/>
        <v>0</v>
      </c>
      <c r="AY171" s="293">
        <f t="shared" si="52"/>
        <v>0</v>
      </c>
      <c r="AZ171" s="293">
        <f t="shared" si="52"/>
        <v>0</v>
      </c>
      <c r="BA171" s="293">
        <f t="shared" si="52"/>
        <v>0</v>
      </c>
      <c r="BB171" s="293">
        <f t="shared" si="52"/>
        <v>0</v>
      </c>
      <c r="BC171" s="293">
        <f t="shared" si="52"/>
        <v>0</v>
      </c>
      <c r="BD171" s="293">
        <f t="shared" si="52"/>
        <v>0</v>
      </c>
      <c r="BE171" s="293">
        <f t="shared" si="52"/>
        <v>0</v>
      </c>
      <c r="BF171" s="293">
        <f t="shared" si="52"/>
        <v>0</v>
      </c>
      <c r="BG171" s="293">
        <f t="shared" si="52"/>
        <v>0</v>
      </c>
      <c r="BH171" s="293">
        <f t="shared" si="52"/>
        <v>0</v>
      </c>
      <c r="BI171" s="293">
        <f t="shared" si="52"/>
        <v>0</v>
      </c>
      <c r="BJ171" s="293">
        <f t="shared" si="52"/>
        <v>0</v>
      </c>
      <c r="BK171" s="293">
        <f t="shared" si="52"/>
        <v>0</v>
      </c>
      <c r="BL171" s="293">
        <f t="shared" si="52"/>
        <v>0</v>
      </c>
      <c r="BM171" s="293">
        <f t="shared" ref="P171:BU176" si="53">SUMIFS(listof_result_total_scores,listof_result_program_codes,$C171,listof_result_teams,BM$3)</f>
        <v>0</v>
      </c>
      <c r="BN171" s="293">
        <f t="shared" si="53"/>
        <v>0</v>
      </c>
      <c r="BO171" s="293">
        <f t="shared" si="53"/>
        <v>0</v>
      </c>
      <c r="BP171" s="293">
        <f t="shared" si="53"/>
        <v>0</v>
      </c>
      <c r="BQ171" s="293">
        <f t="shared" si="53"/>
        <v>0</v>
      </c>
      <c r="BR171" s="293">
        <f t="shared" si="53"/>
        <v>0</v>
      </c>
      <c r="BS171" s="293">
        <f t="shared" si="53"/>
        <v>0</v>
      </c>
      <c r="BT171" s="293">
        <f t="shared" si="53"/>
        <v>0</v>
      </c>
      <c r="BU171" s="293">
        <f t="shared" si="53"/>
        <v>0</v>
      </c>
    </row>
    <row r="172" spans="2:73" ht="18" customHeight="1" thickBot="1">
      <c r="B172" s="294">
        <v>166</v>
      </c>
      <c r="C172" s="297"/>
      <c r="D172" s="365"/>
      <c r="E172" s="366"/>
      <c r="F172" s="367"/>
      <c r="G172" s="367"/>
      <c r="H172" s="368"/>
      <c r="I172" s="367"/>
      <c r="J172" s="367"/>
      <c r="K172" s="295"/>
      <c r="L172" s="297" t="str">
        <f t="shared" si="42"/>
        <v/>
      </c>
      <c r="M172" s="297"/>
      <c r="N172" s="298">
        <f t="shared" si="51"/>
        <v>0</v>
      </c>
      <c r="O172" s="298">
        <f t="shared" si="51"/>
        <v>0</v>
      </c>
      <c r="P172" s="298">
        <f t="shared" si="53"/>
        <v>0</v>
      </c>
      <c r="Q172" s="298">
        <f t="shared" si="53"/>
        <v>0</v>
      </c>
      <c r="R172" s="298">
        <f t="shared" si="53"/>
        <v>0</v>
      </c>
      <c r="S172" s="298">
        <f t="shared" si="53"/>
        <v>0</v>
      </c>
      <c r="T172" s="298">
        <f t="shared" si="53"/>
        <v>0</v>
      </c>
      <c r="U172" s="298">
        <f t="shared" si="53"/>
        <v>0</v>
      </c>
      <c r="V172" s="298">
        <f t="shared" si="53"/>
        <v>0</v>
      </c>
      <c r="W172" s="298">
        <f t="shared" si="53"/>
        <v>0</v>
      </c>
      <c r="X172" s="298">
        <f t="shared" si="53"/>
        <v>0</v>
      </c>
      <c r="Y172" s="298">
        <f t="shared" si="53"/>
        <v>0</v>
      </c>
      <c r="Z172" s="298">
        <f t="shared" si="53"/>
        <v>0</v>
      </c>
      <c r="AA172" s="298">
        <f t="shared" si="53"/>
        <v>0</v>
      </c>
      <c r="AB172" s="298">
        <f t="shared" si="53"/>
        <v>0</v>
      </c>
      <c r="AC172" s="298">
        <f t="shared" si="53"/>
        <v>0</v>
      </c>
      <c r="AD172" s="298">
        <f t="shared" si="53"/>
        <v>0</v>
      </c>
      <c r="AE172" s="298">
        <f t="shared" si="53"/>
        <v>0</v>
      </c>
      <c r="AF172" s="298">
        <f t="shared" si="53"/>
        <v>0</v>
      </c>
      <c r="AG172" s="298">
        <f t="shared" si="53"/>
        <v>0</v>
      </c>
      <c r="AH172" s="298">
        <f t="shared" si="53"/>
        <v>0</v>
      </c>
      <c r="AI172" s="298">
        <f t="shared" si="53"/>
        <v>0</v>
      </c>
      <c r="AJ172" s="298">
        <f t="shared" si="53"/>
        <v>0</v>
      </c>
      <c r="AK172" s="298">
        <f t="shared" si="53"/>
        <v>0</v>
      </c>
      <c r="AL172" s="298">
        <f t="shared" si="53"/>
        <v>0</v>
      </c>
      <c r="AM172" s="298">
        <f t="shared" si="53"/>
        <v>0</v>
      </c>
      <c r="AN172" s="298">
        <f t="shared" si="53"/>
        <v>0</v>
      </c>
      <c r="AO172" s="298">
        <f t="shared" si="53"/>
        <v>0</v>
      </c>
      <c r="AP172" s="298">
        <f t="shared" si="53"/>
        <v>0</v>
      </c>
      <c r="AQ172" s="298">
        <f t="shared" si="53"/>
        <v>0</v>
      </c>
      <c r="AR172" s="298">
        <f t="shared" si="53"/>
        <v>0</v>
      </c>
      <c r="AS172" s="298">
        <f t="shared" si="53"/>
        <v>0</v>
      </c>
      <c r="AT172" s="298">
        <f t="shared" si="53"/>
        <v>0</v>
      </c>
      <c r="AU172" s="298">
        <f t="shared" si="53"/>
        <v>0</v>
      </c>
      <c r="AV172" s="298">
        <f t="shared" si="53"/>
        <v>0</v>
      </c>
      <c r="AW172" s="298">
        <f t="shared" si="53"/>
        <v>0</v>
      </c>
      <c r="AX172" s="298">
        <f t="shared" si="53"/>
        <v>0</v>
      </c>
      <c r="AY172" s="298">
        <f t="shared" si="53"/>
        <v>0</v>
      </c>
      <c r="AZ172" s="298">
        <f t="shared" si="53"/>
        <v>0</v>
      </c>
      <c r="BA172" s="298">
        <f t="shared" si="53"/>
        <v>0</v>
      </c>
      <c r="BB172" s="298">
        <f t="shared" si="53"/>
        <v>0</v>
      </c>
      <c r="BC172" s="298">
        <f t="shared" si="53"/>
        <v>0</v>
      </c>
      <c r="BD172" s="298">
        <f t="shared" si="53"/>
        <v>0</v>
      </c>
      <c r="BE172" s="298">
        <f t="shared" si="53"/>
        <v>0</v>
      </c>
      <c r="BF172" s="298">
        <f t="shared" si="53"/>
        <v>0</v>
      </c>
      <c r="BG172" s="298">
        <f t="shared" si="53"/>
        <v>0</v>
      </c>
      <c r="BH172" s="298">
        <f t="shared" si="53"/>
        <v>0</v>
      </c>
      <c r="BI172" s="298">
        <f t="shared" si="53"/>
        <v>0</v>
      </c>
      <c r="BJ172" s="298">
        <f t="shared" si="53"/>
        <v>0</v>
      </c>
      <c r="BK172" s="298">
        <f t="shared" si="53"/>
        <v>0</v>
      </c>
      <c r="BL172" s="298">
        <f t="shared" si="53"/>
        <v>0</v>
      </c>
      <c r="BM172" s="298">
        <f t="shared" si="53"/>
        <v>0</v>
      </c>
      <c r="BN172" s="298">
        <f t="shared" si="53"/>
        <v>0</v>
      </c>
      <c r="BO172" s="298">
        <f t="shared" si="53"/>
        <v>0</v>
      </c>
      <c r="BP172" s="298">
        <f t="shared" si="53"/>
        <v>0</v>
      </c>
      <c r="BQ172" s="298">
        <f t="shared" si="53"/>
        <v>0</v>
      </c>
      <c r="BR172" s="298">
        <f t="shared" si="53"/>
        <v>0</v>
      </c>
      <c r="BS172" s="298">
        <f t="shared" si="53"/>
        <v>0</v>
      </c>
      <c r="BT172" s="298">
        <f t="shared" si="53"/>
        <v>0</v>
      </c>
      <c r="BU172" s="298">
        <f t="shared" si="53"/>
        <v>0</v>
      </c>
    </row>
    <row r="173" spans="2:73" ht="18" customHeight="1">
      <c r="B173" s="294">
        <v>167</v>
      </c>
      <c r="C173" s="292"/>
      <c r="D173" s="361"/>
      <c r="E173" s="362"/>
      <c r="F173" s="363"/>
      <c r="G173" s="363"/>
      <c r="H173" s="364"/>
      <c r="I173" s="363"/>
      <c r="J173" s="363"/>
      <c r="K173" s="291"/>
      <c r="L173" s="292" t="str">
        <f t="shared" si="42"/>
        <v/>
      </c>
      <c r="M173" s="292"/>
      <c r="N173" s="293">
        <f t="shared" si="51"/>
        <v>0</v>
      </c>
      <c r="O173" s="293">
        <f t="shared" si="51"/>
        <v>0</v>
      </c>
      <c r="P173" s="293">
        <f t="shared" si="53"/>
        <v>0</v>
      </c>
      <c r="Q173" s="293">
        <f t="shared" si="53"/>
        <v>0</v>
      </c>
      <c r="R173" s="293">
        <f t="shared" si="53"/>
        <v>0</v>
      </c>
      <c r="S173" s="293">
        <f t="shared" si="53"/>
        <v>0</v>
      </c>
      <c r="T173" s="293">
        <f t="shared" si="53"/>
        <v>0</v>
      </c>
      <c r="U173" s="293">
        <f t="shared" si="53"/>
        <v>0</v>
      </c>
      <c r="V173" s="293">
        <f t="shared" si="53"/>
        <v>0</v>
      </c>
      <c r="W173" s="293">
        <f t="shared" si="53"/>
        <v>0</v>
      </c>
      <c r="X173" s="293">
        <f t="shared" si="53"/>
        <v>0</v>
      </c>
      <c r="Y173" s="293">
        <f t="shared" si="53"/>
        <v>0</v>
      </c>
      <c r="Z173" s="293">
        <f t="shared" si="53"/>
        <v>0</v>
      </c>
      <c r="AA173" s="293">
        <f t="shared" si="53"/>
        <v>0</v>
      </c>
      <c r="AB173" s="293">
        <f t="shared" si="53"/>
        <v>0</v>
      </c>
      <c r="AC173" s="293">
        <f t="shared" si="53"/>
        <v>0</v>
      </c>
      <c r="AD173" s="293">
        <f t="shared" si="53"/>
        <v>0</v>
      </c>
      <c r="AE173" s="293">
        <f t="shared" si="53"/>
        <v>0</v>
      </c>
      <c r="AF173" s="293">
        <f t="shared" si="53"/>
        <v>0</v>
      </c>
      <c r="AG173" s="293">
        <f t="shared" si="53"/>
        <v>0</v>
      </c>
      <c r="AH173" s="293">
        <f t="shared" si="53"/>
        <v>0</v>
      </c>
      <c r="AI173" s="293">
        <f t="shared" si="53"/>
        <v>0</v>
      </c>
      <c r="AJ173" s="293">
        <f t="shared" si="53"/>
        <v>0</v>
      </c>
      <c r="AK173" s="293">
        <f t="shared" si="53"/>
        <v>0</v>
      </c>
      <c r="AL173" s="293">
        <f t="shared" si="53"/>
        <v>0</v>
      </c>
      <c r="AM173" s="293">
        <f t="shared" si="53"/>
        <v>0</v>
      </c>
      <c r="AN173" s="293">
        <f t="shared" si="53"/>
        <v>0</v>
      </c>
      <c r="AO173" s="293">
        <f t="shared" si="53"/>
        <v>0</v>
      </c>
      <c r="AP173" s="293">
        <f t="shared" si="53"/>
        <v>0</v>
      </c>
      <c r="AQ173" s="293">
        <f t="shared" si="53"/>
        <v>0</v>
      </c>
      <c r="AR173" s="293">
        <f t="shared" si="53"/>
        <v>0</v>
      </c>
      <c r="AS173" s="293">
        <f t="shared" si="53"/>
        <v>0</v>
      </c>
      <c r="AT173" s="293">
        <f t="shared" si="53"/>
        <v>0</v>
      </c>
      <c r="AU173" s="293">
        <f t="shared" si="53"/>
        <v>0</v>
      </c>
      <c r="AV173" s="293">
        <f t="shared" si="53"/>
        <v>0</v>
      </c>
      <c r="AW173" s="293">
        <f t="shared" si="53"/>
        <v>0</v>
      </c>
      <c r="AX173" s="293">
        <f t="shared" si="53"/>
        <v>0</v>
      </c>
      <c r="AY173" s="293">
        <f t="shared" si="53"/>
        <v>0</v>
      </c>
      <c r="AZ173" s="293">
        <f t="shared" si="53"/>
        <v>0</v>
      </c>
      <c r="BA173" s="293">
        <f t="shared" si="53"/>
        <v>0</v>
      </c>
      <c r="BB173" s="293">
        <f t="shared" si="53"/>
        <v>0</v>
      </c>
      <c r="BC173" s="293">
        <f t="shared" si="53"/>
        <v>0</v>
      </c>
      <c r="BD173" s="293">
        <f t="shared" si="53"/>
        <v>0</v>
      </c>
      <c r="BE173" s="293">
        <f t="shared" si="53"/>
        <v>0</v>
      </c>
      <c r="BF173" s="293">
        <f t="shared" si="53"/>
        <v>0</v>
      </c>
      <c r="BG173" s="293">
        <f t="shared" si="53"/>
        <v>0</v>
      </c>
      <c r="BH173" s="293">
        <f t="shared" si="53"/>
        <v>0</v>
      </c>
      <c r="BI173" s="293">
        <f t="shared" si="53"/>
        <v>0</v>
      </c>
      <c r="BJ173" s="293">
        <f t="shared" si="53"/>
        <v>0</v>
      </c>
      <c r="BK173" s="293">
        <f t="shared" si="53"/>
        <v>0</v>
      </c>
      <c r="BL173" s="293">
        <f t="shared" si="53"/>
        <v>0</v>
      </c>
      <c r="BM173" s="293">
        <f t="shared" si="53"/>
        <v>0</v>
      </c>
      <c r="BN173" s="293">
        <f t="shared" si="53"/>
        <v>0</v>
      </c>
      <c r="BO173" s="293">
        <f t="shared" si="53"/>
        <v>0</v>
      </c>
      <c r="BP173" s="293">
        <f t="shared" si="53"/>
        <v>0</v>
      </c>
      <c r="BQ173" s="293">
        <f t="shared" si="53"/>
        <v>0</v>
      </c>
      <c r="BR173" s="293">
        <f t="shared" si="53"/>
        <v>0</v>
      </c>
      <c r="BS173" s="293">
        <f t="shared" si="53"/>
        <v>0</v>
      </c>
      <c r="BT173" s="293">
        <f t="shared" si="53"/>
        <v>0</v>
      </c>
      <c r="BU173" s="293">
        <f t="shared" si="53"/>
        <v>0</v>
      </c>
    </row>
    <row r="174" spans="2:73" ht="18" customHeight="1" thickBot="1">
      <c r="B174" s="294">
        <v>168</v>
      </c>
      <c r="C174" s="297"/>
      <c r="D174" s="365"/>
      <c r="E174" s="366"/>
      <c r="F174" s="367"/>
      <c r="G174" s="367"/>
      <c r="H174" s="368"/>
      <c r="I174" s="367"/>
      <c r="J174" s="367"/>
      <c r="K174" s="295"/>
      <c r="L174" s="297" t="str">
        <f t="shared" si="42"/>
        <v/>
      </c>
      <c r="M174" s="297"/>
      <c r="N174" s="298">
        <f t="shared" si="51"/>
        <v>0</v>
      </c>
      <c r="O174" s="298">
        <f t="shared" si="51"/>
        <v>0</v>
      </c>
      <c r="P174" s="298">
        <f t="shared" si="53"/>
        <v>0</v>
      </c>
      <c r="Q174" s="298">
        <f t="shared" si="53"/>
        <v>0</v>
      </c>
      <c r="R174" s="298">
        <f t="shared" si="53"/>
        <v>0</v>
      </c>
      <c r="S174" s="298">
        <f t="shared" si="53"/>
        <v>0</v>
      </c>
      <c r="T174" s="298">
        <f t="shared" si="53"/>
        <v>0</v>
      </c>
      <c r="U174" s="298">
        <f t="shared" si="53"/>
        <v>0</v>
      </c>
      <c r="V174" s="298">
        <f t="shared" si="53"/>
        <v>0</v>
      </c>
      <c r="W174" s="298">
        <f t="shared" si="53"/>
        <v>0</v>
      </c>
      <c r="X174" s="298">
        <f t="shared" si="53"/>
        <v>0</v>
      </c>
      <c r="Y174" s="298">
        <f t="shared" si="53"/>
        <v>0</v>
      </c>
      <c r="Z174" s="298">
        <f t="shared" si="53"/>
        <v>0</v>
      </c>
      <c r="AA174" s="298">
        <f t="shared" si="53"/>
        <v>0</v>
      </c>
      <c r="AB174" s="298">
        <f t="shared" si="53"/>
        <v>0</v>
      </c>
      <c r="AC174" s="298">
        <f t="shared" si="53"/>
        <v>0</v>
      </c>
      <c r="AD174" s="298">
        <f t="shared" si="53"/>
        <v>0</v>
      </c>
      <c r="AE174" s="298">
        <f t="shared" si="53"/>
        <v>0</v>
      </c>
      <c r="AF174" s="298">
        <f t="shared" si="53"/>
        <v>0</v>
      </c>
      <c r="AG174" s="298">
        <f t="shared" si="53"/>
        <v>0</v>
      </c>
      <c r="AH174" s="298">
        <f t="shared" si="53"/>
        <v>0</v>
      </c>
      <c r="AI174" s="298">
        <f t="shared" si="53"/>
        <v>0</v>
      </c>
      <c r="AJ174" s="298">
        <f t="shared" si="53"/>
        <v>0</v>
      </c>
      <c r="AK174" s="298">
        <f t="shared" si="53"/>
        <v>0</v>
      </c>
      <c r="AL174" s="298">
        <f t="shared" si="53"/>
        <v>0</v>
      </c>
      <c r="AM174" s="298">
        <f t="shared" si="53"/>
        <v>0</v>
      </c>
      <c r="AN174" s="298">
        <f t="shared" si="53"/>
        <v>0</v>
      </c>
      <c r="AO174" s="298">
        <f t="shared" si="53"/>
        <v>0</v>
      </c>
      <c r="AP174" s="298">
        <f t="shared" si="53"/>
        <v>0</v>
      </c>
      <c r="AQ174" s="298">
        <f t="shared" si="53"/>
        <v>0</v>
      </c>
      <c r="AR174" s="298">
        <f t="shared" si="53"/>
        <v>0</v>
      </c>
      <c r="AS174" s="298">
        <f t="shared" si="53"/>
        <v>0</v>
      </c>
      <c r="AT174" s="298">
        <f t="shared" si="53"/>
        <v>0</v>
      </c>
      <c r="AU174" s="298">
        <f t="shared" si="53"/>
        <v>0</v>
      </c>
      <c r="AV174" s="298">
        <f t="shared" si="53"/>
        <v>0</v>
      </c>
      <c r="AW174" s="298">
        <f t="shared" si="53"/>
        <v>0</v>
      </c>
      <c r="AX174" s="298">
        <f t="shared" si="53"/>
        <v>0</v>
      </c>
      <c r="AY174" s="298">
        <f t="shared" si="53"/>
        <v>0</v>
      </c>
      <c r="AZ174" s="298">
        <f t="shared" si="53"/>
        <v>0</v>
      </c>
      <c r="BA174" s="298">
        <f t="shared" si="53"/>
        <v>0</v>
      </c>
      <c r="BB174" s="298">
        <f t="shared" si="53"/>
        <v>0</v>
      </c>
      <c r="BC174" s="298">
        <f t="shared" si="53"/>
        <v>0</v>
      </c>
      <c r="BD174" s="298">
        <f t="shared" si="53"/>
        <v>0</v>
      </c>
      <c r="BE174" s="298">
        <f t="shared" si="53"/>
        <v>0</v>
      </c>
      <c r="BF174" s="298">
        <f t="shared" si="53"/>
        <v>0</v>
      </c>
      <c r="BG174" s="298">
        <f t="shared" si="53"/>
        <v>0</v>
      </c>
      <c r="BH174" s="298">
        <f t="shared" si="53"/>
        <v>0</v>
      </c>
      <c r="BI174" s="298">
        <f t="shared" si="53"/>
        <v>0</v>
      </c>
      <c r="BJ174" s="298">
        <f t="shared" si="53"/>
        <v>0</v>
      </c>
      <c r="BK174" s="298">
        <f t="shared" si="53"/>
        <v>0</v>
      </c>
      <c r="BL174" s="298">
        <f t="shared" si="53"/>
        <v>0</v>
      </c>
      <c r="BM174" s="298">
        <f t="shared" si="53"/>
        <v>0</v>
      </c>
      <c r="BN174" s="298">
        <f t="shared" si="53"/>
        <v>0</v>
      </c>
      <c r="BO174" s="298">
        <f t="shared" si="53"/>
        <v>0</v>
      </c>
      <c r="BP174" s="298">
        <f t="shared" si="53"/>
        <v>0</v>
      </c>
      <c r="BQ174" s="298">
        <f t="shared" si="53"/>
        <v>0</v>
      </c>
      <c r="BR174" s="298">
        <f t="shared" si="53"/>
        <v>0</v>
      </c>
      <c r="BS174" s="298">
        <f t="shared" si="53"/>
        <v>0</v>
      </c>
      <c r="BT174" s="298">
        <f t="shared" si="53"/>
        <v>0</v>
      </c>
      <c r="BU174" s="298">
        <f t="shared" si="53"/>
        <v>0</v>
      </c>
    </row>
    <row r="175" spans="2:73" ht="18" customHeight="1">
      <c r="B175" s="294">
        <v>169</v>
      </c>
      <c r="C175" s="292"/>
      <c r="D175" s="361"/>
      <c r="E175" s="362"/>
      <c r="F175" s="363"/>
      <c r="G175" s="363"/>
      <c r="H175" s="364"/>
      <c r="I175" s="363"/>
      <c r="J175" s="363"/>
      <c r="K175" s="291"/>
      <c r="L175" s="292" t="str">
        <f t="shared" si="42"/>
        <v/>
      </c>
      <c r="M175" s="292"/>
      <c r="N175" s="293">
        <f t="shared" si="51"/>
        <v>0</v>
      </c>
      <c r="O175" s="293">
        <f t="shared" si="51"/>
        <v>0</v>
      </c>
      <c r="P175" s="293">
        <f t="shared" si="53"/>
        <v>0</v>
      </c>
      <c r="Q175" s="293">
        <f t="shared" si="53"/>
        <v>0</v>
      </c>
      <c r="R175" s="293">
        <f t="shared" si="53"/>
        <v>0</v>
      </c>
      <c r="S175" s="293">
        <f t="shared" si="53"/>
        <v>0</v>
      </c>
      <c r="T175" s="293">
        <f t="shared" si="53"/>
        <v>0</v>
      </c>
      <c r="U175" s="293">
        <f t="shared" si="53"/>
        <v>0</v>
      </c>
      <c r="V175" s="293">
        <f t="shared" si="53"/>
        <v>0</v>
      </c>
      <c r="W175" s="293">
        <f t="shared" si="53"/>
        <v>0</v>
      </c>
      <c r="X175" s="293">
        <f t="shared" si="53"/>
        <v>0</v>
      </c>
      <c r="Y175" s="293">
        <f t="shared" si="53"/>
        <v>0</v>
      </c>
      <c r="Z175" s="293">
        <f t="shared" si="53"/>
        <v>0</v>
      </c>
      <c r="AA175" s="293">
        <f t="shared" si="53"/>
        <v>0</v>
      </c>
      <c r="AB175" s="293">
        <f t="shared" si="53"/>
        <v>0</v>
      </c>
      <c r="AC175" s="293">
        <f t="shared" si="53"/>
        <v>0</v>
      </c>
      <c r="AD175" s="293">
        <f t="shared" si="53"/>
        <v>0</v>
      </c>
      <c r="AE175" s="293">
        <f t="shared" si="53"/>
        <v>0</v>
      </c>
      <c r="AF175" s="293">
        <f t="shared" si="53"/>
        <v>0</v>
      </c>
      <c r="AG175" s="293">
        <f t="shared" si="53"/>
        <v>0</v>
      </c>
      <c r="AH175" s="293">
        <f t="shared" si="53"/>
        <v>0</v>
      </c>
      <c r="AI175" s="293">
        <f t="shared" si="53"/>
        <v>0</v>
      </c>
      <c r="AJ175" s="293">
        <f t="shared" si="53"/>
        <v>0</v>
      </c>
      <c r="AK175" s="293">
        <f t="shared" si="53"/>
        <v>0</v>
      </c>
      <c r="AL175" s="293">
        <f t="shared" si="53"/>
        <v>0</v>
      </c>
      <c r="AM175" s="293">
        <f t="shared" si="53"/>
        <v>0</v>
      </c>
      <c r="AN175" s="293">
        <f t="shared" si="53"/>
        <v>0</v>
      </c>
      <c r="AO175" s="293">
        <f t="shared" si="53"/>
        <v>0</v>
      </c>
      <c r="AP175" s="293">
        <f t="shared" si="53"/>
        <v>0</v>
      </c>
      <c r="AQ175" s="293">
        <f t="shared" si="53"/>
        <v>0</v>
      </c>
      <c r="AR175" s="293">
        <f t="shared" si="53"/>
        <v>0</v>
      </c>
      <c r="AS175" s="293">
        <f t="shared" si="53"/>
        <v>0</v>
      </c>
      <c r="AT175" s="293">
        <f t="shared" si="53"/>
        <v>0</v>
      </c>
      <c r="AU175" s="293">
        <f t="shared" si="53"/>
        <v>0</v>
      </c>
      <c r="AV175" s="293">
        <f t="shared" si="53"/>
        <v>0</v>
      </c>
      <c r="AW175" s="293">
        <f t="shared" si="53"/>
        <v>0</v>
      </c>
      <c r="AX175" s="293">
        <f t="shared" si="53"/>
        <v>0</v>
      </c>
      <c r="AY175" s="293">
        <f t="shared" si="53"/>
        <v>0</v>
      </c>
      <c r="AZ175" s="293">
        <f t="shared" si="53"/>
        <v>0</v>
      </c>
      <c r="BA175" s="293">
        <f t="shared" si="53"/>
        <v>0</v>
      </c>
      <c r="BB175" s="293">
        <f t="shared" si="53"/>
        <v>0</v>
      </c>
      <c r="BC175" s="293">
        <f t="shared" si="53"/>
        <v>0</v>
      </c>
      <c r="BD175" s="293">
        <f t="shared" si="53"/>
        <v>0</v>
      </c>
      <c r="BE175" s="293">
        <f t="shared" si="53"/>
        <v>0</v>
      </c>
      <c r="BF175" s="293">
        <f t="shared" si="53"/>
        <v>0</v>
      </c>
      <c r="BG175" s="293">
        <f t="shared" si="53"/>
        <v>0</v>
      </c>
      <c r="BH175" s="293">
        <f t="shared" si="53"/>
        <v>0</v>
      </c>
      <c r="BI175" s="293">
        <f t="shared" si="53"/>
        <v>0</v>
      </c>
      <c r="BJ175" s="293">
        <f t="shared" si="53"/>
        <v>0</v>
      </c>
      <c r="BK175" s="293">
        <f t="shared" si="53"/>
        <v>0</v>
      </c>
      <c r="BL175" s="293">
        <f t="shared" si="53"/>
        <v>0</v>
      </c>
      <c r="BM175" s="293">
        <f t="shared" si="53"/>
        <v>0</v>
      </c>
      <c r="BN175" s="293">
        <f t="shared" si="53"/>
        <v>0</v>
      </c>
      <c r="BO175" s="293">
        <f t="shared" si="53"/>
        <v>0</v>
      </c>
      <c r="BP175" s="293">
        <f t="shared" si="53"/>
        <v>0</v>
      </c>
      <c r="BQ175" s="293">
        <f t="shared" si="53"/>
        <v>0</v>
      </c>
      <c r="BR175" s="293">
        <f t="shared" si="53"/>
        <v>0</v>
      </c>
      <c r="BS175" s="293">
        <f t="shared" si="53"/>
        <v>0</v>
      </c>
      <c r="BT175" s="293">
        <f t="shared" si="53"/>
        <v>0</v>
      </c>
      <c r="BU175" s="293">
        <f t="shared" si="53"/>
        <v>0</v>
      </c>
    </row>
    <row r="176" spans="2:73" ht="18" customHeight="1" thickBot="1">
      <c r="B176" s="294">
        <v>170</v>
      </c>
      <c r="C176" s="297"/>
      <c r="D176" s="365"/>
      <c r="E176" s="366"/>
      <c r="F176" s="367"/>
      <c r="G176" s="367"/>
      <c r="H176" s="368"/>
      <c r="I176" s="367"/>
      <c r="J176" s="367"/>
      <c r="K176" s="295"/>
      <c r="L176" s="297" t="str">
        <f t="shared" si="42"/>
        <v/>
      </c>
      <c r="M176" s="297"/>
      <c r="N176" s="298">
        <f t="shared" si="51"/>
        <v>0</v>
      </c>
      <c r="O176" s="298">
        <f t="shared" si="51"/>
        <v>0</v>
      </c>
      <c r="P176" s="298">
        <f t="shared" si="53"/>
        <v>0</v>
      </c>
      <c r="Q176" s="298">
        <f t="shared" si="53"/>
        <v>0</v>
      </c>
      <c r="R176" s="298">
        <f t="shared" si="53"/>
        <v>0</v>
      </c>
      <c r="S176" s="298">
        <f t="shared" si="53"/>
        <v>0</v>
      </c>
      <c r="T176" s="298">
        <f t="shared" si="53"/>
        <v>0</v>
      </c>
      <c r="U176" s="298">
        <f t="shared" si="53"/>
        <v>0</v>
      </c>
      <c r="V176" s="298">
        <f t="shared" si="53"/>
        <v>0</v>
      </c>
      <c r="W176" s="298">
        <f t="shared" si="53"/>
        <v>0</v>
      </c>
      <c r="X176" s="298">
        <f t="shared" si="53"/>
        <v>0</v>
      </c>
      <c r="Y176" s="298">
        <f t="shared" si="53"/>
        <v>0</v>
      </c>
      <c r="Z176" s="298">
        <f t="shared" si="53"/>
        <v>0</v>
      </c>
      <c r="AA176" s="298">
        <f t="shared" si="53"/>
        <v>0</v>
      </c>
      <c r="AB176" s="298">
        <f t="shared" si="53"/>
        <v>0</v>
      </c>
      <c r="AC176" s="298">
        <f t="shared" si="53"/>
        <v>0</v>
      </c>
      <c r="AD176" s="298">
        <f t="shared" ref="P176:BU180" si="54">SUMIFS(listof_result_total_scores,listof_result_program_codes,$C176,listof_result_teams,AD$3)</f>
        <v>0</v>
      </c>
      <c r="AE176" s="298">
        <f t="shared" si="54"/>
        <v>0</v>
      </c>
      <c r="AF176" s="298">
        <f t="shared" si="54"/>
        <v>0</v>
      </c>
      <c r="AG176" s="298">
        <f t="shared" si="54"/>
        <v>0</v>
      </c>
      <c r="AH176" s="298">
        <f t="shared" si="54"/>
        <v>0</v>
      </c>
      <c r="AI176" s="298">
        <f t="shared" si="54"/>
        <v>0</v>
      </c>
      <c r="AJ176" s="298">
        <f t="shared" si="54"/>
        <v>0</v>
      </c>
      <c r="AK176" s="298">
        <f t="shared" si="54"/>
        <v>0</v>
      </c>
      <c r="AL176" s="298">
        <f t="shared" si="54"/>
        <v>0</v>
      </c>
      <c r="AM176" s="298">
        <f t="shared" si="54"/>
        <v>0</v>
      </c>
      <c r="AN176" s="298">
        <f t="shared" si="54"/>
        <v>0</v>
      </c>
      <c r="AO176" s="298">
        <f t="shared" si="54"/>
        <v>0</v>
      </c>
      <c r="AP176" s="298">
        <f t="shared" si="54"/>
        <v>0</v>
      </c>
      <c r="AQ176" s="298">
        <f t="shared" si="54"/>
        <v>0</v>
      </c>
      <c r="AR176" s="298">
        <f t="shared" si="54"/>
        <v>0</v>
      </c>
      <c r="AS176" s="298">
        <f t="shared" si="54"/>
        <v>0</v>
      </c>
      <c r="AT176" s="298">
        <f t="shared" si="54"/>
        <v>0</v>
      </c>
      <c r="AU176" s="298">
        <f t="shared" si="54"/>
        <v>0</v>
      </c>
      <c r="AV176" s="298">
        <f t="shared" si="54"/>
        <v>0</v>
      </c>
      <c r="AW176" s="298">
        <f t="shared" si="54"/>
        <v>0</v>
      </c>
      <c r="AX176" s="298">
        <f t="shared" si="54"/>
        <v>0</v>
      </c>
      <c r="AY176" s="298">
        <f t="shared" si="54"/>
        <v>0</v>
      </c>
      <c r="AZ176" s="298">
        <f t="shared" si="54"/>
        <v>0</v>
      </c>
      <c r="BA176" s="298">
        <f t="shared" si="54"/>
        <v>0</v>
      </c>
      <c r="BB176" s="298">
        <f t="shared" si="54"/>
        <v>0</v>
      </c>
      <c r="BC176" s="298">
        <f t="shared" si="54"/>
        <v>0</v>
      </c>
      <c r="BD176" s="298">
        <f t="shared" si="54"/>
        <v>0</v>
      </c>
      <c r="BE176" s="298">
        <f t="shared" si="54"/>
        <v>0</v>
      </c>
      <c r="BF176" s="298">
        <f t="shared" si="54"/>
        <v>0</v>
      </c>
      <c r="BG176" s="298">
        <f t="shared" si="54"/>
        <v>0</v>
      </c>
      <c r="BH176" s="298">
        <f t="shared" si="54"/>
        <v>0</v>
      </c>
      <c r="BI176" s="298">
        <f t="shared" si="54"/>
        <v>0</v>
      </c>
      <c r="BJ176" s="298">
        <f t="shared" si="54"/>
        <v>0</v>
      </c>
      <c r="BK176" s="298">
        <f t="shared" si="54"/>
        <v>0</v>
      </c>
      <c r="BL176" s="298">
        <f t="shared" si="54"/>
        <v>0</v>
      </c>
      <c r="BM176" s="298">
        <f t="shared" si="54"/>
        <v>0</v>
      </c>
      <c r="BN176" s="298">
        <f t="shared" si="54"/>
        <v>0</v>
      </c>
      <c r="BO176" s="298">
        <f t="shared" si="54"/>
        <v>0</v>
      </c>
      <c r="BP176" s="298">
        <f t="shared" si="54"/>
        <v>0</v>
      </c>
      <c r="BQ176" s="298">
        <f t="shared" si="54"/>
        <v>0</v>
      </c>
      <c r="BR176" s="298">
        <f t="shared" si="54"/>
        <v>0</v>
      </c>
      <c r="BS176" s="298">
        <f t="shared" si="54"/>
        <v>0</v>
      </c>
      <c r="BT176" s="298">
        <f t="shared" si="54"/>
        <v>0</v>
      </c>
      <c r="BU176" s="298">
        <f t="shared" si="54"/>
        <v>0</v>
      </c>
    </row>
    <row r="177" spans="2:73" ht="18" customHeight="1">
      <c r="B177" s="294">
        <v>171</v>
      </c>
      <c r="C177" s="292"/>
      <c r="D177" s="361"/>
      <c r="E177" s="362"/>
      <c r="F177" s="363"/>
      <c r="G177" s="363"/>
      <c r="H177" s="364"/>
      <c r="I177" s="363"/>
      <c r="J177" s="363"/>
      <c r="K177" s="291"/>
      <c r="L177" s="292" t="str">
        <f t="shared" si="42"/>
        <v/>
      </c>
      <c r="M177" s="292"/>
      <c r="N177" s="293">
        <f t="shared" si="51"/>
        <v>0</v>
      </c>
      <c r="O177" s="293">
        <f t="shared" si="51"/>
        <v>0</v>
      </c>
      <c r="P177" s="293">
        <f t="shared" si="54"/>
        <v>0</v>
      </c>
      <c r="Q177" s="293">
        <f t="shared" si="54"/>
        <v>0</v>
      </c>
      <c r="R177" s="293">
        <f t="shared" si="54"/>
        <v>0</v>
      </c>
      <c r="S177" s="293">
        <f t="shared" si="54"/>
        <v>0</v>
      </c>
      <c r="T177" s="293">
        <f t="shared" si="54"/>
        <v>0</v>
      </c>
      <c r="U177" s="293">
        <f t="shared" si="54"/>
        <v>0</v>
      </c>
      <c r="V177" s="293">
        <f t="shared" si="54"/>
        <v>0</v>
      </c>
      <c r="W177" s="293">
        <f t="shared" si="54"/>
        <v>0</v>
      </c>
      <c r="X177" s="293">
        <f t="shared" si="54"/>
        <v>0</v>
      </c>
      <c r="Y177" s="293">
        <f t="shared" si="54"/>
        <v>0</v>
      </c>
      <c r="Z177" s="293">
        <f t="shared" si="54"/>
        <v>0</v>
      </c>
      <c r="AA177" s="293">
        <f t="shared" si="54"/>
        <v>0</v>
      </c>
      <c r="AB177" s="293">
        <f t="shared" si="54"/>
        <v>0</v>
      </c>
      <c r="AC177" s="293">
        <f t="shared" si="54"/>
        <v>0</v>
      </c>
      <c r="AD177" s="293">
        <f t="shared" si="54"/>
        <v>0</v>
      </c>
      <c r="AE177" s="293">
        <f t="shared" si="54"/>
        <v>0</v>
      </c>
      <c r="AF177" s="293">
        <f t="shared" si="54"/>
        <v>0</v>
      </c>
      <c r="AG177" s="293">
        <f t="shared" si="54"/>
        <v>0</v>
      </c>
      <c r="AH177" s="293">
        <f t="shared" si="54"/>
        <v>0</v>
      </c>
      <c r="AI177" s="293">
        <f t="shared" si="54"/>
        <v>0</v>
      </c>
      <c r="AJ177" s="293">
        <f t="shared" si="54"/>
        <v>0</v>
      </c>
      <c r="AK177" s="293">
        <f t="shared" si="54"/>
        <v>0</v>
      </c>
      <c r="AL177" s="293">
        <f t="shared" si="54"/>
        <v>0</v>
      </c>
      <c r="AM177" s="293">
        <f t="shared" si="54"/>
        <v>0</v>
      </c>
      <c r="AN177" s="293">
        <f t="shared" si="54"/>
        <v>0</v>
      </c>
      <c r="AO177" s="293">
        <f t="shared" si="54"/>
        <v>0</v>
      </c>
      <c r="AP177" s="293">
        <f t="shared" si="54"/>
        <v>0</v>
      </c>
      <c r="AQ177" s="293">
        <f t="shared" si="54"/>
        <v>0</v>
      </c>
      <c r="AR177" s="293">
        <f t="shared" si="54"/>
        <v>0</v>
      </c>
      <c r="AS177" s="293">
        <f t="shared" si="54"/>
        <v>0</v>
      </c>
      <c r="AT177" s="293">
        <f t="shared" si="54"/>
        <v>0</v>
      </c>
      <c r="AU177" s="293">
        <f t="shared" si="54"/>
        <v>0</v>
      </c>
      <c r="AV177" s="293">
        <f t="shared" si="54"/>
        <v>0</v>
      </c>
      <c r="AW177" s="293">
        <f t="shared" si="54"/>
        <v>0</v>
      </c>
      <c r="AX177" s="293">
        <f t="shared" si="54"/>
        <v>0</v>
      </c>
      <c r="AY177" s="293">
        <f t="shared" si="54"/>
        <v>0</v>
      </c>
      <c r="AZ177" s="293">
        <f t="shared" si="54"/>
        <v>0</v>
      </c>
      <c r="BA177" s="293">
        <f t="shared" si="54"/>
        <v>0</v>
      </c>
      <c r="BB177" s="293">
        <f t="shared" si="54"/>
        <v>0</v>
      </c>
      <c r="BC177" s="293">
        <f t="shared" si="54"/>
        <v>0</v>
      </c>
      <c r="BD177" s="293">
        <f t="shared" si="54"/>
        <v>0</v>
      </c>
      <c r="BE177" s="293">
        <f t="shared" si="54"/>
        <v>0</v>
      </c>
      <c r="BF177" s="293">
        <f t="shared" si="54"/>
        <v>0</v>
      </c>
      <c r="BG177" s="293">
        <f t="shared" si="54"/>
        <v>0</v>
      </c>
      <c r="BH177" s="293">
        <f t="shared" si="54"/>
        <v>0</v>
      </c>
      <c r="BI177" s="293">
        <f t="shared" si="54"/>
        <v>0</v>
      </c>
      <c r="BJ177" s="293">
        <f t="shared" si="54"/>
        <v>0</v>
      </c>
      <c r="BK177" s="293">
        <f t="shared" si="54"/>
        <v>0</v>
      </c>
      <c r="BL177" s="293">
        <f t="shared" si="54"/>
        <v>0</v>
      </c>
      <c r="BM177" s="293">
        <f t="shared" si="54"/>
        <v>0</v>
      </c>
      <c r="BN177" s="293">
        <f t="shared" si="54"/>
        <v>0</v>
      </c>
      <c r="BO177" s="293">
        <f t="shared" si="54"/>
        <v>0</v>
      </c>
      <c r="BP177" s="293">
        <f t="shared" si="54"/>
        <v>0</v>
      </c>
      <c r="BQ177" s="293">
        <f t="shared" si="54"/>
        <v>0</v>
      </c>
      <c r="BR177" s="293">
        <f t="shared" si="54"/>
        <v>0</v>
      </c>
      <c r="BS177" s="293">
        <f t="shared" si="54"/>
        <v>0</v>
      </c>
      <c r="BT177" s="293">
        <f t="shared" si="54"/>
        <v>0</v>
      </c>
      <c r="BU177" s="293">
        <f t="shared" si="54"/>
        <v>0</v>
      </c>
    </row>
    <row r="178" spans="2:73" ht="18" customHeight="1" thickBot="1">
      <c r="B178" s="294">
        <v>172</v>
      </c>
      <c r="C178" s="297"/>
      <c r="D178" s="365"/>
      <c r="E178" s="366"/>
      <c r="F178" s="367"/>
      <c r="G178" s="367"/>
      <c r="H178" s="368"/>
      <c r="I178" s="367"/>
      <c r="J178" s="367"/>
      <c r="K178" s="295"/>
      <c r="L178" s="297" t="str">
        <f t="shared" si="42"/>
        <v/>
      </c>
      <c r="M178" s="297"/>
      <c r="N178" s="298">
        <f t="shared" si="51"/>
        <v>0</v>
      </c>
      <c r="O178" s="298">
        <f t="shared" si="51"/>
        <v>0</v>
      </c>
      <c r="P178" s="298">
        <f t="shared" si="54"/>
        <v>0</v>
      </c>
      <c r="Q178" s="298">
        <f t="shared" si="54"/>
        <v>0</v>
      </c>
      <c r="R178" s="298">
        <f t="shared" si="54"/>
        <v>0</v>
      </c>
      <c r="S178" s="298">
        <f t="shared" si="54"/>
        <v>0</v>
      </c>
      <c r="T178" s="298">
        <f t="shared" si="54"/>
        <v>0</v>
      </c>
      <c r="U178" s="298">
        <f t="shared" si="54"/>
        <v>0</v>
      </c>
      <c r="V178" s="298">
        <f t="shared" si="54"/>
        <v>0</v>
      </c>
      <c r="W178" s="298">
        <f t="shared" si="54"/>
        <v>0</v>
      </c>
      <c r="X178" s="298">
        <f t="shared" si="54"/>
        <v>0</v>
      </c>
      <c r="Y178" s="298">
        <f t="shared" si="54"/>
        <v>0</v>
      </c>
      <c r="Z178" s="298">
        <f t="shared" si="54"/>
        <v>0</v>
      </c>
      <c r="AA178" s="298">
        <f t="shared" si="54"/>
        <v>0</v>
      </c>
      <c r="AB178" s="298">
        <f t="shared" si="54"/>
        <v>0</v>
      </c>
      <c r="AC178" s="298">
        <f t="shared" si="54"/>
        <v>0</v>
      </c>
      <c r="AD178" s="298">
        <f t="shared" si="54"/>
        <v>0</v>
      </c>
      <c r="AE178" s="298">
        <f t="shared" si="54"/>
        <v>0</v>
      </c>
      <c r="AF178" s="298">
        <f t="shared" si="54"/>
        <v>0</v>
      </c>
      <c r="AG178" s="298">
        <f t="shared" si="54"/>
        <v>0</v>
      </c>
      <c r="AH178" s="298">
        <f t="shared" si="54"/>
        <v>0</v>
      </c>
      <c r="AI178" s="298">
        <f t="shared" si="54"/>
        <v>0</v>
      </c>
      <c r="AJ178" s="298">
        <f t="shared" si="54"/>
        <v>0</v>
      </c>
      <c r="AK178" s="298">
        <f t="shared" si="54"/>
        <v>0</v>
      </c>
      <c r="AL178" s="298">
        <f t="shared" si="54"/>
        <v>0</v>
      </c>
      <c r="AM178" s="298">
        <f t="shared" si="54"/>
        <v>0</v>
      </c>
      <c r="AN178" s="298">
        <f t="shared" si="54"/>
        <v>0</v>
      </c>
      <c r="AO178" s="298">
        <f t="shared" si="54"/>
        <v>0</v>
      </c>
      <c r="AP178" s="298">
        <f t="shared" si="54"/>
        <v>0</v>
      </c>
      <c r="AQ178" s="298">
        <f t="shared" si="54"/>
        <v>0</v>
      </c>
      <c r="AR178" s="298">
        <f t="shared" si="54"/>
        <v>0</v>
      </c>
      <c r="AS178" s="298">
        <f t="shared" si="54"/>
        <v>0</v>
      </c>
      <c r="AT178" s="298">
        <f t="shared" si="54"/>
        <v>0</v>
      </c>
      <c r="AU178" s="298">
        <f t="shared" si="54"/>
        <v>0</v>
      </c>
      <c r="AV178" s="298">
        <f t="shared" si="54"/>
        <v>0</v>
      </c>
      <c r="AW178" s="298">
        <f t="shared" si="54"/>
        <v>0</v>
      </c>
      <c r="AX178" s="298">
        <f t="shared" si="54"/>
        <v>0</v>
      </c>
      <c r="AY178" s="298">
        <f t="shared" si="54"/>
        <v>0</v>
      </c>
      <c r="AZ178" s="298">
        <f t="shared" si="54"/>
        <v>0</v>
      </c>
      <c r="BA178" s="298">
        <f t="shared" si="54"/>
        <v>0</v>
      </c>
      <c r="BB178" s="298">
        <f t="shared" si="54"/>
        <v>0</v>
      </c>
      <c r="BC178" s="298">
        <f t="shared" si="54"/>
        <v>0</v>
      </c>
      <c r="BD178" s="298">
        <f t="shared" si="54"/>
        <v>0</v>
      </c>
      <c r="BE178" s="298">
        <f t="shared" si="54"/>
        <v>0</v>
      </c>
      <c r="BF178" s="298">
        <f t="shared" si="54"/>
        <v>0</v>
      </c>
      <c r="BG178" s="298">
        <f t="shared" si="54"/>
        <v>0</v>
      </c>
      <c r="BH178" s="298">
        <f t="shared" si="54"/>
        <v>0</v>
      </c>
      <c r="BI178" s="298">
        <f t="shared" si="54"/>
        <v>0</v>
      </c>
      <c r="BJ178" s="298">
        <f t="shared" si="54"/>
        <v>0</v>
      </c>
      <c r="BK178" s="298">
        <f t="shared" si="54"/>
        <v>0</v>
      </c>
      <c r="BL178" s="298">
        <f t="shared" si="54"/>
        <v>0</v>
      </c>
      <c r="BM178" s="298">
        <f t="shared" si="54"/>
        <v>0</v>
      </c>
      <c r="BN178" s="298">
        <f t="shared" si="54"/>
        <v>0</v>
      </c>
      <c r="BO178" s="298">
        <f t="shared" si="54"/>
        <v>0</v>
      </c>
      <c r="BP178" s="298">
        <f t="shared" si="54"/>
        <v>0</v>
      </c>
      <c r="BQ178" s="298">
        <f t="shared" si="54"/>
        <v>0</v>
      </c>
      <c r="BR178" s="298">
        <f t="shared" si="54"/>
        <v>0</v>
      </c>
      <c r="BS178" s="298">
        <f t="shared" si="54"/>
        <v>0</v>
      </c>
      <c r="BT178" s="298">
        <f t="shared" si="54"/>
        <v>0</v>
      </c>
      <c r="BU178" s="298">
        <f t="shared" si="54"/>
        <v>0</v>
      </c>
    </row>
    <row r="179" spans="2:73" ht="18" customHeight="1">
      <c r="B179" s="294">
        <v>173</v>
      </c>
      <c r="C179" s="292"/>
      <c r="D179" s="361"/>
      <c r="E179" s="362"/>
      <c r="F179" s="363"/>
      <c r="G179" s="363"/>
      <c r="H179" s="364"/>
      <c r="I179" s="363"/>
      <c r="J179" s="363"/>
      <c r="K179" s="291"/>
      <c r="L179" s="292" t="str">
        <f t="shared" si="42"/>
        <v/>
      </c>
      <c r="M179" s="292"/>
      <c r="N179" s="293">
        <f t="shared" si="51"/>
        <v>0</v>
      </c>
      <c r="O179" s="293">
        <f t="shared" si="51"/>
        <v>0</v>
      </c>
      <c r="P179" s="293">
        <f t="shared" si="54"/>
        <v>0</v>
      </c>
      <c r="Q179" s="293">
        <f t="shared" si="54"/>
        <v>0</v>
      </c>
      <c r="R179" s="293">
        <f t="shared" si="54"/>
        <v>0</v>
      </c>
      <c r="S179" s="293">
        <f t="shared" si="54"/>
        <v>0</v>
      </c>
      <c r="T179" s="293">
        <f t="shared" si="54"/>
        <v>0</v>
      </c>
      <c r="U179" s="293">
        <f t="shared" si="54"/>
        <v>0</v>
      </c>
      <c r="V179" s="293">
        <f t="shared" si="54"/>
        <v>0</v>
      </c>
      <c r="W179" s="293">
        <f t="shared" si="54"/>
        <v>0</v>
      </c>
      <c r="X179" s="293">
        <f t="shared" si="54"/>
        <v>0</v>
      </c>
      <c r="Y179" s="293">
        <f t="shared" si="54"/>
        <v>0</v>
      </c>
      <c r="Z179" s="293">
        <f t="shared" si="54"/>
        <v>0</v>
      </c>
      <c r="AA179" s="293">
        <f t="shared" si="54"/>
        <v>0</v>
      </c>
      <c r="AB179" s="293">
        <f t="shared" si="54"/>
        <v>0</v>
      </c>
      <c r="AC179" s="293">
        <f t="shared" si="54"/>
        <v>0</v>
      </c>
      <c r="AD179" s="293">
        <f t="shared" si="54"/>
        <v>0</v>
      </c>
      <c r="AE179" s="293">
        <f t="shared" si="54"/>
        <v>0</v>
      </c>
      <c r="AF179" s="293">
        <f t="shared" si="54"/>
        <v>0</v>
      </c>
      <c r="AG179" s="293">
        <f t="shared" si="54"/>
        <v>0</v>
      </c>
      <c r="AH179" s="293">
        <f t="shared" si="54"/>
        <v>0</v>
      </c>
      <c r="AI179" s="293">
        <f t="shared" si="54"/>
        <v>0</v>
      </c>
      <c r="AJ179" s="293">
        <f t="shared" si="54"/>
        <v>0</v>
      </c>
      <c r="AK179" s="293">
        <f t="shared" si="54"/>
        <v>0</v>
      </c>
      <c r="AL179" s="293">
        <f t="shared" si="54"/>
        <v>0</v>
      </c>
      <c r="AM179" s="293">
        <f t="shared" si="54"/>
        <v>0</v>
      </c>
      <c r="AN179" s="293">
        <f t="shared" si="54"/>
        <v>0</v>
      </c>
      <c r="AO179" s="293">
        <f t="shared" si="54"/>
        <v>0</v>
      </c>
      <c r="AP179" s="293">
        <f t="shared" si="54"/>
        <v>0</v>
      </c>
      <c r="AQ179" s="293">
        <f t="shared" si="54"/>
        <v>0</v>
      </c>
      <c r="AR179" s="293">
        <f t="shared" si="54"/>
        <v>0</v>
      </c>
      <c r="AS179" s="293">
        <f t="shared" si="54"/>
        <v>0</v>
      </c>
      <c r="AT179" s="293">
        <f t="shared" si="54"/>
        <v>0</v>
      </c>
      <c r="AU179" s="293">
        <f t="shared" si="54"/>
        <v>0</v>
      </c>
      <c r="AV179" s="293">
        <f t="shared" si="54"/>
        <v>0</v>
      </c>
      <c r="AW179" s="293">
        <f t="shared" si="54"/>
        <v>0</v>
      </c>
      <c r="AX179" s="293">
        <f t="shared" si="54"/>
        <v>0</v>
      </c>
      <c r="AY179" s="293">
        <f t="shared" si="54"/>
        <v>0</v>
      </c>
      <c r="AZ179" s="293">
        <f t="shared" si="54"/>
        <v>0</v>
      </c>
      <c r="BA179" s="293">
        <f t="shared" si="54"/>
        <v>0</v>
      </c>
      <c r="BB179" s="293">
        <f t="shared" si="54"/>
        <v>0</v>
      </c>
      <c r="BC179" s="293">
        <f t="shared" si="54"/>
        <v>0</v>
      </c>
      <c r="BD179" s="293">
        <f t="shared" si="54"/>
        <v>0</v>
      </c>
      <c r="BE179" s="293">
        <f t="shared" si="54"/>
        <v>0</v>
      </c>
      <c r="BF179" s="293">
        <f t="shared" si="54"/>
        <v>0</v>
      </c>
      <c r="BG179" s="293">
        <f t="shared" si="54"/>
        <v>0</v>
      </c>
      <c r="BH179" s="293">
        <f t="shared" si="54"/>
        <v>0</v>
      </c>
      <c r="BI179" s="293">
        <f t="shared" si="54"/>
        <v>0</v>
      </c>
      <c r="BJ179" s="293">
        <f t="shared" si="54"/>
        <v>0</v>
      </c>
      <c r="BK179" s="293">
        <f t="shared" si="54"/>
        <v>0</v>
      </c>
      <c r="BL179" s="293">
        <f t="shared" si="54"/>
        <v>0</v>
      </c>
      <c r="BM179" s="293">
        <f t="shared" si="54"/>
        <v>0</v>
      </c>
      <c r="BN179" s="293">
        <f t="shared" si="54"/>
        <v>0</v>
      </c>
      <c r="BO179" s="293">
        <f t="shared" si="54"/>
        <v>0</v>
      </c>
      <c r="BP179" s="293">
        <f t="shared" si="54"/>
        <v>0</v>
      </c>
      <c r="BQ179" s="293">
        <f t="shared" si="54"/>
        <v>0</v>
      </c>
      <c r="BR179" s="293">
        <f t="shared" si="54"/>
        <v>0</v>
      </c>
      <c r="BS179" s="293">
        <f t="shared" si="54"/>
        <v>0</v>
      </c>
      <c r="BT179" s="293">
        <f t="shared" si="54"/>
        <v>0</v>
      </c>
      <c r="BU179" s="293">
        <f t="shared" si="54"/>
        <v>0</v>
      </c>
    </row>
    <row r="180" spans="2:73" ht="18" customHeight="1" thickBot="1">
      <c r="B180" s="294">
        <v>174</v>
      </c>
      <c r="C180" s="297"/>
      <c r="D180" s="365"/>
      <c r="E180" s="366"/>
      <c r="F180" s="367"/>
      <c r="G180" s="367"/>
      <c r="H180" s="368"/>
      <c r="I180" s="367"/>
      <c r="J180" s="367"/>
      <c r="K180" s="295"/>
      <c r="L180" s="297" t="str">
        <f t="shared" si="42"/>
        <v/>
      </c>
      <c r="M180" s="297"/>
      <c r="N180" s="298">
        <f t="shared" si="51"/>
        <v>0</v>
      </c>
      <c r="O180" s="298">
        <f t="shared" si="51"/>
        <v>0</v>
      </c>
      <c r="P180" s="298">
        <f t="shared" si="54"/>
        <v>0</v>
      </c>
      <c r="Q180" s="298">
        <f t="shared" si="54"/>
        <v>0</v>
      </c>
      <c r="R180" s="298">
        <f t="shared" si="54"/>
        <v>0</v>
      </c>
      <c r="S180" s="298">
        <f t="shared" si="54"/>
        <v>0</v>
      </c>
      <c r="T180" s="298">
        <f t="shared" si="54"/>
        <v>0</v>
      </c>
      <c r="U180" s="298">
        <f t="shared" si="54"/>
        <v>0</v>
      </c>
      <c r="V180" s="298">
        <f t="shared" si="54"/>
        <v>0</v>
      </c>
      <c r="W180" s="298">
        <f t="shared" si="54"/>
        <v>0</v>
      </c>
      <c r="X180" s="298">
        <f t="shared" si="54"/>
        <v>0</v>
      </c>
      <c r="Y180" s="298">
        <f t="shared" si="54"/>
        <v>0</v>
      </c>
      <c r="Z180" s="298">
        <f t="shared" si="54"/>
        <v>0</v>
      </c>
      <c r="AA180" s="298">
        <f t="shared" si="54"/>
        <v>0</v>
      </c>
      <c r="AB180" s="298">
        <f t="shared" si="54"/>
        <v>0</v>
      </c>
      <c r="AC180" s="298">
        <f t="shared" si="54"/>
        <v>0</v>
      </c>
      <c r="AD180" s="298">
        <f t="shared" si="54"/>
        <v>0</v>
      </c>
      <c r="AE180" s="298">
        <f t="shared" si="54"/>
        <v>0</v>
      </c>
      <c r="AF180" s="298">
        <f t="shared" si="54"/>
        <v>0</v>
      </c>
      <c r="AG180" s="298">
        <f t="shared" si="54"/>
        <v>0</v>
      </c>
      <c r="AH180" s="298">
        <f t="shared" si="54"/>
        <v>0</v>
      </c>
      <c r="AI180" s="298">
        <f t="shared" si="54"/>
        <v>0</v>
      </c>
      <c r="AJ180" s="298">
        <f t="shared" si="54"/>
        <v>0</v>
      </c>
      <c r="AK180" s="298">
        <f t="shared" si="54"/>
        <v>0</v>
      </c>
      <c r="AL180" s="298">
        <f t="shared" si="54"/>
        <v>0</v>
      </c>
      <c r="AM180" s="298">
        <f t="shared" si="54"/>
        <v>0</v>
      </c>
      <c r="AN180" s="298">
        <f t="shared" si="54"/>
        <v>0</v>
      </c>
      <c r="AO180" s="298">
        <f t="shared" si="54"/>
        <v>0</v>
      </c>
      <c r="AP180" s="298">
        <f t="shared" si="54"/>
        <v>0</v>
      </c>
      <c r="AQ180" s="298">
        <f t="shared" si="54"/>
        <v>0</v>
      </c>
      <c r="AR180" s="298">
        <f t="shared" si="54"/>
        <v>0</v>
      </c>
      <c r="AS180" s="298">
        <f t="shared" si="54"/>
        <v>0</v>
      </c>
      <c r="AT180" s="298">
        <f t="shared" si="54"/>
        <v>0</v>
      </c>
      <c r="AU180" s="298">
        <f t="shared" si="54"/>
        <v>0</v>
      </c>
      <c r="AV180" s="298">
        <f t="shared" si="54"/>
        <v>0</v>
      </c>
      <c r="AW180" s="298">
        <f t="shared" si="54"/>
        <v>0</v>
      </c>
      <c r="AX180" s="298">
        <f t="shared" si="54"/>
        <v>0</v>
      </c>
      <c r="AY180" s="298">
        <f t="shared" si="54"/>
        <v>0</v>
      </c>
      <c r="AZ180" s="298">
        <f t="shared" si="54"/>
        <v>0</v>
      </c>
      <c r="BA180" s="298">
        <f t="shared" ref="P180:BU185" si="55">SUMIFS(listof_result_total_scores,listof_result_program_codes,$C180,listof_result_teams,BA$3)</f>
        <v>0</v>
      </c>
      <c r="BB180" s="298">
        <f t="shared" si="55"/>
        <v>0</v>
      </c>
      <c r="BC180" s="298">
        <f t="shared" si="55"/>
        <v>0</v>
      </c>
      <c r="BD180" s="298">
        <f t="shared" si="55"/>
        <v>0</v>
      </c>
      <c r="BE180" s="298">
        <f t="shared" si="55"/>
        <v>0</v>
      </c>
      <c r="BF180" s="298">
        <f t="shared" si="55"/>
        <v>0</v>
      </c>
      <c r="BG180" s="298">
        <f t="shared" si="55"/>
        <v>0</v>
      </c>
      <c r="BH180" s="298">
        <f t="shared" si="55"/>
        <v>0</v>
      </c>
      <c r="BI180" s="298">
        <f t="shared" si="55"/>
        <v>0</v>
      </c>
      <c r="BJ180" s="298">
        <f t="shared" si="55"/>
        <v>0</v>
      </c>
      <c r="BK180" s="298">
        <f t="shared" si="55"/>
        <v>0</v>
      </c>
      <c r="BL180" s="298">
        <f t="shared" si="55"/>
        <v>0</v>
      </c>
      <c r="BM180" s="298">
        <f t="shared" si="55"/>
        <v>0</v>
      </c>
      <c r="BN180" s="298">
        <f t="shared" si="55"/>
        <v>0</v>
      </c>
      <c r="BO180" s="298">
        <f t="shared" si="55"/>
        <v>0</v>
      </c>
      <c r="BP180" s="298">
        <f t="shared" si="55"/>
        <v>0</v>
      </c>
      <c r="BQ180" s="298">
        <f t="shared" si="55"/>
        <v>0</v>
      </c>
      <c r="BR180" s="298">
        <f t="shared" si="55"/>
        <v>0</v>
      </c>
      <c r="BS180" s="298">
        <f t="shared" si="55"/>
        <v>0</v>
      </c>
      <c r="BT180" s="298">
        <f t="shared" si="55"/>
        <v>0</v>
      </c>
      <c r="BU180" s="298">
        <f t="shared" si="55"/>
        <v>0</v>
      </c>
    </row>
    <row r="181" spans="2:73" ht="18" customHeight="1">
      <c r="B181" s="294">
        <v>175</v>
      </c>
      <c r="C181" s="292"/>
      <c r="D181" s="361"/>
      <c r="E181" s="362"/>
      <c r="F181" s="363"/>
      <c r="G181" s="363"/>
      <c r="H181" s="364"/>
      <c r="I181" s="363"/>
      <c r="J181" s="363"/>
      <c r="K181" s="291"/>
      <c r="L181" s="292" t="str">
        <f t="shared" si="42"/>
        <v/>
      </c>
      <c r="M181" s="292"/>
      <c r="N181" s="293">
        <f t="shared" si="51"/>
        <v>0</v>
      </c>
      <c r="O181" s="293">
        <f t="shared" si="51"/>
        <v>0</v>
      </c>
      <c r="P181" s="293">
        <f t="shared" si="55"/>
        <v>0</v>
      </c>
      <c r="Q181" s="293">
        <f t="shared" si="55"/>
        <v>0</v>
      </c>
      <c r="R181" s="293">
        <f t="shared" si="55"/>
        <v>0</v>
      </c>
      <c r="S181" s="293">
        <f t="shared" si="55"/>
        <v>0</v>
      </c>
      <c r="T181" s="293">
        <f t="shared" si="55"/>
        <v>0</v>
      </c>
      <c r="U181" s="293">
        <f t="shared" si="55"/>
        <v>0</v>
      </c>
      <c r="V181" s="293">
        <f t="shared" si="55"/>
        <v>0</v>
      </c>
      <c r="W181" s="293">
        <f t="shared" si="55"/>
        <v>0</v>
      </c>
      <c r="X181" s="293">
        <f t="shared" si="55"/>
        <v>0</v>
      </c>
      <c r="Y181" s="293">
        <f t="shared" si="55"/>
        <v>0</v>
      </c>
      <c r="Z181" s="293">
        <f t="shared" si="55"/>
        <v>0</v>
      </c>
      <c r="AA181" s="293">
        <f t="shared" si="55"/>
        <v>0</v>
      </c>
      <c r="AB181" s="293">
        <f t="shared" si="55"/>
        <v>0</v>
      </c>
      <c r="AC181" s="293">
        <f t="shared" si="55"/>
        <v>0</v>
      </c>
      <c r="AD181" s="293">
        <f t="shared" si="55"/>
        <v>0</v>
      </c>
      <c r="AE181" s="293">
        <f t="shared" si="55"/>
        <v>0</v>
      </c>
      <c r="AF181" s="293">
        <f t="shared" si="55"/>
        <v>0</v>
      </c>
      <c r="AG181" s="293">
        <f t="shared" si="55"/>
        <v>0</v>
      </c>
      <c r="AH181" s="293">
        <f t="shared" si="55"/>
        <v>0</v>
      </c>
      <c r="AI181" s="293">
        <f t="shared" si="55"/>
        <v>0</v>
      </c>
      <c r="AJ181" s="293">
        <f t="shared" si="55"/>
        <v>0</v>
      </c>
      <c r="AK181" s="293">
        <f t="shared" si="55"/>
        <v>0</v>
      </c>
      <c r="AL181" s="293">
        <f t="shared" si="55"/>
        <v>0</v>
      </c>
      <c r="AM181" s="293">
        <f t="shared" si="55"/>
        <v>0</v>
      </c>
      <c r="AN181" s="293">
        <f t="shared" si="55"/>
        <v>0</v>
      </c>
      <c r="AO181" s="293">
        <f t="shared" si="55"/>
        <v>0</v>
      </c>
      <c r="AP181" s="293">
        <f t="shared" si="55"/>
        <v>0</v>
      </c>
      <c r="AQ181" s="293">
        <f t="shared" si="55"/>
        <v>0</v>
      </c>
      <c r="AR181" s="293">
        <f t="shared" si="55"/>
        <v>0</v>
      </c>
      <c r="AS181" s="293">
        <f t="shared" si="55"/>
        <v>0</v>
      </c>
      <c r="AT181" s="293">
        <f t="shared" si="55"/>
        <v>0</v>
      </c>
      <c r="AU181" s="293">
        <f t="shared" si="55"/>
        <v>0</v>
      </c>
      <c r="AV181" s="293">
        <f t="shared" si="55"/>
        <v>0</v>
      </c>
      <c r="AW181" s="293">
        <f t="shared" si="55"/>
        <v>0</v>
      </c>
      <c r="AX181" s="293">
        <f t="shared" si="55"/>
        <v>0</v>
      </c>
      <c r="AY181" s="293">
        <f t="shared" si="55"/>
        <v>0</v>
      </c>
      <c r="AZ181" s="293">
        <f t="shared" si="55"/>
        <v>0</v>
      </c>
      <c r="BA181" s="293">
        <f t="shared" si="55"/>
        <v>0</v>
      </c>
      <c r="BB181" s="293">
        <f t="shared" si="55"/>
        <v>0</v>
      </c>
      <c r="BC181" s="293">
        <f t="shared" si="55"/>
        <v>0</v>
      </c>
      <c r="BD181" s="293">
        <f t="shared" si="55"/>
        <v>0</v>
      </c>
      <c r="BE181" s="293">
        <f t="shared" si="55"/>
        <v>0</v>
      </c>
      <c r="BF181" s="293">
        <f t="shared" si="55"/>
        <v>0</v>
      </c>
      <c r="BG181" s="293">
        <f t="shared" si="55"/>
        <v>0</v>
      </c>
      <c r="BH181" s="293">
        <f t="shared" si="55"/>
        <v>0</v>
      </c>
      <c r="BI181" s="293">
        <f t="shared" si="55"/>
        <v>0</v>
      </c>
      <c r="BJ181" s="293">
        <f t="shared" si="55"/>
        <v>0</v>
      </c>
      <c r="BK181" s="293">
        <f t="shared" si="55"/>
        <v>0</v>
      </c>
      <c r="BL181" s="293">
        <f t="shared" si="55"/>
        <v>0</v>
      </c>
      <c r="BM181" s="293">
        <f t="shared" si="55"/>
        <v>0</v>
      </c>
      <c r="BN181" s="293">
        <f t="shared" si="55"/>
        <v>0</v>
      </c>
      <c r="BO181" s="293">
        <f t="shared" si="55"/>
        <v>0</v>
      </c>
      <c r="BP181" s="293">
        <f t="shared" si="55"/>
        <v>0</v>
      </c>
      <c r="BQ181" s="293">
        <f t="shared" si="55"/>
        <v>0</v>
      </c>
      <c r="BR181" s="293">
        <f t="shared" si="55"/>
        <v>0</v>
      </c>
      <c r="BS181" s="293">
        <f t="shared" si="55"/>
        <v>0</v>
      </c>
      <c r="BT181" s="293">
        <f t="shared" si="55"/>
        <v>0</v>
      </c>
      <c r="BU181" s="293">
        <f t="shared" si="55"/>
        <v>0</v>
      </c>
    </row>
    <row r="182" spans="2:73" ht="18" customHeight="1" thickBot="1">
      <c r="B182" s="294">
        <v>176</v>
      </c>
      <c r="C182" s="297"/>
      <c r="D182" s="365"/>
      <c r="E182" s="366"/>
      <c r="F182" s="367"/>
      <c r="G182" s="367"/>
      <c r="H182" s="368"/>
      <c r="I182" s="367"/>
      <c r="J182" s="367"/>
      <c r="K182" s="295"/>
      <c r="L182" s="297" t="str">
        <f t="shared" si="42"/>
        <v/>
      </c>
      <c r="M182" s="297"/>
      <c r="N182" s="298">
        <f t="shared" si="51"/>
        <v>0</v>
      </c>
      <c r="O182" s="298">
        <f t="shared" si="51"/>
        <v>0</v>
      </c>
      <c r="P182" s="298">
        <f t="shared" si="55"/>
        <v>0</v>
      </c>
      <c r="Q182" s="298">
        <f t="shared" si="55"/>
        <v>0</v>
      </c>
      <c r="R182" s="298">
        <f t="shared" si="55"/>
        <v>0</v>
      </c>
      <c r="S182" s="298">
        <f t="shared" si="55"/>
        <v>0</v>
      </c>
      <c r="T182" s="298">
        <f t="shared" si="55"/>
        <v>0</v>
      </c>
      <c r="U182" s="298">
        <f t="shared" si="55"/>
        <v>0</v>
      </c>
      <c r="V182" s="298">
        <f t="shared" si="55"/>
        <v>0</v>
      </c>
      <c r="W182" s="298">
        <f t="shared" si="55"/>
        <v>0</v>
      </c>
      <c r="X182" s="298">
        <f t="shared" si="55"/>
        <v>0</v>
      </c>
      <c r="Y182" s="298">
        <f t="shared" si="55"/>
        <v>0</v>
      </c>
      <c r="Z182" s="298">
        <f t="shared" si="55"/>
        <v>0</v>
      </c>
      <c r="AA182" s="298">
        <f t="shared" si="55"/>
        <v>0</v>
      </c>
      <c r="AB182" s="298">
        <f t="shared" si="55"/>
        <v>0</v>
      </c>
      <c r="AC182" s="298">
        <f t="shared" si="55"/>
        <v>0</v>
      </c>
      <c r="AD182" s="298">
        <f t="shared" si="55"/>
        <v>0</v>
      </c>
      <c r="AE182" s="298">
        <f t="shared" si="55"/>
        <v>0</v>
      </c>
      <c r="AF182" s="298">
        <f t="shared" si="55"/>
        <v>0</v>
      </c>
      <c r="AG182" s="298">
        <f t="shared" si="55"/>
        <v>0</v>
      </c>
      <c r="AH182" s="298">
        <f t="shared" si="55"/>
        <v>0</v>
      </c>
      <c r="AI182" s="298">
        <f t="shared" si="55"/>
        <v>0</v>
      </c>
      <c r="AJ182" s="298">
        <f t="shared" si="55"/>
        <v>0</v>
      </c>
      <c r="AK182" s="298">
        <f t="shared" si="55"/>
        <v>0</v>
      </c>
      <c r="AL182" s="298">
        <f t="shared" si="55"/>
        <v>0</v>
      </c>
      <c r="AM182" s="298">
        <f t="shared" si="55"/>
        <v>0</v>
      </c>
      <c r="AN182" s="298">
        <f t="shared" si="55"/>
        <v>0</v>
      </c>
      <c r="AO182" s="298">
        <f t="shared" si="55"/>
        <v>0</v>
      </c>
      <c r="AP182" s="298">
        <f t="shared" si="55"/>
        <v>0</v>
      </c>
      <c r="AQ182" s="298">
        <f t="shared" si="55"/>
        <v>0</v>
      </c>
      <c r="AR182" s="298">
        <f t="shared" si="55"/>
        <v>0</v>
      </c>
      <c r="AS182" s="298">
        <f t="shared" si="55"/>
        <v>0</v>
      </c>
      <c r="AT182" s="298">
        <f t="shared" si="55"/>
        <v>0</v>
      </c>
      <c r="AU182" s="298">
        <f t="shared" si="55"/>
        <v>0</v>
      </c>
      <c r="AV182" s="298">
        <f t="shared" si="55"/>
        <v>0</v>
      </c>
      <c r="AW182" s="298">
        <f t="shared" si="55"/>
        <v>0</v>
      </c>
      <c r="AX182" s="298">
        <f t="shared" si="55"/>
        <v>0</v>
      </c>
      <c r="AY182" s="298">
        <f t="shared" si="55"/>
        <v>0</v>
      </c>
      <c r="AZ182" s="298">
        <f t="shared" si="55"/>
        <v>0</v>
      </c>
      <c r="BA182" s="298">
        <f t="shared" si="55"/>
        <v>0</v>
      </c>
      <c r="BB182" s="298">
        <f t="shared" si="55"/>
        <v>0</v>
      </c>
      <c r="BC182" s="298">
        <f t="shared" si="55"/>
        <v>0</v>
      </c>
      <c r="BD182" s="298">
        <f t="shared" si="55"/>
        <v>0</v>
      </c>
      <c r="BE182" s="298">
        <f t="shared" si="55"/>
        <v>0</v>
      </c>
      <c r="BF182" s="298">
        <f t="shared" si="55"/>
        <v>0</v>
      </c>
      <c r="BG182" s="298">
        <f t="shared" si="55"/>
        <v>0</v>
      </c>
      <c r="BH182" s="298">
        <f t="shared" si="55"/>
        <v>0</v>
      </c>
      <c r="BI182" s="298">
        <f t="shared" si="55"/>
        <v>0</v>
      </c>
      <c r="BJ182" s="298">
        <f t="shared" si="55"/>
        <v>0</v>
      </c>
      <c r="BK182" s="298">
        <f t="shared" si="55"/>
        <v>0</v>
      </c>
      <c r="BL182" s="298">
        <f t="shared" si="55"/>
        <v>0</v>
      </c>
      <c r="BM182" s="298">
        <f t="shared" si="55"/>
        <v>0</v>
      </c>
      <c r="BN182" s="298">
        <f t="shared" si="55"/>
        <v>0</v>
      </c>
      <c r="BO182" s="298">
        <f t="shared" si="55"/>
        <v>0</v>
      </c>
      <c r="BP182" s="298">
        <f t="shared" si="55"/>
        <v>0</v>
      </c>
      <c r="BQ182" s="298">
        <f t="shared" si="55"/>
        <v>0</v>
      </c>
      <c r="BR182" s="298">
        <f t="shared" si="55"/>
        <v>0</v>
      </c>
      <c r="BS182" s="298">
        <f t="shared" si="55"/>
        <v>0</v>
      </c>
      <c r="BT182" s="298">
        <f t="shared" si="55"/>
        <v>0</v>
      </c>
      <c r="BU182" s="298">
        <f t="shared" si="55"/>
        <v>0</v>
      </c>
    </row>
    <row r="183" spans="2:73" ht="18" customHeight="1">
      <c r="B183" s="294">
        <v>177</v>
      </c>
      <c r="C183" s="292"/>
      <c r="D183" s="361"/>
      <c r="E183" s="362"/>
      <c r="F183" s="363"/>
      <c r="G183" s="363"/>
      <c r="H183" s="364"/>
      <c r="I183" s="363"/>
      <c r="J183" s="363"/>
      <c r="K183" s="291"/>
      <c r="L183" s="292" t="str">
        <f t="shared" si="42"/>
        <v/>
      </c>
      <c r="M183" s="292"/>
      <c r="N183" s="293">
        <f t="shared" si="51"/>
        <v>0</v>
      </c>
      <c r="O183" s="293">
        <f t="shared" si="51"/>
        <v>0</v>
      </c>
      <c r="P183" s="293">
        <f t="shared" si="55"/>
        <v>0</v>
      </c>
      <c r="Q183" s="293">
        <f t="shared" si="55"/>
        <v>0</v>
      </c>
      <c r="R183" s="293">
        <f t="shared" si="55"/>
        <v>0</v>
      </c>
      <c r="S183" s="293">
        <f t="shared" si="55"/>
        <v>0</v>
      </c>
      <c r="T183" s="293">
        <f t="shared" si="55"/>
        <v>0</v>
      </c>
      <c r="U183" s="293">
        <f t="shared" si="55"/>
        <v>0</v>
      </c>
      <c r="V183" s="293">
        <f t="shared" si="55"/>
        <v>0</v>
      </c>
      <c r="W183" s="293">
        <f t="shared" si="55"/>
        <v>0</v>
      </c>
      <c r="X183" s="293">
        <f t="shared" si="55"/>
        <v>0</v>
      </c>
      <c r="Y183" s="293">
        <f t="shared" si="55"/>
        <v>0</v>
      </c>
      <c r="Z183" s="293">
        <f t="shared" si="55"/>
        <v>0</v>
      </c>
      <c r="AA183" s="293">
        <f t="shared" si="55"/>
        <v>0</v>
      </c>
      <c r="AB183" s="293">
        <f t="shared" si="55"/>
        <v>0</v>
      </c>
      <c r="AC183" s="293">
        <f t="shared" si="55"/>
        <v>0</v>
      </c>
      <c r="AD183" s="293">
        <f t="shared" si="55"/>
        <v>0</v>
      </c>
      <c r="AE183" s="293">
        <f t="shared" si="55"/>
        <v>0</v>
      </c>
      <c r="AF183" s="293">
        <f t="shared" si="55"/>
        <v>0</v>
      </c>
      <c r="AG183" s="293">
        <f t="shared" si="55"/>
        <v>0</v>
      </c>
      <c r="AH183" s="293">
        <f t="shared" si="55"/>
        <v>0</v>
      </c>
      <c r="AI183" s="293">
        <f t="shared" si="55"/>
        <v>0</v>
      </c>
      <c r="AJ183" s="293">
        <f t="shared" si="55"/>
        <v>0</v>
      </c>
      <c r="AK183" s="293">
        <f t="shared" si="55"/>
        <v>0</v>
      </c>
      <c r="AL183" s="293">
        <f t="shared" si="55"/>
        <v>0</v>
      </c>
      <c r="AM183" s="293">
        <f t="shared" si="55"/>
        <v>0</v>
      </c>
      <c r="AN183" s="293">
        <f t="shared" si="55"/>
        <v>0</v>
      </c>
      <c r="AO183" s="293">
        <f t="shared" si="55"/>
        <v>0</v>
      </c>
      <c r="AP183" s="293">
        <f t="shared" si="55"/>
        <v>0</v>
      </c>
      <c r="AQ183" s="293">
        <f t="shared" si="55"/>
        <v>0</v>
      </c>
      <c r="AR183" s="293">
        <f t="shared" si="55"/>
        <v>0</v>
      </c>
      <c r="AS183" s="293">
        <f t="shared" si="55"/>
        <v>0</v>
      </c>
      <c r="AT183" s="293">
        <f t="shared" si="55"/>
        <v>0</v>
      </c>
      <c r="AU183" s="293">
        <f t="shared" si="55"/>
        <v>0</v>
      </c>
      <c r="AV183" s="293">
        <f t="shared" si="55"/>
        <v>0</v>
      </c>
      <c r="AW183" s="293">
        <f t="shared" si="55"/>
        <v>0</v>
      </c>
      <c r="AX183" s="293">
        <f t="shared" si="55"/>
        <v>0</v>
      </c>
      <c r="AY183" s="293">
        <f t="shared" si="55"/>
        <v>0</v>
      </c>
      <c r="AZ183" s="293">
        <f t="shared" si="55"/>
        <v>0</v>
      </c>
      <c r="BA183" s="293">
        <f t="shared" si="55"/>
        <v>0</v>
      </c>
      <c r="BB183" s="293">
        <f t="shared" si="55"/>
        <v>0</v>
      </c>
      <c r="BC183" s="293">
        <f t="shared" si="55"/>
        <v>0</v>
      </c>
      <c r="BD183" s="293">
        <f t="shared" si="55"/>
        <v>0</v>
      </c>
      <c r="BE183" s="293">
        <f t="shared" si="55"/>
        <v>0</v>
      </c>
      <c r="BF183" s="293">
        <f t="shared" si="55"/>
        <v>0</v>
      </c>
      <c r="BG183" s="293">
        <f t="shared" si="55"/>
        <v>0</v>
      </c>
      <c r="BH183" s="293">
        <f t="shared" si="55"/>
        <v>0</v>
      </c>
      <c r="BI183" s="293">
        <f t="shared" si="55"/>
        <v>0</v>
      </c>
      <c r="BJ183" s="293">
        <f t="shared" si="55"/>
        <v>0</v>
      </c>
      <c r="BK183" s="293">
        <f t="shared" si="55"/>
        <v>0</v>
      </c>
      <c r="BL183" s="293">
        <f t="shared" si="55"/>
        <v>0</v>
      </c>
      <c r="BM183" s="293">
        <f t="shared" si="55"/>
        <v>0</v>
      </c>
      <c r="BN183" s="293">
        <f t="shared" si="55"/>
        <v>0</v>
      </c>
      <c r="BO183" s="293">
        <f t="shared" si="55"/>
        <v>0</v>
      </c>
      <c r="BP183" s="293">
        <f t="shared" si="55"/>
        <v>0</v>
      </c>
      <c r="BQ183" s="293">
        <f t="shared" si="55"/>
        <v>0</v>
      </c>
      <c r="BR183" s="293">
        <f t="shared" si="55"/>
        <v>0</v>
      </c>
      <c r="BS183" s="293">
        <f t="shared" si="55"/>
        <v>0</v>
      </c>
      <c r="BT183" s="293">
        <f t="shared" si="55"/>
        <v>0</v>
      </c>
      <c r="BU183" s="293">
        <f t="shared" si="55"/>
        <v>0</v>
      </c>
    </row>
    <row r="184" spans="2:73" ht="18" customHeight="1" thickBot="1">
      <c r="B184" s="294">
        <v>178</v>
      </c>
      <c r="C184" s="297"/>
      <c r="D184" s="365"/>
      <c r="E184" s="366"/>
      <c r="F184" s="367"/>
      <c r="G184" s="367"/>
      <c r="H184" s="368"/>
      <c r="I184" s="367"/>
      <c r="J184" s="367"/>
      <c r="K184" s="295"/>
      <c r="L184" s="297" t="str">
        <f t="shared" si="42"/>
        <v/>
      </c>
      <c r="M184" s="297"/>
      <c r="N184" s="298">
        <f t="shared" si="51"/>
        <v>0</v>
      </c>
      <c r="O184" s="298">
        <f t="shared" si="51"/>
        <v>0</v>
      </c>
      <c r="P184" s="298">
        <f t="shared" si="55"/>
        <v>0</v>
      </c>
      <c r="Q184" s="298">
        <f t="shared" si="55"/>
        <v>0</v>
      </c>
      <c r="R184" s="298">
        <f t="shared" si="55"/>
        <v>0</v>
      </c>
      <c r="S184" s="298">
        <f t="shared" si="55"/>
        <v>0</v>
      </c>
      <c r="T184" s="298">
        <f t="shared" si="55"/>
        <v>0</v>
      </c>
      <c r="U184" s="298">
        <f t="shared" si="55"/>
        <v>0</v>
      </c>
      <c r="V184" s="298">
        <f t="shared" si="55"/>
        <v>0</v>
      </c>
      <c r="W184" s="298">
        <f t="shared" si="55"/>
        <v>0</v>
      </c>
      <c r="X184" s="298">
        <f t="shared" si="55"/>
        <v>0</v>
      </c>
      <c r="Y184" s="298">
        <f t="shared" si="55"/>
        <v>0</v>
      </c>
      <c r="Z184" s="298">
        <f t="shared" si="55"/>
        <v>0</v>
      </c>
      <c r="AA184" s="298">
        <f t="shared" si="55"/>
        <v>0</v>
      </c>
      <c r="AB184" s="298">
        <f t="shared" si="55"/>
        <v>0</v>
      </c>
      <c r="AC184" s="298">
        <f t="shared" si="55"/>
        <v>0</v>
      </c>
      <c r="AD184" s="298">
        <f t="shared" si="55"/>
        <v>0</v>
      </c>
      <c r="AE184" s="298">
        <f t="shared" si="55"/>
        <v>0</v>
      </c>
      <c r="AF184" s="298">
        <f t="shared" si="55"/>
        <v>0</v>
      </c>
      <c r="AG184" s="298">
        <f t="shared" si="55"/>
        <v>0</v>
      </c>
      <c r="AH184" s="298">
        <f t="shared" si="55"/>
        <v>0</v>
      </c>
      <c r="AI184" s="298">
        <f t="shared" si="55"/>
        <v>0</v>
      </c>
      <c r="AJ184" s="298">
        <f t="shared" si="55"/>
        <v>0</v>
      </c>
      <c r="AK184" s="298">
        <f t="shared" si="55"/>
        <v>0</v>
      </c>
      <c r="AL184" s="298">
        <f t="shared" si="55"/>
        <v>0</v>
      </c>
      <c r="AM184" s="298">
        <f t="shared" si="55"/>
        <v>0</v>
      </c>
      <c r="AN184" s="298">
        <f t="shared" si="55"/>
        <v>0</v>
      </c>
      <c r="AO184" s="298">
        <f t="shared" si="55"/>
        <v>0</v>
      </c>
      <c r="AP184" s="298">
        <f t="shared" si="55"/>
        <v>0</v>
      </c>
      <c r="AQ184" s="298">
        <f t="shared" si="55"/>
        <v>0</v>
      </c>
      <c r="AR184" s="298">
        <f t="shared" si="55"/>
        <v>0</v>
      </c>
      <c r="AS184" s="298">
        <f t="shared" si="55"/>
        <v>0</v>
      </c>
      <c r="AT184" s="298">
        <f t="shared" si="55"/>
        <v>0</v>
      </c>
      <c r="AU184" s="298">
        <f t="shared" si="55"/>
        <v>0</v>
      </c>
      <c r="AV184" s="298">
        <f t="shared" si="55"/>
        <v>0</v>
      </c>
      <c r="AW184" s="298">
        <f t="shared" si="55"/>
        <v>0</v>
      </c>
      <c r="AX184" s="298">
        <f t="shared" si="55"/>
        <v>0</v>
      </c>
      <c r="AY184" s="298">
        <f t="shared" si="55"/>
        <v>0</v>
      </c>
      <c r="AZ184" s="298">
        <f t="shared" si="55"/>
        <v>0</v>
      </c>
      <c r="BA184" s="298">
        <f t="shared" si="55"/>
        <v>0</v>
      </c>
      <c r="BB184" s="298">
        <f t="shared" si="55"/>
        <v>0</v>
      </c>
      <c r="BC184" s="298">
        <f t="shared" si="55"/>
        <v>0</v>
      </c>
      <c r="BD184" s="298">
        <f t="shared" si="55"/>
        <v>0</v>
      </c>
      <c r="BE184" s="298">
        <f t="shared" si="55"/>
        <v>0</v>
      </c>
      <c r="BF184" s="298">
        <f t="shared" si="55"/>
        <v>0</v>
      </c>
      <c r="BG184" s="298">
        <f t="shared" si="55"/>
        <v>0</v>
      </c>
      <c r="BH184" s="298">
        <f t="shared" si="55"/>
        <v>0</v>
      </c>
      <c r="BI184" s="298">
        <f t="shared" si="55"/>
        <v>0</v>
      </c>
      <c r="BJ184" s="298">
        <f t="shared" si="55"/>
        <v>0</v>
      </c>
      <c r="BK184" s="298">
        <f t="shared" si="55"/>
        <v>0</v>
      </c>
      <c r="BL184" s="298">
        <f t="shared" si="55"/>
        <v>0</v>
      </c>
      <c r="BM184" s="298">
        <f t="shared" si="55"/>
        <v>0</v>
      </c>
      <c r="BN184" s="298">
        <f t="shared" si="55"/>
        <v>0</v>
      </c>
      <c r="BO184" s="298">
        <f t="shared" si="55"/>
        <v>0</v>
      </c>
      <c r="BP184" s="298">
        <f t="shared" si="55"/>
        <v>0</v>
      </c>
      <c r="BQ184" s="298">
        <f t="shared" si="55"/>
        <v>0</v>
      </c>
      <c r="BR184" s="298">
        <f t="shared" si="55"/>
        <v>0</v>
      </c>
      <c r="BS184" s="298">
        <f t="shared" si="55"/>
        <v>0</v>
      </c>
      <c r="BT184" s="298">
        <f t="shared" si="55"/>
        <v>0</v>
      </c>
      <c r="BU184" s="298">
        <f t="shared" si="55"/>
        <v>0</v>
      </c>
    </row>
    <row r="185" spans="2:73" ht="18" customHeight="1">
      <c r="B185" s="294">
        <v>179</v>
      </c>
      <c r="C185" s="292"/>
      <c r="D185" s="361"/>
      <c r="E185" s="362"/>
      <c r="F185" s="363"/>
      <c r="G185" s="363"/>
      <c r="H185" s="364"/>
      <c r="I185" s="363"/>
      <c r="J185" s="363"/>
      <c r="K185" s="291"/>
      <c r="L185" s="292" t="str">
        <f t="shared" si="42"/>
        <v/>
      </c>
      <c r="M185" s="292"/>
      <c r="N185" s="293">
        <f t="shared" si="51"/>
        <v>0</v>
      </c>
      <c r="O185" s="293">
        <f t="shared" si="51"/>
        <v>0</v>
      </c>
      <c r="P185" s="293">
        <f t="shared" si="55"/>
        <v>0</v>
      </c>
      <c r="Q185" s="293">
        <f t="shared" si="55"/>
        <v>0</v>
      </c>
      <c r="R185" s="293">
        <f t="shared" ref="P185:BU189" si="56">SUMIFS(listof_result_total_scores,listof_result_program_codes,$C185,listof_result_teams,R$3)</f>
        <v>0</v>
      </c>
      <c r="S185" s="293">
        <f t="shared" si="56"/>
        <v>0</v>
      </c>
      <c r="T185" s="293">
        <f t="shared" si="56"/>
        <v>0</v>
      </c>
      <c r="U185" s="293">
        <f t="shared" si="56"/>
        <v>0</v>
      </c>
      <c r="V185" s="293">
        <f t="shared" si="56"/>
        <v>0</v>
      </c>
      <c r="W185" s="293">
        <f t="shared" si="56"/>
        <v>0</v>
      </c>
      <c r="X185" s="293">
        <f t="shared" si="56"/>
        <v>0</v>
      </c>
      <c r="Y185" s="293">
        <f t="shared" si="56"/>
        <v>0</v>
      </c>
      <c r="Z185" s="293">
        <f t="shared" si="56"/>
        <v>0</v>
      </c>
      <c r="AA185" s="293">
        <f t="shared" si="56"/>
        <v>0</v>
      </c>
      <c r="AB185" s="293">
        <f t="shared" si="56"/>
        <v>0</v>
      </c>
      <c r="AC185" s="293">
        <f t="shared" si="56"/>
        <v>0</v>
      </c>
      <c r="AD185" s="293">
        <f t="shared" si="56"/>
        <v>0</v>
      </c>
      <c r="AE185" s="293">
        <f t="shared" si="56"/>
        <v>0</v>
      </c>
      <c r="AF185" s="293">
        <f t="shared" si="56"/>
        <v>0</v>
      </c>
      <c r="AG185" s="293">
        <f t="shared" si="56"/>
        <v>0</v>
      </c>
      <c r="AH185" s="293">
        <f t="shared" si="56"/>
        <v>0</v>
      </c>
      <c r="AI185" s="293">
        <f t="shared" si="56"/>
        <v>0</v>
      </c>
      <c r="AJ185" s="293">
        <f t="shared" si="56"/>
        <v>0</v>
      </c>
      <c r="AK185" s="293">
        <f t="shared" si="56"/>
        <v>0</v>
      </c>
      <c r="AL185" s="293">
        <f t="shared" si="56"/>
        <v>0</v>
      </c>
      <c r="AM185" s="293">
        <f t="shared" si="56"/>
        <v>0</v>
      </c>
      <c r="AN185" s="293">
        <f t="shared" si="56"/>
        <v>0</v>
      </c>
      <c r="AO185" s="293">
        <f t="shared" si="56"/>
        <v>0</v>
      </c>
      <c r="AP185" s="293">
        <f t="shared" si="56"/>
        <v>0</v>
      </c>
      <c r="AQ185" s="293">
        <f t="shared" si="56"/>
        <v>0</v>
      </c>
      <c r="AR185" s="293">
        <f t="shared" si="56"/>
        <v>0</v>
      </c>
      <c r="AS185" s="293">
        <f t="shared" si="56"/>
        <v>0</v>
      </c>
      <c r="AT185" s="293">
        <f t="shared" si="56"/>
        <v>0</v>
      </c>
      <c r="AU185" s="293">
        <f t="shared" si="56"/>
        <v>0</v>
      </c>
      <c r="AV185" s="293">
        <f t="shared" si="56"/>
        <v>0</v>
      </c>
      <c r="AW185" s="293">
        <f t="shared" si="56"/>
        <v>0</v>
      </c>
      <c r="AX185" s="293">
        <f t="shared" si="56"/>
        <v>0</v>
      </c>
      <c r="AY185" s="293">
        <f t="shared" si="56"/>
        <v>0</v>
      </c>
      <c r="AZ185" s="293">
        <f t="shared" si="56"/>
        <v>0</v>
      </c>
      <c r="BA185" s="293">
        <f t="shared" si="56"/>
        <v>0</v>
      </c>
      <c r="BB185" s="293">
        <f t="shared" si="56"/>
        <v>0</v>
      </c>
      <c r="BC185" s="293">
        <f t="shared" si="56"/>
        <v>0</v>
      </c>
      <c r="BD185" s="293">
        <f t="shared" si="56"/>
        <v>0</v>
      </c>
      <c r="BE185" s="293">
        <f t="shared" si="56"/>
        <v>0</v>
      </c>
      <c r="BF185" s="293">
        <f t="shared" si="56"/>
        <v>0</v>
      </c>
      <c r="BG185" s="293">
        <f t="shared" si="56"/>
        <v>0</v>
      </c>
      <c r="BH185" s="293">
        <f t="shared" si="56"/>
        <v>0</v>
      </c>
      <c r="BI185" s="293">
        <f t="shared" si="56"/>
        <v>0</v>
      </c>
      <c r="BJ185" s="293">
        <f t="shared" si="56"/>
        <v>0</v>
      </c>
      <c r="BK185" s="293">
        <f t="shared" si="56"/>
        <v>0</v>
      </c>
      <c r="BL185" s="293">
        <f t="shared" si="56"/>
        <v>0</v>
      </c>
      <c r="BM185" s="293">
        <f t="shared" si="56"/>
        <v>0</v>
      </c>
      <c r="BN185" s="293">
        <f t="shared" si="56"/>
        <v>0</v>
      </c>
      <c r="BO185" s="293">
        <f t="shared" si="56"/>
        <v>0</v>
      </c>
      <c r="BP185" s="293">
        <f t="shared" si="56"/>
        <v>0</v>
      </c>
      <c r="BQ185" s="293">
        <f t="shared" si="56"/>
        <v>0</v>
      </c>
      <c r="BR185" s="293">
        <f t="shared" si="56"/>
        <v>0</v>
      </c>
      <c r="BS185" s="293">
        <f t="shared" si="56"/>
        <v>0</v>
      </c>
      <c r="BT185" s="293">
        <f t="shared" si="56"/>
        <v>0</v>
      </c>
      <c r="BU185" s="293">
        <f t="shared" si="56"/>
        <v>0</v>
      </c>
    </row>
    <row r="186" spans="2:73" ht="18" customHeight="1" thickBot="1">
      <c r="B186" s="294">
        <v>180</v>
      </c>
      <c r="C186" s="297"/>
      <c r="D186" s="365"/>
      <c r="E186" s="366"/>
      <c r="F186" s="367"/>
      <c r="G186" s="367"/>
      <c r="H186" s="368"/>
      <c r="I186" s="367"/>
      <c r="J186" s="367"/>
      <c r="K186" s="295"/>
      <c r="L186" s="297" t="str">
        <f t="shared" si="42"/>
        <v/>
      </c>
      <c r="M186" s="297"/>
      <c r="N186" s="298">
        <f t="shared" si="51"/>
        <v>0</v>
      </c>
      <c r="O186" s="298">
        <f t="shared" si="51"/>
        <v>0</v>
      </c>
      <c r="P186" s="298">
        <f t="shared" si="56"/>
        <v>0</v>
      </c>
      <c r="Q186" s="298">
        <f t="shared" si="56"/>
        <v>0</v>
      </c>
      <c r="R186" s="298">
        <f t="shared" si="56"/>
        <v>0</v>
      </c>
      <c r="S186" s="298">
        <f t="shared" si="56"/>
        <v>0</v>
      </c>
      <c r="T186" s="298">
        <f t="shared" si="56"/>
        <v>0</v>
      </c>
      <c r="U186" s="298">
        <f t="shared" si="56"/>
        <v>0</v>
      </c>
      <c r="V186" s="298">
        <f t="shared" si="56"/>
        <v>0</v>
      </c>
      <c r="W186" s="298">
        <f t="shared" si="56"/>
        <v>0</v>
      </c>
      <c r="X186" s="298">
        <f t="shared" si="56"/>
        <v>0</v>
      </c>
      <c r="Y186" s="298">
        <f t="shared" si="56"/>
        <v>0</v>
      </c>
      <c r="Z186" s="298">
        <f t="shared" si="56"/>
        <v>0</v>
      </c>
      <c r="AA186" s="298">
        <f t="shared" si="56"/>
        <v>0</v>
      </c>
      <c r="AB186" s="298">
        <f t="shared" si="56"/>
        <v>0</v>
      </c>
      <c r="AC186" s="298">
        <f t="shared" si="56"/>
        <v>0</v>
      </c>
      <c r="AD186" s="298">
        <f t="shared" si="56"/>
        <v>0</v>
      </c>
      <c r="AE186" s="298">
        <f t="shared" si="56"/>
        <v>0</v>
      </c>
      <c r="AF186" s="298">
        <f t="shared" si="56"/>
        <v>0</v>
      </c>
      <c r="AG186" s="298">
        <f t="shared" si="56"/>
        <v>0</v>
      </c>
      <c r="AH186" s="298">
        <f t="shared" si="56"/>
        <v>0</v>
      </c>
      <c r="AI186" s="298">
        <f t="shared" si="56"/>
        <v>0</v>
      </c>
      <c r="AJ186" s="298">
        <f t="shared" si="56"/>
        <v>0</v>
      </c>
      <c r="AK186" s="298">
        <f t="shared" si="56"/>
        <v>0</v>
      </c>
      <c r="AL186" s="298">
        <f t="shared" si="56"/>
        <v>0</v>
      </c>
      <c r="AM186" s="298">
        <f t="shared" si="56"/>
        <v>0</v>
      </c>
      <c r="AN186" s="298">
        <f t="shared" si="56"/>
        <v>0</v>
      </c>
      <c r="AO186" s="298">
        <f t="shared" si="56"/>
        <v>0</v>
      </c>
      <c r="AP186" s="298">
        <f t="shared" si="56"/>
        <v>0</v>
      </c>
      <c r="AQ186" s="298">
        <f t="shared" si="56"/>
        <v>0</v>
      </c>
      <c r="AR186" s="298">
        <f t="shared" si="56"/>
        <v>0</v>
      </c>
      <c r="AS186" s="298">
        <f t="shared" si="56"/>
        <v>0</v>
      </c>
      <c r="AT186" s="298">
        <f t="shared" si="56"/>
        <v>0</v>
      </c>
      <c r="AU186" s="298">
        <f t="shared" si="56"/>
        <v>0</v>
      </c>
      <c r="AV186" s="298">
        <f t="shared" si="56"/>
        <v>0</v>
      </c>
      <c r="AW186" s="298">
        <f t="shared" si="56"/>
        <v>0</v>
      </c>
      <c r="AX186" s="298">
        <f t="shared" si="56"/>
        <v>0</v>
      </c>
      <c r="AY186" s="298">
        <f t="shared" si="56"/>
        <v>0</v>
      </c>
      <c r="AZ186" s="298">
        <f t="shared" si="56"/>
        <v>0</v>
      </c>
      <c r="BA186" s="298">
        <f t="shared" si="56"/>
        <v>0</v>
      </c>
      <c r="BB186" s="298">
        <f t="shared" si="56"/>
        <v>0</v>
      </c>
      <c r="BC186" s="298">
        <f t="shared" si="56"/>
        <v>0</v>
      </c>
      <c r="BD186" s="298">
        <f t="shared" si="56"/>
        <v>0</v>
      </c>
      <c r="BE186" s="298">
        <f t="shared" si="56"/>
        <v>0</v>
      </c>
      <c r="BF186" s="298">
        <f t="shared" si="56"/>
        <v>0</v>
      </c>
      <c r="BG186" s="298">
        <f t="shared" si="56"/>
        <v>0</v>
      </c>
      <c r="BH186" s="298">
        <f t="shared" si="56"/>
        <v>0</v>
      </c>
      <c r="BI186" s="298">
        <f t="shared" si="56"/>
        <v>0</v>
      </c>
      <c r="BJ186" s="298">
        <f t="shared" si="56"/>
        <v>0</v>
      </c>
      <c r="BK186" s="298">
        <f t="shared" si="56"/>
        <v>0</v>
      </c>
      <c r="BL186" s="298">
        <f t="shared" si="56"/>
        <v>0</v>
      </c>
      <c r="BM186" s="298">
        <f t="shared" si="56"/>
        <v>0</v>
      </c>
      <c r="BN186" s="298">
        <f t="shared" si="56"/>
        <v>0</v>
      </c>
      <c r="BO186" s="298">
        <f t="shared" si="56"/>
        <v>0</v>
      </c>
      <c r="BP186" s="298">
        <f t="shared" si="56"/>
        <v>0</v>
      </c>
      <c r="BQ186" s="298">
        <f t="shared" si="56"/>
        <v>0</v>
      </c>
      <c r="BR186" s="298">
        <f t="shared" si="56"/>
        <v>0</v>
      </c>
      <c r="BS186" s="298">
        <f t="shared" si="56"/>
        <v>0</v>
      </c>
      <c r="BT186" s="298">
        <f t="shared" si="56"/>
        <v>0</v>
      </c>
      <c r="BU186" s="298">
        <f t="shared" si="56"/>
        <v>0</v>
      </c>
    </row>
    <row r="187" spans="2:73" ht="18" customHeight="1">
      <c r="B187" s="294">
        <v>181</v>
      </c>
      <c r="C187" s="292"/>
      <c r="D187" s="361"/>
      <c r="E187" s="362"/>
      <c r="F187" s="363"/>
      <c r="G187" s="363"/>
      <c r="H187" s="364"/>
      <c r="I187" s="363"/>
      <c r="J187" s="363"/>
      <c r="K187" s="291"/>
      <c r="L187" s="292" t="str">
        <f t="shared" si="42"/>
        <v/>
      </c>
      <c r="M187" s="292"/>
      <c r="N187" s="293">
        <f t="shared" ref="N187:AC206" si="57">SUMIFS(listof_result_total_scores,listof_result_program_codes,$C187,listof_result_teams,N$3)</f>
        <v>0</v>
      </c>
      <c r="O187" s="293">
        <f t="shared" si="57"/>
        <v>0</v>
      </c>
      <c r="P187" s="293">
        <f t="shared" si="57"/>
        <v>0</v>
      </c>
      <c r="Q187" s="293">
        <f t="shared" si="57"/>
        <v>0</v>
      </c>
      <c r="R187" s="293">
        <f t="shared" si="57"/>
        <v>0</v>
      </c>
      <c r="S187" s="293">
        <f t="shared" si="57"/>
        <v>0</v>
      </c>
      <c r="T187" s="293">
        <f t="shared" si="57"/>
        <v>0</v>
      </c>
      <c r="U187" s="293">
        <f t="shared" si="57"/>
        <v>0</v>
      </c>
      <c r="V187" s="293">
        <f t="shared" si="57"/>
        <v>0</v>
      </c>
      <c r="W187" s="293">
        <f t="shared" si="57"/>
        <v>0</v>
      </c>
      <c r="X187" s="293">
        <f t="shared" si="57"/>
        <v>0</v>
      </c>
      <c r="Y187" s="293">
        <f t="shared" si="57"/>
        <v>0</v>
      </c>
      <c r="Z187" s="293">
        <f t="shared" si="57"/>
        <v>0</v>
      </c>
      <c r="AA187" s="293">
        <f t="shared" si="57"/>
        <v>0</v>
      </c>
      <c r="AB187" s="293">
        <f t="shared" si="57"/>
        <v>0</v>
      </c>
      <c r="AC187" s="293">
        <f t="shared" si="57"/>
        <v>0</v>
      </c>
      <c r="AD187" s="293">
        <f t="shared" si="56"/>
        <v>0</v>
      </c>
      <c r="AE187" s="293">
        <f t="shared" si="56"/>
        <v>0</v>
      </c>
      <c r="AF187" s="293">
        <f t="shared" si="56"/>
        <v>0</v>
      </c>
      <c r="AG187" s="293">
        <f t="shared" si="56"/>
        <v>0</v>
      </c>
      <c r="AH187" s="293">
        <f t="shared" si="56"/>
        <v>0</v>
      </c>
      <c r="AI187" s="293">
        <f t="shared" si="56"/>
        <v>0</v>
      </c>
      <c r="AJ187" s="293">
        <f t="shared" si="56"/>
        <v>0</v>
      </c>
      <c r="AK187" s="293">
        <f t="shared" si="56"/>
        <v>0</v>
      </c>
      <c r="AL187" s="293">
        <f t="shared" si="56"/>
        <v>0</v>
      </c>
      <c r="AM187" s="293">
        <f t="shared" si="56"/>
        <v>0</v>
      </c>
      <c r="AN187" s="293">
        <f t="shared" si="56"/>
        <v>0</v>
      </c>
      <c r="AO187" s="293">
        <f t="shared" si="56"/>
        <v>0</v>
      </c>
      <c r="AP187" s="293">
        <f t="shared" si="56"/>
        <v>0</v>
      </c>
      <c r="AQ187" s="293">
        <f t="shared" si="56"/>
        <v>0</v>
      </c>
      <c r="AR187" s="293">
        <f t="shared" si="56"/>
        <v>0</v>
      </c>
      <c r="AS187" s="293">
        <f t="shared" si="56"/>
        <v>0</v>
      </c>
      <c r="AT187" s="293">
        <f t="shared" si="56"/>
        <v>0</v>
      </c>
      <c r="AU187" s="293">
        <f t="shared" si="56"/>
        <v>0</v>
      </c>
      <c r="AV187" s="293">
        <f t="shared" si="56"/>
        <v>0</v>
      </c>
      <c r="AW187" s="293">
        <f t="shared" si="56"/>
        <v>0</v>
      </c>
      <c r="AX187" s="293">
        <f t="shared" si="56"/>
        <v>0</v>
      </c>
      <c r="AY187" s="293">
        <f t="shared" si="56"/>
        <v>0</v>
      </c>
      <c r="AZ187" s="293">
        <f t="shared" si="56"/>
        <v>0</v>
      </c>
      <c r="BA187" s="293">
        <f t="shared" si="56"/>
        <v>0</v>
      </c>
      <c r="BB187" s="293">
        <f t="shared" si="56"/>
        <v>0</v>
      </c>
      <c r="BC187" s="293">
        <f t="shared" si="56"/>
        <v>0</v>
      </c>
      <c r="BD187" s="293">
        <f t="shared" si="56"/>
        <v>0</v>
      </c>
      <c r="BE187" s="293">
        <f t="shared" si="56"/>
        <v>0</v>
      </c>
      <c r="BF187" s="293">
        <f t="shared" si="56"/>
        <v>0</v>
      </c>
      <c r="BG187" s="293">
        <f t="shared" si="56"/>
        <v>0</v>
      </c>
      <c r="BH187" s="293">
        <f t="shared" si="56"/>
        <v>0</v>
      </c>
      <c r="BI187" s="293">
        <f t="shared" si="56"/>
        <v>0</v>
      </c>
      <c r="BJ187" s="293">
        <f t="shared" si="56"/>
        <v>0</v>
      </c>
      <c r="BK187" s="293">
        <f t="shared" si="56"/>
        <v>0</v>
      </c>
      <c r="BL187" s="293">
        <f t="shared" si="56"/>
        <v>0</v>
      </c>
      <c r="BM187" s="293">
        <f t="shared" si="56"/>
        <v>0</v>
      </c>
      <c r="BN187" s="293">
        <f t="shared" si="56"/>
        <v>0</v>
      </c>
      <c r="BO187" s="293">
        <f t="shared" si="56"/>
        <v>0</v>
      </c>
      <c r="BP187" s="293">
        <f t="shared" si="56"/>
        <v>0</v>
      </c>
      <c r="BQ187" s="293">
        <f t="shared" si="56"/>
        <v>0</v>
      </c>
      <c r="BR187" s="293">
        <f t="shared" si="56"/>
        <v>0</v>
      </c>
      <c r="BS187" s="293">
        <f t="shared" si="56"/>
        <v>0</v>
      </c>
      <c r="BT187" s="293">
        <f t="shared" si="56"/>
        <v>0</v>
      </c>
      <c r="BU187" s="293">
        <f t="shared" si="56"/>
        <v>0</v>
      </c>
    </row>
    <row r="188" spans="2:73" ht="18" customHeight="1" thickBot="1">
      <c r="B188" s="294">
        <v>182</v>
      </c>
      <c r="C188" s="297"/>
      <c r="D188" s="365"/>
      <c r="E188" s="366"/>
      <c r="F188" s="367"/>
      <c r="G188" s="367"/>
      <c r="H188" s="368"/>
      <c r="I188" s="367"/>
      <c r="J188" s="367"/>
      <c r="K188" s="295"/>
      <c r="L188" s="297" t="str">
        <f t="shared" si="42"/>
        <v/>
      </c>
      <c r="M188" s="297"/>
      <c r="N188" s="298">
        <f t="shared" si="57"/>
        <v>0</v>
      </c>
      <c r="O188" s="298">
        <f t="shared" si="57"/>
        <v>0</v>
      </c>
      <c r="P188" s="298">
        <f t="shared" si="56"/>
        <v>0</v>
      </c>
      <c r="Q188" s="298">
        <f t="shared" si="56"/>
        <v>0</v>
      </c>
      <c r="R188" s="298">
        <f t="shared" si="56"/>
        <v>0</v>
      </c>
      <c r="S188" s="298">
        <f t="shared" si="56"/>
        <v>0</v>
      </c>
      <c r="T188" s="298">
        <f t="shared" si="56"/>
        <v>0</v>
      </c>
      <c r="U188" s="298">
        <f t="shared" si="56"/>
        <v>0</v>
      </c>
      <c r="V188" s="298">
        <f t="shared" si="56"/>
        <v>0</v>
      </c>
      <c r="W188" s="298">
        <f t="shared" si="56"/>
        <v>0</v>
      </c>
      <c r="X188" s="298">
        <f t="shared" si="56"/>
        <v>0</v>
      </c>
      <c r="Y188" s="298">
        <f t="shared" si="56"/>
        <v>0</v>
      </c>
      <c r="Z188" s="298">
        <f t="shared" si="56"/>
        <v>0</v>
      </c>
      <c r="AA188" s="298">
        <f t="shared" si="56"/>
        <v>0</v>
      </c>
      <c r="AB188" s="298">
        <f t="shared" si="56"/>
        <v>0</v>
      </c>
      <c r="AC188" s="298">
        <f t="shared" si="56"/>
        <v>0</v>
      </c>
      <c r="AD188" s="298">
        <f t="shared" si="56"/>
        <v>0</v>
      </c>
      <c r="AE188" s="298">
        <f t="shared" si="56"/>
        <v>0</v>
      </c>
      <c r="AF188" s="298">
        <f t="shared" si="56"/>
        <v>0</v>
      </c>
      <c r="AG188" s="298">
        <f t="shared" si="56"/>
        <v>0</v>
      </c>
      <c r="AH188" s="298">
        <f t="shared" si="56"/>
        <v>0</v>
      </c>
      <c r="AI188" s="298">
        <f t="shared" si="56"/>
        <v>0</v>
      </c>
      <c r="AJ188" s="298">
        <f t="shared" si="56"/>
        <v>0</v>
      </c>
      <c r="AK188" s="298">
        <f t="shared" si="56"/>
        <v>0</v>
      </c>
      <c r="AL188" s="298">
        <f t="shared" si="56"/>
        <v>0</v>
      </c>
      <c r="AM188" s="298">
        <f t="shared" si="56"/>
        <v>0</v>
      </c>
      <c r="AN188" s="298">
        <f t="shared" si="56"/>
        <v>0</v>
      </c>
      <c r="AO188" s="298">
        <f t="shared" si="56"/>
        <v>0</v>
      </c>
      <c r="AP188" s="298">
        <f t="shared" si="56"/>
        <v>0</v>
      </c>
      <c r="AQ188" s="298">
        <f t="shared" si="56"/>
        <v>0</v>
      </c>
      <c r="AR188" s="298">
        <f t="shared" si="56"/>
        <v>0</v>
      </c>
      <c r="AS188" s="298">
        <f t="shared" si="56"/>
        <v>0</v>
      </c>
      <c r="AT188" s="298">
        <f t="shared" si="56"/>
        <v>0</v>
      </c>
      <c r="AU188" s="298">
        <f t="shared" si="56"/>
        <v>0</v>
      </c>
      <c r="AV188" s="298">
        <f t="shared" si="56"/>
        <v>0</v>
      </c>
      <c r="AW188" s="298">
        <f t="shared" si="56"/>
        <v>0</v>
      </c>
      <c r="AX188" s="298">
        <f t="shared" si="56"/>
        <v>0</v>
      </c>
      <c r="AY188" s="298">
        <f t="shared" si="56"/>
        <v>0</v>
      </c>
      <c r="AZ188" s="298">
        <f t="shared" si="56"/>
        <v>0</v>
      </c>
      <c r="BA188" s="298">
        <f t="shared" si="56"/>
        <v>0</v>
      </c>
      <c r="BB188" s="298">
        <f t="shared" si="56"/>
        <v>0</v>
      </c>
      <c r="BC188" s="298">
        <f t="shared" si="56"/>
        <v>0</v>
      </c>
      <c r="BD188" s="298">
        <f t="shared" si="56"/>
        <v>0</v>
      </c>
      <c r="BE188" s="298">
        <f t="shared" si="56"/>
        <v>0</v>
      </c>
      <c r="BF188" s="298">
        <f t="shared" si="56"/>
        <v>0</v>
      </c>
      <c r="BG188" s="298">
        <f t="shared" si="56"/>
        <v>0</v>
      </c>
      <c r="BH188" s="298">
        <f t="shared" si="56"/>
        <v>0</v>
      </c>
      <c r="BI188" s="298">
        <f t="shared" si="56"/>
        <v>0</v>
      </c>
      <c r="BJ188" s="298">
        <f t="shared" si="56"/>
        <v>0</v>
      </c>
      <c r="BK188" s="298">
        <f t="shared" si="56"/>
        <v>0</v>
      </c>
      <c r="BL188" s="298">
        <f t="shared" si="56"/>
        <v>0</v>
      </c>
      <c r="BM188" s="298">
        <f t="shared" si="56"/>
        <v>0</v>
      </c>
      <c r="BN188" s="298">
        <f t="shared" si="56"/>
        <v>0</v>
      </c>
      <c r="BO188" s="298">
        <f t="shared" si="56"/>
        <v>0</v>
      </c>
      <c r="BP188" s="298">
        <f t="shared" si="56"/>
        <v>0</v>
      </c>
      <c r="BQ188" s="298">
        <f t="shared" si="56"/>
        <v>0</v>
      </c>
      <c r="BR188" s="298">
        <f t="shared" si="56"/>
        <v>0</v>
      </c>
      <c r="BS188" s="298">
        <f t="shared" si="56"/>
        <v>0</v>
      </c>
      <c r="BT188" s="298">
        <f t="shared" si="56"/>
        <v>0</v>
      </c>
      <c r="BU188" s="298">
        <f t="shared" si="56"/>
        <v>0</v>
      </c>
    </row>
    <row r="189" spans="2:73" ht="18" customHeight="1">
      <c r="B189" s="294">
        <v>183</v>
      </c>
      <c r="C189" s="292"/>
      <c r="D189" s="361"/>
      <c r="E189" s="362"/>
      <c r="F189" s="363"/>
      <c r="G189" s="363"/>
      <c r="H189" s="364"/>
      <c r="I189" s="363"/>
      <c r="J189" s="363"/>
      <c r="K189" s="291"/>
      <c r="L189" s="292" t="str">
        <f t="shared" si="42"/>
        <v/>
      </c>
      <c r="M189" s="292"/>
      <c r="N189" s="293">
        <f t="shared" si="57"/>
        <v>0</v>
      </c>
      <c r="O189" s="293">
        <f t="shared" si="57"/>
        <v>0</v>
      </c>
      <c r="P189" s="293">
        <f t="shared" si="56"/>
        <v>0</v>
      </c>
      <c r="Q189" s="293">
        <f t="shared" si="56"/>
        <v>0</v>
      </c>
      <c r="R189" s="293">
        <f t="shared" si="56"/>
        <v>0</v>
      </c>
      <c r="S189" s="293">
        <f t="shared" si="56"/>
        <v>0</v>
      </c>
      <c r="T189" s="293">
        <f t="shared" si="56"/>
        <v>0</v>
      </c>
      <c r="U189" s="293">
        <f t="shared" si="56"/>
        <v>0</v>
      </c>
      <c r="V189" s="293">
        <f t="shared" si="56"/>
        <v>0</v>
      </c>
      <c r="W189" s="293">
        <f t="shared" si="56"/>
        <v>0</v>
      </c>
      <c r="X189" s="293">
        <f t="shared" si="56"/>
        <v>0</v>
      </c>
      <c r="Y189" s="293">
        <f t="shared" si="56"/>
        <v>0</v>
      </c>
      <c r="Z189" s="293">
        <f t="shared" si="56"/>
        <v>0</v>
      </c>
      <c r="AA189" s="293">
        <f t="shared" si="56"/>
        <v>0</v>
      </c>
      <c r="AB189" s="293">
        <f t="shared" si="56"/>
        <v>0</v>
      </c>
      <c r="AC189" s="293">
        <f t="shared" si="56"/>
        <v>0</v>
      </c>
      <c r="AD189" s="293">
        <f t="shared" si="56"/>
        <v>0</v>
      </c>
      <c r="AE189" s="293">
        <f t="shared" si="56"/>
        <v>0</v>
      </c>
      <c r="AF189" s="293">
        <f t="shared" si="56"/>
        <v>0</v>
      </c>
      <c r="AG189" s="293">
        <f t="shared" si="56"/>
        <v>0</v>
      </c>
      <c r="AH189" s="293">
        <f t="shared" si="56"/>
        <v>0</v>
      </c>
      <c r="AI189" s="293">
        <f t="shared" si="56"/>
        <v>0</v>
      </c>
      <c r="AJ189" s="293">
        <f t="shared" si="56"/>
        <v>0</v>
      </c>
      <c r="AK189" s="293">
        <f t="shared" si="56"/>
        <v>0</v>
      </c>
      <c r="AL189" s="293">
        <f t="shared" si="56"/>
        <v>0</v>
      </c>
      <c r="AM189" s="293">
        <f t="shared" si="56"/>
        <v>0</v>
      </c>
      <c r="AN189" s="293">
        <f t="shared" si="56"/>
        <v>0</v>
      </c>
      <c r="AO189" s="293">
        <f t="shared" si="56"/>
        <v>0</v>
      </c>
      <c r="AP189" s="293">
        <f t="shared" si="56"/>
        <v>0</v>
      </c>
      <c r="AQ189" s="293">
        <f t="shared" si="56"/>
        <v>0</v>
      </c>
      <c r="AR189" s="293">
        <f t="shared" si="56"/>
        <v>0</v>
      </c>
      <c r="AS189" s="293">
        <f t="shared" si="56"/>
        <v>0</v>
      </c>
      <c r="AT189" s="293">
        <f t="shared" si="56"/>
        <v>0</v>
      </c>
      <c r="AU189" s="293">
        <f t="shared" si="56"/>
        <v>0</v>
      </c>
      <c r="AV189" s="293">
        <f t="shared" si="56"/>
        <v>0</v>
      </c>
      <c r="AW189" s="293">
        <f t="shared" si="56"/>
        <v>0</v>
      </c>
      <c r="AX189" s="293">
        <f t="shared" si="56"/>
        <v>0</v>
      </c>
      <c r="AY189" s="293">
        <f t="shared" si="56"/>
        <v>0</v>
      </c>
      <c r="AZ189" s="293">
        <f t="shared" si="56"/>
        <v>0</v>
      </c>
      <c r="BA189" s="293">
        <f t="shared" si="56"/>
        <v>0</v>
      </c>
      <c r="BB189" s="293">
        <f t="shared" si="56"/>
        <v>0</v>
      </c>
      <c r="BC189" s="293">
        <f t="shared" ref="P189:BU194" si="58">SUMIFS(listof_result_total_scores,listof_result_program_codes,$C189,listof_result_teams,BC$3)</f>
        <v>0</v>
      </c>
      <c r="BD189" s="293">
        <f t="shared" si="58"/>
        <v>0</v>
      </c>
      <c r="BE189" s="293">
        <f t="shared" si="58"/>
        <v>0</v>
      </c>
      <c r="BF189" s="293">
        <f t="shared" si="58"/>
        <v>0</v>
      </c>
      <c r="BG189" s="293">
        <f t="shared" si="58"/>
        <v>0</v>
      </c>
      <c r="BH189" s="293">
        <f t="shared" si="58"/>
        <v>0</v>
      </c>
      <c r="BI189" s="293">
        <f t="shared" si="58"/>
        <v>0</v>
      </c>
      <c r="BJ189" s="293">
        <f t="shared" si="58"/>
        <v>0</v>
      </c>
      <c r="BK189" s="293">
        <f t="shared" si="58"/>
        <v>0</v>
      </c>
      <c r="BL189" s="293">
        <f t="shared" si="58"/>
        <v>0</v>
      </c>
      <c r="BM189" s="293">
        <f t="shared" si="58"/>
        <v>0</v>
      </c>
      <c r="BN189" s="293">
        <f t="shared" si="58"/>
        <v>0</v>
      </c>
      <c r="BO189" s="293">
        <f t="shared" si="58"/>
        <v>0</v>
      </c>
      <c r="BP189" s="293">
        <f t="shared" si="58"/>
        <v>0</v>
      </c>
      <c r="BQ189" s="293">
        <f t="shared" si="58"/>
        <v>0</v>
      </c>
      <c r="BR189" s="293">
        <f t="shared" si="58"/>
        <v>0</v>
      </c>
      <c r="BS189" s="293">
        <f t="shared" si="58"/>
        <v>0</v>
      </c>
      <c r="BT189" s="293">
        <f t="shared" si="58"/>
        <v>0</v>
      </c>
      <c r="BU189" s="293">
        <f t="shared" si="58"/>
        <v>0</v>
      </c>
    </row>
    <row r="190" spans="2:73" ht="18" customHeight="1" thickBot="1">
      <c r="B190" s="294">
        <v>184</v>
      </c>
      <c r="C190" s="297"/>
      <c r="D190" s="365"/>
      <c r="E190" s="366"/>
      <c r="F190" s="367"/>
      <c r="G190" s="367"/>
      <c r="H190" s="368"/>
      <c r="I190" s="367"/>
      <c r="J190" s="367"/>
      <c r="K190" s="295"/>
      <c r="L190" s="297" t="str">
        <f t="shared" si="42"/>
        <v/>
      </c>
      <c r="M190" s="297"/>
      <c r="N190" s="298">
        <f t="shared" si="57"/>
        <v>0</v>
      </c>
      <c r="O190" s="298">
        <f t="shared" si="57"/>
        <v>0</v>
      </c>
      <c r="P190" s="298">
        <f t="shared" si="58"/>
        <v>0</v>
      </c>
      <c r="Q190" s="298">
        <f t="shared" si="58"/>
        <v>0</v>
      </c>
      <c r="R190" s="298">
        <f t="shared" si="58"/>
        <v>0</v>
      </c>
      <c r="S190" s="298">
        <f t="shared" si="58"/>
        <v>0</v>
      </c>
      <c r="T190" s="298">
        <f t="shared" si="58"/>
        <v>0</v>
      </c>
      <c r="U190" s="298">
        <f t="shared" si="58"/>
        <v>0</v>
      </c>
      <c r="V190" s="298">
        <f t="shared" si="58"/>
        <v>0</v>
      </c>
      <c r="W190" s="298">
        <f t="shared" si="58"/>
        <v>0</v>
      </c>
      <c r="X190" s="298">
        <f t="shared" si="58"/>
        <v>0</v>
      </c>
      <c r="Y190" s="298">
        <f t="shared" si="58"/>
        <v>0</v>
      </c>
      <c r="Z190" s="298">
        <f t="shared" si="58"/>
        <v>0</v>
      </c>
      <c r="AA190" s="298">
        <f t="shared" si="58"/>
        <v>0</v>
      </c>
      <c r="AB190" s="298">
        <f t="shared" si="58"/>
        <v>0</v>
      </c>
      <c r="AC190" s="298">
        <f t="shared" si="58"/>
        <v>0</v>
      </c>
      <c r="AD190" s="298">
        <f t="shared" si="58"/>
        <v>0</v>
      </c>
      <c r="AE190" s="298">
        <f t="shared" si="58"/>
        <v>0</v>
      </c>
      <c r="AF190" s="298">
        <f t="shared" si="58"/>
        <v>0</v>
      </c>
      <c r="AG190" s="298">
        <f t="shared" si="58"/>
        <v>0</v>
      </c>
      <c r="AH190" s="298">
        <f t="shared" si="58"/>
        <v>0</v>
      </c>
      <c r="AI190" s="298">
        <f t="shared" si="58"/>
        <v>0</v>
      </c>
      <c r="AJ190" s="298">
        <f t="shared" si="58"/>
        <v>0</v>
      </c>
      <c r="AK190" s="298">
        <f t="shared" si="58"/>
        <v>0</v>
      </c>
      <c r="AL190" s="298">
        <f t="shared" si="58"/>
        <v>0</v>
      </c>
      <c r="AM190" s="298">
        <f t="shared" si="58"/>
        <v>0</v>
      </c>
      <c r="AN190" s="298">
        <f t="shared" si="58"/>
        <v>0</v>
      </c>
      <c r="AO190" s="298">
        <f t="shared" si="58"/>
        <v>0</v>
      </c>
      <c r="AP190" s="298">
        <f t="shared" si="58"/>
        <v>0</v>
      </c>
      <c r="AQ190" s="298">
        <f t="shared" si="58"/>
        <v>0</v>
      </c>
      <c r="AR190" s="298">
        <f t="shared" si="58"/>
        <v>0</v>
      </c>
      <c r="AS190" s="298">
        <f t="shared" si="58"/>
        <v>0</v>
      </c>
      <c r="AT190" s="298">
        <f t="shared" si="58"/>
        <v>0</v>
      </c>
      <c r="AU190" s="298">
        <f t="shared" si="58"/>
        <v>0</v>
      </c>
      <c r="AV190" s="298">
        <f t="shared" si="58"/>
        <v>0</v>
      </c>
      <c r="AW190" s="298">
        <f t="shared" si="58"/>
        <v>0</v>
      </c>
      <c r="AX190" s="298">
        <f t="shared" si="58"/>
        <v>0</v>
      </c>
      <c r="AY190" s="298">
        <f t="shared" si="58"/>
        <v>0</v>
      </c>
      <c r="AZ190" s="298">
        <f t="shared" si="58"/>
        <v>0</v>
      </c>
      <c r="BA190" s="298">
        <f t="shared" si="58"/>
        <v>0</v>
      </c>
      <c r="BB190" s="298">
        <f t="shared" si="58"/>
        <v>0</v>
      </c>
      <c r="BC190" s="298">
        <f t="shared" si="58"/>
        <v>0</v>
      </c>
      <c r="BD190" s="298">
        <f t="shared" si="58"/>
        <v>0</v>
      </c>
      <c r="BE190" s="298">
        <f t="shared" si="58"/>
        <v>0</v>
      </c>
      <c r="BF190" s="298">
        <f t="shared" si="58"/>
        <v>0</v>
      </c>
      <c r="BG190" s="298">
        <f t="shared" si="58"/>
        <v>0</v>
      </c>
      <c r="BH190" s="298">
        <f t="shared" si="58"/>
        <v>0</v>
      </c>
      <c r="BI190" s="298">
        <f t="shared" si="58"/>
        <v>0</v>
      </c>
      <c r="BJ190" s="298">
        <f t="shared" si="58"/>
        <v>0</v>
      </c>
      <c r="BK190" s="298">
        <f t="shared" si="58"/>
        <v>0</v>
      </c>
      <c r="BL190" s="298">
        <f t="shared" si="58"/>
        <v>0</v>
      </c>
      <c r="BM190" s="298">
        <f t="shared" si="58"/>
        <v>0</v>
      </c>
      <c r="BN190" s="298">
        <f t="shared" si="58"/>
        <v>0</v>
      </c>
      <c r="BO190" s="298">
        <f t="shared" si="58"/>
        <v>0</v>
      </c>
      <c r="BP190" s="298">
        <f t="shared" si="58"/>
        <v>0</v>
      </c>
      <c r="BQ190" s="298">
        <f t="shared" si="58"/>
        <v>0</v>
      </c>
      <c r="BR190" s="298">
        <f t="shared" si="58"/>
        <v>0</v>
      </c>
      <c r="BS190" s="298">
        <f t="shared" si="58"/>
        <v>0</v>
      </c>
      <c r="BT190" s="298">
        <f t="shared" si="58"/>
        <v>0</v>
      </c>
      <c r="BU190" s="298">
        <f t="shared" si="58"/>
        <v>0</v>
      </c>
    </row>
    <row r="191" spans="2:73" ht="18" customHeight="1">
      <c r="B191" s="294">
        <v>185</v>
      </c>
      <c r="C191" s="292"/>
      <c r="D191" s="361"/>
      <c r="E191" s="362"/>
      <c r="F191" s="363"/>
      <c r="G191" s="363"/>
      <c r="H191" s="364"/>
      <c r="I191" s="363"/>
      <c r="J191" s="363"/>
      <c r="K191" s="291"/>
      <c r="L191" s="292" t="str">
        <f t="shared" si="42"/>
        <v/>
      </c>
      <c r="M191" s="292"/>
      <c r="N191" s="293">
        <f t="shared" si="57"/>
        <v>0</v>
      </c>
      <c r="O191" s="293">
        <f t="shared" si="57"/>
        <v>0</v>
      </c>
      <c r="P191" s="293">
        <f t="shared" si="58"/>
        <v>0</v>
      </c>
      <c r="Q191" s="293">
        <f t="shared" si="58"/>
        <v>0</v>
      </c>
      <c r="R191" s="293">
        <f t="shared" si="58"/>
        <v>0</v>
      </c>
      <c r="S191" s="293">
        <f t="shared" si="58"/>
        <v>0</v>
      </c>
      <c r="T191" s="293">
        <f t="shared" si="58"/>
        <v>0</v>
      </c>
      <c r="U191" s="293">
        <f t="shared" si="58"/>
        <v>0</v>
      </c>
      <c r="V191" s="293">
        <f t="shared" si="58"/>
        <v>0</v>
      </c>
      <c r="W191" s="293">
        <f t="shared" si="58"/>
        <v>0</v>
      </c>
      <c r="X191" s="293">
        <f t="shared" si="58"/>
        <v>0</v>
      </c>
      <c r="Y191" s="293">
        <f t="shared" si="58"/>
        <v>0</v>
      </c>
      <c r="Z191" s="293">
        <f t="shared" si="58"/>
        <v>0</v>
      </c>
      <c r="AA191" s="293">
        <f t="shared" si="58"/>
        <v>0</v>
      </c>
      <c r="AB191" s="293">
        <f t="shared" si="58"/>
        <v>0</v>
      </c>
      <c r="AC191" s="293">
        <f t="shared" si="58"/>
        <v>0</v>
      </c>
      <c r="AD191" s="293">
        <f t="shared" si="58"/>
        <v>0</v>
      </c>
      <c r="AE191" s="293">
        <f t="shared" si="58"/>
        <v>0</v>
      </c>
      <c r="AF191" s="293">
        <f t="shared" si="58"/>
        <v>0</v>
      </c>
      <c r="AG191" s="293">
        <f t="shared" si="58"/>
        <v>0</v>
      </c>
      <c r="AH191" s="293">
        <f t="shared" si="58"/>
        <v>0</v>
      </c>
      <c r="AI191" s="293">
        <f t="shared" si="58"/>
        <v>0</v>
      </c>
      <c r="AJ191" s="293">
        <f t="shared" si="58"/>
        <v>0</v>
      </c>
      <c r="AK191" s="293">
        <f t="shared" si="58"/>
        <v>0</v>
      </c>
      <c r="AL191" s="293">
        <f t="shared" si="58"/>
        <v>0</v>
      </c>
      <c r="AM191" s="293">
        <f t="shared" si="58"/>
        <v>0</v>
      </c>
      <c r="AN191" s="293">
        <f t="shared" si="58"/>
        <v>0</v>
      </c>
      <c r="AO191" s="293">
        <f t="shared" si="58"/>
        <v>0</v>
      </c>
      <c r="AP191" s="293">
        <f t="shared" si="58"/>
        <v>0</v>
      </c>
      <c r="AQ191" s="293">
        <f t="shared" si="58"/>
        <v>0</v>
      </c>
      <c r="AR191" s="293">
        <f t="shared" si="58"/>
        <v>0</v>
      </c>
      <c r="AS191" s="293">
        <f t="shared" si="58"/>
        <v>0</v>
      </c>
      <c r="AT191" s="293">
        <f t="shared" si="58"/>
        <v>0</v>
      </c>
      <c r="AU191" s="293">
        <f t="shared" si="58"/>
        <v>0</v>
      </c>
      <c r="AV191" s="293">
        <f t="shared" si="58"/>
        <v>0</v>
      </c>
      <c r="AW191" s="293">
        <f t="shared" si="58"/>
        <v>0</v>
      </c>
      <c r="AX191" s="293">
        <f t="shared" si="58"/>
        <v>0</v>
      </c>
      <c r="AY191" s="293">
        <f t="shared" si="58"/>
        <v>0</v>
      </c>
      <c r="AZ191" s="293">
        <f t="shared" si="58"/>
        <v>0</v>
      </c>
      <c r="BA191" s="293">
        <f t="shared" si="58"/>
        <v>0</v>
      </c>
      <c r="BB191" s="293">
        <f t="shared" si="58"/>
        <v>0</v>
      </c>
      <c r="BC191" s="293">
        <f t="shared" si="58"/>
        <v>0</v>
      </c>
      <c r="BD191" s="293">
        <f t="shared" si="58"/>
        <v>0</v>
      </c>
      <c r="BE191" s="293">
        <f t="shared" si="58"/>
        <v>0</v>
      </c>
      <c r="BF191" s="293">
        <f t="shared" si="58"/>
        <v>0</v>
      </c>
      <c r="BG191" s="293">
        <f t="shared" si="58"/>
        <v>0</v>
      </c>
      <c r="BH191" s="293">
        <f t="shared" si="58"/>
        <v>0</v>
      </c>
      <c r="BI191" s="293">
        <f t="shared" si="58"/>
        <v>0</v>
      </c>
      <c r="BJ191" s="293">
        <f t="shared" si="58"/>
        <v>0</v>
      </c>
      <c r="BK191" s="293">
        <f t="shared" si="58"/>
        <v>0</v>
      </c>
      <c r="BL191" s="293">
        <f t="shared" si="58"/>
        <v>0</v>
      </c>
      <c r="BM191" s="293">
        <f t="shared" si="58"/>
        <v>0</v>
      </c>
      <c r="BN191" s="293">
        <f t="shared" si="58"/>
        <v>0</v>
      </c>
      <c r="BO191" s="293">
        <f t="shared" si="58"/>
        <v>0</v>
      </c>
      <c r="BP191" s="293">
        <f t="shared" si="58"/>
        <v>0</v>
      </c>
      <c r="BQ191" s="293">
        <f t="shared" si="58"/>
        <v>0</v>
      </c>
      <c r="BR191" s="293">
        <f t="shared" si="58"/>
        <v>0</v>
      </c>
      <c r="BS191" s="293">
        <f t="shared" si="58"/>
        <v>0</v>
      </c>
      <c r="BT191" s="293">
        <f t="shared" si="58"/>
        <v>0</v>
      </c>
      <c r="BU191" s="293">
        <f t="shared" si="58"/>
        <v>0</v>
      </c>
    </row>
    <row r="192" spans="2:73" ht="18" customHeight="1" thickBot="1">
      <c r="B192" s="294">
        <v>186</v>
      </c>
      <c r="C192" s="297"/>
      <c r="D192" s="365"/>
      <c r="E192" s="366"/>
      <c r="F192" s="367"/>
      <c r="G192" s="367"/>
      <c r="H192" s="368"/>
      <c r="I192" s="367"/>
      <c r="J192" s="367"/>
      <c r="K192" s="295"/>
      <c r="L192" s="297" t="str">
        <f t="shared" si="42"/>
        <v/>
      </c>
      <c r="M192" s="297"/>
      <c r="N192" s="298">
        <f t="shared" si="57"/>
        <v>0</v>
      </c>
      <c r="O192" s="298">
        <f t="shared" si="57"/>
        <v>0</v>
      </c>
      <c r="P192" s="298">
        <f t="shared" si="58"/>
        <v>0</v>
      </c>
      <c r="Q192" s="298">
        <f t="shared" si="58"/>
        <v>0</v>
      </c>
      <c r="R192" s="298">
        <f t="shared" si="58"/>
        <v>0</v>
      </c>
      <c r="S192" s="298">
        <f t="shared" si="58"/>
        <v>0</v>
      </c>
      <c r="T192" s="298">
        <f t="shared" si="58"/>
        <v>0</v>
      </c>
      <c r="U192" s="298">
        <f t="shared" si="58"/>
        <v>0</v>
      </c>
      <c r="V192" s="298">
        <f t="shared" si="58"/>
        <v>0</v>
      </c>
      <c r="W192" s="298">
        <f t="shared" si="58"/>
        <v>0</v>
      </c>
      <c r="X192" s="298">
        <f t="shared" si="58"/>
        <v>0</v>
      </c>
      <c r="Y192" s="298">
        <f t="shared" si="58"/>
        <v>0</v>
      </c>
      <c r="Z192" s="298">
        <f t="shared" si="58"/>
        <v>0</v>
      </c>
      <c r="AA192" s="298">
        <f t="shared" si="58"/>
        <v>0</v>
      </c>
      <c r="AB192" s="298">
        <f t="shared" si="58"/>
        <v>0</v>
      </c>
      <c r="AC192" s="298">
        <f t="shared" si="58"/>
        <v>0</v>
      </c>
      <c r="AD192" s="298">
        <f t="shared" si="58"/>
        <v>0</v>
      </c>
      <c r="AE192" s="298">
        <f t="shared" si="58"/>
        <v>0</v>
      </c>
      <c r="AF192" s="298">
        <f t="shared" si="58"/>
        <v>0</v>
      </c>
      <c r="AG192" s="298">
        <f t="shared" si="58"/>
        <v>0</v>
      </c>
      <c r="AH192" s="298">
        <f t="shared" si="58"/>
        <v>0</v>
      </c>
      <c r="AI192" s="298">
        <f t="shared" si="58"/>
        <v>0</v>
      </c>
      <c r="AJ192" s="298">
        <f t="shared" si="58"/>
        <v>0</v>
      </c>
      <c r="AK192" s="298">
        <f t="shared" si="58"/>
        <v>0</v>
      </c>
      <c r="AL192" s="298">
        <f t="shared" si="58"/>
        <v>0</v>
      </c>
      <c r="AM192" s="298">
        <f t="shared" si="58"/>
        <v>0</v>
      </c>
      <c r="AN192" s="298">
        <f t="shared" si="58"/>
        <v>0</v>
      </c>
      <c r="AO192" s="298">
        <f t="shared" si="58"/>
        <v>0</v>
      </c>
      <c r="AP192" s="298">
        <f t="shared" si="58"/>
        <v>0</v>
      </c>
      <c r="AQ192" s="298">
        <f t="shared" si="58"/>
        <v>0</v>
      </c>
      <c r="AR192" s="298">
        <f t="shared" si="58"/>
        <v>0</v>
      </c>
      <c r="AS192" s="298">
        <f t="shared" si="58"/>
        <v>0</v>
      </c>
      <c r="AT192" s="298">
        <f t="shared" si="58"/>
        <v>0</v>
      </c>
      <c r="AU192" s="298">
        <f t="shared" si="58"/>
        <v>0</v>
      </c>
      <c r="AV192" s="298">
        <f t="shared" si="58"/>
        <v>0</v>
      </c>
      <c r="AW192" s="298">
        <f t="shared" si="58"/>
        <v>0</v>
      </c>
      <c r="AX192" s="298">
        <f t="shared" si="58"/>
        <v>0</v>
      </c>
      <c r="AY192" s="298">
        <f t="shared" si="58"/>
        <v>0</v>
      </c>
      <c r="AZ192" s="298">
        <f t="shared" si="58"/>
        <v>0</v>
      </c>
      <c r="BA192" s="298">
        <f t="shared" si="58"/>
        <v>0</v>
      </c>
      <c r="BB192" s="298">
        <f t="shared" si="58"/>
        <v>0</v>
      </c>
      <c r="BC192" s="298">
        <f t="shared" si="58"/>
        <v>0</v>
      </c>
      <c r="BD192" s="298">
        <f t="shared" si="58"/>
        <v>0</v>
      </c>
      <c r="BE192" s="298">
        <f t="shared" si="58"/>
        <v>0</v>
      </c>
      <c r="BF192" s="298">
        <f t="shared" si="58"/>
        <v>0</v>
      </c>
      <c r="BG192" s="298">
        <f t="shared" si="58"/>
        <v>0</v>
      </c>
      <c r="BH192" s="298">
        <f t="shared" si="58"/>
        <v>0</v>
      </c>
      <c r="BI192" s="298">
        <f t="shared" si="58"/>
        <v>0</v>
      </c>
      <c r="BJ192" s="298">
        <f t="shared" si="58"/>
        <v>0</v>
      </c>
      <c r="BK192" s="298">
        <f t="shared" si="58"/>
        <v>0</v>
      </c>
      <c r="BL192" s="298">
        <f t="shared" si="58"/>
        <v>0</v>
      </c>
      <c r="BM192" s="298">
        <f t="shared" si="58"/>
        <v>0</v>
      </c>
      <c r="BN192" s="298">
        <f t="shared" si="58"/>
        <v>0</v>
      </c>
      <c r="BO192" s="298">
        <f t="shared" si="58"/>
        <v>0</v>
      </c>
      <c r="BP192" s="298">
        <f t="shared" si="58"/>
        <v>0</v>
      </c>
      <c r="BQ192" s="298">
        <f t="shared" si="58"/>
        <v>0</v>
      </c>
      <c r="BR192" s="298">
        <f t="shared" si="58"/>
        <v>0</v>
      </c>
      <c r="BS192" s="298">
        <f t="shared" si="58"/>
        <v>0</v>
      </c>
      <c r="BT192" s="298">
        <f t="shared" si="58"/>
        <v>0</v>
      </c>
      <c r="BU192" s="298">
        <f t="shared" si="58"/>
        <v>0</v>
      </c>
    </row>
    <row r="193" spans="2:73" ht="18" customHeight="1">
      <c r="B193" s="294">
        <v>187</v>
      </c>
      <c r="C193" s="292"/>
      <c r="D193" s="361"/>
      <c r="E193" s="362"/>
      <c r="F193" s="363"/>
      <c r="G193" s="363"/>
      <c r="H193" s="364"/>
      <c r="I193" s="363"/>
      <c r="J193" s="363"/>
      <c r="K193" s="291"/>
      <c r="L193" s="292" t="str">
        <f t="shared" si="42"/>
        <v/>
      </c>
      <c r="M193" s="292"/>
      <c r="N193" s="293">
        <f t="shared" si="57"/>
        <v>0</v>
      </c>
      <c r="O193" s="293">
        <f t="shared" si="57"/>
        <v>0</v>
      </c>
      <c r="P193" s="293">
        <f t="shared" si="58"/>
        <v>0</v>
      </c>
      <c r="Q193" s="293">
        <f t="shared" si="58"/>
        <v>0</v>
      </c>
      <c r="R193" s="293">
        <f t="shared" si="58"/>
        <v>0</v>
      </c>
      <c r="S193" s="293">
        <f t="shared" si="58"/>
        <v>0</v>
      </c>
      <c r="T193" s="293">
        <f t="shared" si="58"/>
        <v>0</v>
      </c>
      <c r="U193" s="293">
        <f t="shared" si="58"/>
        <v>0</v>
      </c>
      <c r="V193" s="293">
        <f t="shared" si="58"/>
        <v>0</v>
      </c>
      <c r="W193" s="293">
        <f t="shared" si="58"/>
        <v>0</v>
      </c>
      <c r="X193" s="293">
        <f t="shared" si="58"/>
        <v>0</v>
      </c>
      <c r="Y193" s="293">
        <f t="shared" si="58"/>
        <v>0</v>
      </c>
      <c r="Z193" s="293">
        <f t="shared" si="58"/>
        <v>0</v>
      </c>
      <c r="AA193" s="293">
        <f t="shared" si="58"/>
        <v>0</v>
      </c>
      <c r="AB193" s="293">
        <f t="shared" si="58"/>
        <v>0</v>
      </c>
      <c r="AC193" s="293">
        <f t="shared" si="58"/>
        <v>0</v>
      </c>
      <c r="AD193" s="293">
        <f t="shared" si="58"/>
        <v>0</v>
      </c>
      <c r="AE193" s="293">
        <f t="shared" si="58"/>
        <v>0</v>
      </c>
      <c r="AF193" s="293">
        <f t="shared" si="58"/>
        <v>0</v>
      </c>
      <c r="AG193" s="293">
        <f t="shared" si="58"/>
        <v>0</v>
      </c>
      <c r="AH193" s="293">
        <f t="shared" si="58"/>
        <v>0</v>
      </c>
      <c r="AI193" s="293">
        <f t="shared" si="58"/>
        <v>0</v>
      </c>
      <c r="AJ193" s="293">
        <f t="shared" si="58"/>
        <v>0</v>
      </c>
      <c r="AK193" s="293">
        <f t="shared" si="58"/>
        <v>0</v>
      </c>
      <c r="AL193" s="293">
        <f t="shared" si="58"/>
        <v>0</v>
      </c>
      <c r="AM193" s="293">
        <f t="shared" si="58"/>
        <v>0</v>
      </c>
      <c r="AN193" s="293">
        <f t="shared" si="58"/>
        <v>0</v>
      </c>
      <c r="AO193" s="293">
        <f t="shared" si="58"/>
        <v>0</v>
      </c>
      <c r="AP193" s="293">
        <f t="shared" si="58"/>
        <v>0</v>
      </c>
      <c r="AQ193" s="293">
        <f t="shared" si="58"/>
        <v>0</v>
      </c>
      <c r="AR193" s="293">
        <f t="shared" si="58"/>
        <v>0</v>
      </c>
      <c r="AS193" s="293">
        <f t="shared" si="58"/>
        <v>0</v>
      </c>
      <c r="AT193" s="293">
        <f t="shared" si="58"/>
        <v>0</v>
      </c>
      <c r="AU193" s="293">
        <f t="shared" si="58"/>
        <v>0</v>
      </c>
      <c r="AV193" s="293">
        <f t="shared" si="58"/>
        <v>0</v>
      </c>
      <c r="AW193" s="293">
        <f t="shared" si="58"/>
        <v>0</v>
      </c>
      <c r="AX193" s="293">
        <f t="shared" si="58"/>
        <v>0</v>
      </c>
      <c r="AY193" s="293">
        <f t="shared" si="58"/>
        <v>0</v>
      </c>
      <c r="AZ193" s="293">
        <f t="shared" si="58"/>
        <v>0</v>
      </c>
      <c r="BA193" s="293">
        <f t="shared" si="58"/>
        <v>0</v>
      </c>
      <c r="BB193" s="293">
        <f t="shared" si="58"/>
        <v>0</v>
      </c>
      <c r="BC193" s="293">
        <f t="shared" si="58"/>
        <v>0</v>
      </c>
      <c r="BD193" s="293">
        <f t="shared" si="58"/>
        <v>0</v>
      </c>
      <c r="BE193" s="293">
        <f t="shared" si="58"/>
        <v>0</v>
      </c>
      <c r="BF193" s="293">
        <f t="shared" si="58"/>
        <v>0</v>
      </c>
      <c r="BG193" s="293">
        <f t="shared" si="58"/>
        <v>0</v>
      </c>
      <c r="BH193" s="293">
        <f t="shared" si="58"/>
        <v>0</v>
      </c>
      <c r="BI193" s="293">
        <f t="shared" si="58"/>
        <v>0</v>
      </c>
      <c r="BJ193" s="293">
        <f t="shared" si="58"/>
        <v>0</v>
      </c>
      <c r="BK193" s="293">
        <f t="shared" si="58"/>
        <v>0</v>
      </c>
      <c r="BL193" s="293">
        <f t="shared" si="58"/>
        <v>0</v>
      </c>
      <c r="BM193" s="293">
        <f t="shared" si="58"/>
        <v>0</v>
      </c>
      <c r="BN193" s="293">
        <f t="shared" si="58"/>
        <v>0</v>
      </c>
      <c r="BO193" s="293">
        <f t="shared" si="58"/>
        <v>0</v>
      </c>
      <c r="BP193" s="293">
        <f t="shared" si="58"/>
        <v>0</v>
      </c>
      <c r="BQ193" s="293">
        <f t="shared" si="58"/>
        <v>0</v>
      </c>
      <c r="BR193" s="293">
        <f t="shared" si="58"/>
        <v>0</v>
      </c>
      <c r="BS193" s="293">
        <f t="shared" si="58"/>
        <v>0</v>
      </c>
      <c r="BT193" s="293">
        <f t="shared" si="58"/>
        <v>0</v>
      </c>
      <c r="BU193" s="293">
        <f t="shared" si="58"/>
        <v>0</v>
      </c>
    </row>
    <row r="194" spans="2:73" ht="18" customHeight="1" thickBot="1">
      <c r="B194" s="294">
        <v>188</v>
      </c>
      <c r="C194" s="297"/>
      <c r="D194" s="365"/>
      <c r="E194" s="366"/>
      <c r="F194" s="367"/>
      <c r="G194" s="367"/>
      <c r="H194" s="368"/>
      <c r="I194" s="367"/>
      <c r="J194" s="367"/>
      <c r="K194" s="295"/>
      <c r="L194" s="297" t="str">
        <f t="shared" si="42"/>
        <v/>
      </c>
      <c r="M194" s="297"/>
      <c r="N194" s="298">
        <f t="shared" si="57"/>
        <v>0</v>
      </c>
      <c r="O194" s="298">
        <f t="shared" si="57"/>
        <v>0</v>
      </c>
      <c r="P194" s="298">
        <f t="shared" si="58"/>
        <v>0</v>
      </c>
      <c r="Q194" s="298">
        <f t="shared" si="58"/>
        <v>0</v>
      </c>
      <c r="R194" s="298">
        <f t="shared" si="58"/>
        <v>0</v>
      </c>
      <c r="S194" s="298">
        <f t="shared" si="58"/>
        <v>0</v>
      </c>
      <c r="T194" s="298">
        <f t="shared" ref="P194:BU198" si="59">SUMIFS(listof_result_total_scores,listof_result_program_codes,$C194,listof_result_teams,T$3)</f>
        <v>0</v>
      </c>
      <c r="U194" s="298">
        <f t="shared" si="59"/>
        <v>0</v>
      </c>
      <c r="V194" s="298">
        <f t="shared" si="59"/>
        <v>0</v>
      </c>
      <c r="W194" s="298">
        <f t="shared" si="59"/>
        <v>0</v>
      </c>
      <c r="X194" s="298">
        <f t="shared" si="59"/>
        <v>0</v>
      </c>
      <c r="Y194" s="298">
        <f t="shared" si="59"/>
        <v>0</v>
      </c>
      <c r="Z194" s="298">
        <f t="shared" si="59"/>
        <v>0</v>
      </c>
      <c r="AA194" s="298">
        <f t="shared" si="59"/>
        <v>0</v>
      </c>
      <c r="AB194" s="298">
        <f t="shared" si="59"/>
        <v>0</v>
      </c>
      <c r="AC194" s="298">
        <f t="shared" si="59"/>
        <v>0</v>
      </c>
      <c r="AD194" s="298">
        <f t="shared" si="59"/>
        <v>0</v>
      </c>
      <c r="AE194" s="298">
        <f t="shared" si="59"/>
        <v>0</v>
      </c>
      <c r="AF194" s="298">
        <f t="shared" si="59"/>
        <v>0</v>
      </c>
      <c r="AG194" s="298">
        <f t="shared" si="59"/>
        <v>0</v>
      </c>
      <c r="AH194" s="298">
        <f t="shared" si="59"/>
        <v>0</v>
      </c>
      <c r="AI194" s="298">
        <f t="shared" si="59"/>
        <v>0</v>
      </c>
      <c r="AJ194" s="298">
        <f t="shared" si="59"/>
        <v>0</v>
      </c>
      <c r="AK194" s="298">
        <f t="shared" si="59"/>
        <v>0</v>
      </c>
      <c r="AL194" s="298">
        <f t="shared" si="59"/>
        <v>0</v>
      </c>
      <c r="AM194" s="298">
        <f t="shared" si="59"/>
        <v>0</v>
      </c>
      <c r="AN194" s="298">
        <f t="shared" si="59"/>
        <v>0</v>
      </c>
      <c r="AO194" s="298">
        <f t="shared" si="59"/>
        <v>0</v>
      </c>
      <c r="AP194" s="298">
        <f t="shared" si="59"/>
        <v>0</v>
      </c>
      <c r="AQ194" s="298">
        <f t="shared" si="59"/>
        <v>0</v>
      </c>
      <c r="AR194" s="298">
        <f t="shared" si="59"/>
        <v>0</v>
      </c>
      <c r="AS194" s="298">
        <f t="shared" si="59"/>
        <v>0</v>
      </c>
      <c r="AT194" s="298">
        <f t="shared" si="59"/>
        <v>0</v>
      </c>
      <c r="AU194" s="298">
        <f t="shared" si="59"/>
        <v>0</v>
      </c>
      <c r="AV194" s="298">
        <f t="shared" si="59"/>
        <v>0</v>
      </c>
      <c r="AW194" s="298">
        <f t="shared" si="59"/>
        <v>0</v>
      </c>
      <c r="AX194" s="298">
        <f t="shared" si="59"/>
        <v>0</v>
      </c>
      <c r="AY194" s="298">
        <f t="shared" si="59"/>
        <v>0</v>
      </c>
      <c r="AZ194" s="298">
        <f t="shared" si="59"/>
        <v>0</v>
      </c>
      <c r="BA194" s="298">
        <f t="shared" si="59"/>
        <v>0</v>
      </c>
      <c r="BB194" s="298">
        <f t="shared" si="59"/>
        <v>0</v>
      </c>
      <c r="BC194" s="298">
        <f t="shared" si="59"/>
        <v>0</v>
      </c>
      <c r="BD194" s="298">
        <f t="shared" si="59"/>
        <v>0</v>
      </c>
      <c r="BE194" s="298">
        <f t="shared" si="59"/>
        <v>0</v>
      </c>
      <c r="BF194" s="298">
        <f t="shared" si="59"/>
        <v>0</v>
      </c>
      <c r="BG194" s="298">
        <f t="shared" si="59"/>
        <v>0</v>
      </c>
      <c r="BH194" s="298">
        <f t="shared" si="59"/>
        <v>0</v>
      </c>
      <c r="BI194" s="298">
        <f t="shared" si="59"/>
        <v>0</v>
      </c>
      <c r="BJ194" s="298">
        <f t="shared" si="59"/>
        <v>0</v>
      </c>
      <c r="BK194" s="298">
        <f t="shared" si="59"/>
        <v>0</v>
      </c>
      <c r="BL194" s="298">
        <f t="shared" si="59"/>
        <v>0</v>
      </c>
      <c r="BM194" s="298">
        <f t="shared" si="59"/>
        <v>0</v>
      </c>
      <c r="BN194" s="298">
        <f t="shared" si="59"/>
        <v>0</v>
      </c>
      <c r="BO194" s="298">
        <f t="shared" si="59"/>
        <v>0</v>
      </c>
      <c r="BP194" s="298">
        <f t="shared" si="59"/>
        <v>0</v>
      </c>
      <c r="BQ194" s="298">
        <f t="shared" si="59"/>
        <v>0</v>
      </c>
      <c r="BR194" s="298">
        <f t="shared" si="59"/>
        <v>0</v>
      </c>
      <c r="BS194" s="298">
        <f t="shared" si="59"/>
        <v>0</v>
      </c>
      <c r="BT194" s="298">
        <f t="shared" si="59"/>
        <v>0</v>
      </c>
      <c r="BU194" s="298">
        <f t="shared" si="59"/>
        <v>0</v>
      </c>
    </row>
    <row r="195" spans="2:73" ht="18" customHeight="1">
      <c r="B195" s="294">
        <v>189</v>
      </c>
      <c r="C195" s="292"/>
      <c r="D195" s="361"/>
      <c r="E195" s="362"/>
      <c r="F195" s="363"/>
      <c r="G195" s="363"/>
      <c r="H195" s="364"/>
      <c r="I195" s="363"/>
      <c r="J195" s="363"/>
      <c r="K195" s="291"/>
      <c r="L195" s="292" t="str">
        <f t="shared" si="42"/>
        <v/>
      </c>
      <c r="M195" s="292"/>
      <c r="N195" s="293">
        <f t="shared" si="57"/>
        <v>0</v>
      </c>
      <c r="O195" s="293">
        <f t="shared" si="57"/>
        <v>0</v>
      </c>
      <c r="P195" s="293">
        <f t="shared" si="59"/>
        <v>0</v>
      </c>
      <c r="Q195" s="293">
        <f t="shared" si="59"/>
        <v>0</v>
      </c>
      <c r="R195" s="293">
        <f t="shared" si="59"/>
        <v>0</v>
      </c>
      <c r="S195" s="293">
        <f t="shared" si="59"/>
        <v>0</v>
      </c>
      <c r="T195" s="293">
        <f t="shared" si="59"/>
        <v>0</v>
      </c>
      <c r="U195" s="293">
        <f t="shared" si="59"/>
        <v>0</v>
      </c>
      <c r="V195" s="293">
        <f t="shared" si="59"/>
        <v>0</v>
      </c>
      <c r="W195" s="293">
        <f t="shared" si="59"/>
        <v>0</v>
      </c>
      <c r="X195" s="293">
        <f t="shared" si="59"/>
        <v>0</v>
      </c>
      <c r="Y195" s="293">
        <f t="shared" si="59"/>
        <v>0</v>
      </c>
      <c r="Z195" s="293">
        <f t="shared" si="59"/>
        <v>0</v>
      </c>
      <c r="AA195" s="293">
        <f t="shared" si="59"/>
        <v>0</v>
      </c>
      <c r="AB195" s="293">
        <f t="shared" si="59"/>
        <v>0</v>
      </c>
      <c r="AC195" s="293">
        <f t="shared" si="59"/>
        <v>0</v>
      </c>
      <c r="AD195" s="293">
        <f t="shared" si="59"/>
        <v>0</v>
      </c>
      <c r="AE195" s="293">
        <f t="shared" si="59"/>
        <v>0</v>
      </c>
      <c r="AF195" s="293">
        <f t="shared" si="59"/>
        <v>0</v>
      </c>
      <c r="AG195" s="293">
        <f t="shared" si="59"/>
        <v>0</v>
      </c>
      <c r="AH195" s="293">
        <f t="shared" si="59"/>
        <v>0</v>
      </c>
      <c r="AI195" s="293">
        <f t="shared" si="59"/>
        <v>0</v>
      </c>
      <c r="AJ195" s="293">
        <f t="shared" si="59"/>
        <v>0</v>
      </c>
      <c r="AK195" s="293">
        <f t="shared" si="59"/>
        <v>0</v>
      </c>
      <c r="AL195" s="293">
        <f t="shared" si="59"/>
        <v>0</v>
      </c>
      <c r="AM195" s="293">
        <f t="shared" si="59"/>
        <v>0</v>
      </c>
      <c r="AN195" s="293">
        <f t="shared" si="59"/>
        <v>0</v>
      </c>
      <c r="AO195" s="293">
        <f t="shared" si="59"/>
        <v>0</v>
      </c>
      <c r="AP195" s="293">
        <f t="shared" si="59"/>
        <v>0</v>
      </c>
      <c r="AQ195" s="293">
        <f t="shared" si="59"/>
        <v>0</v>
      </c>
      <c r="AR195" s="293">
        <f t="shared" si="59"/>
        <v>0</v>
      </c>
      <c r="AS195" s="293">
        <f t="shared" si="59"/>
        <v>0</v>
      </c>
      <c r="AT195" s="293">
        <f t="shared" si="59"/>
        <v>0</v>
      </c>
      <c r="AU195" s="293">
        <f t="shared" si="59"/>
        <v>0</v>
      </c>
      <c r="AV195" s="293">
        <f t="shared" si="59"/>
        <v>0</v>
      </c>
      <c r="AW195" s="293">
        <f t="shared" si="59"/>
        <v>0</v>
      </c>
      <c r="AX195" s="293">
        <f t="shared" si="59"/>
        <v>0</v>
      </c>
      <c r="AY195" s="293">
        <f t="shared" si="59"/>
        <v>0</v>
      </c>
      <c r="AZ195" s="293">
        <f t="shared" si="59"/>
        <v>0</v>
      </c>
      <c r="BA195" s="293">
        <f t="shared" si="59"/>
        <v>0</v>
      </c>
      <c r="BB195" s="293">
        <f t="shared" si="59"/>
        <v>0</v>
      </c>
      <c r="BC195" s="293">
        <f t="shared" si="59"/>
        <v>0</v>
      </c>
      <c r="BD195" s="293">
        <f t="shared" si="59"/>
        <v>0</v>
      </c>
      <c r="BE195" s="293">
        <f t="shared" si="59"/>
        <v>0</v>
      </c>
      <c r="BF195" s="293">
        <f t="shared" si="59"/>
        <v>0</v>
      </c>
      <c r="BG195" s="293">
        <f t="shared" si="59"/>
        <v>0</v>
      </c>
      <c r="BH195" s="293">
        <f t="shared" si="59"/>
        <v>0</v>
      </c>
      <c r="BI195" s="293">
        <f t="shared" si="59"/>
        <v>0</v>
      </c>
      <c r="BJ195" s="293">
        <f t="shared" si="59"/>
        <v>0</v>
      </c>
      <c r="BK195" s="293">
        <f t="shared" si="59"/>
        <v>0</v>
      </c>
      <c r="BL195" s="293">
        <f t="shared" si="59"/>
        <v>0</v>
      </c>
      <c r="BM195" s="293">
        <f t="shared" si="59"/>
        <v>0</v>
      </c>
      <c r="BN195" s="293">
        <f t="shared" si="59"/>
        <v>0</v>
      </c>
      <c r="BO195" s="293">
        <f t="shared" si="59"/>
        <v>0</v>
      </c>
      <c r="BP195" s="293">
        <f t="shared" si="59"/>
        <v>0</v>
      </c>
      <c r="BQ195" s="293">
        <f t="shared" si="59"/>
        <v>0</v>
      </c>
      <c r="BR195" s="293">
        <f t="shared" si="59"/>
        <v>0</v>
      </c>
      <c r="BS195" s="293">
        <f t="shared" si="59"/>
        <v>0</v>
      </c>
      <c r="BT195" s="293">
        <f t="shared" si="59"/>
        <v>0</v>
      </c>
      <c r="BU195" s="293">
        <f t="shared" si="59"/>
        <v>0</v>
      </c>
    </row>
    <row r="196" spans="2:73" ht="18" customHeight="1" thickBot="1">
      <c r="B196" s="294">
        <v>190</v>
      </c>
      <c r="C196" s="297"/>
      <c r="D196" s="365"/>
      <c r="E196" s="366"/>
      <c r="F196" s="367"/>
      <c r="G196" s="367"/>
      <c r="H196" s="368"/>
      <c r="I196" s="367"/>
      <c r="J196" s="367"/>
      <c r="K196" s="295"/>
      <c r="L196" s="297" t="str">
        <f t="shared" si="42"/>
        <v/>
      </c>
      <c r="M196" s="297"/>
      <c r="N196" s="298">
        <f t="shared" si="57"/>
        <v>0</v>
      </c>
      <c r="O196" s="298">
        <f t="shared" si="57"/>
        <v>0</v>
      </c>
      <c r="P196" s="298">
        <f t="shared" si="59"/>
        <v>0</v>
      </c>
      <c r="Q196" s="298">
        <f t="shared" si="59"/>
        <v>0</v>
      </c>
      <c r="R196" s="298">
        <f t="shared" si="59"/>
        <v>0</v>
      </c>
      <c r="S196" s="298">
        <f t="shared" si="59"/>
        <v>0</v>
      </c>
      <c r="T196" s="298">
        <f t="shared" si="59"/>
        <v>0</v>
      </c>
      <c r="U196" s="298">
        <f t="shared" si="59"/>
        <v>0</v>
      </c>
      <c r="V196" s="298">
        <f t="shared" si="59"/>
        <v>0</v>
      </c>
      <c r="W196" s="298">
        <f t="shared" si="59"/>
        <v>0</v>
      </c>
      <c r="X196" s="298">
        <f t="shared" si="59"/>
        <v>0</v>
      </c>
      <c r="Y196" s="298">
        <f t="shared" si="59"/>
        <v>0</v>
      </c>
      <c r="Z196" s="298">
        <f t="shared" si="59"/>
        <v>0</v>
      </c>
      <c r="AA196" s="298">
        <f t="shared" si="59"/>
        <v>0</v>
      </c>
      <c r="AB196" s="298">
        <f t="shared" si="59"/>
        <v>0</v>
      </c>
      <c r="AC196" s="298">
        <f t="shared" si="59"/>
        <v>0</v>
      </c>
      <c r="AD196" s="298">
        <f t="shared" si="59"/>
        <v>0</v>
      </c>
      <c r="AE196" s="298">
        <f t="shared" si="59"/>
        <v>0</v>
      </c>
      <c r="AF196" s="298">
        <f t="shared" si="59"/>
        <v>0</v>
      </c>
      <c r="AG196" s="298">
        <f t="shared" si="59"/>
        <v>0</v>
      </c>
      <c r="AH196" s="298">
        <f t="shared" si="59"/>
        <v>0</v>
      </c>
      <c r="AI196" s="298">
        <f t="shared" si="59"/>
        <v>0</v>
      </c>
      <c r="AJ196" s="298">
        <f t="shared" si="59"/>
        <v>0</v>
      </c>
      <c r="AK196" s="298">
        <f t="shared" si="59"/>
        <v>0</v>
      </c>
      <c r="AL196" s="298">
        <f t="shared" si="59"/>
        <v>0</v>
      </c>
      <c r="AM196" s="298">
        <f t="shared" si="59"/>
        <v>0</v>
      </c>
      <c r="AN196" s="298">
        <f t="shared" si="59"/>
        <v>0</v>
      </c>
      <c r="AO196" s="298">
        <f t="shared" si="59"/>
        <v>0</v>
      </c>
      <c r="AP196" s="298">
        <f t="shared" si="59"/>
        <v>0</v>
      </c>
      <c r="AQ196" s="298">
        <f t="shared" si="59"/>
        <v>0</v>
      </c>
      <c r="AR196" s="298">
        <f t="shared" si="59"/>
        <v>0</v>
      </c>
      <c r="AS196" s="298">
        <f t="shared" si="59"/>
        <v>0</v>
      </c>
      <c r="AT196" s="298">
        <f t="shared" si="59"/>
        <v>0</v>
      </c>
      <c r="AU196" s="298">
        <f t="shared" si="59"/>
        <v>0</v>
      </c>
      <c r="AV196" s="298">
        <f t="shared" si="59"/>
        <v>0</v>
      </c>
      <c r="AW196" s="298">
        <f t="shared" si="59"/>
        <v>0</v>
      </c>
      <c r="AX196" s="298">
        <f t="shared" si="59"/>
        <v>0</v>
      </c>
      <c r="AY196" s="298">
        <f t="shared" si="59"/>
        <v>0</v>
      </c>
      <c r="AZ196" s="298">
        <f t="shared" si="59"/>
        <v>0</v>
      </c>
      <c r="BA196" s="298">
        <f t="shared" si="59"/>
        <v>0</v>
      </c>
      <c r="BB196" s="298">
        <f t="shared" si="59"/>
        <v>0</v>
      </c>
      <c r="BC196" s="298">
        <f t="shared" si="59"/>
        <v>0</v>
      </c>
      <c r="BD196" s="298">
        <f t="shared" si="59"/>
        <v>0</v>
      </c>
      <c r="BE196" s="298">
        <f t="shared" si="59"/>
        <v>0</v>
      </c>
      <c r="BF196" s="298">
        <f t="shared" si="59"/>
        <v>0</v>
      </c>
      <c r="BG196" s="298">
        <f t="shared" si="59"/>
        <v>0</v>
      </c>
      <c r="BH196" s="298">
        <f t="shared" si="59"/>
        <v>0</v>
      </c>
      <c r="BI196" s="298">
        <f t="shared" si="59"/>
        <v>0</v>
      </c>
      <c r="BJ196" s="298">
        <f t="shared" si="59"/>
        <v>0</v>
      </c>
      <c r="BK196" s="298">
        <f t="shared" si="59"/>
        <v>0</v>
      </c>
      <c r="BL196" s="298">
        <f t="shared" si="59"/>
        <v>0</v>
      </c>
      <c r="BM196" s="298">
        <f t="shared" si="59"/>
        <v>0</v>
      </c>
      <c r="BN196" s="298">
        <f t="shared" si="59"/>
        <v>0</v>
      </c>
      <c r="BO196" s="298">
        <f t="shared" si="59"/>
        <v>0</v>
      </c>
      <c r="BP196" s="298">
        <f t="shared" si="59"/>
        <v>0</v>
      </c>
      <c r="BQ196" s="298">
        <f t="shared" si="59"/>
        <v>0</v>
      </c>
      <c r="BR196" s="298">
        <f t="shared" si="59"/>
        <v>0</v>
      </c>
      <c r="BS196" s="298">
        <f t="shared" si="59"/>
        <v>0</v>
      </c>
      <c r="BT196" s="298">
        <f t="shared" si="59"/>
        <v>0</v>
      </c>
      <c r="BU196" s="298">
        <f t="shared" si="59"/>
        <v>0</v>
      </c>
    </row>
    <row r="197" spans="2:73" ht="18" customHeight="1">
      <c r="B197" s="294">
        <v>191</v>
      </c>
      <c r="C197" s="292"/>
      <c r="D197" s="361"/>
      <c r="E197" s="362"/>
      <c r="F197" s="363"/>
      <c r="G197" s="363"/>
      <c r="H197" s="364"/>
      <c r="I197" s="363"/>
      <c r="J197" s="363"/>
      <c r="K197" s="291"/>
      <c r="L197" s="292" t="str">
        <f t="shared" si="42"/>
        <v/>
      </c>
      <c r="M197" s="292"/>
      <c r="N197" s="293">
        <f t="shared" si="57"/>
        <v>0</v>
      </c>
      <c r="O197" s="293">
        <f t="shared" si="57"/>
        <v>0</v>
      </c>
      <c r="P197" s="293">
        <f t="shared" si="59"/>
        <v>0</v>
      </c>
      <c r="Q197" s="293">
        <f t="shared" si="59"/>
        <v>0</v>
      </c>
      <c r="R197" s="293">
        <f t="shared" si="59"/>
        <v>0</v>
      </c>
      <c r="S197" s="293">
        <f t="shared" si="59"/>
        <v>0</v>
      </c>
      <c r="T197" s="293">
        <f t="shared" si="59"/>
        <v>0</v>
      </c>
      <c r="U197" s="293">
        <f t="shared" si="59"/>
        <v>0</v>
      </c>
      <c r="V197" s="293">
        <f t="shared" si="59"/>
        <v>0</v>
      </c>
      <c r="W197" s="293">
        <f t="shared" si="59"/>
        <v>0</v>
      </c>
      <c r="X197" s="293">
        <f t="shared" si="59"/>
        <v>0</v>
      </c>
      <c r="Y197" s="293">
        <f t="shared" si="59"/>
        <v>0</v>
      </c>
      <c r="Z197" s="293">
        <f t="shared" si="59"/>
        <v>0</v>
      </c>
      <c r="AA197" s="293">
        <f t="shared" si="59"/>
        <v>0</v>
      </c>
      <c r="AB197" s="293">
        <f t="shared" si="59"/>
        <v>0</v>
      </c>
      <c r="AC197" s="293">
        <f t="shared" si="59"/>
        <v>0</v>
      </c>
      <c r="AD197" s="293">
        <f t="shared" si="59"/>
        <v>0</v>
      </c>
      <c r="AE197" s="293">
        <f t="shared" si="59"/>
        <v>0</v>
      </c>
      <c r="AF197" s="293">
        <f t="shared" si="59"/>
        <v>0</v>
      </c>
      <c r="AG197" s="293">
        <f t="shared" si="59"/>
        <v>0</v>
      </c>
      <c r="AH197" s="293">
        <f t="shared" si="59"/>
        <v>0</v>
      </c>
      <c r="AI197" s="293">
        <f t="shared" si="59"/>
        <v>0</v>
      </c>
      <c r="AJ197" s="293">
        <f t="shared" si="59"/>
        <v>0</v>
      </c>
      <c r="AK197" s="293">
        <f t="shared" si="59"/>
        <v>0</v>
      </c>
      <c r="AL197" s="293">
        <f t="shared" si="59"/>
        <v>0</v>
      </c>
      <c r="AM197" s="293">
        <f t="shared" si="59"/>
        <v>0</v>
      </c>
      <c r="AN197" s="293">
        <f t="shared" si="59"/>
        <v>0</v>
      </c>
      <c r="AO197" s="293">
        <f t="shared" si="59"/>
        <v>0</v>
      </c>
      <c r="AP197" s="293">
        <f t="shared" si="59"/>
        <v>0</v>
      </c>
      <c r="AQ197" s="293">
        <f t="shared" si="59"/>
        <v>0</v>
      </c>
      <c r="AR197" s="293">
        <f t="shared" si="59"/>
        <v>0</v>
      </c>
      <c r="AS197" s="293">
        <f t="shared" si="59"/>
        <v>0</v>
      </c>
      <c r="AT197" s="293">
        <f t="shared" si="59"/>
        <v>0</v>
      </c>
      <c r="AU197" s="293">
        <f t="shared" si="59"/>
        <v>0</v>
      </c>
      <c r="AV197" s="293">
        <f t="shared" si="59"/>
        <v>0</v>
      </c>
      <c r="AW197" s="293">
        <f t="shared" si="59"/>
        <v>0</v>
      </c>
      <c r="AX197" s="293">
        <f t="shared" si="59"/>
        <v>0</v>
      </c>
      <c r="AY197" s="293">
        <f t="shared" si="59"/>
        <v>0</v>
      </c>
      <c r="AZ197" s="293">
        <f t="shared" si="59"/>
        <v>0</v>
      </c>
      <c r="BA197" s="293">
        <f t="shared" si="59"/>
        <v>0</v>
      </c>
      <c r="BB197" s="293">
        <f t="shared" si="59"/>
        <v>0</v>
      </c>
      <c r="BC197" s="293">
        <f t="shared" si="59"/>
        <v>0</v>
      </c>
      <c r="BD197" s="293">
        <f t="shared" si="59"/>
        <v>0</v>
      </c>
      <c r="BE197" s="293">
        <f t="shared" si="59"/>
        <v>0</v>
      </c>
      <c r="BF197" s="293">
        <f t="shared" si="59"/>
        <v>0</v>
      </c>
      <c r="BG197" s="293">
        <f t="shared" si="59"/>
        <v>0</v>
      </c>
      <c r="BH197" s="293">
        <f t="shared" si="59"/>
        <v>0</v>
      </c>
      <c r="BI197" s="293">
        <f t="shared" si="59"/>
        <v>0</v>
      </c>
      <c r="BJ197" s="293">
        <f t="shared" si="59"/>
        <v>0</v>
      </c>
      <c r="BK197" s="293">
        <f t="shared" si="59"/>
        <v>0</v>
      </c>
      <c r="BL197" s="293">
        <f t="shared" si="59"/>
        <v>0</v>
      </c>
      <c r="BM197" s="293">
        <f t="shared" si="59"/>
        <v>0</v>
      </c>
      <c r="BN197" s="293">
        <f t="shared" si="59"/>
        <v>0</v>
      </c>
      <c r="BO197" s="293">
        <f t="shared" si="59"/>
        <v>0</v>
      </c>
      <c r="BP197" s="293">
        <f t="shared" si="59"/>
        <v>0</v>
      </c>
      <c r="BQ197" s="293">
        <f t="shared" si="59"/>
        <v>0</v>
      </c>
      <c r="BR197" s="293">
        <f t="shared" si="59"/>
        <v>0</v>
      </c>
      <c r="BS197" s="293">
        <f t="shared" si="59"/>
        <v>0</v>
      </c>
      <c r="BT197" s="293">
        <f t="shared" si="59"/>
        <v>0</v>
      </c>
      <c r="BU197" s="293">
        <f t="shared" si="59"/>
        <v>0</v>
      </c>
    </row>
    <row r="198" spans="2:73" ht="18" customHeight="1" thickBot="1">
      <c r="B198" s="294">
        <v>192</v>
      </c>
      <c r="C198" s="297"/>
      <c r="D198" s="365"/>
      <c r="E198" s="366"/>
      <c r="F198" s="367"/>
      <c r="G198" s="367"/>
      <c r="H198" s="368"/>
      <c r="I198" s="367"/>
      <c r="J198" s="367"/>
      <c r="K198" s="295"/>
      <c r="L198" s="297" t="str">
        <f t="shared" si="42"/>
        <v/>
      </c>
      <c r="M198" s="297"/>
      <c r="N198" s="298">
        <f t="shared" si="57"/>
        <v>0</v>
      </c>
      <c r="O198" s="298">
        <f t="shared" si="57"/>
        <v>0</v>
      </c>
      <c r="P198" s="298">
        <f t="shared" si="59"/>
        <v>0</v>
      </c>
      <c r="Q198" s="298">
        <f t="shared" si="59"/>
        <v>0</v>
      </c>
      <c r="R198" s="298">
        <f t="shared" si="59"/>
        <v>0</v>
      </c>
      <c r="S198" s="298">
        <f t="shared" si="59"/>
        <v>0</v>
      </c>
      <c r="T198" s="298">
        <f t="shared" si="59"/>
        <v>0</v>
      </c>
      <c r="U198" s="298">
        <f t="shared" si="59"/>
        <v>0</v>
      </c>
      <c r="V198" s="298">
        <f t="shared" si="59"/>
        <v>0</v>
      </c>
      <c r="W198" s="298">
        <f t="shared" si="59"/>
        <v>0</v>
      </c>
      <c r="X198" s="298">
        <f t="shared" si="59"/>
        <v>0</v>
      </c>
      <c r="Y198" s="298">
        <f t="shared" si="59"/>
        <v>0</v>
      </c>
      <c r="Z198" s="298">
        <f t="shared" si="59"/>
        <v>0</v>
      </c>
      <c r="AA198" s="298">
        <f t="shared" si="59"/>
        <v>0</v>
      </c>
      <c r="AB198" s="298">
        <f t="shared" si="59"/>
        <v>0</v>
      </c>
      <c r="AC198" s="298">
        <f t="shared" si="59"/>
        <v>0</v>
      </c>
      <c r="AD198" s="298">
        <f t="shared" si="59"/>
        <v>0</v>
      </c>
      <c r="AE198" s="298">
        <f t="shared" si="59"/>
        <v>0</v>
      </c>
      <c r="AF198" s="298">
        <f t="shared" si="59"/>
        <v>0</v>
      </c>
      <c r="AG198" s="298">
        <f t="shared" si="59"/>
        <v>0</v>
      </c>
      <c r="AH198" s="298">
        <f t="shared" si="59"/>
        <v>0</v>
      </c>
      <c r="AI198" s="298">
        <f t="shared" si="59"/>
        <v>0</v>
      </c>
      <c r="AJ198" s="298">
        <f t="shared" si="59"/>
        <v>0</v>
      </c>
      <c r="AK198" s="298">
        <f t="shared" si="59"/>
        <v>0</v>
      </c>
      <c r="AL198" s="298">
        <f t="shared" si="59"/>
        <v>0</v>
      </c>
      <c r="AM198" s="298">
        <f t="shared" si="59"/>
        <v>0</v>
      </c>
      <c r="AN198" s="298">
        <f t="shared" si="59"/>
        <v>0</v>
      </c>
      <c r="AO198" s="298">
        <f t="shared" si="59"/>
        <v>0</v>
      </c>
      <c r="AP198" s="298">
        <f t="shared" si="59"/>
        <v>0</v>
      </c>
      <c r="AQ198" s="298">
        <f t="shared" ref="P198:BU202" si="60">SUMIFS(listof_result_total_scores,listof_result_program_codes,$C198,listof_result_teams,AQ$3)</f>
        <v>0</v>
      </c>
      <c r="AR198" s="298">
        <f t="shared" si="60"/>
        <v>0</v>
      </c>
      <c r="AS198" s="298">
        <f t="shared" si="60"/>
        <v>0</v>
      </c>
      <c r="AT198" s="298">
        <f t="shared" si="60"/>
        <v>0</v>
      </c>
      <c r="AU198" s="298">
        <f t="shared" si="60"/>
        <v>0</v>
      </c>
      <c r="AV198" s="298">
        <f t="shared" si="60"/>
        <v>0</v>
      </c>
      <c r="AW198" s="298">
        <f t="shared" si="60"/>
        <v>0</v>
      </c>
      <c r="AX198" s="298">
        <f t="shared" si="60"/>
        <v>0</v>
      </c>
      <c r="AY198" s="298">
        <f t="shared" si="60"/>
        <v>0</v>
      </c>
      <c r="AZ198" s="298">
        <f t="shared" si="60"/>
        <v>0</v>
      </c>
      <c r="BA198" s="298">
        <f t="shared" si="60"/>
        <v>0</v>
      </c>
      <c r="BB198" s="298">
        <f t="shared" si="60"/>
        <v>0</v>
      </c>
      <c r="BC198" s="298">
        <f t="shared" si="60"/>
        <v>0</v>
      </c>
      <c r="BD198" s="298">
        <f t="shared" si="60"/>
        <v>0</v>
      </c>
      <c r="BE198" s="298">
        <f t="shared" si="60"/>
        <v>0</v>
      </c>
      <c r="BF198" s="298">
        <f t="shared" si="60"/>
        <v>0</v>
      </c>
      <c r="BG198" s="298">
        <f t="shared" si="60"/>
        <v>0</v>
      </c>
      <c r="BH198" s="298">
        <f t="shared" si="60"/>
        <v>0</v>
      </c>
      <c r="BI198" s="298">
        <f t="shared" si="60"/>
        <v>0</v>
      </c>
      <c r="BJ198" s="298">
        <f t="shared" si="60"/>
        <v>0</v>
      </c>
      <c r="BK198" s="298">
        <f t="shared" si="60"/>
        <v>0</v>
      </c>
      <c r="BL198" s="298">
        <f t="shared" si="60"/>
        <v>0</v>
      </c>
      <c r="BM198" s="298">
        <f t="shared" si="60"/>
        <v>0</v>
      </c>
      <c r="BN198" s="298">
        <f t="shared" si="60"/>
        <v>0</v>
      </c>
      <c r="BO198" s="298">
        <f t="shared" si="60"/>
        <v>0</v>
      </c>
      <c r="BP198" s="298">
        <f t="shared" si="60"/>
        <v>0</v>
      </c>
      <c r="BQ198" s="298">
        <f t="shared" si="60"/>
        <v>0</v>
      </c>
      <c r="BR198" s="298">
        <f t="shared" si="60"/>
        <v>0</v>
      </c>
      <c r="BS198" s="298">
        <f t="shared" si="60"/>
        <v>0</v>
      </c>
      <c r="BT198" s="298">
        <f t="shared" si="60"/>
        <v>0</v>
      </c>
      <c r="BU198" s="298">
        <f t="shared" si="60"/>
        <v>0</v>
      </c>
    </row>
    <row r="199" spans="2:73" ht="18" customHeight="1">
      <c r="B199" s="294">
        <v>193</v>
      </c>
      <c r="C199" s="292"/>
      <c r="D199" s="361"/>
      <c r="E199" s="362"/>
      <c r="F199" s="363"/>
      <c r="G199" s="363"/>
      <c r="H199" s="364"/>
      <c r="I199" s="363"/>
      <c r="J199" s="363"/>
      <c r="K199" s="291"/>
      <c r="L199" s="292" t="str">
        <f t="shared" ref="L199:L262" si="61">IF(C199&lt;&gt;0,IF(COUNTIF(listof_result_program_codes,C199)&gt;0,IF(K199="","ENTERED",IF(K199="P","PUBLISHED",IF(K199="TP","TO PUBLISH",IF(K199="L","LOCKED")))),"NOT ENTERED"),"")</f>
        <v/>
      </c>
      <c r="M199" s="292"/>
      <c r="N199" s="293">
        <f t="shared" si="57"/>
        <v>0</v>
      </c>
      <c r="O199" s="293">
        <f t="shared" si="57"/>
        <v>0</v>
      </c>
      <c r="P199" s="293">
        <f t="shared" si="60"/>
        <v>0</v>
      </c>
      <c r="Q199" s="293">
        <f t="shared" si="60"/>
        <v>0</v>
      </c>
      <c r="R199" s="293">
        <f t="shared" si="60"/>
        <v>0</v>
      </c>
      <c r="S199" s="293">
        <f t="shared" si="60"/>
        <v>0</v>
      </c>
      <c r="T199" s="293">
        <f t="shared" si="60"/>
        <v>0</v>
      </c>
      <c r="U199" s="293">
        <f t="shared" si="60"/>
        <v>0</v>
      </c>
      <c r="V199" s="293">
        <f t="shared" si="60"/>
        <v>0</v>
      </c>
      <c r="W199" s="293">
        <f t="shared" si="60"/>
        <v>0</v>
      </c>
      <c r="X199" s="293">
        <f t="shared" si="60"/>
        <v>0</v>
      </c>
      <c r="Y199" s="293">
        <f t="shared" si="60"/>
        <v>0</v>
      </c>
      <c r="Z199" s="293">
        <f t="shared" si="60"/>
        <v>0</v>
      </c>
      <c r="AA199" s="293">
        <f t="shared" si="60"/>
        <v>0</v>
      </c>
      <c r="AB199" s="293">
        <f t="shared" si="60"/>
        <v>0</v>
      </c>
      <c r="AC199" s="293">
        <f t="shared" si="60"/>
        <v>0</v>
      </c>
      <c r="AD199" s="293">
        <f t="shared" si="60"/>
        <v>0</v>
      </c>
      <c r="AE199" s="293">
        <f t="shared" si="60"/>
        <v>0</v>
      </c>
      <c r="AF199" s="293">
        <f t="shared" si="60"/>
        <v>0</v>
      </c>
      <c r="AG199" s="293">
        <f t="shared" si="60"/>
        <v>0</v>
      </c>
      <c r="AH199" s="293">
        <f t="shared" si="60"/>
        <v>0</v>
      </c>
      <c r="AI199" s="293">
        <f t="shared" si="60"/>
        <v>0</v>
      </c>
      <c r="AJ199" s="293">
        <f t="shared" si="60"/>
        <v>0</v>
      </c>
      <c r="AK199" s="293">
        <f t="shared" si="60"/>
        <v>0</v>
      </c>
      <c r="AL199" s="293">
        <f t="shared" si="60"/>
        <v>0</v>
      </c>
      <c r="AM199" s="293">
        <f t="shared" si="60"/>
        <v>0</v>
      </c>
      <c r="AN199" s="293">
        <f t="shared" si="60"/>
        <v>0</v>
      </c>
      <c r="AO199" s="293">
        <f t="shared" si="60"/>
        <v>0</v>
      </c>
      <c r="AP199" s="293">
        <f t="shared" si="60"/>
        <v>0</v>
      </c>
      <c r="AQ199" s="293">
        <f t="shared" si="60"/>
        <v>0</v>
      </c>
      <c r="AR199" s="293">
        <f t="shared" si="60"/>
        <v>0</v>
      </c>
      <c r="AS199" s="293">
        <f t="shared" si="60"/>
        <v>0</v>
      </c>
      <c r="AT199" s="293">
        <f t="shared" si="60"/>
        <v>0</v>
      </c>
      <c r="AU199" s="293">
        <f t="shared" si="60"/>
        <v>0</v>
      </c>
      <c r="AV199" s="293">
        <f t="shared" si="60"/>
        <v>0</v>
      </c>
      <c r="AW199" s="293">
        <f t="shared" si="60"/>
        <v>0</v>
      </c>
      <c r="AX199" s="293">
        <f t="shared" si="60"/>
        <v>0</v>
      </c>
      <c r="AY199" s="293">
        <f t="shared" si="60"/>
        <v>0</v>
      </c>
      <c r="AZ199" s="293">
        <f t="shared" si="60"/>
        <v>0</v>
      </c>
      <c r="BA199" s="293">
        <f t="shared" si="60"/>
        <v>0</v>
      </c>
      <c r="BB199" s="293">
        <f t="shared" si="60"/>
        <v>0</v>
      </c>
      <c r="BC199" s="293">
        <f t="shared" si="60"/>
        <v>0</v>
      </c>
      <c r="BD199" s="293">
        <f t="shared" si="60"/>
        <v>0</v>
      </c>
      <c r="BE199" s="293">
        <f t="shared" si="60"/>
        <v>0</v>
      </c>
      <c r="BF199" s="293">
        <f t="shared" si="60"/>
        <v>0</v>
      </c>
      <c r="BG199" s="293">
        <f t="shared" si="60"/>
        <v>0</v>
      </c>
      <c r="BH199" s="293">
        <f t="shared" si="60"/>
        <v>0</v>
      </c>
      <c r="BI199" s="293">
        <f t="shared" si="60"/>
        <v>0</v>
      </c>
      <c r="BJ199" s="293">
        <f t="shared" si="60"/>
        <v>0</v>
      </c>
      <c r="BK199" s="293">
        <f t="shared" si="60"/>
        <v>0</v>
      </c>
      <c r="BL199" s="293">
        <f t="shared" si="60"/>
        <v>0</v>
      </c>
      <c r="BM199" s="293">
        <f t="shared" si="60"/>
        <v>0</v>
      </c>
      <c r="BN199" s="293">
        <f t="shared" si="60"/>
        <v>0</v>
      </c>
      <c r="BO199" s="293">
        <f t="shared" si="60"/>
        <v>0</v>
      </c>
      <c r="BP199" s="293">
        <f t="shared" si="60"/>
        <v>0</v>
      </c>
      <c r="BQ199" s="293">
        <f t="shared" si="60"/>
        <v>0</v>
      </c>
      <c r="BR199" s="293">
        <f t="shared" si="60"/>
        <v>0</v>
      </c>
      <c r="BS199" s="293">
        <f t="shared" si="60"/>
        <v>0</v>
      </c>
      <c r="BT199" s="293">
        <f t="shared" si="60"/>
        <v>0</v>
      </c>
      <c r="BU199" s="293">
        <f t="shared" si="60"/>
        <v>0</v>
      </c>
    </row>
    <row r="200" spans="2:73" ht="18" customHeight="1" thickBot="1">
      <c r="B200" s="294">
        <v>194</v>
      </c>
      <c r="C200" s="297"/>
      <c r="D200" s="365"/>
      <c r="E200" s="366"/>
      <c r="F200" s="367"/>
      <c r="G200" s="367"/>
      <c r="H200" s="368"/>
      <c r="I200" s="367"/>
      <c r="J200" s="367"/>
      <c r="K200" s="295"/>
      <c r="L200" s="297" t="str">
        <f t="shared" si="61"/>
        <v/>
      </c>
      <c r="M200" s="297"/>
      <c r="N200" s="298">
        <f t="shared" si="57"/>
        <v>0</v>
      </c>
      <c r="O200" s="298">
        <f t="shared" si="57"/>
        <v>0</v>
      </c>
      <c r="P200" s="298">
        <f t="shared" si="60"/>
        <v>0</v>
      </c>
      <c r="Q200" s="298">
        <f t="shared" si="60"/>
        <v>0</v>
      </c>
      <c r="R200" s="298">
        <f t="shared" si="60"/>
        <v>0</v>
      </c>
      <c r="S200" s="298">
        <f t="shared" si="60"/>
        <v>0</v>
      </c>
      <c r="T200" s="298">
        <f t="shared" si="60"/>
        <v>0</v>
      </c>
      <c r="U200" s="298">
        <f t="shared" si="60"/>
        <v>0</v>
      </c>
      <c r="V200" s="298">
        <f t="shared" si="60"/>
        <v>0</v>
      </c>
      <c r="W200" s="298">
        <f t="shared" si="60"/>
        <v>0</v>
      </c>
      <c r="X200" s="298">
        <f t="shared" si="60"/>
        <v>0</v>
      </c>
      <c r="Y200" s="298">
        <f t="shared" si="60"/>
        <v>0</v>
      </c>
      <c r="Z200" s="298">
        <f t="shared" si="60"/>
        <v>0</v>
      </c>
      <c r="AA200" s="298">
        <f t="shared" si="60"/>
        <v>0</v>
      </c>
      <c r="AB200" s="298">
        <f t="shared" si="60"/>
        <v>0</v>
      </c>
      <c r="AC200" s="298">
        <f t="shared" si="60"/>
        <v>0</v>
      </c>
      <c r="AD200" s="298">
        <f t="shared" si="60"/>
        <v>0</v>
      </c>
      <c r="AE200" s="298">
        <f t="shared" si="60"/>
        <v>0</v>
      </c>
      <c r="AF200" s="298">
        <f t="shared" si="60"/>
        <v>0</v>
      </c>
      <c r="AG200" s="298">
        <f t="shared" si="60"/>
        <v>0</v>
      </c>
      <c r="AH200" s="298">
        <f t="shared" si="60"/>
        <v>0</v>
      </c>
      <c r="AI200" s="298">
        <f t="shared" si="60"/>
        <v>0</v>
      </c>
      <c r="AJ200" s="298">
        <f t="shared" si="60"/>
        <v>0</v>
      </c>
      <c r="AK200" s="298">
        <f t="shared" si="60"/>
        <v>0</v>
      </c>
      <c r="AL200" s="298">
        <f t="shared" si="60"/>
        <v>0</v>
      </c>
      <c r="AM200" s="298">
        <f t="shared" si="60"/>
        <v>0</v>
      </c>
      <c r="AN200" s="298">
        <f t="shared" si="60"/>
        <v>0</v>
      </c>
      <c r="AO200" s="298">
        <f t="shared" si="60"/>
        <v>0</v>
      </c>
      <c r="AP200" s="298">
        <f t="shared" si="60"/>
        <v>0</v>
      </c>
      <c r="AQ200" s="298">
        <f t="shared" si="60"/>
        <v>0</v>
      </c>
      <c r="AR200" s="298">
        <f t="shared" si="60"/>
        <v>0</v>
      </c>
      <c r="AS200" s="298">
        <f t="shared" si="60"/>
        <v>0</v>
      </c>
      <c r="AT200" s="298">
        <f t="shared" si="60"/>
        <v>0</v>
      </c>
      <c r="AU200" s="298">
        <f t="shared" si="60"/>
        <v>0</v>
      </c>
      <c r="AV200" s="298">
        <f t="shared" si="60"/>
        <v>0</v>
      </c>
      <c r="AW200" s="298">
        <f t="shared" si="60"/>
        <v>0</v>
      </c>
      <c r="AX200" s="298">
        <f t="shared" si="60"/>
        <v>0</v>
      </c>
      <c r="AY200" s="298">
        <f t="shared" si="60"/>
        <v>0</v>
      </c>
      <c r="AZ200" s="298">
        <f t="shared" si="60"/>
        <v>0</v>
      </c>
      <c r="BA200" s="298">
        <f t="shared" si="60"/>
        <v>0</v>
      </c>
      <c r="BB200" s="298">
        <f t="shared" si="60"/>
        <v>0</v>
      </c>
      <c r="BC200" s="298">
        <f t="shared" si="60"/>
        <v>0</v>
      </c>
      <c r="BD200" s="298">
        <f t="shared" si="60"/>
        <v>0</v>
      </c>
      <c r="BE200" s="298">
        <f t="shared" si="60"/>
        <v>0</v>
      </c>
      <c r="BF200" s="298">
        <f t="shared" si="60"/>
        <v>0</v>
      </c>
      <c r="BG200" s="298">
        <f t="shared" si="60"/>
        <v>0</v>
      </c>
      <c r="BH200" s="298">
        <f t="shared" si="60"/>
        <v>0</v>
      </c>
      <c r="BI200" s="298">
        <f t="shared" si="60"/>
        <v>0</v>
      </c>
      <c r="BJ200" s="298">
        <f t="shared" si="60"/>
        <v>0</v>
      </c>
      <c r="BK200" s="298">
        <f t="shared" si="60"/>
        <v>0</v>
      </c>
      <c r="BL200" s="298">
        <f t="shared" si="60"/>
        <v>0</v>
      </c>
      <c r="BM200" s="298">
        <f t="shared" si="60"/>
        <v>0</v>
      </c>
      <c r="BN200" s="298">
        <f t="shared" si="60"/>
        <v>0</v>
      </c>
      <c r="BO200" s="298">
        <f t="shared" si="60"/>
        <v>0</v>
      </c>
      <c r="BP200" s="298">
        <f t="shared" si="60"/>
        <v>0</v>
      </c>
      <c r="BQ200" s="298">
        <f t="shared" si="60"/>
        <v>0</v>
      </c>
      <c r="BR200" s="298">
        <f t="shared" si="60"/>
        <v>0</v>
      </c>
      <c r="BS200" s="298">
        <f t="shared" si="60"/>
        <v>0</v>
      </c>
      <c r="BT200" s="298">
        <f t="shared" si="60"/>
        <v>0</v>
      </c>
      <c r="BU200" s="298">
        <f t="shared" si="60"/>
        <v>0</v>
      </c>
    </row>
    <row r="201" spans="2:73" ht="18" customHeight="1">
      <c r="B201" s="294">
        <v>195</v>
      </c>
      <c r="C201" s="292"/>
      <c r="D201" s="361"/>
      <c r="E201" s="362"/>
      <c r="F201" s="363"/>
      <c r="G201" s="363"/>
      <c r="H201" s="364"/>
      <c r="I201" s="363"/>
      <c r="J201" s="363"/>
      <c r="K201" s="291"/>
      <c r="L201" s="292" t="str">
        <f t="shared" si="61"/>
        <v/>
      </c>
      <c r="M201" s="292"/>
      <c r="N201" s="293">
        <f t="shared" si="57"/>
        <v>0</v>
      </c>
      <c r="O201" s="293">
        <f t="shared" si="57"/>
        <v>0</v>
      </c>
      <c r="P201" s="293">
        <f t="shared" si="60"/>
        <v>0</v>
      </c>
      <c r="Q201" s="293">
        <f t="shared" si="60"/>
        <v>0</v>
      </c>
      <c r="R201" s="293">
        <f t="shared" si="60"/>
        <v>0</v>
      </c>
      <c r="S201" s="293">
        <f t="shared" si="60"/>
        <v>0</v>
      </c>
      <c r="T201" s="293">
        <f t="shared" si="60"/>
        <v>0</v>
      </c>
      <c r="U201" s="293">
        <f t="shared" si="60"/>
        <v>0</v>
      </c>
      <c r="V201" s="293">
        <f t="shared" si="60"/>
        <v>0</v>
      </c>
      <c r="W201" s="293">
        <f t="shared" si="60"/>
        <v>0</v>
      </c>
      <c r="X201" s="293">
        <f t="shared" si="60"/>
        <v>0</v>
      </c>
      <c r="Y201" s="293">
        <f t="shared" si="60"/>
        <v>0</v>
      </c>
      <c r="Z201" s="293">
        <f t="shared" si="60"/>
        <v>0</v>
      </c>
      <c r="AA201" s="293">
        <f t="shared" si="60"/>
        <v>0</v>
      </c>
      <c r="AB201" s="293">
        <f t="shared" si="60"/>
        <v>0</v>
      </c>
      <c r="AC201" s="293">
        <f t="shared" si="60"/>
        <v>0</v>
      </c>
      <c r="AD201" s="293">
        <f t="shared" si="60"/>
        <v>0</v>
      </c>
      <c r="AE201" s="293">
        <f t="shared" si="60"/>
        <v>0</v>
      </c>
      <c r="AF201" s="293">
        <f t="shared" si="60"/>
        <v>0</v>
      </c>
      <c r="AG201" s="293">
        <f t="shared" si="60"/>
        <v>0</v>
      </c>
      <c r="AH201" s="293">
        <f t="shared" si="60"/>
        <v>0</v>
      </c>
      <c r="AI201" s="293">
        <f t="shared" si="60"/>
        <v>0</v>
      </c>
      <c r="AJ201" s="293">
        <f t="shared" si="60"/>
        <v>0</v>
      </c>
      <c r="AK201" s="293">
        <f t="shared" si="60"/>
        <v>0</v>
      </c>
      <c r="AL201" s="293">
        <f t="shared" si="60"/>
        <v>0</v>
      </c>
      <c r="AM201" s="293">
        <f t="shared" si="60"/>
        <v>0</v>
      </c>
      <c r="AN201" s="293">
        <f t="shared" si="60"/>
        <v>0</v>
      </c>
      <c r="AO201" s="293">
        <f t="shared" si="60"/>
        <v>0</v>
      </c>
      <c r="AP201" s="293">
        <f t="shared" si="60"/>
        <v>0</v>
      </c>
      <c r="AQ201" s="293">
        <f t="shared" si="60"/>
        <v>0</v>
      </c>
      <c r="AR201" s="293">
        <f t="shared" si="60"/>
        <v>0</v>
      </c>
      <c r="AS201" s="293">
        <f t="shared" si="60"/>
        <v>0</v>
      </c>
      <c r="AT201" s="293">
        <f t="shared" si="60"/>
        <v>0</v>
      </c>
      <c r="AU201" s="293">
        <f t="shared" si="60"/>
        <v>0</v>
      </c>
      <c r="AV201" s="293">
        <f t="shared" si="60"/>
        <v>0</v>
      </c>
      <c r="AW201" s="293">
        <f t="shared" si="60"/>
        <v>0</v>
      </c>
      <c r="AX201" s="293">
        <f t="shared" si="60"/>
        <v>0</v>
      </c>
      <c r="AY201" s="293">
        <f t="shared" si="60"/>
        <v>0</v>
      </c>
      <c r="AZ201" s="293">
        <f t="shared" si="60"/>
        <v>0</v>
      </c>
      <c r="BA201" s="293">
        <f t="shared" si="60"/>
        <v>0</v>
      </c>
      <c r="BB201" s="293">
        <f t="shared" si="60"/>
        <v>0</v>
      </c>
      <c r="BC201" s="293">
        <f t="shared" si="60"/>
        <v>0</v>
      </c>
      <c r="BD201" s="293">
        <f t="shared" si="60"/>
        <v>0</v>
      </c>
      <c r="BE201" s="293">
        <f t="shared" si="60"/>
        <v>0</v>
      </c>
      <c r="BF201" s="293">
        <f t="shared" si="60"/>
        <v>0</v>
      </c>
      <c r="BG201" s="293">
        <f t="shared" si="60"/>
        <v>0</v>
      </c>
      <c r="BH201" s="293">
        <f t="shared" si="60"/>
        <v>0</v>
      </c>
      <c r="BI201" s="293">
        <f t="shared" si="60"/>
        <v>0</v>
      </c>
      <c r="BJ201" s="293">
        <f t="shared" si="60"/>
        <v>0</v>
      </c>
      <c r="BK201" s="293">
        <f t="shared" si="60"/>
        <v>0</v>
      </c>
      <c r="BL201" s="293">
        <f t="shared" si="60"/>
        <v>0</v>
      </c>
      <c r="BM201" s="293">
        <f t="shared" si="60"/>
        <v>0</v>
      </c>
      <c r="BN201" s="293">
        <f t="shared" si="60"/>
        <v>0</v>
      </c>
      <c r="BO201" s="293">
        <f t="shared" si="60"/>
        <v>0</v>
      </c>
      <c r="BP201" s="293">
        <f t="shared" si="60"/>
        <v>0</v>
      </c>
      <c r="BQ201" s="293">
        <f t="shared" si="60"/>
        <v>0</v>
      </c>
      <c r="BR201" s="293">
        <f t="shared" si="60"/>
        <v>0</v>
      </c>
      <c r="BS201" s="293">
        <f t="shared" si="60"/>
        <v>0</v>
      </c>
      <c r="BT201" s="293">
        <f t="shared" si="60"/>
        <v>0</v>
      </c>
      <c r="BU201" s="293">
        <f t="shared" si="60"/>
        <v>0</v>
      </c>
    </row>
    <row r="202" spans="2:73" ht="18" customHeight="1" thickBot="1">
      <c r="B202" s="294">
        <v>196</v>
      </c>
      <c r="C202" s="297"/>
      <c r="D202" s="365"/>
      <c r="E202" s="366"/>
      <c r="F202" s="367"/>
      <c r="G202" s="367"/>
      <c r="H202" s="368"/>
      <c r="I202" s="367"/>
      <c r="J202" s="367"/>
      <c r="K202" s="295"/>
      <c r="L202" s="297" t="str">
        <f t="shared" si="61"/>
        <v/>
      </c>
      <c r="M202" s="297"/>
      <c r="N202" s="298">
        <f t="shared" si="57"/>
        <v>0</v>
      </c>
      <c r="O202" s="298">
        <f t="shared" si="57"/>
        <v>0</v>
      </c>
      <c r="P202" s="298">
        <f t="shared" si="60"/>
        <v>0</v>
      </c>
      <c r="Q202" s="298">
        <f t="shared" si="60"/>
        <v>0</v>
      </c>
      <c r="R202" s="298">
        <f t="shared" si="60"/>
        <v>0</v>
      </c>
      <c r="S202" s="298">
        <f t="shared" si="60"/>
        <v>0</v>
      </c>
      <c r="T202" s="298">
        <f t="shared" si="60"/>
        <v>0</v>
      </c>
      <c r="U202" s="298">
        <f t="shared" si="60"/>
        <v>0</v>
      </c>
      <c r="V202" s="298">
        <f t="shared" si="60"/>
        <v>0</v>
      </c>
      <c r="W202" s="298">
        <f t="shared" si="60"/>
        <v>0</v>
      </c>
      <c r="X202" s="298">
        <f t="shared" si="60"/>
        <v>0</v>
      </c>
      <c r="Y202" s="298">
        <f t="shared" si="60"/>
        <v>0</v>
      </c>
      <c r="Z202" s="298">
        <f t="shared" si="60"/>
        <v>0</v>
      </c>
      <c r="AA202" s="298">
        <f t="shared" si="60"/>
        <v>0</v>
      </c>
      <c r="AB202" s="298">
        <f t="shared" si="60"/>
        <v>0</v>
      </c>
      <c r="AC202" s="298">
        <f t="shared" si="60"/>
        <v>0</v>
      </c>
      <c r="AD202" s="298">
        <f t="shared" si="60"/>
        <v>0</v>
      </c>
      <c r="AE202" s="298">
        <f t="shared" si="60"/>
        <v>0</v>
      </c>
      <c r="AF202" s="298">
        <f t="shared" si="60"/>
        <v>0</v>
      </c>
      <c r="AG202" s="298">
        <f t="shared" si="60"/>
        <v>0</v>
      </c>
      <c r="AH202" s="298">
        <f t="shared" si="60"/>
        <v>0</v>
      </c>
      <c r="AI202" s="298">
        <f t="shared" si="60"/>
        <v>0</v>
      </c>
      <c r="AJ202" s="298">
        <f t="shared" si="60"/>
        <v>0</v>
      </c>
      <c r="AK202" s="298">
        <f t="shared" si="60"/>
        <v>0</v>
      </c>
      <c r="AL202" s="298">
        <f t="shared" si="60"/>
        <v>0</v>
      </c>
      <c r="AM202" s="298">
        <f t="shared" si="60"/>
        <v>0</v>
      </c>
      <c r="AN202" s="298">
        <f t="shared" si="60"/>
        <v>0</v>
      </c>
      <c r="AO202" s="298">
        <f t="shared" si="60"/>
        <v>0</v>
      </c>
      <c r="AP202" s="298">
        <f t="shared" si="60"/>
        <v>0</v>
      </c>
      <c r="AQ202" s="298">
        <f t="shared" si="60"/>
        <v>0</v>
      </c>
      <c r="AR202" s="298">
        <f t="shared" si="60"/>
        <v>0</v>
      </c>
      <c r="AS202" s="298">
        <f t="shared" si="60"/>
        <v>0</v>
      </c>
      <c r="AT202" s="298">
        <f t="shared" si="60"/>
        <v>0</v>
      </c>
      <c r="AU202" s="298">
        <f t="shared" si="60"/>
        <v>0</v>
      </c>
      <c r="AV202" s="298">
        <f t="shared" si="60"/>
        <v>0</v>
      </c>
      <c r="AW202" s="298">
        <f t="shared" si="60"/>
        <v>0</v>
      </c>
      <c r="AX202" s="298">
        <f t="shared" si="60"/>
        <v>0</v>
      </c>
      <c r="AY202" s="298">
        <f t="shared" si="60"/>
        <v>0</v>
      </c>
      <c r="AZ202" s="298">
        <f t="shared" si="60"/>
        <v>0</v>
      </c>
      <c r="BA202" s="298">
        <f t="shared" si="60"/>
        <v>0</v>
      </c>
      <c r="BB202" s="298">
        <f t="shared" si="60"/>
        <v>0</v>
      </c>
      <c r="BC202" s="298">
        <f t="shared" si="60"/>
        <v>0</v>
      </c>
      <c r="BD202" s="298">
        <f t="shared" si="60"/>
        <v>0</v>
      </c>
      <c r="BE202" s="298">
        <f t="shared" si="60"/>
        <v>0</v>
      </c>
      <c r="BF202" s="298">
        <f t="shared" si="60"/>
        <v>0</v>
      </c>
      <c r="BG202" s="298">
        <f t="shared" si="60"/>
        <v>0</v>
      </c>
      <c r="BH202" s="298">
        <f t="shared" si="60"/>
        <v>0</v>
      </c>
      <c r="BI202" s="298">
        <f t="shared" si="60"/>
        <v>0</v>
      </c>
      <c r="BJ202" s="298">
        <f t="shared" si="60"/>
        <v>0</v>
      </c>
      <c r="BK202" s="298">
        <f t="shared" si="60"/>
        <v>0</v>
      </c>
      <c r="BL202" s="298">
        <f t="shared" si="60"/>
        <v>0</v>
      </c>
      <c r="BM202" s="298">
        <f t="shared" si="60"/>
        <v>0</v>
      </c>
      <c r="BN202" s="298">
        <f t="shared" ref="P202:BU207" si="62">SUMIFS(listof_result_total_scores,listof_result_program_codes,$C202,listof_result_teams,BN$3)</f>
        <v>0</v>
      </c>
      <c r="BO202" s="298">
        <f t="shared" si="62"/>
        <v>0</v>
      </c>
      <c r="BP202" s="298">
        <f t="shared" si="62"/>
        <v>0</v>
      </c>
      <c r="BQ202" s="298">
        <f t="shared" si="62"/>
        <v>0</v>
      </c>
      <c r="BR202" s="298">
        <f t="shared" si="62"/>
        <v>0</v>
      </c>
      <c r="BS202" s="298">
        <f t="shared" si="62"/>
        <v>0</v>
      </c>
      <c r="BT202" s="298">
        <f t="shared" si="62"/>
        <v>0</v>
      </c>
      <c r="BU202" s="298">
        <f t="shared" si="62"/>
        <v>0</v>
      </c>
    </row>
    <row r="203" spans="2:73" ht="18" customHeight="1">
      <c r="B203" s="294">
        <v>197</v>
      </c>
      <c r="C203" s="292"/>
      <c r="D203" s="361"/>
      <c r="E203" s="362"/>
      <c r="F203" s="363"/>
      <c r="G203" s="363"/>
      <c r="H203" s="364"/>
      <c r="I203" s="363"/>
      <c r="J203" s="363"/>
      <c r="K203" s="291"/>
      <c r="L203" s="292" t="str">
        <f t="shared" si="61"/>
        <v/>
      </c>
      <c r="M203" s="292"/>
      <c r="N203" s="293">
        <f t="shared" si="57"/>
        <v>0</v>
      </c>
      <c r="O203" s="293">
        <f t="shared" si="57"/>
        <v>0</v>
      </c>
      <c r="P203" s="293">
        <f t="shared" si="62"/>
        <v>0</v>
      </c>
      <c r="Q203" s="293">
        <f t="shared" si="62"/>
        <v>0</v>
      </c>
      <c r="R203" s="293">
        <f t="shared" si="62"/>
        <v>0</v>
      </c>
      <c r="S203" s="293">
        <f t="shared" si="62"/>
        <v>0</v>
      </c>
      <c r="T203" s="293">
        <f t="shared" si="62"/>
        <v>0</v>
      </c>
      <c r="U203" s="293">
        <f t="shared" si="62"/>
        <v>0</v>
      </c>
      <c r="V203" s="293">
        <f t="shared" si="62"/>
        <v>0</v>
      </c>
      <c r="W203" s="293">
        <f t="shared" si="62"/>
        <v>0</v>
      </c>
      <c r="X203" s="293">
        <f t="shared" si="62"/>
        <v>0</v>
      </c>
      <c r="Y203" s="293">
        <f t="shared" si="62"/>
        <v>0</v>
      </c>
      <c r="Z203" s="293">
        <f t="shared" si="62"/>
        <v>0</v>
      </c>
      <c r="AA203" s="293">
        <f t="shared" si="62"/>
        <v>0</v>
      </c>
      <c r="AB203" s="293">
        <f t="shared" si="62"/>
        <v>0</v>
      </c>
      <c r="AC203" s="293">
        <f t="shared" si="62"/>
        <v>0</v>
      </c>
      <c r="AD203" s="293">
        <f t="shared" si="62"/>
        <v>0</v>
      </c>
      <c r="AE203" s="293">
        <f t="shared" si="62"/>
        <v>0</v>
      </c>
      <c r="AF203" s="293">
        <f t="shared" si="62"/>
        <v>0</v>
      </c>
      <c r="AG203" s="293">
        <f t="shared" si="62"/>
        <v>0</v>
      </c>
      <c r="AH203" s="293">
        <f t="shared" si="62"/>
        <v>0</v>
      </c>
      <c r="AI203" s="293">
        <f t="shared" si="62"/>
        <v>0</v>
      </c>
      <c r="AJ203" s="293">
        <f t="shared" si="62"/>
        <v>0</v>
      </c>
      <c r="AK203" s="293">
        <f t="shared" si="62"/>
        <v>0</v>
      </c>
      <c r="AL203" s="293">
        <f t="shared" si="62"/>
        <v>0</v>
      </c>
      <c r="AM203" s="293">
        <f t="shared" si="62"/>
        <v>0</v>
      </c>
      <c r="AN203" s="293">
        <f t="shared" si="62"/>
        <v>0</v>
      </c>
      <c r="AO203" s="293">
        <f t="shared" si="62"/>
        <v>0</v>
      </c>
      <c r="AP203" s="293">
        <f t="shared" si="62"/>
        <v>0</v>
      </c>
      <c r="AQ203" s="293">
        <f t="shared" si="62"/>
        <v>0</v>
      </c>
      <c r="AR203" s="293">
        <f t="shared" si="62"/>
        <v>0</v>
      </c>
      <c r="AS203" s="293">
        <f t="shared" si="62"/>
        <v>0</v>
      </c>
      <c r="AT203" s="293">
        <f t="shared" si="62"/>
        <v>0</v>
      </c>
      <c r="AU203" s="293">
        <f t="shared" si="62"/>
        <v>0</v>
      </c>
      <c r="AV203" s="293">
        <f t="shared" si="62"/>
        <v>0</v>
      </c>
      <c r="AW203" s="293">
        <f t="shared" si="62"/>
        <v>0</v>
      </c>
      <c r="AX203" s="293">
        <f t="shared" si="62"/>
        <v>0</v>
      </c>
      <c r="AY203" s="293">
        <f t="shared" si="62"/>
        <v>0</v>
      </c>
      <c r="AZ203" s="293">
        <f t="shared" si="62"/>
        <v>0</v>
      </c>
      <c r="BA203" s="293">
        <f t="shared" si="62"/>
        <v>0</v>
      </c>
      <c r="BB203" s="293">
        <f t="shared" si="62"/>
        <v>0</v>
      </c>
      <c r="BC203" s="293">
        <f t="shared" si="62"/>
        <v>0</v>
      </c>
      <c r="BD203" s="293">
        <f t="shared" si="62"/>
        <v>0</v>
      </c>
      <c r="BE203" s="293">
        <f t="shared" si="62"/>
        <v>0</v>
      </c>
      <c r="BF203" s="293">
        <f t="shared" si="62"/>
        <v>0</v>
      </c>
      <c r="BG203" s="293">
        <f t="shared" si="62"/>
        <v>0</v>
      </c>
      <c r="BH203" s="293">
        <f t="shared" si="62"/>
        <v>0</v>
      </c>
      <c r="BI203" s="293">
        <f t="shared" si="62"/>
        <v>0</v>
      </c>
      <c r="BJ203" s="293">
        <f t="shared" si="62"/>
        <v>0</v>
      </c>
      <c r="BK203" s="293">
        <f t="shared" si="62"/>
        <v>0</v>
      </c>
      <c r="BL203" s="293">
        <f t="shared" si="62"/>
        <v>0</v>
      </c>
      <c r="BM203" s="293">
        <f t="shared" si="62"/>
        <v>0</v>
      </c>
      <c r="BN203" s="293">
        <f t="shared" si="62"/>
        <v>0</v>
      </c>
      <c r="BO203" s="293">
        <f t="shared" si="62"/>
        <v>0</v>
      </c>
      <c r="BP203" s="293">
        <f t="shared" si="62"/>
        <v>0</v>
      </c>
      <c r="BQ203" s="293">
        <f t="shared" si="62"/>
        <v>0</v>
      </c>
      <c r="BR203" s="293">
        <f t="shared" si="62"/>
        <v>0</v>
      </c>
      <c r="BS203" s="293">
        <f t="shared" si="62"/>
        <v>0</v>
      </c>
      <c r="BT203" s="293">
        <f t="shared" si="62"/>
        <v>0</v>
      </c>
      <c r="BU203" s="293">
        <f t="shared" si="62"/>
        <v>0</v>
      </c>
    </row>
    <row r="204" spans="2:73" ht="18" customHeight="1" thickBot="1">
      <c r="B204" s="294">
        <v>198</v>
      </c>
      <c r="C204" s="297"/>
      <c r="D204" s="365"/>
      <c r="E204" s="366"/>
      <c r="F204" s="367"/>
      <c r="G204" s="367"/>
      <c r="H204" s="368"/>
      <c r="I204" s="367"/>
      <c r="J204" s="367"/>
      <c r="K204" s="295"/>
      <c r="L204" s="297" t="str">
        <f t="shared" si="61"/>
        <v/>
      </c>
      <c r="M204" s="297"/>
      <c r="N204" s="298">
        <f t="shared" si="57"/>
        <v>0</v>
      </c>
      <c r="O204" s="298">
        <f t="shared" si="57"/>
        <v>0</v>
      </c>
      <c r="P204" s="298">
        <f t="shared" si="62"/>
        <v>0</v>
      </c>
      <c r="Q204" s="298">
        <f t="shared" si="62"/>
        <v>0</v>
      </c>
      <c r="R204" s="298">
        <f t="shared" si="62"/>
        <v>0</v>
      </c>
      <c r="S204" s="298">
        <f t="shared" si="62"/>
        <v>0</v>
      </c>
      <c r="T204" s="298">
        <f t="shared" si="62"/>
        <v>0</v>
      </c>
      <c r="U204" s="298">
        <f t="shared" si="62"/>
        <v>0</v>
      </c>
      <c r="V204" s="298">
        <f t="shared" si="62"/>
        <v>0</v>
      </c>
      <c r="W204" s="298">
        <f t="shared" si="62"/>
        <v>0</v>
      </c>
      <c r="X204" s="298">
        <f t="shared" si="62"/>
        <v>0</v>
      </c>
      <c r="Y204" s="298">
        <f t="shared" si="62"/>
        <v>0</v>
      </c>
      <c r="Z204" s="298">
        <f t="shared" si="62"/>
        <v>0</v>
      </c>
      <c r="AA204" s="298">
        <f t="shared" si="62"/>
        <v>0</v>
      </c>
      <c r="AB204" s="298">
        <f t="shared" si="62"/>
        <v>0</v>
      </c>
      <c r="AC204" s="298">
        <f t="shared" si="62"/>
        <v>0</v>
      </c>
      <c r="AD204" s="298">
        <f t="shared" si="62"/>
        <v>0</v>
      </c>
      <c r="AE204" s="298">
        <f t="shared" si="62"/>
        <v>0</v>
      </c>
      <c r="AF204" s="298">
        <f t="shared" si="62"/>
        <v>0</v>
      </c>
      <c r="AG204" s="298">
        <f t="shared" si="62"/>
        <v>0</v>
      </c>
      <c r="AH204" s="298">
        <f t="shared" si="62"/>
        <v>0</v>
      </c>
      <c r="AI204" s="298">
        <f t="shared" si="62"/>
        <v>0</v>
      </c>
      <c r="AJ204" s="298">
        <f t="shared" si="62"/>
        <v>0</v>
      </c>
      <c r="AK204" s="298">
        <f t="shared" si="62"/>
        <v>0</v>
      </c>
      <c r="AL204" s="298">
        <f t="shared" si="62"/>
        <v>0</v>
      </c>
      <c r="AM204" s="298">
        <f t="shared" si="62"/>
        <v>0</v>
      </c>
      <c r="AN204" s="298">
        <f t="shared" si="62"/>
        <v>0</v>
      </c>
      <c r="AO204" s="298">
        <f t="shared" si="62"/>
        <v>0</v>
      </c>
      <c r="AP204" s="298">
        <f t="shared" si="62"/>
        <v>0</v>
      </c>
      <c r="AQ204" s="298">
        <f t="shared" si="62"/>
        <v>0</v>
      </c>
      <c r="AR204" s="298">
        <f t="shared" si="62"/>
        <v>0</v>
      </c>
      <c r="AS204" s="298">
        <f t="shared" si="62"/>
        <v>0</v>
      </c>
      <c r="AT204" s="298">
        <f t="shared" si="62"/>
        <v>0</v>
      </c>
      <c r="AU204" s="298">
        <f t="shared" si="62"/>
        <v>0</v>
      </c>
      <c r="AV204" s="298">
        <f t="shared" si="62"/>
        <v>0</v>
      </c>
      <c r="AW204" s="298">
        <f t="shared" si="62"/>
        <v>0</v>
      </c>
      <c r="AX204" s="298">
        <f t="shared" si="62"/>
        <v>0</v>
      </c>
      <c r="AY204" s="298">
        <f t="shared" si="62"/>
        <v>0</v>
      </c>
      <c r="AZ204" s="298">
        <f t="shared" si="62"/>
        <v>0</v>
      </c>
      <c r="BA204" s="298">
        <f t="shared" si="62"/>
        <v>0</v>
      </c>
      <c r="BB204" s="298">
        <f t="shared" si="62"/>
        <v>0</v>
      </c>
      <c r="BC204" s="298">
        <f t="shared" si="62"/>
        <v>0</v>
      </c>
      <c r="BD204" s="298">
        <f t="shared" si="62"/>
        <v>0</v>
      </c>
      <c r="BE204" s="298">
        <f t="shared" si="62"/>
        <v>0</v>
      </c>
      <c r="BF204" s="298">
        <f t="shared" si="62"/>
        <v>0</v>
      </c>
      <c r="BG204" s="298">
        <f t="shared" si="62"/>
        <v>0</v>
      </c>
      <c r="BH204" s="298">
        <f t="shared" si="62"/>
        <v>0</v>
      </c>
      <c r="BI204" s="298">
        <f t="shared" si="62"/>
        <v>0</v>
      </c>
      <c r="BJ204" s="298">
        <f t="shared" si="62"/>
        <v>0</v>
      </c>
      <c r="BK204" s="298">
        <f t="shared" si="62"/>
        <v>0</v>
      </c>
      <c r="BL204" s="298">
        <f t="shared" si="62"/>
        <v>0</v>
      </c>
      <c r="BM204" s="298">
        <f t="shared" si="62"/>
        <v>0</v>
      </c>
      <c r="BN204" s="298">
        <f t="shared" si="62"/>
        <v>0</v>
      </c>
      <c r="BO204" s="298">
        <f t="shared" si="62"/>
        <v>0</v>
      </c>
      <c r="BP204" s="298">
        <f t="shared" si="62"/>
        <v>0</v>
      </c>
      <c r="BQ204" s="298">
        <f t="shared" si="62"/>
        <v>0</v>
      </c>
      <c r="BR204" s="298">
        <f t="shared" si="62"/>
        <v>0</v>
      </c>
      <c r="BS204" s="298">
        <f t="shared" si="62"/>
        <v>0</v>
      </c>
      <c r="BT204" s="298">
        <f t="shared" si="62"/>
        <v>0</v>
      </c>
      <c r="BU204" s="298">
        <f t="shared" si="62"/>
        <v>0</v>
      </c>
    </row>
    <row r="205" spans="2:73" ht="18" customHeight="1">
      <c r="B205" s="294">
        <v>199</v>
      </c>
      <c r="C205" s="292"/>
      <c r="D205" s="361"/>
      <c r="E205" s="362"/>
      <c r="F205" s="363"/>
      <c r="G205" s="363"/>
      <c r="H205" s="364"/>
      <c r="I205" s="363"/>
      <c r="J205" s="363"/>
      <c r="K205" s="291"/>
      <c r="L205" s="292" t="str">
        <f t="shared" si="61"/>
        <v/>
      </c>
      <c r="M205" s="292"/>
      <c r="N205" s="293">
        <f t="shared" si="57"/>
        <v>0</v>
      </c>
      <c r="O205" s="293">
        <f t="shared" si="57"/>
        <v>0</v>
      </c>
      <c r="P205" s="293">
        <f t="shared" si="62"/>
        <v>0</v>
      </c>
      <c r="Q205" s="293">
        <f t="shared" si="62"/>
        <v>0</v>
      </c>
      <c r="R205" s="293">
        <f t="shared" si="62"/>
        <v>0</v>
      </c>
      <c r="S205" s="293">
        <f t="shared" si="62"/>
        <v>0</v>
      </c>
      <c r="T205" s="293">
        <f t="shared" si="62"/>
        <v>0</v>
      </c>
      <c r="U205" s="293">
        <f t="shared" si="62"/>
        <v>0</v>
      </c>
      <c r="V205" s="293">
        <f t="shared" si="62"/>
        <v>0</v>
      </c>
      <c r="W205" s="293">
        <f t="shared" si="62"/>
        <v>0</v>
      </c>
      <c r="X205" s="293">
        <f t="shared" si="62"/>
        <v>0</v>
      </c>
      <c r="Y205" s="293">
        <f t="shared" si="62"/>
        <v>0</v>
      </c>
      <c r="Z205" s="293">
        <f t="shared" si="62"/>
        <v>0</v>
      </c>
      <c r="AA205" s="293">
        <f t="shared" si="62"/>
        <v>0</v>
      </c>
      <c r="AB205" s="293">
        <f t="shared" si="62"/>
        <v>0</v>
      </c>
      <c r="AC205" s="293">
        <f t="shared" si="62"/>
        <v>0</v>
      </c>
      <c r="AD205" s="293">
        <f t="shared" si="62"/>
        <v>0</v>
      </c>
      <c r="AE205" s="293">
        <f t="shared" si="62"/>
        <v>0</v>
      </c>
      <c r="AF205" s="293">
        <f t="shared" si="62"/>
        <v>0</v>
      </c>
      <c r="AG205" s="293">
        <f t="shared" si="62"/>
        <v>0</v>
      </c>
      <c r="AH205" s="293">
        <f t="shared" si="62"/>
        <v>0</v>
      </c>
      <c r="AI205" s="293">
        <f t="shared" si="62"/>
        <v>0</v>
      </c>
      <c r="AJ205" s="293">
        <f t="shared" si="62"/>
        <v>0</v>
      </c>
      <c r="AK205" s="293">
        <f t="shared" si="62"/>
        <v>0</v>
      </c>
      <c r="AL205" s="293">
        <f t="shared" si="62"/>
        <v>0</v>
      </c>
      <c r="AM205" s="293">
        <f t="shared" si="62"/>
        <v>0</v>
      </c>
      <c r="AN205" s="293">
        <f t="shared" si="62"/>
        <v>0</v>
      </c>
      <c r="AO205" s="293">
        <f t="shared" si="62"/>
        <v>0</v>
      </c>
      <c r="AP205" s="293">
        <f t="shared" si="62"/>
        <v>0</v>
      </c>
      <c r="AQ205" s="293">
        <f t="shared" si="62"/>
        <v>0</v>
      </c>
      <c r="AR205" s="293">
        <f t="shared" si="62"/>
        <v>0</v>
      </c>
      <c r="AS205" s="293">
        <f t="shared" si="62"/>
        <v>0</v>
      </c>
      <c r="AT205" s="293">
        <f t="shared" si="62"/>
        <v>0</v>
      </c>
      <c r="AU205" s="293">
        <f t="shared" si="62"/>
        <v>0</v>
      </c>
      <c r="AV205" s="293">
        <f t="shared" si="62"/>
        <v>0</v>
      </c>
      <c r="AW205" s="293">
        <f t="shared" si="62"/>
        <v>0</v>
      </c>
      <c r="AX205" s="293">
        <f t="shared" si="62"/>
        <v>0</v>
      </c>
      <c r="AY205" s="293">
        <f t="shared" si="62"/>
        <v>0</v>
      </c>
      <c r="AZ205" s="293">
        <f t="shared" si="62"/>
        <v>0</v>
      </c>
      <c r="BA205" s="293">
        <f t="shared" si="62"/>
        <v>0</v>
      </c>
      <c r="BB205" s="293">
        <f t="shared" si="62"/>
        <v>0</v>
      </c>
      <c r="BC205" s="293">
        <f t="shared" si="62"/>
        <v>0</v>
      </c>
      <c r="BD205" s="293">
        <f t="shared" si="62"/>
        <v>0</v>
      </c>
      <c r="BE205" s="293">
        <f t="shared" si="62"/>
        <v>0</v>
      </c>
      <c r="BF205" s="293">
        <f t="shared" si="62"/>
        <v>0</v>
      </c>
      <c r="BG205" s="293">
        <f t="shared" si="62"/>
        <v>0</v>
      </c>
      <c r="BH205" s="293">
        <f t="shared" si="62"/>
        <v>0</v>
      </c>
      <c r="BI205" s="293">
        <f t="shared" si="62"/>
        <v>0</v>
      </c>
      <c r="BJ205" s="293">
        <f t="shared" si="62"/>
        <v>0</v>
      </c>
      <c r="BK205" s="293">
        <f t="shared" si="62"/>
        <v>0</v>
      </c>
      <c r="BL205" s="293">
        <f t="shared" si="62"/>
        <v>0</v>
      </c>
      <c r="BM205" s="293">
        <f t="shared" si="62"/>
        <v>0</v>
      </c>
      <c r="BN205" s="293">
        <f t="shared" si="62"/>
        <v>0</v>
      </c>
      <c r="BO205" s="293">
        <f t="shared" si="62"/>
        <v>0</v>
      </c>
      <c r="BP205" s="293">
        <f t="shared" si="62"/>
        <v>0</v>
      </c>
      <c r="BQ205" s="293">
        <f t="shared" si="62"/>
        <v>0</v>
      </c>
      <c r="BR205" s="293">
        <f t="shared" si="62"/>
        <v>0</v>
      </c>
      <c r="BS205" s="293">
        <f t="shared" si="62"/>
        <v>0</v>
      </c>
      <c r="BT205" s="293">
        <f t="shared" si="62"/>
        <v>0</v>
      </c>
      <c r="BU205" s="293">
        <f t="shared" si="62"/>
        <v>0</v>
      </c>
    </row>
    <row r="206" spans="2:73" ht="18" customHeight="1" thickBot="1">
      <c r="B206" s="294">
        <v>200</v>
      </c>
      <c r="C206" s="297"/>
      <c r="D206" s="365"/>
      <c r="E206" s="366"/>
      <c r="F206" s="367"/>
      <c r="G206" s="367"/>
      <c r="H206" s="368"/>
      <c r="I206" s="367"/>
      <c r="J206" s="367"/>
      <c r="K206" s="295"/>
      <c r="L206" s="297" t="str">
        <f t="shared" si="61"/>
        <v/>
      </c>
      <c r="M206" s="297"/>
      <c r="N206" s="298">
        <f t="shared" si="57"/>
        <v>0</v>
      </c>
      <c r="O206" s="298">
        <f t="shared" si="57"/>
        <v>0</v>
      </c>
      <c r="P206" s="298">
        <f t="shared" si="62"/>
        <v>0</v>
      </c>
      <c r="Q206" s="298">
        <f t="shared" si="62"/>
        <v>0</v>
      </c>
      <c r="R206" s="298">
        <f t="shared" si="62"/>
        <v>0</v>
      </c>
      <c r="S206" s="298">
        <f t="shared" si="62"/>
        <v>0</v>
      </c>
      <c r="T206" s="298">
        <f t="shared" si="62"/>
        <v>0</v>
      </c>
      <c r="U206" s="298">
        <f t="shared" si="62"/>
        <v>0</v>
      </c>
      <c r="V206" s="298">
        <f t="shared" si="62"/>
        <v>0</v>
      </c>
      <c r="W206" s="298">
        <f t="shared" si="62"/>
        <v>0</v>
      </c>
      <c r="X206" s="298">
        <f t="shared" si="62"/>
        <v>0</v>
      </c>
      <c r="Y206" s="298">
        <f t="shared" si="62"/>
        <v>0</v>
      </c>
      <c r="Z206" s="298">
        <f t="shared" si="62"/>
        <v>0</v>
      </c>
      <c r="AA206" s="298">
        <f t="shared" si="62"/>
        <v>0</v>
      </c>
      <c r="AB206" s="298">
        <f t="shared" si="62"/>
        <v>0</v>
      </c>
      <c r="AC206" s="298">
        <f t="shared" si="62"/>
        <v>0</v>
      </c>
      <c r="AD206" s="298">
        <f t="shared" si="62"/>
        <v>0</v>
      </c>
      <c r="AE206" s="298">
        <f t="shared" si="62"/>
        <v>0</v>
      </c>
      <c r="AF206" s="298">
        <f t="shared" si="62"/>
        <v>0</v>
      </c>
      <c r="AG206" s="298">
        <f t="shared" si="62"/>
        <v>0</v>
      </c>
      <c r="AH206" s="298">
        <f t="shared" si="62"/>
        <v>0</v>
      </c>
      <c r="AI206" s="298">
        <f t="shared" si="62"/>
        <v>0</v>
      </c>
      <c r="AJ206" s="298">
        <f t="shared" si="62"/>
        <v>0</v>
      </c>
      <c r="AK206" s="298">
        <f t="shared" si="62"/>
        <v>0</v>
      </c>
      <c r="AL206" s="298">
        <f t="shared" si="62"/>
        <v>0</v>
      </c>
      <c r="AM206" s="298">
        <f t="shared" si="62"/>
        <v>0</v>
      </c>
      <c r="AN206" s="298">
        <f t="shared" si="62"/>
        <v>0</v>
      </c>
      <c r="AO206" s="298">
        <f t="shared" si="62"/>
        <v>0</v>
      </c>
      <c r="AP206" s="298">
        <f t="shared" si="62"/>
        <v>0</v>
      </c>
      <c r="AQ206" s="298">
        <f t="shared" si="62"/>
        <v>0</v>
      </c>
      <c r="AR206" s="298">
        <f t="shared" si="62"/>
        <v>0</v>
      </c>
      <c r="AS206" s="298">
        <f t="shared" si="62"/>
        <v>0</v>
      </c>
      <c r="AT206" s="298">
        <f t="shared" si="62"/>
        <v>0</v>
      </c>
      <c r="AU206" s="298">
        <f t="shared" si="62"/>
        <v>0</v>
      </c>
      <c r="AV206" s="298">
        <f t="shared" si="62"/>
        <v>0</v>
      </c>
      <c r="AW206" s="298">
        <f t="shared" si="62"/>
        <v>0</v>
      </c>
      <c r="AX206" s="298">
        <f t="shared" si="62"/>
        <v>0</v>
      </c>
      <c r="AY206" s="298">
        <f t="shared" si="62"/>
        <v>0</v>
      </c>
      <c r="AZ206" s="298">
        <f t="shared" si="62"/>
        <v>0</v>
      </c>
      <c r="BA206" s="298">
        <f t="shared" si="62"/>
        <v>0</v>
      </c>
      <c r="BB206" s="298">
        <f t="shared" si="62"/>
        <v>0</v>
      </c>
      <c r="BC206" s="298">
        <f t="shared" si="62"/>
        <v>0</v>
      </c>
      <c r="BD206" s="298">
        <f t="shared" si="62"/>
        <v>0</v>
      </c>
      <c r="BE206" s="298">
        <f t="shared" si="62"/>
        <v>0</v>
      </c>
      <c r="BF206" s="298">
        <f t="shared" si="62"/>
        <v>0</v>
      </c>
      <c r="BG206" s="298">
        <f t="shared" si="62"/>
        <v>0</v>
      </c>
      <c r="BH206" s="298">
        <f t="shared" si="62"/>
        <v>0</v>
      </c>
      <c r="BI206" s="298">
        <f t="shared" si="62"/>
        <v>0</v>
      </c>
      <c r="BJ206" s="298">
        <f t="shared" si="62"/>
        <v>0</v>
      </c>
      <c r="BK206" s="298">
        <f t="shared" si="62"/>
        <v>0</v>
      </c>
      <c r="BL206" s="298">
        <f t="shared" si="62"/>
        <v>0</v>
      </c>
      <c r="BM206" s="298">
        <f t="shared" si="62"/>
        <v>0</v>
      </c>
      <c r="BN206" s="298">
        <f t="shared" si="62"/>
        <v>0</v>
      </c>
      <c r="BO206" s="298">
        <f t="shared" si="62"/>
        <v>0</v>
      </c>
      <c r="BP206" s="298">
        <f t="shared" si="62"/>
        <v>0</v>
      </c>
      <c r="BQ206" s="298">
        <f t="shared" si="62"/>
        <v>0</v>
      </c>
      <c r="BR206" s="298">
        <f t="shared" si="62"/>
        <v>0</v>
      </c>
      <c r="BS206" s="298">
        <f t="shared" si="62"/>
        <v>0</v>
      </c>
      <c r="BT206" s="298">
        <f t="shared" si="62"/>
        <v>0</v>
      </c>
      <c r="BU206" s="298">
        <f t="shared" si="62"/>
        <v>0</v>
      </c>
    </row>
    <row r="207" spans="2:73" ht="18" customHeight="1">
      <c r="B207" s="294">
        <v>201</v>
      </c>
      <c r="C207" s="292"/>
      <c r="D207" s="361"/>
      <c r="E207" s="362"/>
      <c r="F207" s="363"/>
      <c r="G207" s="363"/>
      <c r="H207" s="364"/>
      <c r="I207" s="363"/>
      <c r="J207" s="363"/>
      <c r="K207" s="291"/>
      <c r="L207" s="292" t="str">
        <f t="shared" si="61"/>
        <v/>
      </c>
      <c r="M207" s="292"/>
      <c r="N207" s="293">
        <f t="shared" ref="N207:AC226" si="63">SUMIFS(listof_result_total_scores,listof_result_program_codes,$C207,listof_result_teams,N$3)</f>
        <v>0</v>
      </c>
      <c r="O207" s="293">
        <f t="shared" si="63"/>
        <v>0</v>
      </c>
      <c r="P207" s="293">
        <f t="shared" si="63"/>
        <v>0</v>
      </c>
      <c r="Q207" s="293">
        <f t="shared" si="63"/>
        <v>0</v>
      </c>
      <c r="R207" s="293">
        <f t="shared" si="63"/>
        <v>0</v>
      </c>
      <c r="S207" s="293">
        <f t="shared" si="63"/>
        <v>0</v>
      </c>
      <c r="T207" s="293">
        <f t="shared" si="63"/>
        <v>0</v>
      </c>
      <c r="U207" s="293">
        <f t="shared" si="63"/>
        <v>0</v>
      </c>
      <c r="V207" s="293">
        <f t="shared" si="63"/>
        <v>0</v>
      </c>
      <c r="W207" s="293">
        <f t="shared" si="63"/>
        <v>0</v>
      </c>
      <c r="X207" s="293">
        <f t="shared" si="63"/>
        <v>0</v>
      </c>
      <c r="Y207" s="293">
        <f t="shared" si="63"/>
        <v>0</v>
      </c>
      <c r="Z207" s="293">
        <f t="shared" si="63"/>
        <v>0</v>
      </c>
      <c r="AA207" s="293">
        <f t="shared" si="63"/>
        <v>0</v>
      </c>
      <c r="AB207" s="293">
        <f t="shared" si="63"/>
        <v>0</v>
      </c>
      <c r="AC207" s="293">
        <f t="shared" si="63"/>
        <v>0</v>
      </c>
      <c r="AD207" s="293">
        <f t="shared" si="62"/>
        <v>0</v>
      </c>
      <c r="AE207" s="293">
        <f t="shared" si="62"/>
        <v>0</v>
      </c>
      <c r="AF207" s="293">
        <f t="shared" si="62"/>
        <v>0</v>
      </c>
      <c r="AG207" s="293">
        <f t="shared" si="62"/>
        <v>0</v>
      </c>
      <c r="AH207" s="293">
        <f t="shared" si="62"/>
        <v>0</v>
      </c>
      <c r="AI207" s="293">
        <f t="shared" si="62"/>
        <v>0</v>
      </c>
      <c r="AJ207" s="293">
        <f t="shared" si="62"/>
        <v>0</v>
      </c>
      <c r="AK207" s="293">
        <f t="shared" si="62"/>
        <v>0</v>
      </c>
      <c r="AL207" s="293">
        <f t="shared" si="62"/>
        <v>0</v>
      </c>
      <c r="AM207" s="293">
        <f t="shared" si="62"/>
        <v>0</v>
      </c>
      <c r="AN207" s="293">
        <f t="shared" si="62"/>
        <v>0</v>
      </c>
      <c r="AO207" s="293">
        <f t="shared" si="62"/>
        <v>0</v>
      </c>
      <c r="AP207" s="293">
        <f t="shared" si="62"/>
        <v>0</v>
      </c>
      <c r="AQ207" s="293">
        <f t="shared" si="62"/>
        <v>0</v>
      </c>
      <c r="AR207" s="293">
        <f t="shared" si="62"/>
        <v>0</v>
      </c>
      <c r="AS207" s="293">
        <f t="shared" ref="P207:BU211" si="64">SUMIFS(listof_result_total_scores,listof_result_program_codes,$C207,listof_result_teams,AS$3)</f>
        <v>0</v>
      </c>
      <c r="AT207" s="293">
        <f t="shared" si="64"/>
        <v>0</v>
      </c>
      <c r="AU207" s="293">
        <f t="shared" si="64"/>
        <v>0</v>
      </c>
      <c r="AV207" s="293">
        <f t="shared" si="64"/>
        <v>0</v>
      </c>
      <c r="AW207" s="293">
        <f t="shared" si="64"/>
        <v>0</v>
      </c>
      <c r="AX207" s="293">
        <f t="shared" si="64"/>
        <v>0</v>
      </c>
      <c r="AY207" s="293">
        <f t="shared" si="64"/>
        <v>0</v>
      </c>
      <c r="AZ207" s="293">
        <f t="shared" si="64"/>
        <v>0</v>
      </c>
      <c r="BA207" s="293">
        <f t="shared" si="64"/>
        <v>0</v>
      </c>
      <c r="BB207" s="293">
        <f t="shared" si="64"/>
        <v>0</v>
      </c>
      <c r="BC207" s="293">
        <f t="shared" si="64"/>
        <v>0</v>
      </c>
      <c r="BD207" s="293">
        <f t="shared" si="64"/>
        <v>0</v>
      </c>
      <c r="BE207" s="293">
        <f t="shared" si="64"/>
        <v>0</v>
      </c>
      <c r="BF207" s="293">
        <f t="shared" si="64"/>
        <v>0</v>
      </c>
      <c r="BG207" s="293">
        <f t="shared" si="64"/>
        <v>0</v>
      </c>
      <c r="BH207" s="293">
        <f t="shared" si="64"/>
        <v>0</v>
      </c>
      <c r="BI207" s="293">
        <f t="shared" si="64"/>
        <v>0</v>
      </c>
      <c r="BJ207" s="293">
        <f t="shared" si="64"/>
        <v>0</v>
      </c>
      <c r="BK207" s="293">
        <f t="shared" si="64"/>
        <v>0</v>
      </c>
      <c r="BL207" s="293">
        <f t="shared" si="64"/>
        <v>0</v>
      </c>
      <c r="BM207" s="293">
        <f t="shared" si="64"/>
        <v>0</v>
      </c>
      <c r="BN207" s="293">
        <f t="shared" si="64"/>
        <v>0</v>
      </c>
      <c r="BO207" s="293">
        <f t="shared" si="64"/>
        <v>0</v>
      </c>
      <c r="BP207" s="293">
        <f t="shared" si="64"/>
        <v>0</v>
      </c>
      <c r="BQ207" s="293">
        <f t="shared" si="64"/>
        <v>0</v>
      </c>
      <c r="BR207" s="293">
        <f t="shared" si="64"/>
        <v>0</v>
      </c>
      <c r="BS207" s="293">
        <f t="shared" si="64"/>
        <v>0</v>
      </c>
      <c r="BT207" s="293">
        <f t="shared" si="64"/>
        <v>0</v>
      </c>
      <c r="BU207" s="293">
        <f t="shared" si="64"/>
        <v>0</v>
      </c>
    </row>
    <row r="208" spans="2:73" ht="18" customHeight="1" thickBot="1">
      <c r="B208" s="294">
        <v>202</v>
      </c>
      <c r="C208" s="297"/>
      <c r="D208" s="365"/>
      <c r="E208" s="366"/>
      <c r="F208" s="367"/>
      <c r="G208" s="367"/>
      <c r="H208" s="368"/>
      <c r="I208" s="367"/>
      <c r="J208" s="367"/>
      <c r="K208" s="295"/>
      <c r="L208" s="297" t="str">
        <f t="shared" si="61"/>
        <v/>
      </c>
      <c r="M208" s="297"/>
      <c r="N208" s="298">
        <f t="shared" si="63"/>
        <v>0</v>
      </c>
      <c r="O208" s="298">
        <f t="shared" si="63"/>
        <v>0</v>
      </c>
      <c r="P208" s="298">
        <f t="shared" si="64"/>
        <v>0</v>
      </c>
      <c r="Q208" s="298">
        <f t="shared" si="64"/>
        <v>0</v>
      </c>
      <c r="R208" s="298">
        <f t="shared" si="64"/>
        <v>0</v>
      </c>
      <c r="S208" s="298">
        <f t="shared" si="64"/>
        <v>0</v>
      </c>
      <c r="T208" s="298">
        <f t="shared" si="64"/>
        <v>0</v>
      </c>
      <c r="U208" s="298">
        <f t="shared" si="64"/>
        <v>0</v>
      </c>
      <c r="V208" s="298">
        <f t="shared" si="64"/>
        <v>0</v>
      </c>
      <c r="W208" s="298">
        <f t="shared" si="64"/>
        <v>0</v>
      </c>
      <c r="X208" s="298">
        <f t="shared" si="64"/>
        <v>0</v>
      </c>
      <c r="Y208" s="298">
        <f t="shared" si="64"/>
        <v>0</v>
      </c>
      <c r="Z208" s="298">
        <f t="shared" si="64"/>
        <v>0</v>
      </c>
      <c r="AA208" s="298">
        <f t="shared" si="64"/>
        <v>0</v>
      </c>
      <c r="AB208" s="298">
        <f t="shared" si="64"/>
        <v>0</v>
      </c>
      <c r="AC208" s="298">
        <f t="shared" si="64"/>
        <v>0</v>
      </c>
      <c r="AD208" s="298">
        <f t="shared" si="64"/>
        <v>0</v>
      </c>
      <c r="AE208" s="298">
        <f t="shared" si="64"/>
        <v>0</v>
      </c>
      <c r="AF208" s="298">
        <f t="shared" si="64"/>
        <v>0</v>
      </c>
      <c r="AG208" s="298">
        <f t="shared" si="64"/>
        <v>0</v>
      </c>
      <c r="AH208" s="298">
        <f t="shared" si="64"/>
        <v>0</v>
      </c>
      <c r="AI208" s="298">
        <f t="shared" si="64"/>
        <v>0</v>
      </c>
      <c r="AJ208" s="298">
        <f t="shared" si="64"/>
        <v>0</v>
      </c>
      <c r="AK208" s="298">
        <f t="shared" si="64"/>
        <v>0</v>
      </c>
      <c r="AL208" s="298">
        <f t="shared" si="64"/>
        <v>0</v>
      </c>
      <c r="AM208" s="298">
        <f t="shared" si="64"/>
        <v>0</v>
      </c>
      <c r="AN208" s="298">
        <f t="shared" si="64"/>
        <v>0</v>
      </c>
      <c r="AO208" s="298">
        <f t="shared" si="64"/>
        <v>0</v>
      </c>
      <c r="AP208" s="298">
        <f t="shared" si="64"/>
        <v>0</v>
      </c>
      <c r="AQ208" s="298">
        <f t="shared" si="64"/>
        <v>0</v>
      </c>
      <c r="AR208" s="298">
        <f t="shared" si="64"/>
        <v>0</v>
      </c>
      <c r="AS208" s="298">
        <f t="shared" si="64"/>
        <v>0</v>
      </c>
      <c r="AT208" s="298">
        <f t="shared" si="64"/>
        <v>0</v>
      </c>
      <c r="AU208" s="298">
        <f t="shared" si="64"/>
        <v>0</v>
      </c>
      <c r="AV208" s="298">
        <f t="shared" si="64"/>
        <v>0</v>
      </c>
      <c r="AW208" s="298">
        <f t="shared" si="64"/>
        <v>0</v>
      </c>
      <c r="AX208" s="298">
        <f t="shared" si="64"/>
        <v>0</v>
      </c>
      <c r="AY208" s="298">
        <f t="shared" si="64"/>
        <v>0</v>
      </c>
      <c r="AZ208" s="298">
        <f t="shared" si="64"/>
        <v>0</v>
      </c>
      <c r="BA208" s="298">
        <f t="shared" si="64"/>
        <v>0</v>
      </c>
      <c r="BB208" s="298">
        <f t="shared" si="64"/>
        <v>0</v>
      </c>
      <c r="BC208" s="298">
        <f t="shared" si="64"/>
        <v>0</v>
      </c>
      <c r="BD208" s="298">
        <f t="shared" si="64"/>
        <v>0</v>
      </c>
      <c r="BE208" s="298">
        <f t="shared" si="64"/>
        <v>0</v>
      </c>
      <c r="BF208" s="298">
        <f t="shared" si="64"/>
        <v>0</v>
      </c>
      <c r="BG208" s="298">
        <f t="shared" si="64"/>
        <v>0</v>
      </c>
      <c r="BH208" s="298">
        <f t="shared" si="64"/>
        <v>0</v>
      </c>
      <c r="BI208" s="298">
        <f t="shared" si="64"/>
        <v>0</v>
      </c>
      <c r="BJ208" s="298">
        <f t="shared" si="64"/>
        <v>0</v>
      </c>
      <c r="BK208" s="298">
        <f t="shared" si="64"/>
        <v>0</v>
      </c>
      <c r="BL208" s="298">
        <f t="shared" si="64"/>
        <v>0</v>
      </c>
      <c r="BM208" s="298">
        <f t="shared" si="64"/>
        <v>0</v>
      </c>
      <c r="BN208" s="298">
        <f t="shared" si="64"/>
        <v>0</v>
      </c>
      <c r="BO208" s="298">
        <f t="shared" si="64"/>
        <v>0</v>
      </c>
      <c r="BP208" s="298">
        <f t="shared" si="64"/>
        <v>0</v>
      </c>
      <c r="BQ208" s="298">
        <f t="shared" si="64"/>
        <v>0</v>
      </c>
      <c r="BR208" s="298">
        <f t="shared" si="64"/>
        <v>0</v>
      </c>
      <c r="BS208" s="298">
        <f t="shared" si="64"/>
        <v>0</v>
      </c>
      <c r="BT208" s="298">
        <f t="shared" si="64"/>
        <v>0</v>
      </c>
      <c r="BU208" s="298">
        <f t="shared" si="64"/>
        <v>0</v>
      </c>
    </row>
    <row r="209" spans="2:73" ht="18" customHeight="1">
      <c r="B209" s="294">
        <v>203</v>
      </c>
      <c r="C209" s="292"/>
      <c r="D209" s="361"/>
      <c r="E209" s="362"/>
      <c r="F209" s="363"/>
      <c r="G209" s="363"/>
      <c r="H209" s="364"/>
      <c r="I209" s="363"/>
      <c r="J209" s="363"/>
      <c r="K209" s="291"/>
      <c r="L209" s="292" t="str">
        <f t="shared" si="61"/>
        <v/>
      </c>
      <c r="M209" s="292"/>
      <c r="N209" s="293">
        <f t="shared" si="63"/>
        <v>0</v>
      </c>
      <c r="O209" s="293">
        <f t="shared" si="63"/>
        <v>0</v>
      </c>
      <c r="P209" s="293">
        <f t="shared" si="64"/>
        <v>0</v>
      </c>
      <c r="Q209" s="293">
        <f t="shared" si="64"/>
        <v>0</v>
      </c>
      <c r="R209" s="293">
        <f t="shared" si="64"/>
        <v>0</v>
      </c>
      <c r="S209" s="293">
        <f t="shared" si="64"/>
        <v>0</v>
      </c>
      <c r="T209" s="293">
        <f t="shared" si="64"/>
        <v>0</v>
      </c>
      <c r="U209" s="293">
        <f t="shared" si="64"/>
        <v>0</v>
      </c>
      <c r="V209" s="293">
        <f t="shared" si="64"/>
        <v>0</v>
      </c>
      <c r="W209" s="293">
        <f t="shared" si="64"/>
        <v>0</v>
      </c>
      <c r="X209" s="293">
        <f t="shared" si="64"/>
        <v>0</v>
      </c>
      <c r="Y209" s="293">
        <f t="shared" si="64"/>
        <v>0</v>
      </c>
      <c r="Z209" s="293">
        <f t="shared" si="64"/>
        <v>0</v>
      </c>
      <c r="AA209" s="293">
        <f t="shared" si="64"/>
        <v>0</v>
      </c>
      <c r="AB209" s="293">
        <f t="shared" si="64"/>
        <v>0</v>
      </c>
      <c r="AC209" s="293">
        <f t="shared" si="64"/>
        <v>0</v>
      </c>
      <c r="AD209" s="293">
        <f t="shared" si="64"/>
        <v>0</v>
      </c>
      <c r="AE209" s="293">
        <f t="shared" si="64"/>
        <v>0</v>
      </c>
      <c r="AF209" s="293">
        <f t="shared" si="64"/>
        <v>0</v>
      </c>
      <c r="AG209" s="293">
        <f t="shared" si="64"/>
        <v>0</v>
      </c>
      <c r="AH209" s="293">
        <f t="shared" si="64"/>
        <v>0</v>
      </c>
      <c r="AI209" s="293">
        <f t="shared" si="64"/>
        <v>0</v>
      </c>
      <c r="AJ209" s="293">
        <f t="shared" si="64"/>
        <v>0</v>
      </c>
      <c r="AK209" s="293">
        <f t="shared" si="64"/>
        <v>0</v>
      </c>
      <c r="AL209" s="293">
        <f t="shared" si="64"/>
        <v>0</v>
      </c>
      <c r="AM209" s="293">
        <f t="shared" si="64"/>
        <v>0</v>
      </c>
      <c r="AN209" s="293">
        <f t="shared" si="64"/>
        <v>0</v>
      </c>
      <c r="AO209" s="293">
        <f t="shared" si="64"/>
        <v>0</v>
      </c>
      <c r="AP209" s="293">
        <f t="shared" si="64"/>
        <v>0</v>
      </c>
      <c r="AQ209" s="293">
        <f t="shared" si="64"/>
        <v>0</v>
      </c>
      <c r="AR209" s="293">
        <f t="shared" si="64"/>
        <v>0</v>
      </c>
      <c r="AS209" s="293">
        <f t="shared" si="64"/>
        <v>0</v>
      </c>
      <c r="AT209" s="293">
        <f t="shared" si="64"/>
        <v>0</v>
      </c>
      <c r="AU209" s="293">
        <f t="shared" si="64"/>
        <v>0</v>
      </c>
      <c r="AV209" s="293">
        <f t="shared" si="64"/>
        <v>0</v>
      </c>
      <c r="AW209" s="293">
        <f t="shared" si="64"/>
        <v>0</v>
      </c>
      <c r="AX209" s="293">
        <f t="shared" si="64"/>
        <v>0</v>
      </c>
      <c r="AY209" s="293">
        <f t="shared" si="64"/>
        <v>0</v>
      </c>
      <c r="AZ209" s="293">
        <f t="shared" si="64"/>
        <v>0</v>
      </c>
      <c r="BA209" s="293">
        <f t="shared" si="64"/>
        <v>0</v>
      </c>
      <c r="BB209" s="293">
        <f t="shared" si="64"/>
        <v>0</v>
      </c>
      <c r="BC209" s="293">
        <f t="shared" si="64"/>
        <v>0</v>
      </c>
      <c r="BD209" s="293">
        <f t="shared" si="64"/>
        <v>0</v>
      </c>
      <c r="BE209" s="293">
        <f t="shared" si="64"/>
        <v>0</v>
      </c>
      <c r="BF209" s="293">
        <f t="shared" si="64"/>
        <v>0</v>
      </c>
      <c r="BG209" s="293">
        <f t="shared" si="64"/>
        <v>0</v>
      </c>
      <c r="BH209" s="293">
        <f t="shared" si="64"/>
        <v>0</v>
      </c>
      <c r="BI209" s="293">
        <f t="shared" si="64"/>
        <v>0</v>
      </c>
      <c r="BJ209" s="293">
        <f t="shared" si="64"/>
        <v>0</v>
      </c>
      <c r="BK209" s="293">
        <f t="shared" si="64"/>
        <v>0</v>
      </c>
      <c r="BL209" s="293">
        <f t="shared" si="64"/>
        <v>0</v>
      </c>
      <c r="BM209" s="293">
        <f t="shared" si="64"/>
        <v>0</v>
      </c>
      <c r="BN209" s="293">
        <f t="shared" si="64"/>
        <v>0</v>
      </c>
      <c r="BO209" s="293">
        <f t="shared" si="64"/>
        <v>0</v>
      </c>
      <c r="BP209" s="293">
        <f t="shared" si="64"/>
        <v>0</v>
      </c>
      <c r="BQ209" s="293">
        <f t="shared" si="64"/>
        <v>0</v>
      </c>
      <c r="BR209" s="293">
        <f t="shared" si="64"/>
        <v>0</v>
      </c>
      <c r="BS209" s="293">
        <f t="shared" si="64"/>
        <v>0</v>
      </c>
      <c r="BT209" s="293">
        <f t="shared" si="64"/>
        <v>0</v>
      </c>
      <c r="BU209" s="293">
        <f t="shared" si="64"/>
        <v>0</v>
      </c>
    </row>
    <row r="210" spans="2:73" ht="18" customHeight="1" thickBot="1">
      <c r="B210" s="294">
        <v>204</v>
      </c>
      <c r="C210" s="297"/>
      <c r="D210" s="365"/>
      <c r="E210" s="366"/>
      <c r="F210" s="367"/>
      <c r="G210" s="367"/>
      <c r="H210" s="368"/>
      <c r="I210" s="367"/>
      <c r="J210" s="367"/>
      <c r="K210" s="295"/>
      <c r="L210" s="297" t="str">
        <f t="shared" si="61"/>
        <v/>
      </c>
      <c r="M210" s="297"/>
      <c r="N210" s="298">
        <f t="shared" si="63"/>
        <v>0</v>
      </c>
      <c r="O210" s="298">
        <f t="shared" si="63"/>
        <v>0</v>
      </c>
      <c r="P210" s="298">
        <f t="shared" si="64"/>
        <v>0</v>
      </c>
      <c r="Q210" s="298">
        <f t="shared" si="64"/>
        <v>0</v>
      </c>
      <c r="R210" s="298">
        <f t="shared" si="64"/>
        <v>0</v>
      </c>
      <c r="S210" s="298">
        <f t="shared" si="64"/>
        <v>0</v>
      </c>
      <c r="T210" s="298">
        <f t="shared" si="64"/>
        <v>0</v>
      </c>
      <c r="U210" s="298">
        <f t="shared" si="64"/>
        <v>0</v>
      </c>
      <c r="V210" s="298">
        <f t="shared" si="64"/>
        <v>0</v>
      </c>
      <c r="W210" s="298">
        <f t="shared" si="64"/>
        <v>0</v>
      </c>
      <c r="X210" s="298">
        <f t="shared" si="64"/>
        <v>0</v>
      </c>
      <c r="Y210" s="298">
        <f t="shared" si="64"/>
        <v>0</v>
      </c>
      <c r="Z210" s="298">
        <f t="shared" si="64"/>
        <v>0</v>
      </c>
      <c r="AA210" s="298">
        <f t="shared" si="64"/>
        <v>0</v>
      </c>
      <c r="AB210" s="298">
        <f t="shared" si="64"/>
        <v>0</v>
      </c>
      <c r="AC210" s="298">
        <f t="shared" si="64"/>
        <v>0</v>
      </c>
      <c r="AD210" s="298">
        <f t="shared" si="64"/>
        <v>0</v>
      </c>
      <c r="AE210" s="298">
        <f t="shared" si="64"/>
        <v>0</v>
      </c>
      <c r="AF210" s="298">
        <f t="shared" si="64"/>
        <v>0</v>
      </c>
      <c r="AG210" s="298">
        <f t="shared" si="64"/>
        <v>0</v>
      </c>
      <c r="AH210" s="298">
        <f t="shared" si="64"/>
        <v>0</v>
      </c>
      <c r="AI210" s="298">
        <f t="shared" si="64"/>
        <v>0</v>
      </c>
      <c r="AJ210" s="298">
        <f t="shared" si="64"/>
        <v>0</v>
      </c>
      <c r="AK210" s="298">
        <f t="shared" si="64"/>
        <v>0</v>
      </c>
      <c r="AL210" s="298">
        <f t="shared" si="64"/>
        <v>0</v>
      </c>
      <c r="AM210" s="298">
        <f t="shared" si="64"/>
        <v>0</v>
      </c>
      <c r="AN210" s="298">
        <f t="shared" si="64"/>
        <v>0</v>
      </c>
      <c r="AO210" s="298">
        <f t="shared" si="64"/>
        <v>0</v>
      </c>
      <c r="AP210" s="298">
        <f t="shared" si="64"/>
        <v>0</v>
      </c>
      <c r="AQ210" s="298">
        <f t="shared" si="64"/>
        <v>0</v>
      </c>
      <c r="AR210" s="298">
        <f t="shared" si="64"/>
        <v>0</v>
      </c>
      <c r="AS210" s="298">
        <f t="shared" si="64"/>
        <v>0</v>
      </c>
      <c r="AT210" s="298">
        <f t="shared" si="64"/>
        <v>0</v>
      </c>
      <c r="AU210" s="298">
        <f t="shared" si="64"/>
        <v>0</v>
      </c>
      <c r="AV210" s="298">
        <f t="shared" si="64"/>
        <v>0</v>
      </c>
      <c r="AW210" s="298">
        <f t="shared" si="64"/>
        <v>0</v>
      </c>
      <c r="AX210" s="298">
        <f t="shared" si="64"/>
        <v>0</v>
      </c>
      <c r="AY210" s="298">
        <f t="shared" si="64"/>
        <v>0</v>
      </c>
      <c r="AZ210" s="298">
        <f t="shared" si="64"/>
        <v>0</v>
      </c>
      <c r="BA210" s="298">
        <f t="shared" si="64"/>
        <v>0</v>
      </c>
      <c r="BB210" s="298">
        <f t="shared" si="64"/>
        <v>0</v>
      </c>
      <c r="BC210" s="298">
        <f t="shared" si="64"/>
        <v>0</v>
      </c>
      <c r="BD210" s="298">
        <f t="shared" si="64"/>
        <v>0</v>
      </c>
      <c r="BE210" s="298">
        <f t="shared" si="64"/>
        <v>0</v>
      </c>
      <c r="BF210" s="298">
        <f t="shared" si="64"/>
        <v>0</v>
      </c>
      <c r="BG210" s="298">
        <f t="shared" si="64"/>
        <v>0</v>
      </c>
      <c r="BH210" s="298">
        <f t="shared" si="64"/>
        <v>0</v>
      </c>
      <c r="BI210" s="298">
        <f t="shared" si="64"/>
        <v>0</v>
      </c>
      <c r="BJ210" s="298">
        <f t="shared" si="64"/>
        <v>0</v>
      </c>
      <c r="BK210" s="298">
        <f t="shared" si="64"/>
        <v>0</v>
      </c>
      <c r="BL210" s="298">
        <f t="shared" si="64"/>
        <v>0</v>
      </c>
      <c r="BM210" s="298">
        <f t="shared" si="64"/>
        <v>0</v>
      </c>
      <c r="BN210" s="298">
        <f t="shared" si="64"/>
        <v>0</v>
      </c>
      <c r="BO210" s="298">
        <f t="shared" si="64"/>
        <v>0</v>
      </c>
      <c r="BP210" s="298">
        <f t="shared" si="64"/>
        <v>0</v>
      </c>
      <c r="BQ210" s="298">
        <f t="shared" si="64"/>
        <v>0</v>
      </c>
      <c r="BR210" s="298">
        <f t="shared" si="64"/>
        <v>0</v>
      </c>
      <c r="BS210" s="298">
        <f t="shared" si="64"/>
        <v>0</v>
      </c>
      <c r="BT210" s="298">
        <f t="shared" si="64"/>
        <v>0</v>
      </c>
      <c r="BU210" s="298">
        <f t="shared" si="64"/>
        <v>0</v>
      </c>
    </row>
    <row r="211" spans="2:73" ht="18" customHeight="1">
      <c r="B211" s="294">
        <v>205</v>
      </c>
      <c r="C211" s="292"/>
      <c r="D211" s="361"/>
      <c r="E211" s="362"/>
      <c r="F211" s="363"/>
      <c r="G211" s="363"/>
      <c r="H211" s="364"/>
      <c r="I211" s="363"/>
      <c r="J211" s="363"/>
      <c r="K211" s="291"/>
      <c r="L211" s="292" t="str">
        <f t="shared" si="61"/>
        <v/>
      </c>
      <c r="M211" s="292"/>
      <c r="N211" s="293">
        <f t="shared" si="63"/>
        <v>0</v>
      </c>
      <c r="O211" s="293">
        <f t="shared" si="63"/>
        <v>0</v>
      </c>
      <c r="P211" s="293">
        <f t="shared" si="64"/>
        <v>0</v>
      </c>
      <c r="Q211" s="293">
        <f t="shared" si="64"/>
        <v>0</v>
      </c>
      <c r="R211" s="293">
        <f t="shared" si="64"/>
        <v>0</v>
      </c>
      <c r="S211" s="293">
        <f t="shared" si="64"/>
        <v>0</v>
      </c>
      <c r="T211" s="293">
        <f t="shared" si="64"/>
        <v>0</v>
      </c>
      <c r="U211" s="293">
        <f t="shared" si="64"/>
        <v>0</v>
      </c>
      <c r="V211" s="293">
        <f t="shared" si="64"/>
        <v>0</v>
      </c>
      <c r="W211" s="293">
        <f t="shared" si="64"/>
        <v>0</v>
      </c>
      <c r="X211" s="293">
        <f t="shared" si="64"/>
        <v>0</v>
      </c>
      <c r="Y211" s="293">
        <f t="shared" si="64"/>
        <v>0</v>
      </c>
      <c r="Z211" s="293">
        <f t="shared" si="64"/>
        <v>0</v>
      </c>
      <c r="AA211" s="293">
        <f t="shared" si="64"/>
        <v>0</v>
      </c>
      <c r="AB211" s="293">
        <f t="shared" si="64"/>
        <v>0</v>
      </c>
      <c r="AC211" s="293">
        <f t="shared" si="64"/>
        <v>0</v>
      </c>
      <c r="AD211" s="293">
        <f t="shared" si="64"/>
        <v>0</v>
      </c>
      <c r="AE211" s="293">
        <f t="shared" si="64"/>
        <v>0</v>
      </c>
      <c r="AF211" s="293">
        <f t="shared" si="64"/>
        <v>0</v>
      </c>
      <c r="AG211" s="293">
        <f t="shared" si="64"/>
        <v>0</v>
      </c>
      <c r="AH211" s="293">
        <f t="shared" si="64"/>
        <v>0</v>
      </c>
      <c r="AI211" s="293">
        <f t="shared" si="64"/>
        <v>0</v>
      </c>
      <c r="AJ211" s="293">
        <f t="shared" si="64"/>
        <v>0</v>
      </c>
      <c r="AK211" s="293">
        <f t="shared" si="64"/>
        <v>0</v>
      </c>
      <c r="AL211" s="293">
        <f t="shared" si="64"/>
        <v>0</v>
      </c>
      <c r="AM211" s="293">
        <f t="shared" si="64"/>
        <v>0</v>
      </c>
      <c r="AN211" s="293">
        <f t="shared" si="64"/>
        <v>0</v>
      </c>
      <c r="AO211" s="293">
        <f t="shared" si="64"/>
        <v>0</v>
      </c>
      <c r="AP211" s="293">
        <f t="shared" si="64"/>
        <v>0</v>
      </c>
      <c r="AQ211" s="293">
        <f t="shared" si="64"/>
        <v>0</v>
      </c>
      <c r="AR211" s="293">
        <f t="shared" si="64"/>
        <v>0</v>
      </c>
      <c r="AS211" s="293">
        <f t="shared" si="64"/>
        <v>0</v>
      </c>
      <c r="AT211" s="293">
        <f t="shared" si="64"/>
        <v>0</v>
      </c>
      <c r="AU211" s="293">
        <f t="shared" si="64"/>
        <v>0</v>
      </c>
      <c r="AV211" s="293">
        <f t="shared" si="64"/>
        <v>0</v>
      </c>
      <c r="AW211" s="293">
        <f t="shared" si="64"/>
        <v>0</v>
      </c>
      <c r="AX211" s="293">
        <f t="shared" si="64"/>
        <v>0</v>
      </c>
      <c r="AY211" s="293">
        <f t="shared" si="64"/>
        <v>0</v>
      </c>
      <c r="AZ211" s="293">
        <f t="shared" si="64"/>
        <v>0</v>
      </c>
      <c r="BA211" s="293">
        <f t="shared" si="64"/>
        <v>0</v>
      </c>
      <c r="BB211" s="293">
        <f t="shared" si="64"/>
        <v>0</v>
      </c>
      <c r="BC211" s="293">
        <f t="shared" si="64"/>
        <v>0</v>
      </c>
      <c r="BD211" s="293">
        <f t="shared" si="64"/>
        <v>0</v>
      </c>
      <c r="BE211" s="293">
        <f t="shared" si="64"/>
        <v>0</v>
      </c>
      <c r="BF211" s="293">
        <f t="shared" si="64"/>
        <v>0</v>
      </c>
      <c r="BG211" s="293">
        <f t="shared" si="64"/>
        <v>0</v>
      </c>
      <c r="BH211" s="293">
        <f t="shared" si="64"/>
        <v>0</v>
      </c>
      <c r="BI211" s="293">
        <f t="shared" si="64"/>
        <v>0</v>
      </c>
      <c r="BJ211" s="293">
        <f t="shared" si="64"/>
        <v>0</v>
      </c>
      <c r="BK211" s="293">
        <f t="shared" si="64"/>
        <v>0</v>
      </c>
      <c r="BL211" s="293">
        <f t="shared" si="64"/>
        <v>0</v>
      </c>
      <c r="BM211" s="293">
        <f t="shared" si="64"/>
        <v>0</v>
      </c>
      <c r="BN211" s="293">
        <f t="shared" si="64"/>
        <v>0</v>
      </c>
      <c r="BO211" s="293">
        <f t="shared" si="64"/>
        <v>0</v>
      </c>
      <c r="BP211" s="293">
        <f t="shared" ref="P211:BU216" si="65">SUMIFS(listof_result_total_scores,listof_result_program_codes,$C211,listof_result_teams,BP$3)</f>
        <v>0</v>
      </c>
      <c r="BQ211" s="293">
        <f t="shared" si="65"/>
        <v>0</v>
      </c>
      <c r="BR211" s="293">
        <f t="shared" si="65"/>
        <v>0</v>
      </c>
      <c r="BS211" s="293">
        <f t="shared" si="65"/>
        <v>0</v>
      </c>
      <c r="BT211" s="293">
        <f t="shared" si="65"/>
        <v>0</v>
      </c>
      <c r="BU211" s="293">
        <f t="shared" si="65"/>
        <v>0</v>
      </c>
    </row>
    <row r="212" spans="2:73" ht="18" customHeight="1" thickBot="1">
      <c r="B212" s="294">
        <v>206</v>
      </c>
      <c r="C212" s="297"/>
      <c r="D212" s="365"/>
      <c r="E212" s="366"/>
      <c r="F212" s="367"/>
      <c r="G212" s="367"/>
      <c r="H212" s="368"/>
      <c r="I212" s="367"/>
      <c r="J212" s="367"/>
      <c r="K212" s="295"/>
      <c r="L212" s="297" t="str">
        <f t="shared" si="61"/>
        <v/>
      </c>
      <c r="M212" s="297"/>
      <c r="N212" s="298">
        <f t="shared" si="63"/>
        <v>0</v>
      </c>
      <c r="O212" s="298">
        <f t="shared" si="63"/>
        <v>0</v>
      </c>
      <c r="P212" s="298">
        <f t="shared" si="65"/>
        <v>0</v>
      </c>
      <c r="Q212" s="298">
        <f t="shared" si="65"/>
        <v>0</v>
      </c>
      <c r="R212" s="298">
        <f t="shared" si="65"/>
        <v>0</v>
      </c>
      <c r="S212" s="298">
        <f t="shared" si="65"/>
        <v>0</v>
      </c>
      <c r="T212" s="298">
        <f t="shared" si="65"/>
        <v>0</v>
      </c>
      <c r="U212" s="298">
        <f t="shared" si="65"/>
        <v>0</v>
      </c>
      <c r="V212" s="298">
        <f t="shared" si="65"/>
        <v>0</v>
      </c>
      <c r="W212" s="298">
        <f t="shared" si="65"/>
        <v>0</v>
      </c>
      <c r="X212" s="298">
        <f t="shared" si="65"/>
        <v>0</v>
      </c>
      <c r="Y212" s="298">
        <f t="shared" si="65"/>
        <v>0</v>
      </c>
      <c r="Z212" s="298">
        <f t="shared" si="65"/>
        <v>0</v>
      </c>
      <c r="AA212" s="298">
        <f t="shared" si="65"/>
        <v>0</v>
      </c>
      <c r="AB212" s="298">
        <f t="shared" si="65"/>
        <v>0</v>
      </c>
      <c r="AC212" s="298">
        <f t="shared" si="65"/>
        <v>0</v>
      </c>
      <c r="AD212" s="298">
        <f t="shared" si="65"/>
        <v>0</v>
      </c>
      <c r="AE212" s="298">
        <f t="shared" si="65"/>
        <v>0</v>
      </c>
      <c r="AF212" s="298">
        <f t="shared" si="65"/>
        <v>0</v>
      </c>
      <c r="AG212" s="298">
        <f t="shared" si="65"/>
        <v>0</v>
      </c>
      <c r="AH212" s="298">
        <f t="shared" si="65"/>
        <v>0</v>
      </c>
      <c r="AI212" s="298">
        <f t="shared" si="65"/>
        <v>0</v>
      </c>
      <c r="AJ212" s="298">
        <f t="shared" si="65"/>
        <v>0</v>
      </c>
      <c r="AK212" s="298">
        <f t="shared" si="65"/>
        <v>0</v>
      </c>
      <c r="AL212" s="298">
        <f t="shared" si="65"/>
        <v>0</v>
      </c>
      <c r="AM212" s="298">
        <f t="shared" si="65"/>
        <v>0</v>
      </c>
      <c r="AN212" s="298">
        <f t="shared" si="65"/>
        <v>0</v>
      </c>
      <c r="AO212" s="298">
        <f t="shared" si="65"/>
        <v>0</v>
      </c>
      <c r="AP212" s="298">
        <f t="shared" si="65"/>
        <v>0</v>
      </c>
      <c r="AQ212" s="298">
        <f t="shared" si="65"/>
        <v>0</v>
      </c>
      <c r="AR212" s="298">
        <f t="shared" si="65"/>
        <v>0</v>
      </c>
      <c r="AS212" s="298">
        <f t="shared" si="65"/>
        <v>0</v>
      </c>
      <c r="AT212" s="298">
        <f t="shared" si="65"/>
        <v>0</v>
      </c>
      <c r="AU212" s="298">
        <f t="shared" si="65"/>
        <v>0</v>
      </c>
      <c r="AV212" s="298">
        <f t="shared" si="65"/>
        <v>0</v>
      </c>
      <c r="AW212" s="298">
        <f t="shared" si="65"/>
        <v>0</v>
      </c>
      <c r="AX212" s="298">
        <f t="shared" si="65"/>
        <v>0</v>
      </c>
      <c r="AY212" s="298">
        <f t="shared" si="65"/>
        <v>0</v>
      </c>
      <c r="AZ212" s="298">
        <f t="shared" si="65"/>
        <v>0</v>
      </c>
      <c r="BA212" s="298">
        <f t="shared" si="65"/>
        <v>0</v>
      </c>
      <c r="BB212" s="298">
        <f t="shared" si="65"/>
        <v>0</v>
      </c>
      <c r="BC212" s="298">
        <f t="shared" si="65"/>
        <v>0</v>
      </c>
      <c r="BD212" s="298">
        <f t="shared" si="65"/>
        <v>0</v>
      </c>
      <c r="BE212" s="298">
        <f t="shared" si="65"/>
        <v>0</v>
      </c>
      <c r="BF212" s="298">
        <f t="shared" si="65"/>
        <v>0</v>
      </c>
      <c r="BG212" s="298">
        <f t="shared" si="65"/>
        <v>0</v>
      </c>
      <c r="BH212" s="298">
        <f t="shared" si="65"/>
        <v>0</v>
      </c>
      <c r="BI212" s="298">
        <f t="shared" si="65"/>
        <v>0</v>
      </c>
      <c r="BJ212" s="298">
        <f t="shared" si="65"/>
        <v>0</v>
      </c>
      <c r="BK212" s="298">
        <f t="shared" si="65"/>
        <v>0</v>
      </c>
      <c r="BL212" s="298">
        <f t="shared" si="65"/>
        <v>0</v>
      </c>
      <c r="BM212" s="298">
        <f t="shared" si="65"/>
        <v>0</v>
      </c>
      <c r="BN212" s="298">
        <f t="shared" si="65"/>
        <v>0</v>
      </c>
      <c r="BO212" s="298">
        <f t="shared" si="65"/>
        <v>0</v>
      </c>
      <c r="BP212" s="298">
        <f t="shared" si="65"/>
        <v>0</v>
      </c>
      <c r="BQ212" s="298">
        <f t="shared" si="65"/>
        <v>0</v>
      </c>
      <c r="BR212" s="298">
        <f t="shared" si="65"/>
        <v>0</v>
      </c>
      <c r="BS212" s="298">
        <f t="shared" si="65"/>
        <v>0</v>
      </c>
      <c r="BT212" s="298">
        <f t="shared" si="65"/>
        <v>0</v>
      </c>
      <c r="BU212" s="298">
        <f t="shared" si="65"/>
        <v>0</v>
      </c>
    </row>
    <row r="213" spans="2:73" ht="18" customHeight="1">
      <c r="B213" s="294">
        <v>207</v>
      </c>
      <c r="C213" s="292"/>
      <c r="D213" s="361"/>
      <c r="E213" s="362"/>
      <c r="F213" s="363"/>
      <c r="G213" s="363"/>
      <c r="H213" s="364"/>
      <c r="I213" s="363"/>
      <c r="J213" s="363"/>
      <c r="K213" s="291"/>
      <c r="L213" s="292" t="str">
        <f t="shared" si="61"/>
        <v/>
      </c>
      <c r="M213" s="292"/>
      <c r="N213" s="293">
        <f t="shared" si="63"/>
        <v>0</v>
      </c>
      <c r="O213" s="293">
        <f t="shared" si="63"/>
        <v>0</v>
      </c>
      <c r="P213" s="293">
        <f t="shared" si="65"/>
        <v>0</v>
      </c>
      <c r="Q213" s="293">
        <f t="shared" si="65"/>
        <v>0</v>
      </c>
      <c r="R213" s="293">
        <f t="shared" si="65"/>
        <v>0</v>
      </c>
      <c r="S213" s="293">
        <f t="shared" si="65"/>
        <v>0</v>
      </c>
      <c r="T213" s="293">
        <f t="shared" si="65"/>
        <v>0</v>
      </c>
      <c r="U213" s="293">
        <f t="shared" si="65"/>
        <v>0</v>
      </c>
      <c r="V213" s="293">
        <f t="shared" si="65"/>
        <v>0</v>
      </c>
      <c r="W213" s="293">
        <f t="shared" si="65"/>
        <v>0</v>
      </c>
      <c r="X213" s="293">
        <f t="shared" si="65"/>
        <v>0</v>
      </c>
      <c r="Y213" s="293">
        <f t="shared" si="65"/>
        <v>0</v>
      </c>
      <c r="Z213" s="293">
        <f t="shared" si="65"/>
        <v>0</v>
      </c>
      <c r="AA213" s="293">
        <f t="shared" si="65"/>
        <v>0</v>
      </c>
      <c r="AB213" s="293">
        <f t="shared" si="65"/>
        <v>0</v>
      </c>
      <c r="AC213" s="293">
        <f t="shared" si="65"/>
        <v>0</v>
      </c>
      <c r="AD213" s="293">
        <f t="shared" si="65"/>
        <v>0</v>
      </c>
      <c r="AE213" s="293">
        <f t="shared" si="65"/>
        <v>0</v>
      </c>
      <c r="AF213" s="293">
        <f t="shared" si="65"/>
        <v>0</v>
      </c>
      <c r="AG213" s="293">
        <f t="shared" si="65"/>
        <v>0</v>
      </c>
      <c r="AH213" s="293">
        <f t="shared" si="65"/>
        <v>0</v>
      </c>
      <c r="AI213" s="293">
        <f t="shared" si="65"/>
        <v>0</v>
      </c>
      <c r="AJ213" s="293">
        <f t="shared" si="65"/>
        <v>0</v>
      </c>
      <c r="AK213" s="293">
        <f t="shared" si="65"/>
        <v>0</v>
      </c>
      <c r="AL213" s="293">
        <f t="shared" si="65"/>
        <v>0</v>
      </c>
      <c r="AM213" s="293">
        <f t="shared" si="65"/>
        <v>0</v>
      </c>
      <c r="AN213" s="293">
        <f t="shared" si="65"/>
        <v>0</v>
      </c>
      <c r="AO213" s="293">
        <f t="shared" si="65"/>
        <v>0</v>
      </c>
      <c r="AP213" s="293">
        <f t="shared" si="65"/>
        <v>0</v>
      </c>
      <c r="AQ213" s="293">
        <f t="shared" si="65"/>
        <v>0</v>
      </c>
      <c r="AR213" s="293">
        <f t="shared" si="65"/>
        <v>0</v>
      </c>
      <c r="AS213" s="293">
        <f t="shared" si="65"/>
        <v>0</v>
      </c>
      <c r="AT213" s="293">
        <f t="shared" si="65"/>
        <v>0</v>
      </c>
      <c r="AU213" s="293">
        <f t="shared" si="65"/>
        <v>0</v>
      </c>
      <c r="AV213" s="293">
        <f t="shared" si="65"/>
        <v>0</v>
      </c>
      <c r="AW213" s="293">
        <f t="shared" si="65"/>
        <v>0</v>
      </c>
      <c r="AX213" s="293">
        <f t="shared" si="65"/>
        <v>0</v>
      </c>
      <c r="AY213" s="293">
        <f t="shared" si="65"/>
        <v>0</v>
      </c>
      <c r="AZ213" s="293">
        <f t="shared" si="65"/>
        <v>0</v>
      </c>
      <c r="BA213" s="293">
        <f t="shared" si="65"/>
        <v>0</v>
      </c>
      <c r="BB213" s="293">
        <f t="shared" si="65"/>
        <v>0</v>
      </c>
      <c r="BC213" s="293">
        <f t="shared" si="65"/>
        <v>0</v>
      </c>
      <c r="BD213" s="293">
        <f t="shared" si="65"/>
        <v>0</v>
      </c>
      <c r="BE213" s="293">
        <f t="shared" si="65"/>
        <v>0</v>
      </c>
      <c r="BF213" s="293">
        <f t="shared" si="65"/>
        <v>0</v>
      </c>
      <c r="BG213" s="293">
        <f t="shared" si="65"/>
        <v>0</v>
      </c>
      <c r="BH213" s="293">
        <f t="shared" si="65"/>
        <v>0</v>
      </c>
      <c r="BI213" s="293">
        <f t="shared" si="65"/>
        <v>0</v>
      </c>
      <c r="BJ213" s="293">
        <f t="shared" si="65"/>
        <v>0</v>
      </c>
      <c r="BK213" s="293">
        <f t="shared" si="65"/>
        <v>0</v>
      </c>
      <c r="BL213" s="293">
        <f t="shared" si="65"/>
        <v>0</v>
      </c>
      <c r="BM213" s="293">
        <f t="shared" si="65"/>
        <v>0</v>
      </c>
      <c r="BN213" s="293">
        <f t="shared" si="65"/>
        <v>0</v>
      </c>
      <c r="BO213" s="293">
        <f t="shared" si="65"/>
        <v>0</v>
      </c>
      <c r="BP213" s="293">
        <f t="shared" si="65"/>
        <v>0</v>
      </c>
      <c r="BQ213" s="293">
        <f t="shared" si="65"/>
        <v>0</v>
      </c>
      <c r="BR213" s="293">
        <f t="shared" si="65"/>
        <v>0</v>
      </c>
      <c r="BS213" s="293">
        <f t="shared" si="65"/>
        <v>0</v>
      </c>
      <c r="BT213" s="293">
        <f t="shared" si="65"/>
        <v>0</v>
      </c>
      <c r="BU213" s="293">
        <f t="shared" si="65"/>
        <v>0</v>
      </c>
    </row>
    <row r="214" spans="2:73" ht="18" customHeight="1" thickBot="1">
      <c r="B214" s="294">
        <v>208</v>
      </c>
      <c r="C214" s="297"/>
      <c r="D214" s="365"/>
      <c r="E214" s="366"/>
      <c r="F214" s="367"/>
      <c r="G214" s="367"/>
      <c r="H214" s="368"/>
      <c r="I214" s="367"/>
      <c r="J214" s="367"/>
      <c r="K214" s="295"/>
      <c r="L214" s="297" t="str">
        <f t="shared" si="61"/>
        <v/>
      </c>
      <c r="M214" s="297"/>
      <c r="N214" s="298">
        <f t="shared" si="63"/>
        <v>0</v>
      </c>
      <c r="O214" s="298">
        <f t="shared" si="63"/>
        <v>0</v>
      </c>
      <c r="P214" s="298">
        <f t="shared" si="65"/>
        <v>0</v>
      </c>
      <c r="Q214" s="298">
        <f t="shared" si="65"/>
        <v>0</v>
      </c>
      <c r="R214" s="298">
        <f t="shared" si="65"/>
        <v>0</v>
      </c>
      <c r="S214" s="298">
        <f t="shared" si="65"/>
        <v>0</v>
      </c>
      <c r="T214" s="298">
        <f t="shared" si="65"/>
        <v>0</v>
      </c>
      <c r="U214" s="298">
        <f t="shared" si="65"/>
        <v>0</v>
      </c>
      <c r="V214" s="298">
        <f t="shared" si="65"/>
        <v>0</v>
      </c>
      <c r="W214" s="298">
        <f t="shared" si="65"/>
        <v>0</v>
      </c>
      <c r="X214" s="298">
        <f t="shared" si="65"/>
        <v>0</v>
      </c>
      <c r="Y214" s="298">
        <f t="shared" si="65"/>
        <v>0</v>
      </c>
      <c r="Z214" s="298">
        <f t="shared" si="65"/>
        <v>0</v>
      </c>
      <c r="AA214" s="298">
        <f t="shared" si="65"/>
        <v>0</v>
      </c>
      <c r="AB214" s="298">
        <f t="shared" si="65"/>
        <v>0</v>
      </c>
      <c r="AC214" s="298">
        <f t="shared" si="65"/>
        <v>0</v>
      </c>
      <c r="AD214" s="298">
        <f t="shared" si="65"/>
        <v>0</v>
      </c>
      <c r="AE214" s="298">
        <f t="shared" si="65"/>
        <v>0</v>
      </c>
      <c r="AF214" s="298">
        <f t="shared" si="65"/>
        <v>0</v>
      </c>
      <c r="AG214" s="298">
        <f t="shared" si="65"/>
        <v>0</v>
      </c>
      <c r="AH214" s="298">
        <f t="shared" si="65"/>
        <v>0</v>
      </c>
      <c r="AI214" s="298">
        <f t="shared" si="65"/>
        <v>0</v>
      </c>
      <c r="AJ214" s="298">
        <f t="shared" si="65"/>
        <v>0</v>
      </c>
      <c r="AK214" s="298">
        <f t="shared" si="65"/>
        <v>0</v>
      </c>
      <c r="AL214" s="298">
        <f t="shared" si="65"/>
        <v>0</v>
      </c>
      <c r="AM214" s="298">
        <f t="shared" si="65"/>
        <v>0</v>
      </c>
      <c r="AN214" s="298">
        <f t="shared" si="65"/>
        <v>0</v>
      </c>
      <c r="AO214" s="298">
        <f t="shared" si="65"/>
        <v>0</v>
      </c>
      <c r="AP214" s="298">
        <f t="shared" si="65"/>
        <v>0</v>
      </c>
      <c r="AQ214" s="298">
        <f t="shared" si="65"/>
        <v>0</v>
      </c>
      <c r="AR214" s="298">
        <f t="shared" si="65"/>
        <v>0</v>
      </c>
      <c r="AS214" s="298">
        <f t="shared" si="65"/>
        <v>0</v>
      </c>
      <c r="AT214" s="298">
        <f t="shared" si="65"/>
        <v>0</v>
      </c>
      <c r="AU214" s="298">
        <f t="shared" si="65"/>
        <v>0</v>
      </c>
      <c r="AV214" s="298">
        <f t="shared" si="65"/>
        <v>0</v>
      </c>
      <c r="AW214" s="298">
        <f t="shared" si="65"/>
        <v>0</v>
      </c>
      <c r="AX214" s="298">
        <f t="shared" si="65"/>
        <v>0</v>
      </c>
      <c r="AY214" s="298">
        <f t="shared" si="65"/>
        <v>0</v>
      </c>
      <c r="AZ214" s="298">
        <f t="shared" si="65"/>
        <v>0</v>
      </c>
      <c r="BA214" s="298">
        <f t="shared" si="65"/>
        <v>0</v>
      </c>
      <c r="BB214" s="298">
        <f t="shared" si="65"/>
        <v>0</v>
      </c>
      <c r="BC214" s="298">
        <f t="shared" si="65"/>
        <v>0</v>
      </c>
      <c r="BD214" s="298">
        <f t="shared" si="65"/>
        <v>0</v>
      </c>
      <c r="BE214" s="298">
        <f t="shared" si="65"/>
        <v>0</v>
      </c>
      <c r="BF214" s="298">
        <f t="shared" si="65"/>
        <v>0</v>
      </c>
      <c r="BG214" s="298">
        <f t="shared" si="65"/>
        <v>0</v>
      </c>
      <c r="BH214" s="298">
        <f t="shared" si="65"/>
        <v>0</v>
      </c>
      <c r="BI214" s="298">
        <f t="shared" si="65"/>
        <v>0</v>
      </c>
      <c r="BJ214" s="298">
        <f t="shared" si="65"/>
        <v>0</v>
      </c>
      <c r="BK214" s="298">
        <f t="shared" si="65"/>
        <v>0</v>
      </c>
      <c r="BL214" s="298">
        <f t="shared" si="65"/>
        <v>0</v>
      </c>
      <c r="BM214" s="298">
        <f t="shared" si="65"/>
        <v>0</v>
      </c>
      <c r="BN214" s="298">
        <f t="shared" si="65"/>
        <v>0</v>
      </c>
      <c r="BO214" s="298">
        <f t="shared" si="65"/>
        <v>0</v>
      </c>
      <c r="BP214" s="298">
        <f t="shared" si="65"/>
        <v>0</v>
      </c>
      <c r="BQ214" s="298">
        <f t="shared" si="65"/>
        <v>0</v>
      </c>
      <c r="BR214" s="298">
        <f t="shared" si="65"/>
        <v>0</v>
      </c>
      <c r="BS214" s="298">
        <f t="shared" si="65"/>
        <v>0</v>
      </c>
      <c r="BT214" s="298">
        <f t="shared" si="65"/>
        <v>0</v>
      </c>
      <c r="BU214" s="298">
        <f t="shared" si="65"/>
        <v>0</v>
      </c>
    </row>
    <row r="215" spans="2:73" ht="18" customHeight="1">
      <c r="B215" s="294">
        <v>209</v>
      </c>
      <c r="C215" s="292"/>
      <c r="D215" s="361"/>
      <c r="E215" s="362"/>
      <c r="F215" s="363"/>
      <c r="G215" s="363"/>
      <c r="H215" s="364"/>
      <c r="I215" s="363"/>
      <c r="J215" s="363"/>
      <c r="K215" s="291"/>
      <c r="L215" s="292" t="str">
        <f t="shared" si="61"/>
        <v/>
      </c>
      <c r="M215" s="292"/>
      <c r="N215" s="293">
        <f t="shared" si="63"/>
        <v>0</v>
      </c>
      <c r="O215" s="293">
        <f t="shared" si="63"/>
        <v>0</v>
      </c>
      <c r="P215" s="293">
        <f t="shared" si="65"/>
        <v>0</v>
      </c>
      <c r="Q215" s="293">
        <f t="shared" si="65"/>
        <v>0</v>
      </c>
      <c r="R215" s="293">
        <f t="shared" si="65"/>
        <v>0</v>
      </c>
      <c r="S215" s="293">
        <f t="shared" si="65"/>
        <v>0</v>
      </c>
      <c r="T215" s="293">
        <f t="shared" si="65"/>
        <v>0</v>
      </c>
      <c r="U215" s="293">
        <f t="shared" si="65"/>
        <v>0</v>
      </c>
      <c r="V215" s="293">
        <f t="shared" si="65"/>
        <v>0</v>
      </c>
      <c r="W215" s="293">
        <f t="shared" si="65"/>
        <v>0</v>
      </c>
      <c r="X215" s="293">
        <f t="shared" si="65"/>
        <v>0</v>
      </c>
      <c r="Y215" s="293">
        <f t="shared" si="65"/>
        <v>0</v>
      </c>
      <c r="Z215" s="293">
        <f t="shared" si="65"/>
        <v>0</v>
      </c>
      <c r="AA215" s="293">
        <f t="shared" si="65"/>
        <v>0</v>
      </c>
      <c r="AB215" s="293">
        <f t="shared" si="65"/>
        <v>0</v>
      </c>
      <c r="AC215" s="293">
        <f t="shared" si="65"/>
        <v>0</v>
      </c>
      <c r="AD215" s="293">
        <f t="shared" si="65"/>
        <v>0</v>
      </c>
      <c r="AE215" s="293">
        <f t="shared" si="65"/>
        <v>0</v>
      </c>
      <c r="AF215" s="293">
        <f t="shared" si="65"/>
        <v>0</v>
      </c>
      <c r="AG215" s="293">
        <f t="shared" si="65"/>
        <v>0</v>
      </c>
      <c r="AH215" s="293">
        <f t="shared" si="65"/>
        <v>0</v>
      </c>
      <c r="AI215" s="293">
        <f t="shared" si="65"/>
        <v>0</v>
      </c>
      <c r="AJ215" s="293">
        <f t="shared" si="65"/>
        <v>0</v>
      </c>
      <c r="AK215" s="293">
        <f t="shared" si="65"/>
        <v>0</v>
      </c>
      <c r="AL215" s="293">
        <f t="shared" si="65"/>
        <v>0</v>
      </c>
      <c r="AM215" s="293">
        <f t="shared" si="65"/>
        <v>0</v>
      </c>
      <c r="AN215" s="293">
        <f t="shared" si="65"/>
        <v>0</v>
      </c>
      <c r="AO215" s="293">
        <f t="shared" si="65"/>
        <v>0</v>
      </c>
      <c r="AP215" s="293">
        <f t="shared" si="65"/>
        <v>0</v>
      </c>
      <c r="AQ215" s="293">
        <f t="shared" si="65"/>
        <v>0</v>
      </c>
      <c r="AR215" s="293">
        <f t="shared" si="65"/>
        <v>0</v>
      </c>
      <c r="AS215" s="293">
        <f t="shared" si="65"/>
        <v>0</v>
      </c>
      <c r="AT215" s="293">
        <f t="shared" si="65"/>
        <v>0</v>
      </c>
      <c r="AU215" s="293">
        <f t="shared" si="65"/>
        <v>0</v>
      </c>
      <c r="AV215" s="293">
        <f t="shared" si="65"/>
        <v>0</v>
      </c>
      <c r="AW215" s="293">
        <f t="shared" si="65"/>
        <v>0</v>
      </c>
      <c r="AX215" s="293">
        <f t="shared" si="65"/>
        <v>0</v>
      </c>
      <c r="AY215" s="293">
        <f t="shared" si="65"/>
        <v>0</v>
      </c>
      <c r="AZ215" s="293">
        <f t="shared" si="65"/>
        <v>0</v>
      </c>
      <c r="BA215" s="293">
        <f t="shared" si="65"/>
        <v>0</v>
      </c>
      <c r="BB215" s="293">
        <f t="shared" si="65"/>
        <v>0</v>
      </c>
      <c r="BC215" s="293">
        <f t="shared" si="65"/>
        <v>0</v>
      </c>
      <c r="BD215" s="293">
        <f t="shared" si="65"/>
        <v>0</v>
      </c>
      <c r="BE215" s="293">
        <f t="shared" si="65"/>
        <v>0</v>
      </c>
      <c r="BF215" s="293">
        <f t="shared" si="65"/>
        <v>0</v>
      </c>
      <c r="BG215" s="293">
        <f t="shared" si="65"/>
        <v>0</v>
      </c>
      <c r="BH215" s="293">
        <f t="shared" si="65"/>
        <v>0</v>
      </c>
      <c r="BI215" s="293">
        <f t="shared" si="65"/>
        <v>0</v>
      </c>
      <c r="BJ215" s="293">
        <f t="shared" si="65"/>
        <v>0</v>
      </c>
      <c r="BK215" s="293">
        <f t="shared" si="65"/>
        <v>0</v>
      </c>
      <c r="BL215" s="293">
        <f t="shared" si="65"/>
        <v>0</v>
      </c>
      <c r="BM215" s="293">
        <f t="shared" si="65"/>
        <v>0</v>
      </c>
      <c r="BN215" s="293">
        <f t="shared" si="65"/>
        <v>0</v>
      </c>
      <c r="BO215" s="293">
        <f t="shared" si="65"/>
        <v>0</v>
      </c>
      <c r="BP215" s="293">
        <f t="shared" si="65"/>
        <v>0</v>
      </c>
      <c r="BQ215" s="293">
        <f t="shared" si="65"/>
        <v>0</v>
      </c>
      <c r="BR215" s="293">
        <f t="shared" si="65"/>
        <v>0</v>
      </c>
      <c r="BS215" s="293">
        <f t="shared" si="65"/>
        <v>0</v>
      </c>
      <c r="BT215" s="293">
        <f t="shared" si="65"/>
        <v>0</v>
      </c>
      <c r="BU215" s="293">
        <f t="shared" si="65"/>
        <v>0</v>
      </c>
    </row>
    <row r="216" spans="2:73" ht="18" customHeight="1" thickBot="1">
      <c r="B216" s="294">
        <v>210</v>
      </c>
      <c r="C216" s="297"/>
      <c r="D216" s="365"/>
      <c r="E216" s="366"/>
      <c r="F216" s="367"/>
      <c r="G216" s="367"/>
      <c r="H216" s="368"/>
      <c r="I216" s="367"/>
      <c r="J216" s="367"/>
      <c r="K216" s="295"/>
      <c r="L216" s="297" t="str">
        <f t="shared" si="61"/>
        <v/>
      </c>
      <c r="M216" s="297"/>
      <c r="N216" s="298">
        <f t="shared" si="63"/>
        <v>0</v>
      </c>
      <c r="O216" s="298">
        <f t="shared" si="63"/>
        <v>0</v>
      </c>
      <c r="P216" s="298">
        <f t="shared" si="65"/>
        <v>0</v>
      </c>
      <c r="Q216" s="298">
        <f t="shared" si="65"/>
        <v>0</v>
      </c>
      <c r="R216" s="298">
        <f t="shared" si="65"/>
        <v>0</v>
      </c>
      <c r="S216" s="298">
        <f t="shared" si="65"/>
        <v>0</v>
      </c>
      <c r="T216" s="298">
        <f t="shared" si="65"/>
        <v>0</v>
      </c>
      <c r="U216" s="298">
        <f t="shared" si="65"/>
        <v>0</v>
      </c>
      <c r="V216" s="298">
        <f t="shared" si="65"/>
        <v>0</v>
      </c>
      <c r="W216" s="298">
        <f t="shared" si="65"/>
        <v>0</v>
      </c>
      <c r="X216" s="298">
        <f t="shared" si="65"/>
        <v>0</v>
      </c>
      <c r="Y216" s="298">
        <f t="shared" si="65"/>
        <v>0</v>
      </c>
      <c r="Z216" s="298">
        <f t="shared" si="65"/>
        <v>0</v>
      </c>
      <c r="AA216" s="298">
        <f t="shared" si="65"/>
        <v>0</v>
      </c>
      <c r="AB216" s="298">
        <f t="shared" si="65"/>
        <v>0</v>
      </c>
      <c r="AC216" s="298">
        <f t="shared" si="65"/>
        <v>0</v>
      </c>
      <c r="AD216" s="298">
        <f t="shared" si="65"/>
        <v>0</v>
      </c>
      <c r="AE216" s="298">
        <f t="shared" si="65"/>
        <v>0</v>
      </c>
      <c r="AF216" s="298">
        <f t="shared" si="65"/>
        <v>0</v>
      </c>
      <c r="AG216" s="298">
        <f t="shared" ref="P216:BU220" si="66">SUMIFS(listof_result_total_scores,listof_result_program_codes,$C216,listof_result_teams,AG$3)</f>
        <v>0</v>
      </c>
      <c r="AH216" s="298">
        <f t="shared" si="66"/>
        <v>0</v>
      </c>
      <c r="AI216" s="298">
        <f t="shared" si="66"/>
        <v>0</v>
      </c>
      <c r="AJ216" s="298">
        <f t="shared" si="66"/>
        <v>0</v>
      </c>
      <c r="AK216" s="298">
        <f t="shared" si="66"/>
        <v>0</v>
      </c>
      <c r="AL216" s="298">
        <f t="shared" si="66"/>
        <v>0</v>
      </c>
      <c r="AM216" s="298">
        <f t="shared" si="66"/>
        <v>0</v>
      </c>
      <c r="AN216" s="298">
        <f t="shared" si="66"/>
        <v>0</v>
      </c>
      <c r="AO216" s="298">
        <f t="shared" si="66"/>
        <v>0</v>
      </c>
      <c r="AP216" s="298">
        <f t="shared" si="66"/>
        <v>0</v>
      </c>
      <c r="AQ216" s="298">
        <f t="shared" si="66"/>
        <v>0</v>
      </c>
      <c r="AR216" s="298">
        <f t="shared" si="66"/>
        <v>0</v>
      </c>
      <c r="AS216" s="298">
        <f t="shared" si="66"/>
        <v>0</v>
      </c>
      <c r="AT216" s="298">
        <f t="shared" si="66"/>
        <v>0</v>
      </c>
      <c r="AU216" s="298">
        <f t="shared" si="66"/>
        <v>0</v>
      </c>
      <c r="AV216" s="298">
        <f t="shared" si="66"/>
        <v>0</v>
      </c>
      <c r="AW216" s="298">
        <f t="shared" si="66"/>
        <v>0</v>
      </c>
      <c r="AX216" s="298">
        <f t="shared" si="66"/>
        <v>0</v>
      </c>
      <c r="AY216" s="298">
        <f t="shared" si="66"/>
        <v>0</v>
      </c>
      <c r="AZ216" s="298">
        <f t="shared" si="66"/>
        <v>0</v>
      </c>
      <c r="BA216" s="298">
        <f t="shared" si="66"/>
        <v>0</v>
      </c>
      <c r="BB216" s="298">
        <f t="shared" si="66"/>
        <v>0</v>
      </c>
      <c r="BC216" s="298">
        <f t="shared" si="66"/>
        <v>0</v>
      </c>
      <c r="BD216" s="298">
        <f t="shared" si="66"/>
        <v>0</v>
      </c>
      <c r="BE216" s="298">
        <f t="shared" si="66"/>
        <v>0</v>
      </c>
      <c r="BF216" s="298">
        <f t="shared" si="66"/>
        <v>0</v>
      </c>
      <c r="BG216" s="298">
        <f t="shared" si="66"/>
        <v>0</v>
      </c>
      <c r="BH216" s="298">
        <f t="shared" si="66"/>
        <v>0</v>
      </c>
      <c r="BI216" s="298">
        <f t="shared" si="66"/>
        <v>0</v>
      </c>
      <c r="BJ216" s="298">
        <f t="shared" si="66"/>
        <v>0</v>
      </c>
      <c r="BK216" s="298">
        <f t="shared" si="66"/>
        <v>0</v>
      </c>
      <c r="BL216" s="298">
        <f t="shared" si="66"/>
        <v>0</v>
      </c>
      <c r="BM216" s="298">
        <f t="shared" si="66"/>
        <v>0</v>
      </c>
      <c r="BN216" s="298">
        <f t="shared" si="66"/>
        <v>0</v>
      </c>
      <c r="BO216" s="298">
        <f t="shared" si="66"/>
        <v>0</v>
      </c>
      <c r="BP216" s="298">
        <f t="shared" si="66"/>
        <v>0</v>
      </c>
      <c r="BQ216" s="298">
        <f t="shared" si="66"/>
        <v>0</v>
      </c>
      <c r="BR216" s="298">
        <f t="shared" si="66"/>
        <v>0</v>
      </c>
      <c r="BS216" s="298">
        <f t="shared" si="66"/>
        <v>0</v>
      </c>
      <c r="BT216" s="298">
        <f t="shared" si="66"/>
        <v>0</v>
      </c>
      <c r="BU216" s="298">
        <f t="shared" si="66"/>
        <v>0</v>
      </c>
    </row>
    <row r="217" spans="2:73" ht="18" customHeight="1">
      <c r="B217" s="294">
        <v>211</v>
      </c>
      <c r="C217" s="292"/>
      <c r="D217" s="361"/>
      <c r="E217" s="362"/>
      <c r="F217" s="363"/>
      <c r="G217" s="363"/>
      <c r="H217" s="364"/>
      <c r="I217" s="363"/>
      <c r="J217" s="363"/>
      <c r="K217" s="291"/>
      <c r="L217" s="292" t="str">
        <f t="shared" si="61"/>
        <v/>
      </c>
      <c r="M217" s="292"/>
      <c r="N217" s="293">
        <f t="shared" si="63"/>
        <v>0</v>
      </c>
      <c r="O217" s="293">
        <f t="shared" si="63"/>
        <v>0</v>
      </c>
      <c r="P217" s="293">
        <f t="shared" si="66"/>
        <v>0</v>
      </c>
      <c r="Q217" s="293">
        <f t="shared" si="66"/>
        <v>0</v>
      </c>
      <c r="R217" s="293">
        <f t="shared" si="66"/>
        <v>0</v>
      </c>
      <c r="S217" s="293">
        <f t="shared" si="66"/>
        <v>0</v>
      </c>
      <c r="T217" s="293">
        <f t="shared" si="66"/>
        <v>0</v>
      </c>
      <c r="U217" s="293">
        <f t="shared" si="66"/>
        <v>0</v>
      </c>
      <c r="V217" s="293">
        <f t="shared" si="66"/>
        <v>0</v>
      </c>
      <c r="W217" s="293">
        <f t="shared" si="66"/>
        <v>0</v>
      </c>
      <c r="X217" s="293">
        <f t="shared" si="66"/>
        <v>0</v>
      </c>
      <c r="Y217" s="293">
        <f t="shared" si="66"/>
        <v>0</v>
      </c>
      <c r="Z217" s="293">
        <f t="shared" si="66"/>
        <v>0</v>
      </c>
      <c r="AA217" s="293">
        <f t="shared" si="66"/>
        <v>0</v>
      </c>
      <c r="AB217" s="293">
        <f t="shared" si="66"/>
        <v>0</v>
      </c>
      <c r="AC217" s="293">
        <f t="shared" si="66"/>
        <v>0</v>
      </c>
      <c r="AD217" s="293">
        <f t="shared" si="66"/>
        <v>0</v>
      </c>
      <c r="AE217" s="293">
        <f t="shared" si="66"/>
        <v>0</v>
      </c>
      <c r="AF217" s="293">
        <f t="shared" si="66"/>
        <v>0</v>
      </c>
      <c r="AG217" s="293">
        <f t="shared" si="66"/>
        <v>0</v>
      </c>
      <c r="AH217" s="293">
        <f t="shared" si="66"/>
        <v>0</v>
      </c>
      <c r="AI217" s="293">
        <f t="shared" si="66"/>
        <v>0</v>
      </c>
      <c r="AJ217" s="293">
        <f t="shared" si="66"/>
        <v>0</v>
      </c>
      <c r="AK217" s="293">
        <f t="shared" si="66"/>
        <v>0</v>
      </c>
      <c r="AL217" s="293">
        <f t="shared" si="66"/>
        <v>0</v>
      </c>
      <c r="AM217" s="293">
        <f t="shared" si="66"/>
        <v>0</v>
      </c>
      <c r="AN217" s="293">
        <f t="shared" si="66"/>
        <v>0</v>
      </c>
      <c r="AO217" s="293">
        <f t="shared" si="66"/>
        <v>0</v>
      </c>
      <c r="AP217" s="293">
        <f t="shared" si="66"/>
        <v>0</v>
      </c>
      <c r="AQ217" s="293">
        <f t="shared" si="66"/>
        <v>0</v>
      </c>
      <c r="AR217" s="293">
        <f t="shared" si="66"/>
        <v>0</v>
      </c>
      <c r="AS217" s="293">
        <f t="shared" si="66"/>
        <v>0</v>
      </c>
      <c r="AT217" s="293">
        <f t="shared" si="66"/>
        <v>0</v>
      </c>
      <c r="AU217" s="293">
        <f t="shared" si="66"/>
        <v>0</v>
      </c>
      <c r="AV217" s="293">
        <f t="shared" si="66"/>
        <v>0</v>
      </c>
      <c r="AW217" s="293">
        <f t="shared" si="66"/>
        <v>0</v>
      </c>
      <c r="AX217" s="293">
        <f t="shared" si="66"/>
        <v>0</v>
      </c>
      <c r="AY217" s="293">
        <f t="shared" si="66"/>
        <v>0</v>
      </c>
      <c r="AZ217" s="293">
        <f t="shared" si="66"/>
        <v>0</v>
      </c>
      <c r="BA217" s="293">
        <f t="shared" si="66"/>
        <v>0</v>
      </c>
      <c r="BB217" s="293">
        <f t="shared" si="66"/>
        <v>0</v>
      </c>
      <c r="BC217" s="293">
        <f t="shared" si="66"/>
        <v>0</v>
      </c>
      <c r="BD217" s="293">
        <f t="shared" si="66"/>
        <v>0</v>
      </c>
      <c r="BE217" s="293">
        <f t="shared" si="66"/>
        <v>0</v>
      </c>
      <c r="BF217" s="293">
        <f t="shared" si="66"/>
        <v>0</v>
      </c>
      <c r="BG217" s="293">
        <f t="shared" si="66"/>
        <v>0</v>
      </c>
      <c r="BH217" s="293">
        <f t="shared" si="66"/>
        <v>0</v>
      </c>
      <c r="BI217" s="293">
        <f t="shared" si="66"/>
        <v>0</v>
      </c>
      <c r="BJ217" s="293">
        <f t="shared" si="66"/>
        <v>0</v>
      </c>
      <c r="BK217" s="293">
        <f t="shared" si="66"/>
        <v>0</v>
      </c>
      <c r="BL217" s="293">
        <f t="shared" si="66"/>
        <v>0</v>
      </c>
      <c r="BM217" s="293">
        <f t="shared" si="66"/>
        <v>0</v>
      </c>
      <c r="BN217" s="293">
        <f t="shared" si="66"/>
        <v>0</v>
      </c>
      <c r="BO217" s="293">
        <f t="shared" si="66"/>
        <v>0</v>
      </c>
      <c r="BP217" s="293">
        <f t="shared" si="66"/>
        <v>0</v>
      </c>
      <c r="BQ217" s="293">
        <f t="shared" si="66"/>
        <v>0</v>
      </c>
      <c r="BR217" s="293">
        <f t="shared" si="66"/>
        <v>0</v>
      </c>
      <c r="BS217" s="293">
        <f t="shared" si="66"/>
        <v>0</v>
      </c>
      <c r="BT217" s="293">
        <f t="shared" si="66"/>
        <v>0</v>
      </c>
      <c r="BU217" s="293">
        <f t="shared" si="66"/>
        <v>0</v>
      </c>
    </row>
    <row r="218" spans="2:73" ht="18" customHeight="1" thickBot="1">
      <c r="B218" s="294">
        <v>212</v>
      </c>
      <c r="C218" s="297"/>
      <c r="D218" s="365"/>
      <c r="E218" s="366"/>
      <c r="F218" s="367"/>
      <c r="G218" s="367"/>
      <c r="H218" s="368"/>
      <c r="I218" s="367"/>
      <c r="J218" s="367"/>
      <c r="K218" s="295"/>
      <c r="L218" s="297" t="str">
        <f t="shared" si="61"/>
        <v/>
      </c>
      <c r="M218" s="297"/>
      <c r="N218" s="298">
        <f t="shared" si="63"/>
        <v>0</v>
      </c>
      <c r="O218" s="298">
        <f t="shared" si="63"/>
        <v>0</v>
      </c>
      <c r="P218" s="298">
        <f t="shared" si="66"/>
        <v>0</v>
      </c>
      <c r="Q218" s="298">
        <f t="shared" si="66"/>
        <v>0</v>
      </c>
      <c r="R218" s="298">
        <f t="shared" si="66"/>
        <v>0</v>
      </c>
      <c r="S218" s="298">
        <f t="shared" si="66"/>
        <v>0</v>
      </c>
      <c r="T218" s="298">
        <f t="shared" si="66"/>
        <v>0</v>
      </c>
      <c r="U218" s="298">
        <f t="shared" si="66"/>
        <v>0</v>
      </c>
      <c r="V218" s="298">
        <f t="shared" si="66"/>
        <v>0</v>
      </c>
      <c r="W218" s="298">
        <f t="shared" si="66"/>
        <v>0</v>
      </c>
      <c r="X218" s="298">
        <f t="shared" si="66"/>
        <v>0</v>
      </c>
      <c r="Y218" s="298">
        <f t="shared" si="66"/>
        <v>0</v>
      </c>
      <c r="Z218" s="298">
        <f t="shared" si="66"/>
        <v>0</v>
      </c>
      <c r="AA218" s="298">
        <f t="shared" si="66"/>
        <v>0</v>
      </c>
      <c r="AB218" s="298">
        <f t="shared" si="66"/>
        <v>0</v>
      </c>
      <c r="AC218" s="298">
        <f t="shared" si="66"/>
        <v>0</v>
      </c>
      <c r="AD218" s="298">
        <f t="shared" si="66"/>
        <v>0</v>
      </c>
      <c r="AE218" s="298">
        <f t="shared" si="66"/>
        <v>0</v>
      </c>
      <c r="AF218" s="298">
        <f t="shared" si="66"/>
        <v>0</v>
      </c>
      <c r="AG218" s="298">
        <f t="shared" si="66"/>
        <v>0</v>
      </c>
      <c r="AH218" s="298">
        <f t="shared" si="66"/>
        <v>0</v>
      </c>
      <c r="AI218" s="298">
        <f t="shared" si="66"/>
        <v>0</v>
      </c>
      <c r="AJ218" s="298">
        <f t="shared" si="66"/>
        <v>0</v>
      </c>
      <c r="AK218" s="298">
        <f t="shared" si="66"/>
        <v>0</v>
      </c>
      <c r="AL218" s="298">
        <f t="shared" si="66"/>
        <v>0</v>
      </c>
      <c r="AM218" s="298">
        <f t="shared" si="66"/>
        <v>0</v>
      </c>
      <c r="AN218" s="298">
        <f t="shared" si="66"/>
        <v>0</v>
      </c>
      <c r="AO218" s="298">
        <f t="shared" si="66"/>
        <v>0</v>
      </c>
      <c r="AP218" s="298">
        <f t="shared" si="66"/>
        <v>0</v>
      </c>
      <c r="AQ218" s="298">
        <f t="shared" si="66"/>
        <v>0</v>
      </c>
      <c r="AR218" s="298">
        <f t="shared" si="66"/>
        <v>0</v>
      </c>
      <c r="AS218" s="298">
        <f t="shared" si="66"/>
        <v>0</v>
      </c>
      <c r="AT218" s="298">
        <f t="shared" si="66"/>
        <v>0</v>
      </c>
      <c r="AU218" s="298">
        <f t="shared" si="66"/>
        <v>0</v>
      </c>
      <c r="AV218" s="298">
        <f t="shared" si="66"/>
        <v>0</v>
      </c>
      <c r="AW218" s="298">
        <f t="shared" si="66"/>
        <v>0</v>
      </c>
      <c r="AX218" s="298">
        <f t="shared" si="66"/>
        <v>0</v>
      </c>
      <c r="AY218" s="298">
        <f t="shared" si="66"/>
        <v>0</v>
      </c>
      <c r="AZ218" s="298">
        <f t="shared" si="66"/>
        <v>0</v>
      </c>
      <c r="BA218" s="298">
        <f t="shared" si="66"/>
        <v>0</v>
      </c>
      <c r="BB218" s="298">
        <f t="shared" si="66"/>
        <v>0</v>
      </c>
      <c r="BC218" s="298">
        <f t="shared" si="66"/>
        <v>0</v>
      </c>
      <c r="BD218" s="298">
        <f t="shared" si="66"/>
        <v>0</v>
      </c>
      <c r="BE218" s="298">
        <f t="shared" si="66"/>
        <v>0</v>
      </c>
      <c r="BF218" s="298">
        <f t="shared" si="66"/>
        <v>0</v>
      </c>
      <c r="BG218" s="298">
        <f t="shared" si="66"/>
        <v>0</v>
      </c>
      <c r="BH218" s="298">
        <f t="shared" si="66"/>
        <v>0</v>
      </c>
      <c r="BI218" s="298">
        <f t="shared" si="66"/>
        <v>0</v>
      </c>
      <c r="BJ218" s="298">
        <f t="shared" si="66"/>
        <v>0</v>
      </c>
      <c r="BK218" s="298">
        <f t="shared" si="66"/>
        <v>0</v>
      </c>
      <c r="BL218" s="298">
        <f t="shared" si="66"/>
        <v>0</v>
      </c>
      <c r="BM218" s="298">
        <f t="shared" si="66"/>
        <v>0</v>
      </c>
      <c r="BN218" s="298">
        <f t="shared" si="66"/>
        <v>0</v>
      </c>
      <c r="BO218" s="298">
        <f t="shared" si="66"/>
        <v>0</v>
      </c>
      <c r="BP218" s="298">
        <f t="shared" si="66"/>
        <v>0</v>
      </c>
      <c r="BQ218" s="298">
        <f t="shared" si="66"/>
        <v>0</v>
      </c>
      <c r="BR218" s="298">
        <f t="shared" si="66"/>
        <v>0</v>
      </c>
      <c r="BS218" s="298">
        <f t="shared" si="66"/>
        <v>0</v>
      </c>
      <c r="BT218" s="298">
        <f t="shared" si="66"/>
        <v>0</v>
      </c>
      <c r="BU218" s="298">
        <f t="shared" si="66"/>
        <v>0</v>
      </c>
    </row>
    <row r="219" spans="2:73" ht="18" customHeight="1">
      <c r="B219" s="294">
        <v>213</v>
      </c>
      <c r="C219" s="292"/>
      <c r="D219" s="361"/>
      <c r="E219" s="362"/>
      <c r="F219" s="363"/>
      <c r="G219" s="363"/>
      <c r="H219" s="364"/>
      <c r="I219" s="363"/>
      <c r="J219" s="363"/>
      <c r="K219" s="291"/>
      <c r="L219" s="292" t="str">
        <f t="shared" si="61"/>
        <v/>
      </c>
      <c r="M219" s="292"/>
      <c r="N219" s="293">
        <f t="shared" si="63"/>
        <v>0</v>
      </c>
      <c r="O219" s="293">
        <f t="shared" si="63"/>
        <v>0</v>
      </c>
      <c r="P219" s="293">
        <f t="shared" si="66"/>
        <v>0</v>
      </c>
      <c r="Q219" s="293">
        <f t="shared" si="66"/>
        <v>0</v>
      </c>
      <c r="R219" s="293">
        <f t="shared" si="66"/>
        <v>0</v>
      </c>
      <c r="S219" s="293">
        <f t="shared" si="66"/>
        <v>0</v>
      </c>
      <c r="T219" s="293">
        <f t="shared" si="66"/>
        <v>0</v>
      </c>
      <c r="U219" s="293">
        <f t="shared" si="66"/>
        <v>0</v>
      </c>
      <c r="V219" s="293">
        <f t="shared" si="66"/>
        <v>0</v>
      </c>
      <c r="W219" s="293">
        <f t="shared" si="66"/>
        <v>0</v>
      </c>
      <c r="X219" s="293">
        <f t="shared" si="66"/>
        <v>0</v>
      </c>
      <c r="Y219" s="293">
        <f t="shared" si="66"/>
        <v>0</v>
      </c>
      <c r="Z219" s="293">
        <f t="shared" si="66"/>
        <v>0</v>
      </c>
      <c r="AA219" s="293">
        <f t="shared" si="66"/>
        <v>0</v>
      </c>
      <c r="AB219" s="293">
        <f t="shared" si="66"/>
        <v>0</v>
      </c>
      <c r="AC219" s="293">
        <f t="shared" si="66"/>
        <v>0</v>
      </c>
      <c r="AD219" s="293">
        <f t="shared" si="66"/>
        <v>0</v>
      </c>
      <c r="AE219" s="293">
        <f t="shared" si="66"/>
        <v>0</v>
      </c>
      <c r="AF219" s="293">
        <f t="shared" si="66"/>
        <v>0</v>
      </c>
      <c r="AG219" s="293">
        <f t="shared" si="66"/>
        <v>0</v>
      </c>
      <c r="AH219" s="293">
        <f t="shared" si="66"/>
        <v>0</v>
      </c>
      <c r="AI219" s="293">
        <f t="shared" si="66"/>
        <v>0</v>
      </c>
      <c r="AJ219" s="293">
        <f t="shared" si="66"/>
        <v>0</v>
      </c>
      <c r="AK219" s="293">
        <f t="shared" si="66"/>
        <v>0</v>
      </c>
      <c r="AL219" s="293">
        <f t="shared" si="66"/>
        <v>0</v>
      </c>
      <c r="AM219" s="293">
        <f t="shared" si="66"/>
        <v>0</v>
      </c>
      <c r="AN219" s="293">
        <f t="shared" si="66"/>
        <v>0</v>
      </c>
      <c r="AO219" s="293">
        <f t="shared" si="66"/>
        <v>0</v>
      </c>
      <c r="AP219" s="293">
        <f t="shared" si="66"/>
        <v>0</v>
      </c>
      <c r="AQ219" s="293">
        <f t="shared" si="66"/>
        <v>0</v>
      </c>
      <c r="AR219" s="293">
        <f t="shared" si="66"/>
        <v>0</v>
      </c>
      <c r="AS219" s="293">
        <f t="shared" si="66"/>
        <v>0</v>
      </c>
      <c r="AT219" s="293">
        <f t="shared" si="66"/>
        <v>0</v>
      </c>
      <c r="AU219" s="293">
        <f t="shared" si="66"/>
        <v>0</v>
      </c>
      <c r="AV219" s="293">
        <f t="shared" si="66"/>
        <v>0</v>
      </c>
      <c r="AW219" s="293">
        <f t="shared" si="66"/>
        <v>0</v>
      </c>
      <c r="AX219" s="293">
        <f t="shared" si="66"/>
        <v>0</v>
      </c>
      <c r="AY219" s="293">
        <f t="shared" si="66"/>
        <v>0</v>
      </c>
      <c r="AZ219" s="293">
        <f t="shared" si="66"/>
        <v>0</v>
      </c>
      <c r="BA219" s="293">
        <f t="shared" si="66"/>
        <v>0</v>
      </c>
      <c r="BB219" s="293">
        <f t="shared" si="66"/>
        <v>0</v>
      </c>
      <c r="BC219" s="293">
        <f t="shared" si="66"/>
        <v>0</v>
      </c>
      <c r="BD219" s="293">
        <f t="shared" si="66"/>
        <v>0</v>
      </c>
      <c r="BE219" s="293">
        <f t="shared" si="66"/>
        <v>0</v>
      </c>
      <c r="BF219" s="293">
        <f t="shared" si="66"/>
        <v>0</v>
      </c>
      <c r="BG219" s="293">
        <f t="shared" si="66"/>
        <v>0</v>
      </c>
      <c r="BH219" s="293">
        <f t="shared" si="66"/>
        <v>0</v>
      </c>
      <c r="BI219" s="293">
        <f t="shared" si="66"/>
        <v>0</v>
      </c>
      <c r="BJ219" s="293">
        <f t="shared" si="66"/>
        <v>0</v>
      </c>
      <c r="BK219" s="293">
        <f t="shared" si="66"/>
        <v>0</v>
      </c>
      <c r="BL219" s="293">
        <f t="shared" si="66"/>
        <v>0</v>
      </c>
      <c r="BM219" s="293">
        <f t="shared" si="66"/>
        <v>0</v>
      </c>
      <c r="BN219" s="293">
        <f t="shared" si="66"/>
        <v>0</v>
      </c>
      <c r="BO219" s="293">
        <f t="shared" si="66"/>
        <v>0</v>
      </c>
      <c r="BP219" s="293">
        <f t="shared" si="66"/>
        <v>0</v>
      </c>
      <c r="BQ219" s="293">
        <f t="shared" si="66"/>
        <v>0</v>
      </c>
      <c r="BR219" s="293">
        <f t="shared" si="66"/>
        <v>0</v>
      </c>
      <c r="BS219" s="293">
        <f t="shared" si="66"/>
        <v>0</v>
      </c>
      <c r="BT219" s="293">
        <f t="shared" si="66"/>
        <v>0</v>
      </c>
      <c r="BU219" s="293">
        <f t="shared" si="66"/>
        <v>0</v>
      </c>
    </row>
    <row r="220" spans="2:73" ht="18" customHeight="1" thickBot="1">
      <c r="B220" s="294">
        <v>214</v>
      </c>
      <c r="C220" s="297"/>
      <c r="D220" s="365"/>
      <c r="E220" s="366"/>
      <c r="F220" s="367"/>
      <c r="G220" s="367"/>
      <c r="H220" s="368"/>
      <c r="I220" s="367"/>
      <c r="J220" s="367"/>
      <c r="K220" s="295"/>
      <c r="L220" s="297" t="str">
        <f t="shared" si="61"/>
        <v/>
      </c>
      <c r="M220" s="297"/>
      <c r="N220" s="298">
        <f t="shared" si="63"/>
        <v>0</v>
      </c>
      <c r="O220" s="298">
        <f t="shared" si="63"/>
        <v>0</v>
      </c>
      <c r="P220" s="298">
        <f t="shared" si="66"/>
        <v>0</v>
      </c>
      <c r="Q220" s="298">
        <f t="shared" si="66"/>
        <v>0</v>
      </c>
      <c r="R220" s="298">
        <f t="shared" si="66"/>
        <v>0</v>
      </c>
      <c r="S220" s="298">
        <f t="shared" si="66"/>
        <v>0</v>
      </c>
      <c r="T220" s="298">
        <f t="shared" si="66"/>
        <v>0</v>
      </c>
      <c r="U220" s="298">
        <f t="shared" si="66"/>
        <v>0</v>
      </c>
      <c r="V220" s="298">
        <f t="shared" si="66"/>
        <v>0</v>
      </c>
      <c r="W220" s="298">
        <f t="shared" si="66"/>
        <v>0</v>
      </c>
      <c r="X220" s="298">
        <f t="shared" si="66"/>
        <v>0</v>
      </c>
      <c r="Y220" s="298">
        <f t="shared" si="66"/>
        <v>0</v>
      </c>
      <c r="Z220" s="298">
        <f t="shared" si="66"/>
        <v>0</v>
      </c>
      <c r="AA220" s="298">
        <f t="shared" si="66"/>
        <v>0</v>
      </c>
      <c r="AB220" s="298">
        <f t="shared" si="66"/>
        <v>0</v>
      </c>
      <c r="AC220" s="298">
        <f t="shared" si="66"/>
        <v>0</v>
      </c>
      <c r="AD220" s="298">
        <f t="shared" si="66"/>
        <v>0</v>
      </c>
      <c r="AE220" s="298">
        <f t="shared" si="66"/>
        <v>0</v>
      </c>
      <c r="AF220" s="298">
        <f t="shared" si="66"/>
        <v>0</v>
      </c>
      <c r="AG220" s="298">
        <f t="shared" si="66"/>
        <v>0</v>
      </c>
      <c r="AH220" s="298">
        <f t="shared" si="66"/>
        <v>0</v>
      </c>
      <c r="AI220" s="298">
        <f t="shared" si="66"/>
        <v>0</v>
      </c>
      <c r="AJ220" s="298">
        <f t="shared" si="66"/>
        <v>0</v>
      </c>
      <c r="AK220" s="298">
        <f t="shared" si="66"/>
        <v>0</v>
      </c>
      <c r="AL220" s="298">
        <f t="shared" si="66"/>
        <v>0</v>
      </c>
      <c r="AM220" s="298">
        <f t="shared" si="66"/>
        <v>0</v>
      </c>
      <c r="AN220" s="298">
        <f t="shared" si="66"/>
        <v>0</v>
      </c>
      <c r="AO220" s="298">
        <f t="shared" si="66"/>
        <v>0</v>
      </c>
      <c r="AP220" s="298">
        <f t="shared" si="66"/>
        <v>0</v>
      </c>
      <c r="AQ220" s="298">
        <f t="shared" si="66"/>
        <v>0</v>
      </c>
      <c r="AR220" s="298">
        <f t="shared" si="66"/>
        <v>0</v>
      </c>
      <c r="AS220" s="298">
        <f t="shared" si="66"/>
        <v>0</v>
      </c>
      <c r="AT220" s="298">
        <f t="shared" si="66"/>
        <v>0</v>
      </c>
      <c r="AU220" s="298">
        <f t="shared" si="66"/>
        <v>0</v>
      </c>
      <c r="AV220" s="298">
        <f t="shared" si="66"/>
        <v>0</v>
      </c>
      <c r="AW220" s="298">
        <f t="shared" si="66"/>
        <v>0</v>
      </c>
      <c r="AX220" s="298">
        <f t="shared" si="66"/>
        <v>0</v>
      </c>
      <c r="AY220" s="298">
        <f t="shared" si="66"/>
        <v>0</v>
      </c>
      <c r="AZ220" s="298">
        <f t="shared" si="66"/>
        <v>0</v>
      </c>
      <c r="BA220" s="298">
        <f t="shared" si="66"/>
        <v>0</v>
      </c>
      <c r="BB220" s="298">
        <f t="shared" si="66"/>
        <v>0</v>
      </c>
      <c r="BC220" s="298">
        <f t="shared" si="66"/>
        <v>0</v>
      </c>
      <c r="BD220" s="298">
        <f t="shared" ref="P220:BU225" si="67">SUMIFS(listof_result_total_scores,listof_result_program_codes,$C220,listof_result_teams,BD$3)</f>
        <v>0</v>
      </c>
      <c r="BE220" s="298">
        <f t="shared" si="67"/>
        <v>0</v>
      </c>
      <c r="BF220" s="298">
        <f t="shared" si="67"/>
        <v>0</v>
      </c>
      <c r="BG220" s="298">
        <f t="shared" si="67"/>
        <v>0</v>
      </c>
      <c r="BH220" s="298">
        <f t="shared" si="67"/>
        <v>0</v>
      </c>
      <c r="BI220" s="298">
        <f t="shared" si="67"/>
        <v>0</v>
      </c>
      <c r="BJ220" s="298">
        <f t="shared" si="67"/>
        <v>0</v>
      </c>
      <c r="BK220" s="298">
        <f t="shared" si="67"/>
        <v>0</v>
      </c>
      <c r="BL220" s="298">
        <f t="shared" si="67"/>
        <v>0</v>
      </c>
      <c r="BM220" s="298">
        <f t="shared" si="67"/>
        <v>0</v>
      </c>
      <c r="BN220" s="298">
        <f t="shared" si="67"/>
        <v>0</v>
      </c>
      <c r="BO220" s="298">
        <f t="shared" si="67"/>
        <v>0</v>
      </c>
      <c r="BP220" s="298">
        <f t="shared" si="67"/>
        <v>0</v>
      </c>
      <c r="BQ220" s="298">
        <f t="shared" si="67"/>
        <v>0</v>
      </c>
      <c r="BR220" s="298">
        <f t="shared" si="67"/>
        <v>0</v>
      </c>
      <c r="BS220" s="298">
        <f t="shared" si="67"/>
        <v>0</v>
      </c>
      <c r="BT220" s="298">
        <f t="shared" si="67"/>
        <v>0</v>
      </c>
      <c r="BU220" s="298">
        <f t="shared" si="67"/>
        <v>0</v>
      </c>
    </row>
    <row r="221" spans="2:73" ht="18" customHeight="1">
      <c r="B221" s="294">
        <v>215</v>
      </c>
      <c r="C221" s="292"/>
      <c r="D221" s="361"/>
      <c r="E221" s="362"/>
      <c r="F221" s="363"/>
      <c r="G221" s="363"/>
      <c r="H221" s="364"/>
      <c r="I221" s="363"/>
      <c r="J221" s="363"/>
      <c r="K221" s="291"/>
      <c r="L221" s="292" t="str">
        <f t="shared" si="61"/>
        <v/>
      </c>
      <c r="M221" s="292"/>
      <c r="N221" s="293">
        <f t="shared" si="63"/>
        <v>0</v>
      </c>
      <c r="O221" s="293">
        <f t="shared" si="63"/>
        <v>0</v>
      </c>
      <c r="P221" s="293">
        <f t="shared" si="67"/>
        <v>0</v>
      </c>
      <c r="Q221" s="293">
        <f t="shared" si="67"/>
        <v>0</v>
      </c>
      <c r="R221" s="293">
        <f t="shared" si="67"/>
        <v>0</v>
      </c>
      <c r="S221" s="293">
        <f t="shared" si="67"/>
        <v>0</v>
      </c>
      <c r="T221" s="293">
        <f t="shared" si="67"/>
        <v>0</v>
      </c>
      <c r="U221" s="293">
        <f t="shared" si="67"/>
        <v>0</v>
      </c>
      <c r="V221" s="293">
        <f t="shared" si="67"/>
        <v>0</v>
      </c>
      <c r="W221" s="293">
        <f t="shared" si="67"/>
        <v>0</v>
      </c>
      <c r="X221" s="293">
        <f t="shared" si="67"/>
        <v>0</v>
      </c>
      <c r="Y221" s="293">
        <f t="shared" si="67"/>
        <v>0</v>
      </c>
      <c r="Z221" s="293">
        <f t="shared" si="67"/>
        <v>0</v>
      </c>
      <c r="AA221" s="293">
        <f t="shared" si="67"/>
        <v>0</v>
      </c>
      <c r="AB221" s="293">
        <f t="shared" si="67"/>
        <v>0</v>
      </c>
      <c r="AC221" s="293">
        <f t="shared" si="67"/>
        <v>0</v>
      </c>
      <c r="AD221" s="293">
        <f t="shared" si="67"/>
        <v>0</v>
      </c>
      <c r="AE221" s="293">
        <f t="shared" si="67"/>
        <v>0</v>
      </c>
      <c r="AF221" s="293">
        <f t="shared" si="67"/>
        <v>0</v>
      </c>
      <c r="AG221" s="293">
        <f t="shared" si="67"/>
        <v>0</v>
      </c>
      <c r="AH221" s="293">
        <f t="shared" si="67"/>
        <v>0</v>
      </c>
      <c r="AI221" s="293">
        <f t="shared" si="67"/>
        <v>0</v>
      </c>
      <c r="AJ221" s="293">
        <f t="shared" si="67"/>
        <v>0</v>
      </c>
      <c r="AK221" s="293">
        <f t="shared" si="67"/>
        <v>0</v>
      </c>
      <c r="AL221" s="293">
        <f t="shared" si="67"/>
        <v>0</v>
      </c>
      <c r="AM221" s="293">
        <f t="shared" si="67"/>
        <v>0</v>
      </c>
      <c r="AN221" s="293">
        <f t="shared" si="67"/>
        <v>0</v>
      </c>
      <c r="AO221" s="293">
        <f t="shared" si="67"/>
        <v>0</v>
      </c>
      <c r="AP221" s="293">
        <f t="shared" si="67"/>
        <v>0</v>
      </c>
      <c r="AQ221" s="293">
        <f t="shared" si="67"/>
        <v>0</v>
      </c>
      <c r="AR221" s="293">
        <f t="shared" si="67"/>
        <v>0</v>
      </c>
      <c r="AS221" s="293">
        <f t="shared" si="67"/>
        <v>0</v>
      </c>
      <c r="AT221" s="293">
        <f t="shared" si="67"/>
        <v>0</v>
      </c>
      <c r="AU221" s="293">
        <f t="shared" si="67"/>
        <v>0</v>
      </c>
      <c r="AV221" s="293">
        <f t="shared" si="67"/>
        <v>0</v>
      </c>
      <c r="AW221" s="293">
        <f t="shared" si="67"/>
        <v>0</v>
      </c>
      <c r="AX221" s="293">
        <f t="shared" si="67"/>
        <v>0</v>
      </c>
      <c r="AY221" s="293">
        <f t="shared" si="67"/>
        <v>0</v>
      </c>
      <c r="AZ221" s="293">
        <f t="shared" si="67"/>
        <v>0</v>
      </c>
      <c r="BA221" s="293">
        <f t="shared" si="67"/>
        <v>0</v>
      </c>
      <c r="BB221" s="293">
        <f t="shared" si="67"/>
        <v>0</v>
      </c>
      <c r="BC221" s="293">
        <f t="shared" si="67"/>
        <v>0</v>
      </c>
      <c r="BD221" s="293">
        <f t="shared" si="67"/>
        <v>0</v>
      </c>
      <c r="BE221" s="293">
        <f t="shared" si="67"/>
        <v>0</v>
      </c>
      <c r="BF221" s="293">
        <f t="shared" si="67"/>
        <v>0</v>
      </c>
      <c r="BG221" s="293">
        <f t="shared" si="67"/>
        <v>0</v>
      </c>
      <c r="BH221" s="293">
        <f t="shared" si="67"/>
        <v>0</v>
      </c>
      <c r="BI221" s="293">
        <f t="shared" si="67"/>
        <v>0</v>
      </c>
      <c r="BJ221" s="293">
        <f t="shared" si="67"/>
        <v>0</v>
      </c>
      <c r="BK221" s="293">
        <f t="shared" si="67"/>
        <v>0</v>
      </c>
      <c r="BL221" s="293">
        <f t="shared" si="67"/>
        <v>0</v>
      </c>
      <c r="BM221" s="293">
        <f t="shared" si="67"/>
        <v>0</v>
      </c>
      <c r="BN221" s="293">
        <f t="shared" si="67"/>
        <v>0</v>
      </c>
      <c r="BO221" s="293">
        <f t="shared" si="67"/>
        <v>0</v>
      </c>
      <c r="BP221" s="293">
        <f t="shared" si="67"/>
        <v>0</v>
      </c>
      <c r="BQ221" s="293">
        <f t="shared" si="67"/>
        <v>0</v>
      </c>
      <c r="BR221" s="293">
        <f t="shared" si="67"/>
        <v>0</v>
      </c>
      <c r="BS221" s="293">
        <f t="shared" si="67"/>
        <v>0</v>
      </c>
      <c r="BT221" s="293">
        <f t="shared" si="67"/>
        <v>0</v>
      </c>
      <c r="BU221" s="293">
        <f t="shared" si="67"/>
        <v>0</v>
      </c>
    </row>
    <row r="222" spans="2:73" ht="18" customHeight="1" thickBot="1">
      <c r="B222" s="294">
        <v>216</v>
      </c>
      <c r="C222" s="297"/>
      <c r="D222" s="365"/>
      <c r="E222" s="366"/>
      <c r="F222" s="367"/>
      <c r="G222" s="367"/>
      <c r="H222" s="368"/>
      <c r="I222" s="367"/>
      <c r="J222" s="367"/>
      <c r="K222" s="295"/>
      <c r="L222" s="297" t="str">
        <f t="shared" si="61"/>
        <v/>
      </c>
      <c r="M222" s="297"/>
      <c r="N222" s="298">
        <f t="shared" si="63"/>
        <v>0</v>
      </c>
      <c r="O222" s="298">
        <f t="shared" si="63"/>
        <v>0</v>
      </c>
      <c r="P222" s="298">
        <f t="shared" si="67"/>
        <v>0</v>
      </c>
      <c r="Q222" s="298">
        <f t="shared" si="67"/>
        <v>0</v>
      </c>
      <c r="R222" s="298">
        <f t="shared" si="67"/>
        <v>0</v>
      </c>
      <c r="S222" s="298">
        <f t="shared" si="67"/>
        <v>0</v>
      </c>
      <c r="T222" s="298">
        <f t="shared" si="67"/>
        <v>0</v>
      </c>
      <c r="U222" s="298">
        <f t="shared" si="67"/>
        <v>0</v>
      </c>
      <c r="V222" s="298">
        <f t="shared" si="67"/>
        <v>0</v>
      </c>
      <c r="W222" s="298">
        <f t="shared" si="67"/>
        <v>0</v>
      </c>
      <c r="X222" s="298">
        <f t="shared" si="67"/>
        <v>0</v>
      </c>
      <c r="Y222" s="298">
        <f t="shared" si="67"/>
        <v>0</v>
      </c>
      <c r="Z222" s="298">
        <f t="shared" si="67"/>
        <v>0</v>
      </c>
      <c r="AA222" s="298">
        <f t="shared" si="67"/>
        <v>0</v>
      </c>
      <c r="AB222" s="298">
        <f t="shared" si="67"/>
        <v>0</v>
      </c>
      <c r="AC222" s="298">
        <f t="shared" si="67"/>
        <v>0</v>
      </c>
      <c r="AD222" s="298">
        <f t="shared" si="67"/>
        <v>0</v>
      </c>
      <c r="AE222" s="298">
        <f t="shared" si="67"/>
        <v>0</v>
      </c>
      <c r="AF222" s="298">
        <f t="shared" si="67"/>
        <v>0</v>
      </c>
      <c r="AG222" s="298">
        <f t="shared" si="67"/>
        <v>0</v>
      </c>
      <c r="AH222" s="298">
        <f t="shared" si="67"/>
        <v>0</v>
      </c>
      <c r="AI222" s="298">
        <f t="shared" si="67"/>
        <v>0</v>
      </c>
      <c r="AJ222" s="298">
        <f t="shared" si="67"/>
        <v>0</v>
      </c>
      <c r="AK222" s="298">
        <f t="shared" si="67"/>
        <v>0</v>
      </c>
      <c r="AL222" s="298">
        <f t="shared" si="67"/>
        <v>0</v>
      </c>
      <c r="AM222" s="298">
        <f t="shared" si="67"/>
        <v>0</v>
      </c>
      <c r="AN222" s="298">
        <f t="shared" si="67"/>
        <v>0</v>
      </c>
      <c r="AO222" s="298">
        <f t="shared" si="67"/>
        <v>0</v>
      </c>
      <c r="AP222" s="298">
        <f t="shared" si="67"/>
        <v>0</v>
      </c>
      <c r="AQ222" s="298">
        <f t="shared" si="67"/>
        <v>0</v>
      </c>
      <c r="AR222" s="298">
        <f t="shared" si="67"/>
        <v>0</v>
      </c>
      <c r="AS222" s="298">
        <f t="shared" si="67"/>
        <v>0</v>
      </c>
      <c r="AT222" s="298">
        <f t="shared" si="67"/>
        <v>0</v>
      </c>
      <c r="AU222" s="298">
        <f t="shared" si="67"/>
        <v>0</v>
      </c>
      <c r="AV222" s="298">
        <f t="shared" si="67"/>
        <v>0</v>
      </c>
      <c r="AW222" s="298">
        <f t="shared" si="67"/>
        <v>0</v>
      </c>
      <c r="AX222" s="298">
        <f t="shared" si="67"/>
        <v>0</v>
      </c>
      <c r="AY222" s="298">
        <f t="shared" si="67"/>
        <v>0</v>
      </c>
      <c r="AZ222" s="298">
        <f t="shared" si="67"/>
        <v>0</v>
      </c>
      <c r="BA222" s="298">
        <f t="shared" si="67"/>
        <v>0</v>
      </c>
      <c r="BB222" s="298">
        <f t="shared" si="67"/>
        <v>0</v>
      </c>
      <c r="BC222" s="298">
        <f t="shared" si="67"/>
        <v>0</v>
      </c>
      <c r="BD222" s="298">
        <f t="shared" si="67"/>
        <v>0</v>
      </c>
      <c r="BE222" s="298">
        <f t="shared" si="67"/>
        <v>0</v>
      </c>
      <c r="BF222" s="298">
        <f t="shared" si="67"/>
        <v>0</v>
      </c>
      <c r="BG222" s="298">
        <f t="shared" si="67"/>
        <v>0</v>
      </c>
      <c r="BH222" s="298">
        <f t="shared" si="67"/>
        <v>0</v>
      </c>
      <c r="BI222" s="298">
        <f t="shared" si="67"/>
        <v>0</v>
      </c>
      <c r="BJ222" s="298">
        <f t="shared" si="67"/>
        <v>0</v>
      </c>
      <c r="BK222" s="298">
        <f t="shared" si="67"/>
        <v>0</v>
      </c>
      <c r="BL222" s="298">
        <f t="shared" si="67"/>
        <v>0</v>
      </c>
      <c r="BM222" s="298">
        <f t="shared" si="67"/>
        <v>0</v>
      </c>
      <c r="BN222" s="298">
        <f t="shared" si="67"/>
        <v>0</v>
      </c>
      <c r="BO222" s="298">
        <f t="shared" si="67"/>
        <v>0</v>
      </c>
      <c r="BP222" s="298">
        <f t="shared" si="67"/>
        <v>0</v>
      </c>
      <c r="BQ222" s="298">
        <f t="shared" si="67"/>
        <v>0</v>
      </c>
      <c r="BR222" s="298">
        <f t="shared" si="67"/>
        <v>0</v>
      </c>
      <c r="BS222" s="298">
        <f t="shared" si="67"/>
        <v>0</v>
      </c>
      <c r="BT222" s="298">
        <f t="shared" si="67"/>
        <v>0</v>
      </c>
      <c r="BU222" s="298">
        <f t="shared" si="67"/>
        <v>0</v>
      </c>
    </row>
    <row r="223" spans="2:73" ht="18" customHeight="1">
      <c r="B223" s="294">
        <v>217</v>
      </c>
      <c r="C223" s="292"/>
      <c r="D223" s="361"/>
      <c r="E223" s="362"/>
      <c r="F223" s="363"/>
      <c r="G223" s="363"/>
      <c r="H223" s="364"/>
      <c r="I223" s="363"/>
      <c r="J223" s="363"/>
      <c r="K223" s="291"/>
      <c r="L223" s="292" t="str">
        <f t="shared" si="61"/>
        <v/>
      </c>
      <c r="M223" s="292"/>
      <c r="N223" s="293">
        <f t="shared" si="63"/>
        <v>0</v>
      </c>
      <c r="O223" s="293">
        <f t="shared" si="63"/>
        <v>0</v>
      </c>
      <c r="P223" s="293">
        <f t="shared" si="67"/>
        <v>0</v>
      </c>
      <c r="Q223" s="293">
        <f t="shared" si="67"/>
        <v>0</v>
      </c>
      <c r="R223" s="293">
        <f t="shared" si="67"/>
        <v>0</v>
      </c>
      <c r="S223" s="293">
        <f t="shared" si="67"/>
        <v>0</v>
      </c>
      <c r="T223" s="293">
        <f t="shared" si="67"/>
        <v>0</v>
      </c>
      <c r="U223" s="293">
        <f t="shared" si="67"/>
        <v>0</v>
      </c>
      <c r="V223" s="293">
        <f t="shared" si="67"/>
        <v>0</v>
      </c>
      <c r="W223" s="293">
        <f t="shared" si="67"/>
        <v>0</v>
      </c>
      <c r="X223" s="293">
        <f t="shared" si="67"/>
        <v>0</v>
      </c>
      <c r="Y223" s="293">
        <f t="shared" si="67"/>
        <v>0</v>
      </c>
      <c r="Z223" s="293">
        <f t="shared" si="67"/>
        <v>0</v>
      </c>
      <c r="AA223" s="293">
        <f t="shared" si="67"/>
        <v>0</v>
      </c>
      <c r="AB223" s="293">
        <f t="shared" si="67"/>
        <v>0</v>
      </c>
      <c r="AC223" s="293">
        <f t="shared" si="67"/>
        <v>0</v>
      </c>
      <c r="AD223" s="293">
        <f t="shared" si="67"/>
        <v>0</v>
      </c>
      <c r="AE223" s="293">
        <f t="shared" si="67"/>
        <v>0</v>
      </c>
      <c r="AF223" s="293">
        <f t="shared" si="67"/>
        <v>0</v>
      </c>
      <c r="AG223" s="293">
        <f t="shared" si="67"/>
        <v>0</v>
      </c>
      <c r="AH223" s="293">
        <f t="shared" si="67"/>
        <v>0</v>
      </c>
      <c r="AI223" s="293">
        <f t="shared" si="67"/>
        <v>0</v>
      </c>
      <c r="AJ223" s="293">
        <f t="shared" si="67"/>
        <v>0</v>
      </c>
      <c r="AK223" s="293">
        <f t="shared" si="67"/>
        <v>0</v>
      </c>
      <c r="AL223" s="293">
        <f t="shared" si="67"/>
        <v>0</v>
      </c>
      <c r="AM223" s="293">
        <f t="shared" si="67"/>
        <v>0</v>
      </c>
      <c r="AN223" s="293">
        <f t="shared" si="67"/>
        <v>0</v>
      </c>
      <c r="AO223" s="293">
        <f t="shared" si="67"/>
        <v>0</v>
      </c>
      <c r="AP223" s="293">
        <f t="shared" si="67"/>
        <v>0</v>
      </c>
      <c r="AQ223" s="293">
        <f t="shared" si="67"/>
        <v>0</v>
      </c>
      <c r="AR223" s="293">
        <f t="shared" si="67"/>
        <v>0</v>
      </c>
      <c r="AS223" s="293">
        <f t="shared" si="67"/>
        <v>0</v>
      </c>
      <c r="AT223" s="293">
        <f t="shared" si="67"/>
        <v>0</v>
      </c>
      <c r="AU223" s="293">
        <f t="shared" si="67"/>
        <v>0</v>
      </c>
      <c r="AV223" s="293">
        <f t="shared" si="67"/>
        <v>0</v>
      </c>
      <c r="AW223" s="293">
        <f t="shared" si="67"/>
        <v>0</v>
      </c>
      <c r="AX223" s="293">
        <f t="shared" si="67"/>
        <v>0</v>
      </c>
      <c r="AY223" s="293">
        <f t="shared" si="67"/>
        <v>0</v>
      </c>
      <c r="AZ223" s="293">
        <f t="shared" si="67"/>
        <v>0</v>
      </c>
      <c r="BA223" s="293">
        <f t="shared" si="67"/>
        <v>0</v>
      </c>
      <c r="BB223" s="293">
        <f t="shared" si="67"/>
        <v>0</v>
      </c>
      <c r="BC223" s="293">
        <f t="shared" si="67"/>
        <v>0</v>
      </c>
      <c r="BD223" s="293">
        <f t="shared" si="67"/>
        <v>0</v>
      </c>
      <c r="BE223" s="293">
        <f t="shared" si="67"/>
        <v>0</v>
      </c>
      <c r="BF223" s="293">
        <f t="shared" si="67"/>
        <v>0</v>
      </c>
      <c r="BG223" s="293">
        <f t="shared" si="67"/>
        <v>0</v>
      </c>
      <c r="BH223" s="293">
        <f t="shared" si="67"/>
        <v>0</v>
      </c>
      <c r="BI223" s="293">
        <f t="shared" si="67"/>
        <v>0</v>
      </c>
      <c r="BJ223" s="293">
        <f t="shared" si="67"/>
        <v>0</v>
      </c>
      <c r="BK223" s="293">
        <f t="shared" si="67"/>
        <v>0</v>
      </c>
      <c r="BL223" s="293">
        <f t="shared" si="67"/>
        <v>0</v>
      </c>
      <c r="BM223" s="293">
        <f t="shared" si="67"/>
        <v>0</v>
      </c>
      <c r="BN223" s="293">
        <f t="shared" si="67"/>
        <v>0</v>
      </c>
      <c r="BO223" s="293">
        <f t="shared" si="67"/>
        <v>0</v>
      </c>
      <c r="BP223" s="293">
        <f t="shared" si="67"/>
        <v>0</v>
      </c>
      <c r="BQ223" s="293">
        <f t="shared" si="67"/>
        <v>0</v>
      </c>
      <c r="BR223" s="293">
        <f t="shared" si="67"/>
        <v>0</v>
      </c>
      <c r="BS223" s="293">
        <f t="shared" si="67"/>
        <v>0</v>
      </c>
      <c r="BT223" s="293">
        <f t="shared" si="67"/>
        <v>0</v>
      </c>
      <c r="BU223" s="293">
        <f t="shared" si="67"/>
        <v>0</v>
      </c>
    </row>
    <row r="224" spans="2:73" ht="18" customHeight="1" thickBot="1">
      <c r="B224" s="294">
        <v>218</v>
      </c>
      <c r="C224" s="297"/>
      <c r="D224" s="365"/>
      <c r="E224" s="366"/>
      <c r="F224" s="367"/>
      <c r="G224" s="367"/>
      <c r="H224" s="368"/>
      <c r="I224" s="367"/>
      <c r="J224" s="367"/>
      <c r="K224" s="295"/>
      <c r="L224" s="297" t="str">
        <f t="shared" si="61"/>
        <v/>
      </c>
      <c r="M224" s="297"/>
      <c r="N224" s="298">
        <f t="shared" si="63"/>
        <v>0</v>
      </c>
      <c r="O224" s="298">
        <f t="shared" si="63"/>
        <v>0</v>
      </c>
      <c r="P224" s="298">
        <f t="shared" si="67"/>
        <v>0</v>
      </c>
      <c r="Q224" s="298">
        <f t="shared" si="67"/>
        <v>0</v>
      </c>
      <c r="R224" s="298">
        <f t="shared" si="67"/>
        <v>0</v>
      </c>
      <c r="S224" s="298">
        <f t="shared" si="67"/>
        <v>0</v>
      </c>
      <c r="T224" s="298">
        <f t="shared" si="67"/>
        <v>0</v>
      </c>
      <c r="U224" s="298">
        <f t="shared" si="67"/>
        <v>0</v>
      </c>
      <c r="V224" s="298">
        <f t="shared" si="67"/>
        <v>0</v>
      </c>
      <c r="W224" s="298">
        <f t="shared" si="67"/>
        <v>0</v>
      </c>
      <c r="X224" s="298">
        <f t="shared" si="67"/>
        <v>0</v>
      </c>
      <c r="Y224" s="298">
        <f t="shared" si="67"/>
        <v>0</v>
      </c>
      <c r="Z224" s="298">
        <f t="shared" si="67"/>
        <v>0</v>
      </c>
      <c r="AA224" s="298">
        <f t="shared" si="67"/>
        <v>0</v>
      </c>
      <c r="AB224" s="298">
        <f t="shared" si="67"/>
        <v>0</v>
      </c>
      <c r="AC224" s="298">
        <f t="shared" si="67"/>
        <v>0</v>
      </c>
      <c r="AD224" s="298">
        <f t="shared" si="67"/>
        <v>0</v>
      </c>
      <c r="AE224" s="298">
        <f t="shared" si="67"/>
        <v>0</v>
      </c>
      <c r="AF224" s="298">
        <f t="shared" si="67"/>
        <v>0</v>
      </c>
      <c r="AG224" s="298">
        <f t="shared" si="67"/>
        <v>0</v>
      </c>
      <c r="AH224" s="298">
        <f t="shared" si="67"/>
        <v>0</v>
      </c>
      <c r="AI224" s="298">
        <f t="shared" si="67"/>
        <v>0</v>
      </c>
      <c r="AJ224" s="298">
        <f t="shared" si="67"/>
        <v>0</v>
      </c>
      <c r="AK224" s="298">
        <f t="shared" si="67"/>
        <v>0</v>
      </c>
      <c r="AL224" s="298">
        <f t="shared" si="67"/>
        <v>0</v>
      </c>
      <c r="AM224" s="298">
        <f t="shared" si="67"/>
        <v>0</v>
      </c>
      <c r="AN224" s="298">
        <f t="shared" si="67"/>
        <v>0</v>
      </c>
      <c r="AO224" s="298">
        <f t="shared" si="67"/>
        <v>0</v>
      </c>
      <c r="AP224" s="298">
        <f t="shared" si="67"/>
        <v>0</v>
      </c>
      <c r="AQ224" s="298">
        <f t="shared" si="67"/>
        <v>0</v>
      </c>
      <c r="AR224" s="298">
        <f t="shared" si="67"/>
        <v>0</v>
      </c>
      <c r="AS224" s="298">
        <f t="shared" si="67"/>
        <v>0</v>
      </c>
      <c r="AT224" s="298">
        <f t="shared" si="67"/>
        <v>0</v>
      </c>
      <c r="AU224" s="298">
        <f t="shared" si="67"/>
        <v>0</v>
      </c>
      <c r="AV224" s="298">
        <f t="shared" si="67"/>
        <v>0</v>
      </c>
      <c r="AW224" s="298">
        <f t="shared" si="67"/>
        <v>0</v>
      </c>
      <c r="AX224" s="298">
        <f t="shared" si="67"/>
        <v>0</v>
      </c>
      <c r="AY224" s="298">
        <f t="shared" si="67"/>
        <v>0</v>
      </c>
      <c r="AZ224" s="298">
        <f t="shared" si="67"/>
        <v>0</v>
      </c>
      <c r="BA224" s="298">
        <f t="shared" si="67"/>
        <v>0</v>
      </c>
      <c r="BB224" s="298">
        <f t="shared" si="67"/>
        <v>0</v>
      </c>
      <c r="BC224" s="298">
        <f t="shared" si="67"/>
        <v>0</v>
      </c>
      <c r="BD224" s="298">
        <f t="shared" si="67"/>
        <v>0</v>
      </c>
      <c r="BE224" s="298">
        <f t="shared" si="67"/>
        <v>0</v>
      </c>
      <c r="BF224" s="298">
        <f t="shared" si="67"/>
        <v>0</v>
      </c>
      <c r="BG224" s="298">
        <f t="shared" si="67"/>
        <v>0</v>
      </c>
      <c r="BH224" s="298">
        <f t="shared" si="67"/>
        <v>0</v>
      </c>
      <c r="BI224" s="298">
        <f t="shared" si="67"/>
        <v>0</v>
      </c>
      <c r="BJ224" s="298">
        <f t="shared" si="67"/>
        <v>0</v>
      </c>
      <c r="BK224" s="298">
        <f t="shared" si="67"/>
        <v>0</v>
      </c>
      <c r="BL224" s="298">
        <f t="shared" si="67"/>
        <v>0</v>
      </c>
      <c r="BM224" s="298">
        <f t="shared" si="67"/>
        <v>0</v>
      </c>
      <c r="BN224" s="298">
        <f t="shared" si="67"/>
        <v>0</v>
      </c>
      <c r="BO224" s="298">
        <f t="shared" si="67"/>
        <v>0</v>
      </c>
      <c r="BP224" s="298">
        <f t="shared" si="67"/>
        <v>0</v>
      </c>
      <c r="BQ224" s="298">
        <f t="shared" si="67"/>
        <v>0</v>
      </c>
      <c r="BR224" s="298">
        <f t="shared" si="67"/>
        <v>0</v>
      </c>
      <c r="BS224" s="298">
        <f t="shared" si="67"/>
        <v>0</v>
      </c>
      <c r="BT224" s="298">
        <f t="shared" si="67"/>
        <v>0</v>
      </c>
      <c r="BU224" s="298">
        <f t="shared" si="67"/>
        <v>0</v>
      </c>
    </row>
    <row r="225" spans="2:73" ht="18" customHeight="1">
      <c r="B225" s="294">
        <v>219</v>
      </c>
      <c r="C225" s="292"/>
      <c r="D225" s="361"/>
      <c r="E225" s="362"/>
      <c r="F225" s="363"/>
      <c r="G225" s="363"/>
      <c r="H225" s="364"/>
      <c r="I225" s="363"/>
      <c r="J225" s="363"/>
      <c r="K225" s="291"/>
      <c r="L225" s="292" t="str">
        <f t="shared" si="61"/>
        <v/>
      </c>
      <c r="M225" s="292"/>
      <c r="N225" s="293">
        <f t="shared" si="63"/>
        <v>0</v>
      </c>
      <c r="O225" s="293">
        <f t="shared" si="63"/>
        <v>0</v>
      </c>
      <c r="P225" s="293">
        <f t="shared" si="67"/>
        <v>0</v>
      </c>
      <c r="Q225" s="293">
        <f t="shared" si="67"/>
        <v>0</v>
      </c>
      <c r="R225" s="293">
        <f t="shared" si="67"/>
        <v>0</v>
      </c>
      <c r="S225" s="293">
        <f t="shared" si="67"/>
        <v>0</v>
      </c>
      <c r="T225" s="293">
        <f t="shared" si="67"/>
        <v>0</v>
      </c>
      <c r="U225" s="293">
        <f t="shared" ref="P225:BU229" si="68">SUMIFS(listof_result_total_scores,listof_result_program_codes,$C225,listof_result_teams,U$3)</f>
        <v>0</v>
      </c>
      <c r="V225" s="293">
        <f t="shared" si="68"/>
        <v>0</v>
      </c>
      <c r="W225" s="293">
        <f t="shared" si="68"/>
        <v>0</v>
      </c>
      <c r="X225" s="293">
        <f t="shared" si="68"/>
        <v>0</v>
      </c>
      <c r="Y225" s="293">
        <f t="shared" si="68"/>
        <v>0</v>
      </c>
      <c r="Z225" s="293">
        <f t="shared" si="68"/>
        <v>0</v>
      </c>
      <c r="AA225" s="293">
        <f t="shared" si="68"/>
        <v>0</v>
      </c>
      <c r="AB225" s="293">
        <f t="shared" si="68"/>
        <v>0</v>
      </c>
      <c r="AC225" s="293">
        <f t="shared" si="68"/>
        <v>0</v>
      </c>
      <c r="AD225" s="293">
        <f t="shared" si="68"/>
        <v>0</v>
      </c>
      <c r="AE225" s="293">
        <f t="shared" si="68"/>
        <v>0</v>
      </c>
      <c r="AF225" s="293">
        <f t="shared" si="68"/>
        <v>0</v>
      </c>
      <c r="AG225" s="293">
        <f t="shared" si="68"/>
        <v>0</v>
      </c>
      <c r="AH225" s="293">
        <f t="shared" si="68"/>
        <v>0</v>
      </c>
      <c r="AI225" s="293">
        <f t="shared" si="68"/>
        <v>0</v>
      </c>
      <c r="AJ225" s="293">
        <f t="shared" si="68"/>
        <v>0</v>
      </c>
      <c r="AK225" s="293">
        <f t="shared" si="68"/>
        <v>0</v>
      </c>
      <c r="AL225" s="293">
        <f t="shared" si="68"/>
        <v>0</v>
      </c>
      <c r="AM225" s="293">
        <f t="shared" si="68"/>
        <v>0</v>
      </c>
      <c r="AN225" s="293">
        <f t="shared" si="68"/>
        <v>0</v>
      </c>
      <c r="AO225" s="293">
        <f t="shared" si="68"/>
        <v>0</v>
      </c>
      <c r="AP225" s="293">
        <f t="shared" si="68"/>
        <v>0</v>
      </c>
      <c r="AQ225" s="293">
        <f t="shared" si="68"/>
        <v>0</v>
      </c>
      <c r="AR225" s="293">
        <f t="shared" si="68"/>
        <v>0</v>
      </c>
      <c r="AS225" s="293">
        <f t="shared" si="68"/>
        <v>0</v>
      </c>
      <c r="AT225" s="293">
        <f t="shared" si="68"/>
        <v>0</v>
      </c>
      <c r="AU225" s="293">
        <f t="shared" si="68"/>
        <v>0</v>
      </c>
      <c r="AV225" s="293">
        <f t="shared" si="68"/>
        <v>0</v>
      </c>
      <c r="AW225" s="293">
        <f t="shared" si="68"/>
        <v>0</v>
      </c>
      <c r="AX225" s="293">
        <f t="shared" si="68"/>
        <v>0</v>
      </c>
      <c r="AY225" s="293">
        <f t="shared" si="68"/>
        <v>0</v>
      </c>
      <c r="AZ225" s="293">
        <f t="shared" si="68"/>
        <v>0</v>
      </c>
      <c r="BA225" s="293">
        <f t="shared" si="68"/>
        <v>0</v>
      </c>
      <c r="BB225" s="293">
        <f t="shared" si="68"/>
        <v>0</v>
      </c>
      <c r="BC225" s="293">
        <f t="shared" si="68"/>
        <v>0</v>
      </c>
      <c r="BD225" s="293">
        <f t="shared" si="68"/>
        <v>0</v>
      </c>
      <c r="BE225" s="293">
        <f t="shared" si="68"/>
        <v>0</v>
      </c>
      <c r="BF225" s="293">
        <f t="shared" si="68"/>
        <v>0</v>
      </c>
      <c r="BG225" s="293">
        <f t="shared" si="68"/>
        <v>0</v>
      </c>
      <c r="BH225" s="293">
        <f t="shared" si="68"/>
        <v>0</v>
      </c>
      <c r="BI225" s="293">
        <f t="shared" si="68"/>
        <v>0</v>
      </c>
      <c r="BJ225" s="293">
        <f t="shared" si="68"/>
        <v>0</v>
      </c>
      <c r="BK225" s="293">
        <f t="shared" si="68"/>
        <v>0</v>
      </c>
      <c r="BL225" s="293">
        <f t="shared" si="68"/>
        <v>0</v>
      </c>
      <c r="BM225" s="293">
        <f t="shared" si="68"/>
        <v>0</v>
      </c>
      <c r="BN225" s="293">
        <f t="shared" si="68"/>
        <v>0</v>
      </c>
      <c r="BO225" s="293">
        <f t="shared" si="68"/>
        <v>0</v>
      </c>
      <c r="BP225" s="293">
        <f t="shared" si="68"/>
        <v>0</v>
      </c>
      <c r="BQ225" s="293">
        <f t="shared" si="68"/>
        <v>0</v>
      </c>
      <c r="BR225" s="293">
        <f t="shared" si="68"/>
        <v>0</v>
      </c>
      <c r="BS225" s="293">
        <f t="shared" si="68"/>
        <v>0</v>
      </c>
      <c r="BT225" s="293">
        <f t="shared" si="68"/>
        <v>0</v>
      </c>
      <c r="BU225" s="293">
        <f t="shared" si="68"/>
        <v>0</v>
      </c>
    </row>
    <row r="226" spans="2:73" ht="18" customHeight="1" thickBot="1">
      <c r="B226" s="294">
        <v>220</v>
      </c>
      <c r="C226" s="297"/>
      <c r="D226" s="365"/>
      <c r="E226" s="366"/>
      <c r="F226" s="367"/>
      <c r="G226" s="367"/>
      <c r="H226" s="368"/>
      <c r="I226" s="367"/>
      <c r="J226" s="367"/>
      <c r="K226" s="295"/>
      <c r="L226" s="297" t="str">
        <f t="shared" si="61"/>
        <v/>
      </c>
      <c r="M226" s="297"/>
      <c r="N226" s="298">
        <f t="shared" si="63"/>
        <v>0</v>
      </c>
      <c r="O226" s="298">
        <f t="shared" si="63"/>
        <v>0</v>
      </c>
      <c r="P226" s="298">
        <f t="shared" si="68"/>
        <v>0</v>
      </c>
      <c r="Q226" s="298">
        <f t="shared" si="68"/>
        <v>0</v>
      </c>
      <c r="R226" s="298">
        <f t="shared" si="68"/>
        <v>0</v>
      </c>
      <c r="S226" s="298">
        <f t="shared" si="68"/>
        <v>0</v>
      </c>
      <c r="T226" s="298">
        <f t="shared" si="68"/>
        <v>0</v>
      </c>
      <c r="U226" s="298">
        <f t="shared" si="68"/>
        <v>0</v>
      </c>
      <c r="V226" s="298">
        <f t="shared" si="68"/>
        <v>0</v>
      </c>
      <c r="W226" s="298">
        <f t="shared" si="68"/>
        <v>0</v>
      </c>
      <c r="X226" s="298">
        <f t="shared" si="68"/>
        <v>0</v>
      </c>
      <c r="Y226" s="298">
        <f t="shared" si="68"/>
        <v>0</v>
      </c>
      <c r="Z226" s="298">
        <f t="shared" si="68"/>
        <v>0</v>
      </c>
      <c r="AA226" s="298">
        <f t="shared" si="68"/>
        <v>0</v>
      </c>
      <c r="AB226" s="298">
        <f t="shared" si="68"/>
        <v>0</v>
      </c>
      <c r="AC226" s="298">
        <f t="shared" si="68"/>
        <v>0</v>
      </c>
      <c r="AD226" s="298">
        <f t="shared" si="68"/>
        <v>0</v>
      </c>
      <c r="AE226" s="298">
        <f t="shared" si="68"/>
        <v>0</v>
      </c>
      <c r="AF226" s="298">
        <f t="shared" si="68"/>
        <v>0</v>
      </c>
      <c r="AG226" s="298">
        <f t="shared" si="68"/>
        <v>0</v>
      </c>
      <c r="AH226" s="298">
        <f t="shared" si="68"/>
        <v>0</v>
      </c>
      <c r="AI226" s="298">
        <f t="shared" si="68"/>
        <v>0</v>
      </c>
      <c r="AJ226" s="298">
        <f t="shared" si="68"/>
        <v>0</v>
      </c>
      <c r="AK226" s="298">
        <f t="shared" si="68"/>
        <v>0</v>
      </c>
      <c r="AL226" s="298">
        <f t="shared" si="68"/>
        <v>0</v>
      </c>
      <c r="AM226" s="298">
        <f t="shared" si="68"/>
        <v>0</v>
      </c>
      <c r="AN226" s="298">
        <f t="shared" si="68"/>
        <v>0</v>
      </c>
      <c r="AO226" s="298">
        <f t="shared" si="68"/>
        <v>0</v>
      </c>
      <c r="AP226" s="298">
        <f t="shared" si="68"/>
        <v>0</v>
      </c>
      <c r="AQ226" s="298">
        <f t="shared" si="68"/>
        <v>0</v>
      </c>
      <c r="AR226" s="298">
        <f t="shared" si="68"/>
        <v>0</v>
      </c>
      <c r="AS226" s="298">
        <f t="shared" si="68"/>
        <v>0</v>
      </c>
      <c r="AT226" s="298">
        <f t="shared" si="68"/>
        <v>0</v>
      </c>
      <c r="AU226" s="298">
        <f t="shared" si="68"/>
        <v>0</v>
      </c>
      <c r="AV226" s="298">
        <f t="shared" si="68"/>
        <v>0</v>
      </c>
      <c r="AW226" s="298">
        <f t="shared" si="68"/>
        <v>0</v>
      </c>
      <c r="AX226" s="298">
        <f t="shared" si="68"/>
        <v>0</v>
      </c>
      <c r="AY226" s="298">
        <f t="shared" si="68"/>
        <v>0</v>
      </c>
      <c r="AZ226" s="298">
        <f t="shared" si="68"/>
        <v>0</v>
      </c>
      <c r="BA226" s="298">
        <f t="shared" si="68"/>
        <v>0</v>
      </c>
      <c r="BB226" s="298">
        <f t="shared" si="68"/>
        <v>0</v>
      </c>
      <c r="BC226" s="298">
        <f t="shared" si="68"/>
        <v>0</v>
      </c>
      <c r="BD226" s="298">
        <f t="shared" si="68"/>
        <v>0</v>
      </c>
      <c r="BE226" s="298">
        <f t="shared" si="68"/>
        <v>0</v>
      </c>
      <c r="BF226" s="298">
        <f t="shared" si="68"/>
        <v>0</v>
      </c>
      <c r="BG226" s="298">
        <f t="shared" si="68"/>
        <v>0</v>
      </c>
      <c r="BH226" s="298">
        <f t="shared" si="68"/>
        <v>0</v>
      </c>
      <c r="BI226" s="298">
        <f t="shared" si="68"/>
        <v>0</v>
      </c>
      <c r="BJ226" s="298">
        <f t="shared" si="68"/>
        <v>0</v>
      </c>
      <c r="BK226" s="298">
        <f t="shared" si="68"/>
        <v>0</v>
      </c>
      <c r="BL226" s="298">
        <f t="shared" si="68"/>
        <v>0</v>
      </c>
      <c r="BM226" s="298">
        <f t="shared" si="68"/>
        <v>0</v>
      </c>
      <c r="BN226" s="298">
        <f t="shared" si="68"/>
        <v>0</v>
      </c>
      <c r="BO226" s="298">
        <f t="shared" si="68"/>
        <v>0</v>
      </c>
      <c r="BP226" s="298">
        <f t="shared" si="68"/>
        <v>0</v>
      </c>
      <c r="BQ226" s="298">
        <f t="shared" si="68"/>
        <v>0</v>
      </c>
      <c r="BR226" s="298">
        <f t="shared" si="68"/>
        <v>0</v>
      </c>
      <c r="BS226" s="298">
        <f t="shared" si="68"/>
        <v>0</v>
      </c>
      <c r="BT226" s="298">
        <f t="shared" si="68"/>
        <v>0</v>
      </c>
      <c r="BU226" s="298">
        <f t="shared" si="68"/>
        <v>0</v>
      </c>
    </row>
    <row r="227" spans="2:73" ht="18" customHeight="1">
      <c r="B227" s="294">
        <v>221</v>
      </c>
      <c r="C227" s="292"/>
      <c r="D227" s="361"/>
      <c r="E227" s="362"/>
      <c r="F227" s="363"/>
      <c r="G227" s="363"/>
      <c r="H227" s="364"/>
      <c r="I227" s="363"/>
      <c r="J227" s="363"/>
      <c r="K227" s="291"/>
      <c r="L227" s="292" t="str">
        <f t="shared" si="61"/>
        <v/>
      </c>
      <c r="M227" s="292"/>
      <c r="N227" s="293">
        <f t="shared" ref="N227:AC246" si="69">SUMIFS(listof_result_total_scores,listof_result_program_codes,$C227,listof_result_teams,N$3)</f>
        <v>0</v>
      </c>
      <c r="O227" s="293">
        <f t="shared" si="69"/>
        <v>0</v>
      </c>
      <c r="P227" s="293">
        <f t="shared" si="69"/>
        <v>0</v>
      </c>
      <c r="Q227" s="293">
        <f t="shared" si="69"/>
        <v>0</v>
      </c>
      <c r="R227" s="293">
        <f t="shared" si="69"/>
        <v>0</v>
      </c>
      <c r="S227" s="293">
        <f t="shared" si="69"/>
        <v>0</v>
      </c>
      <c r="T227" s="293">
        <f t="shared" si="69"/>
        <v>0</v>
      </c>
      <c r="U227" s="293">
        <f t="shared" si="69"/>
        <v>0</v>
      </c>
      <c r="V227" s="293">
        <f t="shared" si="69"/>
        <v>0</v>
      </c>
      <c r="W227" s="293">
        <f t="shared" si="69"/>
        <v>0</v>
      </c>
      <c r="X227" s="293">
        <f t="shared" si="69"/>
        <v>0</v>
      </c>
      <c r="Y227" s="293">
        <f t="shared" si="69"/>
        <v>0</v>
      </c>
      <c r="Z227" s="293">
        <f t="shared" si="69"/>
        <v>0</v>
      </c>
      <c r="AA227" s="293">
        <f t="shared" si="69"/>
        <v>0</v>
      </c>
      <c r="AB227" s="293">
        <f t="shared" si="69"/>
        <v>0</v>
      </c>
      <c r="AC227" s="293">
        <f t="shared" si="69"/>
        <v>0</v>
      </c>
      <c r="AD227" s="293">
        <f t="shared" si="68"/>
        <v>0</v>
      </c>
      <c r="AE227" s="293">
        <f t="shared" si="68"/>
        <v>0</v>
      </c>
      <c r="AF227" s="293">
        <f t="shared" si="68"/>
        <v>0</v>
      </c>
      <c r="AG227" s="293">
        <f t="shared" si="68"/>
        <v>0</v>
      </c>
      <c r="AH227" s="293">
        <f t="shared" si="68"/>
        <v>0</v>
      </c>
      <c r="AI227" s="293">
        <f t="shared" si="68"/>
        <v>0</v>
      </c>
      <c r="AJ227" s="293">
        <f t="shared" si="68"/>
        <v>0</v>
      </c>
      <c r="AK227" s="293">
        <f t="shared" si="68"/>
        <v>0</v>
      </c>
      <c r="AL227" s="293">
        <f t="shared" si="68"/>
        <v>0</v>
      </c>
      <c r="AM227" s="293">
        <f t="shared" si="68"/>
        <v>0</v>
      </c>
      <c r="AN227" s="293">
        <f t="shared" si="68"/>
        <v>0</v>
      </c>
      <c r="AO227" s="293">
        <f t="shared" si="68"/>
        <v>0</v>
      </c>
      <c r="AP227" s="293">
        <f t="shared" si="68"/>
        <v>0</v>
      </c>
      <c r="AQ227" s="293">
        <f t="shared" si="68"/>
        <v>0</v>
      </c>
      <c r="AR227" s="293">
        <f t="shared" si="68"/>
        <v>0</v>
      </c>
      <c r="AS227" s="293">
        <f t="shared" si="68"/>
        <v>0</v>
      </c>
      <c r="AT227" s="293">
        <f t="shared" si="68"/>
        <v>0</v>
      </c>
      <c r="AU227" s="293">
        <f t="shared" si="68"/>
        <v>0</v>
      </c>
      <c r="AV227" s="293">
        <f t="shared" si="68"/>
        <v>0</v>
      </c>
      <c r="AW227" s="293">
        <f t="shared" si="68"/>
        <v>0</v>
      </c>
      <c r="AX227" s="293">
        <f t="shared" si="68"/>
        <v>0</v>
      </c>
      <c r="AY227" s="293">
        <f t="shared" si="68"/>
        <v>0</v>
      </c>
      <c r="AZ227" s="293">
        <f t="shared" si="68"/>
        <v>0</v>
      </c>
      <c r="BA227" s="293">
        <f t="shared" si="68"/>
        <v>0</v>
      </c>
      <c r="BB227" s="293">
        <f t="shared" si="68"/>
        <v>0</v>
      </c>
      <c r="BC227" s="293">
        <f t="shared" si="68"/>
        <v>0</v>
      </c>
      <c r="BD227" s="293">
        <f t="shared" si="68"/>
        <v>0</v>
      </c>
      <c r="BE227" s="293">
        <f t="shared" si="68"/>
        <v>0</v>
      </c>
      <c r="BF227" s="293">
        <f t="shared" si="68"/>
        <v>0</v>
      </c>
      <c r="BG227" s="293">
        <f t="shared" si="68"/>
        <v>0</v>
      </c>
      <c r="BH227" s="293">
        <f t="shared" si="68"/>
        <v>0</v>
      </c>
      <c r="BI227" s="293">
        <f t="shared" si="68"/>
        <v>0</v>
      </c>
      <c r="BJ227" s="293">
        <f t="shared" si="68"/>
        <v>0</v>
      </c>
      <c r="BK227" s="293">
        <f t="shared" si="68"/>
        <v>0</v>
      </c>
      <c r="BL227" s="293">
        <f t="shared" si="68"/>
        <v>0</v>
      </c>
      <c r="BM227" s="293">
        <f t="shared" si="68"/>
        <v>0</v>
      </c>
      <c r="BN227" s="293">
        <f t="shared" si="68"/>
        <v>0</v>
      </c>
      <c r="BO227" s="293">
        <f t="shared" si="68"/>
        <v>0</v>
      </c>
      <c r="BP227" s="293">
        <f t="shared" si="68"/>
        <v>0</v>
      </c>
      <c r="BQ227" s="293">
        <f t="shared" si="68"/>
        <v>0</v>
      </c>
      <c r="BR227" s="293">
        <f t="shared" si="68"/>
        <v>0</v>
      </c>
      <c r="BS227" s="293">
        <f t="shared" si="68"/>
        <v>0</v>
      </c>
      <c r="BT227" s="293">
        <f t="shared" si="68"/>
        <v>0</v>
      </c>
      <c r="BU227" s="293">
        <f t="shared" si="68"/>
        <v>0</v>
      </c>
    </row>
    <row r="228" spans="2:73" ht="18" customHeight="1" thickBot="1">
      <c r="B228" s="294">
        <v>222</v>
      </c>
      <c r="C228" s="297"/>
      <c r="D228" s="365"/>
      <c r="E228" s="366"/>
      <c r="F228" s="367"/>
      <c r="G228" s="367"/>
      <c r="H228" s="368"/>
      <c r="I228" s="367"/>
      <c r="J228" s="367"/>
      <c r="K228" s="295"/>
      <c r="L228" s="297" t="str">
        <f t="shared" si="61"/>
        <v/>
      </c>
      <c r="M228" s="297"/>
      <c r="N228" s="298">
        <f t="shared" si="69"/>
        <v>0</v>
      </c>
      <c r="O228" s="298">
        <f t="shared" si="69"/>
        <v>0</v>
      </c>
      <c r="P228" s="298">
        <f t="shared" si="68"/>
        <v>0</v>
      </c>
      <c r="Q228" s="298">
        <f t="shared" si="68"/>
        <v>0</v>
      </c>
      <c r="R228" s="298">
        <f t="shared" si="68"/>
        <v>0</v>
      </c>
      <c r="S228" s="298">
        <f t="shared" si="68"/>
        <v>0</v>
      </c>
      <c r="T228" s="298">
        <f t="shared" si="68"/>
        <v>0</v>
      </c>
      <c r="U228" s="298">
        <f t="shared" si="68"/>
        <v>0</v>
      </c>
      <c r="V228" s="298">
        <f t="shared" si="68"/>
        <v>0</v>
      </c>
      <c r="W228" s="298">
        <f t="shared" si="68"/>
        <v>0</v>
      </c>
      <c r="X228" s="298">
        <f t="shared" si="68"/>
        <v>0</v>
      </c>
      <c r="Y228" s="298">
        <f t="shared" si="68"/>
        <v>0</v>
      </c>
      <c r="Z228" s="298">
        <f t="shared" si="68"/>
        <v>0</v>
      </c>
      <c r="AA228" s="298">
        <f t="shared" si="68"/>
        <v>0</v>
      </c>
      <c r="AB228" s="298">
        <f t="shared" si="68"/>
        <v>0</v>
      </c>
      <c r="AC228" s="298">
        <f t="shared" si="68"/>
        <v>0</v>
      </c>
      <c r="AD228" s="298">
        <f t="shared" si="68"/>
        <v>0</v>
      </c>
      <c r="AE228" s="298">
        <f t="shared" si="68"/>
        <v>0</v>
      </c>
      <c r="AF228" s="298">
        <f t="shared" si="68"/>
        <v>0</v>
      </c>
      <c r="AG228" s="298">
        <f t="shared" si="68"/>
        <v>0</v>
      </c>
      <c r="AH228" s="298">
        <f t="shared" si="68"/>
        <v>0</v>
      </c>
      <c r="AI228" s="298">
        <f t="shared" si="68"/>
        <v>0</v>
      </c>
      <c r="AJ228" s="298">
        <f t="shared" si="68"/>
        <v>0</v>
      </c>
      <c r="AK228" s="298">
        <f t="shared" si="68"/>
        <v>0</v>
      </c>
      <c r="AL228" s="298">
        <f t="shared" si="68"/>
        <v>0</v>
      </c>
      <c r="AM228" s="298">
        <f t="shared" si="68"/>
        <v>0</v>
      </c>
      <c r="AN228" s="298">
        <f t="shared" si="68"/>
        <v>0</v>
      </c>
      <c r="AO228" s="298">
        <f t="shared" si="68"/>
        <v>0</v>
      </c>
      <c r="AP228" s="298">
        <f t="shared" si="68"/>
        <v>0</v>
      </c>
      <c r="AQ228" s="298">
        <f t="shared" si="68"/>
        <v>0</v>
      </c>
      <c r="AR228" s="298">
        <f t="shared" si="68"/>
        <v>0</v>
      </c>
      <c r="AS228" s="298">
        <f t="shared" si="68"/>
        <v>0</v>
      </c>
      <c r="AT228" s="298">
        <f t="shared" si="68"/>
        <v>0</v>
      </c>
      <c r="AU228" s="298">
        <f t="shared" si="68"/>
        <v>0</v>
      </c>
      <c r="AV228" s="298">
        <f t="shared" si="68"/>
        <v>0</v>
      </c>
      <c r="AW228" s="298">
        <f t="shared" si="68"/>
        <v>0</v>
      </c>
      <c r="AX228" s="298">
        <f t="shared" si="68"/>
        <v>0</v>
      </c>
      <c r="AY228" s="298">
        <f t="shared" si="68"/>
        <v>0</v>
      </c>
      <c r="AZ228" s="298">
        <f t="shared" si="68"/>
        <v>0</v>
      </c>
      <c r="BA228" s="298">
        <f t="shared" si="68"/>
        <v>0</v>
      </c>
      <c r="BB228" s="298">
        <f t="shared" si="68"/>
        <v>0</v>
      </c>
      <c r="BC228" s="298">
        <f t="shared" si="68"/>
        <v>0</v>
      </c>
      <c r="BD228" s="298">
        <f t="shared" si="68"/>
        <v>0</v>
      </c>
      <c r="BE228" s="298">
        <f t="shared" si="68"/>
        <v>0</v>
      </c>
      <c r="BF228" s="298">
        <f t="shared" si="68"/>
        <v>0</v>
      </c>
      <c r="BG228" s="298">
        <f t="shared" si="68"/>
        <v>0</v>
      </c>
      <c r="BH228" s="298">
        <f t="shared" si="68"/>
        <v>0</v>
      </c>
      <c r="BI228" s="298">
        <f t="shared" si="68"/>
        <v>0</v>
      </c>
      <c r="BJ228" s="298">
        <f t="shared" si="68"/>
        <v>0</v>
      </c>
      <c r="BK228" s="298">
        <f t="shared" si="68"/>
        <v>0</v>
      </c>
      <c r="BL228" s="298">
        <f t="shared" si="68"/>
        <v>0</v>
      </c>
      <c r="BM228" s="298">
        <f t="shared" si="68"/>
        <v>0</v>
      </c>
      <c r="BN228" s="298">
        <f t="shared" si="68"/>
        <v>0</v>
      </c>
      <c r="BO228" s="298">
        <f t="shared" si="68"/>
        <v>0</v>
      </c>
      <c r="BP228" s="298">
        <f t="shared" si="68"/>
        <v>0</v>
      </c>
      <c r="BQ228" s="298">
        <f t="shared" si="68"/>
        <v>0</v>
      </c>
      <c r="BR228" s="298">
        <f t="shared" si="68"/>
        <v>0</v>
      </c>
      <c r="BS228" s="298">
        <f t="shared" si="68"/>
        <v>0</v>
      </c>
      <c r="BT228" s="298">
        <f t="shared" si="68"/>
        <v>0</v>
      </c>
      <c r="BU228" s="298">
        <f t="shared" si="68"/>
        <v>0</v>
      </c>
    </row>
    <row r="229" spans="2:73" ht="18" customHeight="1">
      <c r="B229" s="294">
        <v>223</v>
      </c>
      <c r="C229" s="292"/>
      <c r="D229" s="361"/>
      <c r="E229" s="362"/>
      <c r="F229" s="363"/>
      <c r="G229" s="363"/>
      <c r="H229" s="364"/>
      <c r="I229" s="363"/>
      <c r="J229" s="363"/>
      <c r="K229" s="291"/>
      <c r="L229" s="292" t="str">
        <f t="shared" si="61"/>
        <v/>
      </c>
      <c r="M229" s="292"/>
      <c r="N229" s="293">
        <f t="shared" si="69"/>
        <v>0</v>
      </c>
      <c r="O229" s="293">
        <f t="shared" si="69"/>
        <v>0</v>
      </c>
      <c r="P229" s="293">
        <f t="shared" si="68"/>
        <v>0</v>
      </c>
      <c r="Q229" s="293">
        <f t="shared" si="68"/>
        <v>0</v>
      </c>
      <c r="R229" s="293">
        <f t="shared" si="68"/>
        <v>0</v>
      </c>
      <c r="S229" s="293">
        <f t="shared" si="68"/>
        <v>0</v>
      </c>
      <c r="T229" s="293">
        <f t="shared" si="68"/>
        <v>0</v>
      </c>
      <c r="U229" s="293">
        <f t="shared" si="68"/>
        <v>0</v>
      </c>
      <c r="V229" s="293">
        <f t="shared" si="68"/>
        <v>0</v>
      </c>
      <c r="W229" s="293">
        <f t="shared" si="68"/>
        <v>0</v>
      </c>
      <c r="X229" s="293">
        <f t="shared" si="68"/>
        <v>0</v>
      </c>
      <c r="Y229" s="293">
        <f t="shared" si="68"/>
        <v>0</v>
      </c>
      <c r="Z229" s="293">
        <f t="shared" si="68"/>
        <v>0</v>
      </c>
      <c r="AA229" s="293">
        <f t="shared" si="68"/>
        <v>0</v>
      </c>
      <c r="AB229" s="293">
        <f t="shared" si="68"/>
        <v>0</v>
      </c>
      <c r="AC229" s="293">
        <f t="shared" si="68"/>
        <v>0</v>
      </c>
      <c r="AD229" s="293">
        <f t="shared" si="68"/>
        <v>0</v>
      </c>
      <c r="AE229" s="293">
        <f t="shared" si="68"/>
        <v>0</v>
      </c>
      <c r="AF229" s="293">
        <f t="shared" si="68"/>
        <v>0</v>
      </c>
      <c r="AG229" s="293">
        <f t="shared" si="68"/>
        <v>0</v>
      </c>
      <c r="AH229" s="293">
        <f t="shared" si="68"/>
        <v>0</v>
      </c>
      <c r="AI229" s="293">
        <f t="shared" si="68"/>
        <v>0</v>
      </c>
      <c r="AJ229" s="293">
        <f t="shared" si="68"/>
        <v>0</v>
      </c>
      <c r="AK229" s="293">
        <f t="shared" si="68"/>
        <v>0</v>
      </c>
      <c r="AL229" s="293">
        <f t="shared" si="68"/>
        <v>0</v>
      </c>
      <c r="AM229" s="293">
        <f t="shared" si="68"/>
        <v>0</v>
      </c>
      <c r="AN229" s="293">
        <f t="shared" si="68"/>
        <v>0</v>
      </c>
      <c r="AO229" s="293">
        <f t="shared" si="68"/>
        <v>0</v>
      </c>
      <c r="AP229" s="293">
        <f t="shared" si="68"/>
        <v>0</v>
      </c>
      <c r="AQ229" s="293">
        <f t="shared" si="68"/>
        <v>0</v>
      </c>
      <c r="AR229" s="293">
        <f t="shared" si="68"/>
        <v>0</v>
      </c>
      <c r="AS229" s="293">
        <f t="shared" si="68"/>
        <v>0</v>
      </c>
      <c r="AT229" s="293">
        <f t="shared" si="68"/>
        <v>0</v>
      </c>
      <c r="AU229" s="293">
        <f t="shared" si="68"/>
        <v>0</v>
      </c>
      <c r="AV229" s="293">
        <f t="shared" si="68"/>
        <v>0</v>
      </c>
      <c r="AW229" s="293">
        <f t="shared" si="68"/>
        <v>0</v>
      </c>
      <c r="AX229" s="293">
        <f t="shared" si="68"/>
        <v>0</v>
      </c>
      <c r="AY229" s="293">
        <f t="shared" si="68"/>
        <v>0</v>
      </c>
      <c r="AZ229" s="293">
        <f t="shared" si="68"/>
        <v>0</v>
      </c>
      <c r="BA229" s="293">
        <f t="shared" si="68"/>
        <v>0</v>
      </c>
      <c r="BB229" s="293">
        <f t="shared" si="68"/>
        <v>0</v>
      </c>
      <c r="BC229" s="293">
        <f t="shared" si="68"/>
        <v>0</v>
      </c>
      <c r="BD229" s="293">
        <f t="shared" si="68"/>
        <v>0</v>
      </c>
      <c r="BE229" s="293">
        <f t="shared" si="68"/>
        <v>0</v>
      </c>
      <c r="BF229" s="293">
        <f t="shared" ref="P229:BU234" si="70">SUMIFS(listof_result_total_scores,listof_result_program_codes,$C229,listof_result_teams,BF$3)</f>
        <v>0</v>
      </c>
      <c r="BG229" s="293">
        <f t="shared" si="70"/>
        <v>0</v>
      </c>
      <c r="BH229" s="293">
        <f t="shared" si="70"/>
        <v>0</v>
      </c>
      <c r="BI229" s="293">
        <f t="shared" si="70"/>
        <v>0</v>
      </c>
      <c r="BJ229" s="293">
        <f t="shared" si="70"/>
        <v>0</v>
      </c>
      <c r="BK229" s="293">
        <f t="shared" si="70"/>
        <v>0</v>
      </c>
      <c r="BL229" s="293">
        <f t="shared" si="70"/>
        <v>0</v>
      </c>
      <c r="BM229" s="293">
        <f t="shared" si="70"/>
        <v>0</v>
      </c>
      <c r="BN229" s="293">
        <f t="shared" si="70"/>
        <v>0</v>
      </c>
      <c r="BO229" s="293">
        <f t="shared" si="70"/>
        <v>0</v>
      </c>
      <c r="BP229" s="293">
        <f t="shared" si="70"/>
        <v>0</v>
      </c>
      <c r="BQ229" s="293">
        <f t="shared" si="70"/>
        <v>0</v>
      </c>
      <c r="BR229" s="293">
        <f t="shared" si="70"/>
        <v>0</v>
      </c>
      <c r="BS229" s="293">
        <f t="shared" si="70"/>
        <v>0</v>
      </c>
      <c r="BT229" s="293">
        <f t="shared" si="70"/>
        <v>0</v>
      </c>
      <c r="BU229" s="293">
        <f t="shared" si="70"/>
        <v>0</v>
      </c>
    </row>
    <row r="230" spans="2:73" ht="18" customHeight="1" thickBot="1">
      <c r="B230" s="294">
        <v>224</v>
      </c>
      <c r="C230" s="297"/>
      <c r="D230" s="365"/>
      <c r="E230" s="366"/>
      <c r="F230" s="367"/>
      <c r="G230" s="367"/>
      <c r="H230" s="368"/>
      <c r="I230" s="367"/>
      <c r="J230" s="367"/>
      <c r="K230" s="295"/>
      <c r="L230" s="297" t="str">
        <f t="shared" si="61"/>
        <v/>
      </c>
      <c r="M230" s="297"/>
      <c r="N230" s="298">
        <f t="shared" si="69"/>
        <v>0</v>
      </c>
      <c r="O230" s="298">
        <f t="shared" si="69"/>
        <v>0</v>
      </c>
      <c r="P230" s="298">
        <f t="shared" si="70"/>
        <v>0</v>
      </c>
      <c r="Q230" s="298">
        <f t="shared" si="70"/>
        <v>0</v>
      </c>
      <c r="R230" s="298">
        <f t="shared" si="70"/>
        <v>0</v>
      </c>
      <c r="S230" s="298">
        <f t="shared" si="70"/>
        <v>0</v>
      </c>
      <c r="T230" s="298">
        <f t="shared" si="70"/>
        <v>0</v>
      </c>
      <c r="U230" s="298">
        <f t="shared" si="70"/>
        <v>0</v>
      </c>
      <c r="V230" s="298">
        <f t="shared" si="70"/>
        <v>0</v>
      </c>
      <c r="W230" s="298">
        <f t="shared" si="70"/>
        <v>0</v>
      </c>
      <c r="X230" s="298">
        <f t="shared" si="70"/>
        <v>0</v>
      </c>
      <c r="Y230" s="298">
        <f t="shared" si="70"/>
        <v>0</v>
      </c>
      <c r="Z230" s="298">
        <f t="shared" si="70"/>
        <v>0</v>
      </c>
      <c r="AA230" s="298">
        <f t="shared" si="70"/>
        <v>0</v>
      </c>
      <c r="AB230" s="298">
        <f t="shared" si="70"/>
        <v>0</v>
      </c>
      <c r="AC230" s="298">
        <f t="shared" si="70"/>
        <v>0</v>
      </c>
      <c r="AD230" s="298">
        <f t="shared" si="70"/>
        <v>0</v>
      </c>
      <c r="AE230" s="298">
        <f t="shared" si="70"/>
        <v>0</v>
      </c>
      <c r="AF230" s="298">
        <f t="shared" si="70"/>
        <v>0</v>
      </c>
      <c r="AG230" s="298">
        <f t="shared" si="70"/>
        <v>0</v>
      </c>
      <c r="AH230" s="298">
        <f t="shared" si="70"/>
        <v>0</v>
      </c>
      <c r="AI230" s="298">
        <f t="shared" si="70"/>
        <v>0</v>
      </c>
      <c r="AJ230" s="298">
        <f t="shared" si="70"/>
        <v>0</v>
      </c>
      <c r="AK230" s="298">
        <f t="shared" si="70"/>
        <v>0</v>
      </c>
      <c r="AL230" s="298">
        <f t="shared" si="70"/>
        <v>0</v>
      </c>
      <c r="AM230" s="298">
        <f t="shared" si="70"/>
        <v>0</v>
      </c>
      <c r="AN230" s="298">
        <f t="shared" si="70"/>
        <v>0</v>
      </c>
      <c r="AO230" s="298">
        <f t="shared" si="70"/>
        <v>0</v>
      </c>
      <c r="AP230" s="298">
        <f t="shared" si="70"/>
        <v>0</v>
      </c>
      <c r="AQ230" s="298">
        <f t="shared" si="70"/>
        <v>0</v>
      </c>
      <c r="AR230" s="298">
        <f t="shared" si="70"/>
        <v>0</v>
      </c>
      <c r="AS230" s="298">
        <f t="shared" si="70"/>
        <v>0</v>
      </c>
      <c r="AT230" s="298">
        <f t="shared" si="70"/>
        <v>0</v>
      </c>
      <c r="AU230" s="298">
        <f t="shared" si="70"/>
        <v>0</v>
      </c>
      <c r="AV230" s="298">
        <f t="shared" si="70"/>
        <v>0</v>
      </c>
      <c r="AW230" s="298">
        <f t="shared" si="70"/>
        <v>0</v>
      </c>
      <c r="AX230" s="298">
        <f t="shared" si="70"/>
        <v>0</v>
      </c>
      <c r="AY230" s="298">
        <f t="shared" si="70"/>
        <v>0</v>
      </c>
      <c r="AZ230" s="298">
        <f t="shared" si="70"/>
        <v>0</v>
      </c>
      <c r="BA230" s="298">
        <f t="shared" si="70"/>
        <v>0</v>
      </c>
      <c r="BB230" s="298">
        <f t="shared" si="70"/>
        <v>0</v>
      </c>
      <c r="BC230" s="298">
        <f t="shared" si="70"/>
        <v>0</v>
      </c>
      <c r="BD230" s="298">
        <f t="shared" si="70"/>
        <v>0</v>
      </c>
      <c r="BE230" s="298">
        <f t="shared" si="70"/>
        <v>0</v>
      </c>
      <c r="BF230" s="298">
        <f t="shared" si="70"/>
        <v>0</v>
      </c>
      <c r="BG230" s="298">
        <f t="shared" si="70"/>
        <v>0</v>
      </c>
      <c r="BH230" s="298">
        <f t="shared" si="70"/>
        <v>0</v>
      </c>
      <c r="BI230" s="298">
        <f t="shared" si="70"/>
        <v>0</v>
      </c>
      <c r="BJ230" s="298">
        <f t="shared" si="70"/>
        <v>0</v>
      </c>
      <c r="BK230" s="298">
        <f t="shared" si="70"/>
        <v>0</v>
      </c>
      <c r="BL230" s="298">
        <f t="shared" si="70"/>
        <v>0</v>
      </c>
      <c r="BM230" s="298">
        <f t="shared" si="70"/>
        <v>0</v>
      </c>
      <c r="BN230" s="298">
        <f t="shared" si="70"/>
        <v>0</v>
      </c>
      <c r="BO230" s="298">
        <f t="shared" si="70"/>
        <v>0</v>
      </c>
      <c r="BP230" s="298">
        <f t="shared" si="70"/>
        <v>0</v>
      </c>
      <c r="BQ230" s="298">
        <f t="shared" si="70"/>
        <v>0</v>
      </c>
      <c r="BR230" s="298">
        <f t="shared" si="70"/>
        <v>0</v>
      </c>
      <c r="BS230" s="298">
        <f t="shared" si="70"/>
        <v>0</v>
      </c>
      <c r="BT230" s="298">
        <f t="shared" si="70"/>
        <v>0</v>
      </c>
      <c r="BU230" s="298">
        <f t="shared" si="70"/>
        <v>0</v>
      </c>
    </row>
    <row r="231" spans="2:73" ht="18" customHeight="1">
      <c r="B231" s="294">
        <v>225</v>
      </c>
      <c r="C231" s="292"/>
      <c r="D231" s="361"/>
      <c r="E231" s="362"/>
      <c r="F231" s="363"/>
      <c r="G231" s="363"/>
      <c r="H231" s="364"/>
      <c r="I231" s="363"/>
      <c r="J231" s="363"/>
      <c r="K231" s="291"/>
      <c r="L231" s="292" t="str">
        <f t="shared" si="61"/>
        <v/>
      </c>
      <c r="M231" s="292"/>
      <c r="N231" s="293">
        <f t="shared" si="69"/>
        <v>0</v>
      </c>
      <c r="O231" s="293">
        <f t="shared" si="69"/>
        <v>0</v>
      </c>
      <c r="P231" s="293">
        <f t="shared" si="70"/>
        <v>0</v>
      </c>
      <c r="Q231" s="293">
        <f t="shared" si="70"/>
        <v>0</v>
      </c>
      <c r="R231" s="293">
        <f t="shared" si="70"/>
        <v>0</v>
      </c>
      <c r="S231" s="293">
        <f t="shared" si="70"/>
        <v>0</v>
      </c>
      <c r="T231" s="293">
        <f t="shared" si="70"/>
        <v>0</v>
      </c>
      <c r="U231" s="293">
        <f t="shared" si="70"/>
        <v>0</v>
      </c>
      <c r="V231" s="293">
        <f t="shared" si="70"/>
        <v>0</v>
      </c>
      <c r="W231" s="293">
        <f t="shared" si="70"/>
        <v>0</v>
      </c>
      <c r="X231" s="293">
        <f t="shared" si="70"/>
        <v>0</v>
      </c>
      <c r="Y231" s="293">
        <f t="shared" si="70"/>
        <v>0</v>
      </c>
      <c r="Z231" s="293">
        <f t="shared" si="70"/>
        <v>0</v>
      </c>
      <c r="AA231" s="293">
        <f t="shared" si="70"/>
        <v>0</v>
      </c>
      <c r="AB231" s="293">
        <f t="shared" si="70"/>
        <v>0</v>
      </c>
      <c r="AC231" s="293">
        <f t="shared" si="70"/>
        <v>0</v>
      </c>
      <c r="AD231" s="293">
        <f t="shared" si="70"/>
        <v>0</v>
      </c>
      <c r="AE231" s="293">
        <f t="shared" si="70"/>
        <v>0</v>
      </c>
      <c r="AF231" s="293">
        <f t="shared" si="70"/>
        <v>0</v>
      </c>
      <c r="AG231" s="293">
        <f t="shared" si="70"/>
        <v>0</v>
      </c>
      <c r="AH231" s="293">
        <f t="shared" si="70"/>
        <v>0</v>
      </c>
      <c r="AI231" s="293">
        <f t="shared" si="70"/>
        <v>0</v>
      </c>
      <c r="AJ231" s="293">
        <f t="shared" si="70"/>
        <v>0</v>
      </c>
      <c r="AK231" s="293">
        <f t="shared" si="70"/>
        <v>0</v>
      </c>
      <c r="AL231" s="293">
        <f t="shared" si="70"/>
        <v>0</v>
      </c>
      <c r="AM231" s="293">
        <f t="shared" si="70"/>
        <v>0</v>
      </c>
      <c r="AN231" s="293">
        <f t="shared" si="70"/>
        <v>0</v>
      </c>
      <c r="AO231" s="293">
        <f t="shared" si="70"/>
        <v>0</v>
      </c>
      <c r="AP231" s="293">
        <f t="shared" si="70"/>
        <v>0</v>
      </c>
      <c r="AQ231" s="293">
        <f t="shared" si="70"/>
        <v>0</v>
      </c>
      <c r="AR231" s="293">
        <f t="shared" si="70"/>
        <v>0</v>
      </c>
      <c r="AS231" s="293">
        <f t="shared" si="70"/>
        <v>0</v>
      </c>
      <c r="AT231" s="293">
        <f t="shared" si="70"/>
        <v>0</v>
      </c>
      <c r="AU231" s="293">
        <f t="shared" si="70"/>
        <v>0</v>
      </c>
      <c r="AV231" s="293">
        <f t="shared" si="70"/>
        <v>0</v>
      </c>
      <c r="AW231" s="293">
        <f t="shared" si="70"/>
        <v>0</v>
      </c>
      <c r="AX231" s="293">
        <f t="shared" si="70"/>
        <v>0</v>
      </c>
      <c r="AY231" s="293">
        <f t="shared" si="70"/>
        <v>0</v>
      </c>
      <c r="AZ231" s="293">
        <f t="shared" si="70"/>
        <v>0</v>
      </c>
      <c r="BA231" s="293">
        <f t="shared" si="70"/>
        <v>0</v>
      </c>
      <c r="BB231" s="293">
        <f t="shared" si="70"/>
        <v>0</v>
      </c>
      <c r="BC231" s="293">
        <f t="shared" si="70"/>
        <v>0</v>
      </c>
      <c r="BD231" s="293">
        <f t="shared" si="70"/>
        <v>0</v>
      </c>
      <c r="BE231" s="293">
        <f t="shared" si="70"/>
        <v>0</v>
      </c>
      <c r="BF231" s="293">
        <f t="shared" si="70"/>
        <v>0</v>
      </c>
      <c r="BG231" s="293">
        <f t="shared" si="70"/>
        <v>0</v>
      </c>
      <c r="BH231" s="293">
        <f t="shared" si="70"/>
        <v>0</v>
      </c>
      <c r="BI231" s="293">
        <f t="shared" si="70"/>
        <v>0</v>
      </c>
      <c r="BJ231" s="293">
        <f t="shared" si="70"/>
        <v>0</v>
      </c>
      <c r="BK231" s="293">
        <f t="shared" si="70"/>
        <v>0</v>
      </c>
      <c r="BL231" s="293">
        <f t="shared" si="70"/>
        <v>0</v>
      </c>
      <c r="BM231" s="293">
        <f t="shared" si="70"/>
        <v>0</v>
      </c>
      <c r="BN231" s="293">
        <f t="shared" si="70"/>
        <v>0</v>
      </c>
      <c r="BO231" s="293">
        <f t="shared" si="70"/>
        <v>0</v>
      </c>
      <c r="BP231" s="293">
        <f t="shared" si="70"/>
        <v>0</v>
      </c>
      <c r="BQ231" s="293">
        <f t="shared" si="70"/>
        <v>0</v>
      </c>
      <c r="BR231" s="293">
        <f t="shared" si="70"/>
        <v>0</v>
      </c>
      <c r="BS231" s="293">
        <f t="shared" si="70"/>
        <v>0</v>
      </c>
      <c r="BT231" s="293">
        <f t="shared" si="70"/>
        <v>0</v>
      </c>
      <c r="BU231" s="293">
        <f t="shared" si="70"/>
        <v>0</v>
      </c>
    </row>
    <row r="232" spans="2:73" ht="18" customHeight="1" thickBot="1">
      <c r="B232" s="294">
        <v>226</v>
      </c>
      <c r="C232" s="297"/>
      <c r="D232" s="365"/>
      <c r="E232" s="366"/>
      <c r="F232" s="367"/>
      <c r="G232" s="367"/>
      <c r="H232" s="368"/>
      <c r="I232" s="367"/>
      <c r="J232" s="367"/>
      <c r="K232" s="295"/>
      <c r="L232" s="297" t="str">
        <f t="shared" si="61"/>
        <v/>
      </c>
      <c r="M232" s="297"/>
      <c r="N232" s="298">
        <f t="shared" si="69"/>
        <v>0</v>
      </c>
      <c r="O232" s="298">
        <f t="shared" si="69"/>
        <v>0</v>
      </c>
      <c r="P232" s="298">
        <f t="shared" si="70"/>
        <v>0</v>
      </c>
      <c r="Q232" s="298">
        <f t="shared" si="70"/>
        <v>0</v>
      </c>
      <c r="R232" s="298">
        <f t="shared" si="70"/>
        <v>0</v>
      </c>
      <c r="S232" s="298">
        <f t="shared" si="70"/>
        <v>0</v>
      </c>
      <c r="T232" s="298">
        <f t="shared" si="70"/>
        <v>0</v>
      </c>
      <c r="U232" s="298">
        <f t="shared" si="70"/>
        <v>0</v>
      </c>
      <c r="V232" s="298">
        <f t="shared" si="70"/>
        <v>0</v>
      </c>
      <c r="W232" s="298">
        <f t="shared" si="70"/>
        <v>0</v>
      </c>
      <c r="X232" s="298">
        <f t="shared" si="70"/>
        <v>0</v>
      </c>
      <c r="Y232" s="298">
        <f t="shared" si="70"/>
        <v>0</v>
      </c>
      <c r="Z232" s="298">
        <f t="shared" si="70"/>
        <v>0</v>
      </c>
      <c r="AA232" s="298">
        <f t="shared" si="70"/>
        <v>0</v>
      </c>
      <c r="AB232" s="298">
        <f t="shared" si="70"/>
        <v>0</v>
      </c>
      <c r="AC232" s="298">
        <f t="shared" si="70"/>
        <v>0</v>
      </c>
      <c r="AD232" s="298">
        <f t="shared" si="70"/>
        <v>0</v>
      </c>
      <c r="AE232" s="298">
        <f t="shared" si="70"/>
        <v>0</v>
      </c>
      <c r="AF232" s="298">
        <f t="shared" si="70"/>
        <v>0</v>
      </c>
      <c r="AG232" s="298">
        <f t="shared" si="70"/>
        <v>0</v>
      </c>
      <c r="AH232" s="298">
        <f t="shared" si="70"/>
        <v>0</v>
      </c>
      <c r="AI232" s="298">
        <f t="shared" si="70"/>
        <v>0</v>
      </c>
      <c r="AJ232" s="298">
        <f t="shared" si="70"/>
        <v>0</v>
      </c>
      <c r="AK232" s="298">
        <f t="shared" si="70"/>
        <v>0</v>
      </c>
      <c r="AL232" s="298">
        <f t="shared" si="70"/>
        <v>0</v>
      </c>
      <c r="AM232" s="298">
        <f t="shared" si="70"/>
        <v>0</v>
      </c>
      <c r="AN232" s="298">
        <f t="shared" si="70"/>
        <v>0</v>
      </c>
      <c r="AO232" s="298">
        <f t="shared" si="70"/>
        <v>0</v>
      </c>
      <c r="AP232" s="298">
        <f t="shared" si="70"/>
        <v>0</v>
      </c>
      <c r="AQ232" s="298">
        <f t="shared" si="70"/>
        <v>0</v>
      </c>
      <c r="AR232" s="298">
        <f t="shared" si="70"/>
        <v>0</v>
      </c>
      <c r="AS232" s="298">
        <f t="shared" si="70"/>
        <v>0</v>
      </c>
      <c r="AT232" s="298">
        <f t="shared" si="70"/>
        <v>0</v>
      </c>
      <c r="AU232" s="298">
        <f t="shared" si="70"/>
        <v>0</v>
      </c>
      <c r="AV232" s="298">
        <f t="shared" si="70"/>
        <v>0</v>
      </c>
      <c r="AW232" s="298">
        <f t="shared" si="70"/>
        <v>0</v>
      </c>
      <c r="AX232" s="298">
        <f t="shared" si="70"/>
        <v>0</v>
      </c>
      <c r="AY232" s="298">
        <f t="shared" si="70"/>
        <v>0</v>
      </c>
      <c r="AZ232" s="298">
        <f t="shared" si="70"/>
        <v>0</v>
      </c>
      <c r="BA232" s="298">
        <f t="shared" si="70"/>
        <v>0</v>
      </c>
      <c r="BB232" s="298">
        <f t="shared" si="70"/>
        <v>0</v>
      </c>
      <c r="BC232" s="298">
        <f t="shared" si="70"/>
        <v>0</v>
      </c>
      <c r="BD232" s="298">
        <f t="shared" si="70"/>
        <v>0</v>
      </c>
      <c r="BE232" s="298">
        <f t="shared" si="70"/>
        <v>0</v>
      </c>
      <c r="BF232" s="298">
        <f t="shared" si="70"/>
        <v>0</v>
      </c>
      <c r="BG232" s="298">
        <f t="shared" si="70"/>
        <v>0</v>
      </c>
      <c r="BH232" s="298">
        <f t="shared" si="70"/>
        <v>0</v>
      </c>
      <c r="BI232" s="298">
        <f t="shared" si="70"/>
        <v>0</v>
      </c>
      <c r="BJ232" s="298">
        <f t="shared" si="70"/>
        <v>0</v>
      </c>
      <c r="BK232" s="298">
        <f t="shared" si="70"/>
        <v>0</v>
      </c>
      <c r="BL232" s="298">
        <f t="shared" si="70"/>
        <v>0</v>
      </c>
      <c r="BM232" s="298">
        <f t="shared" si="70"/>
        <v>0</v>
      </c>
      <c r="BN232" s="298">
        <f t="shared" si="70"/>
        <v>0</v>
      </c>
      <c r="BO232" s="298">
        <f t="shared" si="70"/>
        <v>0</v>
      </c>
      <c r="BP232" s="298">
        <f t="shared" si="70"/>
        <v>0</v>
      </c>
      <c r="BQ232" s="298">
        <f t="shared" si="70"/>
        <v>0</v>
      </c>
      <c r="BR232" s="298">
        <f t="shared" si="70"/>
        <v>0</v>
      </c>
      <c r="BS232" s="298">
        <f t="shared" si="70"/>
        <v>0</v>
      </c>
      <c r="BT232" s="298">
        <f t="shared" si="70"/>
        <v>0</v>
      </c>
      <c r="BU232" s="298">
        <f t="shared" si="70"/>
        <v>0</v>
      </c>
    </row>
    <row r="233" spans="2:73" ht="18" customHeight="1">
      <c r="B233" s="294">
        <v>227</v>
      </c>
      <c r="C233" s="292"/>
      <c r="D233" s="361"/>
      <c r="E233" s="362"/>
      <c r="F233" s="363"/>
      <c r="G233" s="363"/>
      <c r="H233" s="364"/>
      <c r="I233" s="363"/>
      <c r="J233" s="363"/>
      <c r="K233" s="291"/>
      <c r="L233" s="292" t="str">
        <f t="shared" si="61"/>
        <v/>
      </c>
      <c r="M233" s="292"/>
      <c r="N233" s="293">
        <f t="shared" si="69"/>
        <v>0</v>
      </c>
      <c r="O233" s="293">
        <f t="shared" si="69"/>
        <v>0</v>
      </c>
      <c r="P233" s="293">
        <f t="shared" si="70"/>
        <v>0</v>
      </c>
      <c r="Q233" s="293">
        <f t="shared" si="70"/>
        <v>0</v>
      </c>
      <c r="R233" s="293">
        <f t="shared" si="70"/>
        <v>0</v>
      </c>
      <c r="S233" s="293">
        <f t="shared" si="70"/>
        <v>0</v>
      </c>
      <c r="T233" s="293">
        <f t="shared" si="70"/>
        <v>0</v>
      </c>
      <c r="U233" s="293">
        <f t="shared" si="70"/>
        <v>0</v>
      </c>
      <c r="V233" s="293">
        <f t="shared" si="70"/>
        <v>0</v>
      </c>
      <c r="W233" s="293">
        <f t="shared" si="70"/>
        <v>0</v>
      </c>
      <c r="X233" s="293">
        <f t="shared" si="70"/>
        <v>0</v>
      </c>
      <c r="Y233" s="293">
        <f t="shared" si="70"/>
        <v>0</v>
      </c>
      <c r="Z233" s="293">
        <f t="shared" si="70"/>
        <v>0</v>
      </c>
      <c r="AA233" s="293">
        <f t="shared" si="70"/>
        <v>0</v>
      </c>
      <c r="AB233" s="293">
        <f t="shared" si="70"/>
        <v>0</v>
      </c>
      <c r="AC233" s="293">
        <f t="shared" si="70"/>
        <v>0</v>
      </c>
      <c r="AD233" s="293">
        <f t="shared" si="70"/>
        <v>0</v>
      </c>
      <c r="AE233" s="293">
        <f t="shared" si="70"/>
        <v>0</v>
      </c>
      <c r="AF233" s="293">
        <f t="shared" si="70"/>
        <v>0</v>
      </c>
      <c r="AG233" s="293">
        <f t="shared" si="70"/>
        <v>0</v>
      </c>
      <c r="AH233" s="293">
        <f t="shared" si="70"/>
        <v>0</v>
      </c>
      <c r="AI233" s="293">
        <f t="shared" si="70"/>
        <v>0</v>
      </c>
      <c r="AJ233" s="293">
        <f t="shared" si="70"/>
        <v>0</v>
      </c>
      <c r="AK233" s="293">
        <f t="shared" si="70"/>
        <v>0</v>
      </c>
      <c r="AL233" s="293">
        <f t="shared" si="70"/>
        <v>0</v>
      </c>
      <c r="AM233" s="293">
        <f t="shared" si="70"/>
        <v>0</v>
      </c>
      <c r="AN233" s="293">
        <f t="shared" si="70"/>
        <v>0</v>
      </c>
      <c r="AO233" s="293">
        <f t="shared" si="70"/>
        <v>0</v>
      </c>
      <c r="AP233" s="293">
        <f t="shared" si="70"/>
        <v>0</v>
      </c>
      <c r="AQ233" s="293">
        <f t="shared" si="70"/>
        <v>0</v>
      </c>
      <c r="AR233" s="293">
        <f t="shared" si="70"/>
        <v>0</v>
      </c>
      <c r="AS233" s="293">
        <f t="shared" si="70"/>
        <v>0</v>
      </c>
      <c r="AT233" s="293">
        <f t="shared" si="70"/>
        <v>0</v>
      </c>
      <c r="AU233" s="293">
        <f t="shared" si="70"/>
        <v>0</v>
      </c>
      <c r="AV233" s="293">
        <f t="shared" si="70"/>
        <v>0</v>
      </c>
      <c r="AW233" s="293">
        <f t="shared" si="70"/>
        <v>0</v>
      </c>
      <c r="AX233" s="293">
        <f t="shared" si="70"/>
        <v>0</v>
      </c>
      <c r="AY233" s="293">
        <f t="shared" si="70"/>
        <v>0</v>
      </c>
      <c r="AZ233" s="293">
        <f t="shared" si="70"/>
        <v>0</v>
      </c>
      <c r="BA233" s="293">
        <f t="shared" si="70"/>
        <v>0</v>
      </c>
      <c r="BB233" s="293">
        <f t="shared" si="70"/>
        <v>0</v>
      </c>
      <c r="BC233" s="293">
        <f t="shared" si="70"/>
        <v>0</v>
      </c>
      <c r="BD233" s="293">
        <f t="shared" si="70"/>
        <v>0</v>
      </c>
      <c r="BE233" s="293">
        <f t="shared" si="70"/>
        <v>0</v>
      </c>
      <c r="BF233" s="293">
        <f t="shared" si="70"/>
        <v>0</v>
      </c>
      <c r="BG233" s="293">
        <f t="shared" si="70"/>
        <v>0</v>
      </c>
      <c r="BH233" s="293">
        <f t="shared" si="70"/>
        <v>0</v>
      </c>
      <c r="BI233" s="293">
        <f t="shared" si="70"/>
        <v>0</v>
      </c>
      <c r="BJ233" s="293">
        <f t="shared" si="70"/>
        <v>0</v>
      </c>
      <c r="BK233" s="293">
        <f t="shared" si="70"/>
        <v>0</v>
      </c>
      <c r="BL233" s="293">
        <f t="shared" si="70"/>
        <v>0</v>
      </c>
      <c r="BM233" s="293">
        <f t="shared" si="70"/>
        <v>0</v>
      </c>
      <c r="BN233" s="293">
        <f t="shared" si="70"/>
        <v>0</v>
      </c>
      <c r="BO233" s="293">
        <f t="shared" si="70"/>
        <v>0</v>
      </c>
      <c r="BP233" s="293">
        <f t="shared" si="70"/>
        <v>0</v>
      </c>
      <c r="BQ233" s="293">
        <f t="shared" si="70"/>
        <v>0</v>
      </c>
      <c r="BR233" s="293">
        <f t="shared" si="70"/>
        <v>0</v>
      </c>
      <c r="BS233" s="293">
        <f t="shared" si="70"/>
        <v>0</v>
      </c>
      <c r="BT233" s="293">
        <f t="shared" si="70"/>
        <v>0</v>
      </c>
      <c r="BU233" s="293">
        <f t="shared" si="70"/>
        <v>0</v>
      </c>
    </row>
    <row r="234" spans="2:73" ht="18" customHeight="1" thickBot="1">
      <c r="B234" s="294">
        <v>228</v>
      </c>
      <c r="C234" s="297"/>
      <c r="D234" s="365"/>
      <c r="E234" s="366"/>
      <c r="F234" s="367"/>
      <c r="G234" s="367"/>
      <c r="H234" s="368"/>
      <c r="I234" s="367"/>
      <c r="J234" s="367"/>
      <c r="K234" s="295"/>
      <c r="L234" s="297" t="str">
        <f t="shared" si="61"/>
        <v/>
      </c>
      <c r="M234" s="297"/>
      <c r="N234" s="298">
        <f t="shared" si="69"/>
        <v>0</v>
      </c>
      <c r="O234" s="298">
        <f t="shared" si="69"/>
        <v>0</v>
      </c>
      <c r="P234" s="298">
        <f t="shared" si="70"/>
        <v>0</v>
      </c>
      <c r="Q234" s="298">
        <f t="shared" si="70"/>
        <v>0</v>
      </c>
      <c r="R234" s="298">
        <f t="shared" si="70"/>
        <v>0</v>
      </c>
      <c r="S234" s="298">
        <f t="shared" si="70"/>
        <v>0</v>
      </c>
      <c r="T234" s="298">
        <f t="shared" si="70"/>
        <v>0</v>
      </c>
      <c r="U234" s="298">
        <f t="shared" si="70"/>
        <v>0</v>
      </c>
      <c r="V234" s="298">
        <f t="shared" si="70"/>
        <v>0</v>
      </c>
      <c r="W234" s="298">
        <f t="shared" ref="P234:BU238" si="71">SUMIFS(listof_result_total_scores,listof_result_program_codes,$C234,listof_result_teams,W$3)</f>
        <v>0</v>
      </c>
      <c r="X234" s="298">
        <f t="shared" si="71"/>
        <v>0</v>
      </c>
      <c r="Y234" s="298">
        <f t="shared" si="71"/>
        <v>0</v>
      </c>
      <c r="Z234" s="298">
        <f t="shared" si="71"/>
        <v>0</v>
      </c>
      <c r="AA234" s="298">
        <f t="shared" si="71"/>
        <v>0</v>
      </c>
      <c r="AB234" s="298">
        <f t="shared" si="71"/>
        <v>0</v>
      </c>
      <c r="AC234" s="298">
        <f t="shared" si="71"/>
        <v>0</v>
      </c>
      <c r="AD234" s="298">
        <f t="shared" si="71"/>
        <v>0</v>
      </c>
      <c r="AE234" s="298">
        <f t="shared" si="71"/>
        <v>0</v>
      </c>
      <c r="AF234" s="298">
        <f t="shared" si="71"/>
        <v>0</v>
      </c>
      <c r="AG234" s="298">
        <f t="shared" si="71"/>
        <v>0</v>
      </c>
      <c r="AH234" s="298">
        <f t="shared" si="71"/>
        <v>0</v>
      </c>
      <c r="AI234" s="298">
        <f t="shared" si="71"/>
        <v>0</v>
      </c>
      <c r="AJ234" s="298">
        <f t="shared" si="71"/>
        <v>0</v>
      </c>
      <c r="AK234" s="298">
        <f t="shared" si="71"/>
        <v>0</v>
      </c>
      <c r="AL234" s="298">
        <f t="shared" si="71"/>
        <v>0</v>
      </c>
      <c r="AM234" s="298">
        <f t="shared" si="71"/>
        <v>0</v>
      </c>
      <c r="AN234" s="298">
        <f t="shared" si="71"/>
        <v>0</v>
      </c>
      <c r="AO234" s="298">
        <f t="shared" si="71"/>
        <v>0</v>
      </c>
      <c r="AP234" s="298">
        <f t="shared" si="71"/>
        <v>0</v>
      </c>
      <c r="AQ234" s="298">
        <f t="shared" si="71"/>
        <v>0</v>
      </c>
      <c r="AR234" s="298">
        <f t="shared" si="71"/>
        <v>0</v>
      </c>
      <c r="AS234" s="298">
        <f t="shared" si="71"/>
        <v>0</v>
      </c>
      <c r="AT234" s="298">
        <f t="shared" si="71"/>
        <v>0</v>
      </c>
      <c r="AU234" s="298">
        <f t="shared" si="71"/>
        <v>0</v>
      </c>
      <c r="AV234" s="298">
        <f t="shared" si="71"/>
        <v>0</v>
      </c>
      <c r="AW234" s="298">
        <f t="shared" si="71"/>
        <v>0</v>
      </c>
      <c r="AX234" s="298">
        <f t="shared" si="71"/>
        <v>0</v>
      </c>
      <c r="AY234" s="298">
        <f t="shared" si="71"/>
        <v>0</v>
      </c>
      <c r="AZ234" s="298">
        <f t="shared" si="71"/>
        <v>0</v>
      </c>
      <c r="BA234" s="298">
        <f t="shared" si="71"/>
        <v>0</v>
      </c>
      <c r="BB234" s="298">
        <f t="shared" si="71"/>
        <v>0</v>
      </c>
      <c r="BC234" s="298">
        <f t="shared" si="71"/>
        <v>0</v>
      </c>
      <c r="BD234" s="298">
        <f t="shared" si="71"/>
        <v>0</v>
      </c>
      <c r="BE234" s="298">
        <f t="shared" si="71"/>
        <v>0</v>
      </c>
      <c r="BF234" s="298">
        <f t="shared" si="71"/>
        <v>0</v>
      </c>
      <c r="BG234" s="298">
        <f t="shared" si="71"/>
        <v>0</v>
      </c>
      <c r="BH234" s="298">
        <f t="shared" si="71"/>
        <v>0</v>
      </c>
      <c r="BI234" s="298">
        <f t="shared" si="71"/>
        <v>0</v>
      </c>
      <c r="BJ234" s="298">
        <f t="shared" si="71"/>
        <v>0</v>
      </c>
      <c r="BK234" s="298">
        <f t="shared" si="71"/>
        <v>0</v>
      </c>
      <c r="BL234" s="298">
        <f t="shared" si="71"/>
        <v>0</v>
      </c>
      <c r="BM234" s="298">
        <f t="shared" si="71"/>
        <v>0</v>
      </c>
      <c r="BN234" s="298">
        <f t="shared" si="71"/>
        <v>0</v>
      </c>
      <c r="BO234" s="298">
        <f t="shared" si="71"/>
        <v>0</v>
      </c>
      <c r="BP234" s="298">
        <f t="shared" si="71"/>
        <v>0</v>
      </c>
      <c r="BQ234" s="298">
        <f t="shared" si="71"/>
        <v>0</v>
      </c>
      <c r="BR234" s="298">
        <f t="shared" si="71"/>
        <v>0</v>
      </c>
      <c r="BS234" s="298">
        <f t="shared" si="71"/>
        <v>0</v>
      </c>
      <c r="BT234" s="298">
        <f t="shared" si="71"/>
        <v>0</v>
      </c>
      <c r="BU234" s="298">
        <f t="shared" si="71"/>
        <v>0</v>
      </c>
    </row>
    <row r="235" spans="2:73" ht="18" customHeight="1">
      <c r="B235" s="294">
        <v>229</v>
      </c>
      <c r="C235" s="292"/>
      <c r="D235" s="361"/>
      <c r="E235" s="362"/>
      <c r="F235" s="363"/>
      <c r="G235" s="363"/>
      <c r="H235" s="364"/>
      <c r="I235" s="363"/>
      <c r="J235" s="363"/>
      <c r="K235" s="291"/>
      <c r="L235" s="292" t="str">
        <f t="shared" si="61"/>
        <v/>
      </c>
      <c r="M235" s="292"/>
      <c r="N235" s="293">
        <f t="shared" si="69"/>
        <v>0</v>
      </c>
      <c r="O235" s="293">
        <f t="shared" si="69"/>
        <v>0</v>
      </c>
      <c r="P235" s="293">
        <f t="shared" si="71"/>
        <v>0</v>
      </c>
      <c r="Q235" s="293">
        <f t="shared" si="71"/>
        <v>0</v>
      </c>
      <c r="R235" s="293">
        <f t="shared" si="71"/>
        <v>0</v>
      </c>
      <c r="S235" s="293">
        <f t="shared" si="71"/>
        <v>0</v>
      </c>
      <c r="T235" s="293">
        <f t="shared" si="71"/>
        <v>0</v>
      </c>
      <c r="U235" s="293">
        <f t="shared" si="71"/>
        <v>0</v>
      </c>
      <c r="V235" s="293">
        <f t="shared" si="71"/>
        <v>0</v>
      </c>
      <c r="W235" s="293">
        <f t="shared" si="71"/>
        <v>0</v>
      </c>
      <c r="X235" s="293">
        <f t="shared" si="71"/>
        <v>0</v>
      </c>
      <c r="Y235" s="293">
        <f t="shared" si="71"/>
        <v>0</v>
      </c>
      <c r="Z235" s="293">
        <f t="shared" si="71"/>
        <v>0</v>
      </c>
      <c r="AA235" s="293">
        <f t="shared" si="71"/>
        <v>0</v>
      </c>
      <c r="AB235" s="293">
        <f t="shared" si="71"/>
        <v>0</v>
      </c>
      <c r="AC235" s="293">
        <f t="shared" si="71"/>
        <v>0</v>
      </c>
      <c r="AD235" s="293">
        <f t="shared" si="71"/>
        <v>0</v>
      </c>
      <c r="AE235" s="293">
        <f t="shared" si="71"/>
        <v>0</v>
      </c>
      <c r="AF235" s="293">
        <f t="shared" si="71"/>
        <v>0</v>
      </c>
      <c r="AG235" s="293">
        <f t="shared" si="71"/>
        <v>0</v>
      </c>
      <c r="AH235" s="293">
        <f t="shared" si="71"/>
        <v>0</v>
      </c>
      <c r="AI235" s="293">
        <f t="shared" si="71"/>
        <v>0</v>
      </c>
      <c r="AJ235" s="293">
        <f t="shared" si="71"/>
        <v>0</v>
      </c>
      <c r="AK235" s="293">
        <f t="shared" si="71"/>
        <v>0</v>
      </c>
      <c r="AL235" s="293">
        <f t="shared" si="71"/>
        <v>0</v>
      </c>
      <c r="AM235" s="293">
        <f t="shared" si="71"/>
        <v>0</v>
      </c>
      <c r="AN235" s="293">
        <f t="shared" si="71"/>
        <v>0</v>
      </c>
      <c r="AO235" s="293">
        <f t="shared" si="71"/>
        <v>0</v>
      </c>
      <c r="AP235" s="293">
        <f t="shared" si="71"/>
        <v>0</v>
      </c>
      <c r="AQ235" s="293">
        <f t="shared" si="71"/>
        <v>0</v>
      </c>
      <c r="AR235" s="293">
        <f t="shared" si="71"/>
        <v>0</v>
      </c>
      <c r="AS235" s="293">
        <f t="shared" si="71"/>
        <v>0</v>
      </c>
      <c r="AT235" s="293">
        <f t="shared" si="71"/>
        <v>0</v>
      </c>
      <c r="AU235" s="293">
        <f t="shared" si="71"/>
        <v>0</v>
      </c>
      <c r="AV235" s="293">
        <f t="shared" si="71"/>
        <v>0</v>
      </c>
      <c r="AW235" s="293">
        <f t="shared" si="71"/>
        <v>0</v>
      </c>
      <c r="AX235" s="293">
        <f t="shared" si="71"/>
        <v>0</v>
      </c>
      <c r="AY235" s="293">
        <f t="shared" si="71"/>
        <v>0</v>
      </c>
      <c r="AZ235" s="293">
        <f t="shared" si="71"/>
        <v>0</v>
      </c>
      <c r="BA235" s="293">
        <f t="shared" si="71"/>
        <v>0</v>
      </c>
      <c r="BB235" s="293">
        <f t="shared" si="71"/>
        <v>0</v>
      </c>
      <c r="BC235" s="293">
        <f t="shared" si="71"/>
        <v>0</v>
      </c>
      <c r="BD235" s="293">
        <f t="shared" si="71"/>
        <v>0</v>
      </c>
      <c r="BE235" s="293">
        <f t="shared" si="71"/>
        <v>0</v>
      </c>
      <c r="BF235" s="293">
        <f t="shared" si="71"/>
        <v>0</v>
      </c>
      <c r="BG235" s="293">
        <f t="shared" si="71"/>
        <v>0</v>
      </c>
      <c r="BH235" s="293">
        <f t="shared" si="71"/>
        <v>0</v>
      </c>
      <c r="BI235" s="293">
        <f t="shared" si="71"/>
        <v>0</v>
      </c>
      <c r="BJ235" s="293">
        <f t="shared" si="71"/>
        <v>0</v>
      </c>
      <c r="BK235" s="293">
        <f t="shared" si="71"/>
        <v>0</v>
      </c>
      <c r="BL235" s="293">
        <f t="shared" si="71"/>
        <v>0</v>
      </c>
      <c r="BM235" s="293">
        <f t="shared" si="71"/>
        <v>0</v>
      </c>
      <c r="BN235" s="293">
        <f t="shared" si="71"/>
        <v>0</v>
      </c>
      <c r="BO235" s="293">
        <f t="shared" si="71"/>
        <v>0</v>
      </c>
      <c r="BP235" s="293">
        <f t="shared" si="71"/>
        <v>0</v>
      </c>
      <c r="BQ235" s="293">
        <f t="shared" si="71"/>
        <v>0</v>
      </c>
      <c r="BR235" s="293">
        <f t="shared" si="71"/>
        <v>0</v>
      </c>
      <c r="BS235" s="293">
        <f t="shared" si="71"/>
        <v>0</v>
      </c>
      <c r="BT235" s="293">
        <f t="shared" si="71"/>
        <v>0</v>
      </c>
      <c r="BU235" s="293">
        <f t="shared" si="71"/>
        <v>0</v>
      </c>
    </row>
    <row r="236" spans="2:73" ht="18" customHeight="1" thickBot="1">
      <c r="B236" s="294">
        <v>230</v>
      </c>
      <c r="C236" s="297"/>
      <c r="D236" s="365"/>
      <c r="E236" s="366"/>
      <c r="F236" s="367"/>
      <c r="G236" s="367"/>
      <c r="H236" s="368"/>
      <c r="I236" s="367"/>
      <c r="J236" s="367"/>
      <c r="K236" s="295"/>
      <c r="L236" s="297" t="str">
        <f t="shared" si="61"/>
        <v/>
      </c>
      <c r="M236" s="297"/>
      <c r="N236" s="298">
        <f t="shared" si="69"/>
        <v>0</v>
      </c>
      <c r="O236" s="298">
        <f t="shared" si="69"/>
        <v>0</v>
      </c>
      <c r="P236" s="298">
        <f t="shared" si="71"/>
        <v>0</v>
      </c>
      <c r="Q236" s="298">
        <f t="shared" si="71"/>
        <v>0</v>
      </c>
      <c r="R236" s="298">
        <f t="shared" si="71"/>
        <v>0</v>
      </c>
      <c r="S236" s="298">
        <f t="shared" si="71"/>
        <v>0</v>
      </c>
      <c r="T236" s="298">
        <f t="shared" si="71"/>
        <v>0</v>
      </c>
      <c r="U236" s="298">
        <f t="shared" si="71"/>
        <v>0</v>
      </c>
      <c r="V236" s="298">
        <f t="shared" si="71"/>
        <v>0</v>
      </c>
      <c r="W236" s="298">
        <f t="shared" si="71"/>
        <v>0</v>
      </c>
      <c r="X236" s="298">
        <f t="shared" si="71"/>
        <v>0</v>
      </c>
      <c r="Y236" s="298">
        <f t="shared" si="71"/>
        <v>0</v>
      </c>
      <c r="Z236" s="298">
        <f t="shared" si="71"/>
        <v>0</v>
      </c>
      <c r="AA236" s="298">
        <f t="shared" si="71"/>
        <v>0</v>
      </c>
      <c r="AB236" s="298">
        <f t="shared" si="71"/>
        <v>0</v>
      </c>
      <c r="AC236" s="298">
        <f t="shared" si="71"/>
        <v>0</v>
      </c>
      <c r="AD236" s="298">
        <f t="shared" si="71"/>
        <v>0</v>
      </c>
      <c r="AE236" s="298">
        <f t="shared" si="71"/>
        <v>0</v>
      </c>
      <c r="AF236" s="298">
        <f t="shared" si="71"/>
        <v>0</v>
      </c>
      <c r="AG236" s="298">
        <f t="shared" si="71"/>
        <v>0</v>
      </c>
      <c r="AH236" s="298">
        <f t="shared" si="71"/>
        <v>0</v>
      </c>
      <c r="AI236" s="298">
        <f t="shared" si="71"/>
        <v>0</v>
      </c>
      <c r="AJ236" s="298">
        <f t="shared" si="71"/>
        <v>0</v>
      </c>
      <c r="AK236" s="298">
        <f t="shared" si="71"/>
        <v>0</v>
      </c>
      <c r="AL236" s="298">
        <f t="shared" si="71"/>
        <v>0</v>
      </c>
      <c r="AM236" s="298">
        <f t="shared" si="71"/>
        <v>0</v>
      </c>
      <c r="AN236" s="298">
        <f t="shared" si="71"/>
        <v>0</v>
      </c>
      <c r="AO236" s="298">
        <f t="shared" si="71"/>
        <v>0</v>
      </c>
      <c r="AP236" s="298">
        <f t="shared" si="71"/>
        <v>0</v>
      </c>
      <c r="AQ236" s="298">
        <f t="shared" si="71"/>
        <v>0</v>
      </c>
      <c r="AR236" s="298">
        <f t="shared" si="71"/>
        <v>0</v>
      </c>
      <c r="AS236" s="298">
        <f t="shared" si="71"/>
        <v>0</v>
      </c>
      <c r="AT236" s="298">
        <f t="shared" si="71"/>
        <v>0</v>
      </c>
      <c r="AU236" s="298">
        <f t="shared" si="71"/>
        <v>0</v>
      </c>
      <c r="AV236" s="298">
        <f t="shared" si="71"/>
        <v>0</v>
      </c>
      <c r="AW236" s="298">
        <f t="shared" si="71"/>
        <v>0</v>
      </c>
      <c r="AX236" s="298">
        <f t="shared" si="71"/>
        <v>0</v>
      </c>
      <c r="AY236" s="298">
        <f t="shared" si="71"/>
        <v>0</v>
      </c>
      <c r="AZ236" s="298">
        <f t="shared" si="71"/>
        <v>0</v>
      </c>
      <c r="BA236" s="298">
        <f t="shared" si="71"/>
        <v>0</v>
      </c>
      <c r="BB236" s="298">
        <f t="shared" si="71"/>
        <v>0</v>
      </c>
      <c r="BC236" s="298">
        <f t="shared" si="71"/>
        <v>0</v>
      </c>
      <c r="BD236" s="298">
        <f t="shared" si="71"/>
        <v>0</v>
      </c>
      <c r="BE236" s="298">
        <f t="shared" si="71"/>
        <v>0</v>
      </c>
      <c r="BF236" s="298">
        <f t="shared" si="71"/>
        <v>0</v>
      </c>
      <c r="BG236" s="298">
        <f t="shared" si="71"/>
        <v>0</v>
      </c>
      <c r="BH236" s="298">
        <f t="shared" si="71"/>
        <v>0</v>
      </c>
      <c r="BI236" s="298">
        <f t="shared" si="71"/>
        <v>0</v>
      </c>
      <c r="BJ236" s="298">
        <f t="shared" si="71"/>
        <v>0</v>
      </c>
      <c r="BK236" s="298">
        <f t="shared" si="71"/>
        <v>0</v>
      </c>
      <c r="BL236" s="298">
        <f t="shared" si="71"/>
        <v>0</v>
      </c>
      <c r="BM236" s="298">
        <f t="shared" si="71"/>
        <v>0</v>
      </c>
      <c r="BN236" s="298">
        <f t="shared" si="71"/>
        <v>0</v>
      </c>
      <c r="BO236" s="298">
        <f t="shared" si="71"/>
        <v>0</v>
      </c>
      <c r="BP236" s="298">
        <f t="shared" si="71"/>
        <v>0</v>
      </c>
      <c r="BQ236" s="298">
        <f t="shared" si="71"/>
        <v>0</v>
      </c>
      <c r="BR236" s="298">
        <f t="shared" si="71"/>
        <v>0</v>
      </c>
      <c r="BS236" s="298">
        <f t="shared" si="71"/>
        <v>0</v>
      </c>
      <c r="BT236" s="298">
        <f t="shared" si="71"/>
        <v>0</v>
      </c>
      <c r="BU236" s="298">
        <f t="shared" si="71"/>
        <v>0</v>
      </c>
    </row>
    <row r="237" spans="2:73" ht="18" customHeight="1">
      <c r="B237" s="294">
        <v>231</v>
      </c>
      <c r="C237" s="292"/>
      <c r="D237" s="361"/>
      <c r="E237" s="362"/>
      <c r="F237" s="363"/>
      <c r="G237" s="363"/>
      <c r="H237" s="364"/>
      <c r="I237" s="363"/>
      <c r="J237" s="363"/>
      <c r="K237" s="291"/>
      <c r="L237" s="292" t="str">
        <f t="shared" si="61"/>
        <v/>
      </c>
      <c r="M237" s="292"/>
      <c r="N237" s="293">
        <f t="shared" si="69"/>
        <v>0</v>
      </c>
      <c r="O237" s="293">
        <f t="shared" si="69"/>
        <v>0</v>
      </c>
      <c r="P237" s="293">
        <f t="shared" si="71"/>
        <v>0</v>
      </c>
      <c r="Q237" s="293">
        <f t="shared" si="71"/>
        <v>0</v>
      </c>
      <c r="R237" s="293">
        <f t="shared" si="71"/>
        <v>0</v>
      </c>
      <c r="S237" s="293">
        <f t="shared" si="71"/>
        <v>0</v>
      </c>
      <c r="T237" s="293">
        <f t="shared" si="71"/>
        <v>0</v>
      </c>
      <c r="U237" s="293">
        <f t="shared" si="71"/>
        <v>0</v>
      </c>
      <c r="V237" s="293">
        <f t="shared" si="71"/>
        <v>0</v>
      </c>
      <c r="W237" s="293">
        <f t="shared" si="71"/>
        <v>0</v>
      </c>
      <c r="X237" s="293">
        <f t="shared" si="71"/>
        <v>0</v>
      </c>
      <c r="Y237" s="293">
        <f t="shared" si="71"/>
        <v>0</v>
      </c>
      <c r="Z237" s="293">
        <f t="shared" si="71"/>
        <v>0</v>
      </c>
      <c r="AA237" s="293">
        <f t="shared" si="71"/>
        <v>0</v>
      </c>
      <c r="AB237" s="293">
        <f t="shared" si="71"/>
        <v>0</v>
      </c>
      <c r="AC237" s="293">
        <f t="shared" si="71"/>
        <v>0</v>
      </c>
      <c r="AD237" s="293">
        <f t="shared" si="71"/>
        <v>0</v>
      </c>
      <c r="AE237" s="293">
        <f t="shared" si="71"/>
        <v>0</v>
      </c>
      <c r="AF237" s="293">
        <f t="shared" si="71"/>
        <v>0</v>
      </c>
      <c r="AG237" s="293">
        <f t="shared" si="71"/>
        <v>0</v>
      </c>
      <c r="AH237" s="293">
        <f t="shared" si="71"/>
        <v>0</v>
      </c>
      <c r="AI237" s="293">
        <f t="shared" si="71"/>
        <v>0</v>
      </c>
      <c r="AJ237" s="293">
        <f t="shared" si="71"/>
        <v>0</v>
      </c>
      <c r="AK237" s="293">
        <f t="shared" si="71"/>
        <v>0</v>
      </c>
      <c r="AL237" s="293">
        <f t="shared" si="71"/>
        <v>0</v>
      </c>
      <c r="AM237" s="293">
        <f t="shared" si="71"/>
        <v>0</v>
      </c>
      <c r="AN237" s="293">
        <f t="shared" si="71"/>
        <v>0</v>
      </c>
      <c r="AO237" s="293">
        <f t="shared" si="71"/>
        <v>0</v>
      </c>
      <c r="AP237" s="293">
        <f t="shared" si="71"/>
        <v>0</v>
      </c>
      <c r="AQ237" s="293">
        <f t="shared" si="71"/>
        <v>0</v>
      </c>
      <c r="AR237" s="293">
        <f t="shared" si="71"/>
        <v>0</v>
      </c>
      <c r="AS237" s="293">
        <f t="shared" si="71"/>
        <v>0</v>
      </c>
      <c r="AT237" s="293">
        <f t="shared" si="71"/>
        <v>0</v>
      </c>
      <c r="AU237" s="293">
        <f t="shared" si="71"/>
        <v>0</v>
      </c>
      <c r="AV237" s="293">
        <f t="shared" si="71"/>
        <v>0</v>
      </c>
      <c r="AW237" s="293">
        <f t="shared" si="71"/>
        <v>0</v>
      </c>
      <c r="AX237" s="293">
        <f t="shared" si="71"/>
        <v>0</v>
      </c>
      <c r="AY237" s="293">
        <f t="shared" si="71"/>
        <v>0</v>
      </c>
      <c r="AZ237" s="293">
        <f t="shared" si="71"/>
        <v>0</v>
      </c>
      <c r="BA237" s="293">
        <f t="shared" si="71"/>
        <v>0</v>
      </c>
      <c r="BB237" s="293">
        <f t="shared" si="71"/>
        <v>0</v>
      </c>
      <c r="BC237" s="293">
        <f t="shared" si="71"/>
        <v>0</v>
      </c>
      <c r="BD237" s="293">
        <f t="shared" si="71"/>
        <v>0</v>
      </c>
      <c r="BE237" s="293">
        <f t="shared" si="71"/>
        <v>0</v>
      </c>
      <c r="BF237" s="293">
        <f t="shared" si="71"/>
        <v>0</v>
      </c>
      <c r="BG237" s="293">
        <f t="shared" si="71"/>
        <v>0</v>
      </c>
      <c r="BH237" s="293">
        <f t="shared" si="71"/>
        <v>0</v>
      </c>
      <c r="BI237" s="293">
        <f t="shared" si="71"/>
        <v>0</v>
      </c>
      <c r="BJ237" s="293">
        <f t="shared" si="71"/>
        <v>0</v>
      </c>
      <c r="BK237" s="293">
        <f t="shared" si="71"/>
        <v>0</v>
      </c>
      <c r="BL237" s="293">
        <f t="shared" si="71"/>
        <v>0</v>
      </c>
      <c r="BM237" s="293">
        <f t="shared" si="71"/>
        <v>0</v>
      </c>
      <c r="BN237" s="293">
        <f t="shared" si="71"/>
        <v>0</v>
      </c>
      <c r="BO237" s="293">
        <f t="shared" si="71"/>
        <v>0</v>
      </c>
      <c r="BP237" s="293">
        <f t="shared" si="71"/>
        <v>0</v>
      </c>
      <c r="BQ237" s="293">
        <f t="shared" si="71"/>
        <v>0</v>
      </c>
      <c r="BR237" s="293">
        <f t="shared" si="71"/>
        <v>0</v>
      </c>
      <c r="BS237" s="293">
        <f t="shared" si="71"/>
        <v>0</v>
      </c>
      <c r="BT237" s="293">
        <f t="shared" si="71"/>
        <v>0</v>
      </c>
      <c r="BU237" s="293">
        <f t="shared" si="71"/>
        <v>0</v>
      </c>
    </row>
    <row r="238" spans="2:73" ht="18" customHeight="1" thickBot="1">
      <c r="B238" s="294">
        <v>232</v>
      </c>
      <c r="C238" s="297"/>
      <c r="D238" s="365"/>
      <c r="E238" s="366"/>
      <c r="F238" s="367"/>
      <c r="G238" s="367"/>
      <c r="H238" s="368"/>
      <c r="I238" s="367"/>
      <c r="J238" s="367"/>
      <c r="K238" s="295"/>
      <c r="L238" s="297" t="str">
        <f t="shared" si="61"/>
        <v/>
      </c>
      <c r="M238" s="297"/>
      <c r="N238" s="298">
        <f t="shared" si="69"/>
        <v>0</v>
      </c>
      <c r="O238" s="298">
        <f t="shared" si="69"/>
        <v>0</v>
      </c>
      <c r="P238" s="298">
        <f t="shared" si="71"/>
        <v>0</v>
      </c>
      <c r="Q238" s="298">
        <f t="shared" si="71"/>
        <v>0</v>
      </c>
      <c r="R238" s="298">
        <f t="shared" si="71"/>
        <v>0</v>
      </c>
      <c r="S238" s="298">
        <f t="shared" si="71"/>
        <v>0</v>
      </c>
      <c r="T238" s="298">
        <f t="shared" si="71"/>
        <v>0</v>
      </c>
      <c r="U238" s="298">
        <f t="shared" si="71"/>
        <v>0</v>
      </c>
      <c r="V238" s="298">
        <f t="shared" si="71"/>
        <v>0</v>
      </c>
      <c r="W238" s="298">
        <f t="shared" si="71"/>
        <v>0</v>
      </c>
      <c r="X238" s="298">
        <f t="shared" si="71"/>
        <v>0</v>
      </c>
      <c r="Y238" s="298">
        <f t="shared" si="71"/>
        <v>0</v>
      </c>
      <c r="Z238" s="298">
        <f t="shared" si="71"/>
        <v>0</v>
      </c>
      <c r="AA238" s="298">
        <f t="shared" si="71"/>
        <v>0</v>
      </c>
      <c r="AB238" s="298">
        <f t="shared" si="71"/>
        <v>0</v>
      </c>
      <c r="AC238" s="298">
        <f t="shared" si="71"/>
        <v>0</v>
      </c>
      <c r="AD238" s="298">
        <f t="shared" si="71"/>
        <v>0</v>
      </c>
      <c r="AE238" s="298">
        <f t="shared" si="71"/>
        <v>0</v>
      </c>
      <c r="AF238" s="298">
        <f t="shared" si="71"/>
        <v>0</v>
      </c>
      <c r="AG238" s="298">
        <f t="shared" si="71"/>
        <v>0</v>
      </c>
      <c r="AH238" s="298">
        <f t="shared" si="71"/>
        <v>0</v>
      </c>
      <c r="AI238" s="298">
        <f t="shared" si="71"/>
        <v>0</v>
      </c>
      <c r="AJ238" s="298">
        <f t="shared" si="71"/>
        <v>0</v>
      </c>
      <c r="AK238" s="298">
        <f t="shared" si="71"/>
        <v>0</v>
      </c>
      <c r="AL238" s="298">
        <f t="shared" si="71"/>
        <v>0</v>
      </c>
      <c r="AM238" s="298">
        <f t="shared" si="71"/>
        <v>0</v>
      </c>
      <c r="AN238" s="298">
        <f t="shared" si="71"/>
        <v>0</v>
      </c>
      <c r="AO238" s="298">
        <f t="shared" si="71"/>
        <v>0</v>
      </c>
      <c r="AP238" s="298">
        <f t="shared" si="71"/>
        <v>0</v>
      </c>
      <c r="AQ238" s="298">
        <f t="shared" si="71"/>
        <v>0</v>
      </c>
      <c r="AR238" s="298">
        <f t="shared" si="71"/>
        <v>0</v>
      </c>
      <c r="AS238" s="298">
        <f t="shared" si="71"/>
        <v>0</v>
      </c>
      <c r="AT238" s="298">
        <f t="shared" ref="P238:BU242" si="72">SUMIFS(listof_result_total_scores,listof_result_program_codes,$C238,listof_result_teams,AT$3)</f>
        <v>0</v>
      </c>
      <c r="AU238" s="298">
        <f t="shared" si="72"/>
        <v>0</v>
      </c>
      <c r="AV238" s="298">
        <f t="shared" si="72"/>
        <v>0</v>
      </c>
      <c r="AW238" s="298">
        <f t="shared" si="72"/>
        <v>0</v>
      </c>
      <c r="AX238" s="298">
        <f t="shared" si="72"/>
        <v>0</v>
      </c>
      <c r="AY238" s="298">
        <f t="shared" si="72"/>
        <v>0</v>
      </c>
      <c r="AZ238" s="298">
        <f t="shared" si="72"/>
        <v>0</v>
      </c>
      <c r="BA238" s="298">
        <f t="shared" si="72"/>
        <v>0</v>
      </c>
      <c r="BB238" s="298">
        <f t="shared" si="72"/>
        <v>0</v>
      </c>
      <c r="BC238" s="298">
        <f t="shared" si="72"/>
        <v>0</v>
      </c>
      <c r="BD238" s="298">
        <f t="shared" si="72"/>
        <v>0</v>
      </c>
      <c r="BE238" s="298">
        <f t="shared" si="72"/>
        <v>0</v>
      </c>
      <c r="BF238" s="298">
        <f t="shared" si="72"/>
        <v>0</v>
      </c>
      <c r="BG238" s="298">
        <f t="shared" si="72"/>
        <v>0</v>
      </c>
      <c r="BH238" s="298">
        <f t="shared" si="72"/>
        <v>0</v>
      </c>
      <c r="BI238" s="298">
        <f t="shared" si="72"/>
        <v>0</v>
      </c>
      <c r="BJ238" s="298">
        <f t="shared" si="72"/>
        <v>0</v>
      </c>
      <c r="BK238" s="298">
        <f t="shared" si="72"/>
        <v>0</v>
      </c>
      <c r="BL238" s="298">
        <f t="shared" si="72"/>
        <v>0</v>
      </c>
      <c r="BM238" s="298">
        <f t="shared" si="72"/>
        <v>0</v>
      </c>
      <c r="BN238" s="298">
        <f t="shared" si="72"/>
        <v>0</v>
      </c>
      <c r="BO238" s="298">
        <f t="shared" si="72"/>
        <v>0</v>
      </c>
      <c r="BP238" s="298">
        <f t="shared" si="72"/>
        <v>0</v>
      </c>
      <c r="BQ238" s="298">
        <f t="shared" si="72"/>
        <v>0</v>
      </c>
      <c r="BR238" s="298">
        <f t="shared" si="72"/>
        <v>0</v>
      </c>
      <c r="BS238" s="298">
        <f t="shared" si="72"/>
        <v>0</v>
      </c>
      <c r="BT238" s="298">
        <f t="shared" si="72"/>
        <v>0</v>
      </c>
      <c r="BU238" s="298">
        <f t="shared" si="72"/>
        <v>0</v>
      </c>
    </row>
    <row r="239" spans="2:73" ht="18" customHeight="1">
      <c r="B239" s="294">
        <v>233</v>
      </c>
      <c r="C239" s="292"/>
      <c r="D239" s="361"/>
      <c r="E239" s="362"/>
      <c r="F239" s="363"/>
      <c r="G239" s="363"/>
      <c r="H239" s="364"/>
      <c r="I239" s="363"/>
      <c r="J239" s="363"/>
      <c r="K239" s="291"/>
      <c r="L239" s="292" t="str">
        <f t="shared" si="61"/>
        <v/>
      </c>
      <c r="M239" s="292"/>
      <c r="N239" s="293">
        <f t="shared" si="69"/>
        <v>0</v>
      </c>
      <c r="O239" s="293">
        <f t="shared" si="69"/>
        <v>0</v>
      </c>
      <c r="P239" s="293">
        <f t="shared" si="72"/>
        <v>0</v>
      </c>
      <c r="Q239" s="293">
        <f t="shared" si="72"/>
        <v>0</v>
      </c>
      <c r="R239" s="293">
        <f t="shared" si="72"/>
        <v>0</v>
      </c>
      <c r="S239" s="293">
        <f t="shared" si="72"/>
        <v>0</v>
      </c>
      <c r="T239" s="293">
        <f t="shared" si="72"/>
        <v>0</v>
      </c>
      <c r="U239" s="293">
        <f t="shared" si="72"/>
        <v>0</v>
      </c>
      <c r="V239" s="293">
        <f t="shared" si="72"/>
        <v>0</v>
      </c>
      <c r="W239" s="293">
        <f t="shared" si="72"/>
        <v>0</v>
      </c>
      <c r="X239" s="293">
        <f t="shared" si="72"/>
        <v>0</v>
      </c>
      <c r="Y239" s="293">
        <f t="shared" si="72"/>
        <v>0</v>
      </c>
      <c r="Z239" s="293">
        <f t="shared" si="72"/>
        <v>0</v>
      </c>
      <c r="AA239" s="293">
        <f t="shared" si="72"/>
        <v>0</v>
      </c>
      <c r="AB239" s="293">
        <f t="shared" si="72"/>
        <v>0</v>
      </c>
      <c r="AC239" s="293">
        <f t="shared" si="72"/>
        <v>0</v>
      </c>
      <c r="AD239" s="293">
        <f t="shared" si="72"/>
        <v>0</v>
      </c>
      <c r="AE239" s="293">
        <f t="shared" si="72"/>
        <v>0</v>
      </c>
      <c r="AF239" s="293">
        <f t="shared" si="72"/>
        <v>0</v>
      </c>
      <c r="AG239" s="293">
        <f t="shared" si="72"/>
        <v>0</v>
      </c>
      <c r="AH239" s="293">
        <f t="shared" si="72"/>
        <v>0</v>
      </c>
      <c r="AI239" s="293">
        <f t="shared" si="72"/>
        <v>0</v>
      </c>
      <c r="AJ239" s="293">
        <f t="shared" si="72"/>
        <v>0</v>
      </c>
      <c r="AK239" s="293">
        <f t="shared" si="72"/>
        <v>0</v>
      </c>
      <c r="AL239" s="293">
        <f t="shared" si="72"/>
        <v>0</v>
      </c>
      <c r="AM239" s="293">
        <f t="shared" si="72"/>
        <v>0</v>
      </c>
      <c r="AN239" s="293">
        <f t="shared" si="72"/>
        <v>0</v>
      </c>
      <c r="AO239" s="293">
        <f t="shared" si="72"/>
        <v>0</v>
      </c>
      <c r="AP239" s="293">
        <f t="shared" si="72"/>
        <v>0</v>
      </c>
      <c r="AQ239" s="293">
        <f t="shared" si="72"/>
        <v>0</v>
      </c>
      <c r="AR239" s="293">
        <f t="shared" si="72"/>
        <v>0</v>
      </c>
      <c r="AS239" s="293">
        <f t="shared" si="72"/>
        <v>0</v>
      </c>
      <c r="AT239" s="293">
        <f t="shared" si="72"/>
        <v>0</v>
      </c>
      <c r="AU239" s="293">
        <f t="shared" si="72"/>
        <v>0</v>
      </c>
      <c r="AV239" s="293">
        <f t="shared" si="72"/>
        <v>0</v>
      </c>
      <c r="AW239" s="293">
        <f t="shared" si="72"/>
        <v>0</v>
      </c>
      <c r="AX239" s="293">
        <f t="shared" si="72"/>
        <v>0</v>
      </c>
      <c r="AY239" s="293">
        <f t="shared" si="72"/>
        <v>0</v>
      </c>
      <c r="AZ239" s="293">
        <f t="shared" si="72"/>
        <v>0</v>
      </c>
      <c r="BA239" s="293">
        <f t="shared" si="72"/>
        <v>0</v>
      </c>
      <c r="BB239" s="293">
        <f t="shared" si="72"/>
        <v>0</v>
      </c>
      <c r="BC239" s="293">
        <f t="shared" si="72"/>
        <v>0</v>
      </c>
      <c r="BD239" s="293">
        <f t="shared" si="72"/>
        <v>0</v>
      </c>
      <c r="BE239" s="293">
        <f t="shared" si="72"/>
        <v>0</v>
      </c>
      <c r="BF239" s="293">
        <f t="shared" si="72"/>
        <v>0</v>
      </c>
      <c r="BG239" s="293">
        <f t="shared" si="72"/>
        <v>0</v>
      </c>
      <c r="BH239" s="293">
        <f t="shared" si="72"/>
        <v>0</v>
      </c>
      <c r="BI239" s="293">
        <f t="shared" si="72"/>
        <v>0</v>
      </c>
      <c r="BJ239" s="293">
        <f t="shared" si="72"/>
        <v>0</v>
      </c>
      <c r="BK239" s="293">
        <f t="shared" si="72"/>
        <v>0</v>
      </c>
      <c r="BL239" s="293">
        <f t="shared" si="72"/>
        <v>0</v>
      </c>
      <c r="BM239" s="293">
        <f t="shared" si="72"/>
        <v>0</v>
      </c>
      <c r="BN239" s="293">
        <f t="shared" si="72"/>
        <v>0</v>
      </c>
      <c r="BO239" s="293">
        <f t="shared" si="72"/>
        <v>0</v>
      </c>
      <c r="BP239" s="293">
        <f t="shared" si="72"/>
        <v>0</v>
      </c>
      <c r="BQ239" s="293">
        <f t="shared" si="72"/>
        <v>0</v>
      </c>
      <c r="BR239" s="293">
        <f t="shared" si="72"/>
        <v>0</v>
      </c>
      <c r="BS239" s="293">
        <f t="shared" si="72"/>
        <v>0</v>
      </c>
      <c r="BT239" s="293">
        <f t="shared" si="72"/>
        <v>0</v>
      </c>
      <c r="BU239" s="293">
        <f t="shared" si="72"/>
        <v>0</v>
      </c>
    </row>
    <row r="240" spans="2:73" ht="18" customHeight="1" thickBot="1">
      <c r="B240" s="294">
        <v>234</v>
      </c>
      <c r="C240" s="297"/>
      <c r="D240" s="365"/>
      <c r="E240" s="366"/>
      <c r="F240" s="367"/>
      <c r="G240" s="367"/>
      <c r="H240" s="368"/>
      <c r="I240" s="367"/>
      <c r="J240" s="367"/>
      <c r="K240" s="295"/>
      <c r="L240" s="297" t="str">
        <f t="shared" si="61"/>
        <v/>
      </c>
      <c r="M240" s="297"/>
      <c r="N240" s="298">
        <f t="shared" si="69"/>
        <v>0</v>
      </c>
      <c r="O240" s="298">
        <f t="shared" si="69"/>
        <v>0</v>
      </c>
      <c r="P240" s="298">
        <f t="shared" si="72"/>
        <v>0</v>
      </c>
      <c r="Q240" s="298">
        <f t="shared" si="72"/>
        <v>0</v>
      </c>
      <c r="R240" s="298">
        <f t="shared" si="72"/>
        <v>0</v>
      </c>
      <c r="S240" s="298">
        <f t="shared" si="72"/>
        <v>0</v>
      </c>
      <c r="T240" s="298">
        <f t="shared" si="72"/>
        <v>0</v>
      </c>
      <c r="U240" s="298">
        <f t="shared" si="72"/>
        <v>0</v>
      </c>
      <c r="V240" s="298">
        <f t="shared" si="72"/>
        <v>0</v>
      </c>
      <c r="W240" s="298">
        <f t="shared" si="72"/>
        <v>0</v>
      </c>
      <c r="X240" s="298">
        <f t="shared" si="72"/>
        <v>0</v>
      </c>
      <c r="Y240" s="298">
        <f t="shared" si="72"/>
        <v>0</v>
      </c>
      <c r="Z240" s="298">
        <f t="shared" si="72"/>
        <v>0</v>
      </c>
      <c r="AA240" s="298">
        <f t="shared" si="72"/>
        <v>0</v>
      </c>
      <c r="AB240" s="298">
        <f t="shared" si="72"/>
        <v>0</v>
      </c>
      <c r="AC240" s="298">
        <f t="shared" si="72"/>
        <v>0</v>
      </c>
      <c r="AD240" s="298">
        <f t="shared" si="72"/>
        <v>0</v>
      </c>
      <c r="AE240" s="298">
        <f t="shared" si="72"/>
        <v>0</v>
      </c>
      <c r="AF240" s="298">
        <f t="shared" si="72"/>
        <v>0</v>
      </c>
      <c r="AG240" s="298">
        <f t="shared" si="72"/>
        <v>0</v>
      </c>
      <c r="AH240" s="298">
        <f t="shared" si="72"/>
        <v>0</v>
      </c>
      <c r="AI240" s="298">
        <f t="shared" si="72"/>
        <v>0</v>
      </c>
      <c r="AJ240" s="298">
        <f t="shared" si="72"/>
        <v>0</v>
      </c>
      <c r="AK240" s="298">
        <f t="shared" si="72"/>
        <v>0</v>
      </c>
      <c r="AL240" s="298">
        <f t="shared" si="72"/>
        <v>0</v>
      </c>
      <c r="AM240" s="298">
        <f t="shared" si="72"/>
        <v>0</v>
      </c>
      <c r="AN240" s="298">
        <f t="shared" si="72"/>
        <v>0</v>
      </c>
      <c r="AO240" s="298">
        <f t="shared" si="72"/>
        <v>0</v>
      </c>
      <c r="AP240" s="298">
        <f t="shared" si="72"/>
        <v>0</v>
      </c>
      <c r="AQ240" s="298">
        <f t="shared" si="72"/>
        <v>0</v>
      </c>
      <c r="AR240" s="298">
        <f t="shared" si="72"/>
        <v>0</v>
      </c>
      <c r="AS240" s="298">
        <f t="shared" si="72"/>
        <v>0</v>
      </c>
      <c r="AT240" s="298">
        <f t="shared" si="72"/>
        <v>0</v>
      </c>
      <c r="AU240" s="298">
        <f t="shared" si="72"/>
        <v>0</v>
      </c>
      <c r="AV240" s="298">
        <f t="shared" si="72"/>
        <v>0</v>
      </c>
      <c r="AW240" s="298">
        <f t="shared" si="72"/>
        <v>0</v>
      </c>
      <c r="AX240" s="298">
        <f t="shared" si="72"/>
        <v>0</v>
      </c>
      <c r="AY240" s="298">
        <f t="shared" si="72"/>
        <v>0</v>
      </c>
      <c r="AZ240" s="298">
        <f t="shared" si="72"/>
        <v>0</v>
      </c>
      <c r="BA240" s="298">
        <f t="shared" si="72"/>
        <v>0</v>
      </c>
      <c r="BB240" s="298">
        <f t="shared" si="72"/>
        <v>0</v>
      </c>
      <c r="BC240" s="298">
        <f t="shared" si="72"/>
        <v>0</v>
      </c>
      <c r="BD240" s="298">
        <f t="shared" si="72"/>
        <v>0</v>
      </c>
      <c r="BE240" s="298">
        <f t="shared" si="72"/>
        <v>0</v>
      </c>
      <c r="BF240" s="298">
        <f t="shared" si="72"/>
        <v>0</v>
      </c>
      <c r="BG240" s="298">
        <f t="shared" si="72"/>
        <v>0</v>
      </c>
      <c r="BH240" s="298">
        <f t="shared" si="72"/>
        <v>0</v>
      </c>
      <c r="BI240" s="298">
        <f t="shared" si="72"/>
        <v>0</v>
      </c>
      <c r="BJ240" s="298">
        <f t="shared" si="72"/>
        <v>0</v>
      </c>
      <c r="BK240" s="298">
        <f t="shared" si="72"/>
        <v>0</v>
      </c>
      <c r="BL240" s="298">
        <f t="shared" si="72"/>
        <v>0</v>
      </c>
      <c r="BM240" s="298">
        <f t="shared" si="72"/>
        <v>0</v>
      </c>
      <c r="BN240" s="298">
        <f t="shared" si="72"/>
        <v>0</v>
      </c>
      <c r="BO240" s="298">
        <f t="shared" si="72"/>
        <v>0</v>
      </c>
      <c r="BP240" s="298">
        <f t="shared" si="72"/>
        <v>0</v>
      </c>
      <c r="BQ240" s="298">
        <f t="shared" si="72"/>
        <v>0</v>
      </c>
      <c r="BR240" s="298">
        <f t="shared" si="72"/>
        <v>0</v>
      </c>
      <c r="BS240" s="298">
        <f t="shared" si="72"/>
        <v>0</v>
      </c>
      <c r="BT240" s="298">
        <f t="shared" si="72"/>
        <v>0</v>
      </c>
      <c r="BU240" s="298">
        <f t="shared" si="72"/>
        <v>0</v>
      </c>
    </row>
    <row r="241" spans="2:73" ht="18" customHeight="1">
      <c r="B241" s="294">
        <v>235</v>
      </c>
      <c r="C241" s="292"/>
      <c r="D241" s="361"/>
      <c r="E241" s="362"/>
      <c r="F241" s="363"/>
      <c r="G241" s="363"/>
      <c r="H241" s="364"/>
      <c r="I241" s="363"/>
      <c r="J241" s="363"/>
      <c r="K241" s="291"/>
      <c r="L241" s="292" t="str">
        <f t="shared" si="61"/>
        <v/>
      </c>
      <c r="M241" s="292"/>
      <c r="N241" s="293">
        <f t="shared" si="69"/>
        <v>0</v>
      </c>
      <c r="O241" s="293">
        <f t="shared" si="69"/>
        <v>0</v>
      </c>
      <c r="P241" s="293">
        <f t="shared" si="72"/>
        <v>0</v>
      </c>
      <c r="Q241" s="293">
        <f t="shared" si="72"/>
        <v>0</v>
      </c>
      <c r="R241" s="293">
        <f t="shared" si="72"/>
        <v>0</v>
      </c>
      <c r="S241" s="293">
        <f t="shared" si="72"/>
        <v>0</v>
      </c>
      <c r="T241" s="293">
        <f t="shared" si="72"/>
        <v>0</v>
      </c>
      <c r="U241" s="293">
        <f t="shared" si="72"/>
        <v>0</v>
      </c>
      <c r="V241" s="293">
        <f t="shared" si="72"/>
        <v>0</v>
      </c>
      <c r="W241" s="293">
        <f t="shared" si="72"/>
        <v>0</v>
      </c>
      <c r="X241" s="293">
        <f t="shared" si="72"/>
        <v>0</v>
      </c>
      <c r="Y241" s="293">
        <f t="shared" si="72"/>
        <v>0</v>
      </c>
      <c r="Z241" s="293">
        <f t="shared" si="72"/>
        <v>0</v>
      </c>
      <c r="AA241" s="293">
        <f t="shared" si="72"/>
        <v>0</v>
      </c>
      <c r="AB241" s="293">
        <f t="shared" si="72"/>
        <v>0</v>
      </c>
      <c r="AC241" s="293">
        <f t="shared" si="72"/>
        <v>0</v>
      </c>
      <c r="AD241" s="293">
        <f t="shared" si="72"/>
        <v>0</v>
      </c>
      <c r="AE241" s="293">
        <f t="shared" si="72"/>
        <v>0</v>
      </c>
      <c r="AF241" s="293">
        <f t="shared" si="72"/>
        <v>0</v>
      </c>
      <c r="AG241" s="293">
        <f t="shared" si="72"/>
        <v>0</v>
      </c>
      <c r="AH241" s="293">
        <f t="shared" si="72"/>
        <v>0</v>
      </c>
      <c r="AI241" s="293">
        <f t="shared" si="72"/>
        <v>0</v>
      </c>
      <c r="AJ241" s="293">
        <f t="shared" si="72"/>
        <v>0</v>
      </c>
      <c r="AK241" s="293">
        <f t="shared" si="72"/>
        <v>0</v>
      </c>
      <c r="AL241" s="293">
        <f t="shared" si="72"/>
        <v>0</v>
      </c>
      <c r="AM241" s="293">
        <f t="shared" si="72"/>
        <v>0</v>
      </c>
      <c r="AN241" s="293">
        <f t="shared" si="72"/>
        <v>0</v>
      </c>
      <c r="AO241" s="293">
        <f t="shared" si="72"/>
        <v>0</v>
      </c>
      <c r="AP241" s="293">
        <f t="shared" si="72"/>
        <v>0</v>
      </c>
      <c r="AQ241" s="293">
        <f t="shared" si="72"/>
        <v>0</v>
      </c>
      <c r="AR241" s="293">
        <f t="shared" si="72"/>
        <v>0</v>
      </c>
      <c r="AS241" s="293">
        <f t="shared" si="72"/>
        <v>0</v>
      </c>
      <c r="AT241" s="293">
        <f t="shared" si="72"/>
        <v>0</v>
      </c>
      <c r="AU241" s="293">
        <f t="shared" si="72"/>
        <v>0</v>
      </c>
      <c r="AV241" s="293">
        <f t="shared" si="72"/>
        <v>0</v>
      </c>
      <c r="AW241" s="293">
        <f t="shared" si="72"/>
        <v>0</v>
      </c>
      <c r="AX241" s="293">
        <f t="shared" si="72"/>
        <v>0</v>
      </c>
      <c r="AY241" s="293">
        <f t="shared" si="72"/>
        <v>0</v>
      </c>
      <c r="AZ241" s="293">
        <f t="shared" si="72"/>
        <v>0</v>
      </c>
      <c r="BA241" s="293">
        <f t="shared" si="72"/>
        <v>0</v>
      </c>
      <c r="BB241" s="293">
        <f t="shared" si="72"/>
        <v>0</v>
      </c>
      <c r="BC241" s="293">
        <f t="shared" si="72"/>
        <v>0</v>
      </c>
      <c r="BD241" s="293">
        <f t="shared" si="72"/>
        <v>0</v>
      </c>
      <c r="BE241" s="293">
        <f t="shared" si="72"/>
        <v>0</v>
      </c>
      <c r="BF241" s="293">
        <f t="shared" si="72"/>
        <v>0</v>
      </c>
      <c r="BG241" s="293">
        <f t="shared" si="72"/>
        <v>0</v>
      </c>
      <c r="BH241" s="293">
        <f t="shared" si="72"/>
        <v>0</v>
      </c>
      <c r="BI241" s="293">
        <f t="shared" si="72"/>
        <v>0</v>
      </c>
      <c r="BJ241" s="293">
        <f t="shared" si="72"/>
        <v>0</v>
      </c>
      <c r="BK241" s="293">
        <f t="shared" si="72"/>
        <v>0</v>
      </c>
      <c r="BL241" s="293">
        <f t="shared" si="72"/>
        <v>0</v>
      </c>
      <c r="BM241" s="293">
        <f t="shared" si="72"/>
        <v>0</v>
      </c>
      <c r="BN241" s="293">
        <f t="shared" si="72"/>
        <v>0</v>
      </c>
      <c r="BO241" s="293">
        <f t="shared" si="72"/>
        <v>0</v>
      </c>
      <c r="BP241" s="293">
        <f t="shared" si="72"/>
        <v>0</v>
      </c>
      <c r="BQ241" s="293">
        <f t="shared" si="72"/>
        <v>0</v>
      </c>
      <c r="BR241" s="293">
        <f t="shared" si="72"/>
        <v>0</v>
      </c>
      <c r="BS241" s="293">
        <f t="shared" si="72"/>
        <v>0</v>
      </c>
      <c r="BT241" s="293">
        <f t="shared" si="72"/>
        <v>0</v>
      </c>
      <c r="BU241" s="293">
        <f t="shared" si="72"/>
        <v>0</v>
      </c>
    </row>
    <row r="242" spans="2:73" ht="18" customHeight="1" thickBot="1">
      <c r="B242" s="294">
        <v>236</v>
      </c>
      <c r="C242" s="297"/>
      <c r="D242" s="365"/>
      <c r="E242" s="366"/>
      <c r="F242" s="367"/>
      <c r="G242" s="367"/>
      <c r="H242" s="368"/>
      <c r="I242" s="367"/>
      <c r="J242" s="367"/>
      <c r="K242" s="295"/>
      <c r="L242" s="297" t="str">
        <f t="shared" si="61"/>
        <v/>
      </c>
      <c r="M242" s="297"/>
      <c r="N242" s="298">
        <f t="shared" si="69"/>
        <v>0</v>
      </c>
      <c r="O242" s="298">
        <f t="shared" si="69"/>
        <v>0</v>
      </c>
      <c r="P242" s="298">
        <f t="shared" si="72"/>
        <v>0</v>
      </c>
      <c r="Q242" s="298">
        <f t="shared" si="72"/>
        <v>0</v>
      </c>
      <c r="R242" s="298">
        <f t="shared" si="72"/>
        <v>0</v>
      </c>
      <c r="S242" s="298">
        <f t="shared" si="72"/>
        <v>0</v>
      </c>
      <c r="T242" s="298">
        <f t="shared" si="72"/>
        <v>0</v>
      </c>
      <c r="U242" s="298">
        <f t="shared" si="72"/>
        <v>0</v>
      </c>
      <c r="V242" s="298">
        <f t="shared" si="72"/>
        <v>0</v>
      </c>
      <c r="W242" s="298">
        <f t="shared" si="72"/>
        <v>0</v>
      </c>
      <c r="X242" s="298">
        <f t="shared" si="72"/>
        <v>0</v>
      </c>
      <c r="Y242" s="298">
        <f t="shared" si="72"/>
        <v>0</v>
      </c>
      <c r="Z242" s="298">
        <f t="shared" si="72"/>
        <v>0</v>
      </c>
      <c r="AA242" s="298">
        <f t="shared" si="72"/>
        <v>0</v>
      </c>
      <c r="AB242" s="298">
        <f t="shared" si="72"/>
        <v>0</v>
      </c>
      <c r="AC242" s="298">
        <f t="shared" si="72"/>
        <v>0</v>
      </c>
      <c r="AD242" s="298">
        <f t="shared" si="72"/>
        <v>0</v>
      </c>
      <c r="AE242" s="298">
        <f t="shared" si="72"/>
        <v>0</v>
      </c>
      <c r="AF242" s="298">
        <f t="shared" si="72"/>
        <v>0</v>
      </c>
      <c r="AG242" s="298">
        <f t="shared" si="72"/>
        <v>0</v>
      </c>
      <c r="AH242" s="298">
        <f t="shared" si="72"/>
        <v>0</v>
      </c>
      <c r="AI242" s="298">
        <f t="shared" si="72"/>
        <v>0</v>
      </c>
      <c r="AJ242" s="298">
        <f t="shared" si="72"/>
        <v>0</v>
      </c>
      <c r="AK242" s="298">
        <f t="shared" si="72"/>
        <v>0</v>
      </c>
      <c r="AL242" s="298">
        <f t="shared" si="72"/>
        <v>0</v>
      </c>
      <c r="AM242" s="298">
        <f t="shared" si="72"/>
        <v>0</v>
      </c>
      <c r="AN242" s="298">
        <f t="shared" si="72"/>
        <v>0</v>
      </c>
      <c r="AO242" s="298">
        <f t="shared" si="72"/>
        <v>0</v>
      </c>
      <c r="AP242" s="298">
        <f t="shared" si="72"/>
        <v>0</v>
      </c>
      <c r="AQ242" s="298">
        <f t="shared" si="72"/>
        <v>0</v>
      </c>
      <c r="AR242" s="298">
        <f t="shared" si="72"/>
        <v>0</v>
      </c>
      <c r="AS242" s="298">
        <f t="shared" si="72"/>
        <v>0</v>
      </c>
      <c r="AT242" s="298">
        <f t="shared" si="72"/>
        <v>0</v>
      </c>
      <c r="AU242" s="298">
        <f t="shared" si="72"/>
        <v>0</v>
      </c>
      <c r="AV242" s="298">
        <f t="shared" si="72"/>
        <v>0</v>
      </c>
      <c r="AW242" s="298">
        <f t="shared" si="72"/>
        <v>0</v>
      </c>
      <c r="AX242" s="298">
        <f t="shared" si="72"/>
        <v>0</v>
      </c>
      <c r="AY242" s="298">
        <f t="shared" si="72"/>
        <v>0</v>
      </c>
      <c r="AZ242" s="298">
        <f t="shared" si="72"/>
        <v>0</v>
      </c>
      <c r="BA242" s="298">
        <f t="shared" si="72"/>
        <v>0</v>
      </c>
      <c r="BB242" s="298">
        <f t="shared" si="72"/>
        <v>0</v>
      </c>
      <c r="BC242" s="298">
        <f t="shared" si="72"/>
        <v>0</v>
      </c>
      <c r="BD242" s="298">
        <f t="shared" si="72"/>
        <v>0</v>
      </c>
      <c r="BE242" s="298">
        <f t="shared" si="72"/>
        <v>0</v>
      </c>
      <c r="BF242" s="298">
        <f t="shared" si="72"/>
        <v>0</v>
      </c>
      <c r="BG242" s="298">
        <f t="shared" si="72"/>
        <v>0</v>
      </c>
      <c r="BH242" s="298">
        <f t="shared" si="72"/>
        <v>0</v>
      </c>
      <c r="BI242" s="298">
        <f t="shared" si="72"/>
        <v>0</v>
      </c>
      <c r="BJ242" s="298">
        <f t="shared" si="72"/>
        <v>0</v>
      </c>
      <c r="BK242" s="298">
        <f t="shared" si="72"/>
        <v>0</v>
      </c>
      <c r="BL242" s="298">
        <f t="shared" si="72"/>
        <v>0</v>
      </c>
      <c r="BM242" s="298">
        <f t="shared" si="72"/>
        <v>0</v>
      </c>
      <c r="BN242" s="298">
        <f t="shared" si="72"/>
        <v>0</v>
      </c>
      <c r="BO242" s="298">
        <f t="shared" si="72"/>
        <v>0</v>
      </c>
      <c r="BP242" s="298">
        <f t="shared" si="72"/>
        <v>0</v>
      </c>
      <c r="BQ242" s="298">
        <f t="shared" ref="P242:BU247" si="73">SUMIFS(listof_result_total_scores,listof_result_program_codes,$C242,listof_result_teams,BQ$3)</f>
        <v>0</v>
      </c>
      <c r="BR242" s="298">
        <f t="shared" si="73"/>
        <v>0</v>
      </c>
      <c r="BS242" s="298">
        <f t="shared" si="73"/>
        <v>0</v>
      </c>
      <c r="BT242" s="298">
        <f t="shared" si="73"/>
        <v>0</v>
      </c>
      <c r="BU242" s="298">
        <f t="shared" si="73"/>
        <v>0</v>
      </c>
    </row>
    <row r="243" spans="2:73" ht="18" customHeight="1">
      <c r="B243" s="294">
        <v>237</v>
      </c>
      <c r="C243" s="292"/>
      <c r="D243" s="361"/>
      <c r="E243" s="362"/>
      <c r="F243" s="363"/>
      <c r="G243" s="363"/>
      <c r="H243" s="364"/>
      <c r="I243" s="363"/>
      <c r="J243" s="363"/>
      <c r="K243" s="291"/>
      <c r="L243" s="292" t="str">
        <f t="shared" si="61"/>
        <v/>
      </c>
      <c r="M243" s="292"/>
      <c r="N243" s="293">
        <f t="shared" si="69"/>
        <v>0</v>
      </c>
      <c r="O243" s="293">
        <f t="shared" si="69"/>
        <v>0</v>
      </c>
      <c r="P243" s="293">
        <f t="shared" si="73"/>
        <v>0</v>
      </c>
      <c r="Q243" s="293">
        <f t="shared" si="73"/>
        <v>0</v>
      </c>
      <c r="R243" s="293">
        <f t="shared" si="73"/>
        <v>0</v>
      </c>
      <c r="S243" s="293">
        <f t="shared" si="73"/>
        <v>0</v>
      </c>
      <c r="T243" s="293">
        <f t="shared" si="73"/>
        <v>0</v>
      </c>
      <c r="U243" s="293">
        <f t="shared" si="73"/>
        <v>0</v>
      </c>
      <c r="V243" s="293">
        <f t="shared" si="73"/>
        <v>0</v>
      </c>
      <c r="W243" s="293">
        <f t="shared" si="73"/>
        <v>0</v>
      </c>
      <c r="X243" s="293">
        <f t="shared" si="73"/>
        <v>0</v>
      </c>
      <c r="Y243" s="293">
        <f t="shared" si="73"/>
        <v>0</v>
      </c>
      <c r="Z243" s="293">
        <f t="shared" si="73"/>
        <v>0</v>
      </c>
      <c r="AA243" s="293">
        <f t="shared" si="73"/>
        <v>0</v>
      </c>
      <c r="AB243" s="293">
        <f t="shared" si="73"/>
        <v>0</v>
      </c>
      <c r="AC243" s="293">
        <f t="shared" si="73"/>
        <v>0</v>
      </c>
      <c r="AD243" s="293">
        <f t="shared" si="73"/>
        <v>0</v>
      </c>
      <c r="AE243" s="293">
        <f t="shared" si="73"/>
        <v>0</v>
      </c>
      <c r="AF243" s="293">
        <f t="shared" si="73"/>
        <v>0</v>
      </c>
      <c r="AG243" s="293">
        <f t="shared" si="73"/>
        <v>0</v>
      </c>
      <c r="AH243" s="293">
        <f t="shared" si="73"/>
        <v>0</v>
      </c>
      <c r="AI243" s="293">
        <f t="shared" si="73"/>
        <v>0</v>
      </c>
      <c r="AJ243" s="293">
        <f t="shared" si="73"/>
        <v>0</v>
      </c>
      <c r="AK243" s="293">
        <f t="shared" si="73"/>
        <v>0</v>
      </c>
      <c r="AL243" s="293">
        <f t="shared" si="73"/>
        <v>0</v>
      </c>
      <c r="AM243" s="293">
        <f t="shared" si="73"/>
        <v>0</v>
      </c>
      <c r="AN243" s="293">
        <f t="shared" si="73"/>
        <v>0</v>
      </c>
      <c r="AO243" s="293">
        <f t="shared" si="73"/>
        <v>0</v>
      </c>
      <c r="AP243" s="293">
        <f t="shared" si="73"/>
        <v>0</v>
      </c>
      <c r="AQ243" s="293">
        <f t="shared" si="73"/>
        <v>0</v>
      </c>
      <c r="AR243" s="293">
        <f t="shared" si="73"/>
        <v>0</v>
      </c>
      <c r="AS243" s="293">
        <f t="shared" si="73"/>
        <v>0</v>
      </c>
      <c r="AT243" s="293">
        <f t="shared" si="73"/>
        <v>0</v>
      </c>
      <c r="AU243" s="293">
        <f t="shared" si="73"/>
        <v>0</v>
      </c>
      <c r="AV243" s="293">
        <f t="shared" si="73"/>
        <v>0</v>
      </c>
      <c r="AW243" s="293">
        <f t="shared" si="73"/>
        <v>0</v>
      </c>
      <c r="AX243" s="293">
        <f t="shared" si="73"/>
        <v>0</v>
      </c>
      <c r="AY243" s="293">
        <f t="shared" si="73"/>
        <v>0</v>
      </c>
      <c r="AZ243" s="293">
        <f t="shared" si="73"/>
        <v>0</v>
      </c>
      <c r="BA243" s="293">
        <f t="shared" si="73"/>
        <v>0</v>
      </c>
      <c r="BB243" s="293">
        <f t="shared" si="73"/>
        <v>0</v>
      </c>
      <c r="BC243" s="293">
        <f t="shared" si="73"/>
        <v>0</v>
      </c>
      <c r="BD243" s="293">
        <f t="shared" si="73"/>
        <v>0</v>
      </c>
      <c r="BE243" s="293">
        <f t="shared" si="73"/>
        <v>0</v>
      </c>
      <c r="BF243" s="293">
        <f t="shared" si="73"/>
        <v>0</v>
      </c>
      <c r="BG243" s="293">
        <f t="shared" si="73"/>
        <v>0</v>
      </c>
      <c r="BH243" s="293">
        <f t="shared" si="73"/>
        <v>0</v>
      </c>
      <c r="BI243" s="293">
        <f t="shared" si="73"/>
        <v>0</v>
      </c>
      <c r="BJ243" s="293">
        <f t="shared" si="73"/>
        <v>0</v>
      </c>
      <c r="BK243" s="293">
        <f t="shared" si="73"/>
        <v>0</v>
      </c>
      <c r="BL243" s="293">
        <f t="shared" si="73"/>
        <v>0</v>
      </c>
      <c r="BM243" s="293">
        <f t="shared" si="73"/>
        <v>0</v>
      </c>
      <c r="BN243" s="293">
        <f t="shared" si="73"/>
        <v>0</v>
      </c>
      <c r="BO243" s="293">
        <f t="shared" si="73"/>
        <v>0</v>
      </c>
      <c r="BP243" s="293">
        <f t="shared" si="73"/>
        <v>0</v>
      </c>
      <c r="BQ243" s="293">
        <f t="shared" si="73"/>
        <v>0</v>
      </c>
      <c r="BR243" s="293">
        <f t="shared" si="73"/>
        <v>0</v>
      </c>
      <c r="BS243" s="293">
        <f t="shared" si="73"/>
        <v>0</v>
      </c>
      <c r="BT243" s="293">
        <f t="shared" si="73"/>
        <v>0</v>
      </c>
      <c r="BU243" s="293">
        <f t="shared" si="73"/>
        <v>0</v>
      </c>
    </row>
    <row r="244" spans="2:73" ht="18" customHeight="1" thickBot="1">
      <c r="B244" s="294">
        <v>238</v>
      </c>
      <c r="C244" s="297"/>
      <c r="D244" s="365"/>
      <c r="E244" s="366"/>
      <c r="F244" s="367"/>
      <c r="G244" s="367"/>
      <c r="H244" s="368"/>
      <c r="I244" s="367"/>
      <c r="J244" s="367"/>
      <c r="K244" s="295"/>
      <c r="L244" s="297" t="str">
        <f t="shared" si="61"/>
        <v/>
      </c>
      <c r="M244" s="297"/>
      <c r="N244" s="298">
        <f t="shared" si="69"/>
        <v>0</v>
      </c>
      <c r="O244" s="298">
        <f t="shared" si="69"/>
        <v>0</v>
      </c>
      <c r="P244" s="298">
        <f t="shared" si="73"/>
        <v>0</v>
      </c>
      <c r="Q244" s="298">
        <f t="shared" si="73"/>
        <v>0</v>
      </c>
      <c r="R244" s="298">
        <f t="shared" si="73"/>
        <v>0</v>
      </c>
      <c r="S244" s="298">
        <f t="shared" si="73"/>
        <v>0</v>
      </c>
      <c r="T244" s="298">
        <f t="shared" si="73"/>
        <v>0</v>
      </c>
      <c r="U244" s="298">
        <f t="shared" si="73"/>
        <v>0</v>
      </c>
      <c r="V244" s="298">
        <f t="shared" si="73"/>
        <v>0</v>
      </c>
      <c r="W244" s="298">
        <f t="shared" si="73"/>
        <v>0</v>
      </c>
      <c r="X244" s="298">
        <f t="shared" si="73"/>
        <v>0</v>
      </c>
      <c r="Y244" s="298">
        <f t="shared" si="73"/>
        <v>0</v>
      </c>
      <c r="Z244" s="298">
        <f t="shared" si="73"/>
        <v>0</v>
      </c>
      <c r="AA244" s="298">
        <f t="shared" si="73"/>
        <v>0</v>
      </c>
      <c r="AB244" s="298">
        <f t="shared" si="73"/>
        <v>0</v>
      </c>
      <c r="AC244" s="298">
        <f t="shared" si="73"/>
        <v>0</v>
      </c>
      <c r="AD244" s="298">
        <f t="shared" si="73"/>
        <v>0</v>
      </c>
      <c r="AE244" s="298">
        <f t="shared" si="73"/>
        <v>0</v>
      </c>
      <c r="AF244" s="298">
        <f t="shared" si="73"/>
        <v>0</v>
      </c>
      <c r="AG244" s="298">
        <f t="shared" si="73"/>
        <v>0</v>
      </c>
      <c r="AH244" s="298">
        <f t="shared" si="73"/>
        <v>0</v>
      </c>
      <c r="AI244" s="298">
        <f t="shared" si="73"/>
        <v>0</v>
      </c>
      <c r="AJ244" s="298">
        <f t="shared" si="73"/>
        <v>0</v>
      </c>
      <c r="AK244" s="298">
        <f t="shared" si="73"/>
        <v>0</v>
      </c>
      <c r="AL244" s="298">
        <f t="shared" si="73"/>
        <v>0</v>
      </c>
      <c r="AM244" s="298">
        <f t="shared" si="73"/>
        <v>0</v>
      </c>
      <c r="AN244" s="298">
        <f t="shared" si="73"/>
        <v>0</v>
      </c>
      <c r="AO244" s="298">
        <f t="shared" si="73"/>
        <v>0</v>
      </c>
      <c r="AP244" s="298">
        <f t="shared" si="73"/>
        <v>0</v>
      </c>
      <c r="AQ244" s="298">
        <f t="shared" si="73"/>
        <v>0</v>
      </c>
      <c r="AR244" s="298">
        <f t="shared" si="73"/>
        <v>0</v>
      </c>
      <c r="AS244" s="298">
        <f t="shared" si="73"/>
        <v>0</v>
      </c>
      <c r="AT244" s="298">
        <f t="shared" si="73"/>
        <v>0</v>
      </c>
      <c r="AU244" s="298">
        <f t="shared" si="73"/>
        <v>0</v>
      </c>
      <c r="AV244" s="298">
        <f t="shared" si="73"/>
        <v>0</v>
      </c>
      <c r="AW244" s="298">
        <f t="shared" si="73"/>
        <v>0</v>
      </c>
      <c r="AX244" s="298">
        <f t="shared" si="73"/>
        <v>0</v>
      </c>
      <c r="AY244" s="298">
        <f t="shared" si="73"/>
        <v>0</v>
      </c>
      <c r="AZ244" s="298">
        <f t="shared" si="73"/>
        <v>0</v>
      </c>
      <c r="BA244" s="298">
        <f t="shared" si="73"/>
        <v>0</v>
      </c>
      <c r="BB244" s="298">
        <f t="shared" si="73"/>
        <v>0</v>
      </c>
      <c r="BC244" s="298">
        <f t="shared" si="73"/>
        <v>0</v>
      </c>
      <c r="BD244" s="298">
        <f t="shared" si="73"/>
        <v>0</v>
      </c>
      <c r="BE244" s="298">
        <f t="shared" si="73"/>
        <v>0</v>
      </c>
      <c r="BF244" s="298">
        <f t="shared" si="73"/>
        <v>0</v>
      </c>
      <c r="BG244" s="298">
        <f t="shared" si="73"/>
        <v>0</v>
      </c>
      <c r="BH244" s="298">
        <f t="shared" si="73"/>
        <v>0</v>
      </c>
      <c r="BI244" s="298">
        <f t="shared" si="73"/>
        <v>0</v>
      </c>
      <c r="BJ244" s="298">
        <f t="shared" si="73"/>
        <v>0</v>
      </c>
      <c r="BK244" s="298">
        <f t="shared" si="73"/>
        <v>0</v>
      </c>
      <c r="BL244" s="298">
        <f t="shared" si="73"/>
        <v>0</v>
      </c>
      <c r="BM244" s="298">
        <f t="shared" si="73"/>
        <v>0</v>
      </c>
      <c r="BN244" s="298">
        <f t="shared" si="73"/>
        <v>0</v>
      </c>
      <c r="BO244" s="298">
        <f t="shared" si="73"/>
        <v>0</v>
      </c>
      <c r="BP244" s="298">
        <f t="shared" si="73"/>
        <v>0</v>
      </c>
      <c r="BQ244" s="298">
        <f t="shared" si="73"/>
        <v>0</v>
      </c>
      <c r="BR244" s="298">
        <f t="shared" si="73"/>
        <v>0</v>
      </c>
      <c r="BS244" s="298">
        <f t="shared" si="73"/>
        <v>0</v>
      </c>
      <c r="BT244" s="298">
        <f t="shared" si="73"/>
        <v>0</v>
      </c>
      <c r="BU244" s="298">
        <f t="shared" si="73"/>
        <v>0</v>
      </c>
    </row>
    <row r="245" spans="2:73" ht="18" customHeight="1">
      <c r="B245" s="294">
        <v>239</v>
      </c>
      <c r="C245" s="292"/>
      <c r="D245" s="361"/>
      <c r="E245" s="362"/>
      <c r="F245" s="363"/>
      <c r="G245" s="363"/>
      <c r="H245" s="364"/>
      <c r="I245" s="363"/>
      <c r="J245" s="363"/>
      <c r="K245" s="291"/>
      <c r="L245" s="292" t="str">
        <f t="shared" si="61"/>
        <v/>
      </c>
      <c r="M245" s="292"/>
      <c r="N245" s="293">
        <f t="shared" si="69"/>
        <v>0</v>
      </c>
      <c r="O245" s="293">
        <f t="shared" si="69"/>
        <v>0</v>
      </c>
      <c r="P245" s="293">
        <f t="shared" si="73"/>
        <v>0</v>
      </c>
      <c r="Q245" s="293">
        <f t="shared" si="73"/>
        <v>0</v>
      </c>
      <c r="R245" s="293">
        <f t="shared" si="73"/>
        <v>0</v>
      </c>
      <c r="S245" s="293">
        <f t="shared" si="73"/>
        <v>0</v>
      </c>
      <c r="T245" s="293">
        <f t="shared" si="73"/>
        <v>0</v>
      </c>
      <c r="U245" s="293">
        <f t="shared" si="73"/>
        <v>0</v>
      </c>
      <c r="V245" s="293">
        <f t="shared" si="73"/>
        <v>0</v>
      </c>
      <c r="W245" s="293">
        <f t="shared" si="73"/>
        <v>0</v>
      </c>
      <c r="X245" s="293">
        <f t="shared" si="73"/>
        <v>0</v>
      </c>
      <c r="Y245" s="293">
        <f t="shared" si="73"/>
        <v>0</v>
      </c>
      <c r="Z245" s="293">
        <f t="shared" si="73"/>
        <v>0</v>
      </c>
      <c r="AA245" s="293">
        <f t="shared" si="73"/>
        <v>0</v>
      </c>
      <c r="AB245" s="293">
        <f t="shared" si="73"/>
        <v>0</v>
      </c>
      <c r="AC245" s="293">
        <f t="shared" si="73"/>
        <v>0</v>
      </c>
      <c r="AD245" s="293">
        <f t="shared" si="73"/>
        <v>0</v>
      </c>
      <c r="AE245" s="293">
        <f t="shared" si="73"/>
        <v>0</v>
      </c>
      <c r="AF245" s="293">
        <f t="shared" si="73"/>
        <v>0</v>
      </c>
      <c r="AG245" s="293">
        <f t="shared" si="73"/>
        <v>0</v>
      </c>
      <c r="AH245" s="293">
        <f t="shared" si="73"/>
        <v>0</v>
      </c>
      <c r="AI245" s="293">
        <f t="shared" si="73"/>
        <v>0</v>
      </c>
      <c r="AJ245" s="293">
        <f t="shared" si="73"/>
        <v>0</v>
      </c>
      <c r="AK245" s="293">
        <f t="shared" si="73"/>
        <v>0</v>
      </c>
      <c r="AL245" s="293">
        <f t="shared" si="73"/>
        <v>0</v>
      </c>
      <c r="AM245" s="293">
        <f t="shared" si="73"/>
        <v>0</v>
      </c>
      <c r="AN245" s="293">
        <f t="shared" si="73"/>
        <v>0</v>
      </c>
      <c r="AO245" s="293">
        <f t="shared" si="73"/>
        <v>0</v>
      </c>
      <c r="AP245" s="293">
        <f t="shared" si="73"/>
        <v>0</v>
      </c>
      <c r="AQ245" s="293">
        <f t="shared" si="73"/>
        <v>0</v>
      </c>
      <c r="AR245" s="293">
        <f t="shared" si="73"/>
        <v>0</v>
      </c>
      <c r="AS245" s="293">
        <f t="shared" si="73"/>
        <v>0</v>
      </c>
      <c r="AT245" s="293">
        <f t="shared" si="73"/>
        <v>0</v>
      </c>
      <c r="AU245" s="293">
        <f t="shared" si="73"/>
        <v>0</v>
      </c>
      <c r="AV245" s="293">
        <f t="shared" si="73"/>
        <v>0</v>
      </c>
      <c r="AW245" s="293">
        <f t="shared" si="73"/>
        <v>0</v>
      </c>
      <c r="AX245" s="293">
        <f t="shared" si="73"/>
        <v>0</v>
      </c>
      <c r="AY245" s="293">
        <f t="shared" si="73"/>
        <v>0</v>
      </c>
      <c r="AZ245" s="293">
        <f t="shared" si="73"/>
        <v>0</v>
      </c>
      <c r="BA245" s="293">
        <f t="shared" si="73"/>
        <v>0</v>
      </c>
      <c r="BB245" s="293">
        <f t="shared" si="73"/>
        <v>0</v>
      </c>
      <c r="BC245" s="293">
        <f t="shared" si="73"/>
        <v>0</v>
      </c>
      <c r="BD245" s="293">
        <f t="shared" si="73"/>
        <v>0</v>
      </c>
      <c r="BE245" s="293">
        <f t="shared" si="73"/>
        <v>0</v>
      </c>
      <c r="BF245" s="293">
        <f t="shared" si="73"/>
        <v>0</v>
      </c>
      <c r="BG245" s="293">
        <f t="shared" si="73"/>
        <v>0</v>
      </c>
      <c r="BH245" s="293">
        <f t="shared" si="73"/>
        <v>0</v>
      </c>
      <c r="BI245" s="293">
        <f t="shared" si="73"/>
        <v>0</v>
      </c>
      <c r="BJ245" s="293">
        <f t="shared" si="73"/>
        <v>0</v>
      </c>
      <c r="BK245" s="293">
        <f t="shared" si="73"/>
        <v>0</v>
      </c>
      <c r="BL245" s="293">
        <f t="shared" si="73"/>
        <v>0</v>
      </c>
      <c r="BM245" s="293">
        <f t="shared" si="73"/>
        <v>0</v>
      </c>
      <c r="BN245" s="293">
        <f t="shared" si="73"/>
        <v>0</v>
      </c>
      <c r="BO245" s="293">
        <f t="shared" si="73"/>
        <v>0</v>
      </c>
      <c r="BP245" s="293">
        <f t="shared" si="73"/>
        <v>0</v>
      </c>
      <c r="BQ245" s="293">
        <f t="shared" si="73"/>
        <v>0</v>
      </c>
      <c r="BR245" s="293">
        <f t="shared" si="73"/>
        <v>0</v>
      </c>
      <c r="BS245" s="293">
        <f t="shared" si="73"/>
        <v>0</v>
      </c>
      <c r="BT245" s="293">
        <f t="shared" si="73"/>
        <v>0</v>
      </c>
      <c r="BU245" s="293">
        <f t="shared" si="73"/>
        <v>0</v>
      </c>
    </row>
    <row r="246" spans="2:73" ht="18" customHeight="1" thickBot="1">
      <c r="B246" s="294">
        <v>240</v>
      </c>
      <c r="C246" s="297"/>
      <c r="D246" s="365"/>
      <c r="E246" s="366"/>
      <c r="F246" s="367"/>
      <c r="G246" s="367"/>
      <c r="H246" s="368"/>
      <c r="I246" s="367"/>
      <c r="J246" s="367"/>
      <c r="K246" s="295"/>
      <c r="L246" s="297" t="str">
        <f t="shared" si="61"/>
        <v/>
      </c>
      <c r="M246" s="297"/>
      <c r="N246" s="298">
        <f t="shared" si="69"/>
        <v>0</v>
      </c>
      <c r="O246" s="298">
        <f t="shared" si="69"/>
        <v>0</v>
      </c>
      <c r="P246" s="298">
        <f t="shared" si="73"/>
        <v>0</v>
      </c>
      <c r="Q246" s="298">
        <f t="shared" si="73"/>
        <v>0</v>
      </c>
      <c r="R246" s="298">
        <f t="shared" si="73"/>
        <v>0</v>
      </c>
      <c r="S246" s="298">
        <f t="shared" si="73"/>
        <v>0</v>
      </c>
      <c r="T246" s="298">
        <f t="shared" si="73"/>
        <v>0</v>
      </c>
      <c r="U246" s="298">
        <f t="shared" si="73"/>
        <v>0</v>
      </c>
      <c r="V246" s="298">
        <f t="shared" si="73"/>
        <v>0</v>
      </c>
      <c r="W246" s="298">
        <f t="shared" si="73"/>
        <v>0</v>
      </c>
      <c r="X246" s="298">
        <f t="shared" si="73"/>
        <v>0</v>
      </c>
      <c r="Y246" s="298">
        <f t="shared" si="73"/>
        <v>0</v>
      </c>
      <c r="Z246" s="298">
        <f t="shared" si="73"/>
        <v>0</v>
      </c>
      <c r="AA246" s="298">
        <f t="shared" si="73"/>
        <v>0</v>
      </c>
      <c r="AB246" s="298">
        <f t="shared" si="73"/>
        <v>0</v>
      </c>
      <c r="AC246" s="298">
        <f t="shared" si="73"/>
        <v>0</v>
      </c>
      <c r="AD246" s="298">
        <f t="shared" si="73"/>
        <v>0</v>
      </c>
      <c r="AE246" s="298">
        <f t="shared" si="73"/>
        <v>0</v>
      </c>
      <c r="AF246" s="298">
        <f t="shared" si="73"/>
        <v>0</v>
      </c>
      <c r="AG246" s="298">
        <f t="shared" si="73"/>
        <v>0</v>
      </c>
      <c r="AH246" s="298">
        <f t="shared" si="73"/>
        <v>0</v>
      </c>
      <c r="AI246" s="298">
        <f t="shared" si="73"/>
        <v>0</v>
      </c>
      <c r="AJ246" s="298">
        <f t="shared" si="73"/>
        <v>0</v>
      </c>
      <c r="AK246" s="298">
        <f t="shared" si="73"/>
        <v>0</v>
      </c>
      <c r="AL246" s="298">
        <f t="shared" si="73"/>
        <v>0</v>
      </c>
      <c r="AM246" s="298">
        <f t="shared" si="73"/>
        <v>0</v>
      </c>
      <c r="AN246" s="298">
        <f t="shared" si="73"/>
        <v>0</v>
      </c>
      <c r="AO246" s="298">
        <f t="shared" si="73"/>
        <v>0</v>
      </c>
      <c r="AP246" s="298">
        <f t="shared" si="73"/>
        <v>0</v>
      </c>
      <c r="AQ246" s="298">
        <f t="shared" si="73"/>
        <v>0</v>
      </c>
      <c r="AR246" s="298">
        <f t="shared" si="73"/>
        <v>0</v>
      </c>
      <c r="AS246" s="298">
        <f t="shared" si="73"/>
        <v>0</v>
      </c>
      <c r="AT246" s="298">
        <f t="shared" si="73"/>
        <v>0</v>
      </c>
      <c r="AU246" s="298">
        <f t="shared" si="73"/>
        <v>0</v>
      </c>
      <c r="AV246" s="298">
        <f t="shared" si="73"/>
        <v>0</v>
      </c>
      <c r="AW246" s="298">
        <f t="shared" si="73"/>
        <v>0</v>
      </c>
      <c r="AX246" s="298">
        <f t="shared" si="73"/>
        <v>0</v>
      </c>
      <c r="AY246" s="298">
        <f t="shared" si="73"/>
        <v>0</v>
      </c>
      <c r="AZ246" s="298">
        <f t="shared" si="73"/>
        <v>0</v>
      </c>
      <c r="BA246" s="298">
        <f t="shared" si="73"/>
        <v>0</v>
      </c>
      <c r="BB246" s="298">
        <f t="shared" si="73"/>
        <v>0</v>
      </c>
      <c r="BC246" s="298">
        <f t="shared" si="73"/>
        <v>0</v>
      </c>
      <c r="BD246" s="298">
        <f t="shared" si="73"/>
        <v>0</v>
      </c>
      <c r="BE246" s="298">
        <f t="shared" si="73"/>
        <v>0</v>
      </c>
      <c r="BF246" s="298">
        <f t="shared" si="73"/>
        <v>0</v>
      </c>
      <c r="BG246" s="298">
        <f t="shared" si="73"/>
        <v>0</v>
      </c>
      <c r="BH246" s="298">
        <f t="shared" si="73"/>
        <v>0</v>
      </c>
      <c r="BI246" s="298">
        <f t="shared" si="73"/>
        <v>0</v>
      </c>
      <c r="BJ246" s="298">
        <f t="shared" si="73"/>
        <v>0</v>
      </c>
      <c r="BK246" s="298">
        <f t="shared" si="73"/>
        <v>0</v>
      </c>
      <c r="BL246" s="298">
        <f t="shared" si="73"/>
        <v>0</v>
      </c>
      <c r="BM246" s="298">
        <f t="shared" si="73"/>
        <v>0</v>
      </c>
      <c r="BN246" s="298">
        <f t="shared" si="73"/>
        <v>0</v>
      </c>
      <c r="BO246" s="298">
        <f t="shared" si="73"/>
        <v>0</v>
      </c>
      <c r="BP246" s="298">
        <f t="shared" si="73"/>
        <v>0</v>
      </c>
      <c r="BQ246" s="298">
        <f t="shared" si="73"/>
        <v>0</v>
      </c>
      <c r="BR246" s="298">
        <f t="shared" si="73"/>
        <v>0</v>
      </c>
      <c r="BS246" s="298">
        <f t="shared" si="73"/>
        <v>0</v>
      </c>
      <c r="BT246" s="298">
        <f t="shared" si="73"/>
        <v>0</v>
      </c>
      <c r="BU246" s="298">
        <f t="shared" si="73"/>
        <v>0</v>
      </c>
    </row>
    <row r="247" spans="2:73" ht="18" customHeight="1">
      <c r="B247" s="294">
        <v>241</v>
      </c>
      <c r="C247" s="292"/>
      <c r="D247" s="361"/>
      <c r="E247" s="362"/>
      <c r="F247" s="363"/>
      <c r="G247" s="363"/>
      <c r="H247" s="364"/>
      <c r="I247" s="363"/>
      <c r="J247" s="363"/>
      <c r="K247" s="291"/>
      <c r="L247" s="292" t="str">
        <f t="shared" si="61"/>
        <v/>
      </c>
      <c r="M247" s="292"/>
      <c r="N247" s="293">
        <f t="shared" ref="N247:AC266" si="74">SUMIFS(listof_result_total_scores,listof_result_program_codes,$C247,listof_result_teams,N$3)</f>
        <v>0</v>
      </c>
      <c r="O247" s="293">
        <f t="shared" si="74"/>
        <v>0</v>
      </c>
      <c r="P247" s="293">
        <f t="shared" si="74"/>
        <v>0</v>
      </c>
      <c r="Q247" s="293">
        <f t="shared" si="74"/>
        <v>0</v>
      </c>
      <c r="R247" s="293">
        <f t="shared" si="74"/>
        <v>0</v>
      </c>
      <c r="S247" s="293">
        <f t="shared" si="74"/>
        <v>0</v>
      </c>
      <c r="T247" s="293">
        <f t="shared" si="74"/>
        <v>0</v>
      </c>
      <c r="U247" s="293">
        <f t="shared" si="74"/>
        <v>0</v>
      </c>
      <c r="V247" s="293">
        <f t="shared" si="74"/>
        <v>0</v>
      </c>
      <c r="W247" s="293">
        <f t="shared" si="74"/>
        <v>0</v>
      </c>
      <c r="X247" s="293">
        <f t="shared" si="74"/>
        <v>0</v>
      </c>
      <c r="Y247" s="293">
        <f t="shared" si="74"/>
        <v>0</v>
      </c>
      <c r="Z247" s="293">
        <f t="shared" si="74"/>
        <v>0</v>
      </c>
      <c r="AA247" s="293">
        <f t="shared" si="74"/>
        <v>0</v>
      </c>
      <c r="AB247" s="293">
        <f t="shared" si="74"/>
        <v>0</v>
      </c>
      <c r="AC247" s="293">
        <f t="shared" si="74"/>
        <v>0</v>
      </c>
      <c r="AD247" s="293">
        <f t="shared" si="73"/>
        <v>0</v>
      </c>
      <c r="AE247" s="293">
        <f t="shared" si="73"/>
        <v>0</v>
      </c>
      <c r="AF247" s="293">
        <f t="shared" si="73"/>
        <v>0</v>
      </c>
      <c r="AG247" s="293">
        <f t="shared" si="73"/>
        <v>0</v>
      </c>
      <c r="AH247" s="293">
        <f t="shared" si="73"/>
        <v>0</v>
      </c>
      <c r="AI247" s="293">
        <f t="shared" si="73"/>
        <v>0</v>
      </c>
      <c r="AJ247" s="293">
        <f t="shared" si="73"/>
        <v>0</v>
      </c>
      <c r="AK247" s="293">
        <f t="shared" si="73"/>
        <v>0</v>
      </c>
      <c r="AL247" s="293">
        <f t="shared" si="73"/>
        <v>0</v>
      </c>
      <c r="AM247" s="293">
        <f t="shared" si="73"/>
        <v>0</v>
      </c>
      <c r="AN247" s="293">
        <f t="shared" si="73"/>
        <v>0</v>
      </c>
      <c r="AO247" s="293">
        <f t="shared" si="73"/>
        <v>0</v>
      </c>
      <c r="AP247" s="293">
        <f t="shared" si="73"/>
        <v>0</v>
      </c>
      <c r="AQ247" s="293">
        <f t="shared" si="73"/>
        <v>0</v>
      </c>
      <c r="AR247" s="293">
        <f t="shared" si="73"/>
        <v>0</v>
      </c>
      <c r="AS247" s="293">
        <f t="shared" si="73"/>
        <v>0</v>
      </c>
      <c r="AT247" s="293">
        <f t="shared" si="73"/>
        <v>0</v>
      </c>
      <c r="AU247" s="293">
        <f t="shared" si="73"/>
        <v>0</v>
      </c>
      <c r="AV247" s="293">
        <f t="shared" ref="P247:BU251" si="75">SUMIFS(listof_result_total_scores,listof_result_program_codes,$C247,listof_result_teams,AV$3)</f>
        <v>0</v>
      </c>
      <c r="AW247" s="293">
        <f t="shared" si="75"/>
        <v>0</v>
      </c>
      <c r="AX247" s="293">
        <f t="shared" si="75"/>
        <v>0</v>
      </c>
      <c r="AY247" s="293">
        <f t="shared" si="75"/>
        <v>0</v>
      </c>
      <c r="AZ247" s="293">
        <f t="shared" si="75"/>
        <v>0</v>
      </c>
      <c r="BA247" s="293">
        <f t="shared" si="75"/>
        <v>0</v>
      </c>
      <c r="BB247" s="293">
        <f t="shared" si="75"/>
        <v>0</v>
      </c>
      <c r="BC247" s="293">
        <f t="shared" si="75"/>
        <v>0</v>
      </c>
      <c r="BD247" s="293">
        <f t="shared" si="75"/>
        <v>0</v>
      </c>
      <c r="BE247" s="293">
        <f t="shared" si="75"/>
        <v>0</v>
      </c>
      <c r="BF247" s="293">
        <f t="shared" si="75"/>
        <v>0</v>
      </c>
      <c r="BG247" s="293">
        <f t="shared" si="75"/>
        <v>0</v>
      </c>
      <c r="BH247" s="293">
        <f t="shared" si="75"/>
        <v>0</v>
      </c>
      <c r="BI247" s="293">
        <f t="shared" si="75"/>
        <v>0</v>
      </c>
      <c r="BJ247" s="293">
        <f t="shared" si="75"/>
        <v>0</v>
      </c>
      <c r="BK247" s="293">
        <f t="shared" si="75"/>
        <v>0</v>
      </c>
      <c r="BL247" s="293">
        <f t="shared" si="75"/>
        <v>0</v>
      </c>
      <c r="BM247" s="293">
        <f t="shared" si="75"/>
        <v>0</v>
      </c>
      <c r="BN247" s="293">
        <f t="shared" si="75"/>
        <v>0</v>
      </c>
      <c r="BO247" s="293">
        <f t="shared" si="75"/>
        <v>0</v>
      </c>
      <c r="BP247" s="293">
        <f t="shared" si="75"/>
        <v>0</v>
      </c>
      <c r="BQ247" s="293">
        <f t="shared" si="75"/>
        <v>0</v>
      </c>
      <c r="BR247" s="293">
        <f t="shared" si="75"/>
        <v>0</v>
      </c>
      <c r="BS247" s="293">
        <f t="shared" si="75"/>
        <v>0</v>
      </c>
      <c r="BT247" s="293">
        <f t="shared" si="75"/>
        <v>0</v>
      </c>
      <c r="BU247" s="293">
        <f t="shared" si="75"/>
        <v>0</v>
      </c>
    </row>
    <row r="248" spans="2:73" ht="18" customHeight="1" thickBot="1">
      <c r="B248" s="294">
        <v>242</v>
      </c>
      <c r="C248" s="297"/>
      <c r="D248" s="365"/>
      <c r="E248" s="366"/>
      <c r="F248" s="367"/>
      <c r="G248" s="367"/>
      <c r="H248" s="368"/>
      <c r="I248" s="367"/>
      <c r="J248" s="367"/>
      <c r="K248" s="295"/>
      <c r="L248" s="297" t="str">
        <f t="shared" si="61"/>
        <v/>
      </c>
      <c r="M248" s="297"/>
      <c r="N248" s="298">
        <f t="shared" si="74"/>
        <v>0</v>
      </c>
      <c r="O248" s="298">
        <f t="shared" si="74"/>
        <v>0</v>
      </c>
      <c r="P248" s="298">
        <f t="shared" si="75"/>
        <v>0</v>
      </c>
      <c r="Q248" s="298">
        <f t="shared" si="75"/>
        <v>0</v>
      </c>
      <c r="R248" s="298">
        <f t="shared" si="75"/>
        <v>0</v>
      </c>
      <c r="S248" s="298">
        <f t="shared" si="75"/>
        <v>0</v>
      </c>
      <c r="T248" s="298">
        <f t="shared" si="75"/>
        <v>0</v>
      </c>
      <c r="U248" s="298">
        <f t="shared" si="75"/>
        <v>0</v>
      </c>
      <c r="V248" s="298">
        <f t="shared" si="75"/>
        <v>0</v>
      </c>
      <c r="W248" s="298">
        <f t="shared" si="75"/>
        <v>0</v>
      </c>
      <c r="X248" s="298">
        <f t="shared" si="75"/>
        <v>0</v>
      </c>
      <c r="Y248" s="298">
        <f t="shared" si="75"/>
        <v>0</v>
      </c>
      <c r="Z248" s="298">
        <f t="shared" si="75"/>
        <v>0</v>
      </c>
      <c r="AA248" s="298">
        <f t="shared" si="75"/>
        <v>0</v>
      </c>
      <c r="AB248" s="298">
        <f t="shared" si="75"/>
        <v>0</v>
      </c>
      <c r="AC248" s="298">
        <f t="shared" si="75"/>
        <v>0</v>
      </c>
      <c r="AD248" s="298">
        <f t="shared" si="75"/>
        <v>0</v>
      </c>
      <c r="AE248" s="298">
        <f t="shared" si="75"/>
        <v>0</v>
      </c>
      <c r="AF248" s="298">
        <f t="shared" si="75"/>
        <v>0</v>
      </c>
      <c r="AG248" s="298">
        <f t="shared" si="75"/>
        <v>0</v>
      </c>
      <c r="AH248" s="298">
        <f t="shared" si="75"/>
        <v>0</v>
      </c>
      <c r="AI248" s="298">
        <f t="shared" si="75"/>
        <v>0</v>
      </c>
      <c r="AJ248" s="298">
        <f t="shared" si="75"/>
        <v>0</v>
      </c>
      <c r="AK248" s="298">
        <f t="shared" si="75"/>
        <v>0</v>
      </c>
      <c r="AL248" s="298">
        <f t="shared" si="75"/>
        <v>0</v>
      </c>
      <c r="AM248" s="298">
        <f t="shared" si="75"/>
        <v>0</v>
      </c>
      <c r="AN248" s="298">
        <f t="shared" si="75"/>
        <v>0</v>
      </c>
      <c r="AO248" s="298">
        <f t="shared" si="75"/>
        <v>0</v>
      </c>
      <c r="AP248" s="298">
        <f t="shared" si="75"/>
        <v>0</v>
      </c>
      <c r="AQ248" s="298">
        <f t="shared" si="75"/>
        <v>0</v>
      </c>
      <c r="AR248" s="298">
        <f t="shared" si="75"/>
        <v>0</v>
      </c>
      <c r="AS248" s="298">
        <f t="shared" si="75"/>
        <v>0</v>
      </c>
      <c r="AT248" s="298">
        <f t="shared" si="75"/>
        <v>0</v>
      </c>
      <c r="AU248" s="298">
        <f t="shared" si="75"/>
        <v>0</v>
      </c>
      <c r="AV248" s="298">
        <f t="shared" si="75"/>
        <v>0</v>
      </c>
      <c r="AW248" s="298">
        <f t="shared" si="75"/>
        <v>0</v>
      </c>
      <c r="AX248" s="298">
        <f t="shared" si="75"/>
        <v>0</v>
      </c>
      <c r="AY248" s="298">
        <f t="shared" si="75"/>
        <v>0</v>
      </c>
      <c r="AZ248" s="298">
        <f t="shared" si="75"/>
        <v>0</v>
      </c>
      <c r="BA248" s="298">
        <f t="shared" si="75"/>
        <v>0</v>
      </c>
      <c r="BB248" s="298">
        <f t="shared" si="75"/>
        <v>0</v>
      </c>
      <c r="BC248" s="298">
        <f t="shared" si="75"/>
        <v>0</v>
      </c>
      <c r="BD248" s="298">
        <f t="shared" si="75"/>
        <v>0</v>
      </c>
      <c r="BE248" s="298">
        <f t="shared" si="75"/>
        <v>0</v>
      </c>
      <c r="BF248" s="298">
        <f t="shared" si="75"/>
        <v>0</v>
      </c>
      <c r="BG248" s="298">
        <f t="shared" si="75"/>
        <v>0</v>
      </c>
      <c r="BH248" s="298">
        <f t="shared" si="75"/>
        <v>0</v>
      </c>
      <c r="BI248" s="298">
        <f t="shared" si="75"/>
        <v>0</v>
      </c>
      <c r="BJ248" s="298">
        <f t="shared" si="75"/>
        <v>0</v>
      </c>
      <c r="BK248" s="298">
        <f t="shared" si="75"/>
        <v>0</v>
      </c>
      <c r="BL248" s="298">
        <f t="shared" si="75"/>
        <v>0</v>
      </c>
      <c r="BM248" s="298">
        <f t="shared" si="75"/>
        <v>0</v>
      </c>
      <c r="BN248" s="298">
        <f t="shared" si="75"/>
        <v>0</v>
      </c>
      <c r="BO248" s="298">
        <f t="shared" si="75"/>
        <v>0</v>
      </c>
      <c r="BP248" s="298">
        <f t="shared" si="75"/>
        <v>0</v>
      </c>
      <c r="BQ248" s="298">
        <f t="shared" si="75"/>
        <v>0</v>
      </c>
      <c r="BR248" s="298">
        <f t="shared" si="75"/>
        <v>0</v>
      </c>
      <c r="BS248" s="298">
        <f t="shared" si="75"/>
        <v>0</v>
      </c>
      <c r="BT248" s="298">
        <f t="shared" si="75"/>
        <v>0</v>
      </c>
      <c r="BU248" s="298">
        <f t="shared" si="75"/>
        <v>0</v>
      </c>
    </row>
    <row r="249" spans="2:73" ht="18" customHeight="1">
      <c r="B249" s="294">
        <v>243</v>
      </c>
      <c r="C249" s="292"/>
      <c r="D249" s="361"/>
      <c r="E249" s="362"/>
      <c r="F249" s="363"/>
      <c r="G249" s="363"/>
      <c r="H249" s="364"/>
      <c r="I249" s="363"/>
      <c r="J249" s="363"/>
      <c r="K249" s="291"/>
      <c r="L249" s="292" t="str">
        <f t="shared" si="61"/>
        <v/>
      </c>
      <c r="M249" s="292"/>
      <c r="N249" s="293">
        <f t="shared" si="74"/>
        <v>0</v>
      </c>
      <c r="O249" s="293">
        <f t="shared" si="74"/>
        <v>0</v>
      </c>
      <c r="P249" s="293">
        <f t="shared" si="75"/>
        <v>0</v>
      </c>
      <c r="Q249" s="293">
        <f t="shared" si="75"/>
        <v>0</v>
      </c>
      <c r="R249" s="293">
        <f t="shared" si="75"/>
        <v>0</v>
      </c>
      <c r="S249" s="293">
        <f t="shared" si="75"/>
        <v>0</v>
      </c>
      <c r="T249" s="293">
        <f t="shared" si="75"/>
        <v>0</v>
      </c>
      <c r="U249" s="293">
        <f t="shared" si="75"/>
        <v>0</v>
      </c>
      <c r="V249" s="293">
        <f t="shared" si="75"/>
        <v>0</v>
      </c>
      <c r="W249" s="293">
        <f t="shared" si="75"/>
        <v>0</v>
      </c>
      <c r="X249" s="293">
        <f t="shared" si="75"/>
        <v>0</v>
      </c>
      <c r="Y249" s="293">
        <f t="shared" si="75"/>
        <v>0</v>
      </c>
      <c r="Z249" s="293">
        <f t="shared" si="75"/>
        <v>0</v>
      </c>
      <c r="AA249" s="293">
        <f t="shared" si="75"/>
        <v>0</v>
      </c>
      <c r="AB249" s="293">
        <f t="shared" si="75"/>
        <v>0</v>
      </c>
      <c r="AC249" s="293">
        <f t="shared" si="75"/>
        <v>0</v>
      </c>
      <c r="AD249" s="293">
        <f t="shared" si="75"/>
        <v>0</v>
      </c>
      <c r="AE249" s="293">
        <f t="shared" si="75"/>
        <v>0</v>
      </c>
      <c r="AF249" s="293">
        <f t="shared" si="75"/>
        <v>0</v>
      </c>
      <c r="AG249" s="293">
        <f t="shared" si="75"/>
        <v>0</v>
      </c>
      <c r="AH249" s="293">
        <f t="shared" si="75"/>
        <v>0</v>
      </c>
      <c r="AI249" s="293">
        <f t="shared" si="75"/>
        <v>0</v>
      </c>
      <c r="AJ249" s="293">
        <f t="shared" si="75"/>
        <v>0</v>
      </c>
      <c r="AK249" s="293">
        <f t="shared" si="75"/>
        <v>0</v>
      </c>
      <c r="AL249" s="293">
        <f t="shared" si="75"/>
        <v>0</v>
      </c>
      <c r="AM249" s="293">
        <f t="shared" si="75"/>
        <v>0</v>
      </c>
      <c r="AN249" s="293">
        <f t="shared" si="75"/>
        <v>0</v>
      </c>
      <c r="AO249" s="293">
        <f t="shared" si="75"/>
        <v>0</v>
      </c>
      <c r="AP249" s="293">
        <f t="shared" si="75"/>
        <v>0</v>
      </c>
      <c r="AQ249" s="293">
        <f t="shared" si="75"/>
        <v>0</v>
      </c>
      <c r="AR249" s="293">
        <f t="shared" si="75"/>
        <v>0</v>
      </c>
      <c r="AS249" s="293">
        <f t="shared" si="75"/>
        <v>0</v>
      </c>
      <c r="AT249" s="293">
        <f t="shared" si="75"/>
        <v>0</v>
      </c>
      <c r="AU249" s="293">
        <f t="shared" si="75"/>
        <v>0</v>
      </c>
      <c r="AV249" s="293">
        <f t="shared" si="75"/>
        <v>0</v>
      </c>
      <c r="AW249" s="293">
        <f t="shared" si="75"/>
        <v>0</v>
      </c>
      <c r="AX249" s="293">
        <f t="shared" si="75"/>
        <v>0</v>
      </c>
      <c r="AY249" s="293">
        <f t="shared" si="75"/>
        <v>0</v>
      </c>
      <c r="AZ249" s="293">
        <f t="shared" si="75"/>
        <v>0</v>
      </c>
      <c r="BA249" s="293">
        <f t="shared" si="75"/>
        <v>0</v>
      </c>
      <c r="BB249" s="293">
        <f t="shared" si="75"/>
        <v>0</v>
      </c>
      <c r="BC249" s="293">
        <f t="shared" si="75"/>
        <v>0</v>
      </c>
      <c r="BD249" s="293">
        <f t="shared" si="75"/>
        <v>0</v>
      </c>
      <c r="BE249" s="293">
        <f t="shared" si="75"/>
        <v>0</v>
      </c>
      <c r="BF249" s="293">
        <f t="shared" si="75"/>
        <v>0</v>
      </c>
      <c r="BG249" s="293">
        <f t="shared" si="75"/>
        <v>0</v>
      </c>
      <c r="BH249" s="293">
        <f t="shared" si="75"/>
        <v>0</v>
      </c>
      <c r="BI249" s="293">
        <f t="shared" si="75"/>
        <v>0</v>
      </c>
      <c r="BJ249" s="293">
        <f t="shared" si="75"/>
        <v>0</v>
      </c>
      <c r="BK249" s="293">
        <f t="shared" si="75"/>
        <v>0</v>
      </c>
      <c r="BL249" s="293">
        <f t="shared" si="75"/>
        <v>0</v>
      </c>
      <c r="BM249" s="293">
        <f t="shared" si="75"/>
        <v>0</v>
      </c>
      <c r="BN249" s="293">
        <f t="shared" si="75"/>
        <v>0</v>
      </c>
      <c r="BO249" s="293">
        <f t="shared" si="75"/>
        <v>0</v>
      </c>
      <c r="BP249" s="293">
        <f t="shared" si="75"/>
        <v>0</v>
      </c>
      <c r="BQ249" s="293">
        <f t="shared" si="75"/>
        <v>0</v>
      </c>
      <c r="BR249" s="293">
        <f t="shared" si="75"/>
        <v>0</v>
      </c>
      <c r="BS249" s="293">
        <f t="shared" si="75"/>
        <v>0</v>
      </c>
      <c r="BT249" s="293">
        <f t="shared" si="75"/>
        <v>0</v>
      </c>
      <c r="BU249" s="293">
        <f t="shared" si="75"/>
        <v>0</v>
      </c>
    </row>
    <row r="250" spans="2:73" ht="18" customHeight="1" thickBot="1">
      <c r="B250" s="294">
        <v>244</v>
      </c>
      <c r="C250" s="297"/>
      <c r="D250" s="365"/>
      <c r="E250" s="366"/>
      <c r="F250" s="367"/>
      <c r="G250" s="367"/>
      <c r="H250" s="368"/>
      <c r="I250" s="367"/>
      <c r="J250" s="367"/>
      <c r="K250" s="295"/>
      <c r="L250" s="297" t="str">
        <f t="shared" si="61"/>
        <v/>
      </c>
      <c r="M250" s="297"/>
      <c r="N250" s="298">
        <f t="shared" si="74"/>
        <v>0</v>
      </c>
      <c r="O250" s="298">
        <f t="shared" si="74"/>
        <v>0</v>
      </c>
      <c r="P250" s="298">
        <f t="shared" si="75"/>
        <v>0</v>
      </c>
      <c r="Q250" s="298">
        <f t="shared" si="75"/>
        <v>0</v>
      </c>
      <c r="R250" s="298">
        <f t="shared" si="75"/>
        <v>0</v>
      </c>
      <c r="S250" s="298">
        <f t="shared" si="75"/>
        <v>0</v>
      </c>
      <c r="T250" s="298">
        <f t="shared" si="75"/>
        <v>0</v>
      </c>
      <c r="U250" s="298">
        <f t="shared" si="75"/>
        <v>0</v>
      </c>
      <c r="V250" s="298">
        <f t="shared" si="75"/>
        <v>0</v>
      </c>
      <c r="W250" s="298">
        <f t="shared" si="75"/>
        <v>0</v>
      </c>
      <c r="X250" s="298">
        <f t="shared" si="75"/>
        <v>0</v>
      </c>
      <c r="Y250" s="298">
        <f t="shared" si="75"/>
        <v>0</v>
      </c>
      <c r="Z250" s="298">
        <f t="shared" si="75"/>
        <v>0</v>
      </c>
      <c r="AA250" s="298">
        <f t="shared" si="75"/>
        <v>0</v>
      </c>
      <c r="AB250" s="298">
        <f t="shared" si="75"/>
        <v>0</v>
      </c>
      <c r="AC250" s="298">
        <f t="shared" si="75"/>
        <v>0</v>
      </c>
      <c r="AD250" s="298">
        <f t="shared" si="75"/>
        <v>0</v>
      </c>
      <c r="AE250" s="298">
        <f t="shared" si="75"/>
        <v>0</v>
      </c>
      <c r="AF250" s="298">
        <f t="shared" si="75"/>
        <v>0</v>
      </c>
      <c r="AG250" s="298">
        <f t="shared" si="75"/>
        <v>0</v>
      </c>
      <c r="AH250" s="298">
        <f t="shared" si="75"/>
        <v>0</v>
      </c>
      <c r="AI250" s="298">
        <f t="shared" si="75"/>
        <v>0</v>
      </c>
      <c r="AJ250" s="298">
        <f t="shared" si="75"/>
        <v>0</v>
      </c>
      <c r="AK250" s="298">
        <f t="shared" si="75"/>
        <v>0</v>
      </c>
      <c r="AL250" s="298">
        <f t="shared" si="75"/>
        <v>0</v>
      </c>
      <c r="AM250" s="298">
        <f t="shared" si="75"/>
        <v>0</v>
      </c>
      <c r="AN250" s="298">
        <f t="shared" si="75"/>
        <v>0</v>
      </c>
      <c r="AO250" s="298">
        <f t="shared" si="75"/>
        <v>0</v>
      </c>
      <c r="AP250" s="298">
        <f t="shared" si="75"/>
        <v>0</v>
      </c>
      <c r="AQ250" s="298">
        <f t="shared" si="75"/>
        <v>0</v>
      </c>
      <c r="AR250" s="298">
        <f t="shared" si="75"/>
        <v>0</v>
      </c>
      <c r="AS250" s="298">
        <f t="shared" si="75"/>
        <v>0</v>
      </c>
      <c r="AT250" s="298">
        <f t="shared" si="75"/>
        <v>0</v>
      </c>
      <c r="AU250" s="298">
        <f t="shared" si="75"/>
        <v>0</v>
      </c>
      <c r="AV250" s="298">
        <f t="shared" si="75"/>
        <v>0</v>
      </c>
      <c r="AW250" s="298">
        <f t="shared" si="75"/>
        <v>0</v>
      </c>
      <c r="AX250" s="298">
        <f t="shared" si="75"/>
        <v>0</v>
      </c>
      <c r="AY250" s="298">
        <f t="shared" si="75"/>
        <v>0</v>
      </c>
      <c r="AZ250" s="298">
        <f t="shared" si="75"/>
        <v>0</v>
      </c>
      <c r="BA250" s="298">
        <f t="shared" si="75"/>
        <v>0</v>
      </c>
      <c r="BB250" s="298">
        <f t="shared" si="75"/>
        <v>0</v>
      </c>
      <c r="BC250" s="298">
        <f t="shared" si="75"/>
        <v>0</v>
      </c>
      <c r="BD250" s="298">
        <f t="shared" si="75"/>
        <v>0</v>
      </c>
      <c r="BE250" s="298">
        <f t="shared" si="75"/>
        <v>0</v>
      </c>
      <c r="BF250" s="298">
        <f t="shared" si="75"/>
        <v>0</v>
      </c>
      <c r="BG250" s="298">
        <f t="shared" si="75"/>
        <v>0</v>
      </c>
      <c r="BH250" s="298">
        <f t="shared" si="75"/>
        <v>0</v>
      </c>
      <c r="BI250" s="298">
        <f t="shared" si="75"/>
        <v>0</v>
      </c>
      <c r="BJ250" s="298">
        <f t="shared" si="75"/>
        <v>0</v>
      </c>
      <c r="BK250" s="298">
        <f t="shared" si="75"/>
        <v>0</v>
      </c>
      <c r="BL250" s="298">
        <f t="shared" si="75"/>
        <v>0</v>
      </c>
      <c r="BM250" s="298">
        <f t="shared" si="75"/>
        <v>0</v>
      </c>
      <c r="BN250" s="298">
        <f t="shared" si="75"/>
        <v>0</v>
      </c>
      <c r="BO250" s="298">
        <f t="shared" si="75"/>
        <v>0</v>
      </c>
      <c r="BP250" s="298">
        <f t="shared" si="75"/>
        <v>0</v>
      </c>
      <c r="BQ250" s="298">
        <f t="shared" si="75"/>
        <v>0</v>
      </c>
      <c r="BR250" s="298">
        <f t="shared" si="75"/>
        <v>0</v>
      </c>
      <c r="BS250" s="298">
        <f t="shared" si="75"/>
        <v>0</v>
      </c>
      <c r="BT250" s="298">
        <f t="shared" si="75"/>
        <v>0</v>
      </c>
      <c r="BU250" s="298">
        <f t="shared" si="75"/>
        <v>0</v>
      </c>
    </row>
    <row r="251" spans="2:73" ht="18" customHeight="1">
      <c r="B251" s="294">
        <v>245</v>
      </c>
      <c r="C251" s="292"/>
      <c r="D251" s="361"/>
      <c r="E251" s="362"/>
      <c r="F251" s="363"/>
      <c r="G251" s="363"/>
      <c r="H251" s="364"/>
      <c r="I251" s="363"/>
      <c r="J251" s="363"/>
      <c r="K251" s="291"/>
      <c r="L251" s="292" t="str">
        <f t="shared" si="61"/>
        <v/>
      </c>
      <c r="M251" s="292"/>
      <c r="N251" s="293">
        <f t="shared" si="74"/>
        <v>0</v>
      </c>
      <c r="O251" s="293">
        <f t="shared" si="74"/>
        <v>0</v>
      </c>
      <c r="P251" s="293">
        <f t="shared" si="75"/>
        <v>0</v>
      </c>
      <c r="Q251" s="293">
        <f t="shared" si="75"/>
        <v>0</v>
      </c>
      <c r="R251" s="293">
        <f t="shared" si="75"/>
        <v>0</v>
      </c>
      <c r="S251" s="293">
        <f t="shared" si="75"/>
        <v>0</v>
      </c>
      <c r="T251" s="293">
        <f t="shared" si="75"/>
        <v>0</v>
      </c>
      <c r="U251" s="293">
        <f t="shared" si="75"/>
        <v>0</v>
      </c>
      <c r="V251" s="293">
        <f t="shared" si="75"/>
        <v>0</v>
      </c>
      <c r="W251" s="293">
        <f t="shared" si="75"/>
        <v>0</v>
      </c>
      <c r="X251" s="293">
        <f t="shared" si="75"/>
        <v>0</v>
      </c>
      <c r="Y251" s="293">
        <f t="shared" si="75"/>
        <v>0</v>
      </c>
      <c r="Z251" s="293">
        <f t="shared" si="75"/>
        <v>0</v>
      </c>
      <c r="AA251" s="293">
        <f t="shared" si="75"/>
        <v>0</v>
      </c>
      <c r="AB251" s="293">
        <f t="shared" si="75"/>
        <v>0</v>
      </c>
      <c r="AC251" s="293">
        <f t="shared" si="75"/>
        <v>0</v>
      </c>
      <c r="AD251" s="293">
        <f t="shared" si="75"/>
        <v>0</v>
      </c>
      <c r="AE251" s="293">
        <f t="shared" si="75"/>
        <v>0</v>
      </c>
      <c r="AF251" s="293">
        <f t="shared" si="75"/>
        <v>0</v>
      </c>
      <c r="AG251" s="293">
        <f t="shared" si="75"/>
        <v>0</v>
      </c>
      <c r="AH251" s="293">
        <f t="shared" si="75"/>
        <v>0</v>
      </c>
      <c r="AI251" s="293">
        <f t="shared" si="75"/>
        <v>0</v>
      </c>
      <c r="AJ251" s="293">
        <f t="shared" si="75"/>
        <v>0</v>
      </c>
      <c r="AK251" s="293">
        <f t="shared" si="75"/>
        <v>0</v>
      </c>
      <c r="AL251" s="293">
        <f t="shared" si="75"/>
        <v>0</v>
      </c>
      <c r="AM251" s="293">
        <f t="shared" si="75"/>
        <v>0</v>
      </c>
      <c r="AN251" s="293">
        <f t="shared" si="75"/>
        <v>0</v>
      </c>
      <c r="AO251" s="293">
        <f t="shared" si="75"/>
        <v>0</v>
      </c>
      <c r="AP251" s="293">
        <f t="shared" si="75"/>
        <v>0</v>
      </c>
      <c r="AQ251" s="293">
        <f t="shared" si="75"/>
        <v>0</v>
      </c>
      <c r="AR251" s="293">
        <f t="shared" si="75"/>
        <v>0</v>
      </c>
      <c r="AS251" s="293">
        <f t="shared" si="75"/>
        <v>0</v>
      </c>
      <c r="AT251" s="293">
        <f t="shared" si="75"/>
        <v>0</v>
      </c>
      <c r="AU251" s="293">
        <f t="shared" si="75"/>
        <v>0</v>
      </c>
      <c r="AV251" s="293">
        <f t="shared" si="75"/>
        <v>0</v>
      </c>
      <c r="AW251" s="293">
        <f t="shared" si="75"/>
        <v>0</v>
      </c>
      <c r="AX251" s="293">
        <f t="shared" si="75"/>
        <v>0</v>
      </c>
      <c r="AY251" s="293">
        <f t="shared" si="75"/>
        <v>0</v>
      </c>
      <c r="AZ251" s="293">
        <f t="shared" si="75"/>
        <v>0</v>
      </c>
      <c r="BA251" s="293">
        <f t="shared" si="75"/>
        <v>0</v>
      </c>
      <c r="BB251" s="293">
        <f t="shared" si="75"/>
        <v>0</v>
      </c>
      <c r="BC251" s="293">
        <f t="shared" si="75"/>
        <v>0</v>
      </c>
      <c r="BD251" s="293">
        <f t="shared" si="75"/>
        <v>0</v>
      </c>
      <c r="BE251" s="293">
        <f t="shared" si="75"/>
        <v>0</v>
      </c>
      <c r="BF251" s="293">
        <f t="shared" si="75"/>
        <v>0</v>
      </c>
      <c r="BG251" s="293">
        <f t="shared" si="75"/>
        <v>0</v>
      </c>
      <c r="BH251" s="293">
        <f t="shared" si="75"/>
        <v>0</v>
      </c>
      <c r="BI251" s="293">
        <f t="shared" si="75"/>
        <v>0</v>
      </c>
      <c r="BJ251" s="293">
        <f t="shared" si="75"/>
        <v>0</v>
      </c>
      <c r="BK251" s="293">
        <f t="shared" si="75"/>
        <v>0</v>
      </c>
      <c r="BL251" s="293">
        <f t="shared" si="75"/>
        <v>0</v>
      </c>
      <c r="BM251" s="293">
        <f t="shared" si="75"/>
        <v>0</v>
      </c>
      <c r="BN251" s="293">
        <f t="shared" si="75"/>
        <v>0</v>
      </c>
      <c r="BO251" s="293">
        <f t="shared" si="75"/>
        <v>0</v>
      </c>
      <c r="BP251" s="293">
        <f t="shared" si="75"/>
        <v>0</v>
      </c>
      <c r="BQ251" s="293">
        <f t="shared" si="75"/>
        <v>0</v>
      </c>
      <c r="BR251" s="293">
        <f t="shared" si="75"/>
        <v>0</v>
      </c>
      <c r="BS251" s="293">
        <f t="shared" ref="P251:BU256" si="76">SUMIFS(listof_result_total_scores,listof_result_program_codes,$C251,listof_result_teams,BS$3)</f>
        <v>0</v>
      </c>
      <c r="BT251" s="293">
        <f t="shared" si="76"/>
        <v>0</v>
      </c>
      <c r="BU251" s="293">
        <f t="shared" si="76"/>
        <v>0</v>
      </c>
    </row>
    <row r="252" spans="2:73" ht="18" customHeight="1" thickBot="1">
      <c r="B252" s="294">
        <v>246</v>
      </c>
      <c r="C252" s="297"/>
      <c r="D252" s="365"/>
      <c r="E252" s="366"/>
      <c r="F252" s="367"/>
      <c r="G252" s="367"/>
      <c r="H252" s="368"/>
      <c r="I252" s="367"/>
      <c r="J252" s="367"/>
      <c r="K252" s="295"/>
      <c r="L252" s="297" t="str">
        <f t="shared" si="61"/>
        <v/>
      </c>
      <c r="M252" s="297"/>
      <c r="N252" s="298">
        <f t="shared" si="74"/>
        <v>0</v>
      </c>
      <c r="O252" s="298">
        <f t="shared" si="74"/>
        <v>0</v>
      </c>
      <c r="P252" s="298">
        <f t="shared" si="76"/>
        <v>0</v>
      </c>
      <c r="Q252" s="298">
        <f t="shared" si="76"/>
        <v>0</v>
      </c>
      <c r="R252" s="298">
        <f t="shared" si="76"/>
        <v>0</v>
      </c>
      <c r="S252" s="298">
        <f t="shared" si="76"/>
        <v>0</v>
      </c>
      <c r="T252" s="298">
        <f t="shared" si="76"/>
        <v>0</v>
      </c>
      <c r="U252" s="298">
        <f t="shared" si="76"/>
        <v>0</v>
      </c>
      <c r="V252" s="298">
        <f t="shared" si="76"/>
        <v>0</v>
      </c>
      <c r="W252" s="298">
        <f t="shared" si="76"/>
        <v>0</v>
      </c>
      <c r="X252" s="298">
        <f t="shared" si="76"/>
        <v>0</v>
      </c>
      <c r="Y252" s="298">
        <f t="shared" si="76"/>
        <v>0</v>
      </c>
      <c r="Z252" s="298">
        <f t="shared" si="76"/>
        <v>0</v>
      </c>
      <c r="AA252" s="298">
        <f t="shared" si="76"/>
        <v>0</v>
      </c>
      <c r="AB252" s="298">
        <f t="shared" si="76"/>
        <v>0</v>
      </c>
      <c r="AC252" s="298">
        <f t="shared" si="76"/>
        <v>0</v>
      </c>
      <c r="AD252" s="298">
        <f t="shared" si="76"/>
        <v>0</v>
      </c>
      <c r="AE252" s="298">
        <f t="shared" si="76"/>
        <v>0</v>
      </c>
      <c r="AF252" s="298">
        <f t="shared" si="76"/>
        <v>0</v>
      </c>
      <c r="AG252" s="298">
        <f t="shared" si="76"/>
        <v>0</v>
      </c>
      <c r="AH252" s="298">
        <f t="shared" si="76"/>
        <v>0</v>
      </c>
      <c r="AI252" s="298">
        <f t="shared" si="76"/>
        <v>0</v>
      </c>
      <c r="AJ252" s="298">
        <f t="shared" si="76"/>
        <v>0</v>
      </c>
      <c r="AK252" s="298">
        <f t="shared" si="76"/>
        <v>0</v>
      </c>
      <c r="AL252" s="298">
        <f t="shared" si="76"/>
        <v>0</v>
      </c>
      <c r="AM252" s="298">
        <f t="shared" si="76"/>
        <v>0</v>
      </c>
      <c r="AN252" s="298">
        <f t="shared" si="76"/>
        <v>0</v>
      </c>
      <c r="AO252" s="298">
        <f t="shared" si="76"/>
        <v>0</v>
      </c>
      <c r="AP252" s="298">
        <f t="shared" si="76"/>
        <v>0</v>
      </c>
      <c r="AQ252" s="298">
        <f t="shared" si="76"/>
        <v>0</v>
      </c>
      <c r="AR252" s="298">
        <f t="shared" si="76"/>
        <v>0</v>
      </c>
      <c r="AS252" s="298">
        <f t="shared" si="76"/>
        <v>0</v>
      </c>
      <c r="AT252" s="298">
        <f t="shared" si="76"/>
        <v>0</v>
      </c>
      <c r="AU252" s="298">
        <f t="shared" si="76"/>
        <v>0</v>
      </c>
      <c r="AV252" s="298">
        <f t="shared" si="76"/>
        <v>0</v>
      </c>
      <c r="AW252" s="298">
        <f t="shared" si="76"/>
        <v>0</v>
      </c>
      <c r="AX252" s="298">
        <f t="shared" si="76"/>
        <v>0</v>
      </c>
      <c r="AY252" s="298">
        <f t="shared" si="76"/>
        <v>0</v>
      </c>
      <c r="AZ252" s="298">
        <f t="shared" si="76"/>
        <v>0</v>
      </c>
      <c r="BA252" s="298">
        <f t="shared" si="76"/>
        <v>0</v>
      </c>
      <c r="BB252" s="298">
        <f t="shared" si="76"/>
        <v>0</v>
      </c>
      <c r="BC252" s="298">
        <f t="shared" si="76"/>
        <v>0</v>
      </c>
      <c r="BD252" s="298">
        <f t="shared" si="76"/>
        <v>0</v>
      </c>
      <c r="BE252" s="298">
        <f t="shared" si="76"/>
        <v>0</v>
      </c>
      <c r="BF252" s="298">
        <f t="shared" si="76"/>
        <v>0</v>
      </c>
      <c r="BG252" s="298">
        <f t="shared" si="76"/>
        <v>0</v>
      </c>
      <c r="BH252" s="298">
        <f t="shared" si="76"/>
        <v>0</v>
      </c>
      <c r="BI252" s="298">
        <f t="shared" si="76"/>
        <v>0</v>
      </c>
      <c r="BJ252" s="298">
        <f t="shared" si="76"/>
        <v>0</v>
      </c>
      <c r="BK252" s="298">
        <f t="shared" si="76"/>
        <v>0</v>
      </c>
      <c r="BL252" s="298">
        <f t="shared" si="76"/>
        <v>0</v>
      </c>
      <c r="BM252" s="298">
        <f t="shared" si="76"/>
        <v>0</v>
      </c>
      <c r="BN252" s="298">
        <f t="shared" si="76"/>
        <v>0</v>
      </c>
      <c r="BO252" s="298">
        <f t="shared" si="76"/>
        <v>0</v>
      </c>
      <c r="BP252" s="298">
        <f t="shared" si="76"/>
        <v>0</v>
      </c>
      <c r="BQ252" s="298">
        <f t="shared" si="76"/>
        <v>0</v>
      </c>
      <c r="BR252" s="298">
        <f t="shared" si="76"/>
        <v>0</v>
      </c>
      <c r="BS252" s="298">
        <f t="shared" si="76"/>
        <v>0</v>
      </c>
      <c r="BT252" s="298">
        <f t="shared" si="76"/>
        <v>0</v>
      </c>
      <c r="BU252" s="298">
        <f t="shared" si="76"/>
        <v>0</v>
      </c>
    </row>
    <row r="253" spans="2:73" ht="18" customHeight="1">
      <c r="B253" s="294">
        <v>247</v>
      </c>
      <c r="C253" s="292"/>
      <c r="D253" s="361"/>
      <c r="E253" s="362"/>
      <c r="F253" s="363"/>
      <c r="G253" s="363"/>
      <c r="H253" s="364"/>
      <c r="I253" s="363"/>
      <c r="J253" s="363"/>
      <c r="K253" s="291"/>
      <c r="L253" s="292" t="str">
        <f t="shared" si="61"/>
        <v/>
      </c>
      <c r="M253" s="292"/>
      <c r="N253" s="293">
        <f t="shared" si="74"/>
        <v>0</v>
      </c>
      <c r="O253" s="293">
        <f t="shared" si="74"/>
        <v>0</v>
      </c>
      <c r="P253" s="293">
        <f t="shared" si="76"/>
        <v>0</v>
      </c>
      <c r="Q253" s="293">
        <f t="shared" si="76"/>
        <v>0</v>
      </c>
      <c r="R253" s="293">
        <f t="shared" si="76"/>
        <v>0</v>
      </c>
      <c r="S253" s="293">
        <f t="shared" si="76"/>
        <v>0</v>
      </c>
      <c r="T253" s="293">
        <f t="shared" si="76"/>
        <v>0</v>
      </c>
      <c r="U253" s="293">
        <f t="shared" si="76"/>
        <v>0</v>
      </c>
      <c r="V253" s="293">
        <f t="shared" si="76"/>
        <v>0</v>
      </c>
      <c r="W253" s="293">
        <f t="shared" si="76"/>
        <v>0</v>
      </c>
      <c r="X253" s="293">
        <f t="shared" si="76"/>
        <v>0</v>
      </c>
      <c r="Y253" s="293">
        <f t="shared" si="76"/>
        <v>0</v>
      </c>
      <c r="Z253" s="293">
        <f t="shared" si="76"/>
        <v>0</v>
      </c>
      <c r="AA253" s="293">
        <f t="shared" si="76"/>
        <v>0</v>
      </c>
      <c r="AB253" s="293">
        <f t="shared" si="76"/>
        <v>0</v>
      </c>
      <c r="AC253" s="293">
        <f t="shared" si="76"/>
        <v>0</v>
      </c>
      <c r="AD253" s="293">
        <f t="shared" si="76"/>
        <v>0</v>
      </c>
      <c r="AE253" s="293">
        <f t="shared" si="76"/>
        <v>0</v>
      </c>
      <c r="AF253" s="293">
        <f t="shared" si="76"/>
        <v>0</v>
      </c>
      <c r="AG253" s="293">
        <f t="shared" si="76"/>
        <v>0</v>
      </c>
      <c r="AH253" s="293">
        <f t="shared" si="76"/>
        <v>0</v>
      </c>
      <c r="AI253" s="293">
        <f t="shared" si="76"/>
        <v>0</v>
      </c>
      <c r="AJ253" s="293">
        <f t="shared" si="76"/>
        <v>0</v>
      </c>
      <c r="AK253" s="293">
        <f t="shared" si="76"/>
        <v>0</v>
      </c>
      <c r="AL253" s="293">
        <f t="shared" si="76"/>
        <v>0</v>
      </c>
      <c r="AM253" s="293">
        <f t="shared" si="76"/>
        <v>0</v>
      </c>
      <c r="AN253" s="293">
        <f t="shared" si="76"/>
        <v>0</v>
      </c>
      <c r="AO253" s="293">
        <f t="shared" si="76"/>
        <v>0</v>
      </c>
      <c r="AP253" s="293">
        <f t="shared" si="76"/>
        <v>0</v>
      </c>
      <c r="AQ253" s="293">
        <f t="shared" si="76"/>
        <v>0</v>
      </c>
      <c r="AR253" s="293">
        <f t="shared" si="76"/>
        <v>0</v>
      </c>
      <c r="AS253" s="293">
        <f t="shared" si="76"/>
        <v>0</v>
      </c>
      <c r="AT253" s="293">
        <f t="shared" si="76"/>
        <v>0</v>
      </c>
      <c r="AU253" s="293">
        <f t="shared" si="76"/>
        <v>0</v>
      </c>
      <c r="AV253" s="293">
        <f t="shared" si="76"/>
        <v>0</v>
      </c>
      <c r="AW253" s="293">
        <f t="shared" si="76"/>
        <v>0</v>
      </c>
      <c r="AX253" s="293">
        <f t="shared" si="76"/>
        <v>0</v>
      </c>
      <c r="AY253" s="293">
        <f t="shared" si="76"/>
        <v>0</v>
      </c>
      <c r="AZ253" s="293">
        <f t="shared" si="76"/>
        <v>0</v>
      </c>
      <c r="BA253" s="293">
        <f t="shared" si="76"/>
        <v>0</v>
      </c>
      <c r="BB253" s="293">
        <f t="shared" si="76"/>
        <v>0</v>
      </c>
      <c r="BC253" s="293">
        <f t="shared" si="76"/>
        <v>0</v>
      </c>
      <c r="BD253" s="293">
        <f t="shared" si="76"/>
        <v>0</v>
      </c>
      <c r="BE253" s="293">
        <f t="shared" si="76"/>
        <v>0</v>
      </c>
      <c r="BF253" s="293">
        <f t="shared" si="76"/>
        <v>0</v>
      </c>
      <c r="BG253" s="293">
        <f t="shared" si="76"/>
        <v>0</v>
      </c>
      <c r="BH253" s="293">
        <f t="shared" si="76"/>
        <v>0</v>
      </c>
      <c r="BI253" s="293">
        <f t="shared" si="76"/>
        <v>0</v>
      </c>
      <c r="BJ253" s="293">
        <f t="shared" si="76"/>
        <v>0</v>
      </c>
      <c r="BK253" s="293">
        <f t="shared" si="76"/>
        <v>0</v>
      </c>
      <c r="BL253" s="293">
        <f t="shared" si="76"/>
        <v>0</v>
      </c>
      <c r="BM253" s="293">
        <f t="shared" si="76"/>
        <v>0</v>
      </c>
      <c r="BN253" s="293">
        <f t="shared" si="76"/>
        <v>0</v>
      </c>
      <c r="BO253" s="293">
        <f t="shared" si="76"/>
        <v>0</v>
      </c>
      <c r="BP253" s="293">
        <f t="shared" si="76"/>
        <v>0</v>
      </c>
      <c r="BQ253" s="293">
        <f t="shared" si="76"/>
        <v>0</v>
      </c>
      <c r="BR253" s="293">
        <f t="shared" si="76"/>
        <v>0</v>
      </c>
      <c r="BS253" s="293">
        <f t="shared" si="76"/>
        <v>0</v>
      </c>
      <c r="BT253" s="293">
        <f t="shared" si="76"/>
        <v>0</v>
      </c>
      <c r="BU253" s="293">
        <f t="shared" si="76"/>
        <v>0</v>
      </c>
    </row>
    <row r="254" spans="2:73" ht="18" customHeight="1" thickBot="1">
      <c r="B254" s="294">
        <v>248</v>
      </c>
      <c r="C254" s="297"/>
      <c r="D254" s="365"/>
      <c r="E254" s="366"/>
      <c r="F254" s="367"/>
      <c r="G254" s="367"/>
      <c r="H254" s="368"/>
      <c r="I254" s="367"/>
      <c r="J254" s="367"/>
      <c r="K254" s="295"/>
      <c r="L254" s="297" t="str">
        <f t="shared" si="61"/>
        <v/>
      </c>
      <c r="M254" s="297"/>
      <c r="N254" s="298">
        <f t="shared" si="74"/>
        <v>0</v>
      </c>
      <c r="O254" s="298">
        <f t="shared" si="74"/>
        <v>0</v>
      </c>
      <c r="P254" s="298">
        <f t="shared" si="76"/>
        <v>0</v>
      </c>
      <c r="Q254" s="298">
        <f t="shared" si="76"/>
        <v>0</v>
      </c>
      <c r="R254" s="298">
        <f t="shared" si="76"/>
        <v>0</v>
      </c>
      <c r="S254" s="298">
        <f t="shared" si="76"/>
        <v>0</v>
      </c>
      <c r="T254" s="298">
        <f t="shared" si="76"/>
        <v>0</v>
      </c>
      <c r="U254" s="298">
        <f t="shared" si="76"/>
        <v>0</v>
      </c>
      <c r="V254" s="298">
        <f t="shared" si="76"/>
        <v>0</v>
      </c>
      <c r="W254" s="298">
        <f t="shared" si="76"/>
        <v>0</v>
      </c>
      <c r="X254" s="298">
        <f t="shared" si="76"/>
        <v>0</v>
      </c>
      <c r="Y254" s="298">
        <f t="shared" si="76"/>
        <v>0</v>
      </c>
      <c r="Z254" s="298">
        <f t="shared" si="76"/>
        <v>0</v>
      </c>
      <c r="AA254" s="298">
        <f t="shared" si="76"/>
        <v>0</v>
      </c>
      <c r="AB254" s="298">
        <f t="shared" si="76"/>
        <v>0</v>
      </c>
      <c r="AC254" s="298">
        <f t="shared" si="76"/>
        <v>0</v>
      </c>
      <c r="AD254" s="298">
        <f t="shared" si="76"/>
        <v>0</v>
      </c>
      <c r="AE254" s="298">
        <f t="shared" si="76"/>
        <v>0</v>
      </c>
      <c r="AF254" s="298">
        <f t="shared" si="76"/>
        <v>0</v>
      </c>
      <c r="AG254" s="298">
        <f t="shared" si="76"/>
        <v>0</v>
      </c>
      <c r="AH254" s="298">
        <f t="shared" si="76"/>
        <v>0</v>
      </c>
      <c r="AI254" s="298">
        <f t="shared" si="76"/>
        <v>0</v>
      </c>
      <c r="AJ254" s="298">
        <f t="shared" si="76"/>
        <v>0</v>
      </c>
      <c r="AK254" s="298">
        <f t="shared" si="76"/>
        <v>0</v>
      </c>
      <c r="AL254" s="298">
        <f t="shared" si="76"/>
        <v>0</v>
      </c>
      <c r="AM254" s="298">
        <f t="shared" si="76"/>
        <v>0</v>
      </c>
      <c r="AN254" s="298">
        <f t="shared" si="76"/>
        <v>0</v>
      </c>
      <c r="AO254" s="298">
        <f t="shared" si="76"/>
        <v>0</v>
      </c>
      <c r="AP254" s="298">
        <f t="shared" si="76"/>
        <v>0</v>
      </c>
      <c r="AQ254" s="298">
        <f t="shared" si="76"/>
        <v>0</v>
      </c>
      <c r="AR254" s="298">
        <f t="shared" si="76"/>
        <v>0</v>
      </c>
      <c r="AS254" s="298">
        <f t="shared" si="76"/>
        <v>0</v>
      </c>
      <c r="AT254" s="298">
        <f t="shared" si="76"/>
        <v>0</v>
      </c>
      <c r="AU254" s="298">
        <f t="shared" si="76"/>
        <v>0</v>
      </c>
      <c r="AV254" s="298">
        <f t="shared" si="76"/>
        <v>0</v>
      </c>
      <c r="AW254" s="298">
        <f t="shared" si="76"/>
        <v>0</v>
      </c>
      <c r="AX254" s="298">
        <f t="shared" si="76"/>
        <v>0</v>
      </c>
      <c r="AY254" s="298">
        <f t="shared" si="76"/>
        <v>0</v>
      </c>
      <c r="AZ254" s="298">
        <f t="shared" si="76"/>
        <v>0</v>
      </c>
      <c r="BA254" s="298">
        <f t="shared" si="76"/>
        <v>0</v>
      </c>
      <c r="BB254" s="298">
        <f t="shared" si="76"/>
        <v>0</v>
      </c>
      <c r="BC254" s="298">
        <f t="shared" si="76"/>
        <v>0</v>
      </c>
      <c r="BD254" s="298">
        <f t="shared" si="76"/>
        <v>0</v>
      </c>
      <c r="BE254" s="298">
        <f t="shared" si="76"/>
        <v>0</v>
      </c>
      <c r="BF254" s="298">
        <f t="shared" si="76"/>
        <v>0</v>
      </c>
      <c r="BG254" s="298">
        <f t="shared" si="76"/>
        <v>0</v>
      </c>
      <c r="BH254" s="298">
        <f t="shared" si="76"/>
        <v>0</v>
      </c>
      <c r="BI254" s="298">
        <f t="shared" si="76"/>
        <v>0</v>
      </c>
      <c r="BJ254" s="298">
        <f t="shared" si="76"/>
        <v>0</v>
      </c>
      <c r="BK254" s="298">
        <f t="shared" si="76"/>
        <v>0</v>
      </c>
      <c r="BL254" s="298">
        <f t="shared" si="76"/>
        <v>0</v>
      </c>
      <c r="BM254" s="298">
        <f t="shared" si="76"/>
        <v>0</v>
      </c>
      <c r="BN254" s="298">
        <f t="shared" si="76"/>
        <v>0</v>
      </c>
      <c r="BO254" s="298">
        <f t="shared" si="76"/>
        <v>0</v>
      </c>
      <c r="BP254" s="298">
        <f t="shared" si="76"/>
        <v>0</v>
      </c>
      <c r="BQ254" s="298">
        <f t="shared" si="76"/>
        <v>0</v>
      </c>
      <c r="BR254" s="298">
        <f t="shared" si="76"/>
        <v>0</v>
      </c>
      <c r="BS254" s="298">
        <f t="shared" si="76"/>
        <v>0</v>
      </c>
      <c r="BT254" s="298">
        <f t="shared" si="76"/>
        <v>0</v>
      </c>
      <c r="BU254" s="298">
        <f t="shared" si="76"/>
        <v>0</v>
      </c>
    </row>
    <row r="255" spans="2:73" ht="18" customHeight="1">
      <c r="B255" s="294">
        <v>249</v>
      </c>
      <c r="C255" s="292"/>
      <c r="D255" s="361"/>
      <c r="E255" s="362"/>
      <c r="F255" s="363"/>
      <c r="G255" s="363"/>
      <c r="H255" s="364"/>
      <c r="I255" s="363"/>
      <c r="J255" s="363"/>
      <c r="K255" s="291"/>
      <c r="L255" s="292" t="str">
        <f t="shared" si="61"/>
        <v/>
      </c>
      <c r="M255" s="292"/>
      <c r="N255" s="293">
        <f t="shared" si="74"/>
        <v>0</v>
      </c>
      <c r="O255" s="293">
        <f t="shared" si="74"/>
        <v>0</v>
      </c>
      <c r="P255" s="293">
        <f t="shared" si="76"/>
        <v>0</v>
      </c>
      <c r="Q255" s="293">
        <f t="shared" si="76"/>
        <v>0</v>
      </c>
      <c r="R255" s="293">
        <f t="shared" si="76"/>
        <v>0</v>
      </c>
      <c r="S255" s="293">
        <f t="shared" si="76"/>
        <v>0</v>
      </c>
      <c r="T255" s="293">
        <f t="shared" si="76"/>
        <v>0</v>
      </c>
      <c r="U255" s="293">
        <f t="shared" si="76"/>
        <v>0</v>
      </c>
      <c r="V255" s="293">
        <f t="shared" si="76"/>
        <v>0</v>
      </c>
      <c r="W255" s="293">
        <f t="shared" si="76"/>
        <v>0</v>
      </c>
      <c r="X255" s="293">
        <f t="shared" si="76"/>
        <v>0</v>
      </c>
      <c r="Y255" s="293">
        <f t="shared" si="76"/>
        <v>0</v>
      </c>
      <c r="Z255" s="293">
        <f t="shared" si="76"/>
        <v>0</v>
      </c>
      <c r="AA255" s="293">
        <f t="shared" si="76"/>
        <v>0</v>
      </c>
      <c r="AB255" s="293">
        <f t="shared" si="76"/>
        <v>0</v>
      </c>
      <c r="AC255" s="293">
        <f t="shared" si="76"/>
        <v>0</v>
      </c>
      <c r="AD255" s="293">
        <f t="shared" si="76"/>
        <v>0</v>
      </c>
      <c r="AE255" s="293">
        <f t="shared" si="76"/>
        <v>0</v>
      </c>
      <c r="AF255" s="293">
        <f t="shared" si="76"/>
        <v>0</v>
      </c>
      <c r="AG255" s="293">
        <f t="shared" si="76"/>
        <v>0</v>
      </c>
      <c r="AH255" s="293">
        <f t="shared" si="76"/>
        <v>0</v>
      </c>
      <c r="AI255" s="293">
        <f t="shared" si="76"/>
        <v>0</v>
      </c>
      <c r="AJ255" s="293">
        <f t="shared" si="76"/>
        <v>0</v>
      </c>
      <c r="AK255" s="293">
        <f t="shared" si="76"/>
        <v>0</v>
      </c>
      <c r="AL255" s="293">
        <f t="shared" si="76"/>
        <v>0</v>
      </c>
      <c r="AM255" s="293">
        <f t="shared" si="76"/>
        <v>0</v>
      </c>
      <c r="AN255" s="293">
        <f t="shared" si="76"/>
        <v>0</v>
      </c>
      <c r="AO255" s="293">
        <f t="shared" si="76"/>
        <v>0</v>
      </c>
      <c r="AP255" s="293">
        <f t="shared" si="76"/>
        <v>0</v>
      </c>
      <c r="AQ255" s="293">
        <f t="shared" si="76"/>
        <v>0</v>
      </c>
      <c r="AR255" s="293">
        <f t="shared" si="76"/>
        <v>0</v>
      </c>
      <c r="AS255" s="293">
        <f t="shared" si="76"/>
        <v>0</v>
      </c>
      <c r="AT255" s="293">
        <f t="shared" si="76"/>
        <v>0</v>
      </c>
      <c r="AU255" s="293">
        <f t="shared" si="76"/>
        <v>0</v>
      </c>
      <c r="AV255" s="293">
        <f t="shared" si="76"/>
        <v>0</v>
      </c>
      <c r="AW255" s="293">
        <f t="shared" si="76"/>
        <v>0</v>
      </c>
      <c r="AX255" s="293">
        <f t="shared" si="76"/>
        <v>0</v>
      </c>
      <c r="AY255" s="293">
        <f t="shared" si="76"/>
        <v>0</v>
      </c>
      <c r="AZ255" s="293">
        <f t="shared" si="76"/>
        <v>0</v>
      </c>
      <c r="BA255" s="293">
        <f t="shared" si="76"/>
        <v>0</v>
      </c>
      <c r="BB255" s="293">
        <f t="shared" si="76"/>
        <v>0</v>
      </c>
      <c r="BC255" s="293">
        <f t="shared" si="76"/>
        <v>0</v>
      </c>
      <c r="BD255" s="293">
        <f t="shared" si="76"/>
        <v>0</v>
      </c>
      <c r="BE255" s="293">
        <f t="shared" si="76"/>
        <v>0</v>
      </c>
      <c r="BF255" s="293">
        <f t="shared" si="76"/>
        <v>0</v>
      </c>
      <c r="BG255" s="293">
        <f t="shared" si="76"/>
        <v>0</v>
      </c>
      <c r="BH255" s="293">
        <f t="shared" si="76"/>
        <v>0</v>
      </c>
      <c r="BI255" s="293">
        <f t="shared" si="76"/>
        <v>0</v>
      </c>
      <c r="BJ255" s="293">
        <f t="shared" si="76"/>
        <v>0</v>
      </c>
      <c r="BK255" s="293">
        <f t="shared" si="76"/>
        <v>0</v>
      </c>
      <c r="BL255" s="293">
        <f t="shared" si="76"/>
        <v>0</v>
      </c>
      <c r="BM255" s="293">
        <f t="shared" si="76"/>
        <v>0</v>
      </c>
      <c r="BN255" s="293">
        <f t="shared" si="76"/>
        <v>0</v>
      </c>
      <c r="BO255" s="293">
        <f t="shared" si="76"/>
        <v>0</v>
      </c>
      <c r="BP255" s="293">
        <f t="shared" si="76"/>
        <v>0</v>
      </c>
      <c r="BQ255" s="293">
        <f t="shared" si="76"/>
        <v>0</v>
      </c>
      <c r="BR255" s="293">
        <f t="shared" si="76"/>
        <v>0</v>
      </c>
      <c r="BS255" s="293">
        <f t="shared" si="76"/>
        <v>0</v>
      </c>
      <c r="BT255" s="293">
        <f t="shared" si="76"/>
        <v>0</v>
      </c>
      <c r="BU255" s="293">
        <f t="shared" si="76"/>
        <v>0</v>
      </c>
    </row>
    <row r="256" spans="2:73" ht="18" customHeight="1" thickBot="1">
      <c r="B256" s="294">
        <v>250</v>
      </c>
      <c r="C256" s="297"/>
      <c r="D256" s="365"/>
      <c r="E256" s="366"/>
      <c r="F256" s="367"/>
      <c r="G256" s="367"/>
      <c r="H256" s="368"/>
      <c r="I256" s="367"/>
      <c r="J256" s="367"/>
      <c r="K256" s="295"/>
      <c r="L256" s="297" t="str">
        <f t="shared" si="61"/>
        <v/>
      </c>
      <c r="M256" s="297"/>
      <c r="N256" s="298">
        <f t="shared" si="74"/>
        <v>0</v>
      </c>
      <c r="O256" s="298">
        <f t="shared" si="74"/>
        <v>0</v>
      </c>
      <c r="P256" s="298">
        <f t="shared" si="76"/>
        <v>0</v>
      </c>
      <c r="Q256" s="298">
        <f t="shared" si="76"/>
        <v>0</v>
      </c>
      <c r="R256" s="298">
        <f t="shared" si="76"/>
        <v>0</v>
      </c>
      <c r="S256" s="298">
        <f t="shared" si="76"/>
        <v>0</v>
      </c>
      <c r="T256" s="298">
        <f t="shared" si="76"/>
        <v>0</v>
      </c>
      <c r="U256" s="298">
        <f t="shared" si="76"/>
        <v>0</v>
      </c>
      <c r="V256" s="298">
        <f t="shared" si="76"/>
        <v>0</v>
      </c>
      <c r="W256" s="298">
        <f t="shared" si="76"/>
        <v>0</v>
      </c>
      <c r="X256" s="298">
        <f t="shared" si="76"/>
        <v>0</v>
      </c>
      <c r="Y256" s="298">
        <f t="shared" si="76"/>
        <v>0</v>
      </c>
      <c r="Z256" s="298">
        <f t="shared" si="76"/>
        <v>0</v>
      </c>
      <c r="AA256" s="298">
        <f t="shared" si="76"/>
        <v>0</v>
      </c>
      <c r="AB256" s="298">
        <f t="shared" si="76"/>
        <v>0</v>
      </c>
      <c r="AC256" s="298">
        <f t="shared" si="76"/>
        <v>0</v>
      </c>
      <c r="AD256" s="298">
        <f t="shared" si="76"/>
        <v>0</v>
      </c>
      <c r="AE256" s="298">
        <f t="shared" si="76"/>
        <v>0</v>
      </c>
      <c r="AF256" s="298">
        <f t="shared" si="76"/>
        <v>0</v>
      </c>
      <c r="AG256" s="298">
        <f t="shared" si="76"/>
        <v>0</v>
      </c>
      <c r="AH256" s="298">
        <f t="shared" si="76"/>
        <v>0</v>
      </c>
      <c r="AI256" s="298">
        <f t="shared" si="76"/>
        <v>0</v>
      </c>
      <c r="AJ256" s="298">
        <f t="shared" ref="P256:BU260" si="77">SUMIFS(listof_result_total_scores,listof_result_program_codes,$C256,listof_result_teams,AJ$3)</f>
        <v>0</v>
      </c>
      <c r="AK256" s="298">
        <f t="shared" si="77"/>
        <v>0</v>
      </c>
      <c r="AL256" s="298">
        <f t="shared" si="77"/>
        <v>0</v>
      </c>
      <c r="AM256" s="298">
        <f t="shared" si="77"/>
        <v>0</v>
      </c>
      <c r="AN256" s="298">
        <f t="shared" si="77"/>
        <v>0</v>
      </c>
      <c r="AO256" s="298">
        <f t="shared" si="77"/>
        <v>0</v>
      </c>
      <c r="AP256" s="298">
        <f t="shared" si="77"/>
        <v>0</v>
      </c>
      <c r="AQ256" s="298">
        <f t="shared" si="77"/>
        <v>0</v>
      </c>
      <c r="AR256" s="298">
        <f t="shared" si="77"/>
        <v>0</v>
      </c>
      <c r="AS256" s="298">
        <f t="shared" si="77"/>
        <v>0</v>
      </c>
      <c r="AT256" s="298">
        <f t="shared" si="77"/>
        <v>0</v>
      </c>
      <c r="AU256" s="298">
        <f t="shared" si="77"/>
        <v>0</v>
      </c>
      <c r="AV256" s="298">
        <f t="shared" si="77"/>
        <v>0</v>
      </c>
      <c r="AW256" s="298">
        <f t="shared" si="77"/>
        <v>0</v>
      </c>
      <c r="AX256" s="298">
        <f t="shared" si="77"/>
        <v>0</v>
      </c>
      <c r="AY256" s="298">
        <f t="shared" si="77"/>
        <v>0</v>
      </c>
      <c r="AZ256" s="298">
        <f t="shared" si="77"/>
        <v>0</v>
      </c>
      <c r="BA256" s="298">
        <f t="shared" si="77"/>
        <v>0</v>
      </c>
      <c r="BB256" s="298">
        <f t="shared" si="77"/>
        <v>0</v>
      </c>
      <c r="BC256" s="298">
        <f t="shared" si="77"/>
        <v>0</v>
      </c>
      <c r="BD256" s="298">
        <f t="shared" si="77"/>
        <v>0</v>
      </c>
      <c r="BE256" s="298">
        <f t="shared" si="77"/>
        <v>0</v>
      </c>
      <c r="BF256" s="298">
        <f t="shared" si="77"/>
        <v>0</v>
      </c>
      <c r="BG256" s="298">
        <f t="shared" si="77"/>
        <v>0</v>
      </c>
      <c r="BH256" s="298">
        <f t="shared" si="77"/>
        <v>0</v>
      </c>
      <c r="BI256" s="298">
        <f t="shared" si="77"/>
        <v>0</v>
      </c>
      <c r="BJ256" s="298">
        <f t="shared" si="77"/>
        <v>0</v>
      </c>
      <c r="BK256" s="298">
        <f t="shared" si="77"/>
        <v>0</v>
      </c>
      <c r="BL256" s="298">
        <f t="shared" si="77"/>
        <v>0</v>
      </c>
      <c r="BM256" s="298">
        <f t="shared" si="77"/>
        <v>0</v>
      </c>
      <c r="BN256" s="298">
        <f t="shared" si="77"/>
        <v>0</v>
      </c>
      <c r="BO256" s="298">
        <f t="shared" si="77"/>
        <v>0</v>
      </c>
      <c r="BP256" s="298">
        <f t="shared" si="77"/>
        <v>0</v>
      </c>
      <c r="BQ256" s="298">
        <f t="shared" si="77"/>
        <v>0</v>
      </c>
      <c r="BR256" s="298">
        <f t="shared" si="77"/>
        <v>0</v>
      </c>
      <c r="BS256" s="298">
        <f t="shared" si="77"/>
        <v>0</v>
      </c>
      <c r="BT256" s="298">
        <f t="shared" si="77"/>
        <v>0</v>
      </c>
      <c r="BU256" s="298">
        <f t="shared" si="77"/>
        <v>0</v>
      </c>
    </row>
    <row r="257" spans="2:73" ht="18" customHeight="1">
      <c r="B257" s="294">
        <v>251</v>
      </c>
      <c r="C257" s="292"/>
      <c r="D257" s="361"/>
      <c r="E257" s="362"/>
      <c r="F257" s="363"/>
      <c r="G257" s="363"/>
      <c r="H257" s="364"/>
      <c r="I257" s="363"/>
      <c r="J257" s="363"/>
      <c r="K257" s="291"/>
      <c r="L257" s="292" t="str">
        <f t="shared" si="61"/>
        <v/>
      </c>
      <c r="M257" s="292"/>
      <c r="N257" s="293">
        <f t="shared" si="74"/>
        <v>0</v>
      </c>
      <c r="O257" s="293">
        <f t="shared" si="74"/>
        <v>0</v>
      </c>
      <c r="P257" s="293">
        <f t="shared" si="77"/>
        <v>0</v>
      </c>
      <c r="Q257" s="293">
        <f t="shared" si="77"/>
        <v>0</v>
      </c>
      <c r="R257" s="293">
        <f t="shared" si="77"/>
        <v>0</v>
      </c>
      <c r="S257" s="293">
        <f t="shared" si="77"/>
        <v>0</v>
      </c>
      <c r="T257" s="293">
        <f t="shared" si="77"/>
        <v>0</v>
      </c>
      <c r="U257" s="293">
        <f t="shared" si="77"/>
        <v>0</v>
      </c>
      <c r="V257" s="293">
        <f t="shared" si="77"/>
        <v>0</v>
      </c>
      <c r="W257" s="293">
        <f t="shared" si="77"/>
        <v>0</v>
      </c>
      <c r="X257" s="293">
        <f t="shared" si="77"/>
        <v>0</v>
      </c>
      <c r="Y257" s="293">
        <f t="shared" si="77"/>
        <v>0</v>
      </c>
      <c r="Z257" s="293">
        <f t="shared" si="77"/>
        <v>0</v>
      </c>
      <c r="AA257" s="293">
        <f t="shared" si="77"/>
        <v>0</v>
      </c>
      <c r="AB257" s="293">
        <f t="shared" si="77"/>
        <v>0</v>
      </c>
      <c r="AC257" s="293">
        <f t="shared" si="77"/>
        <v>0</v>
      </c>
      <c r="AD257" s="293">
        <f t="shared" si="77"/>
        <v>0</v>
      </c>
      <c r="AE257" s="293">
        <f t="shared" si="77"/>
        <v>0</v>
      </c>
      <c r="AF257" s="293">
        <f t="shared" si="77"/>
        <v>0</v>
      </c>
      <c r="AG257" s="293">
        <f t="shared" si="77"/>
        <v>0</v>
      </c>
      <c r="AH257" s="293">
        <f t="shared" si="77"/>
        <v>0</v>
      </c>
      <c r="AI257" s="293">
        <f t="shared" si="77"/>
        <v>0</v>
      </c>
      <c r="AJ257" s="293">
        <f t="shared" si="77"/>
        <v>0</v>
      </c>
      <c r="AK257" s="293">
        <f t="shared" si="77"/>
        <v>0</v>
      </c>
      <c r="AL257" s="293">
        <f t="shared" si="77"/>
        <v>0</v>
      </c>
      <c r="AM257" s="293">
        <f t="shared" si="77"/>
        <v>0</v>
      </c>
      <c r="AN257" s="293">
        <f t="shared" si="77"/>
        <v>0</v>
      </c>
      <c r="AO257" s="293">
        <f t="shared" si="77"/>
        <v>0</v>
      </c>
      <c r="AP257" s="293">
        <f t="shared" si="77"/>
        <v>0</v>
      </c>
      <c r="AQ257" s="293">
        <f t="shared" si="77"/>
        <v>0</v>
      </c>
      <c r="AR257" s="293">
        <f t="shared" si="77"/>
        <v>0</v>
      </c>
      <c r="AS257" s="293">
        <f t="shared" si="77"/>
        <v>0</v>
      </c>
      <c r="AT257" s="293">
        <f t="shared" si="77"/>
        <v>0</v>
      </c>
      <c r="AU257" s="293">
        <f t="shared" si="77"/>
        <v>0</v>
      </c>
      <c r="AV257" s="293">
        <f t="shared" si="77"/>
        <v>0</v>
      </c>
      <c r="AW257" s="293">
        <f t="shared" si="77"/>
        <v>0</v>
      </c>
      <c r="AX257" s="293">
        <f t="shared" si="77"/>
        <v>0</v>
      </c>
      <c r="AY257" s="293">
        <f t="shared" si="77"/>
        <v>0</v>
      </c>
      <c r="AZ257" s="293">
        <f t="shared" si="77"/>
        <v>0</v>
      </c>
      <c r="BA257" s="293">
        <f t="shared" si="77"/>
        <v>0</v>
      </c>
      <c r="BB257" s="293">
        <f t="shared" si="77"/>
        <v>0</v>
      </c>
      <c r="BC257" s="293">
        <f t="shared" si="77"/>
        <v>0</v>
      </c>
      <c r="BD257" s="293">
        <f t="shared" si="77"/>
        <v>0</v>
      </c>
      <c r="BE257" s="293">
        <f t="shared" si="77"/>
        <v>0</v>
      </c>
      <c r="BF257" s="293">
        <f t="shared" si="77"/>
        <v>0</v>
      </c>
      <c r="BG257" s="293">
        <f t="shared" si="77"/>
        <v>0</v>
      </c>
      <c r="BH257" s="293">
        <f t="shared" si="77"/>
        <v>0</v>
      </c>
      <c r="BI257" s="293">
        <f t="shared" si="77"/>
        <v>0</v>
      </c>
      <c r="BJ257" s="293">
        <f t="shared" si="77"/>
        <v>0</v>
      </c>
      <c r="BK257" s="293">
        <f t="shared" si="77"/>
        <v>0</v>
      </c>
      <c r="BL257" s="293">
        <f t="shared" si="77"/>
        <v>0</v>
      </c>
      <c r="BM257" s="293">
        <f t="shared" si="77"/>
        <v>0</v>
      </c>
      <c r="BN257" s="293">
        <f t="shared" si="77"/>
        <v>0</v>
      </c>
      <c r="BO257" s="293">
        <f t="shared" si="77"/>
        <v>0</v>
      </c>
      <c r="BP257" s="293">
        <f t="shared" si="77"/>
        <v>0</v>
      </c>
      <c r="BQ257" s="293">
        <f t="shared" si="77"/>
        <v>0</v>
      </c>
      <c r="BR257" s="293">
        <f t="shared" si="77"/>
        <v>0</v>
      </c>
      <c r="BS257" s="293">
        <f t="shared" si="77"/>
        <v>0</v>
      </c>
      <c r="BT257" s="293">
        <f t="shared" si="77"/>
        <v>0</v>
      </c>
      <c r="BU257" s="293">
        <f t="shared" si="77"/>
        <v>0</v>
      </c>
    </row>
    <row r="258" spans="2:73" ht="18" customHeight="1" thickBot="1">
      <c r="B258" s="294">
        <v>252</v>
      </c>
      <c r="C258" s="297"/>
      <c r="D258" s="365"/>
      <c r="E258" s="366"/>
      <c r="F258" s="367"/>
      <c r="G258" s="367"/>
      <c r="H258" s="368"/>
      <c r="I258" s="367"/>
      <c r="J258" s="367"/>
      <c r="K258" s="295"/>
      <c r="L258" s="297" t="str">
        <f t="shared" si="61"/>
        <v/>
      </c>
      <c r="M258" s="297"/>
      <c r="N258" s="298">
        <f t="shared" si="74"/>
        <v>0</v>
      </c>
      <c r="O258" s="298">
        <f t="shared" si="74"/>
        <v>0</v>
      </c>
      <c r="P258" s="298">
        <f t="shared" si="77"/>
        <v>0</v>
      </c>
      <c r="Q258" s="298">
        <f t="shared" si="77"/>
        <v>0</v>
      </c>
      <c r="R258" s="298">
        <f t="shared" si="77"/>
        <v>0</v>
      </c>
      <c r="S258" s="298">
        <f t="shared" si="77"/>
        <v>0</v>
      </c>
      <c r="T258" s="298">
        <f t="shared" si="77"/>
        <v>0</v>
      </c>
      <c r="U258" s="298">
        <f t="shared" si="77"/>
        <v>0</v>
      </c>
      <c r="V258" s="298">
        <f t="shared" si="77"/>
        <v>0</v>
      </c>
      <c r="W258" s="298">
        <f t="shared" si="77"/>
        <v>0</v>
      </c>
      <c r="X258" s="298">
        <f t="shared" si="77"/>
        <v>0</v>
      </c>
      <c r="Y258" s="298">
        <f t="shared" si="77"/>
        <v>0</v>
      </c>
      <c r="Z258" s="298">
        <f t="shared" si="77"/>
        <v>0</v>
      </c>
      <c r="AA258" s="298">
        <f t="shared" si="77"/>
        <v>0</v>
      </c>
      <c r="AB258" s="298">
        <f t="shared" si="77"/>
        <v>0</v>
      </c>
      <c r="AC258" s="298">
        <f t="shared" si="77"/>
        <v>0</v>
      </c>
      <c r="AD258" s="298">
        <f t="shared" si="77"/>
        <v>0</v>
      </c>
      <c r="AE258" s="298">
        <f t="shared" si="77"/>
        <v>0</v>
      </c>
      <c r="AF258" s="298">
        <f t="shared" si="77"/>
        <v>0</v>
      </c>
      <c r="AG258" s="298">
        <f t="shared" si="77"/>
        <v>0</v>
      </c>
      <c r="AH258" s="298">
        <f t="shared" si="77"/>
        <v>0</v>
      </c>
      <c r="AI258" s="298">
        <f t="shared" si="77"/>
        <v>0</v>
      </c>
      <c r="AJ258" s="298">
        <f t="shared" si="77"/>
        <v>0</v>
      </c>
      <c r="AK258" s="298">
        <f t="shared" si="77"/>
        <v>0</v>
      </c>
      <c r="AL258" s="298">
        <f t="shared" si="77"/>
        <v>0</v>
      </c>
      <c r="AM258" s="298">
        <f t="shared" si="77"/>
        <v>0</v>
      </c>
      <c r="AN258" s="298">
        <f t="shared" si="77"/>
        <v>0</v>
      </c>
      <c r="AO258" s="298">
        <f t="shared" si="77"/>
        <v>0</v>
      </c>
      <c r="AP258" s="298">
        <f t="shared" si="77"/>
        <v>0</v>
      </c>
      <c r="AQ258" s="298">
        <f t="shared" si="77"/>
        <v>0</v>
      </c>
      <c r="AR258" s="298">
        <f t="shared" si="77"/>
        <v>0</v>
      </c>
      <c r="AS258" s="298">
        <f t="shared" si="77"/>
        <v>0</v>
      </c>
      <c r="AT258" s="298">
        <f t="shared" si="77"/>
        <v>0</v>
      </c>
      <c r="AU258" s="298">
        <f t="shared" si="77"/>
        <v>0</v>
      </c>
      <c r="AV258" s="298">
        <f t="shared" si="77"/>
        <v>0</v>
      </c>
      <c r="AW258" s="298">
        <f t="shared" si="77"/>
        <v>0</v>
      </c>
      <c r="AX258" s="298">
        <f t="shared" si="77"/>
        <v>0</v>
      </c>
      <c r="AY258" s="298">
        <f t="shared" si="77"/>
        <v>0</v>
      </c>
      <c r="AZ258" s="298">
        <f t="shared" si="77"/>
        <v>0</v>
      </c>
      <c r="BA258" s="298">
        <f t="shared" si="77"/>
        <v>0</v>
      </c>
      <c r="BB258" s="298">
        <f t="shared" si="77"/>
        <v>0</v>
      </c>
      <c r="BC258" s="298">
        <f t="shared" si="77"/>
        <v>0</v>
      </c>
      <c r="BD258" s="298">
        <f t="shared" si="77"/>
        <v>0</v>
      </c>
      <c r="BE258" s="298">
        <f t="shared" si="77"/>
        <v>0</v>
      </c>
      <c r="BF258" s="298">
        <f t="shared" si="77"/>
        <v>0</v>
      </c>
      <c r="BG258" s="298">
        <f t="shared" si="77"/>
        <v>0</v>
      </c>
      <c r="BH258" s="298">
        <f t="shared" si="77"/>
        <v>0</v>
      </c>
      <c r="BI258" s="298">
        <f t="shared" si="77"/>
        <v>0</v>
      </c>
      <c r="BJ258" s="298">
        <f t="shared" si="77"/>
        <v>0</v>
      </c>
      <c r="BK258" s="298">
        <f t="shared" si="77"/>
        <v>0</v>
      </c>
      <c r="BL258" s="298">
        <f t="shared" si="77"/>
        <v>0</v>
      </c>
      <c r="BM258" s="298">
        <f t="shared" si="77"/>
        <v>0</v>
      </c>
      <c r="BN258" s="298">
        <f t="shared" si="77"/>
        <v>0</v>
      </c>
      <c r="BO258" s="298">
        <f t="shared" si="77"/>
        <v>0</v>
      </c>
      <c r="BP258" s="298">
        <f t="shared" si="77"/>
        <v>0</v>
      </c>
      <c r="BQ258" s="298">
        <f t="shared" si="77"/>
        <v>0</v>
      </c>
      <c r="BR258" s="298">
        <f t="shared" si="77"/>
        <v>0</v>
      </c>
      <c r="BS258" s="298">
        <f t="shared" si="77"/>
        <v>0</v>
      </c>
      <c r="BT258" s="298">
        <f t="shared" si="77"/>
        <v>0</v>
      </c>
      <c r="BU258" s="298">
        <f t="shared" si="77"/>
        <v>0</v>
      </c>
    </row>
    <row r="259" spans="2:73" ht="18" customHeight="1">
      <c r="B259" s="294">
        <v>253</v>
      </c>
      <c r="C259" s="292"/>
      <c r="D259" s="361"/>
      <c r="E259" s="362"/>
      <c r="F259" s="363"/>
      <c r="G259" s="363"/>
      <c r="H259" s="364"/>
      <c r="I259" s="363"/>
      <c r="J259" s="363"/>
      <c r="K259" s="291"/>
      <c r="L259" s="292" t="str">
        <f t="shared" si="61"/>
        <v/>
      </c>
      <c r="M259" s="292"/>
      <c r="N259" s="293">
        <f t="shared" si="74"/>
        <v>0</v>
      </c>
      <c r="O259" s="293">
        <f t="shared" si="74"/>
        <v>0</v>
      </c>
      <c r="P259" s="293">
        <f t="shared" si="77"/>
        <v>0</v>
      </c>
      <c r="Q259" s="293">
        <f t="shared" si="77"/>
        <v>0</v>
      </c>
      <c r="R259" s="293">
        <f t="shared" si="77"/>
        <v>0</v>
      </c>
      <c r="S259" s="293">
        <f t="shared" si="77"/>
        <v>0</v>
      </c>
      <c r="T259" s="293">
        <f t="shared" si="77"/>
        <v>0</v>
      </c>
      <c r="U259" s="293">
        <f t="shared" si="77"/>
        <v>0</v>
      </c>
      <c r="V259" s="293">
        <f t="shared" si="77"/>
        <v>0</v>
      </c>
      <c r="W259" s="293">
        <f t="shared" si="77"/>
        <v>0</v>
      </c>
      <c r="X259" s="293">
        <f t="shared" si="77"/>
        <v>0</v>
      </c>
      <c r="Y259" s="293">
        <f t="shared" si="77"/>
        <v>0</v>
      </c>
      <c r="Z259" s="293">
        <f t="shared" si="77"/>
        <v>0</v>
      </c>
      <c r="AA259" s="293">
        <f t="shared" si="77"/>
        <v>0</v>
      </c>
      <c r="AB259" s="293">
        <f t="shared" si="77"/>
        <v>0</v>
      </c>
      <c r="AC259" s="293">
        <f t="shared" si="77"/>
        <v>0</v>
      </c>
      <c r="AD259" s="293">
        <f t="shared" si="77"/>
        <v>0</v>
      </c>
      <c r="AE259" s="293">
        <f t="shared" si="77"/>
        <v>0</v>
      </c>
      <c r="AF259" s="293">
        <f t="shared" si="77"/>
        <v>0</v>
      </c>
      <c r="AG259" s="293">
        <f t="shared" si="77"/>
        <v>0</v>
      </c>
      <c r="AH259" s="293">
        <f t="shared" si="77"/>
        <v>0</v>
      </c>
      <c r="AI259" s="293">
        <f t="shared" si="77"/>
        <v>0</v>
      </c>
      <c r="AJ259" s="293">
        <f t="shared" si="77"/>
        <v>0</v>
      </c>
      <c r="AK259" s="293">
        <f t="shared" si="77"/>
        <v>0</v>
      </c>
      <c r="AL259" s="293">
        <f t="shared" si="77"/>
        <v>0</v>
      </c>
      <c r="AM259" s="293">
        <f t="shared" si="77"/>
        <v>0</v>
      </c>
      <c r="AN259" s="293">
        <f t="shared" si="77"/>
        <v>0</v>
      </c>
      <c r="AO259" s="293">
        <f t="shared" si="77"/>
        <v>0</v>
      </c>
      <c r="AP259" s="293">
        <f t="shared" si="77"/>
        <v>0</v>
      </c>
      <c r="AQ259" s="293">
        <f t="shared" si="77"/>
        <v>0</v>
      </c>
      <c r="AR259" s="293">
        <f t="shared" si="77"/>
        <v>0</v>
      </c>
      <c r="AS259" s="293">
        <f t="shared" si="77"/>
        <v>0</v>
      </c>
      <c r="AT259" s="293">
        <f t="shared" si="77"/>
        <v>0</v>
      </c>
      <c r="AU259" s="293">
        <f t="shared" si="77"/>
        <v>0</v>
      </c>
      <c r="AV259" s="293">
        <f t="shared" si="77"/>
        <v>0</v>
      </c>
      <c r="AW259" s="293">
        <f t="shared" si="77"/>
        <v>0</v>
      </c>
      <c r="AX259" s="293">
        <f t="shared" si="77"/>
        <v>0</v>
      </c>
      <c r="AY259" s="293">
        <f t="shared" si="77"/>
        <v>0</v>
      </c>
      <c r="AZ259" s="293">
        <f t="shared" si="77"/>
        <v>0</v>
      </c>
      <c r="BA259" s="293">
        <f t="shared" si="77"/>
        <v>0</v>
      </c>
      <c r="BB259" s="293">
        <f t="shared" si="77"/>
        <v>0</v>
      </c>
      <c r="BC259" s="293">
        <f t="shared" si="77"/>
        <v>0</v>
      </c>
      <c r="BD259" s="293">
        <f t="shared" si="77"/>
        <v>0</v>
      </c>
      <c r="BE259" s="293">
        <f t="shared" si="77"/>
        <v>0</v>
      </c>
      <c r="BF259" s="293">
        <f t="shared" si="77"/>
        <v>0</v>
      </c>
      <c r="BG259" s="293">
        <f t="shared" si="77"/>
        <v>0</v>
      </c>
      <c r="BH259" s="293">
        <f t="shared" si="77"/>
        <v>0</v>
      </c>
      <c r="BI259" s="293">
        <f t="shared" si="77"/>
        <v>0</v>
      </c>
      <c r="BJ259" s="293">
        <f t="shared" si="77"/>
        <v>0</v>
      </c>
      <c r="BK259" s="293">
        <f t="shared" si="77"/>
        <v>0</v>
      </c>
      <c r="BL259" s="293">
        <f t="shared" si="77"/>
        <v>0</v>
      </c>
      <c r="BM259" s="293">
        <f t="shared" si="77"/>
        <v>0</v>
      </c>
      <c r="BN259" s="293">
        <f t="shared" si="77"/>
        <v>0</v>
      </c>
      <c r="BO259" s="293">
        <f t="shared" si="77"/>
        <v>0</v>
      </c>
      <c r="BP259" s="293">
        <f t="shared" si="77"/>
        <v>0</v>
      </c>
      <c r="BQ259" s="293">
        <f t="shared" si="77"/>
        <v>0</v>
      </c>
      <c r="BR259" s="293">
        <f t="shared" si="77"/>
        <v>0</v>
      </c>
      <c r="BS259" s="293">
        <f t="shared" si="77"/>
        <v>0</v>
      </c>
      <c r="BT259" s="293">
        <f t="shared" si="77"/>
        <v>0</v>
      </c>
      <c r="BU259" s="293">
        <f t="shared" si="77"/>
        <v>0</v>
      </c>
    </row>
    <row r="260" spans="2:73" ht="18" customHeight="1" thickBot="1">
      <c r="B260" s="294">
        <v>254</v>
      </c>
      <c r="C260" s="297"/>
      <c r="D260" s="365"/>
      <c r="E260" s="366"/>
      <c r="F260" s="367"/>
      <c r="G260" s="367"/>
      <c r="H260" s="368"/>
      <c r="I260" s="367"/>
      <c r="J260" s="367"/>
      <c r="K260" s="295"/>
      <c r="L260" s="297" t="str">
        <f t="shared" si="61"/>
        <v/>
      </c>
      <c r="M260" s="297"/>
      <c r="N260" s="298">
        <f t="shared" si="74"/>
        <v>0</v>
      </c>
      <c r="O260" s="298">
        <f t="shared" si="74"/>
        <v>0</v>
      </c>
      <c r="P260" s="298">
        <f t="shared" si="77"/>
        <v>0</v>
      </c>
      <c r="Q260" s="298">
        <f t="shared" si="77"/>
        <v>0</v>
      </c>
      <c r="R260" s="298">
        <f t="shared" si="77"/>
        <v>0</v>
      </c>
      <c r="S260" s="298">
        <f t="shared" si="77"/>
        <v>0</v>
      </c>
      <c r="T260" s="298">
        <f t="shared" si="77"/>
        <v>0</v>
      </c>
      <c r="U260" s="298">
        <f t="shared" si="77"/>
        <v>0</v>
      </c>
      <c r="V260" s="298">
        <f t="shared" si="77"/>
        <v>0</v>
      </c>
      <c r="W260" s="298">
        <f t="shared" si="77"/>
        <v>0</v>
      </c>
      <c r="X260" s="298">
        <f t="shared" si="77"/>
        <v>0</v>
      </c>
      <c r="Y260" s="298">
        <f t="shared" si="77"/>
        <v>0</v>
      </c>
      <c r="Z260" s="298">
        <f t="shared" si="77"/>
        <v>0</v>
      </c>
      <c r="AA260" s="298">
        <f t="shared" si="77"/>
        <v>0</v>
      </c>
      <c r="AB260" s="298">
        <f t="shared" si="77"/>
        <v>0</v>
      </c>
      <c r="AC260" s="298">
        <f t="shared" si="77"/>
        <v>0</v>
      </c>
      <c r="AD260" s="298">
        <f t="shared" si="77"/>
        <v>0</v>
      </c>
      <c r="AE260" s="298">
        <f t="shared" si="77"/>
        <v>0</v>
      </c>
      <c r="AF260" s="298">
        <f t="shared" si="77"/>
        <v>0</v>
      </c>
      <c r="AG260" s="298">
        <f t="shared" si="77"/>
        <v>0</v>
      </c>
      <c r="AH260" s="298">
        <f t="shared" si="77"/>
        <v>0</v>
      </c>
      <c r="AI260" s="298">
        <f t="shared" si="77"/>
        <v>0</v>
      </c>
      <c r="AJ260" s="298">
        <f t="shared" si="77"/>
        <v>0</v>
      </c>
      <c r="AK260" s="298">
        <f t="shared" si="77"/>
        <v>0</v>
      </c>
      <c r="AL260" s="298">
        <f t="shared" si="77"/>
        <v>0</v>
      </c>
      <c r="AM260" s="298">
        <f t="shared" si="77"/>
        <v>0</v>
      </c>
      <c r="AN260" s="298">
        <f t="shared" si="77"/>
        <v>0</v>
      </c>
      <c r="AO260" s="298">
        <f t="shared" si="77"/>
        <v>0</v>
      </c>
      <c r="AP260" s="298">
        <f t="shared" si="77"/>
        <v>0</v>
      </c>
      <c r="AQ260" s="298">
        <f t="shared" si="77"/>
        <v>0</v>
      </c>
      <c r="AR260" s="298">
        <f t="shared" si="77"/>
        <v>0</v>
      </c>
      <c r="AS260" s="298">
        <f t="shared" si="77"/>
        <v>0</v>
      </c>
      <c r="AT260" s="298">
        <f t="shared" si="77"/>
        <v>0</v>
      </c>
      <c r="AU260" s="298">
        <f t="shared" si="77"/>
        <v>0</v>
      </c>
      <c r="AV260" s="298">
        <f t="shared" si="77"/>
        <v>0</v>
      </c>
      <c r="AW260" s="298">
        <f t="shared" si="77"/>
        <v>0</v>
      </c>
      <c r="AX260" s="298">
        <f t="shared" si="77"/>
        <v>0</v>
      </c>
      <c r="AY260" s="298">
        <f t="shared" si="77"/>
        <v>0</v>
      </c>
      <c r="AZ260" s="298">
        <f t="shared" si="77"/>
        <v>0</v>
      </c>
      <c r="BA260" s="298">
        <f t="shared" si="77"/>
        <v>0</v>
      </c>
      <c r="BB260" s="298">
        <f t="shared" si="77"/>
        <v>0</v>
      </c>
      <c r="BC260" s="298">
        <f t="shared" si="77"/>
        <v>0</v>
      </c>
      <c r="BD260" s="298">
        <f t="shared" si="77"/>
        <v>0</v>
      </c>
      <c r="BE260" s="298">
        <f t="shared" si="77"/>
        <v>0</v>
      </c>
      <c r="BF260" s="298">
        <f t="shared" si="77"/>
        <v>0</v>
      </c>
      <c r="BG260" s="298">
        <f t="shared" ref="P260:BU265" si="78">SUMIFS(listof_result_total_scores,listof_result_program_codes,$C260,listof_result_teams,BG$3)</f>
        <v>0</v>
      </c>
      <c r="BH260" s="298">
        <f t="shared" si="78"/>
        <v>0</v>
      </c>
      <c r="BI260" s="298">
        <f t="shared" si="78"/>
        <v>0</v>
      </c>
      <c r="BJ260" s="298">
        <f t="shared" si="78"/>
        <v>0</v>
      </c>
      <c r="BK260" s="298">
        <f t="shared" si="78"/>
        <v>0</v>
      </c>
      <c r="BL260" s="298">
        <f t="shared" si="78"/>
        <v>0</v>
      </c>
      <c r="BM260" s="298">
        <f t="shared" si="78"/>
        <v>0</v>
      </c>
      <c r="BN260" s="298">
        <f t="shared" si="78"/>
        <v>0</v>
      </c>
      <c r="BO260" s="298">
        <f t="shared" si="78"/>
        <v>0</v>
      </c>
      <c r="BP260" s="298">
        <f t="shared" si="78"/>
        <v>0</v>
      </c>
      <c r="BQ260" s="298">
        <f t="shared" si="78"/>
        <v>0</v>
      </c>
      <c r="BR260" s="298">
        <f t="shared" si="78"/>
        <v>0</v>
      </c>
      <c r="BS260" s="298">
        <f t="shared" si="78"/>
        <v>0</v>
      </c>
      <c r="BT260" s="298">
        <f t="shared" si="78"/>
        <v>0</v>
      </c>
      <c r="BU260" s="298">
        <f t="shared" si="78"/>
        <v>0</v>
      </c>
    </row>
    <row r="261" spans="2:73" ht="18" customHeight="1">
      <c r="B261" s="294">
        <v>255</v>
      </c>
      <c r="C261" s="292"/>
      <c r="D261" s="361"/>
      <c r="E261" s="362"/>
      <c r="F261" s="363"/>
      <c r="G261" s="363"/>
      <c r="H261" s="364"/>
      <c r="I261" s="363"/>
      <c r="J261" s="363"/>
      <c r="K261" s="291"/>
      <c r="L261" s="292" t="str">
        <f t="shared" si="61"/>
        <v/>
      </c>
      <c r="M261" s="292"/>
      <c r="N261" s="293">
        <f t="shared" si="74"/>
        <v>0</v>
      </c>
      <c r="O261" s="293">
        <f t="shared" si="74"/>
        <v>0</v>
      </c>
      <c r="P261" s="293">
        <f t="shared" si="78"/>
        <v>0</v>
      </c>
      <c r="Q261" s="293">
        <f t="shared" si="78"/>
        <v>0</v>
      </c>
      <c r="R261" s="293">
        <f t="shared" si="78"/>
        <v>0</v>
      </c>
      <c r="S261" s="293">
        <f t="shared" si="78"/>
        <v>0</v>
      </c>
      <c r="T261" s="293">
        <f t="shared" si="78"/>
        <v>0</v>
      </c>
      <c r="U261" s="293">
        <f t="shared" si="78"/>
        <v>0</v>
      </c>
      <c r="V261" s="293">
        <f t="shared" si="78"/>
        <v>0</v>
      </c>
      <c r="W261" s="293">
        <f t="shared" si="78"/>
        <v>0</v>
      </c>
      <c r="X261" s="293">
        <f t="shared" si="78"/>
        <v>0</v>
      </c>
      <c r="Y261" s="293">
        <f t="shared" si="78"/>
        <v>0</v>
      </c>
      <c r="Z261" s="293">
        <f t="shared" si="78"/>
        <v>0</v>
      </c>
      <c r="AA261" s="293">
        <f t="shared" si="78"/>
        <v>0</v>
      </c>
      <c r="AB261" s="293">
        <f t="shared" si="78"/>
        <v>0</v>
      </c>
      <c r="AC261" s="293">
        <f t="shared" si="78"/>
        <v>0</v>
      </c>
      <c r="AD261" s="293">
        <f t="shared" si="78"/>
        <v>0</v>
      </c>
      <c r="AE261" s="293">
        <f t="shared" si="78"/>
        <v>0</v>
      </c>
      <c r="AF261" s="293">
        <f t="shared" si="78"/>
        <v>0</v>
      </c>
      <c r="AG261" s="293">
        <f t="shared" si="78"/>
        <v>0</v>
      </c>
      <c r="AH261" s="293">
        <f t="shared" si="78"/>
        <v>0</v>
      </c>
      <c r="AI261" s="293">
        <f t="shared" si="78"/>
        <v>0</v>
      </c>
      <c r="AJ261" s="293">
        <f t="shared" si="78"/>
        <v>0</v>
      </c>
      <c r="AK261" s="293">
        <f t="shared" si="78"/>
        <v>0</v>
      </c>
      <c r="AL261" s="293">
        <f t="shared" si="78"/>
        <v>0</v>
      </c>
      <c r="AM261" s="293">
        <f t="shared" si="78"/>
        <v>0</v>
      </c>
      <c r="AN261" s="293">
        <f t="shared" si="78"/>
        <v>0</v>
      </c>
      <c r="AO261" s="293">
        <f t="shared" si="78"/>
        <v>0</v>
      </c>
      <c r="AP261" s="293">
        <f t="shared" si="78"/>
        <v>0</v>
      </c>
      <c r="AQ261" s="293">
        <f t="shared" si="78"/>
        <v>0</v>
      </c>
      <c r="AR261" s="293">
        <f t="shared" si="78"/>
        <v>0</v>
      </c>
      <c r="AS261" s="293">
        <f t="shared" si="78"/>
        <v>0</v>
      </c>
      <c r="AT261" s="293">
        <f t="shared" si="78"/>
        <v>0</v>
      </c>
      <c r="AU261" s="293">
        <f t="shared" si="78"/>
        <v>0</v>
      </c>
      <c r="AV261" s="293">
        <f t="shared" si="78"/>
        <v>0</v>
      </c>
      <c r="AW261" s="293">
        <f t="shared" si="78"/>
        <v>0</v>
      </c>
      <c r="AX261" s="293">
        <f t="shared" si="78"/>
        <v>0</v>
      </c>
      <c r="AY261" s="293">
        <f t="shared" si="78"/>
        <v>0</v>
      </c>
      <c r="AZ261" s="293">
        <f t="shared" si="78"/>
        <v>0</v>
      </c>
      <c r="BA261" s="293">
        <f t="shared" si="78"/>
        <v>0</v>
      </c>
      <c r="BB261" s="293">
        <f t="shared" si="78"/>
        <v>0</v>
      </c>
      <c r="BC261" s="293">
        <f t="shared" si="78"/>
        <v>0</v>
      </c>
      <c r="BD261" s="293">
        <f t="shared" si="78"/>
        <v>0</v>
      </c>
      <c r="BE261" s="293">
        <f t="shared" si="78"/>
        <v>0</v>
      </c>
      <c r="BF261" s="293">
        <f t="shared" si="78"/>
        <v>0</v>
      </c>
      <c r="BG261" s="293">
        <f t="shared" si="78"/>
        <v>0</v>
      </c>
      <c r="BH261" s="293">
        <f t="shared" si="78"/>
        <v>0</v>
      </c>
      <c r="BI261" s="293">
        <f t="shared" si="78"/>
        <v>0</v>
      </c>
      <c r="BJ261" s="293">
        <f t="shared" si="78"/>
        <v>0</v>
      </c>
      <c r="BK261" s="293">
        <f t="shared" si="78"/>
        <v>0</v>
      </c>
      <c r="BL261" s="293">
        <f t="shared" si="78"/>
        <v>0</v>
      </c>
      <c r="BM261" s="293">
        <f t="shared" si="78"/>
        <v>0</v>
      </c>
      <c r="BN261" s="293">
        <f t="shared" si="78"/>
        <v>0</v>
      </c>
      <c r="BO261" s="293">
        <f t="shared" si="78"/>
        <v>0</v>
      </c>
      <c r="BP261" s="293">
        <f t="shared" si="78"/>
        <v>0</v>
      </c>
      <c r="BQ261" s="293">
        <f t="shared" si="78"/>
        <v>0</v>
      </c>
      <c r="BR261" s="293">
        <f t="shared" si="78"/>
        <v>0</v>
      </c>
      <c r="BS261" s="293">
        <f t="shared" si="78"/>
        <v>0</v>
      </c>
      <c r="BT261" s="293">
        <f t="shared" si="78"/>
        <v>0</v>
      </c>
      <c r="BU261" s="293">
        <f t="shared" si="78"/>
        <v>0</v>
      </c>
    </row>
    <row r="262" spans="2:73" ht="18" customHeight="1" thickBot="1">
      <c r="B262" s="294">
        <v>256</v>
      </c>
      <c r="C262" s="297"/>
      <c r="D262" s="365"/>
      <c r="E262" s="366"/>
      <c r="F262" s="367"/>
      <c r="G262" s="367"/>
      <c r="H262" s="368"/>
      <c r="I262" s="367"/>
      <c r="J262" s="367"/>
      <c r="K262" s="295"/>
      <c r="L262" s="297" t="str">
        <f t="shared" si="61"/>
        <v/>
      </c>
      <c r="M262" s="297"/>
      <c r="N262" s="298">
        <f t="shared" si="74"/>
        <v>0</v>
      </c>
      <c r="O262" s="298">
        <f t="shared" si="74"/>
        <v>0</v>
      </c>
      <c r="P262" s="298">
        <f t="shared" si="78"/>
        <v>0</v>
      </c>
      <c r="Q262" s="298">
        <f t="shared" si="78"/>
        <v>0</v>
      </c>
      <c r="R262" s="298">
        <f t="shared" si="78"/>
        <v>0</v>
      </c>
      <c r="S262" s="298">
        <f t="shared" si="78"/>
        <v>0</v>
      </c>
      <c r="T262" s="298">
        <f t="shared" si="78"/>
        <v>0</v>
      </c>
      <c r="U262" s="298">
        <f t="shared" si="78"/>
        <v>0</v>
      </c>
      <c r="V262" s="298">
        <f t="shared" si="78"/>
        <v>0</v>
      </c>
      <c r="W262" s="298">
        <f t="shared" si="78"/>
        <v>0</v>
      </c>
      <c r="X262" s="298">
        <f t="shared" si="78"/>
        <v>0</v>
      </c>
      <c r="Y262" s="298">
        <f t="shared" si="78"/>
        <v>0</v>
      </c>
      <c r="Z262" s="298">
        <f t="shared" si="78"/>
        <v>0</v>
      </c>
      <c r="AA262" s="298">
        <f t="shared" si="78"/>
        <v>0</v>
      </c>
      <c r="AB262" s="298">
        <f t="shared" si="78"/>
        <v>0</v>
      </c>
      <c r="AC262" s="298">
        <f t="shared" si="78"/>
        <v>0</v>
      </c>
      <c r="AD262" s="298">
        <f t="shared" si="78"/>
        <v>0</v>
      </c>
      <c r="AE262" s="298">
        <f t="shared" si="78"/>
        <v>0</v>
      </c>
      <c r="AF262" s="298">
        <f t="shared" si="78"/>
        <v>0</v>
      </c>
      <c r="AG262" s="298">
        <f t="shared" si="78"/>
        <v>0</v>
      </c>
      <c r="AH262" s="298">
        <f t="shared" si="78"/>
        <v>0</v>
      </c>
      <c r="AI262" s="298">
        <f t="shared" si="78"/>
        <v>0</v>
      </c>
      <c r="AJ262" s="298">
        <f t="shared" si="78"/>
        <v>0</v>
      </c>
      <c r="AK262" s="298">
        <f t="shared" si="78"/>
        <v>0</v>
      </c>
      <c r="AL262" s="298">
        <f t="shared" si="78"/>
        <v>0</v>
      </c>
      <c r="AM262" s="298">
        <f t="shared" si="78"/>
        <v>0</v>
      </c>
      <c r="AN262" s="298">
        <f t="shared" si="78"/>
        <v>0</v>
      </c>
      <c r="AO262" s="298">
        <f t="shared" si="78"/>
        <v>0</v>
      </c>
      <c r="AP262" s="298">
        <f t="shared" si="78"/>
        <v>0</v>
      </c>
      <c r="AQ262" s="298">
        <f t="shared" si="78"/>
        <v>0</v>
      </c>
      <c r="AR262" s="298">
        <f t="shared" si="78"/>
        <v>0</v>
      </c>
      <c r="AS262" s="298">
        <f t="shared" si="78"/>
        <v>0</v>
      </c>
      <c r="AT262" s="298">
        <f t="shared" si="78"/>
        <v>0</v>
      </c>
      <c r="AU262" s="298">
        <f t="shared" si="78"/>
        <v>0</v>
      </c>
      <c r="AV262" s="298">
        <f t="shared" si="78"/>
        <v>0</v>
      </c>
      <c r="AW262" s="298">
        <f t="shared" si="78"/>
        <v>0</v>
      </c>
      <c r="AX262" s="298">
        <f t="shared" si="78"/>
        <v>0</v>
      </c>
      <c r="AY262" s="298">
        <f t="shared" si="78"/>
        <v>0</v>
      </c>
      <c r="AZ262" s="298">
        <f t="shared" si="78"/>
        <v>0</v>
      </c>
      <c r="BA262" s="298">
        <f t="shared" si="78"/>
        <v>0</v>
      </c>
      <c r="BB262" s="298">
        <f t="shared" si="78"/>
        <v>0</v>
      </c>
      <c r="BC262" s="298">
        <f t="shared" si="78"/>
        <v>0</v>
      </c>
      <c r="BD262" s="298">
        <f t="shared" si="78"/>
        <v>0</v>
      </c>
      <c r="BE262" s="298">
        <f t="shared" si="78"/>
        <v>0</v>
      </c>
      <c r="BF262" s="298">
        <f t="shared" si="78"/>
        <v>0</v>
      </c>
      <c r="BG262" s="298">
        <f t="shared" si="78"/>
        <v>0</v>
      </c>
      <c r="BH262" s="298">
        <f t="shared" si="78"/>
        <v>0</v>
      </c>
      <c r="BI262" s="298">
        <f t="shared" si="78"/>
        <v>0</v>
      </c>
      <c r="BJ262" s="298">
        <f t="shared" si="78"/>
        <v>0</v>
      </c>
      <c r="BK262" s="298">
        <f t="shared" si="78"/>
        <v>0</v>
      </c>
      <c r="BL262" s="298">
        <f t="shared" si="78"/>
        <v>0</v>
      </c>
      <c r="BM262" s="298">
        <f t="shared" si="78"/>
        <v>0</v>
      </c>
      <c r="BN262" s="298">
        <f t="shared" si="78"/>
        <v>0</v>
      </c>
      <c r="BO262" s="298">
        <f t="shared" si="78"/>
        <v>0</v>
      </c>
      <c r="BP262" s="298">
        <f t="shared" si="78"/>
        <v>0</v>
      </c>
      <c r="BQ262" s="298">
        <f t="shared" si="78"/>
        <v>0</v>
      </c>
      <c r="BR262" s="298">
        <f t="shared" si="78"/>
        <v>0</v>
      </c>
      <c r="BS262" s="298">
        <f t="shared" si="78"/>
        <v>0</v>
      </c>
      <c r="BT262" s="298">
        <f t="shared" si="78"/>
        <v>0</v>
      </c>
      <c r="BU262" s="298">
        <f t="shared" si="78"/>
        <v>0</v>
      </c>
    </row>
    <row r="263" spans="2:73" ht="18" customHeight="1">
      <c r="B263" s="294">
        <v>257</v>
      </c>
      <c r="C263" s="292"/>
      <c r="D263" s="361"/>
      <c r="E263" s="362"/>
      <c r="F263" s="363"/>
      <c r="G263" s="363"/>
      <c r="H263" s="364"/>
      <c r="I263" s="363"/>
      <c r="J263" s="363"/>
      <c r="K263" s="291"/>
      <c r="L263" s="292" t="str">
        <f t="shared" ref="L263:L326" si="79">IF(C263&lt;&gt;0,IF(COUNTIF(listof_result_program_codes,C263)&gt;0,IF(K263="","ENTERED",IF(K263="P","PUBLISHED",IF(K263="TP","TO PUBLISH",IF(K263="L","LOCKED")))),"NOT ENTERED"),"")</f>
        <v/>
      </c>
      <c r="M263" s="292"/>
      <c r="N263" s="293">
        <f t="shared" si="74"/>
        <v>0</v>
      </c>
      <c r="O263" s="293">
        <f t="shared" si="74"/>
        <v>0</v>
      </c>
      <c r="P263" s="293">
        <f t="shared" si="78"/>
        <v>0</v>
      </c>
      <c r="Q263" s="293">
        <f t="shared" si="78"/>
        <v>0</v>
      </c>
      <c r="R263" s="293">
        <f t="shared" si="78"/>
        <v>0</v>
      </c>
      <c r="S263" s="293">
        <f t="shared" si="78"/>
        <v>0</v>
      </c>
      <c r="T263" s="293">
        <f t="shared" si="78"/>
        <v>0</v>
      </c>
      <c r="U263" s="293">
        <f t="shared" si="78"/>
        <v>0</v>
      </c>
      <c r="V263" s="293">
        <f t="shared" si="78"/>
        <v>0</v>
      </c>
      <c r="W263" s="293">
        <f t="shared" si="78"/>
        <v>0</v>
      </c>
      <c r="X263" s="293">
        <f t="shared" si="78"/>
        <v>0</v>
      </c>
      <c r="Y263" s="293">
        <f t="shared" si="78"/>
        <v>0</v>
      </c>
      <c r="Z263" s="293">
        <f t="shared" si="78"/>
        <v>0</v>
      </c>
      <c r="AA263" s="293">
        <f t="shared" si="78"/>
        <v>0</v>
      </c>
      <c r="AB263" s="293">
        <f t="shared" si="78"/>
        <v>0</v>
      </c>
      <c r="AC263" s="293">
        <f t="shared" si="78"/>
        <v>0</v>
      </c>
      <c r="AD263" s="293">
        <f t="shared" si="78"/>
        <v>0</v>
      </c>
      <c r="AE263" s="293">
        <f t="shared" si="78"/>
        <v>0</v>
      </c>
      <c r="AF263" s="293">
        <f t="shared" si="78"/>
        <v>0</v>
      </c>
      <c r="AG263" s="293">
        <f t="shared" si="78"/>
        <v>0</v>
      </c>
      <c r="AH263" s="293">
        <f t="shared" si="78"/>
        <v>0</v>
      </c>
      <c r="AI263" s="293">
        <f t="shared" si="78"/>
        <v>0</v>
      </c>
      <c r="AJ263" s="293">
        <f t="shared" si="78"/>
        <v>0</v>
      </c>
      <c r="AK263" s="293">
        <f t="shared" si="78"/>
        <v>0</v>
      </c>
      <c r="AL263" s="293">
        <f t="shared" si="78"/>
        <v>0</v>
      </c>
      <c r="AM263" s="293">
        <f t="shared" si="78"/>
        <v>0</v>
      </c>
      <c r="AN263" s="293">
        <f t="shared" si="78"/>
        <v>0</v>
      </c>
      <c r="AO263" s="293">
        <f t="shared" si="78"/>
        <v>0</v>
      </c>
      <c r="AP263" s="293">
        <f t="shared" si="78"/>
        <v>0</v>
      </c>
      <c r="AQ263" s="293">
        <f t="shared" si="78"/>
        <v>0</v>
      </c>
      <c r="AR263" s="293">
        <f t="shared" si="78"/>
        <v>0</v>
      </c>
      <c r="AS263" s="293">
        <f t="shared" si="78"/>
        <v>0</v>
      </c>
      <c r="AT263" s="293">
        <f t="shared" si="78"/>
        <v>0</v>
      </c>
      <c r="AU263" s="293">
        <f t="shared" si="78"/>
        <v>0</v>
      </c>
      <c r="AV263" s="293">
        <f t="shared" si="78"/>
        <v>0</v>
      </c>
      <c r="AW263" s="293">
        <f t="shared" si="78"/>
        <v>0</v>
      </c>
      <c r="AX263" s="293">
        <f t="shared" si="78"/>
        <v>0</v>
      </c>
      <c r="AY263" s="293">
        <f t="shared" si="78"/>
        <v>0</v>
      </c>
      <c r="AZ263" s="293">
        <f t="shared" si="78"/>
        <v>0</v>
      </c>
      <c r="BA263" s="293">
        <f t="shared" si="78"/>
        <v>0</v>
      </c>
      <c r="BB263" s="293">
        <f t="shared" si="78"/>
        <v>0</v>
      </c>
      <c r="BC263" s="293">
        <f t="shared" si="78"/>
        <v>0</v>
      </c>
      <c r="BD263" s="293">
        <f t="shared" si="78"/>
        <v>0</v>
      </c>
      <c r="BE263" s="293">
        <f t="shared" si="78"/>
        <v>0</v>
      </c>
      <c r="BF263" s="293">
        <f t="shared" si="78"/>
        <v>0</v>
      </c>
      <c r="BG263" s="293">
        <f t="shared" si="78"/>
        <v>0</v>
      </c>
      <c r="BH263" s="293">
        <f t="shared" si="78"/>
        <v>0</v>
      </c>
      <c r="BI263" s="293">
        <f t="shared" si="78"/>
        <v>0</v>
      </c>
      <c r="BJ263" s="293">
        <f t="shared" si="78"/>
        <v>0</v>
      </c>
      <c r="BK263" s="293">
        <f t="shared" si="78"/>
        <v>0</v>
      </c>
      <c r="BL263" s="293">
        <f t="shared" si="78"/>
        <v>0</v>
      </c>
      <c r="BM263" s="293">
        <f t="shared" si="78"/>
        <v>0</v>
      </c>
      <c r="BN263" s="293">
        <f t="shared" si="78"/>
        <v>0</v>
      </c>
      <c r="BO263" s="293">
        <f t="shared" si="78"/>
        <v>0</v>
      </c>
      <c r="BP263" s="293">
        <f t="shared" si="78"/>
        <v>0</v>
      </c>
      <c r="BQ263" s="293">
        <f t="shared" si="78"/>
        <v>0</v>
      </c>
      <c r="BR263" s="293">
        <f t="shared" si="78"/>
        <v>0</v>
      </c>
      <c r="BS263" s="293">
        <f t="shared" si="78"/>
        <v>0</v>
      </c>
      <c r="BT263" s="293">
        <f t="shared" si="78"/>
        <v>0</v>
      </c>
      <c r="BU263" s="293">
        <f t="shared" si="78"/>
        <v>0</v>
      </c>
    </row>
    <row r="264" spans="2:73" ht="18" customHeight="1" thickBot="1">
      <c r="B264" s="294">
        <v>258</v>
      </c>
      <c r="C264" s="297"/>
      <c r="D264" s="365"/>
      <c r="E264" s="366"/>
      <c r="F264" s="367"/>
      <c r="G264" s="367"/>
      <c r="H264" s="368"/>
      <c r="I264" s="367"/>
      <c r="J264" s="367"/>
      <c r="K264" s="295"/>
      <c r="L264" s="297" t="str">
        <f t="shared" si="79"/>
        <v/>
      </c>
      <c r="M264" s="297"/>
      <c r="N264" s="298">
        <f t="shared" si="74"/>
        <v>0</v>
      </c>
      <c r="O264" s="298">
        <f t="shared" si="74"/>
        <v>0</v>
      </c>
      <c r="P264" s="298">
        <f t="shared" si="78"/>
        <v>0</v>
      </c>
      <c r="Q264" s="298">
        <f t="shared" si="78"/>
        <v>0</v>
      </c>
      <c r="R264" s="298">
        <f t="shared" si="78"/>
        <v>0</v>
      </c>
      <c r="S264" s="298">
        <f t="shared" si="78"/>
        <v>0</v>
      </c>
      <c r="T264" s="298">
        <f t="shared" si="78"/>
        <v>0</v>
      </c>
      <c r="U264" s="298">
        <f t="shared" si="78"/>
        <v>0</v>
      </c>
      <c r="V264" s="298">
        <f t="shared" si="78"/>
        <v>0</v>
      </c>
      <c r="W264" s="298">
        <f t="shared" si="78"/>
        <v>0</v>
      </c>
      <c r="X264" s="298">
        <f t="shared" si="78"/>
        <v>0</v>
      </c>
      <c r="Y264" s="298">
        <f t="shared" si="78"/>
        <v>0</v>
      </c>
      <c r="Z264" s="298">
        <f t="shared" si="78"/>
        <v>0</v>
      </c>
      <c r="AA264" s="298">
        <f t="shared" si="78"/>
        <v>0</v>
      </c>
      <c r="AB264" s="298">
        <f t="shared" si="78"/>
        <v>0</v>
      </c>
      <c r="AC264" s="298">
        <f t="shared" si="78"/>
        <v>0</v>
      </c>
      <c r="AD264" s="298">
        <f t="shared" si="78"/>
        <v>0</v>
      </c>
      <c r="AE264" s="298">
        <f t="shared" si="78"/>
        <v>0</v>
      </c>
      <c r="AF264" s="298">
        <f t="shared" si="78"/>
        <v>0</v>
      </c>
      <c r="AG264" s="298">
        <f t="shared" si="78"/>
        <v>0</v>
      </c>
      <c r="AH264" s="298">
        <f t="shared" si="78"/>
        <v>0</v>
      </c>
      <c r="AI264" s="298">
        <f t="shared" si="78"/>
        <v>0</v>
      </c>
      <c r="AJ264" s="298">
        <f t="shared" si="78"/>
        <v>0</v>
      </c>
      <c r="AK264" s="298">
        <f t="shared" si="78"/>
        <v>0</v>
      </c>
      <c r="AL264" s="298">
        <f t="shared" si="78"/>
        <v>0</v>
      </c>
      <c r="AM264" s="298">
        <f t="shared" si="78"/>
        <v>0</v>
      </c>
      <c r="AN264" s="298">
        <f t="shared" si="78"/>
        <v>0</v>
      </c>
      <c r="AO264" s="298">
        <f t="shared" si="78"/>
        <v>0</v>
      </c>
      <c r="AP264" s="298">
        <f t="shared" si="78"/>
        <v>0</v>
      </c>
      <c r="AQ264" s="298">
        <f t="shared" si="78"/>
        <v>0</v>
      </c>
      <c r="AR264" s="298">
        <f t="shared" si="78"/>
        <v>0</v>
      </c>
      <c r="AS264" s="298">
        <f t="shared" si="78"/>
        <v>0</v>
      </c>
      <c r="AT264" s="298">
        <f t="shared" si="78"/>
        <v>0</v>
      </c>
      <c r="AU264" s="298">
        <f t="shared" si="78"/>
        <v>0</v>
      </c>
      <c r="AV264" s="298">
        <f t="shared" si="78"/>
        <v>0</v>
      </c>
      <c r="AW264" s="298">
        <f t="shared" si="78"/>
        <v>0</v>
      </c>
      <c r="AX264" s="298">
        <f t="shared" si="78"/>
        <v>0</v>
      </c>
      <c r="AY264" s="298">
        <f t="shared" si="78"/>
        <v>0</v>
      </c>
      <c r="AZ264" s="298">
        <f t="shared" si="78"/>
        <v>0</v>
      </c>
      <c r="BA264" s="298">
        <f t="shared" si="78"/>
        <v>0</v>
      </c>
      <c r="BB264" s="298">
        <f t="shared" si="78"/>
        <v>0</v>
      </c>
      <c r="BC264" s="298">
        <f t="shared" si="78"/>
        <v>0</v>
      </c>
      <c r="BD264" s="298">
        <f t="shared" si="78"/>
        <v>0</v>
      </c>
      <c r="BE264" s="298">
        <f t="shared" si="78"/>
        <v>0</v>
      </c>
      <c r="BF264" s="298">
        <f t="shared" si="78"/>
        <v>0</v>
      </c>
      <c r="BG264" s="298">
        <f t="shared" si="78"/>
        <v>0</v>
      </c>
      <c r="BH264" s="298">
        <f t="shared" si="78"/>
        <v>0</v>
      </c>
      <c r="BI264" s="298">
        <f t="shared" si="78"/>
        <v>0</v>
      </c>
      <c r="BJ264" s="298">
        <f t="shared" si="78"/>
        <v>0</v>
      </c>
      <c r="BK264" s="298">
        <f t="shared" si="78"/>
        <v>0</v>
      </c>
      <c r="BL264" s="298">
        <f t="shared" si="78"/>
        <v>0</v>
      </c>
      <c r="BM264" s="298">
        <f t="shared" si="78"/>
        <v>0</v>
      </c>
      <c r="BN264" s="298">
        <f t="shared" si="78"/>
        <v>0</v>
      </c>
      <c r="BO264" s="298">
        <f t="shared" si="78"/>
        <v>0</v>
      </c>
      <c r="BP264" s="298">
        <f t="shared" si="78"/>
        <v>0</v>
      </c>
      <c r="BQ264" s="298">
        <f t="shared" si="78"/>
        <v>0</v>
      </c>
      <c r="BR264" s="298">
        <f t="shared" si="78"/>
        <v>0</v>
      </c>
      <c r="BS264" s="298">
        <f t="shared" si="78"/>
        <v>0</v>
      </c>
      <c r="BT264" s="298">
        <f t="shared" si="78"/>
        <v>0</v>
      </c>
      <c r="BU264" s="298">
        <f t="shared" si="78"/>
        <v>0</v>
      </c>
    </row>
    <row r="265" spans="2:73" ht="18" customHeight="1">
      <c r="B265" s="294">
        <v>259</v>
      </c>
      <c r="C265" s="292"/>
      <c r="D265" s="361"/>
      <c r="E265" s="362"/>
      <c r="F265" s="363"/>
      <c r="G265" s="363"/>
      <c r="H265" s="364"/>
      <c r="I265" s="363"/>
      <c r="J265" s="363"/>
      <c r="K265" s="291"/>
      <c r="L265" s="292" t="str">
        <f t="shared" si="79"/>
        <v/>
      </c>
      <c r="M265" s="292"/>
      <c r="N265" s="293">
        <f t="shared" si="74"/>
        <v>0</v>
      </c>
      <c r="O265" s="293">
        <f t="shared" si="74"/>
        <v>0</v>
      </c>
      <c r="P265" s="293">
        <f t="shared" si="78"/>
        <v>0</v>
      </c>
      <c r="Q265" s="293">
        <f t="shared" si="78"/>
        <v>0</v>
      </c>
      <c r="R265" s="293">
        <f t="shared" si="78"/>
        <v>0</v>
      </c>
      <c r="S265" s="293">
        <f t="shared" si="78"/>
        <v>0</v>
      </c>
      <c r="T265" s="293">
        <f t="shared" si="78"/>
        <v>0</v>
      </c>
      <c r="U265" s="293">
        <f t="shared" si="78"/>
        <v>0</v>
      </c>
      <c r="V265" s="293">
        <f t="shared" si="78"/>
        <v>0</v>
      </c>
      <c r="W265" s="293">
        <f t="shared" si="78"/>
        <v>0</v>
      </c>
      <c r="X265" s="293">
        <f t="shared" ref="P265:BU269" si="80">SUMIFS(listof_result_total_scores,listof_result_program_codes,$C265,listof_result_teams,X$3)</f>
        <v>0</v>
      </c>
      <c r="Y265" s="293">
        <f t="shared" si="80"/>
        <v>0</v>
      </c>
      <c r="Z265" s="293">
        <f t="shared" si="80"/>
        <v>0</v>
      </c>
      <c r="AA265" s="293">
        <f t="shared" si="80"/>
        <v>0</v>
      </c>
      <c r="AB265" s="293">
        <f t="shared" si="80"/>
        <v>0</v>
      </c>
      <c r="AC265" s="293">
        <f t="shared" si="80"/>
        <v>0</v>
      </c>
      <c r="AD265" s="293">
        <f t="shared" si="80"/>
        <v>0</v>
      </c>
      <c r="AE265" s="293">
        <f t="shared" si="80"/>
        <v>0</v>
      </c>
      <c r="AF265" s="293">
        <f t="shared" si="80"/>
        <v>0</v>
      </c>
      <c r="AG265" s="293">
        <f t="shared" si="80"/>
        <v>0</v>
      </c>
      <c r="AH265" s="293">
        <f t="shared" si="80"/>
        <v>0</v>
      </c>
      <c r="AI265" s="293">
        <f t="shared" si="80"/>
        <v>0</v>
      </c>
      <c r="AJ265" s="293">
        <f t="shared" si="80"/>
        <v>0</v>
      </c>
      <c r="AK265" s="293">
        <f t="shared" si="80"/>
        <v>0</v>
      </c>
      <c r="AL265" s="293">
        <f t="shared" si="80"/>
        <v>0</v>
      </c>
      <c r="AM265" s="293">
        <f t="shared" si="80"/>
        <v>0</v>
      </c>
      <c r="AN265" s="293">
        <f t="shared" si="80"/>
        <v>0</v>
      </c>
      <c r="AO265" s="293">
        <f t="shared" si="80"/>
        <v>0</v>
      </c>
      <c r="AP265" s="293">
        <f t="shared" si="80"/>
        <v>0</v>
      </c>
      <c r="AQ265" s="293">
        <f t="shared" si="80"/>
        <v>0</v>
      </c>
      <c r="AR265" s="293">
        <f t="shared" si="80"/>
        <v>0</v>
      </c>
      <c r="AS265" s="293">
        <f t="shared" si="80"/>
        <v>0</v>
      </c>
      <c r="AT265" s="293">
        <f t="shared" si="80"/>
        <v>0</v>
      </c>
      <c r="AU265" s="293">
        <f t="shared" si="80"/>
        <v>0</v>
      </c>
      <c r="AV265" s="293">
        <f t="shared" si="80"/>
        <v>0</v>
      </c>
      <c r="AW265" s="293">
        <f t="shared" si="80"/>
        <v>0</v>
      </c>
      <c r="AX265" s="293">
        <f t="shared" si="80"/>
        <v>0</v>
      </c>
      <c r="AY265" s="293">
        <f t="shared" si="80"/>
        <v>0</v>
      </c>
      <c r="AZ265" s="293">
        <f t="shared" si="80"/>
        <v>0</v>
      </c>
      <c r="BA265" s="293">
        <f t="shared" si="80"/>
        <v>0</v>
      </c>
      <c r="BB265" s="293">
        <f t="shared" si="80"/>
        <v>0</v>
      </c>
      <c r="BC265" s="293">
        <f t="shared" si="80"/>
        <v>0</v>
      </c>
      <c r="BD265" s="293">
        <f t="shared" si="80"/>
        <v>0</v>
      </c>
      <c r="BE265" s="293">
        <f t="shared" si="80"/>
        <v>0</v>
      </c>
      <c r="BF265" s="293">
        <f t="shared" si="80"/>
        <v>0</v>
      </c>
      <c r="BG265" s="293">
        <f t="shared" si="80"/>
        <v>0</v>
      </c>
      <c r="BH265" s="293">
        <f t="shared" si="80"/>
        <v>0</v>
      </c>
      <c r="BI265" s="293">
        <f t="shared" si="80"/>
        <v>0</v>
      </c>
      <c r="BJ265" s="293">
        <f t="shared" si="80"/>
        <v>0</v>
      </c>
      <c r="BK265" s="293">
        <f t="shared" si="80"/>
        <v>0</v>
      </c>
      <c r="BL265" s="293">
        <f t="shared" si="80"/>
        <v>0</v>
      </c>
      <c r="BM265" s="293">
        <f t="shared" si="80"/>
        <v>0</v>
      </c>
      <c r="BN265" s="293">
        <f t="shared" si="80"/>
        <v>0</v>
      </c>
      <c r="BO265" s="293">
        <f t="shared" si="80"/>
        <v>0</v>
      </c>
      <c r="BP265" s="293">
        <f t="shared" si="80"/>
        <v>0</v>
      </c>
      <c r="BQ265" s="293">
        <f t="shared" si="80"/>
        <v>0</v>
      </c>
      <c r="BR265" s="293">
        <f t="shared" si="80"/>
        <v>0</v>
      </c>
      <c r="BS265" s="293">
        <f t="shared" si="80"/>
        <v>0</v>
      </c>
      <c r="BT265" s="293">
        <f t="shared" si="80"/>
        <v>0</v>
      </c>
      <c r="BU265" s="293">
        <f t="shared" si="80"/>
        <v>0</v>
      </c>
    </row>
    <row r="266" spans="2:73" ht="18" customHeight="1" thickBot="1">
      <c r="B266" s="294">
        <v>260</v>
      </c>
      <c r="C266" s="297"/>
      <c r="D266" s="365"/>
      <c r="E266" s="366"/>
      <c r="F266" s="367"/>
      <c r="G266" s="367"/>
      <c r="H266" s="368"/>
      <c r="I266" s="367"/>
      <c r="J266" s="367"/>
      <c r="K266" s="295"/>
      <c r="L266" s="297" t="str">
        <f t="shared" si="79"/>
        <v/>
      </c>
      <c r="M266" s="297"/>
      <c r="N266" s="298">
        <f t="shared" si="74"/>
        <v>0</v>
      </c>
      <c r="O266" s="298">
        <f t="shared" si="74"/>
        <v>0</v>
      </c>
      <c r="P266" s="298">
        <f t="shared" si="80"/>
        <v>0</v>
      </c>
      <c r="Q266" s="298">
        <f t="shared" si="80"/>
        <v>0</v>
      </c>
      <c r="R266" s="298">
        <f t="shared" si="80"/>
        <v>0</v>
      </c>
      <c r="S266" s="298">
        <f t="shared" si="80"/>
        <v>0</v>
      </c>
      <c r="T266" s="298">
        <f t="shared" si="80"/>
        <v>0</v>
      </c>
      <c r="U266" s="298">
        <f t="shared" si="80"/>
        <v>0</v>
      </c>
      <c r="V266" s="298">
        <f t="shared" si="80"/>
        <v>0</v>
      </c>
      <c r="W266" s="298">
        <f t="shared" si="80"/>
        <v>0</v>
      </c>
      <c r="X266" s="298">
        <f t="shared" si="80"/>
        <v>0</v>
      </c>
      <c r="Y266" s="298">
        <f t="shared" si="80"/>
        <v>0</v>
      </c>
      <c r="Z266" s="298">
        <f t="shared" si="80"/>
        <v>0</v>
      </c>
      <c r="AA266" s="298">
        <f t="shared" si="80"/>
        <v>0</v>
      </c>
      <c r="AB266" s="298">
        <f t="shared" si="80"/>
        <v>0</v>
      </c>
      <c r="AC266" s="298">
        <f t="shared" si="80"/>
        <v>0</v>
      </c>
      <c r="AD266" s="298">
        <f t="shared" si="80"/>
        <v>0</v>
      </c>
      <c r="AE266" s="298">
        <f t="shared" si="80"/>
        <v>0</v>
      </c>
      <c r="AF266" s="298">
        <f t="shared" si="80"/>
        <v>0</v>
      </c>
      <c r="AG266" s="298">
        <f t="shared" si="80"/>
        <v>0</v>
      </c>
      <c r="AH266" s="298">
        <f t="shared" si="80"/>
        <v>0</v>
      </c>
      <c r="AI266" s="298">
        <f t="shared" si="80"/>
        <v>0</v>
      </c>
      <c r="AJ266" s="298">
        <f t="shared" si="80"/>
        <v>0</v>
      </c>
      <c r="AK266" s="298">
        <f t="shared" si="80"/>
        <v>0</v>
      </c>
      <c r="AL266" s="298">
        <f t="shared" si="80"/>
        <v>0</v>
      </c>
      <c r="AM266" s="298">
        <f t="shared" si="80"/>
        <v>0</v>
      </c>
      <c r="AN266" s="298">
        <f t="shared" si="80"/>
        <v>0</v>
      </c>
      <c r="AO266" s="298">
        <f t="shared" si="80"/>
        <v>0</v>
      </c>
      <c r="AP266" s="298">
        <f t="shared" si="80"/>
        <v>0</v>
      </c>
      <c r="AQ266" s="298">
        <f t="shared" si="80"/>
        <v>0</v>
      </c>
      <c r="AR266" s="298">
        <f t="shared" si="80"/>
        <v>0</v>
      </c>
      <c r="AS266" s="298">
        <f t="shared" si="80"/>
        <v>0</v>
      </c>
      <c r="AT266" s="298">
        <f t="shared" si="80"/>
        <v>0</v>
      </c>
      <c r="AU266" s="298">
        <f t="shared" si="80"/>
        <v>0</v>
      </c>
      <c r="AV266" s="298">
        <f t="shared" si="80"/>
        <v>0</v>
      </c>
      <c r="AW266" s="298">
        <f t="shared" si="80"/>
        <v>0</v>
      </c>
      <c r="AX266" s="298">
        <f t="shared" si="80"/>
        <v>0</v>
      </c>
      <c r="AY266" s="298">
        <f t="shared" si="80"/>
        <v>0</v>
      </c>
      <c r="AZ266" s="298">
        <f t="shared" si="80"/>
        <v>0</v>
      </c>
      <c r="BA266" s="298">
        <f t="shared" si="80"/>
        <v>0</v>
      </c>
      <c r="BB266" s="298">
        <f t="shared" si="80"/>
        <v>0</v>
      </c>
      <c r="BC266" s="298">
        <f t="shared" si="80"/>
        <v>0</v>
      </c>
      <c r="BD266" s="298">
        <f t="shared" si="80"/>
        <v>0</v>
      </c>
      <c r="BE266" s="298">
        <f t="shared" si="80"/>
        <v>0</v>
      </c>
      <c r="BF266" s="298">
        <f t="shared" si="80"/>
        <v>0</v>
      </c>
      <c r="BG266" s="298">
        <f t="shared" si="80"/>
        <v>0</v>
      </c>
      <c r="BH266" s="298">
        <f t="shared" si="80"/>
        <v>0</v>
      </c>
      <c r="BI266" s="298">
        <f t="shared" si="80"/>
        <v>0</v>
      </c>
      <c r="BJ266" s="298">
        <f t="shared" si="80"/>
        <v>0</v>
      </c>
      <c r="BK266" s="298">
        <f t="shared" si="80"/>
        <v>0</v>
      </c>
      <c r="BL266" s="298">
        <f t="shared" si="80"/>
        <v>0</v>
      </c>
      <c r="BM266" s="298">
        <f t="shared" si="80"/>
        <v>0</v>
      </c>
      <c r="BN266" s="298">
        <f t="shared" si="80"/>
        <v>0</v>
      </c>
      <c r="BO266" s="298">
        <f t="shared" si="80"/>
        <v>0</v>
      </c>
      <c r="BP266" s="298">
        <f t="shared" si="80"/>
        <v>0</v>
      </c>
      <c r="BQ266" s="298">
        <f t="shared" si="80"/>
        <v>0</v>
      </c>
      <c r="BR266" s="298">
        <f t="shared" si="80"/>
        <v>0</v>
      </c>
      <c r="BS266" s="298">
        <f t="shared" si="80"/>
        <v>0</v>
      </c>
      <c r="BT266" s="298">
        <f t="shared" si="80"/>
        <v>0</v>
      </c>
      <c r="BU266" s="298">
        <f t="shared" si="80"/>
        <v>0</v>
      </c>
    </row>
    <row r="267" spans="2:73" ht="18" customHeight="1">
      <c r="B267" s="294">
        <v>261</v>
      </c>
      <c r="C267" s="292"/>
      <c r="D267" s="361"/>
      <c r="E267" s="362"/>
      <c r="F267" s="363"/>
      <c r="G267" s="363"/>
      <c r="H267" s="364"/>
      <c r="I267" s="363"/>
      <c r="J267" s="363"/>
      <c r="K267" s="291"/>
      <c r="L267" s="292" t="str">
        <f t="shared" si="79"/>
        <v/>
      </c>
      <c r="M267" s="292"/>
      <c r="N267" s="293">
        <f t="shared" ref="N267:AC286" si="81">SUMIFS(listof_result_total_scores,listof_result_program_codes,$C267,listof_result_teams,N$3)</f>
        <v>0</v>
      </c>
      <c r="O267" s="293">
        <f t="shared" si="81"/>
        <v>0</v>
      </c>
      <c r="P267" s="293">
        <f t="shared" si="81"/>
        <v>0</v>
      </c>
      <c r="Q267" s="293">
        <f t="shared" si="81"/>
        <v>0</v>
      </c>
      <c r="R267" s="293">
        <f t="shared" si="81"/>
        <v>0</v>
      </c>
      <c r="S267" s="293">
        <f t="shared" si="81"/>
        <v>0</v>
      </c>
      <c r="T267" s="293">
        <f t="shared" si="81"/>
        <v>0</v>
      </c>
      <c r="U267" s="293">
        <f t="shared" si="81"/>
        <v>0</v>
      </c>
      <c r="V267" s="293">
        <f t="shared" si="81"/>
        <v>0</v>
      </c>
      <c r="W267" s="293">
        <f t="shared" si="81"/>
        <v>0</v>
      </c>
      <c r="X267" s="293">
        <f t="shared" si="81"/>
        <v>0</v>
      </c>
      <c r="Y267" s="293">
        <f t="shared" si="81"/>
        <v>0</v>
      </c>
      <c r="Z267" s="293">
        <f t="shared" si="81"/>
        <v>0</v>
      </c>
      <c r="AA267" s="293">
        <f t="shared" si="81"/>
        <v>0</v>
      </c>
      <c r="AB267" s="293">
        <f t="shared" si="81"/>
        <v>0</v>
      </c>
      <c r="AC267" s="293">
        <f t="shared" si="81"/>
        <v>0</v>
      </c>
      <c r="AD267" s="293">
        <f t="shared" si="80"/>
        <v>0</v>
      </c>
      <c r="AE267" s="293">
        <f t="shared" si="80"/>
        <v>0</v>
      </c>
      <c r="AF267" s="293">
        <f t="shared" si="80"/>
        <v>0</v>
      </c>
      <c r="AG267" s="293">
        <f t="shared" si="80"/>
        <v>0</v>
      </c>
      <c r="AH267" s="293">
        <f t="shared" si="80"/>
        <v>0</v>
      </c>
      <c r="AI267" s="293">
        <f t="shared" si="80"/>
        <v>0</v>
      </c>
      <c r="AJ267" s="293">
        <f t="shared" si="80"/>
        <v>0</v>
      </c>
      <c r="AK267" s="293">
        <f t="shared" si="80"/>
        <v>0</v>
      </c>
      <c r="AL267" s="293">
        <f t="shared" si="80"/>
        <v>0</v>
      </c>
      <c r="AM267" s="293">
        <f t="shared" si="80"/>
        <v>0</v>
      </c>
      <c r="AN267" s="293">
        <f t="shared" si="80"/>
        <v>0</v>
      </c>
      <c r="AO267" s="293">
        <f t="shared" si="80"/>
        <v>0</v>
      </c>
      <c r="AP267" s="293">
        <f t="shared" si="80"/>
        <v>0</v>
      </c>
      <c r="AQ267" s="293">
        <f t="shared" si="80"/>
        <v>0</v>
      </c>
      <c r="AR267" s="293">
        <f t="shared" si="80"/>
        <v>0</v>
      </c>
      <c r="AS267" s="293">
        <f t="shared" si="80"/>
        <v>0</v>
      </c>
      <c r="AT267" s="293">
        <f t="shared" si="80"/>
        <v>0</v>
      </c>
      <c r="AU267" s="293">
        <f t="shared" si="80"/>
        <v>0</v>
      </c>
      <c r="AV267" s="293">
        <f t="shared" si="80"/>
        <v>0</v>
      </c>
      <c r="AW267" s="293">
        <f t="shared" si="80"/>
        <v>0</v>
      </c>
      <c r="AX267" s="293">
        <f t="shared" si="80"/>
        <v>0</v>
      </c>
      <c r="AY267" s="293">
        <f t="shared" si="80"/>
        <v>0</v>
      </c>
      <c r="AZ267" s="293">
        <f t="shared" si="80"/>
        <v>0</v>
      </c>
      <c r="BA267" s="293">
        <f t="shared" si="80"/>
        <v>0</v>
      </c>
      <c r="BB267" s="293">
        <f t="shared" si="80"/>
        <v>0</v>
      </c>
      <c r="BC267" s="293">
        <f t="shared" si="80"/>
        <v>0</v>
      </c>
      <c r="BD267" s="293">
        <f t="shared" si="80"/>
        <v>0</v>
      </c>
      <c r="BE267" s="293">
        <f t="shared" si="80"/>
        <v>0</v>
      </c>
      <c r="BF267" s="293">
        <f t="shared" si="80"/>
        <v>0</v>
      </c>
      <c r="BG267" s="293">
        <f t="shared" si="80"/>
        <v>0</v>
      </c>
      <c r="BH267" s="293">
        <f t="shared" si="80"/>
        <v>0</v>
      </c>
      <c r="BI267" s="293">
        <f t="shared" si="80"/>
        <v>0</v>
      </c>
      <c r="BJ267" s="293">
        <f t="shared" si="80"/>
        <v>0</v>
      </c>
      <c r="BK267" s="293">
        <f t="shared" si="80"/>
        <v>0</v>
      </c>
      <c r="BL267" s="293">
        <f t="shared" si="80"/>
        <v>0</v>
      </c>
      <c r="BM267" s="293">
        <f t="shared" si="80"/>
        <v>0</v>
      </c>
      <c r="BN267" s="293">
        <f t="shared" si="80"/>
        <v>0</v>
      </c>
      <c r="BO267" s="293">
        <f t="shared" si="80"/>
        <v>0</v>
      </c>
      <c r="BP267" s="293">
        <f t="shared" si="80"/>
        <v>0</v>
      </c>
      <c r="BQ267" s="293">
        <f t="shared" si="80"/>
        <v>0</v>
      </c>
      <c r="BR267" s="293">
        <f t="shared" si="80"/>
        <v>0</v>
      </c>
      <c r="BS267" s="293">
        <f t="shared" si="80"/>
        <v>0</v>
      </c>
      <c r="BT267" s="293">
        <f t="shared" si="80"/>
        <v>0</v>
      </c>
      <c r="BU267" s="293">
        <f t="shared" si="80"/>
        <v>0</v>
      </c>
    </row>
    <row r="268" spans="2:73" ht="18" customHeight="1" thickBot="1">
      <c r="B268" s="294">
        <v>262</v>
      </c>
      <c r="C268" s="297"/>
      <c r="D268" s="365"/>
      <c r="E268" s="366"/>
      <c r="F268" s="367"/>
      <c r="G268" s="367"/>
      <c r="H268" s="368"/>
      <c r="I268" s="367"/>
      <c r="J268" s="367"/>
      <c r="K268" s="295"/>
      <c r="L268" s="297" t="str">
        <f t="shared" si="79"/>
        <v/>
      </c>
      <c r="M268" s="297"/>
      <c r="N268" s="298">
        <f t="shared" si="81"/>
        <v>0</v>
      </c>
      <c r="O268" s="298">
        <f t="shared" si="81"/>
        <v>0</v>
      </c>
      <c r="P268" s="298">
        <f t="shared" si="80"/>
        <v>0</v>
      </c>
      <c r="Q268" s="298">
        <f t="shared" si="80"/>
        <v>0</v>
      </c>
      <c r="R268" s="298">
        <f t="shared" si="80"/>
        <v>0</v>
      </c>
      <c r="S268" s="298">
        <f t="shared" si="80"/>
        <v>0</v>
      </c>
      <c r="T268" s="298">
        <f t="shared" si="80"/>
        <v>0</v>
      </c>
      <c r="U268" s="298">
        <f t="shared" si="80"/>
        <v>0</v>
      </c>
      <c r="V268" s="298">
        <f t="shared" si="80"/>
        <v>0</v>
      </c>
      <c r="W268" s="298">
        <f t="shared" si="80"/>
        <v>0</v>
      </c>
      <c r="X268" s="298">
        <f t="shared" si="80"/>
        <v>0</v>
      </c>
      <c r="Y268" s="298">
        <f t="shared" si="80"/>
        <v>0</v>
      </c>
      <c r="Z268" s="298">
        <f t="shared" si="80"/>
        <v>0</v>
      </c>
      <c r="AA268" s="298">
        <f t="shared" si="80"/>
        <v>0</v>
      </c>
      <c r="AB268" s="298">
        <f t="shared" si="80"/>
        <v>0</v>
      </c>
      <c r="AC268" s="298">
        <f t="shared" si="80"/>
        <v>0</v>
      </c>
      <c r="AD268" s="298">
        <f t="shared" si="80"/>
        <v>0</v>
      </c>
      <c r="AE268" s="298">
        <f t="shared" si="80"/>
        <v>0</v>
      </c>
      <c r="AF268" s="298">
        <f t="shared" si="80"/>
        <v>0</v>
      </c>
      <c r="AG268" s="298">
        <f t="shared" si="80"/>
        <v>0</v>
      </c>
      <c r="AH268" s="298">
        <f t="shared" si="80"/>
        <v>0</v>
      </c>
      <c r="AI268" s="298">
        <f t="shared" si="80"/>
        <v>0</v>
      </c>
      <c r="AJ268" s="298">
        <f t="shared" si="80"/>
        <v>0</v>
      </c>
      <c r="AK268" s="298">
        <f t="shared" si="80"/>
        <v>0</v>
      </c>
      <c r="AL268" s="298">
        <f t="shared" si="80"/>
        <v>0</v>
      </c>
      <c r="AM268" s="298">
        <f t="shared" si="80"/>
        <v>0</v>
      </c>
      <c r="AN268" s="298">
        <f t="shared" si="80"/>
        <v>0</v>
      </c>
      <c r="AO268" s="298">
        <f t="shared" si="80"/>
        <v>0</v>
      </c>
      <c r="AP268" s="298">
        <f t="shared" si="80"/>
        <v>0</v>
      </c>
      <c r="AQ268" s="298">
        <f t="shared" si="80"/>
        <v>0</v>
      </c>
      <c r="AR268" s="298">
        <f t="shared" si="80"/>
        <v>0</v>
      </c>
      <c r="AS268" s="298">
        <f t="shared" si="80"/>
        <v>0</v>
      </c>
      <c r="AT268" s="298">
        <f t="shared" si="80"/>
        <v>0</v>
      </c>
      <c r="AU268" s="298">
        <f t="shared" si="80"/>
        <v>0</v>
      </c>
      <c r="AV268" s="298">
        <f t="shared" si="80"/>
        <v>0</v>
      </c>
      <c r="AW268" s="298">
        <f t="shared" si="80"/>
        <v>0</v>
      </c>
      <c r="AX268" s="298">
        <f t="shared" si="80"/>
        <v>0</v>
      </c>
      <c r="AY268" s="298">
        <f t="shared" si="80"/>
        <v>0</v>
      </c>
      <c r="AZ268" s="298">
        <f t="shared" si="80"/>
        <v>0</v>
      </c>
      <c r="BA268" s="298">
        <f t="shared" si="80"/>
        <v>0</v>
      </c>
      <c r="BB268" s="298">
        <f t="shared" si="80"/>
        <v>0</v>
      </c>
      <c r="BC268" s="298">
        <f t="shared" si="80"/>
        <v>0</v>
      </c>
      <c r="BD268" s="298">
        <f t="shared" si="80"/>
        <v>0</v>
      </c>
      <c r="BE268" s="298">
        <f t="shared" si="80"/>
        <v>0</v>
      </c>
      <c r="BF268" s="298">
        <f t="shared" si="80"/>
        <v>0</v>
      </c>
      <c r="BG268" s="298">
        <f t="shared" si="80"/>
        <v>0</v>
      </c>
      <c r="BH268" s="298">
        <f t="shared" si="80"/>
        <v>0</v>
      </c>
      <c r="BI268" s="298">
        <f t="shared" si="80"/>
        <v>0</v>
      </c>
      <c r="BJ268" s="298">
        <f t="shared" si="80"/>
        <v>0</v>
      </c>
      <c r="BK268" s="298">
        <f t="shared" si="80"/>
        <v>0</v>
      </c>
      <c r="BL268" s="298">
        <f t="shared" si="80"/>
        <v>0</v>
      </c>
      <c r="BM268" s="298">
        <f t="shared" si="80"/>
        <v>0</v>
      </c>
      <c r="BN268" s="298">
        <f t="shared" si="80"/>
        <v>0</v>
      </c>
      <c r="BO268" s="298">
        <f t="shared" si="80"/>
        <v>0</v>
      </c>
      <c r="BP268" s="298">
        <f t="shared" si="80"/>
        <v>0</v>
      </c>
      <c r="BQ268" s="298">
        <f t="shared" si="80"/>
        <v>0</v>
      </c>
      <c r="BR268" s="298">
        <f t="shared" si="80"/>
        <v>0</v>
      </c>
      <c r="BS268" s="298">
        <f t="shared" si="80"/>
        <v>0</v>
      </c>
      <c r="BT268" s="298">
        <f t="shared" si="80"/>
        <v>0</v>
      </c>
      <c r="BU268" s="298">
        <f t="shared" si="80"/>
        <v>0</v>
      </c>
    </row>
    <row r="269" spans="2:73" ht="18" customHeight="1">
      <c r="B269" s="294">
        <v>263</v>
      </c>
      <c r="C269" s="292"/>
      <c r="D269" s="361"/>
      <c r="E269" s="362"/>
      <c r="F269" s="363"/>
      <c r="G269" s="363"/>
      <c r="H269" s="364"/>
      <c r="I269" s="363"/>
      <c r="J269" s="363"/>
      <c r="K269" s="291"/>
      <c r="L269" s="292" t="str">
        <f t="shared" si="79"/>
        <v/>
      </c>
      <c r="M269" s="292"/>
      <c r="N269" s="293">
        <f t="shared" si="81"/>
        <v>0</v>
      </c>
      <c r="O269" s="293">
        <f t="shared" si="81"/>
        <v>0</v>
      </c>
      <c r="P269" s="293">
        <f t="shared" si="80"/>
        <v>0</v>
      </c>
      <c r="Q269" s="293">
        <f t="shared" si="80"/>
        <v>0</v>
      </c>
      <c r="R269" s="293">
        <f t="shared" si="80"/>
        <v>0</v>
      </c>
      <c r="S269" s="293">
        <f t="shared" si="80"/>
        <v>0</v>
      </c>
      <c r="T269" s="293">
        <f t="shared" si="80"/>
        <v>0</v>
      </c>
      <c r="U269" s="293">
        <f t="shared" si="80"/>
        <v>0</v>
      </c>
      <c r="V269" s="293">
        <f t="shared" si="80"/>
        <v>0</v>
      </c>
      <c r="W269" s="293">
        <f t="shared" si="80"/>
        <v>0</v>
      </c>
      <c r="X269" s="293">
        <f t="shared" si="80"/>
        <v>0</v>
      </c>
      <c r="Y269" s="293">
        <f t="shared" si="80"/>
        <v>0</v>
      </c>
      <c r="Z269" s="293">
        <f t="shared" si="80"/>
        <v>0</v>
      </c>
      <c r="AA269" s="293">
        <f t="shared" si="80"/>
        <v>0</v>
      </c>
      <c r="AB269" s="293">
        <f t="shared" si="80"/>
        <v>0</v>
      </c>
      <c r="AC269" s="293">
        <f t="shared" si="80"/>
        <v>0</v>
      </c>
      <c r="AD269" s="293">
        <f t="shared" si="80"/>
        <v>0</v>
      </c>
      <c r="AE269" s="293">
        <f t="shared" si="80"/>
        <v>0</v>
      </c>
      <c r="AF269" s="293">
        <f t="shared" si="80"/>
        <v>0</v>
      </c>
      <c r="AG269" s="293">
        <f t="shared" si="80"/>
        <v>0</v>
      </c>
      <c r="AH269" s="293">
        <f t="shared" si="80"/>
        <v>0</v>
      </c>
      <c r="AI269" s="293">
        <f t="shared" si="80"/>
        <v>0</v>
      </c>
      <c r="AJ269" s="293">
        <f t="shared" si="80"/>
        <v>0</v>
      </c>
      <c r="AK269" s="293">
        <f t="shared" si="80"/>
        <v>0</v>
      </c>
      <c r="AL269" s="293">
        <f t="shared" si="80"/>
        <v>0</v>
      </c>
      <c r="AM269" s="293">
        <f t="shared" si="80"/>
        <v>0</v>
      </c>
      <c r="AN269" s="293">
        <f t="shared" si="80"/>
        <v>0</v>
      </c>
      <c r="AO269" s="293">
        <f t="shared" si="80"/>
        <v>0</v>
      </c>
      <c r="AP269" s="293">
        <f t="shared" si="80"/>
        <v>0</v>
      </c>
      <c r="AQ269" s="293">
        <f t="shared" si="80"/>
        <v>0</v>
      </c>
      <c r="AR269" s="293">
        <f t="shared" si="80"/>
        <v>0</v>
      </c>
      <c r="AS269" s="293">
        <f t="shared" si="80"/>
        <v>0</v>
      </c>
      <c r="AT269" s="293">
        <f t="shared" si="80"/>
        <v>0</v>
      </c>
      <c r="AU269" s="293">
        <f t="shared" si="80"/>
        <v>0</v>
      </c>
      <c r="AV269" s="293">
        <f t="shared" si="80"/>
        <v>0</v>
      </c>
      <c r="AW269" s="293">
        <f t="shared" si="80"/>
        <v>0</v>
      </c>
      <c r="AX269" s="293">
        <f t="shared" si="80"/>
        <v>0</v>
      </c>
      <c r="AY269" s="293">
        <f t="shared" si="80"/>
        <v>0</v>
      </c>
      <c r="AZ269" s="293">
        <f t="shared" si="80"/>
        <v>0</v>
      </c>
      <c r="BA269" s="293">
        <f t="shared" si="80"/>
        <v>0</v>
      </c>
      <c r="BB269" s="293">
        <f t="shared" si="80"/>
        <v>0</v>
      </c>
      <c r="BC269" s="293">
        <f t="shared" si="80"/>
        <v>0</v>
      </c>
      <c r="BD269" s="293">
        <f t="shared" si="80"/>
        <v>0</v>
      </c>
      <c r="BE269" s="293">
        <f t="shared" si="80"/>
        <v>0</v>
      </c>
      <c r="BF269" s="293">
        <f t="shared" si="80"/>
        <v>0</v>
      </c>
      <c r="BG269" s="293">
        <f t="shared" si="80"/>
        <v>0</v>
      </c>
      <c r="BH269" s="293">
        <f t="shared" si="80"/>
        <v>0</v>
      </c>
      <c r="BI269" s="293">
        <f t="shared" ref="P269:BU274" si="82">SUMIFS(listof_result_total_scores,listof_result_program_codes,$C269,listof_result_teams,BI$3)</f>
        <v>0</v>
      </c>
      <c r="BJ269" s="293">
        <f t="shared" si="82"/>
        <v>0</v>
      </c>
      <c r="BK269" s="293">
        <f t="shared" si="82"/>
        <v>0</v>
      </c>
      <c r="BL269" s="293">
        <f t="shared" si="82"/>
        <v>0</v>
      </c>
      <c r="BM269" s="293">
        <f t="shared" si="82"/>
        <v>0</v>
      </c>
      <c r="BN269" s="293">
        <f t="shared" si="82"/>
        <v>0</v>
      </c>
      <c r="BO269" s="293">
        <f t="shared" si="82"/>
        <v>0</v>
      </c>
      <c r="BP269" s="293">
        <f t="shared" si="82"/>
        <v>0</v>
      </c>
      <c r="BQ269" s="293">
        <f t="shared" si="82"/>
        <v>0</v>
      </c>
      <c r="BR269" s="293">
        <f t="shared" si="82"/>
        <v>0</v>
      </c>
      <c r="BS269" s="293">
        <f t="shared" si="82"/>
        <v>0</v>
      </c>
      <c r="BT269" s="293">
        <f t="shared" si="82"/>
        <v>0</v>
      </c>
      <c r="BU269" s="293">
        <f t="shared" si="82"/>
        <v>0</v>
      </c>
    </row>
    <row r="270" spans="2:73" ht="18" customHeight="1" thickBot="1">
      <c r="B270" s="294">
        <v>264</v>
      </c>
      <c r="C270" s="297"/>
      <c r="D270" s="365"/>
      <c r="E270" s="366"/>
      <c r="F270" s="367"/>
      <c r="G270" s="367"/>
      <c r="H270" s="368"/>
      <c r="I270" s="367"/>
      <c r="J270" s="367"/>
      <c r="K270" s="295"/>
      <c r="L270" s="297" t="str">
        <f t="shared" si="79"/>
        <v/>
      </c>
      <c r="M270" s="297"/>
      <c r="N270" s="298">
        <f t="shared" si="81"/>
        <v>0</v>
      </c>
      <c r="O270" s="298">
        <f t="shared" si="81"/>
        <v>0</v>
      </c>
      <c r="P270" s="298">
        <f t="shared" si="82"/>
        <v>0</v>
      </c>
      <c r="Q270" s="298">
        <f t="shared" si="82"/>
        <v>0</v>
      </c>
      <c r="R270" s="298">
        <f t="shared" si="82"/>
        <v>0</v>
      </c>
      <c r="S270" s="298">
        <f t="shared" si="82"/>
        <v>0</v>
      </c>
      <c r="T270" s="298">
        <f t="shared" si="82"/>
        <v>0</v>
      </c>
      <c r="U270" s="298">
        <f t="shared" si="82"/>
        <v>0</v>
      </c>
      <c r="V270" s="298">
        <f t="shared" si="82"/>
        <v>0</v>
      </c>
      <c r="W270" s="298">
        <f t="shared" si="82"/>
        <v>0</v>
      </c>
      <c r="X270" s="298">
        <f t="shared" si="82"/>
        <v>0</v>
      </c>
      <c r="Y270" s="298">
        <f t="shared" si="82"/>
        <v>0</v>
      </c>
      <c r="Z270" s="298">
        <f t="shared" si="82"/>
        <v>0</v>
      </c>
      <c r="AA270" s="298">
        <f t="shared" si="82"/>
        <v>0</v>
      </c>
      <c r="AB270" s="298">
        <f t="shared" si="82"/>
        <v>0</v>
      </c>
      <c r="AC270" s="298">
        <f t="shared" si="82"/>
        <v>0</v>
      </c>
      <c r="AD270" s="298">
        <f t="shared" si="82"/>
        <v>0</v>
      </c>
      <c r="AE270" s="298">
        <f t="shared" si="82"/>
        <v>0</v>
      </c>
      <c r="AF270" s="298">
        <f t="shared" si="82"/>
        <v>0</v>
      </c>
      <c r="AG270" s="298">
        <f t="shared" si="82"/>
        <v>0</v>
      </c>
      <c r="AH270" s="298">
        <f t="shared" si="82"/>
        <v>0</v>
      </c>
      <c r="AI270" s="298">
        <f t="shared" si="82"/>
        <v>0</v>
      </c>
      <c r="AJ270" s="298">
        <f t="shared" si="82"/>
        <v>0</v>
      </c>
      <c r="AK270" s="298">
        <f t="shared" si="82"/>
        <v>0</v>
      </c>
      <c r="AL270" s="298">
        <f t="shared" si="82"/>
        <v>0</v>
      </c>
      <c r="AM270" s="298">
        <f t="shared" si="82"/>
        <v>0</v>
      </c>
      <c r="AN270" s="298">
        <f t="shared" si="82"/>
        <v>0</v>
      </c>
      <c r="AO270" s="298">
        <f t="shared" si="82"/>
        <v>0</v>
      </c>
      <c r="AP270" s="298">
        <f t="shared" si="82"/>
        <v>0</v>
      </c>
      <c r="AQ270" s="298">
        <f t="shared" si="82"/>
        <v>0</v>
      </c>
      <c r="AR270" s="298">
        <f t="shared" si="82"/>
        <v>0</v>
      </c>
      <c r="AS270" s="298">
        <f t="shared" si="82"/>
        <v>0</v>
      </c>
      <c r="AT270" s="298">
        <f t="shared" si="82"/>
        <v>0</v>
      </c>
      <c r="AU270" s="298">
        <f t="shared" si="82"/>
        <v>0</v>
      </c>
      <c r="AV270" s="298">
        <f t="shared" si="82"/>
        <v>0</v>
      </c>
      <c r="AW270" s="298">
        <f t="shared" si="82"/>
        <v>0</v>
      </c>
      <c r="AX270" s="298">
        <f t="shared" si="82"/>
        <v>0</v>
      </c>
      <c r="AY270" s="298">
        <f t="shared" si="82"/>
        <v>0</v>
      </c>
      <c r="AZ270" s="298">
        <f t="shared" si="82"/>
        <v>0</v>
      </c>
      <c r="BA270" s="298">
        <f t="shared" si="82"/>
        <v>0</v>
      </c>
      <c r="BB270" s="298">
        <f t="shared" si="82"/>
        <v>0</v>
      </c>
      <c r="BC270" s="298">
        <f t="shared" si="82"/>
        <v>0</v>
      </c>
      <c r="BD270" s="298">
        <f t="shared" si="82"/>
        <v>0</v>
      </c>
      <c r="BE270" s="298">
        <f t="shared" si="82"/>
        <v>0</v>
      </c>
      <c r="BF270" s="298">
        <f t="shared" si="82"/>
        <v>0</v>
      </c>
      <c r="BG270" s="298">
        <f t="shared" si="82"/>
        <v>0</v>
      </c>
      <c r="BH270" s="298">
        <f t="shared" si="82"/>
        <v>0</v>
      </c>
      <c r="BI270" s="298">
        <f t="shared" si="82"/>
        <v>0</v>
      </c>
      <c r="BJ270" s="298">
        <f t="shared" si="82"/>
        <v>0</v>
      </c>
      <c r="BK270" s="298">
        <f t="shared" si="82"/>
        <v>0</v>
      </c>
      <c r="BL270" s="298">
        <f t="shared" si="82"/>
        <v>0</v>
      </c>
      <c r="BM270" s="298">
        <f t="shared" si="82"/>
        <v>0</v>
      </c>
      <c r="BN270" s="298">
        <f t="shared" si="82"/>
        <v>0</v>
      </c>
      <c r="BO270" s="298">
        <f t="shared" si="82"/>
        <v>0</v>
      </c>
      <c r="BP270" s="298">
        <f t="shared" si="82"/>
        <v>0</v>
      </c>
      <c r="BQ270" s="298">
        <f t="shared" si="82"/>
        <v>0</v>
      </c>
      <c r="BR270" s="298">
        <f t="shared" si="82"/>
        <v>0</v>
      </c>
      <c r="BS270" s="298">
        <f t="shared" si="82"/>
        <v>0</v>
      </c>
      <c r="BT270" s="298">
        <f t="shared" si="82"/>
        <v>0</v>
      </c>
      <c r="BU270" s="298">
        <f t="shared" si="82"/>
        <v>0</v>
      </c>
    </row>
    <row r="271" spans="2:73" ht="18" customHeight="1">
      <c r="B271" s="294">
        <v>265</v>
      </c>
      <c r="C271" s="292"/>
      <c r="D271" s="361"/>
      <c r="E271" s="362"/>
      <c r="F271" s="363"/>
      <c r="G271" s="363"/>
      <c r="H271" s="364"/>
      <c r="I271" s="363"/>
      <c r="J271" s="363"/>
      <c r="K271" s="291"/>
      <c r="L271" s="292" t="str">
        <f t="shared" si="79"/>
        <v/>
      </c>
      <c r="M271" s="292"/>
      <c r="N271" s="293">
        <f t="shared" si="81"/>
        <v>0</v>
      </c>
      <c r="O271" s="293">
        <f t="shared" si="81"/>
        <v>0</v>
      </c>
      <c r="P271" s="293">
        <f t="shared" si="82"/>
        <v>0</v>
      </c>
      <c r="Q271" s="293">
        <f t="shared" si="82"/>
        <v>0</v>
      </c>
      <c r="R271" s="293">
        <f t="shared" si="82"/>
        <v>0</v>
      </c>
      <c r="S271" s="293">
        <f t="shared" si="82"/>
        <v>0</v>
      </c>
      <c r="T271" s="293">
        <f t="shared" si="82"/>
        <v>0</v>
      </c>
      <c r="U271" s="293">
        <f t="shared" si="82"/>
        <v>0</v>
      </c>
      <c r="V271" s="293">
        <f t="shared" si="82"/>
        <v>0</v>
      </c>
      <c r="W271" s="293">
        <f t="shared" si="82"/>
        <v>0</v>
      </c>
      <c r="X271" s="293">
        <f t="shared" si="82"/>
        <v>0</v>
      </c>
      <c r="Y271" s="293">
        <f t="shared" si="82"/>
        <v>0</v>
      </c>
      <c r="Z271" s="293">
        <f t="shared" si="82"/>
        <v>0</v>
      </c>
      <c r="AA271" s="293">
        <f t="shared" si="82"/>
        <v>0</v>
      </c>
      <c r="AB271" s="293">
        <f t="shared" si="82"/>
        <v>0</v>
      </c>
      <c r="AC271" s="293">
        <f t="shared" si="82"/>
        <v>0</v>
      </c>
      <c r="AD271" s="293">
        <f t="shared" si="82"/>
        <v>0</v>
      </c>
      <c r="AE271" s="293">
        <f t="shared" si="82"/>
        <v>0</v>
      </c>
      <c r="AF271" s="293">
        <f t="shared" si="82"/>
        <v>0</v>
      </c>
      <c r="AG271" s="293">
        <f t="shared" si="82"/>
        <v>0</v>
      </c>
      <c r="AH271" s="293">
        <f t="shared" si="82"/>
        <v>0</v>
      </c>
      <c r="AI271" s="293">
        <f t="shared" si="82"/>
        <v>0</v>
      </c>
      <c r="AJ271" s="293">
        <f t="shared" si="82"/>
        <v>0</v>
      </c>
      <c r="AK271" s="293">
        <f t="shared" si="82"/>
        <v>0</v>
      </c>
      <c r="AL271" s="293">
        <f t="shared" si="82"/>
        <v>0</v>
      </c>
      <c r="AM271" s="293">
        <f t="shared" si="82"/>
        <v>0</v>
      </c>
      <c r="AN271" s="293">
        <f t="shared" si="82"/>
        <v>0</v>
      </c>
      <c r="AO271" s="293">
        <f t="shared" si="82"/>
        <v>0</v>
      </c>
      <c r="AP271" s="293">
        <f t="shared" si="82"/>
        <v>0</v>
      </c>
      <c r="AQ271" s="293">
        <f t="shared" si="82"/>
        <v>0</v>
      </c>
      <c r="AR271" s="293">
        <f t="shared" si="82"/>
        <v>0</v>
      </c>
      <c r="AS271" s="293">
        <f t="shared" si="82"/>
        <v>0</v>
      </c>
      <c r="AT271" s="293">
        <f t="shared" si="82"/>
        <v>0</v>
      </c>
      <c r="AU271" s="293">
        <f t="shared" si="82"/>
        <v>0</v>
      </c>
      <c r="AV271" s="293">
        <f t="shared" si="82"/>
        <v>0</v>
      </c>
      <c r="AW271" s="293">
        <f t="shared" si="82"/>
        <v>0</v>
      </c>
      <c r="AX271" s="293">
        <f t="shared" si="82"/>
        <v>0</v>
      </c>
      <c r="AY271" s="293">
        <f t="shared" si="82"/>
        <v>0</v>
      </c>
      <c r="AZ271" s="293">
        <f t="shared" si="82"/>
        <v>0</v>
      </c>
      <c r="BA271" s="293">
        <f t="shared" si="82"/>
        <v>0</v>
      </c>
      <c r="BB271" s="293">
        <f t="shared" si="82"/>
        <v>0</v>
      </c>
      <c r="BC271" s="293">
        <f t="shared" si="82"/>
        <v>0</v>
      </c>
      <c r="BD271" s="293">
        <f t="shared" si="82"/>
        <v>0</v>
      </c>
      <c r="BE271" s="293">
        <f t="shared" si="82"/>
        <v>0</v>
      </c>
      <c r="BF271" s="293">
        <f t="shared" si="82"/>
        <v>0</v>
      </c>
      <c r="BG271" s="293">
        <f t="shared" si="82"/>
        <v>0</v>
      </c>
      <c r="BH271" s="293">
        <f t="shared" si="82"/>
        <v>0</v>
      </c>
      <c r="BI271" s="293">
        <f t="shared" si="82"/>
        <v>0</v>
      </c>
      <c r="BJ271" s="293">
        <f t="shared" si="82"/>
        <v>0</v>
      </c>
      <c r="BK271" s="293">
        <f t="shared" si="82"/>
        <v>0</v>
      </c>
      <c r="BL271" s="293">
        <f t="shared" si="82"/>
        <v>0</v>
      </c>
      <c r="BM271" s="293">
        <f t="shared" si="82"/>
        <v>0</v>
      </c>
      <c r="BN271" s="293">
        <f t="shared" si="82"/>
        <v>0</v>
      </c>
      <c r="BO271" s="293">
        <f t="shared" si="82"/>
        <v>0</v>
      </c>
      <c r="BP271" s="293">
        <f t="shared" si="82"/>
        <v>0</v>
      </c>
      <c r="BQ271" s="293">
        <f t="shared" si="82"/>
        <v>0</v>
      </c>
      <c r="BR271" s="293">
        <f t="shared" si="82"/>
        <v>0</v>
      </c>
      <c r="BS271" s="293">
        <f t="shared" si="82"/>
        <v>0</v>
      </c>
      <c r="BT271" s="293">
        <f t="shared" si="82"/>
        <v>0</v>
      </c>
      <c r="BU271" s="293">
        <f t="shared" si="82"/>
        <v>0</v>
      </c>
    </row>
    <row r="272" spans="2:73" ht="18" customHeight="1" thickBot="1">
      <c r="B272" s="294">
        <v>266</v>
      </c>
      <c r="C272" s="297"/>
      <c r="D272" s="365"/>
      <c r="E272" s="366"/>
      <c r="F272" s="367"/>
      <c r="G272" s="367"/>
      <c r="H272" s="368"/>
      <c r="I272" s="367"/>
      <c r="J272" s="367"/>
      <c r="K272" s="295"/>
      <c r="L272" s="297" t="str">
        <f t="shared" si="79"/>
        <v/>
      </c>
      <c r="M272" s="297"/>
      <c r="N272" s="298">
        <f t="shared" si="81"/>
        <v>0</v>
      </c>
      <c r="O272" s="298">
        <f t="shared" si="81"/>
        <v>0</v>
      </c>
      <c r="P272" s="298">
        <f t="shared" si="82"/>
        <v>0</v>
      </c>
      <c r="Q272" s="298">
        <f t="shared" si="82"/>
        <v>0</v>
      </c>
      <c r="R272" s="298">
        <f t="shared" si="82"/>
        <v>0</v>
      </c>
      <c r="S272" s="298">
        <f t="shared" si="82"/>
        <v>0</v>
      </c>
      <c r="T272" s="298">
        <f t="shared" si="82"/>
        <v>0</v>
      </c>
      <c r="U272" s="298">
        <f t="shared" si="82"/>
        <v>0</v>
      </c>
      <c r="V272" s="298">
        <f t="shared" si="82"/>
        <v>0</v>
      </c>
      <c r="W272" s="298">
        <f t="shared" si="82"/>
        <v>0</v>
      </c>
      <c r="X272" s="298">
        <f t="shared" si="82"/>
        <v>0</v>
      </c>
      <c r="Y272" s="298">
        <f t="shared" si="82"/>
        <v>0</v>
      </c>
      <c r="Z272" s="298">
        <f t="shared" si="82"/>
        <v>0</v>
      </c>
      <c r="AA272" s="298">
        <f t="shared" si="82"/>
        <v>0</v>
      </c>
      <c r="AB272" s="298">
        <f t="shared" si="82"/>
        <v>0</v>
      </c>
      <c r="AC272" s="298">
        <f t="shared" si="82"/>
        <v>0</v>
      </c>
      <c r="AD272" s="298">
        <f t="shared" si="82"/>
        <v>0</v>
      </c>
      <c r="AE272" s="298">
        <f t="shared" si="82"/>
        <v>0</v>
      </c>
      <c r="AF272" s="298">
        <f t="shared" si="82"/>
        <v>0</v>
      </c>
      <c r="AG272" s="298">
        <f t="shared" si="82"/>
        <v>0</v>
      </c>
      <c r="AH272" s="298">
        <f t="shared" si="82"/>
        <v>0</v>
      </c>
      <c r="AI272" s="298">
        <f t="shared" si="82"/>
        <v>0</v>
      </c>
      <c r="AJ272" s="298">
        <f t="shared" si="82"/>
        <v>0</v>
      </c>
      <c r="AK272" s="298">
        <f t="shared" si="82"/>
        <v>0</v>
      </c>
      <c r="AL272" s="298">
        <f t="shared" si="82"/>
        <v>0</v>
      </c>
      <c r="AM272" s="298">
        <f t="shared" si="82"/>
        <v>0</v>
      </c>
      <c r="AN272" s="298">
        <f t="shared" si="82"/>
        <v>0</v>
      </c>
      <c r="AO272" s="298">
        <f t="shared" si="82"/>
        <v>0</v>
      </c>
      <c r="AP272" s="298">
        <f t="shared" si="82"/>
        <v>0</v>
      </c>
      <c r="AQ272" s="298">
        <f t="shared" si="82"/>
        <v>0</v>
      </c>
      <c r="AR272" s="298">
        <f t="shared" si="82"/>
        <v>0</v>
      </c>
      <c r="AS272" s="298">
        <f t="shared" si="82"/>
        <v>0</v>
      </c>
      <c r="AT272" s="298">
        <f t="shared" si="82"/>
        <v>0</v>
      </c>
      <c r="AU272" s="298">
        <f t="shared" si="82"/>
        <v>0</v>
      </c>
      <c r="AV272" s="298">
        <f t="shared" si="82"/>
        <v>0</v>
      </c>
      <c r="AW272" s="298">
        <f t="shared" si="82"/>
        <v>0</v>
      </c>
      <c r="AX272" s="298">
        <f t="shared" si="82"/>
        <v>0</v>
      </c>
      <c r="AY272" s="298">
        <f t="shared" si="82"/>
        <v>0</v>
      </c>
      <c r="AZ272" s="298">
        <f t="shared" si="82"/>
        <v>0</v>
      </c>
      <c r="BA272" s="298">
        <f t="shared" si="82"/>
        <v>0</v>
      </c>
      <c r="BB272" s="298">
        <f t="shared" si="82"/>
        <v>0</v>
      </c>
      <c r="BC272" s="298">
        <f t="shared" si="82"/>
        <v>0</v>
      </c>
      <c r="BD272" s="298">
        <f t="shared" si="82"/>
        <v>0</v>
      </c>
      <c r="BE272" s="298">
        <f t="shared" si="82"/>
        <v>0</v>
      </c>
      <c r="BF272" s="298">
        <f t="shared" si="82"/>
        <v>0</v>
      </c>
      <c r="BG272" s="298">
        <f t="shared" si="82"/>
        <v>0</v>
      </c>
      <c r="BH272" s="298">
        <f t="shared" si="82"/>
        <v>0</v>
      </c>
      <c r="BI272" s="298">
        <f t="shared" si="82"/>
        <v>0</v>
      </c>
      <c r="BJ272" s="298">
        <f t="shared" si="82"/>
        <v>0</v>
      </c>
      <c r="BK272" s="298">
        <f t="shared" si="82"/>
        <v>0</v>
      </c>
      <c r="BL272" s="298">
        <f t="shared" si="82"/>
        <v>0</v>
      </c>
      <c r="BM272" s="298">
        <f t="shared" si="82"/>
        <v>0</v>
      </c>
      <c r="BN272" s="298">
        <f t="shared" si="82"/>
        <v>0</v>
      </c>
      <c r="BO272" s="298">
        <f t="shared" si="82"/>
        <v>0</v>
      </c>
      <c r="BP272" s="298">
        <f t="shared" si="82"/>
        <v>0</v>
      </c>
      <c r="BQ272" s="298">
        <f t="shared" si="82"/>
        <v>0</v>
      </c>
      <c r="BR272" s="298">
        <f t="shared" si="82"/>
        <v>0</v>
      </c>
      <c r="BS272" s="298">
        <f t="shared" si="82"/>
        <v>0</v>
      </c>
      <c r="BT272" s="298">
        <f t="shared" si="82"/>
        <v>0</v>
      </c>
      <c r="BU272" s="298">
        <f t="shared" si="82"/>
        <v>0</v>
      </c>
    </row>
    <row r="273" spans="2:73" ht="18" customHeight="1">
      <c r="B273" s="294">
        <v>267</v>
      </c>
      <c r="C273" s="292"/>
      <c r="D273" s="361"/>
      <c r="E273" s="362"/>
      <c r="F273" s="363"/>
      <c r="G273" s="363"/>
      <c r="H273" s="364"/>
      <c r="I273" s="363"/>
      <c r="J273" s="363"/>
      <c r="K273" s="291"/>
      <c r="L273" s="292" t="str">
        <f t="shared" si="79"/>
        <v/>
      </c>
      <c r="M273" s="292"/>
      <c r="N273" s="293">
        <f t="shared" si="81"/>
        <v>0</v>
      </c>
      <c r="O273" s="293">
        <f t="shared" si="81"/>
        <v>0</v>
      </c>
      <c r="P273" s="293">
        <f t="shared" si="82"/>
        <v>0</v>
      </c>
      <c r="Q273" s="293">
        <f t="shared" si="82"/>
        <v>0</v>
      </c>
      <c r="R273" s="293">
        <f t="shared" si="82"/>
        <v>0</v>
      </c>
      <c r="S273" s="293">
        <f t="shared" si="82"/>
        <v>0</v>
      </c>
      <c r="T273" s="293">
        <f t="shared" si="82"/>
        <v>0</v>
      </c>
      <c r="U273" s="293">
        <f t="shared" si="82"/>
        <v>0</v>
      </c>
      <c r="V273" s="293">
        <f t="shared" si="82"/>
        <v>0</v>
      </c>
      <c r="W273" s="293">
        <f t="shared" si="82"/>
        <v>0</v>
      </c>
      <c r="X273" s="293">
        <f t="shared" si="82"/>
        <v>0</v>
      </c>
      <c r="Y273" s="293">
        <f t="shared" si="82"/>
        <v>0</v>
      </c>
      <c r="Z273" s="293">
        <f t="shared" si="82"/>
        <v>0</v>
      </c>
      <c r="AA273" s="293">
        <f t="shared" si="82"/>
        <v>0</v>
      </c>
      <c r="AB273" s="293">
        <f t="shared" si="82"/>
        <v>0</v>
      </c>
      <c r="AC273" s="293">
        <f t="shared" si="82"/>
        <v>0</v>
      </c>
      <c r="AD273" s="293">
        <f t="shared" si="82"/>
        <v>0</v>
      </c>
      <c r="AE273" s="293">
        <f t="shared" si="82"/>
        <v>0</v>
      </c>
      <c r="AF273" s="293">
        <f t="shared" si="82"/>
        <v>0</v>
      </c>
      <c r="AG273" s="293">
        <f t="shared" si="82"/>
        <v>0</v>
      </c>
      <c r="AH273" s="293">
        <f t="shared" si="82"/>
        <v>0</v>
      </c>
      <c r="AI273" s="293">
        <f t="shared" si="82"/>
        <v>0</v>
      </c>
      <c r="AJ273" s="293">
        <f t="shared" si="82"/>
        <v>0</v>
      </c>
      <c r="AK273" s="293">
        <f t="shared" si="82"/>
        <v>0</v>
      </c>
      <c r="AL273" s="293">
        <f t="shared" si="82"/>
        <v>0</v>
      </c>
      <c r="AM273" s="293">
        <f t="shared" si="82"/>
        <v>0</v>
      </c>
      <c r="AN273" s="293">
        <f t="shared" si="82"/>
        <v>0</v>
      </c>
      <c r="AO273" s="293">
        <f t="shared" si="82"/>
        <v>0</v>
      </c>
      <c r="AP273" s="293">
        <f t="shared" si="82"/>
        <v>0</v>
      </c>
      <c r="AQ273" s="293">
        <f t="shared" si="82"/>
        <v>0</v>
      </c>
      <c r="AR273" s="293">
        <f t="shared" si="82"/>
        <v>0</v>
      </c>
      <c r="AS273" s="293">
        <f t="shared" si="82"/>
        <v>0</v>
      </c>
      <c r="AT273" s="293">
        <f t="shared" si="82"/>
        <v>0</v>
      </c>
      <c r="AU273" s="293">
        <f t="shared" si="82"/>
        <v>0</v>
      </c>
      <c r="AV273" s="293">
        <f t="shared" si="82"/>
        <v>0</v>
      </c>
      <c r="AW273" s="293">
        <f t="shared" si="82"/>
        <v>0</v>
      </c>
      <c r="AX273" s="293">
        <f t="shared" si="82"/>
        <v>0</v>
      </c>
      <c r="AY273" s="293">
        <f t="shared" si="82"/>
        <v>0</v>
      </c>
      <c r="AZ273" s="293">
        <f t="shared" si="82"/>
        <v>0</v>
      </c>
      <c r="BA273" s="293">
        <f t="shared" si="82"/>
        <v>0</v>
      </c>
      <c r="BB273" s="293">
        <f t="shared" si="82"/>
        <v>0</v>
      </c>
      <c r="BC273" s="293">
        <f t="shared" si="82"/>
        <v>0</v>
      </c>
      <c r="BD273" s="293">
        <f t="shared" si="82"/>
        <v>0</v>
      </c>
      <c r="BE273" s="293">
        <f t="shared" si="82"/>
        <v>0</v>
      </c>
      <c r="BF273" s="293">
        <f t="shared" si="82"/>
        <v>0</v>
      </c>
      <c r="BG273" s="293">
        <f t="shared" si="82"/>
        <v>0</v>
      </c>
      <c r="BH273" s="293">
        <f t="shared" si="82"/>
        <v>0</v>
      </c>
      <c r="BI273" s="293">
        <f t="shared" si="82"/>
        <v>0</v>
      </c>
      <c r="BJ273" s="293">
        <f t="shared" si="82"/>
        <v>0</v>
      </c>
      <c r="BK273" s="293">
        <f t="shared" si="82"/>
        <v>0</v>
      </c>
      <c r="BL273" s="293">
        <f t="shared" si="82"/>
        <v>0</v>
      </c>
      <c r="BM273" s="293">
        <f t="shared" si="82"/>
        <v>0</v>
      </c>
      <c r="BN273" s="293">
        <f t="shared" si="82"/>
        <v>0</v>
      </c>
      <c r="BO273" s="293">
        <f t="shared" si="82"/>
        <v>0</v>
      </c>
      <c r="BP273" s="293">
        <f t="shared" si="82"/>
        <v>0</v>
      </c>
      <c r="BQ273" s="293">
        <f t="shared" si="82"/>
        <v>0</v>
      </c>
      <c r="BR273" s="293">
        <f t="shared" si="82"/>
        <v>0</v>
      </c>
      <c r="BS273" s="293">
        <f t="shared" si="82"/>
        <v>0</v>
      </c>
      <c r="BT273" s="293">
        <f t="shared" si="82"/>
        <v>0</v>
      </c>
      <c r="BU273" s="293">
        <f t="shared" si="82"/>
        <v>0</v>
      </c>
    </row>
    <row r="274" spans="2:73" ht="18" customHeight="1" thickBot="1">
      <c r="B274" s="294">
        <v>268</v>
      </c>
      <c r="C274" s="297"/>
      <c r="D274" s="365"/>
      <c r="E274" s="366"/>
      <c r="F274" s="367"/>
      <c r="G274" s="367"/>
      <c r="H274" s="368"/>
      <c r="I274" s="367"/>
      <c r="J274" s="367"/>
      <c r="K274" s="295"/>
      <c r="L274" s="297" t="str">
        <f t="shared" si="79"/>
        <v/>
      </c>
      <c r="M274" s="297"/>
      <c r="N274" s="298">
        <f t="shared" si="81"/>
        <v>0</v>
      </c>
      <c r="O274" s="298">
        <f t="shared" si="81"/>
        <v>0</v>
      </c>
      <c r="P274" s="298">
        <f t="shared" si="82"/>
        <v>0</v>
      </c>
      <c r="Q274" s="298">
        <f t="shared" si="82"/>
        <v>0</v>
      </c>
      <c r="R274" s="298">
        <f t="shared" si="82"/>
        <v>0</v>
      </c>
      <c r="S274" s="298">
        <f t="shared" si="82"/>
        <v>0</v>
      </c>
      <c r="T274" s="298">
        <f t="shared" si="82"/>
        <v>0</v>
      </c>
      <c r="U274" s="298">
        <f t="shared" si="82"/>
        <v>0</v>
      </c>
      <c r="V274" s="298">
        <f t="shared" si="82"/>
        <v>0</v>
      </c>
      <c r="W274" s="298">
        <f t="shared" si="82"/>
        <v>0</v>
      </c>
      <c r="X274" s="298">
        <f t="shared" si="82"/>
        <v>0</v>
      </c>
      <c r="Y274" s="298">
        <f t="shared" si="82"/>
        <v>0</v>
      </c>
      <c r="Z274" s="298">
        <f t="shared" ref="P274:BU278" si="83">SUMIFS(listof_result_total_scores,listof_result_program_codes,$C274,listof_result_teams,Z$3)</f>
        <v>0</v>
      </c>
      <c r="AA274" s="298">
        <f t="shared" si="83"/>
        <v>0</v>
      </c>
      <c r="AB274" s="298">
        <f t="shared" si="83"/>
        <v>0</v>
      </c>
      <c r="AC274" s="298">
        <f t="shared" si="83"/>
        <v>0</v>
      </c>
      <c r="AD274" s="298">
        <f t="shared" si="83"/>
        <v>0</v>
      </c>
      <c r="AE274" s="298">
        <f t="shared" si="83"/>
        <v>0</v>
      </c>
      <c r="AF274" s="298">
        <f t="shared" si="83"/>
        <v>0</v>
      </c>
      <c r="AG274" s="298">
        <f t="shared" si="83"/>
        <v>0</v>
      </c>
      <c r="AH274" s="298">
        <f t="shared" si="83"/>
        <v>0</v>
      </c>
      <c r="AI274" s="298">
        <f t="shared" si="83"/>
        <v>0</v>
      </c>
      <c r="AJ274" s="298">
        <f t="shared" si="83"/>
        <v>0</v>
      </c>
      <c r="AK274" s="298">
        <f t="shared" si="83"/>
        <v>0</v>
      </c>
      <c r="AL274" s="298">
        <f t="shared" si="83"/>
        <v>0</v>
      </c>
      <c r="AM274" s="298">
        <f t="shared" si="83"/>
        <v>0</v>
      </c>
      <c r="AN274" s="298">
        <f t="shared" si="83"/>
        <v>0</v>
      </c>
      <c r="AO274" s="298">
        <f t="shared" si="83"/>
        <v>0</v>
      </c>
      <c r="AP274" s="298">
        <f t="shared" si="83"/>
        <v>0</v>
      </c>
      <c r="AQ274" s="298">
        <f t="shared" si="83"/>
        <v>0</v>
      </c>
      <c r="AR274" s="298">
        <f t="shared" si="83"/>
        <v>0</v>
      </c>
      <c r="AS274" s="298">
        <f t="shared" si="83"/>
        <v>0</v>
      </c>
      <c r="AT274" s="298">
        <f t="shared" si="83"/>
        <v>0</v>
      </c>
      <c r="AU274" s="298">
        <f t="shared" si="83"/>
        <v>0</v>
      </c>
      <c r="AV274" s="298">
        <f t="shared" si="83"/>
        <v>0</v>
      </c>
      <c r="AW274" s="298">
        <f t="shared" si="83"/>
        <v>0</v>
      </c>
      <c r="AX274" s="298">
        <f t="shared" si="83"/>
        <v>0</v>
      </c>
      <c r="AY274" s="298">
        <f t="shared" si="83"/>
        <v>0</v>
      </c>
      <c r="AZ274" s="298">
        <f t="shared" si="83"/>
        <v>0</v>
      </c>
      <c r="BA274" s="298">
        <f t="shared" si="83"/>
        <v>0</v>
      </c>
      <c r="BB274" s="298">
        <f t="shared" si="83"/>
        <v>0</v>
      </c>
      <c r="BC274" s="298">
        <f t="shared" si="83"/>
        <v>0</v>
      </c>
      <c r="BD274" s="298">
        <f t="shared" si="83"/>
        <v>0</v>
      </c>
      <c r="BE274" s="298">
        <f t="shared" si="83"/>
        <v>0</v>
      </c>
      <c r="BF274" s="298">
        <f t="shared" si="83"/>
        <v>0</v>
      </c>
      <c r="BG274" s="298">
        <f t="shared" si="83"/>
        <v>0</v>
      </c>
      <c r="BH274" s="298">
        <f t="shared" si="83"/>
        <v>0</v>
      </c>
      <c r="BI274" s="298">
        <f t="shared" si="83"/>
        <v>0</v>
      </c>
      <c r="BJ274" s="298">
        <f t="shared" si="83"/>
        <v>0</v>
      </c>
      <c r="BK274" s="298">
        <f t="shared" si="83"/>
        <v>0</v>
      </c>
      <c r="BL274" s="298">
        <f t="shared" si="83"/>
        <v>0</v>
      </c>
      <c r="BM274" s="298">
        <f t="shared" si="83"/>
        <v>0</v>
      </c>
      <c r="BN274" s="298">
        <f t="shared" si="83"/>
        <v>0</v>
      </c>
      <c r="BO274" s="298">
        <f t="shared" si="83"/>
        <v>0</v>
      </c>
      <c r="BP274" s="298">
        <f t="shared" si="83"/>
        <v>0</v>
      </c>
      <c r="BQ274" s="298">
        <f t="shared" si="83"/>
        <v>0</v>
      </c>
      <c r="BR274" s="298">
        <f t="shared" si="83"/>
        <v>0</v>
      </c>
      <c r="BS274" s="298">
        <f t="shared" si="83"/>
        <v>0</v>
      </c>
      <c r="BT274" s="298">
        <f t="shared" si="83"/>
        <v>0</v>
      </c>
      <c r="BU274" s="298">
        <f t="shared" si="83"/>
        <v>0</v>
      </c>
    </row>
    <row r="275" spans="2:73" ht="18" customHeight="1">
      <c r="B275" s="294">
        <v>269</v>
      </c>
      <c r="C275" s="292"/>
      <c r="D275" s="361"/>
      <c r="E275" s="362"/>
      <c r="F275" s="363"/>
      <c r="G275" s="363"/>
      <c r="H275" s="364"/>
      <c r="I275" s="363"/>
      <c r="J275" s="363"/>
      <c r="K275" s="291"/>
      <c r="L275" s="292" t="str">
        <f t="shared" si="79"/>
        <v/>
      </c>
      <c r="M275" s="292"/>
      <c r="N275" s="293">
        <f t="shared" si="81"/>
        <v>0</v>
      </c>
      <c r="O275" s="293">
        <f t="shared" si="81"/>
        <v>0</v>
      </c>
      <c r="P275" s="293">
        <f t="shared" si="83"/>
        <v>0</v>
      </c>
      <c r="Q275" s="293">
        <f t="shared" si="83"/>
        <v>0</v>
      </c>
      <c r="R275" s="293">
        <f t="shared" si="83"/>
        <v>0</v>
      </c>
      <c r="S275" s="293">
        <f t="shared" si="83"/>
        <v>0</v>
      </c>
      <c r="T275" s="293">
        <f t="shared" si="83"/>
        <v>0</v>
      </c>
      <c r="U275" s="293">
        <f t="shared" si="83"/>
        <v>0</v>
      </c>
      <c r="V275" s="293">
        <f t="shared" si="83"/>
        <v>0</v>
      </c>
      <c r="W275" s="293">
        <f t="shared" si="83"/>
        <v>0</v>
      </c>
      <c r="X275" s="293">
        <f t="shared" si="83"/>
        <v>0</v>
      </c>
      <c r="Y275" s="293">
        <f t="shared" si="83"/>
        <v>0</v>
      </c>
      <c r="Z275" s="293">
        <f t="shared" si="83"/>
        <v>0</v>
      </c>
      <c r="AA275" s="293">
        <f t="shared" si="83"/>
        <v>0</v>
      </c>
      <c r="AB275" s="293">
        <f t="shared" si="83"/>
        <v>0</v>
      </c>
      <c r="AC275" s="293">
        <f t="shared" si="83"/>
        <v>0</v>
      </c>
      <c r="AD275" s="293">
        <f t="shared" si="83"/>
        <v>0</v>
      </c>
      <c r="AE275" s="293">
        <f t="shared" si="83"/>
        <v>0</v>
      </c>
      <c r="AF275" s="293">
        <f t="shared" si="83"/>
        <v>0</v>
      </c>
      <c r="AG275" s="293">
        <f t="shared" si="83"/>
        <v>0</v>
      </c>
      <c r="AH275" s="293">
        <f t="shared" si="83"/>
        <v>0</v>
      </c>
      <c r="AI275" s="293">
        <f t="shared" si="83"/>
        <v>0</v>
      </c>
      <c r="AJ275" s="293">
        <f t="shared" si="83"/>
        <v>0</v>
      </c>
      <c r="AK275" s="293">
        <f t="shared" si="83"/>
        <v>0</v>
      </c>
      <c r="AL275" s="293">
        <f t="shared" si="83"/>
        <v>0</v>
      </c>
      <c r="AM275" s="293">
        <f t="shared" si="83"/>
        <v>0</v>
      </c>
      <c r="AN275" s="293">
        <f t="shared" si="83"/>
        <v>0</v>
      </c>
      <c r="AO275" s="293">
        <f t="shared" si="83"/>
        <v>0</v>
      </c>
      <c r="AP275" s="293">
        <f t="shared" si="83"/>
        <v>0</v>
      </c>
      <c r="AQ275" s="293">
        <f t="shared" si="83"/>
        <v>0</v>
      </c>
      <c r="AR275" s="293">
        <f t="shared" si="83"/>
        <v>0</v>
      </c>
      <c r="AS275" s="293">
        <f t="shared" si="83"/>
        <v>0</v>
      </c>
      <c r="AT275" s="293">
        <f t="shared" si="83"/>
        <v>0</v>
      </c>
      <c r="AU275" s="293">
        <f t="shared" si="83"/>
        <v>0</v>
      </c>
      <c r="AV275" s="293">
        <f t="shared" si="83"/>
        <v>0</v>
      </c>
      <c r="AW275" s="293">
        <f t="shared" si="83"/>
        <v>0</v>
      </c>
      <c r="AX275" s="293">
        <f t="shared" si="83"/>
        <v>0</v>
      </c>
      <c r="AY275" s="293">
        <f t="shared" si="83"/>
        <v>0</v>
      </c>
      <c r="AZ275" s="293">
        <f t="shared" si="83"/>
        <v>0</v>
      </c>
      <c r="BA275" s="293">
        <f t="shared" si="83"/>
        <v>0</v>
      </c>
      <c r="BB275" s="293">
        <f t="shared" si="83"/>
        <v>0</v>
      </c>
      <c r="BC275" s="293">
        <f t="shared" si="83"/>
        <v>0</v>
      </c>
      <c r="BD275" s="293">
        <f t="shared" si="83"/>
        <v>0</v>
      </c>
      <c r="BE275" s="293">
        <f t="shared" si="83"/>
        <v>0</v>
      </c>
      <c r="BF275" s="293">
        <f t="shared" si="83"/>
        <v>0</v>
      </c>
      <c r="BG275" s="293">
        <f t="shared" si="83"/>
        <v>0</v>
      </c>
      <c r="BH275" s="293">
        <f t="shared" si="83"/>
        <v>0</v>
      </c>
      <c r="BI275" s="293">
        <f t="shared" si="83"/>
        <v>0</v>
      </c>
      <c r="BJ275" s="293">
        <f t="shared" si="83"/>
        <v>0</v>
      </c>
      <c r="BK275" s="293">
        <f t="shared" si="83"/>
        <v>0</v>
      </c>
      <c r="BL275" s="293">
        <f t="shared" si="83"/>
        <v>0</v>
      </c>
      <c r="BM275" s="293">
        <f t="shared" si="83"/>
        <v>0</v>
      </c>
      <c r="BN275" s="293">
        <f t="shared" si="83"/>
        <v>0</v>
      </c>
      <c r="BO275" s="293">
        <f t="shared" si="83"/>
        <v>0</v>
      </c>
      <c r="BP275" s="293">
        <f t="shared" si="83"/>
        <v>0</v>
      </c>
      <c r="BQ275" s="293">
        <f t="shared" si="83"/>
        <v>0</v>
      </c>
      <c r="BR275" s="293">
        <f t="shared" si="83"/>
        <v>0</v>
      </c>
      <c r="BS275" s="293">
        <f t="shared" si="83"/>
        <v>0</v>
      </c>
      <c r="BT275" s="293">
        <f t="shared" si="83"/>
        <v>0</v>
      </c>
      <c r="BU275" s="293">
        <f t="shared" si="83"/>
        <v>0</v>
      </c>
    </row>
    <row r="276" spans="2:73" ht="18" customHeight="1" thickBot="1">
      <c r="B276" s="294">
        <v>270</v>
      </c>
      <c r="C276" s="297"/>
      <c r="D276" s="365"/>
      <c r="E276" s="366"/>
      <c r="F276" s="367"/>
      <c r="G276" s="367"/>
      <c r="H276" s="368"/>
      <c r="I276" s="367"/>
      <c r="J276" s="367"/>
      <c r="K276" s="295"/>
      <c r="L276" s="297" t="str">
        <f t="shared" si="79"/>
        <v/>
      </c>
      <c r="M276" s="297"/>
      <c r="N276" s="298">
        <f t="shared" si="81"/>
        <v>0</v>
      </c>
      <c r="O276" s="298">
        <f t="shared" si="81"/>
        <v>0</v>
      </c>
      <c r="P276" s="298">
        <f t="shared" si="83"/>
        <v>0</v>
      </c>
      <c r="Q276" s="298">
        <f t="shared" si="83"/>
        <v>0</v>
      </c>
      <c r="R276" s="298">
        <f t="shared" si="83"/>
        <v>0</v>
      </c>
      <c r="S276" s="298">
        <f t="shared" si="83"/>
        <v>0</v>
      </c>
      <c r="T276" s="298">
        <f t="shared" si="83"/>
        <v>0</v>
      </c>
      <c r="U276" s="298">
        <f t="shared" si="83"/>
        <v>0</v>
      </c>
      <c r="V276" s="298">
        <f t="shared" si="83"/>
        <v>0</v>
      </c>
      <c r="W276" s="298">
        <f t="shared" si="83"/>
        <v>0</v>
      </c>
      <c r="X276" s="298">
        <f t="shared" si="83"/>
        <v>0</v>
      </c>
      <c r="Y276" s="298">
        <f t="shared" si="83"/>
        <v>0</v>
      </c>
      <c r="Z276" s="298">
        <f t="shared" si="83"/>
        <v>0</v>
      </c>
      <c r="AA276" s="298">
        <f t="shared" si="83"/>
        <v>0</v>
      </c>
      <c r="AB276" s="298">
        <f t="shared" si="83"/>
        <v>0</v>
      </c>
      <c r="AC276" s="298">
        <f t="shared" si="83"/>
        <v>0</v>
      </c>
      <c r="AD276" s="298">
        <f t="shared" si="83"/>
        <v>0</v>
      </c>
      <c r="AE276" s="298">
        <f t="shared" si="83"/>
        <v>0</v>
      </c>
      <c r="AF276" s="298">
        <f t="shared" si="83"/>
        <v>0</v>
      </c>
      <c r="AG276" s="298">
        <f t="shared" si="83"/>
        <v>0</v>
      </c>
      <c r="AH276" s="298">
        <f t="shared" si="83"/>
        <v>0</v>
      </c>
      <c r="AI276" s="298">
        <f t="shared" si="83"/>
        <v>0</v>
      </c>
      <c r="AJ276" s="298">
        <f t="shared" si="83"/>
        <v>0</v>
      </c>
      <c r="AK276" s="298">
        <f t="shared" si="83"/>
        <v>0</v>
      </c>
      <c r="AL276" s="298">
        <f t="shared" si="83"/>
        <v>0</v>
      </c>
      <c r="AM276" s="298">
        <f t="shared" si="83"/>
        <v>0</v>
      </c>
      <c r="AN276" s="298">
        <f t="shared" si="83"/>
        <v>0</v>
      </c>
      <c r="AO276" s="298">
        <f t="shared" si="83"/>
        <v>0</v>
      </c>
      <c r="AP276" s="298">
        <f t="shared" si="83"/>
        <v>0</v>
      </c>
      <c r="AQ276" s="298">
        <f t="shared" si="83"/>
        <v>0</v>
      </c>
      <c r="AR276" s="298">
        <f t="shared" si="83"/>
        <v>0</v>
      </c>
      <c r="AS276" s="298">
        <f t="shared" si="83"/>
        <v>0</v>
      </c>
      <c r="AT276" s="298">
        <f t="shared" si="83"/>
        <v>0</v>
      </c>
      <c r="AU276" s="298">
        <f t="shared" si="83"/>
        <v>0</v>
      </c>
      <c r="AV276" s="298">
        <f t="shared" si="83"/>
        <v>0</v>
      </c>
      <c r="AW276" s="298">
        <f t="shared" si="83"/>
        <v>0</v>
      </c>
      <c r="AX276" s="298">
        <f t="shared" si="83"/>
        <v>0</v>
      </c>
      <c r="AY276" s="298">
        <f t="shared" si="83"/>
        <v>0</v>
      </c>
      <c r="AZ276" s="298">
        <f t="shared" si="83"/>
        <v>0</v>
      </c>
      <c r="BA276" s="298">
        <f t="shared" si="83"/>
        <v>0</v>
      </c>
      <c r="BB276" s="298">
        <f t="shared" si="83"/>
        <v>0</v>
      </c>
      <c r="BC276" s="298">
        <f t="shared" si="83"/>
        <v>0</v>
      </c>
      <c r="BD276" s="298">
        <f t="shared" si="83"/>
        <v>0</v>
      </c>
      <c r="BE276" s="298">
        <f t="shared" si="83"/>
        <v>0</v>
      </c>
      <c r="BF276" s="298">
        <f t="shared" si="83"/>
        <v>0</v>
      </c>
      <c r="BG276" s="298">
        <f t="shared" si="83"/>
        <v>0</v>
      </c>
      <c r="BH276" s="298">
        <f t="shared" si="83"/>
        <v>0</v>
      </c>
      <c r="BI276" s="298">
        <f t="shared" si="83"/>
        <v>0</v>
      </c>
      <c r="BJ276" s="298">
        <f t="shared" si="83"/>
        <v>0</v>
      </c>
      <c r="BK276" s="298">
        <f t="shared" si="83"/>
        <v>0</v>
      </c>
      <c r="BL276" s="298">
        <f t="shared" si="83"/>
        <v>0</v>
      </c>
      <c r="BM276" s="298">
        <f t="shared" si="83"/>
        <v>0</v>
      </c>
      <c r="BN276" s="298">
        <f t="shared" si="83"/>
        <v>0</v>
      </c>
      <c r="BO276" s="298">
        <f t="shared" si="83"/>
        <v>0</v>
      </c>
      <c r="BP276" s="298">
        <f t="shared" si="83"/>
        <v>0</v>
      </c>
      <c r="BQ276" s="298">
        <f t="shared" si="83"/>
        <v>0</v>
      </c>
      <c r="BR276" s="298">
        <f t="shared" si="83"/>
        <v>0</v>
      </c>
      <c r="BS276" s="298">
        <f t="shared" si="83"/>
        <v>0</v>
      </c>
      <c r="BT276" s="298">
        <f t="shared" si="83"/>
        <v>0</v>
      </c>
      <c r="BU276" s="298">
        <f t="shared" si="83"/>
        <v>0</v>
      </c>
    </row>
    <row r="277" spans="2:73" ht="18" customHeight="1">
      <c r="B277" s="294">
        <v>271</v>
      </c>
      <c r="C277" s="292"/>
      <c r="D277" s="361"/>
      <c r="E277" s="362"/>
      <c r="F277" s="363"/>
      <c r="G277" s="363"/>
      <c r="H277" s="364"/>
      <c r="I277" s="363"/>
      <c r="J277" s="363"/>
      <c r="K277" s="291"/>
      <c r="L277" s="292" t="str">
        <f t="shared" si="79"/>
        <v/>
      </c>
      <c r="M277" s="292"/>
      <c r="N277" s="293">
        <f t="shared" si="81"/>
        <v>0</v>
      </c>
      <c r="O277" s="293">
        <f t="shared" si="81"/>
        <v>0</v>
      </c>
      <c r="P277" s="293">
        <f t="shared" si="83"/>
        <v>0</v>
      </c>
      <c r="Q277" s="293">
        <f t="shared" si="83"/>
        <v>0</v>
      </c>
      <c r="R277" s="293">
        <f t="shared" si="83"/>
        <v>0</v>
      </c>
      <c r="S277" s="293">
        <f t="shared" si="83"/>
        <v>0</v>
      </c>
      <c r="T277" s="293">
        <f t="shared" si="83"/>
        <v>0</v>
      </c>
      <c r="U277" s="293">
        <f t="shared" si="83"/>
        <v>0</v>
      </c>
      <c r="V277" s="293">
        <f t="shared" si="83"/>
        <v>0</v>
      </c>
      <c r="W277" s="293">
        <f t="shared" si="83"/>
        <v>0</v>
      </c>
      <c r="X277" s="293">
        <f t="shared" si="83"/>
        <v>0</v>
      </c>
      <c r="Y277" s="293">
        <f t="shared" si="83"/>
        <v>0</v>
      </c>
      <c r="Z277" s="293">
        <f t="shared" si="83"/>
        <v>0</v>
      </c>
      <c r="AA277" s="293">
        <f t="shared" si="83"/>
        <v>0</v>
      </c>
      <c r="AB277" s="293">
        <f t="shared" si="83"/>
        <v>0</v>
      </c>
      <c r="AC277" s="293">
        <f t="shared" si="83"/>
        <v>0</v>
      </c>
      <c r="AD277" s="293">
        <f t="shared" si="83"/>
        <v>0</v>
      </c>
      <c r="AE277" s="293">
        <f t="shared" si="83"/>
        <v>0</v>
      </c>
      <c r="AF277" s="293">
        <f t="shared" si="83"/>
        <v>0</v>
      </c>
      <c r="AG277" s="293">
        <f t="shared" si="83"/>
        <v>0</v>
      </c>
      <c r="AH277" s="293">
        <f t="shared" si="83"/>
        <v>0</v>
      </c>
      <c r="AI277" s="293">
        <f t="shared" si="83"/>
        <v>0</v>
      </c>
      <c r="AJ277" s="293">
        <f t="shared" si="83"/>
        <v>0</v>
      </c>
      <c r="AK277" s="293">
        <f t="shared" si="83"/>
        <v>0</v>
      </c>
      <c r="AL277" s="293">
        <f t="shared" si="83"/>
        <v>0</v>
      </c>
      <c r="AM277" s="293">
        <f t="shared" si="83"/>
        <v>0</v>
      </c>
      <c r="AN277" s="293">
        <f t="shared" si="83"/>
        <v>0</v>
      </c>
      <c r="AO277" s="293">
        <f t="shared" si="83"/>
        <v>0</v>
      </c>
      <c r="AP277" s="293">
        <f t="shared" si="83"/>
        <v>0</v>
      </c>
      <c r="AQ277" s="293">
        <f t="shared" si="83"/>
        <v>0</v>
      </c>
      <c r="AR277" s="293">
        <f t="shared" si="83"/>
        <v>0</v>
      </c>
      <c r="AS277" s="293">
        <f t="shared" si="83"/>
        <v>0</v>
      </c>
      <c r="AT277" s="293">
        <f t="shared" si="83"/>
        <v>0</v>
      </c>
      <c r="AU277" s="293">
        <f t="shared" si="83"/>
        <v>0</v>
      </c>
      <c r="AV277" s="293">
        <f t="shared" si="83"/>
        <v>0</v>
      </c>
      <c r="AW277" s="293">
        <f t="shared" si="83"/>
        <v>0</v>
      </c>
      <c r="AX277" s="293">
        <f t="shared" si="83"/>
        <v>0</v>
      </c>
      <c r="AY277" s="293">
        <f t="shared" si="83"/>
        <v>0</v>
      </c>
      <c r="AZ277" s="293">
        <f t="shared" si="83"/>
        <v>0</v>
      </c>
      <c r="BA277" s="293">
        <f t="shared" si="83"/>
        <v>0</v>
      </c>
      <c r="BB277" s="293">
        <f t="shared" si="83"/>
        <v>0</v>
      </c>
      <c r="BC277" s="293">
        <f t="shared" si="83"/>
        <v>0</v>
      </c>
      <c r="BD277" s="293">
        <f t="shared" si="83"/>
        <v>0</v>
      </c>
      <c r="BE277" s="293">
        <f t="shared" si="83"/>
        <v>0</v>
      </c>
      <c r="BF277" s="293">
        <f t="shared" si="83"/>
        <v>0</v>
      </c>
      <c r="BG277" s="293">
        <f t="shared" si="83"/>
        <v>0</v>
      </c>
      <c r="BH277" s="293">
        <f t="shared" si="83"/>
        <v>0</v>
      </c>
      <c r="BI277" s="293">
        <f t="shared" si="83"/>
        <v>0</v>
      </c>
      <c r="BJ277" s="293">
        <f t="shared" si="83"/>
        <v>0</v>
      </c>
      <c r="BK277" s="293">
        <f t="shared" si="83"/>
        <v>0</v>
      </c>
      <c r="BL277" s="293">
        <f t="shared" si="83"/>
        <v>0</v>
      </c>
      <c r="BM277" s="293">
        <f t="shared" si="83"/>
        <v>0</v>
      </c>
      <c r="BN277" s="293">
        <f t="shared" si="83"/>
        <v>0</v>
      </c>
      <c r="BO277" s="293">
        <f t="shared" si="83"/>
        <v>0</v>
      </c>
      <c r="BP277" s="293">
        <f t="shared" si="83"/>
        <v>0</v>
      </c>
      <c r="BQ277" s="293">
        <f t="shared" si="83"/>
        <v>0</v>
      </c>
      <c r="BR277" s="293">
        <f t="shared" si="83"/>
        <v>0</v>
      </c>
      <c r="BS277" s="293">
        <f t="shared" si="83"/>
        <v>0</v>
      </c>
      <c r="BT277" s="293">
        <f t="shared" si="83"/>
        <v>0</v>
      </c>
      <c r="BU277" s="293">
        <f t="shared" si="83"/>
        <v>0</v>
      </c>
    </row>
    <row r="278" spans="2:73" ht="18" customHeight="1" thickBot="1">
      <c r="B278" s="294">
        <v>272</v>
      </c>
      <c r="C278" s="297"/>
      <c r="D278" s="365"/>
      <c r="E278" s="366"/>
      <c r="F278" s="367"/>
      <c r="G278" s="367"/>
      <c r="H278" s="368"/>
      <c r="I278" s="367"/>
      <c r="J278" s="367"/>
      <c r="K278" s="295"/>
      <c r="L278" s="297" t="str">
        <f t="shared" si="79"/>
        <v/>
      </c>
      <c r="M278" s="297"/>
      <c r="N278" s="298">
        <f t="shared" si="81"/>
        <v>0</v>
      </c>
      <c r="O278" s="298">
        <f t="shared" si="81"/>
        <v>0</v>
      </c>
      <c r="P278" s="298">
        <f t="shared" si="83"/>
        <v>0</v>
      </c>
      <c r="Q278" s="298">
        <f t="shared" si="83"/>
        <v>0</v>
      </c>
      <c r="R278" s="298">
        <f t="shared" si="83"/>
        <v>0</v>
      </c>
      <c r="S278" s="298">
        <f t="shared" si="83"/>
        <v>0</v>
      </c>
      <c r="T278" s="298">
        <f t="shared" si="83"/>
        <v>0</v>
      </c>
      <c r="U278" s="298">
        <f t="shared" si="83"/>
        <v>0</v>
      </c>
      <c r="V278" s="298">
        <f t="shared" si="83"/>
        <v>0</v>
      </c>
      <c r="W278" s="298">
        <f t="shared" si="83"/>
        <v>0</v>
      </c>
      <c r="X278" s="298">
        <f t="shared" si="83"/>
        <v>0</v>
      </c>
      <c r="Y278" s="298">
        <f t="shared" si="83"/>
        <v>0</v>
      </c>
      <c r="Z278" s="298">
        <f t="shared" si="83"/>
        <v>0</v>
      </c>
      <c r="AA278" s="298">
        <f t="shared" si="83"/>
        <v>0</v>
      </c>
      <c r="AB278" s="298">
        <f t="shared" si="83"/>
        <v>0</v>
      </c>
      <c r="AC278" s="298">
        <f t="shared" si="83"/>
        <v>0</v>
      </c>
      <c r="AD278" s="298">
        <f t="shared" si="83"/>
        <v>0</v>
      </c>
      <c r="AE278" s="298">
        <f t="shared" si="83"/>
        <v>0</v>
      </c>
      <c r="AF278" s="298">
        <f t="shared" si="83"/>
        <v>0</v>
      </c>
      <c r="AG278" s="298">
        <f t="shared" si="83"/>
        <v>0</v>
      </c>
      <c r="AH278" s="298">
        <f t="shared" si="83"/>
        <v>0</v>
      </c>
      <c r="AI278" s="298">
        <f t="shared" si="83"/>
        <v>0</v>
      </c>
      <c r="AJ278" s="298">
        <f t="shared" si="83"/>
        <v>0</v>
      </c>
      <c r="AK278" s="298">
        <f t="shared" si="83"/>
        <v>0</v>
      </c>
      <c r="AL278" s="298">
        <f t="shared" si="83"/>
        <v>0</v>
      </c>
      <c r="AM278" s="298">
        <f t="shared" si="83"/>
        <v>0</v>
      </c>
      <c r="AN278" s="298">
        <f t="shared" si="83"/>
        <v>0</v>
      </c>
      <c r="AO278" s="298">
        <f t="shared" si="83"/>
        <v>0</v>
      </c>
      <c r="AP278" s="298">
        <f t="shared" si="83"/>
        <v>0</v>
      </c>
      <c r="AQ278" s="298">
        <f t="shared" si="83"/>
        <v>0</v>
      </c>
      <c r="AR278" s="298">
        <f t="shared" si="83"/>
        <v>0</v>
      </c>
      <c r="AS278" s="298">
        <f t="shared" si="83"/>
        <v>0</v>
      </c>
      <c r="AT278" s="298">
        <f t="shared" si="83"/>
        <v>0</v>
      </c>
      <c r="AU278" s="298">
        <f t="shared" si="83"/>
        <v>0</v>
      </c>
      <c r="AV278" s="298">
        <f t="shared" si="83"/>
        <v>0</v>
      </c>
      <c r="AW278" s="298">
        <f t="shared" ref="P278:BU282" si="84">SUMIFS(listof_result_total_scores,listof_result_program_codes,$C278,listof_result_teams,AW$3)</f>
        <v>0</v>
      </c>
      <c r="AX278" s="298">
        <f t="shared" si="84"/>
        <v>0</v>
      </c>
      <c r="AY278" s="298">
        <f t="shared" si="84"/>
        <v>0</v>
      </c>
      <c r="AZ278" s="298">
        <f t="shared" si="84"/>
        <v>0</v>
      </c>
      <c r="BA278" s="298">
        <f t="shared" si="84"/>
        <v>0</v>
      </c>
      <c r="BB278" s="298">
        <f t="shared" si="84"/>
        <v>0</v>
      </c>
      <c r="BC278" s="298">
        <f t="shared" si="84"/>
        <v>0</v>
      </c>
      <c r="BD278" s="298">
        <f t="shared" si="84"/>
        <v>0</v>
      </c>
      <c r="BE278" s="298">
        <f t="shared" si="84"/>
        <v>0</v>
      </c>
      <c r="BF278" s="298">
        <f t="shared" si="84"/>
        <v>0</v>
      </c>
      <c r="BG278" s="298">
        <f t="shared" si="84"/>
        <v>0</v>
      </c>
      <c r="BH278" s="298">
        <f t="shared" si="84"/>
        <v>0</v>
      </c>
      <c r="BI278" s="298">
        <f t="shared" si="84"/>
        <v>0</v>
      </c>
      <c r="BJ278" s="298">
        <f t="shared" si="84"/>
        <v>0</v>
      </c>
      <c r="BK278" s="298">
        <f t="shared" si="84"/>
        <v>0</v>
      </c>
      <c r="BL278" s="298">
        <f t="shared" si="84"/>
        <v>0</v>
      </c>
      <c r="BM278" s="298">
        <f t="shared" si="84"/>
        <v>0</v>
      </c>
      <c r="BN278" s="298">
        <f t="shared" si="84"/>
        <v>0</v>
      </c>
      <c r="BO278" s="298">
        <f t="shared" si="84"/>
        <v>0</v>
      </c>
      <c r="BP278" s="298">
        <f t="shared" si="84"/>
        <v>0</v>
      </c>
      <c r="BQ278" s="298">
        <f t="shared" si="84"/>
        <v>0</v>
      </c>
      <c r="BR278" s="298">
        <f t="shared" si="84"/>
        <v>0</v>
      </c>
      <c r="BS278" s="298">
        <f t="shared" si="84"/>
        <v>0</v>
      </c>
      <c r="BT278" s="298">
        <f t="shared" si="84"/>
        <v>0</v>
      </c>
      <c r="BU278" s="298">
        <f t="shared" si="84"/>
        <v>0</v>
      </c>
    </row>
    <row r="279" spans="2:73" ht="18" customHeight="1">
      <c r="B279" s="294">
        <v>273</v>
      </c>
      <c r="C279" s="292"/>
      <c r="D279" s="361"/>
      <c r="E279" s="362"/>
      <c r="F279" s="363"/>
      <c r="G279" s="363"/>
      <c r="H279" s="364"/>
      <c r="I279" s="363"/>
      <c r="J279" s="363"/>
      <c r="K279" s="291"/>
      <c r="L279" s="292" t="str">
        <f t="shared" si="79"/>
        <v/>
      </c>
      <c r="M279" s="292"/>
      <c r="N279" s="293">
        <f t="shared" si="81"/>
        <v>0</v>
      </c>
      <c r="O279" s="293">
        <f t="shared" si="81"/>
        <v>0</v>
      </c>
      <c r="P279" s="293">
        <f t="shared" si="84"/>
        <v>0</v>
      </c>
      <c r="Q279" s="293">
        <f t="shared" si="84"/>
        <v>0</v>
      </c>
      <c r="R279" s="293">
        <f t="shared" si="84"/>
        <v>0</v>
      </c>
      <c r="S279" s="293">
        <f t="shared" si="84"/>
        <v>0</v>
      </c>
      <c r="T279" s="293">
        <f t="shared" si="84"/>
        <v>0</v>
      </c>
      <c r="U279" s="293">
        <f t="shared" si="84"/>
        <v>0</v>
      </c>
      <c r="V279" s="293">
        <f t="shared" si="84"/>
        <v>0</v>
      </c>
      <c r="W279" s="293">
        <f t="shared" si="84"/>
        <v>0</v>
      </c>
      <c r="X279" s="293">
        <f t="shared" si="84"/>
        <v>0</v>
      </c>
      <c r="Y279" s="293">
        <f t="shared" si="84"/>
        <v>0</v>
      </c>
      <c r="Z279" s="293">
        <f t="shared" si="84"/>
        <v>0</v>
      </c>
      <c r="AA279" s="293">
        <f t="shared" si="84"/>
        <v>0</v>
      </c>
      <c r="AB279" s="293">
        <f t="shared" si="84"/>
        <v>0</v>
      </c>
      <c r="AC279" s="293">
        <f t="shared" si="84"/>
        <v>0</v>
      </c>
      <c r="AD279" s="293">
        <f t="shared" si="84"/>
        <v>0</v>
      </c>
      <c r="AE279" s="293">
        <f t="shared" si="84"/>
        <v>0</v>
      </c>
      <c r="AF279" s="293">
        <f t="shared" si="84"/>
        <v>0</v>
      </c>
      <c r="AG279" s="293">
        <f t="shared" si="84"/>
        <v>0</v>
      </c>
      <c r="AH279" s="293">
        <f t="shared" si="84"/>
        <v>0</v>
      </c>
      <c r="AI279" s="293">
        <f t="shared" si="84"/>
        <v>0</v>
      </c>
      <c r="AJ279" s="293">
        <f t="shared" si="84"/>
        <v>0</v>
      </c>
      <c r="AK279" s="293">
        <f t="shared" si="84"/>
        <v>0</v>
      </c>
      <c r="AL279" s="293">
        <f t="shared" si="84"/>
        <v>0</v>
      </c>
      <c r="AM279" s="293">
        <f t="shared" si="84"/>
        <v>0</v>
      </c>
      <c r="AN279" s="293">
        <f t="shared" si="84"/>
        <v>0</v>
      </c>
      <c r="AO279" s="293">
        <f t="shared" si="84"/>
        <v>0</v>
      </c>
      <c r="AP279" s="293">
        <f t="shared" si="84"/>
        <v>0</v>
      </c>
      <c r="AQ279" s="293">
        <f t="shared" si="84"/>
        <v>0</v>
      </c>
      <c r="AR279" s="293">
        <f t="shared" si="84"/>
        <v>0</v>
      </c>
      <c r="AS279" s="293">
        <f t="shared" si="84"/>
        <v>0</v>
      </c>
      <c r="AT279" s="293">
        <f t="shared" si="84"/>
        <v>0</v>
      </c>
      <c r="AU279" s="293">
        <f t="shared" si="84"/>
        <v>0</v>
      </c>
      <c r="AV279" s="293">
        <f t="shared" si="84"/>
        <v>0</v>
      </c>
      <c r="AW279" s="293">
        <f t="shared" si="84"/>
        <v>0</v>
      </c>
      <c r="AX279" s="293">
        <f t="shared" si="84"/>
        <v>0</v>
      </c>
      <c r="AY279" s="293">
        <f t="shared" si="84"/>
        <v>0</v>
      </c>
      <c r="AZ279" s="293">
        <f t="shared" si="84"/>
        <v>0</v>
      </c>
      <c r="BA279" s="293">
        <f t="shared" si="84"/>
        <v>0</v>
      </c>
      <c r="BB279" s="293">
        <f t="shared" si="84"/>
        <v>0</v>
      </c>
      <c r="BC279" s="293">
        <f t="shared" si="84"/>
        <v>0</v>
      </c>
      <c r="BD279" s="293">
        <f t="shared" si="84"/>
        <v>0</v>
      </c>
      <c r="BE279" s="293">
        <f t="shared" si="84"/>
        <v>0</v>
      </c>
      <c r="BF279" s="293">
        <f t="shared" si="84"/>
        <v>0</v>
      </c>
      <c r="BG279" s="293">
        <f t="shared" si="84"/>
        <v>0</v>
      </c>
      <c r="BH279" s="293">
        <f t="shared" si="84"/>
        <v>0</v>
      </c>
      <c r="BI279" s="293">
        <f t="shared" si="84"/>
        <v>0</v>
      </c>
      <c r="BJ279" s="293">
        <f t="shared" si="84"/>
        <v>0</v>
      </c>
      <c r="BK279" s="293">
        <f t="shared" si="84"/>
        <v>0</v>
      </c>
      <c r="BL279" s="293">
        <f t="shared" si="84"/>
        <v>0</v>
      </c>
      <c r="BM279" s="293">
        <f t="shared" si="84"/>
        <v>0</v>
      </c>
      <c r="BN279" s="293">
        <f t="shared" si="84"/>
        <v>0</v>
      </c>
      <c r="BO279" s="293">
        <f t="shared" si="84"/>
        <v>0</v>
      </c>
      <c r="BP279" s="293">
        <f t="shared" si="84"/>
        <v>0</v>
      </c>
      <c r="BQ279" s="293">
        <f t="shared" si="84"/>
        <v>0</v>
      </c>
      <c r="BR279" s="293">
        <f t="shared" si="84"/>
        <v>0</v>
      </c>
      <c r="BS279" s="293">
        <f t="shared" si="84"/>
        <v>0</v>
      </c>
      <c r="BT279" s="293">
        <f t="shared" si="84"/>
        <v>0</v>
      </c>
      <c r="BU279" s="293">
        <f t="shared" si="84"/>
        <v>0</v>
      </c>
    </row>
    <row r="280" spans="2:73" ht="18" customHeight="1" thickBot="1">
      <c r="B280" s="294">
        <v>274</v>
      </c>
      <c r="C280" s="297"/>
      <c r="D280" s="365"/>
      <c r="E280" s="366"/>
      <c r="F280" s="367"/>
      <c r="G280" s="367"/>
      <c r="H280" s="368"/>
      <c r="I280" s="367"/>
      <c r="J280" s="367"/>
      <c r="K280" s="295"/>
      <c r="L280" s="297" t="str">
        <f t="shared" si="79"/>
        <v/>
      </c>
      <c r="M280" s="297"/>
      <c r="N280" s="298">
        <f t="shared" si="81"/>
        <v>0</v>
      </c>
      <c r="O280" s="298">
        <f t="shared" si="81"/>
        <v>0</v>
      </c>
      <c r="P280" s="298">
        <f t="shared" si="84"/>
        <v>0</v>
      </c>
      <c r="Q280" s="298">
        <f t="shared" si="84"/>
        <v>0</v>
      </c>
      <c r="R280" s="298">
        <f t="shared" si="84"/>
        <v>0</v>
      </c>
      <c r="S280" s="298">
        <f t="shared" si="84"/>
        <v>0</v>
      </c>
      <c r="T280" s="298">
        <f t="shared" si="84"/>
        <v>0</v>
      </c>
      <c r="U280" s="298">
        <f t="shared" si="84"/>
        <v>0</v>
      </c>
      <c r="V280" s="298">
        <f t="shared" si="84"/>
        <v>0</v>
      </c>
      <c r="W280" s="298">
        <f t="shared" si="84"/>
        <v>0</v>
      </c>
      <c r="X280" s="298">
        <f t="shared" si="84"/>
        <v>0</v>
      </c>
      <c r="Y280" s="298">
        <f t="shared" si="84"/>
        <v>0</v>
      </c>
      <c r="Z280" s="298">
        <f t="shared" si="84"/>
        <v>0</v>
      </c>
      <c r="AA280" s="298">
        <f t="shared" si="84"/>
        <v>0</v>
      </c>
      <c r="AB280" s="298">
        <f t="shared" si="84"/>
        <v>0</v>
      </c>
      <c r="AC280" s="298">
        <f t="shared" si="84"/>
        <v>0</v>
      </c>
      <c r="AD280" s="298">
        <f t="shared" si="84"/>
        <v>0</v>
      </c>
      <c r="AE280" s="298">
        <f t="shared" si="84"/>
        <v>0</v>
      </c>
      <c r="AF280" s="298">
        <f t="shared" si="84"/>
        <v>0</v>
      </c>
      <c r="AG280" s="298">
        <f t="shared" si="84"/>
        <v>0</v>
      </c>
      <c r="AH280" s="298">
        <f t="shared" si="84"/>
        <v>0</v>
      </c>
      <c r="AI280" s="298">
        <f t="shared" si="84"/>
        <v>0</v>
      </c>
      <c r="AJ280" s="298">
        <f t="shared" si="84"/>
        <v>0</v>
      </c>
      <c r="AK280" s="298">
        <f t="shared" si="84"/>
        <v>0</v>
      </c>
      <c r="AL280" s="298">
        <f t="shared" si="84"/>
        <v>0</v>
      </c>
      <c r="AM280" s="298">
        <f t="shared" si="84"/>
        <v>0</v>
      </c>
      <c r="AN280" s="298">
        <f t="shared" si="84"/>
        <v>0</v>
      </c>
      <c r="AO280" s="298">
        <f t="shared" si="84"/>
        <v>0</v>
      </c>
      <c r="AP280" s="298">
        <f t="shared" si="84"/>
        <v>0</v>
      </c>
      <c r="AQ280" s="298">
        <f t="shared" si="84"/>
        <v>0</v>
      </c>
      <c r="AR280" s="298">
        <f t="shared" si="84"/>
        <v>0</v>
      </c>
      <c r="AS280" s="298">
        <f t="shared" si="84"/>
        <v>0</v>
      </c>
      <c r="AT280" s="298">
        <f t="shared" si="84"/>
        <v>0</v>
      </c>
      <c r="AU280" s="298">
        <f t="shared" si="84"/>
        <v>0</v>
      </c>
      <c r="AV280" s="298">
        <f t="shared" si="84"/>
        <v>0</v>
      </c>
      <c r="AW280" s="298">
        <f t="shared" si="84"/>
        <v>0</v>
      </c>
      <c r="AX280" s="298">
        <f t="shared" si="84"/>
        <v>0</v>
      </c>
      <c r="AY280" s="298">
        <f t="shared" si="84"/>
        <v>0</v>
      </c>
      <c r="AZ280" s="298">
        <f t="shared" si="84"/>
        <v>0</v>
      </c>
      <c r="BA280" s="298">
        <f t="shared" si="84"/>
        <v>0</v>
      </c>
      <c r="BB280" s="298">
        <f t="shared" si="84"/>
        <v>0</v>
      </c>
      <c r="BC280" s="298">
        <f t="shared" si="84"/>
        <v>0</v>
      </c>
      <c r="BD280" s="298">
        <f t="shared" si="84"/>
        <v>0</v>
      </c>
      <c r="BE280" s="298">
        <f t="shared" si="84"/>
        <v>0</v>
      </c>
      <c r="BF280" s="298">
        <f t="shared" si="84"/>
        <v>0</v>
      </c>
      <c r="BG280" s="298">
        <f t="shared" si="84"/>
        <v>0</v>
      </c>
      <c r="BH280" s="298">
        <f t="shared" si="84"/>
        <v>0</v>
      </c>
      <c r="BI280" s="298">
        <f t="shared" si="84"/>
        <v>0</v>
      </c>
      <c r="BJ280" s="298">
        <f t="shared" si="84"/>
        <v>0</v>
      </c>
      <c r="BK280" s="298">
        <f t="shared" si="84"/>
        <v>0</v>
      </c>
      <c r="BL280" s="298">
        <f t="shared" si="84"/>
        <v>0</v>
      </c>
      <c r="BM280" s="298">
        <f t="shared" si="84"/>
        <v>0</v>
      </c>
      <c r="BN280" s="298">
        <f t="shared" si="84"/>
        <v>0</v>
      </c>
      <c r="BO280" s="298">
        <f t="shared" si="84"/>
        <v>0</v>
      </c>
      <c r="BP280" s="298">
        <f t="shared" si="84"/>
        <v>0</v>
      </c>
      <c r="BQ280" s="298">
        <f t="shared" si="84"/>
        <v>0</v>
      </c>
      <c r="BR280" s="298">
        <f t="shared" si="84"/>
        <v>0</v>
      </c>
      <c r="BS280" s="298">
        <f t="shared" si="84"/>
        <v>0</v>
      </c>
      <c r="BT280" s="298">
        <f t="shared" si="84"/>
        <v>0</v>
      </c>
      <c r="BU280" s="298">
        <f t="shared" si="84"/>
        <v>0</v>
      </c>
    </row>
    <row r="281" spans="2:73" ht="18" customHeight="1">
      <c r="B281" s="294">
        <v>275</v>
      </c>
      <c r="C281" s="292"/>
      <c r="D281" s="361"/>
      <c r="E281" s="362"/>
      <c r="F281" s="363"/>
      <c r="G281" s="363"/>
      <c r="H281" s="364"/>
      <c r="I281" s="363"/>
      <c r="J281" s="363"/>
      <c r="K281" s="291"/>
      <c r="L281" s="292" t="str">
        <f t="shared" si="79"/>
        <v/>
      </c>
      <c r="M281" s="292"/>
      <c r="N281" s="293">
        <f t="shared" si="81"/>
        <v>0</v>
      </c>
      <c r="O281" s="293">
        <f t="shared" si="81"/>
        <v>0</v>
      </c>
      <c r="P281" s="293">
        <f t="shared" si="84"/>
        <v>0</v>
      </c>
      <c r="Q281" s="293">
        <f t="shared" si="84"/>
        <v>0</v>
      </c>
      <c r="R281" s="293">
        <f t="shared" si="84"/>
        <v>0</v>
      </c>
      <c r="S281" s="293">
        <f t="shared" si="84"/>
        <v>0</v>
      </c>
      <c r="T281" s="293">
        <f t="shared" si="84"/>
        <v>0</v>
      </c>
      <c r="U281" s="293">
        <f t="shared" si="84"/>
        <v>0</v>
      </c>
      <c r="V281" s="293">
        <f t="shared" si="84"/>
        <v>0</v>
      </c>
      <c r="W281" s="293">
        <f t="shared" si="84"/>
        <v>0</v>
      </c>
      <c r="X281" s="293">
        <f t="shared" si="84"/>
        <v>0</v>
      </c>
      <c r="Y281" s="293">
        <f t="shared" si="84"/>
        <v>0</v>
      </c>
      <c r="Z281" s="293">
        <f t="shared" si="84"/>
        <v>0</v>
      </c>
      <c r="AA281" s="293">
        <f t="shared" si="84"/>
        <v>0</v>
      </c>
      <c r="AB281" s="293">
        <f t="shared" si="84"/>
        <v>0</v>
      </c>
      <c r="AC281" s="293">
        <f t="shared" si="84"/>
        <v>0</v>
      </c>
      <c r="AD281" s="293">
        <f t="shared" si="84"/>
        <v>0</v>
      </c>
      <c r="AE281" s="293">
        <f t="shared" si="84"/>
        <v>0</v>
      </c>
      <c r="AF281" s="293">
        <f t="shared" si="84"/>
        <v>0</v>
      </c>
      <c r="AG281" s="293">
        <f t="shared" si="84"/>
        <v>0</v>
      </c>
      <c r="AH281" s="293">
        <f t="shared" si="84"/>
        <v>0</v>
      </c>
      <c r="AI281" s="293">
        <f t="shared" si="84"/>
        <v>0</v>
      </c>
      <c r="AJ281" s="293">
        <f t="shared" si="84"/>
        <v>0</v>
      </c>
      <c r="AK281" s="293">
        <f t="shared" si="84"/>
        <v>0</v>
      </c>
      <c r="AL281" s="293">
        <f t="shared" si="84"/>
        <v>0</v>
      </c>
      <c r="AM281" s="293">
        <f t="shared" si="84"/>
        <v>0</v>
      </c>
      <c r="AN281" s="293">
        <f t="shared" si="84"/>
        <v>0</v>
      </c>
      <c r="AO281" s="293">
        <f t="shared" si="84"/>
        <v>0</v>
      </c>
      <c r="AP281" s="293">
        <f t="shared" si="84"/>
        <v>0</v>
      </c>
      <c r="AQ281" s="293">
        <f t="shared" si="84"/>
        <v>0</v>
      </c>
      <c r="AR281" s="293">
        <f t="shared" si="84"/>
        <v>0</v>
      </c>
      <c r="AS281" s="293">
        <f t="shared" si="84"/>
        <v>0</v>
      </c>
      <c r="AT281" s="293">
        <f t="shared" si="84"/>
        <v>0</v>
      </c>
      <c r="AU281" s="293">
        <f t="shared" si="84"/>
        <v>0</v>
      </c>
      <c r="AV281" s="293">
        <f t="shared" si="84"/>
        <v>0</v>
      </c>
      <c r="AW281" s="293">
        <f t="shared" si="84"/>
        <v>0</v>
      </c>
      <c r="AX281" s="293">
        <f t="shared" si="84"/>
        <v>0</v>
      </c>
      <c r="AY281" s="293">
        <f t="shared" si="84"/>
        <v>0</v>
      </c>
      <c r="AZ281" s="293">
        <f t="shared" si="84"/>
        <v>0</v>
      </c>
      <c r="BA281" s="293">
        <f t="shared" si="84"/>
        <v>0</v>
      </c>
      <c r="BB281" s="293">
        <f t="shared" si="84"/>
        <v>0</v>
      </c>
      <c r="BC281" s="293">
        <f t="shared" si="84"/>
        <v>0</v>
      </c>
      <c r="BD281" s="293">
        <f t="shared" si="84"/>
        <v>0</v>
      </c>
      <c r="BE281" s="293">
        <f t="shared" si="84"/>
        <v>0</v>
      </c>
      <c r="BF281" s="293">
        <f t="shared" si="84"/>
        <v>0</v>
      </c>
      <c r="BG281" s="293">
        <f t="shared" si="84"/>
        <v>0</v>
      </c>
      <c r="BH281" s="293">
        <f t="shared" si="84"/>
        <v>0</v>
      </c>
      <c r="BI281" s="293">
        <f t="shared" si="84"/>
        <v>0</v>
      </c>
      <c r="BJ281" s="293">
        <f t="shared" si="84"/>
        <v>0</v>
      </c>
      <c r="BK281" s="293">
        <f t="shared" si="84"/>
        <v>0</v>
      </c>
      <c r="BL281" s="293">
        <f t="shared" si="84"/>
        <v>0</v>
      </c>
      <c r="BM281" s="293">
        <f t="shared" si="84"/>
        <v>0</v>
      </c>
      <c r="BN281" s="293">
        <f t="shared" si="84"/>
        <v>0</v>
      </c>
      <c r="BO281" s="293">
        <f t="shared" si="84"/>
        <v>0</v>
      </c>
      <c r="BP281" s="293">
        <f t="shared" si="84"/>
        <v>0</v>
      </c>
      <c r="BQ281" s="293">
        <f t="shared" si="84"/>
        <v>0</v>
      </c>
      <c r="BR281" s="293">
        <f t="shared" si="84"/>
        <v>0</v>
      </c>
      <c r="BS281" s="293">
        <f t="shared" si="84"/>
        <v>0</v>
      </c>
      <c r="BT281" s="293">
        <f t="shared" si="84"/>
        <v>0</v>
      </c>
      <c r="BU281" s="293">
        <f t="shared" si="84"/>
        <v>0</v>
      </c>
    </row>
    <row r="282" spans="2:73" ht="18" customHeight="1" thickBot="1">
      <c r="B282" s="294">
        <v>276</v>
      </c>
      <c r="C282" s="297"/>
      <c r="D282" s="365"/>
      <c r="E282" s="366"/>
      <c r="F282" s="367"/>
      <c r="G282" s="367"/>
      <c r="H282" s="368"/>
      <c r="I282" s="367"/>
      <c r="J282" s="367"/>
      <c r="K282" s="295"/>
      <c r="L282" s="297" t="str">
        <f t="shared" si="79"/>
        <v/>
      </c>
      <c r="M282" s="297"/>
      <c r="N282" s="298">
        <f t="shared" si="81"/>
        <v>0</v>
      </c>
      <c r="O282" s="298">
        <f t="shared" si="81"/>
        <v>0</v>
      </c>
      <c r="P282" s="298">
        <f t="shared" si="84"/>
        <v>0</v>
      </c>
      <c r="Q282" s="298">
        <f t="shared" si="84"/>
        <v>0</v>
      </c>
      <c r="R282" s="298">
        <f t="shared" si="84"/>
        <v>0</v>
      </c>
      <c r="S282" s="298">
        <f t="shared" si="84"/>
        <v>0</v>
      </c>
      <c r="T282" s="298">
        <f t="shared" si="84"/>
        <v>0</v>
      </c>
      <c r="U282" s="298">
        <f t="shared" si="84"/>
        <v>0</v>
      </c>
      <c r="V282" s="298">
        <f t="shared" si="84"/>
        <v>0</v>
      </c>
      <c r="W282" s="298">
        <f t="shared" si="84"/>
        <v>0</v>
      </c>
      <c r="X282" s="298">
        <f t="shared" si="84"/>
        <v>0</v>
      </c>
      <c r="Y282" s="298">
        <f t="shared" si="84"/>
        <v>0</v>
      </c>
      <c r="Z282" s="298">
        <f t="shared" si="84"/>
        <v>0</v>
      </c>
      <c r="AA282" s="298">
        <f t="shared" si="84"/>
        <v>0</v>
      </c>
      <c r="AB282" s="298">
        <f t="shared" si="84"/>
        <v>0</v>
      </c>
      <c r="AC282" s="298">
        <f t="shared" si="84"/>
        <v>0</v>
      </c>
      <c r="AD282" s="298">
        <f t="shared" si="84"/>
        <v>0</v>
      </c>
      <c r="AE282" s="298">
        <f t="shared" si="84"/>
        <v>0</v>
      </c>
      <c r="AF282" s="298">
        <f t="shared" si="84"/>
        <v>0</v>
      </c>
      <c r="AG282" s="298">
        <f t="shared" si="84"/>
        <v>0</v>
      </c>
      <c r="AH282" s="298">
        <f t="shared" si="84"/>
        <v>0</v>
      </c>
      <c r="AI282" s="298">
        <f t="shared" si="84"/>
        <v>0</v>
      </c>
      <c r="AJ282" s="298">
        <f t="shared" si="84"/>
        <v>0</v>
      </c>
      <c r="AK282" s="298">
        <f t="shared" si="84"/>
        <v>0</v>
      </c>
      <c r="AL282" s="298">
        <f t="shared" si="84"/>
        <v>0</v>
      </c>
      <c r="AM282" s="298">
        <f t="shared" si="84"/>
        <v>0</v>
      </c>
      <c r="AN282" s="298">
        <f t="shared" si="84"/>
        <v>0</v>
      </c>
      <c r="AO282" s="298">
        <f t="shared" si="84"/>
        <v>0</v>
      </c>
      <c r="AP282" s="298">
        <f t="shared" si="84"/>
        <v>0</v>
      </c>
      <c r="AQ282" s="298">
        <f t="shared" si="84"/>
        <v>0</v>
      </c>
      <c r="AR282" s="298">
        <f t="shared" si="84"/>
        <v>0</v>
      </c>
      <c r="AS282" s="298">
        <f t="shared" si="84"/>
        <v>0</v>
      </c>
      <c r="AT282" s="298">
        <f t="shared" si="84"/>
        <v>0</v>
      </c>
      <c r="AU282" s="298">
        <f t="shared" si="84"/>
        <v>0</v>
      </c>
      <c r="AV282" s="298">
        <f t="shared" si="84"/>
        <v>0</v>
      </c>
      <c r="AW282" s="298">
        <f t="shared" si="84"/>
        <v>0</v>
      </c>
      <c r="AX282" s="298">
        <f t="shared" si="84"/>
        <v>0</v>
      </c>
      <c r="AY282" s="298">
        <f t="shared" si="84"/>
        <v>0</v>
      </c>
      <c r="AZ282" s="298">
        <f t="shared" si="84"/>
        <v>0</v>
      </c>
      <c r="BA282" s="298">
        <f t="shared" si="84"/>
        <v>0</v>
      </c>
      <c r="BB282" s="298">
        <f t="shared" si="84"/>
        <v>0</v>
      </c>
      <c r="BC282" s="298">
        <f t="shared" si="84"/>
        <v>0</v>
      </c>
      <c r="BD282" s="298">
        <f t="shared" si="84"/>
        <v>0</v>
      </c>
      <c r="BE282" s="298">
        <f t="shared" si="84"/>
        <v>0</v>
      </c>
      <c r="BF282" s="298">
        <f t="shared" si="84"/>
        <v>0</v>
      </c>
      <c r="BG282" s="298">
        <f t="shared" si="84"/>
        <v>0</v>
      </c>
      <c r="BH282" s="298">
        <f t="shared" si="84"/>
        <v>0</v>
      </c>
      <c r="BI282" s="298">
        <f t="shared" si="84"/>
        <v>0</v>
      </c>
      <c r="BJ282" s="298">
        <f t="shared" si="84"/>
        <v>0</v>
      </c>
      <c r="BK282" s="298">
        <f t="shared" si="84"/>
        <v>0</v>
      </c>
      <c r="BL282" s="298">
        <f t="shared" si="84"/>
        <v>0</v>
      </c>
      <c r="BM282" s="298">
        <f t="shared" si="84"/>
        <v>0</v>
      </c>
      <c r="BN282" s="298">
        <f t="shared" si="84"/>
        <v>0</v>
      </c>
      <c r="BO282" s="298">
        <f t="shared" si="84"/>
        <v>0</v>
      </c>
      <c r="BP282" s="298">
        <f t="shared" si="84"/>
        <v>0</v>
      </c>
      <c r="BQ282" s="298">
        <f t="shared" si="84"/>
        <v>0</v>
      </c>
      <c r="BR282" s="298">
        <f t="shared" si="84"/>
        <v>0</v>
      </c>
      <c r="BS282" s="298">
        <f t="shared" si="84"/>
        <v>0</v>
      </c>
      <c r="BT282" s="298">
        <f t="shared" ref="P282:BU287" si="85">SUMIFS(listof_result_total_scores,listof_result_program_codes,$C282,listof_result_teams,BT$3)</f>
        <v>0</v>
      </c>
      <c r="BU282" s="298">
        <f t="shared" si="85"/>
        <v>0</v>
      </c>
    </row>
    <row r="283" spans="2:73" ht="18" customHeight="1">
      <c r="B283" s="294">
        <v>277</v>
      </c>
      <c r="C283" s="292"/>
      <c r="D283" s="361"/>
      <c r="E283" s="362"/>
      <c r="F283" s="363"/>
      <c r="G283" s="363"/>
      <c r="H283" s="364"/>
      <c r="I283" s="363"/>
      <c r="J283" s="363"/>
      <c r="K283" s="291"/>
      <c r="L283" s="292" t="str">
        <f t="shared" si="79"/>
        <v/>
      </c>
      <c r="M283" s="292"/>
      <c r="N283" s="293">
        <f t="shared" si="81"/>
        <v>0</v>
      </c>
      <c r="O283" s="293">
        <f t="shared" si="81"/>
        <v>0</v>
      </c>
      <c r="P283" s="293">
        <f t="shared" si="85"/>
        <v>0</v>
      </c>
      <c r="Q283" s="293">
        <f t="shared" si="85"/>
        <v>0</v>
      </c>
      <c r="R283" s="293">
        <f t="shared" si="85"/>
        <v>0</v>
      </c>
      <c r="S283" s="293">
        <f t="shared" si="85"/>
        <v>0</v>
      </c>
      <c r="T283" s="293">
        <f t="shared" si="85"/>
        <v>0</v>
      </c>
      <c r="U283" s="293">
        <f t="shared" si="85"/>
        <v>0</v>
      </c>
      <c r="V283" s="293">
        <f t="shared" si="85"/>
        <v>0</v>
      </c>
      <c r="W283" s="293">
        <f t="shared" si="85"/>
        <v>0</v>
      </c>
      <c r="X283" s="293">
        <f t="shared" si="85"/>
        <v>0</v>
      </c>
      <c r="Y283" s="293">
        <f t="shared" si="85"/>
        <v>0</v>
      </c>
      <c r="Z283" s="293">
        <f t="shared" si="85"/>
        <v>0</v>
      </c>
      <c r="AA283" s="293">
        <f t="shared" si="85"/>
        <v>0</v>
      </c>
      <c r="AB283" s="293">
        <f t="shared" si="85"/>
        <v>0</v>
      </c>
      <c r="AC283" s="293">
        <f t="shared" si="85"/>
        <v>0</v>
      </c>
      <c r="AD283" s="293">
        <f t="shared" si="85"/>
        <v>0</v>
      </c>
      <c r="AE283" s="293">
        <f t="shared" si="85"/>
        <v>0</v>
      </c>
      <c r="AF283" s="293">
        <f t="shared" si="85"/>
        <v>0</v>
      </c>
      <c r="AG283" s="293">
        <f t="shared" si="85"/>
        <v>0</v>
      </c>
      <c r="AH283" s="293">
        <f t="shared" si="85"/>
        <v>0</v>
      </c>
      <c r="AI283" s="293">
        <f t="shared" si="85"/>
        <v>0</v>
      </c>
      <c r="AJ283" s="293">
        <f t="shared" si="85"/>
        <v>0</v>
      </c>
      <c r="AK283" s="293">
        <f t="shared" si="85"/>
        <v>0</v>
      </c>
      <c r="AL283" s="293">
        <f t="shared" si="85"/>
        <v>0</v>
      </c>
      <c r="AM283" s="293">
        <f t="shared" si="85"/>
        <v>0</v>
      </c>
      <c r="AN283" s="293">
        <f t="shared" si="85"/>
        <v>0</v>
      </c>
      <c r="AO283" s="293">
        <f t="shared" si="85"/>
        <v>0</v>
      </c>
      <c r="AP283" s="293">
        <f t="shared" si="85"/>
        <v>0</v>
      </c>
      <c r="AQ283" s="293">
        <f t="shared" si="85"/>
        <v>0</v>
      </c>
      <c r="AR283" s="293">
        <f t="shared" si="85"/>
        <v>0</v>
      </c>
      <c r="AS283" s="293">
        <f t="shared" si="85"/>
        <v>0</v>
      </c>
      <c r="AT283" s="293">
        <f t="shared" si="85"/>
        <v>0</v>
      </c>
      <c r="AU283" s="293">
        <f t="shared" si="85"/>
        <v>0</v>
      </c>
      <c r="AV283" s="293">
        <f t="shared" si="85"/>
        <v>0</v>
      </c>
      <c r="AW283" s="293">
        <f t="shared" si="85"/>
        <v>0</v>
      </c>
      <c r="AX283" s="293">
        <f t="shared" si="85"/>
        <v>0</v>
      </c>
      <c r="AY283" s="293">
        <f t="shared" si="85"/>
        <v>0</v>
      </c>
      <c r="AZ283" s="293">
        <f t="shared" si="85"/>
        <v>0</v>
      </c>
      <c r="BA283" s="293">
        <f t="shared" si="85"/>
        <v>0</v>
      </c>
      <c r="BB283" s="293">
        <f t="shared" si="85"/>
        <v>0</v>
      </c>
      <c r="BC283" s="293">
        <f t="shared" si="85"/>
        <v>0</v>
      </c>
      <c r="BD283" s="293">
        <f t="shared" si="85"/>
        <v>0</v>
      </c>
      <c r="BE283" s="293">
        <f t="shared" si="85"/>
        <v>0</v>
      </c>
      <c r="BF283" s="293">
        <f t="shared" si="85"/>
        <v>0</v>
      </c>
      <c r="BG283" s="293">
        <f t="shared" si="85"/>
        <v>0</v>
      </c>
      <c r="BH283" s="293">
        <f t="shared" si="85"/>
        <v>0</v>
      </c>
      <c r="BI283" s="293">
        <f t="shared" si="85"/>
        <v>0</v>
      </c>
      <c r="BJ283" s="293">
        <f t="shared" si="85"/>
        <v>0</v>
      </c>
      <c r="BK283" s="293">
        <f t="shared" si="85"/>
        <v>0</v>
      </c>
      <c r="BL283" s="293">
        <f t="shared" si="85"/>
        <v>0</v>
      </c>
      <c r="BM283" s="293">
        <f t="shared" si="85"/>
        <v>0</v>
      </c>
      <c r="BN283" s="293">
        <f t="shared" si="85"/>
        <v>0</v>
      </c>
      <c r="BO283" s="293">
        <f t="shared" si="85"/>
        <v>0</v>
      </c>
      <c r="BP283" s="293">
        <f t="shared" si="85"/>
        <v>0</v>
      </c>
      <c r="BQ283" s="293">
        <f t="shared" si="85"/>
        <v>0</v>
      </c>
      <c r="BR283" s="293">
        <f t="shared" si="85"/>
        <v>0</v>
      </c>
      <c r="BS283" s="293">
        <f t="shared" si="85"/>
        <v>0</v>
      </c>
      <c r="BT283" s="293">
        <f t="shared" si="85"/>
        <v>0</v>
      </c>
      <c r="BU283" s="293">
        <f t="shared" si="85"/>
        <v>0</v>
      </c>
    </row>
    <row r="284" spans="2:73" ht="18" customHeight="1" thickBot="1">
      <c r="B284" s="294">
        <v>278</v>
      </c>
      <c r="C284" s="297"/>
      <c r="D284" s="365"/>
      <c r="E284" s="366"/>
      <c r="F284" s="367"/>
      <c r="G284" s="367"/>
      <c r="H284" s="368"/>
      <c r="I284" s="367"/>
      <c r="J284" s="367"/>
      <c r="K284" s="295"/>
      <c r="L284" s="297" t="str">
        <f t="shared" si="79"/>
        <v/>
      </c>
      <c r="M284" s="297"/>
      <c r="N284" s="298">
        <f t="shared" si="81"/>
        <v>0</v>
      </c>
      <c r="O284" s="298">
        <f t="shared" si="81"/>
        <v>0</v>
      </c>
      <c r="P284" s="298">
        <f t="shared" si="85"/>
        <v>0</v>
      </c>
      <c r="Q284" s="298">
        <f t="shared" si="85"/>
        <v>0</v>
      </c>
      <c r="R284" s="298">
        <f t="shared" si="85"/>
        <v>0</v>
      </c>
      <c r="S284" s="298">
        <f t="shared" si="85"/>
        <v>0</v>
      </c>
      <c r="T284" s="298">
        <f t="shared" si="85"/>
        <v>0</v>
      </c>
      <c r="U284" s="298">
        <f t="shared" si="85"/>
        <v>0</v>
      </c>
      <c r="V284" s="298">
        <f t="shared" si="85"/>
        <v>0</v>
      </c>
      <c r="W284" s="298">
        <f t="shared" si="85"/>
        <v>0</v>
      </c>
      <c r="X284" s="298">
        <f t="shared" si="85"/>
        <v>0</v>
      </c>
      <c r="Y284" s="298">
        <f t="shared" si="85"/>
        <v>0</v>
      </c>
      <c r="Z284" s="298">
        <f t="shared" si="85"/>
        <v>0</v>
      </c>
      <c r="AA284" s="298">
        <f t="shared" si="85"/>
        <v>0</v>
      </c>
      <c r="AB284" s="298">
        <f t="shared" si="85"/>
        <v>0</v>
      </c>
      <c r="AC284" s="298">
        <f t="shared" si="85"/>
        <v>0</v>
      </c>
      <c r="AD284" s="298">
        <f t="shared" si="85"/>
        <v>0</v>
      </c>
      <c r="AE284" s="298">
        <f t="shared" si="85"/>
        <v>0</v>
      </c>
      <c r="AF284" s="298">
        <f t="shared" si="85"/>
        <v>0</v>
      </c>
      <c r="AG284" s="298">
        <f t="shared" si="85"/>
        <v>0</v>
      </c>
      <c r="AH284" s="298">
        <f t="shared" si="85"/>
        <v>0</v>
      </c>
      <c r="AI284" s="298">
        <f t="shared" si="85"/>
        <v>0</v>
      </c>
      <c r="AJ284" s="298">
        <f t="shared" si="85"/>
        <v>0</v>
      </c>
      <c r="AK284" s="298">
        <f t="shared" si="85"/>
        <v>0</v>
      </c>
      <c r="AL284" s="298">
        <f t="shared" si="85"/>
        <v>0</v>
      </c>
      <c r="AM284" s="298">
        <f t="shared" si="85"/>
        <v>0</v>
      </c>
      <c r="AN284" s="298">
        <f t="shared" si="85"/>
        <v>0</v>
      </c>
      <c r="AO284" s="298">
        <f t="shared" si="85"/>
        <v>0</v>
      </c>
      <c r="AP284" s="298">
        <f t="shared" si="85"/>
        <v>0</v>
      </c>
      <c r="AQ284" s="298">
        <f t="shared" si="85"/>
        <v>0</v>
      </c>
      <c r="AR284" s="298">
        <f t="shared" si="85"/>
        <v>0</v>
      </c>
      <c r="AS284" s="298">
        <f t="shared" si="85"/>
        <v>0</v>
      </c>
      <c r="AT284" s="298">
        <f t="shared" si="85"/>
        <v>0</v>
      </c>
      <c r="AU284" s="298">
        <f t="shared" si="85"/>
        <v>0</v>
      </c>
      <c r="AV284" s="298">
        <f t="shared" si="85"/>
        <v>0</v>
      </c>
      <c r="AW284" s="298">
        <f t="shared" si="85"/>
        <v>0</v>
      </c>
      <c r="AX284" s="298">
        <f t="shared" si="85"/>
        <v>0</v>
      </c>
      <c r="AY284" s="298">
        <f t="shared" si="85"/>
        <v>0</v>
      </c>
      <c r="AZ284" s="298">
        <f t="shared" si="85"/>
        <v>0</v>
      </c>
      <c r="BA284" s="298">
        <f t="shared" si="85"/>
        <v>0</v>
      </c>
      <c r="BB284" s="298">
        <f t="shared" si="85"/>
        <v>0</v>
      </c>
      <c r="BC284" s="298">
        <f t="shared" si="85"/>
        <v>0</v>
      </c>
      <c r="BD284" s="298">
        <f t="shared" si="85"/>
        <v>0</v>
      </c>
      <c r="BE284" s="298">
        <f t="shared" si="85"/>
        <v>0</v>
      </c>
      <c r="BF284" s="298">
        <f t="shared" si="85"/>
        <v>0</v>
      </c>
      <c r="BG284" s="298">
        <f t="shared" si="85"/>
        <v>0</v>
      </c>
      <c r="BH284" s="298">
        <f t="shared" si="85"/>
        <v>0</v>
      </c>
      <c r="BI284" s="298">
        <f t="shared" si="85"/>
        <v>0</v>
      </c>
      <c r="BJ284" s="298">
        <f t="shared" si="85"/>
        <v>0</v>
      </c>
      <c r="BK284" s="298">
        <f t="shared" si="85"/>
        <v>0</v>
      </c>
      <c r="BL284" s="298">
        <f t="shared" si="85"/>
        <v>0</v>
      </c>
      <c r="BM284" s="298">
        <f t="shared" si="85"/>
        <v>0</v>
      </c>
      <c r="BN284" s="298">
        <f t="shared" si="85"/>
        <v>0</v>
      </c>
      <c r="BO284" s="298">
        <f t="shared" si="85"/>
        <v>0</v>
      </c>
      <c r="BP284" s="298">
        <f t="shared" si="85"/>
        <v>0</v>
      </c>
      <c r="BQ284" s="298">
        <f t="shared" si="85"/>
        <v>0</v>
      </c>
      <c r="BR284" s="298">
        <f t="shared" si="85"/>
        <v>0</v>
      </c>
      <c r="BS284" s="298">
        <f t="shared" si="85"/>
        <v>0</v>
      </c>
      <c r="BT284" s="298">
        <f t="shared" si="85"/>
        <v>0</v>
      </c>
      <c r="BU284" s="298">
        <f t="shared" si="85"/>
        <v>0</v>
      </c>
    </row>
    <row r="285" spans="2:73" ht="18" customHeight="1">
      <c r="B285" s="294">
        <v>279</v>
      </c>
      <c r="C285" s="292"/>
      <c r="D285" s="361"/>
      <c r="E285" s="362"/>
      <c r="F285" s="363"/>
      <c r="G285" s="363"/>
      <c r="H285" s="364"/>
      <c r="I285" s="363"/>
      <c r="J285" s="363"/>
      <c r="K285" s="291"/>
      <c r="L285" s="292" t="str">
        <f t="shared" si="79"/>
        <v/>
      </c>
      <c r="M285" s="292"/>
      <c r="N285" s="293">
        <f t="shared" si="81"/>
        <v>0</v>
      </c>
      <c r="O285" s="293">
        <f t="shared" si="81"/>
        <v>0</v>
      </c>
      <c r="P285" s="293">
        <f t="shared" si="85"/>
        <v>0</v>
      </c>
      <c r="Q285" s="293">
        <f t="shared" si="85"/>
        <v>0</v>
      </c>
      <c r="R285" s="293">
        <f t="shared" si="85"/>
        <v>0</v>
      </c>
      <c r="S285" s="293">
        <f t="shared" si="85"/>
        <v>0</v>
      </c>
      <c r="T285" s="293">
        <f t="shared" si="85"/>
        <v>0</v>
      </c>
      <c r="U285" s="293">
        <f t="shared" si="85"/>
        <v>0</v>
      </c>
      <c r="V285" s="293">
        <f t="shared" si="85"/>
        <v>0</v>
      </c>
      <c r="W285" s="293">
        <f t="shared" si="85"/>
        <v>0</v>
      </c>
      <c r="X285" s="293">
        <f t="shared" si="85"/>
        <v>0</v>
      </c>
      <c r="Y285" s="293">
        <f t="shared" si="85"/>
        <v>0</v>
      </c>
      <c r="Z285" s="293">
        <f t="shared" si="85"/>
        <v>0</v>
      </c>
      <c r="AA285" s="293">
        <f t="shared" si="85"/>
        <v>0</v>
      </c>
      <c r="AB285" s="293">
        <f t="shared" si="85"/>
        <v>0</v>
      </c>
      <c r="AC285" s="293">
        <f t="shared" si="85"/>
        <v>0</v>
      </c>
      <c r="AD285" s="293">
        <f t="shared" si="85"/>
        <v>0</v>
      </c>
      <c r="AE285" s="293">
        <f t="shared" si="85"/>
        <v>0</v>
      </c>
      <c r="AF285" s="293">
        <f t="shared" si="85"/>
        <v>0</v>
      </c>
      <c r="AG285" s="293">
        <f t="shared" si="85"/>
        <v>0</v>
      </c>
      <c r="AH285" s="293">
        <f t="shared" si="85"/>
        <v>0</v>
      </c>
      <c r="AI285" s="293">
        <f t="shared" si="85"/>
        <v>0</v>
      </c>
      <c r="AJ285" s="293">
        <f t="shared" si="85"/>
        <v>0</v>
      </c>
      <c r="AK285" s="293">
        <f t="shared" si="85"/>
        <v>0</v>
      </c>
      <c r="AL285" s="293">
        <f t="shared" si="85"/>
        <v>0</v>
      </c>
      <c r="AM285" s="293">
        <f t="shared" si="85"/>
        <v>0</v>
      </c>
      <c r="AN285" s="293">
        <f t="shared" si="85"/>
        <v>0</v>
      </c>
      <c r="AO285" s="293">
        <f t="shared" si="85"/>
        <v>0</v>
      </c>
      <c r="AP285" s="293">
        <f t="shared" si="85"/>
        <v>0</v>
      </c>
      <c r="AQ285" s="293">
        <f t="shared" si="85"/>
        <v>0</v>
      </c>
      <c r="AR285" s="293">
        <f t="shared" si="85"/>
        <v>0</v>
      </c>
      <c r="AS285" s="293">
        <f t="shared" si="85"/>
        <v>0</v>
      </c>
      <c r="AT285" s="293">
        <f t="shared" si="85"/>
        <v>0</v>
      </c>
      <c r="AU285" s="293">
        <f t="shared" si="85"/>
        <v>0</v>
      </c>
      <c r="AV285" s="293">
        <f t="shared" si="85"/>
        <v>0</v>
      </c>
      <c r="AW285" s="293">
        <f t="shared" si="85"/>
        <v>0</v>
      </c>
      <c r="AX285" s="293">
        <f t="shared" si="85"/>
        <v>0</v>
      </c>
      <c r="AY285" s="293">
        <f t="shared" si="85"/>
        <v>0</v>
      </c>
      <c r="AZ285" s="293">
        <f t="shared" si="85"/>
        <v>0</v>
      </c>
      <c r="BA285" s="293">
        <f t="shared" si="85"/>
        <v>0</v>
      </c>
      <c r="BB285" s="293">
        <f t="shared" si="85"/>
        <v>0</v>
      </c>
      <c r="BC285" s="293">
        <f t="shared" si="85"/>
        <v>0</v>
      </c>
      <c r="BD285" s="293">
        <f t="shared" si="85"/>
        <v>0</v>
      </c>
      <c r="BE285" s="293">
        <f t="shared" si="85"/>
        <v>0</v>
      </c>
      <c r="BF285" s="293">
        <f t="shared" si="85"/>
        <v>0</v>
      </c>
      <c r="BG285" s="293">
        <f t="shared" si="85"/>
        <v>0</v>
      </c>
      <c r="BH285" s="293">
        <f t="shared" si="85"/>
        <v>0</v>
      </c>
      <c r="BI285" s="293">
        <f t="shared" si="85"/>
        <v>0</v>
      </c>
      <c r="BJ285" s="293">
        <f t="shared" si="85"/>
        <v>0</v>
      </c>
      <c r="BK285" s="293">
        <f t="shared" si="85"/>
        <v>0</v>
      </c>
      <c r="BL285" s="293">
        <f t="shared" si="85"/>
        <v>0</v>
      </c>
      <c r="BM285" s="293">
        <f t="shared" si="85"/>
        <v>0</v>
      </c>
      <c r="BN285" s="293">
        <f t="shared" si="85"/>
        <v>0</v>
      </c>
      <c r="BO285" s="293">
        <f t="shared" si="85"/>
        <v>0</v>
      </c>
      <c r="BP285" s="293">
        <f t="shared" si="85"/>
        <v>0</v>
      </c>
      <c r="BQ285" s="293">
        <f t="shared" si="85"/>
        <v>0</v>
      </c>
      <c r="BR285" s="293">
        <f t="shared" si="85"/>
        <v>0</v>
      </c>
      <c r="BS285" s="293">
        <f t="shared" si="85"/>
        <v>0</v>
      </c>
      <c r="BT285" s="293">
        <f t="shared" si="85"/>
        <v>0</v>
      </c>
      <c r="BU285" s="293">
        <f t="shared" si="85"/>
        <v>0</v>
      </c>
    </row>
    <row r="286" spans="2:73" ht="18" customHeight="1" thickBot="1">
      <c r="B286" s="294">
        <v>280</v>
      </c>
      <c r="C286" s="297"/>
      <c r="D286" s="365"/>
      <c r="E286" s="366"/>
      <c r="F286" s="367"/>
      <c r="G286" s="367"/>
      <c r="H286" s="368"/>
      <c r="I286" s="367"/>
      <c r="J286" s="367"/>
      <c r="K286" s="295"/>
      <c r="L286" s="297" t="str">
        <f t="shared" si="79"/>
        <v/>
      </c>
      <c r="M286" s="297"/>
      <c r="N286" s="298">
        <f t="shared" si="81"/>
        <v>0</v>
      </c>
      <c r="O286" s="298">
        <f t="shared" si="81"/>
        <v>0</v>
      </c>
      <c r="P286" s="298">
        <f t="shared" si="85"/>
        <v>0</v>
      </c>
      <c r="Q286" s="298">
        <f t="shared" si="85"/>
        <v>0</v>
      </c>
      <c r="R286" s="298">
        <f t="shared" si="85"/>
        <v>0</v>
      </c>
      <c r="S286" s="298">
        <f t="shared" si="85"/>
        <v>0</v>
      </c>
      <c r="T286" s="298">
        <f t="shared" si="85"/>
        <v>0</v>
      </c>
      <c r="U286" s="298">
        <f t="shared" si="85"/>
        <v>0</v>
      </c>
      <c r="V286" s="298">
        <f t="shared" si="85"/>
        <v>0</v>
      </c>
      <c r="W286" s="298">
        <f t="shared" si="85"/>
        <v>0</v>
      </c>
      <c r="X286" s="298">
        <f t="shared" si="85"/>
        <v>0</v>
      </c>
      <c r="Y286" s="298">
        <f t="shared" si="85"/>
        <v>0</v>
      </c>
      <c r="Z286" s="298">
        <f t="shared" si="85"/>
        <v>0</v>
      </c>
      <c r="AA286" s="298">
        <f t="shared" si="85"/>
        <v>0</v>
      </c>
      <c r="AB286" s="298">
        <f t="shared" si="85"/>
        <v>0</v>
      </c>
      <c r="AC286" s="298">
        <f t="shared" si="85"/>
        <v>0</v>
      </c>
      <c r="AD286" s="298">
        <f t="shared" si="85"/>
        <v>0</v>
      </c>
      <c r="AE286" s="298">
        <f t="shared" si="85"/>
        <v>0</v>
      </c>
      <c r="AF286" s="298">
        <f t="shared" si="85"/>
        <v>0</v>
      </c>
      <c r="AG286" s="298">
        <f t="shared" si="85"/>
        <v>0</v>
      </c>
      <c r="AH286" s="298">
        <f t="shared" si="85"/>
        <v>0</v>
      </c>
      <c r="AI286" s="298">
        <f t="shared" si="85"/>
        <v>0</v>
      </c>
      <c r="AJ286" s="298">
        <f t="shared" si="85"/>
        <v>0</v>
      </c>
      <c r="AK286" s="298">
        <f t="shared" si="85"/>
        <v>0</v>
      </c>
      <c r="AL286" s="298">
        <f t="shared" si="85"/>
        <v>0</v>
      </c>
      <c r="AM286" s="298">
        <f t="shared" si="85"/>
        <v>0</v>
      </c>
      <c r="AN286" s="298">
        <f t="shared" si="85"/>
        <v>0</v>
      </c>
      <c r="AO286" s="298">
        <f t="shared" si="85"/>
        <v>0</v>
      </c>
      <c r="AP286" s="298">
        <f t="shared" si="85"/>
        <v>0</v>
      </c>
      <c r="AQ286" s="298">
        <f t="shared" si="85"/>
        <v>0</v>
      </c>
      <c r="AR286" s="298">
        <f t="shared" si="85"/>
        <v>0</v>
      </c>
      <c r="AS286" s="298">
        <f t="shared" si="85"/>
        <v>0</v>
      </c>
      <c r="AT286" s="298">
        <f t="shared" si="85"/>
        <v>0</v>
      </c>
      <c r="AU286" s="298">
        <f t="shared" si="85"/>
        <v>0</v>
      </c>
      <c r="AV286" s="298">
        <f t="shared" si="85"/>
        <v>0</v>
      </c>
      <c r="AW286" s="298">
        <f t="shared" si="85"/>
        <v>0</v>
      </c>
      <c r="AX286" s="298">
        <f t="shared" si="85"/>
        <v>0</v>
      </c>
      <c r="AY286" s="298">
        <f t="shared" si="85"/>
        <v>0</v>
      </c>
      <c r="AZ286" s="298">
        <f t="shared" si="85"/>
        <v>0</v>
      </c>
      <c r="BA286" s="298">
        <f t="shared" si="85"/>
        <v>0</v>
      </c>
      <c r="BB286" s="298">
        <f t="shared" si="85"/>
        <v>0</v>
      </c>
      <c r="BC286" s="298">
        <f t="shared" si="85"/>
        <v>0</v>
      </c>
      <c r="BD286" s="298">
        <f t="shared" si="85"/>
        <v>0</v>
      </c>
      <c r="BE286" s="298">
        <f t="shared" si="85"/>
        <v>0</v>
      </c>
      <c r="BF286" s="298">
        <f t="shared" si="85"/>
        <v>0</v>
      </c>
      <c r="BG286" s="298">
        <f t="shared" si="85"/>
        <v>0</v>
      </c>
      <c r="BH286" s="298">
        <f t="shared" si="85"/>
        <v>0</v>
      </c>
      <c r="BI286" s="298">
        <f t="shared" si="85"/>
        <v>0</v>
      </c>
      <c r="BJ286" s="298">
        <f t="shared" si="85"/>
        <v>0</v>
      </c>
      <c r="BK286" s="298">
        <f t="shared" si="85"/>
        <v>0</v>
      </c>
      <c r="BL286" s="298">
        <f t="shared" si="85"/>
        <v>0</v>
      </c>
      <c r="BM286" s="298">
        <f t="shared" si="85"/>
        <v>0</v>
      </c>
      <c r="BN286" s="298">
        <f t="shared" si="85"/>
        <v>0</v>
      </c>
      <c r="BO286" s="298">
        <f t="shared" si="85"/>
        <v>0</v>
      </c>
      <c r="BP286" s="298">
        <f t="shared" si="85"/>
        <v>0</v>
      </c>
      <c r="BQ286" s="298">
        <f t="shared" si="85"/>
        <v>0</v>
      </c>
      <c r="BR286" s="298">
        <f t="shared" si="85"/>
        <v>0</v>
      </c>
      <c r="BS286" s="298">
        <f t="shared" si="85"/>
        <v>0</v>
      </c>
      <c r="BT286" s="298">
        <f t="shared" si="85"/>
        <v>0</v>
      </c>
      <c r="BU286" s="298">
        <f t="shared" si="85"/>
        <v>0</v>
      </c>
    </row>
    <row r="287" spans="2:73" ht="18" customHeight="1">
      <c r="B287" s="294">
        <v>281</v>
      </c>
      <c r="C287" s="292"/>
      <c r="D287" s="361"/>
      <c r="E287" s="362"/>
      <c r="F287" s="363"/>
      <c r="G287" s="363"/>
      <c r="H287" s="364"/>
      <c r="I287" s="363"/>
      <c r="J287" s="363"/>
      <c r="K287" s="291"/>
      <c r="L287" s="292" t="str">
        <f t="shared" si="79"/>
        <v/>
      </c>
      <c r="M287" s="292"/>
      <c r="N287" s="293">
        <f t="shared" ref="N287:AC306" si="86">SUMIFS(listof_result_total_scores,listof_result_program_codes,$C287,listof_result_teams,N$3)</f>
        <v>0</v>
      </c>
      <c r="O287" s="293">
        <f t="shared" si="86"/>
        <v>0</v>
      </c>
      <c r="P287" s="293">
        <f t="shared" si="86"/>
        <v>0</v>
      </c>
      <c r="Q287" s="293">
        <f t="shared" si="86"/>
        <v>0</v>
      </c>
      <c r="R287" s="293">
        <f t="shared" si="86"/>
        <v>0</v>
      </c>
      <c r="S287" s="293">
        <f t="shared" si="86"/>
        <v>0</v>
      </c>
      <c r="T287" s="293">
        <f t="shared" si="86"/>
        <v>0</v>
      </c>
      <c r="U287" s="293">
        <f t="shared" si="86"/>
        <v>0</v>
      </c>
      <c r="V287" s="293">
        <f t="shared" si="86"/>
        <v>0</v>
      </c>
      <c r="W287" s="293">
        <f t="shared" si="86"/>
        <v>0</v>
      </c>
      <c r="X287" s="293">
        <f t="shared" si="86"/>
        <v>0</v>
      </c>
      <c r="Y287" s="293">
        <f t="shared" si="86"/>
        <v>0</v>
      </c>
      <c r="Z287" s="293">
        <f t="shared" si="86"/>
        <v>0</v>
      </c>
      <c r="AA287" s="293">
        <f t="shared" si="86"/>
        <v>0</v>
      </c>
      <c r="AB287" s="293">
        <f t="shared" si="86"/>
        <v>0</v>
      </c>
      <c r="AC287" s="293">
        <f t="shared" si="86"/>
        <v>0</v>
      </c>
      <c r="AD287" s="293">
        <f t="shared" si="85"/>
        <v>0</v>
      </c>
      <c r="AE287" s="293">
        <f t="shared" si="85"/>
        <v>0</v>
      </c>
      <c r="AF287" s="293">
        <f t="shared" si="85"/>
        <v>0</v>
      </c>
      <c r="AG287" s="293">
        <f t="shared" si="85"/>
        <v>0</v>
      </c>
      <c r="AH287" s="293">
        <f t="shared" si="85"/>
        <v>0</v>
      </c>
      <c r="AI287" s="293">
        <f t="shared" si="85"/>
        <v>0</v>
      </c>
      <c r="AJ287" s="293">
        <f t="shared" si="85"/>
        <v>0</v>
      </c>
      <c r="AK287" s="293">
        <f t="shared" si="85"/>
        <v>0</v>
      </c>
      <c r="AL287" s="293">
        <f t="shared" si="85"/>
        <v>0</v>
      </c>
      <c r="AM287" s="293">
        <f t="shared" si="85"/>
        <v>0</v>
      </c>
      <c r="AN287" s="293">
        <f t="shared" si="85"/>
        <v>0</v>
      </c>
      <c r="AO287" s="293">
        <f t="shared" si="85"/>
        <v>0</v>
      </c>
      <c r="AP287" s="293">
        <f t="shared" si="85"/>
        <v>0</v>
      </c>
      <c r="AQ287" s="293">
        <f t="shared" si="85"/>
        <v>0</v>
      </c>
      <c r="AR287" s="293">
        <f t="shared" si="85"/>
        <v>0</v>
      </c>
      <c r="AS287" s="293">
        <f t="shared" si="85"/>
        <v>0</v>
      </c>
      <c r="AT287" s="293">
        <f t="shared" si="85"/>
        <v>0</v>
      </c>
      <c r="AU287" s="293">
        <f t="shared" si="85"/>
        <v>0</v>
      </c>
      <c r="AV287" s="293">
        <f t="shared" si="85"/>
        <v>0</v>
      </c>
      <c r="AW287" s="293">
        <f t="shared" si="85"/>
        <v>0</v>
      </c>
      <c r="AX287" s="293">
        <f t="shared" si="85"/>
        <v>0</v>
      </c>
      <c r="AY287" s="293">
        <f t="shared" ref="P287:BU291" si="87">SUMIFS(listof_result_total_scores,listof_result_program_codes,$C287,listof_result_teams,AY$3)</f>
        <v>0</v>
      </c>
      <c r="AZ287" s="293">
        <f t="shared" si="87"/>
        <v>0</v>
      </c>
      <c r="BA287" s="293">
        <f t="shared" si="87"/>
        <v>0</v>
      </c>
      <c r="BB287" s="293">
        <f t="shared" si="87"/>
        <v>0</v>
      </c>
      <c r="BC287" s="293">
        <f t="shared" si="87"/>
        <v>0</v>
      </c>
      <c r="BD287" s="293">
        <f t="shared" si="87"/>
        <v>0</v>
      </c>
      <c r="BE287" s="293">
        <f t="shared" si="87"/>
        <v>0</v>
      </c>
      <c r="BF287" s="293">
        <f t="shared" si="87"/>
        <v>0</v>
      </c>
      <c r="BG287" s="293">
        <f t="shared" si="87"/>
        <v>0</v>
      </c>
      <c r="BH287" s="293">
        <f t="shared" si="87"/>
        <v>0</v>
      </c>
      <c r="BI287" s="293">
        <f t="shared" si="87"/>
        <v>0</v>
      </c>
      <c r="BJ287" s="293">
        <f t="shared" si="87"/>
        <v>0</v>
      </c>
      <c r="BK287" s="293">
        <f t="shared" si="87"/>
        <v>0</v>
      </c>
      <c r="BL287" s="293">
        <f t="shared" si="87"/>
        <v>0</v>
      </c>
      <c r="BM287" s="293">
        <f t="shared" si="87"/>
        <v>0</v>
      </c>
      <c r="BN287" s="293">
        <f t="shared" si="87"/>
        <v>0</v>
      </c>
      <c r="BO287" s="293">
        <f t="shared" si="87"/>
        <v>0</v>
      </c>
      <c r="BP287" s="293">
        <f t="shared" si="87"/>
        <v>0</v>
      </c>
      <c r="BQ287" s="293">
        <f t="shared" si="87"/>
        <v>0</v>
      </c>
      <c r="BR287" s="293">
        <f t="shared" si="87"/>
        <v>0</v>
      </c>
      <c r="BS287" s="293">
        <f t="shared" si="87"/>
        <v>0</v>
      </c>
      <c r="BT287" s="293">
        <f t="shared" si="87"/>
        <v>0</v>
      </c>
      <c r="BU287" s="293">
        <f t="shared" si="87"/>
        <v>0</v>
      </c>
    </row>
    <row r="288" spans="2:73" ht="18" customHeight="1" thickBot="1">
      <c r="B288" s="294">
        <v>282</v>
      </c>
      <c r="C288" s="297"/>
      <c r="D288" s="365"/>
      <c r="E288" s="366"/>
      <c r="F288" s="367"/>
      <c r="G288" s="367"/>
      <c r="H288" s="368"/>
      <c r="I288" s="367"/>
      <c r="J288" s="367"/>
      <c r="K288" s="295"/>
      <c r="L288" s="297" t="str">
        <f t="shared" si="79"/>
        <v/>
      </c>
      <c r="M288" s="297"/>
      <c r="N288" s="298">
        <f t="shared" si="86"/>
        <v>0</v>
      </c>
      <c r="O288" s="298">
        <f t="shared" si="86"/>
        <v>0</v>
      </c>
      <c r="P288" s="298">
        <f t="shared" si="87"/>
        <v>0</v>
      </c>
      <c r="Q288" s="298">
        <f t="shared" si="87"/>
        <v>0</v>
      </c>
      <c r="R288" s="298">
        <f t="shared" si="87"/>
        <v>0</v>
      </c>
      <c r="S288" s="298">
        <f t="shared" si="87"/>
        <v>0</v>
      </c>
      <c r="T288" s="298">
        <f t="shared" si="87"/>
        <v>0</v>
      </c>
      <c r="U288" s="298">
        <f t="shared" si="87"/>
        <v>0</v>
      </c>
      <c r="V288" s="298">
        <f t="shared" si="87"/>
        <v>0</v>
      </c>
      <c r="W288" s="298">
        <f t="shared" si="87"/>
        <v>0</v>
      </c>
      <c r="X288" s="298">
        <f t="shared" si="87"/>
        <v>0</v>
      </c>
      <c r="Y288" s="298">
        <f t="shared" si="87"/>
        <v>0</v>
      </c>
      <c r="Z288" s="298">
        <f t="shared" si="87"/>
        <v>0</v>
      </c>
      <c r="AA288" s="298">
        <f t="shared" si="87"/>
        <v>0</v>
      </c>
      <c r="AB288" s="298">
        <f t="shared" si="87"/>
        <v>0</v>
      </c>
      <c r="AC288" s="298">
        <f t="shared" si="87"/>
        <v>0</v>
      </c>
      <c r="AD288" s="298">
        <f t="shared" si="87"/>
        <v>0</v>
      </c>
      <c r="AE288" s="298">
        <f t="shared" si="87"/>
        <v>0</v>
      </c>
      <c r="AF288" s="298">
        <f t="shared" si="87"/>
        <v>0</v>
      </c>
      <c r="AG288" s="298">
        <f t="shared" si="87"/>
        <v>0</v>
      </c>
      <c r="AH288" s="298">
        <f t="shared" si="87"/>
        <v>0</v>
      </c>
      <c r="AI288" s="298">
        <f t="shared" si="87"/>
        <v>0</v>
      </c>
      <c r="AJ288" s="298">
        <f t="shared" si="87"/>
        <v>0</v>
      </c>
      <c r="AK288" s="298">
        <f t="shared" si="87"/>
        <v>0</v>
      </c>
      <c r="AL288" s="298">
        <f t="shared" si="87"/>
        <v>0</v>
      </c>
      <c r="AM288" s="298">
        <f t="shared" si="87"/>
        <v>0</v>
      </c>
      <c r="AN288" s="298">
        <f t="shared" si="87"/>
        <v>0</v>
      </c>
      <c r="AO288" s="298">
        <f t="shared" si="87"/>
        <v>0</v>
      </c>
      <c r="AP288" s="298">
        <f t="shared" si="87"/>
        <v>0</v>
      </c>
      <c r="AQ288" s="298">
        <f t="shared" si="87"/>
        <v>0</v>
      </c>
      <c r="AR288" s="298">
        <f t="shared" si="87"/>
        <v>0</v>
      </c>
      <c r="AS288" s="298">
        <f t="shared" si="87"/>
        <v>0</v>
      </c>
      <c r="AT288" s="298">
        <f t="shared" si="87"/>
        <v>0</v>
      </c>
      <c r="AU288" s="298">
        <f t="shared" si="87"/>
        <v>0</v>
      </c>
      <c r="AV288" s="298">
        <f t="shared" si="87"/>
        <v>0</v>
      </c>
      <c r="AW288" s="298">
        <f t="shared" si="87"/>
        <v>0</v>
      </c>
      <c r="AX288" s="298">
        <f t="shared" si="87"/>
        <v>0</v>
      </c>
      <c r="AY288" s="298">
        <f t="shared" si="87"/>
        <v>0</v>
      </c>
      <c r="AZ288" s="298">
        <f t="shared" si="87"/>
        <v>0</v>
      </c>
      <c r="BA288" s="298">
        <f t="shared" si="87"/>
        <v>0</v>
      </c>
      <c r="BB288" s="298">
        <f t="shared" si="87"/>
        <v>0</v>
      </c>
      <c r="BC288" s="298">
        <f t="shared" si="87"/>
        <v>0</v>
      </c>
      <c r="BD288" s="298">
        <f t="shared" si="87"/>
        <v>0</v>
      </c>
      <c r="BE288" s="298">
        <f t="shared" si="87"/>
        <v>0</v>
      </c>
      <c r="BF288" s="298">
        <f t="shared" si="87"/>
        <v>0</v>
      </c>
      <c r="BG288" s="298">
        <f t="shared" si="87"/>
        <v>0</v>
      </c>
      <c r="BH288" s="298">
        <f t="shared" si="87"/>
        <v>0</v>
      </c>
      <c r="BI288" s="298">
        <f t="shared" si="87"/>
        <v>0</v>
      </c>
      <c r="BJ288" s="298">
        <f t="shared" si="87"/>
        <v>0</v>
      </c>
      <c r="BK288" s="298">
        <f t="shared" si="87"/>
        <v>0</v>
      </c>
      <c r="BL288" s="298">
        <f t="shared" si="87"/>
        <v>0</v>
      </c>
      <c r="BM288" s="298">
        <f t="shared" si="87"/>
        <v>0</v>
      </c>
      <c r="BN288" s="298">
        <f t="shared" si="87"/>
        <v>0</v>
      </c>
      <c r="BO288" s="298">
        <f t="shared" si="87"/>
        <v>0</v>
      </c>
      <c r="BP288" s="298">
        <f t="shared" si="87"/>
        <v>0</v>
      </c>
      <c r="BQ288" s="298">
        <f t="shared" si="87"/>
        <v>0</v>
      </c>
      <c r="BR288" s="298">
        <f t="shared" si="87"/>
        <v>0</v>
      </c>
      <c r="BS288" s="298">
        <f t="shared" si="87"/>
        <v>0</v>
      </c>
      <c r="BT288" s="298">
        <f t="shared" si="87"/>
        <v>0</v>
      </c>
      <c r="BU288" s="298">
        <f t="shared" si="87"/>
        <v>0</v>
      </c>
    </row>
    <row r="289" spans="2:73" ht="18" customHeight="1">
      <c r="B289" s="294">
        <v>283</v>
      </c>
      <c r="C289" s="292"/>
      <c r="D289" s="361"/>
      <c r="E289" s="362"/>
      <c r="F289" s="363"/>
      <c r="G289" s="363"/>
      <c r="H289" s="364"/>
      <c r="I289" s="363"/>
      <c r="J289" s="363"/>
      <c r="K289" s="291"/>
      <c r="L289" s="292" t="str">
        <f t="shared" si="79"/>
        <v/>
      </c>
      <c r="M289" s="292"/>
      <c r="N289" s="293">
        <f t="shared" si="86"/>
        <v>0</v>
      </c>
      <c r="O289" s="293">
        <f t="shared" si="86"/>
        <v>0</v>
      </c>
      <c r="P289" s="293">
        <f t="shared" si="87"/>
        <v>0</v>
      </c>
      <c r="Q289" s="293">
        <f t="shared" si="87"/>
        <v>0</v>
      </c>
      <c r="R289" s="293">
        <f t="shared" si="87"/>
        <v>0</v>
      </c>
      <c r="S289" s="293">
        <f t="shared" si="87"/>
        <v>0</v>
      </c>
      <c r="T289" s="293">
        <f t="shared" si="87"/>
        <v>0</v>
      </c>
      <c r="U289" s="293">
        <f t="shared" si="87"/>
        <v>0</v>
      </c>
      <c r="V289" s="293">
        <f t="shared" si="87"/>
        <v>0</v>
      </c>
      <c r="W289" s="293">
        <f t="shared" si="87"/>
        <v>0</v>
      </c>
      <c r="X289" s="293">
        <f t="shared" si="87"/>
        <v>0</v>
      </c>
      <c r="Y289" s="293">
        <f t="shared" si="87"/>
        <v>0</v>
      </c>
      <c r="Z289" s="293">
        <f t="shared" si="87"/>
        <v>0</v>
      </c>
      <c r="AA289" s="293">
        <f t="shared" si="87"/>
        <v>0</v>
      </c>
      <c r="AB289" s="293">
        <f t="shared" si="87"/>
        <v>0</v>
      </c>
      <c r="AC289" s="293">
        <f t="shared" si="87"/>
        <v>0</v>
      </c>
      <c r="AD289" s="293">
        <f t="shared" si="87"/>
        <v>0</v>
      </c>
      <c r="AE289" s="293">
        <f t="shared" si="87"/>
        <v>0</v>
      </c>
      <c r="AF289" s="293">
        <f t="shared" si="87"/>
        <v>0</v>
      </c>
      <c r="AG289" s="293">
        <f t="shared" si="87"/>
        <v>0</v>
      </c>
      <c r="AH289" s="293">
        <f t="shared" si="87"/>
        <v>0</v>
      </c>
      <c r="AI289" s="293">
        <f t="shared" si="87"/>
        <v>0</v>
      </c>
      <c r="AJ289" s="293">
        <f t="shared" si="87"/>
        <v>0</v>
      </c>
      <c r="AK289" s="293">
        <f t="shared" si="87"/>
        <v>0</v>
      </c>
      <c r="AL289" s="293">
        <f t="shared" si="87"/>
        <v>0</v>
      </c>
      <c r="AM289" s="293">
        <f t="shared" si="87"/>
        <v>0</v>
      </c>
      <c r="AN289" s="293">
        <f t="shared" si="87"/>
        <v>0</v>
      </c>
      <c r="AO289" s="293">
        <f t="shared" si="87"/>
        <v>0</v>
      </c>
      <c r="AP289" s="293">
        <f t="shared" si="87"/>
        <v>0</v>
      </c>
      <c r="AQ289" s="293">
        <f t="shared" si="87"/>
        <v>0</v>
      </c>
      <c r="AR289" s="293">
        <f t="shared" si="87"/>
        <v>0</v>
      </c>
      <c r="AS289" s="293">
        <f t="shared" si="87"/>
        <v>0</v>
      </c>
      <c r="AT289" s="293">
        <f t="shared" si="87"/>
        <v>0</v>
      </c>
      <c r="AU289" s="293">
        <f t="shared" si="87"/>
        <v>0</v>
      </c>
      <c r="AV289" s="293">
        <f t="shared" si="87"/>
        <v>0</v>
      </c>
      <c r="AW289" s="293">
        <f t="shared" si="87"/>
        <v>0</v>
      </c>
      <c r="AX289" s="293">
        <f t="shared" si="87"/>
        <v>0</v>
      </c>
      <c r="AY289" s="293">
        <f t="shared" si="87"/>
        <v>0</v>
      </c>
      <c r="AZ289" s="293">
        <f t="shared" si="87"/>
        <v>0</v>
      </c>
      <c r="BA289" s="293">
        <f t="shared" si="87"/>
        <v>0</v>
      </c>
      <c r="BB289" s="293">
        <f t="shared" si="87"/>
        <v>0</v>
      </c>
      <c r="BC289" s="293">
        <f t="shared" si="87"/>
        <v>0</v>
      </c>
      <c r="BD289" s="293">
        <f t="shared" si="87"/>
        <v>0</v>
      </c>
      <c r="BE289" s="293">
        <f t="shared" si="87"/>
        <v>0</v>
      </c>
      <c r="BF289" s="293">
        <f t="shared" si="87"/>
        <v>0</v>
      </c>
      <c r="BG289" s="293">
        <f t="shared" si="87"/>
        <v>0</v>
      </c>
      <c r="BH289" s="293">
        <f t="shared" si="87"/>
        <v>0</v>
      </c>
      <c r="BI289" s="293">
        <f t="shared" si="87"/>
        <v>0</v>
      </c>
      <c r="BJ289" s="293">
        <f t="shared" si="87"/>
        <v>0</v>
      </c>
      <c r="BK289" s="293">
        <f t="shared" si="87"/>
        <v>0</v>
      </c>
      <c r="BL289" s="293">
        <f t="shared" si="87"/>
        <v>0</v>
      </c>
      <c r="BM289" s="293">
        <f t="shared" si="87"/>
        <v>0</v>
      </c>
      <c r="BN289" s="293">
        <f t="shared" si="87"/>
        <v>0</v>
      </c>
      <c r="BO289" s="293">
        <f t="shared" si="87"/>
        <v>0</v>
      </c>
      <c r="BP289" s="293">
        <f t="shared" si="87"/>
        <v>0</v>
      </c>
      <c r="BQ289" s="293">
        <f t="shared" si="87"/>
        <v>0</v>
      </c>
      <c r="BR289" s="293">
        <f t="shared" si="87"/>
        <v>0</v>
      </c>
      <c r="BS289" s="293">
        <f t="shared" si="87"/>
        <v>0</v>
      </c>
      <c r="BT289" s="293">
        <f t="shared" si="87"/>
        <v>0</v>
      </c>
      <c r="BU289" s="293">
        <f t="shared" si="87"/>
        <v>0</v>
      </c>
    </row>
    <row r="290" spans="2:73" ht="18" customHeight="1" thickBot="1">
      <c r="B290" s="294">
        <v>284</v>
      </c>
      <c r="C290" s="297"/>
      <c r="D290" s="365"/>
      <c r="E290" s="366"/>
      <c r="F290" s="367"/>
      <c r="G290" s="367"/>
      <c r="H290" s="368"/>
      <c r="I290" s="367"/>
      <c r="J290" s="367"/>
      <c r="K290" s="295"/>
      <c r="L290" s="297" t="str">
        <f t="shared" si="79"/>
        <v/>
      </c>
      <c r="M290" s="297"/>
      <c r="N290" s="298">
        <f t="shared" si="86"/>
        <v>0</v>
      </c>
      <c r="O290" s="298">
        <f t="shared" si="86"/>
        <v>0</v>
      </c>
      <c r="P290" s="298">
        <f t="shared" si="87"/>
        <v>0</v>
      </c>
      <c r="Q290" s="298">
        <f t="shared" si="87"/>
        <v>0</v>
      </c>
      <c r="R290" s="298">
        <f t="shared" si="87"/>
        <v>0</v>
      </c>
      <c r="S290" s="298">
        <f t="shared" si="87"/>
        <v>0</v>
      </c>
      <c r="T290" s="298">
        <f t="shared" si="87"/>
        <v>0</v>
      </c>
      <c r="U290" s="298">
        <f t="shared" si="87"/>
        <v>0</v>
      </c>
      <c r="V290" s="298">
        <f t="shared" si="87"/>
        <v>0</v>
      </c>
      <c r="W290" s="298">
        <f t="shared" si="87"/>
        <v>0</v>
      </c>
      <c r="X290" s="298">
        <f t="shared" si="87"/>
        <v>0</v>
      </c>
      <c r="Y290" s="298">
        <f t="shared" si="87"/>
        <v>0</v>
      </c>
      <c r="Z290" s="298">
        <f t="shared" si="87"/>
        <v>0</v>
      </c>
      <c r="AA290" s="298">
        <f t="shared" si="87"/>
        <v>0</v>
      </c>
      <c r="AB290" s="298">
        <f t="shared" si="87"/>
        <v>0</v>
      </c>
      <c r="AC290" s="298">
        <f t="shared" si="87"/>
        <v>0</v>
      </c>
      <c r="AD290" s="298">
        <f t="shared" si="87"/>
        <v>0</v>
      </c>
      <c r="AE290" s="298">
        <f t="shared" si="87"/>
        <v>0</v>
      </c>
      <c r="AF290" s="298">
        <f t="shared" si="87"/>
        <v>0</v>
      </c>
      <c r="AG290" s="298">
        <f t="shared" si="87"/>
        <v>0</v>
      </c>
      <c r="AH290" s="298">
        <f t="shared" si="87"/>
        <v>0</v>
      </c>
      <c r="AI290" s="298">
        <f t="shared" si="87"/>
        <v>0</v>
      </c>
      <c r="AJ290" s="298">
        <f t="shared" si="87"/>
        <v>0</v>
      </c>
      <c r="AK290" s="298">
        <f t="shared" si="87"/>
        <v>0</v>
      </c>
      <c r="AL290" s="298">
        <f t="shared" si="87"/>
        <v>0</v>
      </c>
      <c r="AM290" s="298">
        <f t="shared" si="87"/>
        <v>0</v>
      </c>
      <c r="AN290" s="298">
        <f t="shared" si="87"/>
        <v>0</v>
      </c>
      <c r="AO290" s="298">
        <f t="shared" si="87"/>
        <v>0</v>
      </c>
      <c r="AP290" s="298">
        <f t="shared" si="87"/>
        <v>0</v>
      </c>
      <c r="AQ290" s="298">
        <f t="shared" si="87"/>
        <v>0</v>
      </c>
      <c r="AR290" s="298">
        <f t="shared" si="87"/>
        <v>0</v>
      </c>
      <c r="AS290" s="298">
        <f t="shared" si="87"/>
        <v>0</v>
      </c>
      <c r="AT290" s="298">
        <f t="shared" si="87"/>
        <v>0</v>
      </c>
      <c r="AU290" s="298">
        <f t="shared" si="87"/>
        <v>0</v>
      </c>
      <c r="AV290" s="298">
        <f t="shared" si="87"/>
        <v>0</v>
      </c>
      <c r="AW290" s="298">
        <f t="shared" si="87"/>
        <v>0</v>
      </c>
      <c r="AX290" s="298">
        <f t="shared" si="87"/>
        <v>0</v>
      </c>
      <c r="AY290" s="298">
        <f t="shared" si="87"/>
        <v>0</v>
      </c>
      <c r="AZ290" s="298">
        <f t="shared" si="87"/>
        <v>0</v>
      </c>
      <c r="BA290" s="298">
        <f t="shared" si="87"/>
        <v>0</v>
      </c>
      <c r="BB290" s="298">
        <f t="shared" si="87"/>
        <v>0</v>
      </c>
      <c r="BC290" s="298">
        <f t="shared" si="87"/>
        <v>0</v>
      </c>
      <c r="BD290" s="298">
        <f t="shared" si="87"/>
        <v>0</v>
      </c>
      <c r="BE290" s="298">
        <f t="shared" si="87"/>
        <v>0</v>
      </c>
      <c r="BF290" s="298">
        <f t="shared" si="87"/>
        <v>0</v>
      </c>
      <c r="BG290" s="298">
        <f t="shared" si="87"/>
        <v>0</v>
      </c>
      <c r="BH290" s="298">
        <f t="shared" si="87"/>
        <v>0</v>
      </c>
      <c r="BI290" s="298">
        <f t="shared" si="87"/>
        <v>0</v>
      </c>
      <c r="BJ290" s="298">
        <f t="shared" si="87"/>
        <v>0</v>
      </c>
      <c r="BK290" s="298">
        <f t="shared" si="87"/>
        <v>0</v>
      </c>
      <c r="BL290" s="298">
        <f t="shared" si="87"/>
        <v>0</v>
      </c>
      <c r="BM290" s="298">
        <f t="shared" si="87"/>
        <v>0</v>
      </c>
      <c r="BN290" s="298">
        <f t="shared" si="87"/>
        <v>0</v>
      </c>
      <c r="BO290" s="298">
        <f t="shared" si="87"/>
        <v>0</v>
      </c>
      <c r="BP290" s="298">
        <f t="shared" si="87"/>
        <v>0</v>
      </c>
      <c r="BQ290" s="298">
        <f t="shared" si="87"/>
        <v>0</v>
      </c>
      <c r="BR290" s="298">
        <f t="shared" si="87"/>
        <v>0</v>
      </c>
      <c r="BS290" s="298">
        <f t="shared" si="87"/>
        <v>0</v>
      </c>
      <c r="BT290" s="298">
        <f t="shared" si="87"/>
        <v>0</v>
      </c>
      <c r="BU290" s="298">
        <f t="shared" si="87"/>
        <v>0</v>
      </c>
    </row>
    <row r="291" spans="2:73" ht="18" customHeight="1">
      <c r="B291" s="294">
        <v>285</v>
      </c>
      <c r="C291" s="292"/>
      <c r="D291" s="361"/>
      <c r="E291" s="362"/>
      <c r="F291" s="363"/>
      <c r="G291" s="363"/>
      <c r="H291" s="364"/>
      <c r="I291" s="363"/>
      <c r="J291" s="363"/>
      <c r="K291" s="291"/>
      <c r="L291" s="292" t="str">
        <f t="shared" si="79"/>
        <v/>
      </c>
      <c r="M291" s="292"/>
      <c r="N291" s="293">
        <f t="shared" si="86"/>
        <v>0</v>
      </c>
      <c r="O291" s="293">
        <f t="shared" si="86"/>
        <v>0</v>
      </c>
      <c r="P291" s="293">
        <f t="shared" si="87"/>
        <v>0</v>
      </c>
      <c r="Q291" s="293">
        <f t="shared" si="87"/>
        <v>0</v>
      </c>
      <c r="R291" s="293">
        <f t="shared" si="87"/>
        <v>0</v>
      </c>
      <c r="S291" s="293">
        <f t="shared" si="87"/>
        <v>0</v>
      </c>
      <c r="T291" s="293">
        <f t="shared" si="87"/>
        <v>0</v>
      </c>
      <c r="U291" s="293">
        <f t="shared" si="87"/>
        <v>0</v>
      </c>
      <c r="V291" s="293">
        <f t="shared" si="87"/>
        <v>0</v>
      </c>
      <c r="W291" s="293">
        <f t="shared" si="87"/>
        <v>0</v>
      </c>
      <c r="X291" s="293">
        <f t="shared" si="87"/>
        <v>0</v>
      </c>
      <c r="Y291" s="293">
        <f t="shared" si="87"/>
        <v>0</v>
      </c>
      <c r="Z291" s="293">
        <f t="shared" si="87"/>
        <v>0</v>
      </c>
      <c r="AA291" s="293">
        <f t="shared" si="87"/>
        <v>0</v>
      </c>
      <c r="AB291" s="293">
        <f t="shared" si="87"/>
        <v>0</v>
      </c>
      <c r="AC291" s="293">
        <f t="shared" si="87"/>
        <v>0</v>
      </c>
      <c r="AD291" s="293">
        <f t="shared" si="87"/>
        <v>0</v>
      </c>
      <c r="AE291" s="293">
        <f t="shared" si="87"/>
        <v>0</v>
      </c>
      <c r="AF291" s="293">
        <f t="shared" si="87"/>
        <v>0</v>
      </c>
      <c r="AG291" s="293">
        <f t="shared" si="87"/>
        <v>0</v>
      </c>
      <c r="AH291" s="293">
        <f t="shared" si="87"/>
        <v>0</v>
      </c>
      <c r="AI291" s="293">
        <f t="shared" si="87"/>
        <v>0</v>
      </c>
      <c r="AJ291" s="293">
        <f t="shared" si="87"/>
        <v>0</v>
      </c>
      <c r="AK291" s="293">
        <f t="shared" si="87"/>
        <v>0</v>
      </c>
      <c r="AL291" s="293">
        <f t="shared" si="87"/>
        <v>0</v>
      </c>
      <c r="AM291" s="293">
        <f t="shared" si="87"/>
        <v>0</v>
      </c>
      <c r="AN291" s="293">
        <f t="shared" si="87"/>
        <v>0</v>
      </c>
      <c r="AO291" s="293">
        <f t="shared" si="87"/>
        <v>0</v>
      </c>
      <c r="AP291" s="293">
        <f t="shared" si="87"/>
        <v>0</v>
      </c>
      <c r="AQ291" s="293">
        <f t="shared" si="87"/>
        <v>0</v>
      </c>
      <c r="AR291" s="293">
        <f t="shared" si="87"/>
        <v>0</v>
      </c>
      <c r="AS291" s="293">
        <f t="shared" si="87"/>
        <v>0</v>
      </c>
      <c r="AT291" s="293">
        <f t="shared" si="87"/>
        <v>0</v>
      </c>
      <c r="AU291" s="293">
        <f t="shared" si="87"/>
        <v>0</v>
      </c>
      <c r="AV291" s="293">
        <f t="shared" si="87"/>
        <v>0</v>
      </c>
      <c r="AW291" s="293">
        <f t="shared" si="87"/>
        <v>0</v>
      </c>
      <c r="AX291" s="293">
        <f t="shared" si="87"/>
        <v>0</v>
      </c>
      <c r="AY291" s="293">
        <f t="shared" si="87"/>
        <v>0</v>
      </c>
      <c r="AZ291" s="293">
        <f t="shared" si="87"/>
        <v>0</v>
      </c>
      <c r="BA291" s="293">
        <f t="shared" si="87"/>
        <v>0</v>
      </c>
      <c r="BB291" s="293">
        <f t="shared" si="87"/>
        <v>0</v>
      </c>
      <c r="BC291" s="293">
        <f t="shared" si="87"/>
        <v>0</v>
      </c>
      <c r="BD291" s="293">
        <f t="shared" si="87"/>
        <v>0</v>
      </c>
      <c r="BE291" s="293">
        <f t="shared" si="87"/>
        <v>0</v>
      </c>
      <c r="BF291" s="293">
        <f t="shared" si="87"/>
        <v>0</v>
      </c>
      <c r="BG291" s="293">
        <f t="shared" si="87"/>
        <v>0</v>
      </c>
      <c r="BH291" s="293">
        <f t="shared" si="87"/>
        <v>0</v>
      </c>
      <c r="BI291" s="293">
        <f t="shared" si="87"/>
        <v>0</v>
      </c>
      <c r="BJ291" s="293">
        <f t="shared" si="87"/>
        <v>0</v>
      </c>
      <c r="BK291" s="293">
        <f t="shared" si="87"/>
        <v>0</v>
      </c>
      <c r="BL291" s="293">
        <f t="shared" si="87"/>
        <v>0</v>
      </c>
      <c r="BM291" s="293">
        <f t="shared" si="87"/>
        <v>0</v>
      </c>
      <c r="BN291" s="293">
        <f t="shared" si="87"/>
        <v>0</v>
      </c>
      <c r="BO291" s="293">
        <f t="shared" si="87"/>
        <v>0</v>
      </c>
      <c r="BP291" s="293">
        <f t="shared" si="87"/>
        <v>0</v>
      </c>
      <c r="BQ291" s="293">
        <f t="shared" si="87"/>
        <v>0</v>
      </c>
      <c r="BR291" s="293">
        <f t="shared" si="87"/>
        <v>0</v>
      </c>
      <c r="BS291" s="293">
        <f t="shared" si="87"/>
        <v>0</v>
      </c>
      <c r="BT291" s="293">
        <f t="shared" si="87"/>
        <v>0</v>
      </c>
      <c r="BU291" s="293">
        <f t="shared" si="87"/>
        <v>0</v>
      </c>
    </row>
    <row r="292" spans="2:73" ht="18" customHeight="1" thickBot="1">
      <c r="B292" s="294">
        <v>286</v>
      </c>
      <c r="C292" s="297"/>
      <c r="D292" s="365"/>
      <c r="E292" s="366"/>
      <c r="F292" s="367"/>
      <c r="G292" s="367"/>
      <c r="H292" s="368"/>
      <c r="I292" s="367"/>
      <c r="J292" s="367"/>
      <c r="K292" s="295"/>
      <c r="L292" s="297" t="str">
        <f t="shared" si="79"/>
        <v/>
      </c>
      <c r="M292" s="297"/>
      <c r="N292" s="298">
        <f t="shared" si="86"/>
        <v>0</v>
      </c>
      <c r="O292" s="298">
        <f t="shared" si="86"/>
        <v>0</v>
      </c>
      <c r="P292" s="298">
        <f t="shared" ref="P292:BU296" si="88">SUMIFS(listof_result_total_scores,listof_result_program_codes,$C292,listof_result_teams,P$3)</f>
        <v>0</v>
      </c>
      <c r="Q292" s="298">
        <f t="shared" si="88"/>
        <v>0</v>
      </c>
      <c r="R292" s="298">
        <f t="shared" si="88"/>
        <v>0</v>
      </c>
      <c r="S292" s="298">
        <f t="shared" si="88"/>
        <v>0</v>
      </c>
      <c r="T292" s="298">
        <f t="shared" si="88"/>
        <v>0</v>
      </c>
      <c r="U292" s="298">
        <f t="shared" si="88"/>
        <v>0</v>
      </c>
      <c r="V292" s="298">
        <f t="shared" si="88"/>
        <v>0</v>
      </c>
      <c r="W292" s="298">
        <f t="shared" si="88"/>
        <v>0</v>
      </c>
      <c r="X292" s="298">
        <f t="shared" si="88"/>
        <v>0</v>
      </c>
      <c r="Y292" s="298">
        <f t="shared" si="88"/>
        <v>0</v>
      </c>
      <c r="Z292" s="298">
        <f t="shared" si="88"/>
        <v>0</v>
      </c>
      <c r="AA292" s="298">
        <f t="shared" si="88"/>
        <v>0</v>
      </c>
      <c r="AB292" s="298">
        <f t="shared" si="88"/>
        <v>0</v>
      </c>
      <c r="AC292" s="298">
        <f t="shared" si="88"/>
        <v>0</v>
      </c>
      <c r="AD292" s="298">
        <f t="shared" si="88"/>
        <v>0</v>
      </c>
      <c r="AE292" s="298">
        <f t="shared" si="88"/>
        <v>0</v>
      </c>
      <c r="AF292" s="298">
        <f t="shared" si="88"/>
        <v>0</v>
      </c>
      <c r="AG292" s="298">
        <f t="shared" si="88"/>
        <v>0</v>
      </c>
      <c r="AH292" s="298">
        <f t="shared" si="88"/>
        <v>0</v>
      </c>
      <c r="AI292" s="298">
        <f t="shared" si="88"/>
        <v>0</v>
      </c>
      <c r="AJ292" s="298">
        <f t="shared" si="88"/>
        <v>0</v>
      </c>
      <c r="AK292" s="298">
        <f t="shared" si="88"/>
        <v>0</v>
      </c>
      <c r="AL292" s="298">
        <f t="shared" si="88"/>
        <v>0</v>
      </c>
      <c r="AM292" s="298">
        <f t="shared" si="88"/>
        <v>0</v>
      </c>
      <c r="AN292" s="298">
        <f t="shared" si="88"/>
        <v>0</v>
      </c>
      <c r="AO292" s="298">
        <f t="shared" si="88"/>
        <v>0</v>
      </c>
      <c r="AP292" s="298">
        <f t="shared" si="88"/>
        <v>0</v>
      </c>
      <c r="AQ292" s="298">
        <f t="shared" si="88"/>
        <v>0</v>
      </c>
      <c r="AR292" s="298">
        <f t="shared" si="88"/>
        <v>0</v>
      </c>
      <c r="AS292" s="298">
        <f t="shared" si="88"/>
        <v>0</v>
      </c>
      <c r="AT292" s="298">
        <f t="shared" si="88"/>
        <v>0</v>
      </c>
      <c r="AU292" s="298">
        <f t="shared" si="88"/>
        <v>0</v>
      </c>
      <c r="AV292" s="298">
        <f t="shared" si="88"/>
        <v>0</v>
      </c>
      <c r="AW292" s="298">
        <f t="shared" si="88"/>
        <v>0</v>
      </c>
      <c r="AX292" s="298">
        <f t="shared" si="88"/>
        <v>0</v>
      </c>
      <c r="AY292" s="298">
        <f t="shared" si="88"/>
        <v>0</v>
      </c>
      <c r="AZ292" s="298">
        <f t="shared" si="88"/>
        <v>0</v>
      </c>
      <c r="BA292" s="298">
        <f t="shared" si="88"/>
        <v>0</v>
      </c>
      <c r="BB292" s="298">
        <f t="shared" si="88"/>
        <v>0</v>
      </c>
      <c r="BC292" s="298">
        <f t="shared" si="88"/>
        <v>0</v>
      </c>
      <c r="BD292" s="298">
        <f t="shared" si="88"/>
        <v>0</v>
      </c>
      <c r="BE292" s="298">
        <f t="shared" si="88"/>
        <v>0</v>
      </c>
      <c r="BF292" s="298">
        <f t="shared" si="88"/>
        <v>0</v>
      </c>
      <c r="BG292" s="298">
        <f t="shared" si="88"/>
        <v>0</v>
      </c>
      <c r="BH292" s="298">
        <f t="shared" si="88"/>
        <v>0</v>
      </c>
      <c r="BI292" s="298">
        <f t="shared" si="88"/>
        <v>0</v>
      </c>
      <c r="BJ292" s="298">
        <f t="shared" si="88"/>
        <v>0</v>
      </c>
      <c r="BK292" s="298">
        <f t="shared" si="88"/>
        <v>0</v>
      </c>
      <c r="BL292" s="298">
        <f t="shared" si="88"/>
        <v>0</v>
      </c>
      <c r="BM292" s="298">
        <f t="shared" si="88"/>
        <v>0</v>
      </c>
      <c r="BN292" s="298">
        <f t="shared" si="88"/>
        <v>0</v>
      </c>
      <c r="BO292" s="298">
        <f t="shared" si="88"/>
        <v>0</v>
      </c>
      <c r="BP292" s="298">
        <f t="shared" si="88"/>
        <v>0</v>
      </c>
      <c r="BQ292" s="298">
        <f t="shared" si="88"/>
        <v>0</v>
      </c>
      <c r="BR292" s="298">
        <f t="shared" si="88"/>
        <v>0</v>
      </c>
      <c r="BS292" s="298">
        <f t="shared" si="88"/>
        <v>0</v>
      </c>
      <c r="BT292" s="298">
        <f t="shared" si="88"/>
        <v>0</v>
      </c>
      <c r="BU292" s="298">
        <f t="shared" si="88"/>
        <v>0</v>
      </c>
    </row>
    <row r="293" spans="2:73" ht="18" customHeight="1">
      <c r="B293" s="294">
        <v>287</v>
      </c>
      <c r="C293" s="292"/>
      <c r="D293" s="361"/>
      <c r="E293" s="362"/>
      <c r="F293" s="363"/>
      <c r="G293" s="363"/>
      <c r="H293" s="364"/>
      <c r="I293" s="363"/>
      <c r="J293" s="363"/>
      <c r="K293" s="291"/>
      <c r="L293" s="292" t="str">
        <f t="shared" si="79"/>
        <v/>
      </c>
      <c r="M293" s="292"/>
      <c r="N293" s="293">
        <f t="shared" si="86"/>
        <v>0</v>
      </c>
      <c r="O293" s="293">
        <f t="shared" si="86"/>
        <v>0</v>
      </c>
      <c r="P293" s="293">
        <f t="shared" si="88"/>
        <v>0</v>
      </c>
      <c r="Q293" s="293">
        <f t="shared" si="88"/>
        <v>0</v>
      </c>
      <c r="R293" s="293">
        <f t="shared" si="88"/>
        <v>0</v>
      </c>
      <c r="S293" s="293">
        <f t="shared" si="88"/>
        <v>0</v>
      </c>
      <c r="T293" s="293">
        <f t="shared" si="88"/>
        <v>0</v>
      </c>
      <c r="U293" s="293">
        <f t="shared" si="88"/>
        <v>0</v>
      </c>
      <c r="V293" s="293">
        <f t="shared" si="88"/>
        <v>0</v>
      </c>
      <c r="W293" s="293">
        <f t="shared" si="88"/>
        <v>0</v>
      </c>
      <c r="X293" s="293">
        <f t="shared" si="88"/>
        <v>0</v>
      </c>
      <c r="Y293" s="293">
        <f t="shared" si="88"/>
        <v>0</v>
      </c>
      <c r="Z293" s="293">
        <f t="shared" si="88"/>
        <v>0</v>
      </c>
      <c r="AA293" s="293">
        <f t="shared" si="88"/>
        <v>0</v>
      </c>
      <c r="AB293" s="293">
        <f t="shared" si="88"/>
        <v>0</v>
      </c>
      <c r="AC293" s="293">
        <f t="shared" si="88"/>
        <v>0</v>
      </c>
      <c r="AD293" s="293">
        <f t="shared" si="88"/>
        <v>0</v>
      </c>
      <c r="AE293" s="293">
        <f t="shared" si="88"/>
        <v>0</v>
      </c>
      <c r="AF293" s="293">
        <f t="shared" si="88"/>
        <v>0</v>
      </c>
      <c r="AG293" s="293">
        <f t="shared" si="88"/>
        <v>0</v>
      </c>
      <c r="AH293" s="293">
        <f t="shared" si="88"/>
        <v>0</v>
      </c>
      <c r="AI293" s="293">
        <f t="shared" si="88"/>
        <v>0</v>
      </c>
      <c r="AJ293" s="293">
        <f t="shared" si="88"/>
        <v>0</v>
      </c>
      <c r="AK293" s="293">
        <f t="shared" si="88"/>
        <v>0</v>
      </c>
      <c r="AL293" s="293">
        <f t="shared" si="88"/>
        <v>0</v>
      </c>
      <c r="AM293" s="293">
        <f t="shared" si="88"/>
        <v>0</v>
      </c>
      <c r="AN293" s="293">
        <f t="shared" si="88"/>
        <v>0</v>
      </c>
      <c r="AO293" s="293">
        <f t="shared" si="88"/>
        <v>0</v>
      </c>
      <c r="AP293" s="293">
        <f t="shared" si="88"/>
        <v>0</v>
      </c>
      <c r="AQ293" s="293">
        <f t="shared" si="88"/>
        <v>0</v>
      </c>
      <c r="AR293" s="293">
        <f t="shared" si="88"/>
        <v>0</v>
      </c>
      <c r="AS293" s="293">
        <f t="shared" si="88"/>
        <v>0</v>
      </c>
      <c r="AT293" s="293">
        <f t="shared" si="88"/>
        <v>0</v>
      </c>
      <c r="AU293" s="293">
        <f t="shared" si="88"/>
        <v>0</v>
      </c>
      <c r="AV293" s="293">
        <f t="shared" si="88"/>
        <v>0</v>
      </c>
      <c r="AW293" s="293">
        <f t="shared" si="88"/>
        <v>0</v>
      </c>
      <c r="AX293" s="293">
        <f t="shared" si="88"/>
        <v>0</v>
      </c>
      <c r="AY293" s="293">
        <f t="shared" si="88"/>
        <v>0</v>
      </c>
      <c r="AZ293" s="293">
        <f t="shared" si="88"/>
        <v>0</v>
      </c>
      <c r="BA293" s="293">
        <f t="shared" si="88"/>
        <v>0</v>
      </c>
      <c r="BB293" s="293">
        <f t="shared" si="88"/>
        <v>0</v>
      </c>
      <c r="BC293" s="293">
        <f t="shared" si="88"/>
        <v>0</v>
      </c>
      <c r="BD293" s="293">
        <f t="shared" si="88"/>
        <v>0</v>
      </c>
      <c r="BE293" s="293">
        <f t="shared" si="88"/>
        <v>0</v>
      </c>
      <c r="BF293" s="293">
        <f t="shared" si="88"/>
        <v>0</v>
      </c>
      <c r="BG293" s="293">
        <f t="shared" si="88"/>
        <v>0</v>
      </c>
      <c r="BH293" s="293">
        <f t="shared" si="88"/>
        <v>0</v>
      </c>
      <c r="BI293" s="293">
        <f t="shared" si="88"/>
        <v>0</v>
      </c>
      <c r="BJ293" s="293">
        <f t="shared" si="88"/>
        <v>0</v>
      </c>
      <c r="BK293" s="293">
        <f t="shared" si="88"/>
        <v>0</v>
      </c>
      <c r="BL293" s="293">
        <f t="shared" si="88"/>
        <v>0</v>
      </c>
      <c r="BM293" s="293">
        <f t="shared" si="88"/>
        <v>0</v>
      </c>
      <c r="BN293" s="293">
        <f t="shared" si="88"/>
        <v>0</v>
      </c>
      <c r="BO293" s="293">
        <f t="shared" si="88"/>
        <v>0</v>
      </c>
      <c r="BP293" s="293">
        <f t="shared" si="88"/>
        <v>0</v>
      </c>
      <c r="BQ293" s="293">
        <f t="shared" si="88"/>
        <v>0</v>
      </c>
      <c r="BR293" s="293">
        <f t="shared" si="88"/>
        <v>0</v>
      </c>
      <c r="BS293" s="293">
        <f t="shared" si="88"/>
        <v>0</v>
      </c>
      <c r="BT293" s="293">
        <f t="shared" si="88"/>
        <v>0</v>
      </c>
      <c r="BU293" s="293">
        <f t="shared" si="88"/>
        <v>0</v>
      </c>
    </row>
    <row r="294" spans="2:73" ht="18" customHeight="1" thickBot="1">
      <c r="B294" s="294">
        <v>288</v>
      </c>
      <c r="C294" s="297"/>
      <c r="D294" s="365"/>
      <c r="E294" s="366"/>
      <c r="F294" s="367"/>
      <c r="G294" s="367"/>
      <c r="H294" s="368"/>
      <c r="I294" s="367"/>
      <c r="J294" s="367"/>
      <c r="K294" s="295"/>
      <c r="L294" s="297" t="str">
        <f t="shared" si="79"/>
        <v/>
      </c>
      <c r="M294" s="297"/>
      <c r="N294" s="298">
        <f t="shared" si="86"/>
        <v>0</v>
      </c>
      <c r="O294" s="298">
        <f t="shared" si="86"/>
        <v>0</v>
      </c>
      <c r="P294" s="298">
        <f t="shared" si="88"/>
        <v>0</v>
      </c>
      <c r="Q294" s="298">
        <f t="shared" si="88"/>
        <v>0</v>
      </c>
      <c r="R294" s="298">
        <f t="shared" si="88"/>
        <v>0</v>
      </c>
      <c r="S294" s="298">
        <f t="shared" si="88"/>
        <v>0</v>
      </c>
      <c r="T294" s="298">
        <f t="shared" si="88"/>
        <v>0</v>
      </c>
      <c r="U294" s="298">
        <f t="shared" si="88"/>
        <v>0</v>
      </c>
      <c r="V294" s="298">
        <f t="shared" si="88"/>
        <v>0</v>
      </c>
      <c r="W294" s="298">
        <f t="shared" si="88"/>
        <v>0</v>
      </c>
      <c r="X294" s="298">
        <f t="shared" si="88"/>
        <v>0</v>
      </c>
      <c r="Y294" s="298">
        <f t="shared" si="88"/>
        <v>0</v>
      </c>
      <c r="Z294" s="298">
        <f t="shared" si="88"/>
        <v>0</v>
      </c>
      <c r="AA294" s="298">
        <f t="shared" si="88"/>
        <v>0</v>
      </c>
      <c r="AB294" s="298">
        <f t="shared" si="88"/>
        <v>0</v>
      </c>
      <c r="AC294" s="298">
        <f t="shared" si="88"/>
        <v>0</v>
      </c>
      <c r="AD294" s="298">
        <f t="shared" si="88"/>
        <v>0</v>
      </c>
      <c r="AE294" s="298">
        <f t="shared" si="88"/>
        <v>0</v>
      </c>
      <c r="AF294" s="298">
        <f t="shared" si="88"/>
        <v>0</v>
      </c>
      <c r="AG294" s="298">
        <f t="shared" si="88"/>
        <v>0</v>
      </c>
      <c r="AH294" s="298">
        <f t="shared" si="88"/>
        <v>0</v>
      </c>
      <c r="AI294" s="298">
        <f t="shared" si="88"/>
        <v>0</v>
      </c>
      <c r="AJ294" s="298">
        <f t="shared" si="88"/>
        <v>0</v>
      </c>
      <c r="AK294" s="298">
        <f t="shared" si="88"/>
        <v>0</v>
      </c>
      <c r="AL294" s="298">
        <f t="shared" si="88"/>
        <v>0</v>
      </c>
      <c r="AM294" s="298">
        <f t="shared" si="88"/>
        <v>0</v>
      </c>
      <c r="AN294" s="298">
        <f t="shared" si="88"/>
        <v>0</v>
      </c>
      <c r="AO294" s="298">
        <f t="shared" si="88"/>
        <v>0</v>
      </c>
      <c r="AP294" s="298">
        <f t="shared" si="88"/>
        <v>0</v>
      </c>
      <c r="AQ294" s="298">
        <f t="shared" si="88"/>
        <v>0</v>
      </c>
      <c r="AR294" s="298">
        <f t="shared" si="88"/>
        <v>0</v>
      </c>
      <c r="AS294" s="298">
        <f t="shared" si="88"/>
        <v>0</v>
      </c>
      <c r="AT294" s="298">
        <f t="shared" si="88"/>
        <v>0</v>
      </c>
      <c r="AU294" s="298">
        <f t="shared" si="88"/>
        <v>0</v>
      </c>
      <c r="AV294" s="298">
        <f t="shared" si="88"/>
        <v>0</v>
      </c>
      <c r="AW294" s="298">
        <f t="shared" si="88"/>
        <v>0</v>
      </c>
      <c r="AX294" s="298">
        <f t="shared" si="88"/>
        <v>0</v>
      </c>
      <c r="AY294" s="298">
        <f t="shared" si="88"/>
        <v>0</v>
      </c>
      <c r="AZ294" s="298">
        <f t="shared" si="88"/>
        <v>0</v>
      </c>
      <c r="BA294" s="298">
        <f t="shared" si="88"/>
        <v>0</v>
      </c>
      <c r="BB294" s="298">
        <f t="shared" si="88"/>
        <v>0</v>
      </c>
      <c r="BC294" s="298">
        <f t="shared" si="88"/>
        <v>0</v>
      </c>
      <c r="BD294" s="298">
        <f t="shared" si="88"/>
        <v>0</v>
      </c>
      <c r="BE294" s="298">
        <f t="shared" si="88"/>
        <v>0</v>
      </c>
      <c r="BF294" s="298">
        <f t="shared" si="88"/>
        <v>0</v>
      </c>
      <c r="BG294" s="298">
        <f t="shared" si="88"/>
        <v>0</v>
      </c>
      <c r="BH294" s="298">
        <f t="shared" si="88"/>
        <v>0</v>
      </c>
      <c r="BI294" s="298">
        <f t="shared" si="88"/>
        <v>0</v>
      </c>
      <c r="BJ294" s="298">
        <f t="shared" si="88"/>
        <v>0</v>
      </c>
      <c r="BK294" s="298">
        <f t="shared" si="88"/>
        <v>0</v>
      </c>
      <c r="BL294" s="298">
        <f t="shared" si="88"/>
        <v>0</v>
      </c>
      <c r="BM294" s="298">
        <f t="shared" si="88"/>
        <v>0</v>
      </c>
      <c r="BN294" s="298">
        <f t="shared" si="88"/>
        <v>0</v>
      </c>
      <c r="BO294" s="298">
        <f t="shared" si="88"/>
        <v>0</v>
      </c>
      <c r="BP294" s="298">
        <f t="shared" si="88"/>
        <v>0</v>
      </c>
      <c r="BQ294" s="298">
        <f t="shared" si="88"/>
        <v>0</v>
      </c>
      <c r="BR294" s="298">
        <f t="shared" si="88"/>
        <v>0</v>
      </c>
      <c r="BS294" s="298">
        <f t="shared" si="88"/>
        <v>0</v>
      </c>
      <c r="BT294" s="298">
        <f t="shared" si="88"/>
        <v>0</v>
      </c>
      <c r="BU294" s="298">
        <f t="shared" si="88"/>
        <v>0</v>
      </c>
    </row>
    <row r="295" spans="2:73" ht="18" customHeight="1">
      <c r="B295" s="294">
        <v>289</v>
      </c>
      <c r="C295" s="292"/>
      <c r="D295" s="361"/>
      <c r="E295" s="362"/>
      <c r="F295" s="363"/>
      <c r="G295" s="363"/>
      <c r="H295" s="364"/>
      <c r="I295" s="363"/>
      <c r="J295" s="363"/>
      <c r="K295" s="291"/>
      <c r="L295" s="292" t="str">
        <f t="shared" si="79"/>
        <v/>
      </c>
      <c r="M295" s="292"/>
      <c r="N295" s="293">
        <f t="shared" si="86"/>
        <v>0</v>
      </c>
      <c r="O295" s="293">
        <f t="shared" si="86"/>
        <v>0</v>
      </c>
      <c r="P295" s="293">
        <f t="shared" si="88"/>
        <v>0</v>
      </c>
      <c r="Q295" s="293">
        <f t="shared" si="88"/>
        <v>0</v>
      </c>
      <c r="R295" s="293">
        <f t="shared" si="88"/>
        <v>0</v>
      </c>
      <c r="S295" s="293">
        <f t="shared" si="88"/>
        <v>0</v>
      </c>
      <c r="T295" s="293">
        <f t="shared" si="88"/>
        <v>0</v>
      </c>
      <c r="U295" s="293">
        <f t="shared" si="88"/>
        <v>0</v>
      </c>
      <c r="V295" s="293">
        <f t="shared" si="88"/>
        <v>0</v>
      </c>
      <c r="W295" s="293">
        <f t="shared" si="88"/>
        <v>0</v>
      </c>
      <c r="X295" s="293">
        <f t="shared" si="88"/>
        <v>0</v>
      </c>
      <c r="Y295" s="293">
        <f t="shared" si="88"/>
        <v>0</v>
      </c>
      <c r="Z295" s="293">
        <f t="shared" si="88"/>
        <v>0</v>
      </c>
      <c r="AA295" s="293">
        <f t="shared" si="88"/>
        <v>0</v>
      </c>
      <c r="AB295" s="293">
        <f t="shared" si="88"/>
        <v>0</v>
      </c>
      <c r="AC295" s="293">
        <f t="shared" si="88"/>
        <v>0</v>
      </c>
      <c r="AD295" s="293">
        <f t="shared" si="88"/>
        <v>0</v>
      </c>
      <c r="AE295" s="293">
        <f t="shared" si="88"/>
        <v>0</v>
      </c>
      <c r="AF295" s="293">
        <f t="shared" si="88"/>
        <v>0</v>
      </c>
      <c r="AG295" s="293">
        <f t="shared" si="88"/>
        <v>0</v>
      </c>
      <c r="AH295" s="293">
        <f t="shared" si="88"/>
        <v>0</v>
      </c>
      <c r="AI295" s="293">
        <f t="shared" si="88"/>
        <v>0</v>
      </c>
      <c r="AJ295" s="293">
        <f t="shared" si="88"/>
        <v>0</v>
      </c>
      <c r="AK295" s="293">
        <f t="shared" si="88"/>
        <v>0</v>
      </c>
      <c r="AL295" s="293">
        <f t="shared" si="88"/>
        <v>0</v>
      </c>
      <c r="AM295" s="293">
        <f t="shared" si="88"/>
        <v>0</v>
      </c>
      <c r="AN295" s="293">
        <f t="shared" si="88"/>
        <v>0</v>
      </c>
      <c r="AO295" s="293">
        <f t="shared" si="88"/>
        <v>0</v>
      </c>
      <c r="AP295" s="293">
        <f t="shared" si="88"/>
        <v>0</v>
      </c>
      <c r="AQ295" s="293">
        <f t="shared" si="88"/>
        <v>0</v>
      </c>
      <c r="AR295" s="293">
        <f t="shared" si="88"/>
        <v>0</v>
      </c>
      <c r="AS295" s="293">
        <f t="shared" si="88"/>
        <v>0</v>
      </c>
      <c r="AT295" s="293">
        <f t="shared" si="88"/>
        <v>0</v>
      </c>
      <c r="AU295" s="293">
        <f t="shared" si="88"/>
        <v>0</v>
      </c>
      <c r="AV295" s="293">
        <f t="shared" si="88"/>
        <v>0</v>
      </c>
      <c r="AW295" s="293">
        <f t="shared" si="88"/>
        <v>0</v>
      </c>
      <c r="AX295" s="293">
        <f t="shared" si="88"/>
        <v>0</v>
      </c>
      <c r="AY295" s="293">
        <f t="shared" si="88"/>
        <v>0</v>
      </c>
      <c r="AZ295" s="293">
        <f t="shared" si="88"/>
        <v>0</v>
      </c>
      <c r="BA295" s="293">
        <f t="shared" si="88"/>
        <v>0</v>
      </c>
      <c r="BB295" s="293">
        <f t="shared" si="88"/>
        <v>0</v>
      </c>
      <c r="BC295" s="293">
        <f t="shared" si="88"/>
        <v>0</v>
      </c>
      <c r="BD295" s="293">
        <f t="shared" si="88"/>
        <v>0</v>
      </c>
      <c r="BE295" s="293">
        <f t="shared" si="88"/>
        <v>0</v>
      </c>
      <c r="BF295" s="293">
        <f t="shared" si="88"/>
        <v>0</v>
      </c>
      <c r="BG295" s="293">
        <f t="shared" si="88"/>
        <v>0</v>
      </c>
      <c r="BH295" s="293">
        <f t="shared" si="88"/>
        <v>0</v>
      </c>
      <c r="BI295" s="293">
        <f t="shared" si="88"/>
        <v>0</v>
      </c>
      <c r="BJ295" s="293">
        <f t="shared" si="88"/>
        <v>0</v>
      </c>
      <c r="BK295" s="293">
        <f t="shared" si="88"/>
        <v>0</v>
      </c>
      <c r="BL295" s="293">
        <f t="shared" si="88"/>
        <v>0</v>
      </c>
      <c r="BM295" s="293">
        <f t="shared" si="88"/>
        <v>0</v>
      </c>
      <c r="BN295" s="293">
        <f t="shared" si="88"/>
        <v>0</v>
      </c>
      <c r="BO295" s="293">
        <f t="shared" si="88"/>
        <v>0</v>
      </c>
      <c r="BP295" s="293">
        <f t="shared" si="88"/>
        <v>0</v>
      </c>
      <c r="BQ295" s="293">
        <f t="shared" si="88"/>
        <v>0</v>
      </c>
      <c r="BR295" s="293">
        <f t="shared" si="88"/>
        <v>0</v>
      </c>
      <c r="BS295" s="293">
        <f t="shared" si="88"/>
        <v>0</v>
      </c>
      <c r="BT295" s="293">
        <f t="shared" si="88"/>
        <v>0</v>
      </c>
      <c r="BU295" s="293">
        <f t="shared" si="88"/>
        <v>0</v>
      </c>
    </row>
    <row r="296" spans="2:73" ht="18" customHeight="1" thickBot="1">
      <c r="B296" s="294">
        <v>290</v>
      </c>
      <c r="C296" s="297"/>
      <c r="D296" s="365"/>
      <c r="E296" s="366"/>
      <c r="F296" s="367"/>
      <c r="G296" s="367"/>
      <c r="H296" s="368"/>
      <c r="I296" s="367"/>
      <c r="J296" s="367"/>
      <c r="K296" s="295"/>
      <c r="L296" s="297" t="str">
        <f t="shared" si="79"/>
        <v/>
      </c>
      <c r="M296" s="297"/>
      <c r="N296" s="298">
        <f t="shared" si="86"/>
        <v>0</v>
      </c>
      <c r="O296" s="298">
        <f t="shared" si="86"/>
        <v>0</v>
      </c>
      <c r="P296" s="298">
        <f t="shared" si="88"/>
        <v>0</v>
      </c>
      <c r="Q296" s="298">
        <f t="shared" si="88"/>
        <v>0</v>
      </c>
      <c r="R296" s="298">
        <f t="shared" si="88"/>
        <v>0</v>
      </c>
      <c r="S296" s="298">
        <f t="shared" si="88"/>
        <v>0</v>
      </c>
      <c r="T296" s="298">
        <f t="shared" si="88"/>
        <v>0</v>
      </c>
      <c r="U296" s="298">
        <f t="shared" si="88"/>
        <v>0</v>
      </c>
      <c r="V296" s="298">
        <f t="shared" si="88"/>
        <v>0</v>
      </c>
      <c r="W296" s="298">
        <f t="shared" si="88"/>
        <v>0</v>
      </c>
      <c r="X296" s="298">
        <f t="shared" si="88"/>
        <v>0</v>
      </c>
      <c r="Y296" s="298">
        <f t="shared" si="88"/>
        <v>0</v>
      </c>
      <c r="Z296" s="298">
        <f t="shared" si="88"/>
        <v>0</v>
      </c>
      <c r="AA296" s="298">
        <f t="shared" si="88"/>
        <v>0</v>
      </c>
      <c r="AB296" s="298">
        <f t="shared" si="88"/>
        <v>0</v>
      </c>
      <c r="AC296" s="298">
        <f t="shared" si="88"/>
        <v>0</v>
      </c>
      <c r="AD296" s="298">
        <f t="shared" si="88"/>
        <v>0</v>
      </c>
      <c r="AE296" s="298">
        <f t="shared" si="88"/>
        <v>0</v>
      </c>
      <c r="AF296" s="298">
        <f t="shared" si="88"/>
        <v>0</v>
      </c>
      <c r="AG296" s="298">
        <f t="shared" si="88"/>
        <v>0</v>
      </c>
      <c r="AH296" s="298">
        <f t="shared" si="88"/>
        <v>0</v>
      </c>
      <c r="AI296" s="298">
        <f t="shared" si="88"/>
        <v>0</v>
      </c>
      <c r="AJ296" s="298">
        <f t="shared" si="88"/>
        <v>0</v>
      </c>
      <c r="AK296" s="298">
        <f t="shared" si="88"/>
        <v>0</v>
      </c>
      <c r="AL296" s="298">
        <f t="shared" si="88"/>
        <v>0</v>
      </c>
      <c r="AM296" s="298">
        <f t="shared" ref="P296:BU300" si="89">SUMIFS(listof_result_total_scores,listof_result_program_codes,$C296,listof_result_teams,AM$3)</f>
        <v>0</v>
      </c>
      <c r="AN296" s="298">
        <f t="shared" si="89"/>
        <v>0</v>
      </c>
      <c r="AO296" s="298">
        <f t="shared" si="89"/>
        <v>0</v>
      </c>
      <c r="AP296" s="298">
        <f t="shared" si="89"/>
        <v>0</v>
      </c>
      <c r="AQ296" s="298">
        <f t="shared" si="89"/>
        <v>0</v>
      </c>
      <c r="AR296" s="298">
        <f t="shared" si="89"/>
        <v>0</v>
      </c>
      <c r="AS296" s="298">
        <f t="shared" si="89"/>
        <v>0</v>
      </c>
      <c r="AT296" s="298">
        <f t="shared" si="89"/>
        <v>0</v>
      </c>
      <c r="AU296" s="298">
        <f t="shared" si="89"/>
        <v>0</v>
      </c>
      <c r="AV296" s="298">
        <f t="shared" si="89"/>
        <v>0</v>
      </c>
      <c r="AW296" s="298">
        <f t="shared" si="89"/>
        <v>0</v>
      </c>
      <c r="AX296" s="298">
        <f t="shared" si="89"/>
        <v>0</v>
      </c>
      <c r="AY296" s="298">
        <f t="shared" si="89"/>
        <v>0</v>
      </c>
      <c r="AZ296" s="298">
        <f t="shared" si="89"/>
        <v>0</v>
      </c>
      <c r="BA296" s="298">
        <f t="shared" si="89"/>
        <v>0</v>
      </c>
      <c r="BB296" s="298">
        <f t="shared" si="89"/>
        <v>0</v>
      </c>
      <c r="BC296" s="298">
        <f t="shared" si="89"/>
        <v>0</v>
      </c>
      <c r="BD296" s="298">
        <f t="shared" si="89"/>
        <v>0</v>
      </c>
      <c r="BE296" s="298">
        <f t="shared" si="89"/>
        <v>0</v>
      </c>
      <c r="BF296" s="298">
        <f t="shared" si="89"/>
        <v>0</v>
      </c>
      <c r="BG296" s="298">
        <f t="shared" si="89"/>
        <v>0</v>
      </c>
      <c r="BH296" s="298">
        <f t="shared" si="89"/>
        <v>0</v>
      </c>
      <c r="BI296" s="298">
        <f t="shared" si="89"/>
        <v>0</v>
      </c>
      <c r="BJ296" s="298">
        <f t="shared" si="89"/>
        <v>0</v>
      </c>
      <c r="BK296" s="298">
        <f t="shared" si="89"/>
        <v>0</v>
      </c>
      <c r="BL296" s="298">
        <f t="shared" si="89"/>
        <v>0</v>
      </c>
      <c r="BM296" s="298">
        <f t="shared" si="89"/>
        <v>0</v>
      </c>
      <c r="BN296" s="298">
        <f t="shared" si="89"/>
        <v>0</v>
      </c>
      <c r="BO296" s="298">
        <f t="shared" si="89"/>
        <v>0</v>
      </c>
      <c r="BP296" s="298">
        <f t="shared" si="89"/>
        <v>0</v>
      </c>
      <c r="BQ296" s="298">
        <f t="shared" si="89"/>
        <v>0</v>
      </c>
      <c r="BR296" s="298">
        <f t="shared" si="89"/>
        <v>0</v>
      </c>
      <c r="BS296" s="298">
        <f t="shared" si="89"/>
        <v>0</v>
      </c>
      <c r="BT296" s="298">
        <f t="shared" si="89"/>
        <v>0</v>
      </c>
      <c r="BU296" s="298">
        <f t="shared" si="89"/>
        <v>0</v>
      </c>
    </row>
    <row r="297" spans="2:73" ht="18" customHeight="1">
      <c r="B297" s="294">
        <v>291</v>
      </c>
      <c r="C297" s="292"/>
      <c r="D297" s="361"/>
      <c r="E297" s="362"/>
      <c r="F297" s="363"/>
      <c r="G297" s="363"/>
      <c r="H297" s="364"/>
      <c r="I297" s="363"/>
      <c r="J297" s="363"/>
      <c r="K297" s="291"/>
      <c r="L297" s="292" t="str">
        <f t="shared" si="79"/>
        <v/>
      </c>
      <c r="M297" s="292"/>
      <c r="N297" s="293">
        <f t="shared" si="86"/>
        <v>0</v>
      </c>
      <c r="O297" s="293">
        <f t="shared" si="86"/>
        <v>0</v>
      </c>
      <c r="P297" s="293">
        <f t="shared" si="89"/>
        <v>0</v>
      </c>
      <c r="Q297" s="293">
        <f t="shared" si="89"/>
        <v>0</v>
      </c>
      <c r="R297" s="293">
        <f t="shared" si="89"/>
        <v>0</v>
      </c>
      <c r="S297" s="293">
        <f t="shared" si="89"/>
        <v>0</v>
      </c>
      <c r="T297" s="293">
        <f t="shared" si="89"/>
        <v>0</v>
      </c>
      <c r="U297" s="293">
        <f t="shared" si="89"/>
        <v>0</v>
      </c>
      <c r="V297" s="293">
        <f t="shared" si="89"/>
        <v>0</v>
      </c>
      <c r="W297" s="293">
        <f t="shared" si="89"/>
        <v>0</v>
      </c>
      <c r="X297" s="293">
        <f t="shared" si="89"/>
        <v>0</v>
      </c>
      <c r="Y297" s="293">
        <f t="shared" si="89"/>
        <v>0</v>
      </c>
      <c r="Z297" s="293">
        <f t="shared" si="89"/>
        <v>0</v>
      </c>
      <c r="AA297" s="293">
        <f t="shared" si="89"/>
        <v>0</v>
      </c>
      <c r="AB297" s="293">
        <f t="shared" si="89"/>
        <v>0</v>
      </c>
      <c r="AC297" s="293">
        <f t="shared" si="89"/>
        <v>0</v>
      </c>
      <c r="AD297" s="293">
        <f t="shared" si="89"/>
        <v>0</v>
      </c>
      <c r="AE297" s="293">
        <f t="shared" si="89"/>
        <v>0</v>
      </c>
      <c r="AF297" s="293">
        <f t="shared" si="89"/>
        <v>0</v>
      </c>
      <c r="AG297" s="293">
        <f t="shared" si="89"/>
        <v>0</v>
      </c>
      <c r="AH297" s="293">
        <f t="shared" si="89"/>
        <v>0</v>
      </c>
      <c r="AI297" s="293">
        <f t="shared" si="89"/>
        <v>0</v>
      </c>
      <c r="AJ297" s="293">
        <f t="shared" si="89"/>
        <v>0</v>
      </c>
      <c r="AK297" s="293">
        <f t="shared" si="89"/>
        <v>0</v>
      </c>
      <c r="AL297" s="293">
        <f t="shared" si="89"/>
        <v>0</v>
      </c>
      <c r="AM297" s="293">
        <f t="shared" si="89"/>
        <v>0</v>
      </c>
      <c r="AN297" s="293">
        <f t="shared" si="89"/>
        <v>0</v>
      </c>
      <c r="AO297" s="293">
        <f t="shared" si="89"/>
        <v>0</v>
      </c>
      <c r="AP297" s="293">
        <f t="shared" si="89"/>
        <v>0</v>
      </c>
      <c r="AQ297" s="293">
        <f t="shared" si="89"/>
        <v>0</v>
      </c>
      <c r="AR297" s="293">
        <f t="shared" si="89"/>
        <v>0</v>
      </c>
      <c r="AS297" s="293">
        <f t="shared" si="89"/>
        <v>0</v>
      </c>
      <c r="AT297" s="293">
        <f t="shared" si="89"/>
        <v>0</v>
      </c>
      <c r="AU297" s="293">
        <f t="shared" si="89"/>
        <v>0</v>
      </c>
      <c r="AV297" s="293">
        <f t="shared" si="89"/>
        <v>0</v>
      </c>
      <c r="AW297" s="293">
        <f t="shared" si="89"/>
        <v>0</v>
      </c>
      <c r="AX297" s="293">
        <f t="shared" si="89"/>
        <v>0</v>
      </c>
      <c r="AY297" s="293">
        <f t="shared" si="89"/>
        <v>0</v>
      </c>
      <c r="AZ297" s="293">
        <f t="shared" si="89"/>
        <v>0</v>
      </c>
      <c r="BA297" s="293">
        <f t="shared" si="89"/>
        <v>0</v>
      </c>
      <c r="BB297" s="293">
        <f t="shared" si="89"/>
        <v>0</v>
      </c>
      <c r="BC297" s="293">
        <f t="shared" si="89"/>
        <v>0</v>
      </c>
      <c r="BD297" s="293">
        <f t="shared" si="89"/>
        <v>0</v>
      </c>
      <c r="BE297" s="293">
        <f t="shared" si="89"/>
        <v>0</v>
      </c>
      <c r="BF297" s="293">
        <f t="shared" si="89"/>
        <v>0</v>
      </c>
      <c r="BG297" s="293">
        <f t="shared" si="89"/>
        <v>0</v>
      </c>
      <c r="BH297" s="293">
        <f t="shared" si="89"/>
        <v>0</v>
      </c>
      <c r="BI297" s="293">
        <f t="shared" si="89"/>
        <v>0</v>
      </c>
      <c r="BJ297" s="293">
        <f t="shared" si="89"/>
        <v>0</v>
      </c>
      <c r="BK297" s="293">
        <f t="shared" si="89"/>
        <v>0</v>
      </c>
      <c r="BL297" s="293">
        <f t="shared" si="89"/>
        <v>0</v>
      </c>
      <c r="BM297" s="293">
        <f t="shared" si="89"/>
        <v>0</v>
      </c>
      <c r="BN297" s="293">
        <f t="shared" si="89"/>
        <v>0</v>
      </c>
      <c r="BO297" s="293">
        <f t="shared" si="89"/>
        <v>0</v>
      </c>
      <c r="BP297" s="293">
        <f t="shared" si="89"/>
        <v>0</v>
      </c>
      <c r="BQ297" s="293">
        <f t="shared" si="89"/>
        <v>0</v>
      </c>
      <c r="BR297" s="293">
        <f t="shared" si="89"/>
        <v>0</v>
      </c>
      <c r="BS297" s="293">
        <f t="shared" si="89"/>
        <v>0</v>
      </c>
      <c r="BT297" s="293">
        <f t="shared" si="89"/>
        <v>0</v>
      </c>
      <c r="BU297" s="293">
        <f t="shared" si="89"/>
        <v>0</v>
      </c>
    </row>
    <row r="298" spans="2:73" ht="18" customHeight="1" thickBot="1">
      <c r="B298" s="294">
        <v>292</v>
      </c>
      <c r="C298" s="297"/>
      <c r="D298" s="365"/>
      <c r="E298" s="366"/>
      <c r="F298" s="367"/>
      <c r="G298" s="367"/>
      <c r="H298" s="368"/>
      <c r="I298" s="367"/>
      <c r="J298" s="367"/>
      <c r="K298" s="295"/>
      <c r="L298" s="297" t="str">
        <f t="shared" si="79"/>
        <v/>
      </c>
      <c r="M298" s="297"/>
      <c r="N298" s="298">
        <f t="shared" si="86"/>
        <v>0</v>
      </c>
      <c r="O298" s="298">
        <f t="shared" si="86"/>
        <v>0</v>
      </c>
      <c r="P298" s="298">
        <f t="shared" si="89"/>
        <v>0</v>
      </c>
      <c r="Q298" s="298">
        <f t="shared" si="89"/>
        <v>0</v>
      </c>
      <c r="R298" s="298">
        <f t="shared" si="89"/>
        <v>0</v>
      </c>
      <c r="S298" s="298">
        <f t="shared" si="89"/>
        <v>0</v>
      </c>
      <c r="T298" s="298">
        <f t="shared" si="89"/>
        <v>0</v>
      </c>
      <c r="U298" s="298">
        <f t="shared" si="89"/>
        <v>0</v>
      </c>
      <c r="V298" s="298">
        <f t="shared" si="89"/>
        <v>0</v>
      </c>
      <c r="W298" s="298">
        <f t="shared" si="89"/>
        <v>0</v>
      </c>
      <c r="X298" s="298">
        <f t="shared" si="89"/>
        <v>0</v>
      </c>
      <c r="Y298" s="298">
        <f t="shared" si="89"/>
        <v>0</v>
      </c>
      <c r="Z298" s="298">
        <f t="shared" si="89"/>
        <v>0</v>
      </c>
      <c r="AA298" s="298">
        <f t="shared" si="89"/>
        <v>0</v>
      </c>
      <c r="AB298" s="298">
        <f t="shared" si="89"/>
        <v>0</v>
      </c>
      <c r="AC298" s="298">
        <f t="shared" si="89"/>
        <v>0</v>
      </c>
      <c r="AD298" s="298">
        <f t="shared" si="89"/>
        <v>0</v>
      </c>
      <c r="AE298" s="298">
        <f t="shared" si="89"/>
        <v>0</v>
      </c>
      <c r="AF298" s="298">
        <f t="shared" si="89"/>
        <v>0</v>
      </c>
      <c r="AG298" s="298">
        <f t="shared" si="89"/>
        <v>0</v>
      </c>
      <c r="AH298" s="298">
        <f t="shared" si="89"/>
        <v>0</v>
      </c>
      <c r="AI298" s="298">
        <f t="shared" si="89"/>
        <v>0</v>
      </c>
      <c r="AJ298" s="298">
        <f t="shared" si="89"/>
        <v>0</v>
      </c>
      <c r="AK298" s="298">
        <f t="shared" si="89"/>
        <v>0</v>
      </c>
      <c r="AL298" s="298">
        <f t="shared" si="89"/>
        <v>0</v>
      </c>
      <c r="AM298" s="298">
        <f t="shared" si="89"/>
        <v>0</v>
      </c>
      <c r="AN298" s="298">
        <f t="shared" si="89"/>
        <v>0</v>
      </c>
      <c r="AO298" s="298">
        <f t="shared" si="89"/>
        <v>0</v>
      </c>
      <c r="AP298" s="298">
        <f t="shared" si="89"/>
        <v>0</v>
      </c>
      <c r="AQ298" s="298">
        <f t="shared" si="89"/>
        <v>0</v>
      </c>
      <c r="AR298" s="298">
        <f t="shared" si="89"/>
        <v>0</v>
      </c>
      <c r="AS298" s="298">
        <f t="shared" si="89"/>
        <v>0</v>
      </c>
      <c r="AT298" s="298">
        <f t="shared" si="89"/>
        <v>0</v>
      </c>
      <c r="AU298" s="298">
        <f t="shared" si="89"/>
        <v>0</v>
      </c>
      <c r="AV298" s="298">
        <f t="shared" si="89"/>
        <v>0</v>
      </c>
      <c r="AW298" s="298">
        <f t="shared" si="89"/>
        <v>0</v>
      </c>
      <c r="AX298" s="298">
        <f t="shared" si="89"/>
        <v>0</v>
      </c>
      <c r="AY298" s="298">
        <f t="shared" si="89"/>
        <v>0</v>
      </c>
      <c r="AZ298" s="298">
        <f t="shared" si="89"/>
        <v>0</v>
      </c>
      <c r="BA298" s="298">
        <f t="shared" si="89"/>
        <v>0</v>
      </c>
      <c r="BB298" s="298">
        <f t="shared" si="89"/>
        <v>0</v>
      </c>
      <c r="BC298" s="298">
        <f t="shared" si="89"/>
        <v>0</v>
      </c>
      <c r="BD298" s="298">
        <f t="shared" si="89"/>
        <v>0</v>
      </c>
      <c r="BE298" s="298">
        <f t="shared" si="89"/>
        <v>0</v>
      </c>
      <c r="BF298" s="298">
        <f t="shared" si="89"/>
        <v>0</v>
      </c>
      <c r="BG298" s="298">
        <f t="shared" si="89"/>
        <v>0</v>
      </c>
      <c r="BH298" s="298">
        <f t="shared" si="89"/>
        <v>0</v>
      </c>
      <c r="BI298" s="298">
        <f t="shared" si="89"/>
        <v>0</v>
      </c>
      <c r="BJ298" s="298">
        <f t="shared" si="89"/>
        <v>0</v>
      </c>
      <c r="BK298" s="298">
        <f t="shared" si="89"/>
        <v>0</v>
      </c>
      <c r="BL298" s="298">
        <f t="shared" si="89"/>
        <v>0</v>
      </c>
      <c r="BM298" s="298">
        <f t="shared" si="89"/>
        <v>0</v>
      </c>
      <c r="BN298" s="298">
        <f t="shared" si="89"/>
        <v>0</v>
      </c>
      <c r="BO298" s="298">
        <f t="shared" si="89"/>
        <v>0</v>
      </c>
      <c r="BP298" s="298">
        <f t="shared" si="89"/>
        <v>0</v>
      </c>
      <c r="BQ298" s="298">
        <f t="shared" si="89"/>
        <v>0</v>
      </c>
      <c r="BR298" s="298">
        <f t="shared" si="89"/>
        <v>0</v>
      </c>
      <c r="BS298" s="298">
        <f t="shared" si="89"/>
        <v>0</v>
      </c>
      <c r="BT298" s="298">
        <f t="shared" si="89"/>
        <v>0</v>
      </c>
      <c r="BU298" s="298">
        <f t="shared" si="89"/>
        <v>0</v>
      </c>
    </row>
    <row r="299" spans="2:73" ht="18" customHeight="1">
      <c r="B299" s="294">
        <v>293</v>
      </c>
      <c r="C299" s="292"/>
      <c r="D299" s="361"/>
      <c r="E299" s="362"/>
      <c r="F299" s="363"/>
      <c r="G299" s="363"/>
      <c r="H299" s="364"/>
      <c r="I299" s="363"/>
      <c r="J299" s="363"/>
      <c r="K299" s="291"/>
      <c r="L299" s="292" t="str">
        <f t="shared" si="79"/>
        <v/>
      </c>
      <c r="M299" s="292"/>
      <c r="N299" s="293">
        <f t="shared" si="86"/>
        <v>0</v>
      </c>
      <c r="O299" s="293">
        <f t="shared" si="86"/>
        <v>0</v>
      </c>
      <c r="P299" s="293">
        <f t="shared" si="89"/>
        <v>0</v>
      </c>
      <c r="Q299" s="293">
        <f t="shared" si="89"/>
        <v>0</v>
      </c>
      <c r="R299" s="293">
        <f t="shared" si="89"/>
        <v>0</v>
      </c>
      <c r="S299" s="293">
        <f t="shared" si="89"/>
        <v>0</v>
      </c>
      <c r="T299" s="293">
        <f t="shared" si="89"/>
        <v>0</v>
      </c>
      <c r="U299" s="293">
        <f t="shared" si="89"/>
        <v>0</v>
      </c>
      <c r="V299" s="293">
        <f t="shared" si="89"/>
        <v>0</v>
      </c>
      <c r="W299" s="293">
        <f t="shared" si="89"/>
        <v>0</v>
      </c>
      <c r="X299" s="293">
        <f t="shared" si="89"/>
        <v>0</v>
      </c>
      <c r="Y299" s="293">
        <f t="shared" si="89"/>
        <v>0</v>
      </c>
      <c r="Z299" s="293">
        <f t="shared" si="89"/>
        <v>0</v>
      </c>
      <c r="AA299" s="293">
        <f t="shared" si="89"/>
        <v>0</v>
      </c>
      <c r="AB299" s="293">
        <f t="shared" si="89"/>
        <v>0</v>
      </c>
      <c r="AC299" s="293">
        <f t="shared" si="89"/>
        <v>0</v>
      </c>
      <c r="AD299" s="293">
        <f t="shared" si="89"/>
        <v>0</v>
      </c>
      <c r="AE299" s="293">
        <f t="shared" si="89"/>
        <v>0</v>
      </c>
      <c r="AF299" s="293">
        <f t="shared" si="89"/>
        <v>0</v>
      </c>
      <c r="AG299" s="293">
        <f t="shared" si="89"/>
        <v>0</v>
      </c>
      <c r="AH299" s="293">
        <f t="shared" si="89"/>
        <v>0</v>
      </c>
      <c r="AI299" s="293">
        <f t="shared" si="89"/>
        <v>0</v>
      </c>
      <c r="AJ299" s="293">
        <f t="shared" si="89"/>
        <v>0</v>
      </c>
      <c r="AK299" s="293">
        <f t="shared" si="89"/>
        <v>0</v>
      </c>
      <c r="AL299" s="293">
        <f t="shared" si="89"/>
        <v>0</v>
      </c>
      <c r="AM299" s="293">
        <f t="shared" si="89"/>
        <v>0</v>
      </c>
      <c r="AN299" s="293">
        <f t="shared" si="89"/>
        <v>0</v>
      </c>
      <c r="AO299" s="293">
        <f t="shared" si="89"/>
        <v>0</v>
      </c>
      <c r="AP299" s="293">
        <f t="shared" si="89"/>
        <v>0</v>
      </c>
      <c r="AQ299" s="293">
        <f t="shared" si="89"/>
        <v>0</v>
      </c>
      <c r="AR299" s="293">
        <f t="shared" si="89"/>
        <v>0</v>
      </c>
      <c r="AS299" s="293">
        <f t="shared" si="89"/>
        <v>0</v>
      </c>
      <c r="AT299" s="293">
        <f t="shared" si="89"/>
        <v>0</v>
      </c>
      <c r="AU299" s="293">
        <f t="shared" si="89"/>
        <v>0</v>
      </c>
      <c r="AV299" s="293">
        <f t="shared" si="89"/>
        <v>0</v>
      </c>
      <c r="AW299" s="293">
        <f t="shared" si="89"/>
        <v>0</v>
      </c>
      <c r="AX299" s="293">
        <f t="shared" si="89"/>
        <v>0</v>
      </c>
      <c r="AY299" s="293">
        <f t="shared" si="89"/>
        <v>0</v>
      </c>
      <c r="AZ299" s="293">
        <f t="shared" si="89"/>
        <v>0</v>
      </c>
      <c r="BA299" s="293">
        <f t="shared" si="89"/>
        <v>0</v>
      </c>
      <c r="BB299" s="293">
        <f t="shared" si="89"/>
        <v>0</v>
      </c>
      <c r="BC299" s="293">
        <f t="shared" si="89"/>
        <v>0</v>
      </c>
      <c r="BD299" s="293">
        <f t="shared" si="89"/>
        <v>0</v>
      </c>
      <c r="BE299" s="293">
        <f t="shared" si="89"/>
        <v>0</v>
      </c>
      <c r="BF299" s="293">
        <f t="shared" si="89"/>
        <v>0</v>
      </c>
      <c r="BG299" s="293">
        <f t="shared" si="89"/>
        <v>0</v>
      </c>
      <c r="BH299" s="293">
        <f t="shared" si="89"/>
        <v>0</v>
      </c>
      <c r="BI299" s="293">
        <f t="shared" si="89"/>
        <v>0</v>
      </c>
      <c r="BJ299" s="293">
        <f t="shared" si="89"/>
        <v>0</v>
      </c>
      <c r="BK299" s="293">
        <f t="shared" si="89"/>
        <v>0</v>
      </c>
      <c r="BL299" s="293">
        <f t="shared" si="89"/>
        <v>0</v>
      </c>
      <c r="BM299" s="293">
        <f t="shared" si="89"/>
        <v>0</v>
      </c>
      <c r="BN299" s="293">
        <f t="shared" si="89"/>
        <v>0</v>
      </c>
      <c r="BO299" s="293">
        <f t="shared" si="89"/>
        <v>0</v>
      </c>
      <c r="BP299" s="293">
        <f t="shared" si="89"/>
        <v>0</v>
      </c>
      <c r="BQ299" s="293">
        <f t="shared" si="89"/>
        <v>0</v>
      </c>
      <c r="BR299" s="293">
        <f t="shared" si="89"/>
        <v>0</v>
      </c>
      <c r="BS299" s="293">
        <f t="shared" si="89"/>
        <v>0</v>
      </c>
      <c r="BT299" s="293">
        <f t="shared" si="89"/>
        <v>0</v>
      </c>
      <c r="BU299" s="293">
        <f t="shared" si="89"/>
        <v>0</v>
      </c>
    </row>
    <row r="300" spans="2:73" ht="18" customHeight="1" thickBot="1">
      <c r="B300" s="294">
        <v>294</v>
      </c>
      <c r="C300" s="297"/>
      <c r="D300" s="365"/>
      <c r="E300" s="366"/>
      <c r="F300" s="367"/>
      <c r="G300" s="367"/>
      <c r="H300" s="368"/>
      <c r="I300" s="367"/>
      <c r="J300" s="367"/>
      <c r="K300" s="295"/>
      <c r="L300" s="297" t="str">
        <f t="shared" si="79"/>
        <v/>
      </c>
      <c r="M300" s="297"/>
      <c r="N300" s="298">
        <f t="shared" si="86"/>
        <v>0</v>
      </c>
      <c r="O300" s="298">
        <f t="shared" si="86"/>
        <v>0</v>
      </c>
      <c r="P300" s="298">
        <f t="shared" si="89"/>
        <v>0</v>
      </c>
      <c r="Q300" s="298">
        <f t="shared" si="89"/>
        <v>0</v>
      </c>
      <c r="R300" s="298">
        <f t="shared" si="89"/>
        <v>0</v>
      </c>
      <c r="S300" s="298">
        <f t="shared" si="89"/>
        <v>0</v>
      </c>
      <c r="T300" s="298">
        <f t="shared" si="89"/>
        <v>0</v>
      </c>
      <c r="U300" s="298">
        <f t="shared" si="89"/>
        <v>0</v>
      </c>
      <c r="V300" s="298">
        <f t="shared" si="89"/>
        <v>0</v>
      </c>
      <c r="W300" s="298">
        <f t="shared" si="89"/>
        <v>0</v>
      </c>
      <c r="X300" s="298">
        <f t="shared" si="89"/>
        <v>0</v>
      </c>
      <c r="Y300" s="298">
        <f t="shared" si="89"/>
        <v>0</v>
      </c>
      <c r="Z300" s="298">
        <f t="shared" si="89"/>
        <v>0</v>
      </c>
      <c r="AA300" s="298">
        <f t="shared" si="89"/>
        <v>0</v>
      </c>
      <c r="AB300" s="298">
        <f t="shared" si="89"/>
        <v>0</v>
      </c>
      <c r="AC300" s="298">
        <f t="shared" si="89"/>
        <v>0</v>
      </c>
      <c r="AD300" s="298">
        <f t="shared" si="89"/>
        <v>0</v>
      </c>
      <c r="AE300" s="298">
        <f t="shared" si="89"/>
        <v>0</v>
      </c>
      <c r="AF300" s="298">
        <f t="shared" si="89"/>
        <v>0</v>
      </c>
      <c r="AG300" s="298">
        <f t="shared" si="89"/>
        <v>0</v>
      </c>
      <c r="AH300" s="298">
        <f t="shared" si="89"/>
        <v>0</v>
      </c>
      <c r="AI300" s="298">
        <f t="shared" si="89"/>
        <v>0</v>
      </c>
      <c r="AJ300" s="298">
        <f t="shared" si="89"/>
        <v>0</v>
      </c>
      <c r="AK300" s="298">
        <f t="shared" si="89"/>
        <v>0</v>
      </c>
      <c r="AL300" s="298">
        <f t="shared" si="89"/>
        <v>0</v>
      </c>
      <c r="AM300" s="298">
        <f t="shared" si="89"/>
        <v>0</v>
      </c>
      <c r="AN300" s="298">
        <f t="shared" si="89"/>
        <v>0</v>
      </c>
      <c r="AO300" s="298">
        <f t="shared" si="89"/>
        <v>0</v>
      </c>
      <c r="AP300" s="298">
        <f t="shared" si="89"/>
        <v>0</v>
      </c>
      <c r="AQ300" s="298">
        <f t="shared" si="89"/>
        <v>0</v>
      </c>
      <c r="AR300" s="298">
        <f t="shared" si="89"/>
        <v>0</v>
      </c>
      <c r="AS300" s="298">
        <f t="shared" si="89"/>
        <v>0</v>
      </c>
      <c r="AT300" s="298">
        <f t="shared" si="89"/>
        <v>0</v>
      </c>
      <c r="AU300" s="298">
        <f t="shared" si="89"/>
        <v>0</v>
      </c>
      <c r="AV300" s="298">
        <f t="shared" si="89"/>
        <v>0</v>
      </c>
      <c r="AW300" s="298">
        <f t="shared" si="89"/>
        <v>0</v>
      </c>
      <c r="AX300" s="298">
        <f t="shared" si="89"/>
        <v>0</v>
      </c>
      <c r="AY300" s="298">
        <f t="shared" si="89"/>
        <v>0</v>
      </c>
      <c r="AZ300" s="298">
        <f t="shared" si="89"/>
        <v>0</v>
      </c>
      <c r="BA300" s="298">
        <f t="shared" si="89"/>
        <v>0</v>
      </c>
      <c r="BB300" s="298">
        <f t="shared" si="89"/>
        <v>0</v>
      </c>
      <c r="BC300" s="298">
        <f t="shared" si="89"/>
        <v>0</v>
      </c>
      <c r="BD300" s="298">
        <f t="shared" si="89"/>
        <v>0</v>
      </c>
      <c r="BE300" s="298">
        <f t="shared" si="89"/>
        <v>0</v>
      </c>
      <c r="BF300" s="298">
        <f t="shared" si="89"/>
        <v>0</v>
      </c>
      <c r="BG300" s="298">
        <f t="shared" si="89"/>
        <v>0</v>
      </c>
      <c r="BH300" s="298">
        <f t="shared" si="89"/>
        <v>0</v>
      </c>
      <c r="BI300" s="298">
        <f t="shared" si="89"/>
        <v>0</v>
      </c>
      <c r="BJ300" s="298">
        <f t="shared" ref="P300:BU305" si="90">SUMIFS(listof_result_total_scores,listof_result_program_codes,$C300,listof_result_teams,BJ$3)</f>
        <v>0</v>
      </c>
      <c r="BK300" s="298">
        <f t="shared" si="90"/>
        <v>0</v>
      </c>
      <c r="BL300" s="298">
        <f t="shared" si="90"/>
        <v>0</v>
      </c>
      <c r="BM300" s="298">
        <f t="shared" si="90"/>
        <v>0</v>
      </c>
      <c r="BN300" s="298">
        <f t="shared" si="90"/>
        <v>0</v>
      </c>
      <c r="BO300" s="298">
        <f t="shared" si="90"/>
        <v>0</v>
      </c>
      <c r="BP300" s="298">
        <f t="shared" si="90"/>
        <v>0</v>
      </c>
      <c r="BQ300" s="298">
        <f t="shared" si="90"/>
        <v>0</v>
      </c>
      <c r="BR300" s="298">
        <f t="shared" si="90"/>
        <v>0</v>
      </c>
      <c r="BS300" s="298">
        <f t="shared" si="90"/>
        <v>0</v>
      </c>
      <c r="BT300" s="298">
        <f t="shared" si="90"/>
        <v>0</v>
      </c>
      <c r="BU300" s="298">
        <f t="shared" si="90"/>
        <v>0</v>
      </c>
    </row>
    <row r="301" spans="2:73" ht="18" customHeight="1">
      <c r="B301" s="294">
        <v>295</v>
      </c>
      <c r="C301" s="292"/>
      <c r="D301" s="361"/>
      <c r="E301" s="362"/>
      <c r="F301" s="363"/>
      <c r="G301" s="363"/>
      <c r="H301" s="364"/>
      <c r="I301" s="363"/>
      <c r="J301" s="363"/>
      <c r="K301" s="291"/>
      <c r="L301" s="292" t="str">
        <f t="shared" si="79"/>
        <v/>
      </c>
      <c r="M301" s="292"/>
      <c r="N301" s="293">
        <f t="shared" si="86"/>
        <v>0</v>
      </c>
      <c r="O301" s="293">
        <f t="shared" si="86"/>
        <v>0</v>
      </c>
      <c r="P301" s="293">
        <f t="shared" si="90"/>
        <v>0</v>
      </c>
      <c r="Q301" s="293">
        <f t="shared" si="90"/>
        <v>0</v>
      </c>
      <c r="R301" s="293">
        <f t="shared" si="90"/>
        <v>0</v>
      </c>
      <c r="S301" s="293">
        <f t="shared" si="90"/>
        <v>0</v>
      </c>
      <c r="T301" s="293">
        <f t="shared" si="90"/>
        <v>0</v>
      </c>
      <c r="U301" s="293">
        <f t="shared" si="90"/>
        <v>0</v>
      </c>
      <c r="V301" s="293">
        <f t="shared" si="90"/>
        <v>0</v>
      </c>
      <c r="W301" s="293">
        <f t="shared" si="90"/>
        <v>0</v>
      </c>
      <c r="X301" s="293">
        <f t="shared" si="90"/>
        <v>0</v>
      </c>
      <c r="Y301" s="293">
        <f t="shared" si="90"/>
        <v>0</v>
      </c>
      <c r="Z301" s="293">
        <f t="shared" si="90"/>
        <v>0</v>
      </c>
      <c r="AA301" s="293">
        <f t="shared" si="90"/>
        <v>0</v>
      </c>
      <c r="AB301" s="293">
        <f t="shared" si="90"/>
        <v>0</v>
      </c>
      <c r="AC301" s="293">
        <f t="shared" si="90"/>
        <v>0</v>
      </c>
      <c r="AD301" s="293">
        <f t="shared" si="90"/>
        <v>0</v>
      </c>
      <c r="AE301" s="293">
        <f t="shared" si="90"/>
        <v>0</v>
      </c>
      <c r="AF301" s="293">
        <f t="shared" si="90"/>
        <v>0</v>
      </c>
      <c r="AG301" s="293">
        <f t="shared" si="90"/>
        <v>0</v>
      </c>
      <c r="AH301" s="293">
        <f t="shared" si="90"/>
        <v>0</v>
      </c>
      <c r="AI301" s="293">
        <f t="shared" si="90"/>
        <v>0</v>
      </c>
      <c r="AJ301" s="293">
        <f t="shared" si="90"/>
        <v>0</v>
      </c>
      <c r="AK301" s="293">
        <f t="shared" si="90"/>
        <v>0</v>
      </c>
      <c r="AL301" s="293">
        <f t="shared" si="90"/>
        <v>0</v>
      </c>
      <c r="AM301" s="293">
        <f t="shared" si="90"/>
        <v>0</v>
      </c>
      <c r="AN301" s="293">
        <f t="shared" si="90"/>
        <v>0</v>
      </c>
      <c r="AO301" s="293">
        <f t="shared" si="90"/>
        <v>0</v>
      </c>
      <c r="AP301" s="293">
        <f t="shared" si="90"/>
        <v>0</v>
      </c>
      <c r="AQ301" s="293">
        <f t="shared" si="90"/>
        <v>0</v>
      </c>
      <c r="AR301" s="293">
        <f t="shared" si="90"/>
        <v>0</v>
      </c>
      <c r="AS301" s="293">
        <f t="shared" si="90"/>
        <v>0</v>
      </c>
      <c r="AT301" s="293">
        <f t="shared" si="90"/>
        <v>0</v>
      </c>
      <c r="AU301" s="293">
        <f t="shared" si="90"/>
        <v>0</v>
      </c>
      <c r="AV301" s="293">
        <f t="shared" si="90"/>
        <v>0</v>
      </c>
      <c r="AW301" s="293">
        <f t="shared" si="90"/>
        <v>0</v>
      </c>
      <c r="AX301" s="293">
        <f t="shared" si="90"/>
        <v>0</v>
      </c>
      <c r="AY301" s="293">
        <f t="shared" si="90"/>
        <v>0</v>
      </c>
      <c r="AZ301" s="293">
        <f t="shared" si="90"/>
        <v>0</v>
      </c>
      <c r="BA301" s="293">
        <f t="shared" si="90"/>
        <v>0</v>
      </c>
      <c r="BB301" s="293">
        <f t="shared" si="90"/>
        <v>0</v>
      </c>
      <c r="BC301" s="293">
        <f t="shared" si="90"/>
        <v>0</v>
      </c>
      <c r="BD301" s="293">
        <f t="shared" si="90"/>
        <v>0</v>
      </c>
      <c r="BE301" s="293">
        <f t="shared" si="90"/>
        <v>0</v>
      </c>
      <c r="BF301" s="293">
        <f t="shared" si="90"/>
        <v>0</v>
      </c>
      <c r="BG301" s="293">
        <f t="shared" si="90"/>
        <v>0</v>
      </c>
      <c r="BH301" s="293">
        <f t="shared" si="90"/>
        <v>0</v>
      </c>
      <c r="BI301" s="293">
        <f t="shared" si="90"/>
        <v>0</v>
      </c>
      <c r="BJ301" s="293">
        <f t="shared" si="90"/>
        <v>0</v>
      </c>
      <c r="BK301" s="293">
        <f t="shared" si="90"/>
        <v>0</v>
      </c>
      <c r="BL301" s="293">
        <f t="shared" si="90"/>
        <v>0</v>
      </c>
      <c r="BM301" s="293">
        <f t="shared" si="90"/>
        <v>0</v>
      </c>
      <c r="BN301" s="293">
        <f t="shared" si="90"/>
        <v>0</v>
      </c>
      <c r="BO301" s="293">
        <f t="shared" si="90"/>
        <v>0</v>
      </c>
      <c r="BP301" s="293">
        <f t="shared" si="90"/>
        <v>0</v>
      </c>
      <c r="BQ301" s="293">
        <f t="shared" si="90"/>
        <v>0</v>
      </c>
      <c r="BR301" s="293">
        <f t="shared" si="90"/>
        <v>0</v>
      </c>
      <c r="BS301" s="293">
        <f t="shared" si="90"/>
        <v>0</v>
      </c>
      <c r="BT301" s="293">
        <f t="shared" si="90"/>
        <v>0</v>
      </c>
      <c r="BU301" s="293">
        <f t="shared" si="90"/>
        <v>0</v>
      </c>
    </row>
    <row r="302" spans="2:73" ht="18" customHeight="1" thickBot="1">
      <c r="B302" s="294">
        <v>296</v>
      </c>
      <c r="C302" s="297"/>
      <c r="D302" s="365"/>
      <c r="E302" s="366"/>
      <c r="F302" s="367"/>
      <c r="G302" s="367"/>
      <c r="H302" s="368"/>
      <c r="I302" s="367"/>
      <c r="J302" s="367"/>
      <c r="K302" s="295"/>
      <c r="L302" s="297" t="str">
        <f t="shared" si="79"/>
        <v/>
      </c>
      <c r="M302" s="297"/>
      <c r="N302" s="298">
        <f t="shared" si="86"/>
        <v>0</v>
      </c>
      <c r="O302" s="298">
        <f t="shared" si="86"/>
        <v>0</v>
      </c>
      <c r="P302" s="298">
        <f t="shared" si="90"/>
        <v>0</v>
      </c>
      <c r="Q302" s="298">
        <f t="shared" si="90"/>
        <v>0</v>
      </c>
      <c r="R302" s="298">
        <f t="shared" si="90"/>
        <v>0</v>
      </c>
      <c r="S302" s="298">
        <f t="shared" si="90"/>
        <v>0</v>
      </c>
      <c r="T302" s="298">
        <f t="shared" si="90"/>
        <v>0</v>
      </c>
      <c r="U302" s="298">
        <f t="shared" si="90"/>
        <v>0</v>
      </c>
      <c r="V302" s="298">
        <f t="shared" si="90"/>
        <v>0</v>
      </c>
      <c r="W302" s="298">
        <f t="shared" si="90"/>
        <v>0</v>
      </c>
      <c r="X302" s="298">
        <f t="shared" si="90"/>
        <v>0</v>
      </c>
      <c r="Y302" s="298">
        <f t="shared" si="90"/>
        <v>0</v>
      </c>
      <c r="Z302" s="298">
        <f t="shared" si="90"/>
        <v>0</v>
      </c>
      <c r="AA302" s="298">
        <f t="shared" si="90"/>
        <v>0</v>
      </c>
      <c r="AB302" s="298">
        <f t="shared" si="90"/>
        <v>0</v>
      </c>
      <c r="AC302" s="298">
        <f t="shared" si="90"/>
        <v>0</v>
      </c>
      <c r="AD302" s="298">
        <f t="shared" si="90"/>
        <v>0</v>
      </c>
      <c r="AE302" s="298">
        <f t="shared" si="90"/>
        <v>0</v>
      </c>
      <c r="AF302" s="298">
        <f t="shared" si="90"/>
        <v>0</v>
      </c>
      <c r="AG302" s="298">
        <f t="shared" si="90"/>
        <v>0</v>
      </c>
      <c r="AH302" s="298">
        <f t="shared" si="90"/>
        <v>0</v>
      </c>
      <c r="AI302" s="298">
        <f t="shared" si="90"/>
        <v>0</v>
      </c>
      <c r="AJ302" s="298">
        <f t="shared" si="90"/>
        <v>0</v>
      </c>
      <c r="AK302" s="298">
        <f t="shared" si="90"/>
        <v>0</v>
      </c>
      <c r="AL302" s="298">
        <f t="shared" si="90"/>
        <v>0</v>
      </c>
      <c r="AM302" s="298">
        <f t="shared" si="90"/>
        <v>0</v>
      </c>
      <c r="AN302" s="298">
        <f t="shared" si="90"/>
        <v>0</v>
      </c>
      <c r="AO302" s="298">
        <f t="shared" si="90"/>
        <v>0</v>
      </c>
      <c r="AP302" s="298">
        <f t="shared" si="90"/>
        <v>0</v>
      </c>
      <c r="AQ302" s="298">
        <f t="shared" si="90"/>
        <v>0</v>
      </c>
      <c r="AR302" s="298">
        <f t="shared" si="90"/>
        <v>0</v>
      </c>
      <c r="AS302" s="298">
        <f t="shared" si="90"/>
        <v>0</v>
      </c>
      <c r="AT302" s="298">
        <f t="shared" si="90"/>
        <v>0</v>
      </c>
      <c r="AU302" s="298">
        <f t="shared" si="90"/>
        <v>0</v>
      </c>
      <c r="AV302" s="298">
        <f t="shared" si="90"/>
        <v>0</v>
      </c>
      <c r="AW302" s="298">
        <f t="shared" si="90"/>
        <v>0</v>
      </c>
      <c r="AX302" s="298">
        <f t="shared" si="90"/>
        <v>0</v>
      </c>
      <c r="AY302" s="298">
        <f t="shared" si="90"/>
        <v>0</v>
      </c>
      <c r="AZ302" s="298">
        <f t="shared" si="90"/>
        <v>0</v>
      </c>
      <c r="BA302" s="298">
        <f t="shared" si="90"/>
        <v>0</v>
      </c>
      <c r="BB302" s="298">
        <f t="shared" si="90"/>
        <v>0</v>
      </c>
      <c r="BC302" s="298">
        <f t="shared" si="90"/>
        <v>0</v>
      </c>
      <c r="BD302" s="298">
        <f t="shared" si="90"/>
        <v>0</v>
      </c>
      <c r="BE302" s="298">
        <f t="shared" si="90"/>
        <v>0</v>
      </c>
      <c r="BF302" s="298">
        <f t="shared" si="90"/>
        <v>0</v>
      </c>
      <c r="BG302" s="298">
        <f t="shared" si="90"/>
        <v>0</v>
      </c>
      <c r="BH302" s="298">
        <f t="shared" si="90"/>
        <v>0</v>
      </c>
      <c r="BI302" s="298">
        <f t="shared" si="90"/>
        <v>0</v>
      </c>
      <c r="BJ302" s="298">
        <f t="shared" si="90"/>
        <v>0</v>
      </c>
      <c r="BK302" s="298">
        <f t="shared" si="90"/>
        <v>0</v>
      </c>
      <c r="BL302" s="298">
        <f t="shared" si="90"/>
        <v>0</v>
      </c>
      <c r="BM302" s="298">
        <f t="shared" si="90"/>
        <v>0</v>
      </c>
      <c r="BN302" s="298">
        <f t="shared" si="90"/>
        <v>0</v>
      </c>
      <c r="BO302" s="298">
        <f t="shared" si="90"/>
        <v>0</v>
      </c>
      <c r="BP302" s="298">
        <f t="shared" si="90"/>
        <v>0</v>
      </c>
      <c r="BQ302" s="298">
        <f t="shared" si="90"/>
        <v>0</v>
      </c>
      <c r="BR302" s="298">
        <f t="shared" si="90"/>
        <v>0</v>
      </c>
      <c r="BS302" s="298">
        <f t="shared" si="90"/>
        <v>0</v>
      </c>
      <c r="BT302" s="298">
        <f t="shared" si="90"/>
        <v>0</v>
      </c>
      <c r="BU302" s="298">
        <f t="shared" si="90"/>
        <v>0</v>
      </c>
    </row>
    <row r="303" spans="2:73" ht="18" customHeight="1">
      <c r="B303" s="294">
        <v>297</v>
      </c>
      <c r="C303" s="292"/>
      <c r="D303" s="361"/>
      <c r="E303" s="362"/>
      <c r="F303" s="363"/>
      <c r="G303" s="363"/>
      <c r="H303" s="364"/>
      <c r="I303" s="363"/>
      <c r="J303" s="363"/>
      <c r="K303" s="291"/>
      <c r="L303" s="292" t="str">
        <f t="shared" si="79"/>
        <v/>
      </c>
      <c r="M303" s="292"/>
      <c r="N303" s="293">
        <f t="shared" si="86"/>
        <v>0</v>
      </c>
      <c r="O303" s="293">
        <f t="shared" si="86"/>
        <v>0</v>
      </c>
      <c r="P303" s="293">
        <f t="shared" si="90"/>
        <v>0</v>
      </c>
      <c r="Q303" s="293">
        <f t="shared" si="90"/>
        <v>0</v>
      </c>
      <c r="R303" s="293">
        <f t="shared" si="90"/>
        <v>0</v>
      </c>
      <c r="S303" s="293">
        <f t="shared" si="90"/>
        <v>0</v>
      </c>
      <c r="T303" s="293">
        <f t="shared" si="90"/>
        <v>0</v>
      </c>
      <c r="U303" s="293">
        <f t="shared" si="90"/>
        <v>0</v>
      </c>
      <c r="V303" s="293">
        <f t="shared" si="90"/>
        <v>0</v>
      </c>
      <c r="W303" s="293">
        <f t="shared" si="90"/>
        <v>0</v>
      </c>
      <c r="X303" s="293">
        <f t="shared" si="90"/>
        <v>0</v>
      </c>
      <c r="Y303" s="293">
        <f t="shared" si="90"/>
        <v>0</v>
      </c>
      <c r="Z303" s="293">
        <f t="shared" si="90"/>
        <v>0</v>
      </c>
      <c r="AA303" s="293">
        <f t="shared" si="90"/>
        <v>0</v>
      </c>
      <c r="AB303" s="293">
        <f t="shared" si="90"/>
        <v>0</v>
      </c>
      <c r="AC303" s="293">
        <f t="shared" si="90"/>
        <v>0</v>
      </c>
      <c r="AD303" s="293">
        <f t="shared" si="90"/>
        <v>0</v>
      </c>
      <c r="AE303" s="293">
        <f t="shared" si="90"/>
        <v>0</v>
      </c>
      <c r="AF303" s="293">
        <f t="shared" si="90"/>
        <v>0</v>
      </c>
      <c r="AG303" s="293">
        <f t="shared" si="90"/>
        <v>0</v>
      </c>
      <c r="AH303" s="293">
        <f t="shared" si="90"/>
        <v>0</v>
      </c>
      <c r="AI303" s="293">
        <f t="shared" si="90"/>
        <v>0</v>
      </c>
      <c r="AJ303" s="293">
        <f t="shared" si="90"/>
        <v>0</v>
      </c>
      <c r="AK303" s="293">
        <f t="shared" si="90"/>
        <v>0</v>
      </c>
      <c r="AL303" s="293">
        <f t="shared" si="90"/>
        <v>0</v>
      </c>
      <c r="AM303" s="293">
        <f t="shared" si="90"/>
        <v>0</v>
      </c>
      <c r="AN303" s="293">
        <f t="shared" si="90"/>
        <v>0</v>
      </c>
      <c r="AO303" s="293">
        <f t="shared" si="90"/>
        <v>0</v>
      </c>
      <c r="AP303" s="293">
        <f t="shared" si="90"/>
        <v>0</v>
      </c>
      <c r="AQ303" s="293">
        <f t="shared" si="90"/>
        <v>0</v>
      </c>
      <c r="AR303" s="293">
        <f t="shared" si="90"/>
        <v>0</v>
      </c>
      <c r="AS303" s="293">
        <f t="shared" si="90"/>
        <v>0</v>
      </c>
      <c r="AT303" s="293">
        <f t="shared" si="90"/>
        <v>0</v>
      </c>
      <c r="AU303" s="293">
        <f t="shared" si="90"/>
        <v>0</v>
      </c>
      <c r="AV303" s="293">
        <f t="shared" si="90"/>
        <v>0</v>
      </c>
      <c r="AW303" s="293">
        <f t="shared" si="90"/>
        <v>0</v>
      </c>
      <c r="AX303" s="293">
        <f t="shared" si="90"/>
        <v>0</v>
      </c>
      <c r="AY303" s="293">
        <f t="shared" si="90"/>
        <v>0</v>
      </c>
      <c r="AZ303" s="293">
        <f t="shared" si="90"/>
        <v>0</v>
      </c>
      <c r="BA303" s="293">
        <f t="shared" si="90"/>
        <v>0</v>
      </c>
      <c r="BB303" s="293">
        <f t="shared" si="90"/>
        <v>0</v>
      </c>
      <c r="BC303" s="293">
        <f t="shared" si="90"/>
        <v>0</v>
      </c>
      <c r="BD303" s="293">
        <f t="shared" si="90"/>
        <v>0</v>
      </c>
      <c r="BE303" s="293">
        <f t="shared" si="90"/>
        <v>0</v>
      </c>
      <c r="BF303" s="293">
        <f t="shared" si="90"/>
        <v>0</v>
      </c>
      <c r="BG303" s="293">
        <f t="shared" si="90"/>
        <v>0</v>
      </c>
      <c r="BH303" s="293">
        <f t="shared" si="90"/>
        <v>0</v>
      </c>
      <c r="BI303" s="293">
        <f t="shared" si="90"/>
        <v>0</v>
      </c>
      <c r="BJ303" s="293">
        <f t="shared" si="90"/>
        <v>0</v>
      </c>
      <c r="BK303" s="293">
        <f t="shared" si="90"/>
        <v>0</v>
      </c>
      <c r="BL303" s="293">
        <f t="shared" si="90"/>
        <v>0</v>
      </c>
      <c r="BM303" s="293">
        <f t="shared" si="90"/>
        <v>0</v>
      </c>
      <c r="BN303" s="293">
        <f t="shared" si="90"/>
        <v>0</v>
      </c>
      <c r="BO303" s="293">
        <f t="shared" si="90"/>
        <v>0</v>
      </c>
      <c r="BP303" s="293">
        <f t="shared" si="90"/>
        <v>0</v>
      </c>
      <c r="BQ303" s="293">
        <f t="shared" si="90"/>
        <v>0</v>
      </c>
      <c r="BR303" s="293">
        <f t="shared" si="90"/>
        <v>0</v>
      </c>
      <c r="BS303" s="293">
        <f t="shared" si="90"/>
        <v>0</v>
      </c>
      <c r="BT303" s="293">
        <f t="shared" si="90"/>
        <v>0</v>
      </c>
      <c r="BU303" s="293">
        <f t="shared" si="90"/>
        <v>0</v>
      </c>
    </row>
    <row r="304" spans="2:73" ht="18" customHeight="1" thickBot="1">
      <c r="B304" s="294">
        <v>298</v>
      </c>
      <c r="C304" s="297"/>
      <c r="D304" s="365"/>
      <c r="E304" s="366"/>
      <c r="F304" s="367"/>
      <c r="G304" s="367"/>
      <c r="H304" s="368"/>
      <c r="I304" s="367"/>
      <c r="J304" s="367"/>
      <c r="K304" s="295"/>
      <c r="L304" s="297" t="str">
        <f t="shared" si="79"/>
        <v/>
      </c>
      <c r="M304" s="297"/>
      <c r="N304" s="298">
        <f t="shared" si="86"/>
        <v>0</v>
      </c>
      <c r="O304" s="298">
        <f t="shared" si="86"/>
        <v>0</v>
      </c>
      <c r="P304" s="298">
        <f t="shared" si="90"/>
        <v>0</v>
      </c>
      <c r="Q304" s="298">
        <f t="shared" si="90"/>
        <v>0</v>
      </c>
      <c r="R304" s="298">
        <f t="shared" si="90"/>
        <v>0</v>
      </c>
      <c r="S304" s="298">
        <f t="shared" si="90"/>
        <v>0</v>
      </c>
      <c r="T304" s="298">
        <f t="shared" si="90"/>
        <v>0</v>
      </c>
      <c r="U304" s="298">
        <f t="shared" si="90"/>
        <v>0</v>
      </c>
      <c r="V304" s="298">
        <f t="shared" si="90"/>
        <v>0</v>
      </c>
      <c r="W304" s="298">
        <f t="shared" si="90"/>
        <v>0</v>
      </c>
      <c r="X304" s="298">
        <f t="shared" si="90"/>
        <v>0</v>
      </c>
      <c r="Y304" s="298">
        <f t="shared" si="90"/>
        <v>0</v>
      </c>
      <c r="Z304" s="298">
        <f t="shared" si="90"/>
        <v>0</v>
      </c>
      <c r="AA304" s="298">
        <f t="shared" si="90"/>
        <v>0</v>
      </c>
      <c r="AB304" s="298">
        <f t="shared" si="90"/>
        <v>0</v>
      </c>
      <c r="AC304" s="298">
        <f t="shared" si="90"/>
        <v>0</v>
      </c>
      <c r="AD304" s="298">
        <f t="shared" si="90"/>
        <v>0</v>
      </c>
      <c r="AE304" s="298">
        <f t="shared" si="90"/>
        <v>0</v>
      </c>
      <c r="AF304" s="298">
        <f t="shared" si="90"/>
        <v>0</v>
      </c>
      <c r="AG304" s="298">
        <f t="shared" si="90"/>
        <v>0</v>
      </c>
      <c r="AH304" s="298">
        <f t="shared" si="90"/>
        <v>0</v>
      </c>
      <c r="AI304" s="298">
        <f t="shared" si="90"/>
        <v>0</v>
      </c>
      <c r="AJ304" s="298">
        <f t="shared" si="90"/>
        <v>0</v>
      </c>
      <c r="AK304" s="298">
        <f t="shared" si="90"/>
        <v>0</v>
      </c>
      <c r="AL304" s="298">
        <f t="shared" si="90"/>
        <v>0</v>
      </c>
      <c r="AM304" s="298">
        <f t="shared" si="90"/>
        <v>0</v>
      </c>
      <c r="AN304" s="298">
        <f t="shared" si="90"/>
        <v>0</v>
      </c>
      <c r="AO304" s="298">
        <f t="shared" si="90"/>
        <v>0</v>
      </c>
      <c r="AP304" s="298">
        <f t="shared" si="90"/>
        <v>0</v>
      </c>
      <c r="AQ304" s="298">
        <f t="shared" si="90"/>
        <v>0</v>
      </c>
      <c r="AR304" s="298">
        <f t="shared" si="90"/>
        <v>0</v>
      </c>
      <c r="AS304" s="298">
        <f t="shared" si="90"/>
        <v>0</v>
      </c>
      <c r="AT304" s="298">
        <f t="shared" si="90"/>
        <v>0</v>
      </c>
      <c r="AU304" s="298">
        <f t="shared" si="90"/>
        <v>0</v>
      </c>
      <c r="AV304" s="298">
        <f t="shared" si="90"/>
        <v>0</v>
      </c>
      <c r="AW304" s="298">
        <f t="shared" si="90"/>
        <v>0</v>
      </c>
      <c r="AX304" s="298">
        <f t="shared" si="90"/>
        <v>0</v>
      </c>
      <c r="AY304" s="298">
        <f t="shared" si="90"/>
        <v>0</v>
      </c>
      <c r="AZ304" s="298">
        <f t="shared" si="90"/>
        <v>0</v>
      </c>
      <c r="BA304" s="298">
        <f t="shared" si="90"/>
        <v>0</v>
      </c>
      <c r="BB304" s="298">
        <f t="shared" si="90"/>
        <v>0</v>
      </c>
      <c r="BC304" s="298">
        <f t="shared" si="90"/>
        <v>0</v>
      </c>
      <c r="BD304" s="298">
        <f t="shared" si="90"/>
        <v>0</v>
      </c>
      <c r="BE304" s="298">
        <f t="shared" si="90"/>
        <v>0</v>
      </c>
      <c r="BF304" s="298">
        <f t="shared" si="90"/>
        <v>0</v>
      </c>
      <c r="BG304" s="298">
        <f t="shared" si="90"/>
        <v>0</v>
      </c>
      <c r="BH304" s="298">
        <f t="shared" si="90"/>
        <v>0</v>
      </c>
      <c r="BI304" s="298">
        <f t="shared" si="90"/>
        <v>0</v>
      </c>
      <c r="BJ304" s="298">
        <f t="shared" si="90"/>
        <v>0</v>
      </c>
      <c r="BK304" s="298">
        <f t="shared" si="90"/>
        <v>0</v>
      </c>
      <c r="BL304" s="298">
        <f t="shared" si="90"/>
        <v>0</v>
      </c>
      <c r="BM304" s="298">
        <f t="shared" si="90"/>
        <v>0</v>
      </c>
      <c r="BN304" s="298">
        <f t="shared" si="90"/>
        <v>0</v>
      </c>
      <c r="BO304" s="298">
        <f t="shared" si="90"/>
        <v>0</v>
      </c>
      <c r="BP304" s="298">
        <f t="shared" si="90"/>
        <v>0</v>
      </c>
      <c r="BQ304" s="298">
        <f t="shared" si="90"/>
        <v>0</v>
      </c>
      <c r="BR304" s="298">
        <f t="shared" si="90"/>
        <v>0</v>
      </c>
      <c r="BS304" s="298">
        <f t="shared" si="90"/>
        <v>0</v>
      </c>
      <c r="BT304" s="298">
        <f t="shared" si="90"/>
        <v>0</v>
      </c>
      <c r="BU304" s="298">
        <f t="shared" si="90"/>
        <v>0</v>
      </c>
    </row>
    <row r="305" spans="2:73" ht="18" customHeight="1">
      <c r="B305" s="294">
        <v>299</v>
      </c>
      <c r="C305" s="292"/>
      <c r="D305" s="361"/>
      <c r="E305" s="362"/>
      <c r="F305" s="363"/>
      <c r="G305" s="363"/>
      <c r="H305" s="364"/>
      <c r="I305" s="363"/>
      <c r="J305" s="363"/>
      <c r="K305" s="291"/>
      <c r="L305" s="292" t="str">
        <f t="shared" si="79"/>
        <v/>
      </c>
      <c r="M305" s="292"/>
      <c r="N305" s="293">
        <f t="shared" si="86"/>
        <v>0</v>
      </c>
      <c r="O305" s="293">
        <f t="shared" si="86"/>
        <v>0</v>
      </c>
      <c r="P305" s="293">
        <f t="shared" si="90"/>
        <v>0</v>
      </c>
      <c r="Q305" s="293">
        <f t="shared" si="90"/>
        <v>0</v>
      </c>
      <c r="R305" s="293">
        <f t="shared" si="90"/>
        <v>0</v>
      </c>
      <c r="S305" s="293">
        <f t="shared" si="90"/>
        <v>0</v>
      </c>
      <c r="T305" s="293">
        <f t="shared" si="90"/>
        <v>0</v>
      </c>
      <c r="U305" s="293">
        <f t="shared" si="90"/>
        <v>0</v>
      </c>
      <c r="V305" s="293">
        <f t="shared" si="90"/>
        <v>0</v>
      </c>
      <c r="W305" s="293">
        <f t="shared" si="90"/>
        <v>0</v>
      </c>
      <c r="X305" s="293">
        <f t="shared" si="90"/>
        <v>0</v>
      </c>
      <c r="Y305" s="293">
        <f t="shared" si="90"/>
        <v>0</v>
      </c>
      <c r="Z305" s="293">
        <f t="shared" si="90"/>
        <v>0</v>
      </c>
      <c r="AA305" s="293">
        <f t="shared" ref="P305:BU309" si="91">SUMIFS(listof_result_total_scores,listof_result_program_codes,$C305,listof_result_teams,AA$3)</f>
        <v>0</v>
      </c>
      <c r="AB305" s="293">
        <f t="shared" si="91"/>
        <v>0</v>
      </c>
      <c r="AC305" s="293">
        <f t="shared" si="91"/>
        <v>0</v>
      </c>
      <c r="AD305" s="293">
        <f t="shared" si="91"/>
        <v>0</v>
      </c>
      <c r="AE305" s="293">
        <f t="shared" si="91"/>
        <v>0</v>
      </c>
      <c r="AF305" s="293">
        <f t="shared" si="91"/>
        <v>0</v>
      </c>
      <c r="AG305" s="293">
        <f t="shared" si="91"/>
        <v>0</v>
      </c>
      <c r="AH305" s="293">
        <f t="shared" si="91"/>
        <v>0</v>
      </c>
      <c r="AI305" s="293">
        <f t="shared" si="91"/>
        <v>0</v>
      </c>
      <c r="AJ305" s="293">
        <f t="shared" si="91"/>
        <v>0</v>
      </c>
      <c r="AK305" s="293">
        <f t="shared" si="91"/>
        <v>0</v>
      </c>
      <c r="AL305" s="293">
        <f t="shared" si="91"/>
        <v>0</v>
      </c>
      <c r="AM305" s="293">
        <f t="shared" si="91"/>
        <v>0</v>
      </c>
      <c r="AN305" s="293">
        <f t="shared" si="91"/>
        <v>0</v>
      </c>
      <c r="AO305" s="293">
        <f t="shared" si="91"/>
        <v>0</v>
      </c>
      <c r="AP305" s="293">
        <f t="shared" si="91"/>
        <v>0</v>
      </c>
      <c r="AQ305" s="293">
        <f t="shared" si="91"/>
        <v>0</v>
      </c>
      <c r="AR305" s="293">
        <f t="shared" si="91"/>
        <v>0</v>
      </c>
      <c r="AS305" s="293">
        <f t="shared" si="91"/>
        <v>0</v>
      </c>
      <c r="AT305" s="293">
        <f t="shared" si="91"/>
        <v>0</v>
      </c>
      <c r="AU305" s="293">
        <f t="shared" si="91"/>
        <v>0</v>
      </c>
      <c r="AV305" s="293">
        <f t="shared" si="91"/>
        <v>0</v>
      </c>
      <c r="AW305" s="293">
        <f t="shared" si="91"/>
        <v>0</v>
      </c>
      <c r="AX305" s="293">
        <f t="shared" si="91"/>
        <v>0</v>
      </c>
      <c r="AY305" s="293">
        <f t="shared" si="91"/>
        <v>0</v>
      </c>
      <c r="AZ305" s="293">
        <f t="shared" si="91"/>
        <v>0</v>
      </c>
      <c r="BA305" s="293">
        <f t="shared" si="91"/>
        <v>0</v>
      </c>
      <c r="BB305" s="293">
        <f t="shared" si="91"/>
        <v>0</v>
      </c>
      <c r="BC305" s="293">
        <f t="shared" si="91"/>
        <v>0</v>
      </c>
      <c r="BD305" s="293">
        <f t="shared" si="91"/>
        <v>0</v>
      </c>
      <c r="BE305" s="293">
        <f t="shared" si="91"/>
        <v>0</v>
      </c>
      <c r="BF305" s="293">
        <f t="shared" si="91"/>
        <v>0</v>
      </c>
      <c r="BG305" s="293">
        <f t="shared" si="91"/>
        <v>0</v>
      </c>
      <c r="BH305" s="293">
        <f t="shared" si="91"/>
        <v>0</v>
      </c>
      <c r="BI305" s="293">
        <f t="shared" si="91"/>
        <v>0</v>
      </c>
      <c r="BJ305" s="293">
        <f t="shared" si="91"/>
        <v>0</v>
      </c>
      <c r="BK305" s="293">
        <f t="shared" si="91"/>
        <v>0</v>
      </c>
      <c r="BL305" s="293">
        <f t="shared" si="91"/>
        <v>0</v>
      </c>
      <c r="BM305" s="293">
        <f t="shared" si="91"/>
        <v>0</v>
      </c>
      <c r="BN305" s="293">
        <f t="shared" si="91"/>
        <v>0</v>
      </c>
      <c r="BO305" s="293">
        <f t="shared" si="91"/>
        <v>0</v>
      </c>
      <c r="BP305" s="293">
        <f t="shared" si="91"/>
        <v>0</v>
      </c>
      <c r="BQ305" s="293">
        <f t="shared" si="91"/>
        <v>0</v>
      </c>
      <c r="BR305" s="293">
        <f t="shared" si="91"/>
        <v>0</v>
      </c>
      <c r="BS305" s="293">
        <f t="shared" si="91"/>
        <v>0</v>
      </c>
      <c r="BT305" s="293">
        <f t="shared" si="91"/>
        <v>0</v>
      </c>
      <c r="BU305" s="293">
        <f t="shared" si="91"/>
        <v>0</v>
      </c>
    </row>
    <row r="306" spans="2:73" ht="18" customHeight="1" thickBot="1">
      <c r="B306" s="294">
        <v>300</v>
      </c>
      <c r="C306" s="297"/>
      <c r="D306" s="365"/>
      <c r="E306" s="366"/>
      <c r="F306" s="367"/>
      <c r="G306" s="367"/>
      <c r="H306" s="368"/>
      <c r="I306" s="367"/>
      <c r="J306" s="367"/>
      <c r="K306" s="295"/>
      <c r="L306" s="297" t="str">
        <f t="shared" si="79"/>
        <v/>
      </c>
      <c r="M306" s="297"/>
      <c r="N306" s="298">
        <f t="shared" si="86"/>
        <v>0</v>
      </c>
      <c r="O306" s="298">
        <f t="shared" si="86"/>
        <v>0</v>
      </c>
      <c r="P306" s="298">
        <f t="shared" si="91"/>
        <v>0</v>
      </c>
      <c r="Q306" s="298">
        <f t="shared" si="91"/>
        <v>0</v>
      </c>
      <c r="R306" s="298">
        <f t="shared" si="91"/>
        <v>0</v>
      </c>
      <c r="S306" s="298">
        <f t="shared" si="91"/>
        <v>0</v>
      </c>
      <c r="T306" s="298">
        <f t="shared" si="91"/>
        <v>0</v>
      </c>
      <c r="U306" s="298">
        <f t="shared" si="91"/>
        <v>0</v>
      </c>
      <c r="V306" s="298">
        <f t="shared" si="91"/>
        <v>0</v>
      </c>
      <c r="W306" s="298">
        <f t="shared" si="91"/>
        <v>0</v>
      </c>
      <c r="X306" s="298">
        <f t="shared" si="91"/>
        <v>0</v>
      </c>
      <c r="Y306" s="298">
        <f t="shared" si="91"/>
        <v>0</v>
      </c>
      <c r="Z306" s="298">
        <f t="shared" si="91"/>
        <v>0</v>
      </c>
      <c r="AA306" s="298">
        <f t="shared" si="91"/>
        <v>0</v>
      </c>
      <c r="AB306" s="298">
        <f t="shared" si="91"/>
        <v>0</v>
      </c>
      <c r="AC306" s="298">
        <f t="shared" si="91"/>
        <v>0</v>
      </c>
      <c r="AD306" s="298">
        <f t="shared" si="91"/>
        <v>0</v>
      </c>
      <c r="AE306" s="298">
        <f t="shared" si="91"/>
        <v>0</v>
      </c>
      <c r="AF306" s="298">
        <f t="shared" si="91"/>
        <v>0</v>
      </c>
      <c r="AG306" s="298">
        <f t="shared" si="91"/>
        <v>0</v>
      </c>
      <c r="AH306" s="298">
        <f t="shared" si="91"/>
        <v>0</v>
      </c>
      <c r="AI306" s="298">
        <f t="shared" si="91"/>
        <v>0</v>
      </c>
      <c r="AJ306" s="298">
        <f t="shared" si="91"/>
        <v>0</v>
      </c>
      <c r="AK306" s="298">
        <f t="shared" si="91"/>
        <v>0</v>
      </c>
      <c r="AL306" s="298">
        <f t="shared" si="91"/>
        <v>0</v>
      </c>
      <c r="AM306" s="298">
        <f t="shared" si="91"/>
        <v>0</v>
      </c>
      <c r="AN306" s="298">
        <f t="shared" si="91"/>
        <v>0</v>
      </c>
      <c r="AO306" s="298">
        <f t="shared" si="91"/>
        <v>0</v>
      </c>
      <c r="AP306" s="298">
        <f t="shared" si="91"/>
        <v>0</v>
      </c>
      <c r="AQ306" s="298">
        <f t="shared" si="91"/>
        <v>0</v>
      </c>
      <c r="AR306" s="298">
        <f t="shared" si="91"/>
        <v>0</v>
      </c>
      <c r="AS306" s="298">
        <f t="shared" si="91"/>
        <v>0</v>
      </c>
      <c r="AT306" s="298">
        <f t="shared" si="91"/>
        <v>0</v>
      </c>
      <c r="AU306" s="298">
        <f t="shared" si="91"/>
        <v>0</v>
      </c>
      <c r="AV306" s="298">
        <f t="shared" si="91"/>
        <v>0</v>
      </c>
      <c r="AW306" s="298">
        <f t="shared" si="91"/>
        <v>0</v>
      </c>
      <c r="AX306" s="298">
        <f t="shared" si="91"/>
        <v>0</v>
      </c>
      <c r="AY306" s="298">
        <f t="shared" si="91"/>
        <v>0</v>
      </c>
      <c r="AZ306" s="298">
        <f t="shared" si="91"/>
        <v>0</v>
      </c>
      <c r="BA306" s="298">
        <f t="shared" si="91"/>
        <v>0</v>
      </c>
      <c r="BB306" s="298">
        <f t="shared" si="91"/>
        <v>0</v>
      </c>
      <c r="BC306" s="298">
        <f t="shared" si="91"/>
        <v>0</v>
      </c>
      <c r="BD306" s="298">
        <f t="shared" si="91"/>
        <v>0</v>
      </c>
      <c r="BE306" s="298">
        <f t="shared" si="91"/>
        <v>0</v>
      </c>
      <c r="BF306" s="298">
        <f t="shared" si="91"/>
        <v>0</v>
      </c>
      <c r="BG306" s="298">
        <f t="shared" si="91"/>
        <v>0</v>
      </c>
      <c r="BH306" s="298">
        <f t="shared" si="91"/>
        <v>0</v>
      </c>
      <c r="BI306" s="298">
        <f t="shared" si="91"/>
        <v>0</v>
      </c>
      <c r="BJ306" s="298">
        <f t="shared" si="91"/>
        <v>0</v>
      </c>
      <c r="BK306" s="298">
        <f t="shared" si="91"/>
        <v>0</v>
      </c>
      <c r="BL306" s="298">
        <f t="shared" si="91"/>
        <v>0</v>
      </c>
      <c r="BM306" s="298">
        <f t="shared" si="91"/>
        <v>0</v>
      </c>
      <c r="BN306" s="298">
        <f t="shared" si="91"/>
        <v>0</v>
      </c>
      <c r="BO306" s="298">
        <f t="shared" si="91"/>
        <v>0</v>
      </c>
      <c r="BP306" s="298">
        <f t="shared" si="91"/>
        <v>0</v>
      </c>
      <c r="BQ306" s="298">
        <f t="shared" si="91"/>
        <v>0</v>
      </c>
      <c r="BR306" s="298">
        <f t="shared" si="91"/>
        <v>0</v>
      </c>
      <c r="BS306" s="298">
        <f t="shared" si="91"/>
        <v>0</v>
      </c>
      <c r="BT306" s="298">
        <f t="shared" si="91"/>
        <v>0</v>
      </c>
      <c r="BU306" s="298">
        <f t="shared" si="91"/>
        <v>0</v>
      </c>
    </row>
    <row r="307" spans="2:73" ht="18" customHeight="1">
      <c r="B307" s="294">
        <v>301</v>
      </c>
      <c r="C307" s="292"/>
      <c r="D307" s="361"/>
      <c r="E307" s="362"/>
      <c r="F307" s="363"/>
      <c r="G307" s="363"/>
      <c r="H307" s="364"/>
      <c r="I307" s="363"/>
      <c r="J307" s="363"/>
      <c r="K307" s="291"/>
      <c r="L307" s="292" t="str">
        <f t="shared" si="79"/>
        <v/>
      </c>
      <c r="M307" s="292"/>
      <c r="N307" s="293">
        <f t="shared" ref="N307:AC326" si="92">SUMIFS(listof_result_total_scores,listof_result_program_codes,$C307,listof_result_teams,N$3)</f>
        <v>0</v>
      </c>
      <c r="O307" s="293">
        <f t="shared" si="92"/>
        <v>0</v>
      </c>
      <c r="P307" s="293">
        <f t="shared" si="92"/>
        <v>0</v>
      </c>
      <c r="Q307" s="293">
        <f t="shared" si="92"/>
        <v>0</v>
      </c>
      <c r="R307" s="293">
        <f t="shared" si="92"/>
        <v>0</v>
      </c>
      <c r="S307" s="293">
        <f t="shared" si="92"/>
        <v>0</v>
      </c>
      <c r="T307" s="293">
        <f t="shared" si="92"/>
        <v>0</v>
      </c>
      <c r="U307" s="293">
        <f t="shared" si="92"/>
        <v>0</v>
      </c>
      <c r="V307" s="293">
        <f t="shared" si="92"/>
        <v>0</v>
      </c>
      <c r="W307" s="293">
        <f t="shared" si="92"/>
        <v>0</v>
      </c>
      <c r="X307" s="293">
        <f t="shared" si="92"/>
        <v>0</v>
      </c>
      <c r="Y307" s="293">
        <f t="shared" si="92"/>
        <v>0</v>
      </c>
      <c r="Z307" s="293">
        <f t="shared" si="92"/>
        <v>0</v>
      </c>
      <c r="AA307" s="293">
        <f t="shared" si="92"/>
        <v>0</v>
      </c>
      <c r="AB307" s="293">
        <f t="shared" si="92"/>
        <v>0</v>
      </c>
      <c r="AC307" s="293">
        <f t="shared" si="92"/>
        <v>0</v>
      </c>
      <c r="AD307" s="293">
        <f t="shared" si="91"/>
        <v>0</v>
      </c>
      <c r="AE307" s="293">
        <f t="shared" si="91"/>
        <v>0</v>
      </c>
      <c r="AF307" s="293">
        <f t="shared" si="91"/>
        <v>0</v>
      </c>
      <c r="AG307" s="293">
        <f t="shared" si="91"/>
        <v>0</v>
      </c>
      <c r="AH307" s="293">
        <f t="shared" si="91"/>
        <v>0</v>
      </c>
      <c r="AI307" s="293">
        <f t="shared" si="91"/>
        <v>0</v>
      </c>
      <c r="AJ307" s="293">
        <f t="shared" si="91"/>
        <v>0</v>
      </c>
      <c r="AK307" s="293">
        <f t="shared" si="91"/>
        <v>0</v>
      </c>
      <c r="AL307" s="293">
        <f t="shared" si="91"/>
        <v>0</v>
      </c>
      <c r="AM307" s="293">
        <f t="shared" si="91"/>
        <v>0</v>
      </c>
      <c r="AN307" s="293">
        <f t="shared" si="91"/>
        <v>0</v>
      </c>
      <c r="AO307" s="293">
        <f t="shared" si="91"/>
        <v>0</v>
      </c>
      <c r="AP307" s="293">
        <f t="shared" si="91"/>
        <v>0</v>
      </c>
      <c r="AQ307" s="293">
        <f t="shared" si="91"/>
        <v>0</v>
      </c>
      <c r="AR307" s="293">
        <f t="shared" si="91"/>
        <v>0</v>
      </c>
      <c r="AS307" s="293">
        <f t="shared" si="91"/>
        <v>0</v>
      </c>
      <c r="AT307" s="293">
        <f t="shared" si="91"/>
        <v>0</v>
      </c>
      <c r="AU307" s="293">
        <f t="shared" si="91"/>
        <v>0</v>
      </c>
      <c r="AV307" s="293">
        <f t="shared" si="91"/>
        <v>0</v>
      </c>
      <c r="AW307" s="293">
        <f t="shared" si="91"/>
        <v>0</v>
      </c>
      <c r="AX307" s="293">
        <f t="shared" si="91"/>
        <v>0</v>
      </c>
      <c r="AY307" s="293">
        <f t="shared" si="91"/>
        <v>0</v>
      </c>
      <c r="AZ307" s="293">
        <f t="shared" si="91"/>
        <v>0</v>
      </c>
      <c r="BA307" s="293">
        <f t="shared" si="91"/>
        <v>0</v>
      </c>
      <c r="BB307" s="293">
        <f t="shared" si="91"/>
        <v>0</v>
      </c>
      <c r="BC307" s="293">
        <f t="shared" si="91"/>
        <v>0</v>
      </c>
      <c r="BD307" s="293">
        <f t="shared" si="91"/>
        <v>0</v>
      </c>
      <c r="BE307" s="293">
        <f t="shared" si="91"/>
        <v>0</v>
      </c>
      <c r="BF307" s="293">
        <f t="shared" si="91"/>
        <v>0</v>
      </c>
      <c r="BG307" s="293">
        <f t="shared" si="91"/>
        <v>0</v>
      </c>
      <c r="BH307" s="293">
        <f t="shared" si="91"/>
        <v>0</v>
      </c>
      <c r="BI307" s="293">
        <f t="shared" si="91"/>
        <v>0</v>
      </c>
      <c r="BJ307" s="293">
        <f t="shared" si="91"/>
        <v>0</v>
      </c>
      <c r="BK307" s="293">
        <f t="shared" si="91"/>
        <v>0</v>
      </c>
      <c r="BL307" s="293">
        <f t="shared" si="91"/>
        <v>0</v>
      </c>
      <c r="BM307" s="293">
        <f t="shared" si="91"/>
        <v>0</v>
      </c>
      <c r="BN307" s="293">
        <f t="shared" si="91"/>
        <v>0</v>
      </c>
      <c r="BO307" s="293">
        <f t="shared" si="91"/>
        <v>0</v>
      </c>
      <c r="BP307" s="293">
        <f t="shared" si="91"/>
        <v>0</v>
      </c>
      <c r="BQ307" s="293">
        <f t="shared" si="91"/>
        <v>0</v>
      </c>
      <c r="BR307" s="293">
        <f t="shared" si="91"/>
        <v>0</v>
      </c>
      <c r="BS307" s="293">
        <f t="shared" si="91"/>
        <v>0</v>
      </c>
      <c r="BT307" s="293">
        <f t="shared" si="91"/>
        <v>0</v>
      </c>
      <c r="BU307" s="293">
        <f t="shared" si="91"/>
        <v>0</v>
      </c>
    </row>
    <row r="308" spans="2:73" ht="18" customHeight="1" thickBot="1">
      <c r="B308" s="294">
        <v>302</v>
      </c>
      <c r="C308" s="297"/>
      <c r="D308" s="365"/>
      <c r="E308" s="366"/>
      <c r="F308" s="367"/>
      <c r="G308" s="367"/>
      <c r="H308" s="368"/>
      <c r="I308" s="367"/>
      <c r="J308" s="367"/>
      <c r="K308" s="295"/>
      <c r="L308" s="297" t="str">
        <f t="shared" si="79"/>
        <v/>
      </c>
      <c r="M308" s="297"/>
      <c r="N308" s="298">
        <f t="shared" si="92"/>
        <v>0</v>
      </c>
      <c r="O308" s="298">
        <f t="shared" si="92"/>
        <v>0</v>
      </c>
      <c r="P308" s="298">
        <f t="shared" si="91"/>
        <v>0</v>
      </c>
      <c r="Q308" s="298">
        <f t="shared" si="91"/>
        <v>0</v>
      </c>
      <c r="R308" s="298">
        <f t="shared" si="91"/>
        <v>0</v>
      </c>
      <c r="S308" s="298">
        <f t="shared" si="91"/>
        <v>0</v>
      </c>
      <c r="T308" s="298">
        <f t="shared" si="91"/>
        <v>0</v>
      </c>
      <c r="U308" s="298">
        <f t="shared" si="91"/>
        <v>0</v>
      </c>
      <c r="V308" s="298">
        <f t="shared" si="91"/>
        <v>0</v>
      </c>
      <c r="W308" s="298">
        <f t="shared" si="91"/>
        <v>0</v>
      </c>
      <c r="X308" s="298">
        <f t="shared" si="91"/>
        <v>0</v>
      </c>
      <c r="Y308" s="298">
        <f t="shared" si="91"/>
        <v>0</v>
      </c>
      <c r="Z308" s="298">
        <f t="shared" si="91"/>
        <v>0</v>
      </c>
      <c r="AA308" s="298">
        <f t="shared" si="91"/>
        <v>0</v>
      </c>
      <c r="AB308" s="298">
        <f t="shared" si="91"/>
        <v>0</v>
      </c>
      <c r="AC308" s="298">
        <f t="shared" si="91"/>
        <v>0</v>
      </c>
      <c r="AD308" s="298">
        <f t="shared" si="91"/>
        <v>0</v>
      </c>
      <c r="AE308" s="298">
        <f t="shared" si="91"/>
        <v>0</v>
      </c>
      <c r="AF308" s="298">
        <f t="shared" si="91"/>
        <v>0</v>
      </c>
      <c r="AG308" s="298">
        <f t="shared" si="91"/>
        <v>0</v>
      </c>
      <c r="AH308" s="298">
        <f t="shared" si="91"/>
        <v>0</v>
      </c>
      <c r="AI308" s="298">
        <f t="shared" si="91"/>
        <v>0</v>
      </c>
      <c r="AJ308" s="298">
        <f t="shared" si="91"/>
        <v>0</v>
      </c>
      <c r="AK308" s="298">
        <f t="shared" si="91"/>
        <v>0</v>
      </c>
      <c r="AL308" s="298">
        <f t="shared" si="91"/>
        <v>0</v>
      </c>
      <c r="AM308" s="298">
        <f t="shared" si="91"/>
        <v>0</v>
      </c>
      <c r="AN308" s="298">
        <f t="shared" si="91"/>
        <v>0</v>
      </c>
      <c r="AO308" s="298">
        <f t="shared" si="91"/>
        <v>0</v>
      </c>
      <c r="AP308" s="298">
        <f t="shared" si="91"/>
        <v>0</v>
      </c>
      <c r="AQ308" s="298">
        <f t="shared" si="91"/>
        <v>0</v>
      </c>
      <c r="AR308" s="298">
        <f t="shared" si="91"/>
        <v>0</v>
      </c>
      <c r="AS308" s="298">
        <f t="shared" si="91"/>
        <v>0</v>
      </c>
      <c r="AT308" s="298">
        <f t="shared" si="91"/>
        <v>0</v>
      </c>
      <c r="AU308" s="298">
        <f t="shared" si="91"/>
        <v>0</v>
      </c>
      <c r="AV308" s="298">
        <f t="shared" si="91"/>
        <v>0</v>
      </c>
      <c r="AW308" s="298">
        <f t="shared" si="91"/>
        <v>0</v>
      </c>
      <c r="AX308" s="298">
        <f t="shared" si="91"/>
        <v>0</v>
      </c>
      <c r="AY308" s="298">
        <f t="shared" si="91"/>
        <v>0</v>
      </c>
      <c r="AZ308" s="298">
        <f t="shared" si="91"/>
        <v>0</v>
      </c>
      <c r="BA308" s="298">
        <f t="shared" si="91"/>
        <v>0</v>
      </c>
      <c r="BB308" s="298">
        <f t="shared" si="91"/>
        <v>0</v>
      </c>
      <c r="BC308" s="298">
        <f t="shared" si="91"/>
        <v>0</v>
      </c>
      <c r="BD308" s="298">
        <f t="shared" si="91"/>
        <v>0</v>
      </c>
      <c r="BE308" s="298">
        <f t="shared" si="91"/>
        <v>0</v>
      </c>
      <c r="BF308" s="298">
        <f t="shared" si="91"/>
        <v>0</v>
      </c>
      <c r="BG308" s="298">
        <f t="shared" si="91"/>
        <v>0</v>
      </c>
      <c r="BH308" s="298">
        <f t="shared" si="91"/>
        <v>0</v>
      </c>
      <c r="BI308" s="298">
        <f t="shared" si="91"/>
        <v>0</v>
      </c>
      <c r="BJ308" s="298">
        <f t="shared" si="91"/>
        <v>0</v>
      </c>
      <c r="BK308" s="298">
        <f t="shared" si="91"/>
        <v>0</v>
      </c>
      <c r="BL308" s="298">
        <f t="shared" si="91"/>
        <v>0</v>
      </c>
      <c r="BM308" s="298">
        <f t="shared" si="91"/>
        <v>0</v>
      </c>
      <c r="BN308" s="298">
        <f t="shared" si="91"/>
        <v>0</v>
      </c>
      <c r="BO308" s="298">
        <f t="shared" si="91"/>
        <v>0</v>
      </c>
      <c r="BP308" s="298">
        <f t="shared" si="91"/>
        <v>0</v>
      </c>
      <c r="BQ308" s="298">
        <f t="shared" si="91"/>
        <v>0</v>
      </c>
      <c r="BR308" s="298">
        <f t="shared" si="91"/>
        <v>0</v>
      </c>
      <c r="BS308" s="298">
        <f t="shared" si="91"/>
        <v>0</v>
      </c>
      <c r="BT308" s="298">
        <f t="shared" si="91"/>
        <v>0</v>
      </c>
      <c r="BU308" s="298">
        <f t="shared" si="91"/>
        <v>0</v>
      </c>
    </row>
    <row r="309" spans="2:73" ht="18" customHeight="1">
      <c r="B309" s="294">
        <v>303</v>
      </c>
      <c r="C309" s="292"/>
      <c r="D309" s="361"/>
      <c r="E309" s="362"/>
      <c r="F309" s="363"/>
      <c r="G309" s="363"/>
      <c r="H309" s="364"/>
      <c r="I309" s="363"/>
      <c r="J309" s="363"/>
      <c r="K309" s="291"/>
      <c r="L309" s="292" t="str">
        <f t="shared" si="79"/>
        <v/>
      </c>
      <c r="M309" s="292"/>
      <c r="N309" s="293">
        <f t="shared" si="92"/>
        <v>0</v>
      </c>
      <c r="O309" s="293">
        <f t="shared" si="92"/>
        <v>0</v>
      </c>
      <c r="P309" s="293">
        <f t="shared" si="91"/>
        <v>0</v>
      </c>
      <c r="Q309" s="293">
        <f t="shared" si="91"/>
        <v>0</v>
      </c>
      <c r="R309" s="293">
        <f t="shared" si="91"/>
        <v>0</v>
      </c>
      <c r="S309" s="293">
        <f t="shared" si="91"/>
        <v>0</v>
      </c>
      <c r="T309" s="293">
        <f t="shared" si="91"/>
        <v>0</v>
      </c>
      <c r="U309" s="293">
        <f t="shared" si="91"/>
        <v>0</v>
      </c>
      <c r="V309" s="293">
        <f t="shared" si="91"/>
        <v>0</v>
      </c>
      <c r="W309" s="293">
        <f t="shared" si="91"/>
        <v>0</v>
      </c>
      <c r="X309" s="293">
        <f t="shared" si="91"/>
        <v>0</v>
      </c>
      <c r="Y309" s="293">
        <f t="shared" si="91"/>
        <v>0</v>
      </c>
      <c r="Z309" s="293">
        <f t="shared" si="91"/>
        <v>0</v>
      </c>
      <c r="AA309" s="293">
        <f t="shared" si="91"/>
        <v>0</v>
      </c>
      <c r="AB309" s="293">
        <f t="shared" si="91"/>
        <v>0</v>
      </c>
      <c r="AC309" s="293">
        <f t="shared" si="91"/>
        <v>0</v>
      </c>
      <c r="AD309" s="293">
        <f t="shared" si="91"/>
        <v>0</v>
      </c>
      <c r="AE309" s="293">
        <f t="shared" si="91"/>
        <v>0</v>
      </c>
      <c r="AF309" s="293">
        <f t="shared" si="91"/>
        <v>0</v>
      </c>
      <c r="AG309" s="293">
        <f t="shared" si="91"/>
        <v>0</v>
      </c>
      <c r="AH309" s="293">
        <f t="shared" si="91"/>
        <v>0</v>
      </c>
      <c r="AI309" s="293">
        <f t="shared" si="91"/>
        <v>0</v>
      </c>
      <c r="AJ309" s="293">
        <f t="shared" si="91"/>
        <v>0</v>
      </c>
      <c r="AK309" s="293">
        <f t="shared" si="91"/>
        <v>0</v>
      </c>
      <c r="AL309" s="293">
        <f t="shared" si="91"/>
        <v>0</v>
      </c>
      <c r="AM309" s="293">
        <f t="shared" si="91"/>
        <v>0</v>
      </c>
      <c r="AN309" s="293">
        <f t="shared" si="91"/>
        <v>0</v>
      </c>
      <c r="AO309" s="293">
        <f t="shared" si="91"/>
        <v>0</v>
      </c>
      <c r="AP309" s="293">
        <f t="shared" si="91"/>
        <v>0</v>
      </c>
      <c r="AQ309" s="293">
        <f t="shared" si="91"/>
        <v>0</v>
      </c>
      <c r="AR309" s="293">
        <f t="shared" si="91"/>
        <v>0</v>
      </c>
      <c r="AS309" s="293">
        <f t="shared" si="91"/>
        <v>0</v>
      </c>
      <c r="AT309" s="293">
        <f t="shared" si="91"/>
        <v>0</v>
      </c>
      <c r="AU309" s="293">
        <f t="shared" si="91"/>
        <v>0</v>
      </c>
      <c r="AV309" s="293">
        <f t="shared" si="91"/>
        <v>0</v>
      </c>
      <c r="AW309" s="293">
        <f t="shared" si="91"/>
        <v>0</v>
      </c>
      <c r="AX309" s="293">
        <f t="shared" si="91"/>
        <v>0</v>
      </c>
      <c r="AY309" s="293">
        <f t="shared" si="91"/>
        <v>0</v>
      </c>
      <c r="AZ309" s="293">
        <f t="shared" si="91"/>
        <v>0</v>
      </c>
      <c r="BA309" s="293">
        <f t="shared" si="91"/>
        <v>0</v>
      </c>
      <c r="BB309" s="293">
        <f t="shared" si="91"/>
        <v>0</v>
      </c>
      <c r="BC309" s="293">
        <f t="shared" si="91"/>
        <v>0</v>
      </c>
      <c r="BD309" s="293">
        <f t="shared" si="91"/>
        <v>0</v>
      </c>
      <c r="BE309" s="293">
        <f t="shared" si="91"/>
        <v>0</v>
      </c>
      <c r="BF309" s="293">
        <f t="shared" si="91"/>
        <v>0</v>
      </c>
      <c r="BG309" s="293">
        <f t="shared" si="91"/>
        <v>0</v>
      </c>
      <c r="BH309" s="293">
        <f t="shared" si="91"/>
        <v>0</v>
      </c>
      <c r="BI309" s="293">
        <f t="shared" si="91"/>
        <v>0</v>
      </c>
      <c r="BJ309" s="293">
        <f t="shared" si="91"/>
        <v>0</v>
      </c>
      <c r="BK309" s="293">
        <f t="shared" si="91"/>
        <v>0</v>
      </c>
      <c r="BL309" s="293">
        <f t="shared" ref="P309:BU314" si="93">SUMIFS(listof_result_total_scores,listof_result_program_codes,$C309,listof_result_teams,BL$3)</f>
        <v>0</v>
      </c>
      <c r="BM309" s="293">
        <f t="shared" si="93"/>
        <v>0</v>
      </c>
      <c r="BN309" s="293">
        <f t="shared" si="93"/>
        <v>0</v>
      </c>
      <c r="BO309" s="293">
        <f t="shared" si="93"/>
        <v>0</v>
      </c>
      <c r="BP309" s="293">
        <f t="shared" si="93"/>
        <v>0</v>
      </c>
      <c r="BQ309" s="293">
        <f t="shared" si="93"/>
        <v>0</v>
      </c>
      <c r="BR309" s="293">
        <f t="shared" si="93"/>
        <v>0</v>
      </c>
      <c r="BS309" s="293">
        <f t="shared" si="93"/>
        <v>0</v>
      </c>
      <c r="BT309" s="293">
        <f t="shared" si="93"/>
        <v>0</v>
      </c>
      <c r="BU309" s="293">
        <f t="shared" si="93"/>
        <v>0</v>
      </c>
    </row>
    <row r="310" spans="2:73" ht="18" customHeight="1" thickBot="1">
      <c r="B310" s="294">
        <v>304</v>
      </c>
      <c r="C310" s="297"/>
      <c r="D310" s="365"/>
      <c r="E310" s="366"/>
      <c r="F310" s="367"/>
      <c r="G310" s="367"/>
      <c r="H310" s="368"/>
      <c r="I310" s="367"/>
      <c r="J310" s="367"/>
      <c r="K310" s="295"/>
      <c r="L310" s="297" t="str">
        <f t="shared" si="79"/>
        <v/>
      </c>
      <c r="M310" s="297"/>
      <c r="N310" s="298">
        <f t="shared" si="92"/>
        <v>0</v>
      </c>
      <c r="O310" s="298">
        <f t="shared" si="92"/>
        <v>0</v>
      </c>
      <c r="P310" s="298">
        <f t="shared" si="93"/>
        <v>0</v>
      </c>
      <c r="Q310" s="298">
        <f t="shared" si="93"/>
        <v>0</v>
      </c>
      <c r="R310" s="298">
        <f t="shared" si="93"/>
        <v>0</v>
      </c>
      <c r="S310" s="298">
        <f t="shared" si="93"/>
        <v>0</v>
      </c>
      <c r="T310" s="298">
        <f t="shared" si="93"/>
        <v>0</v>
      </c>
      <c r="U310" s="298">
        <f t="shared" si="93"/>
        <v>0</v>
      </c>
      <c r="V310" s="298">
        <f t="shared" si="93"/>
        <v>0</v>
      </c>
      <c r="W310" s="298">
        <f t="shared" si="93"/>
        <v>0</v>
      </c>
      <c r="X310" s="298">
        <f t="shared" si="93"/>
        <v>0</v>
      </c>
      <c r="Y310" s="298">
        <f t="shared" si="93"/>
        <v>0</v>
      </c>
      <c r="Z310" s="298">
        <f t="shared" si="93"/>
        <v>0</v>
      </c>
      <c r="AA310" s="298">
        <f t="shared" si="93"/>
        <v>0</v>
      </c>
      <c r="AB310" s="298">
        <f t="shared" si="93"/>
        <v>0</v>
      </c>
      <c r="AC310" s="298">
        <f t="shared" si="93"/>
        <v>0</v>
      </c>
      <c r="AD310" s="298">
        <f t="shared" si="93"/>
        <v>0</v>
      </c>
      <c r="AE310" s="298">
        <f t="shared" si="93"/>
        <v>0</v>
      </c>
      <c r="AF310" s="298">
        <f t="shared" si="93"/>
        <v>0</v>
      </c>
      <c r="AG310" s="298">
        <f t="shared" si="93"/>
        <v>0</v>
      </c>
      <c r="AH310" s="298">
        <f t="shared" si="93"/>
        <v>0</v>
      </c>
      <c r="AI310" s="298">
        <f t="shared" si="93"/>
        <v>0</v>
      </c>
      <c r="AJ310" s="298">
        <f t="shared" si="93"/>
        <v>0</v>
      </c>
      <c r="AK310" s="298">
        <f t="shared" si="93"/>
        <v>0</v>
      </c>
      <c r="AL310" s="298">
        <f t="shared" si="93"/>
        <v>0</v>
      </c>
      <c r="AM310" s="298">
        <f t="shared" si="93"/>
        <v>0</v>
      </c>
      <c r="AN310" s="298">
        <f t="shared" si="93"/>
        <v>0</v>
      </c>
      <c r="AO310" s="298">
        <f t="shared" si="93"/>
        <v>0</v>
      </c>
      <c r="AP310" s="298">
        <f t="shared" si="93"/>
        <v>0</v>
      </c>
      <c r="AQ310" s="298">
        <f t="shared" si="93"/>
        <v>0</v>
      </c>
      <c r="AR310" s="298">
        <f t="shared" si="93"/>
        <v>0</v>
      </c>
      <c r="AS310" s="298">
        <f t="shared" si="93"/>
        <v>0</v>
      </c>
      <c r="AT310" s="298">
        <f t="shared" si="93"/>
        <v>0</v>
      </c>
      <c r="AU310" s="298">
        <f t="shared" si="93"/>
        <v>0</v>
      </c>
      <c r="AV310" s="298">
        <f t="shared" si="93"/>
        <v>0</v>
      </c>
      <c r="AW310" s="298">
        <f t="shared" si="93"/>
        <v>0</v>
      </c>
      <c r="AX310" s="298">
        <f t="shared" si="93"/>
        <v>0</v>
      </c>
      <c r="AY310" s="298">
        <f t="shared" si="93"/>
        <v>0</v>
      </c>
      <c r="AZ310" s="298">
        <f t="shared" si="93"/>
        <v>0</v>
      </c>
      <c r="BA310" s="298">
        <f t="shared" si="93"/>
        <v>0</v>
      </c>
      <c r="BB310" s="298">
        <f t="shared" si="93"/>
        <v>0</v>
      </c>
      <c r="BC310" s="298">
        <f t="shared" si="93"/>
        <v>0</v>
      </c>
      <c r="BD310" s="298">
        <f t="shared" si="93"/>
        <v>0</v>
      </c>
      <c r="BE310" s="298">
        <f t="shared" si="93"/>
        <v>0</v>
      </c>
      <c r="BF310" s="298">
        <f t="shared" si="93"/>
        <v>0</v>
      </c>
      <c r="BG310" s="298">
        <f t="shared" si="93"/>
        <v>0</v>
      </c>
      <c r="BH310" s="298">
        <f t="shared" si="93"/>
        <v>0</v>
      </c>
      <c r="BI310" s="298">
        <f t="shared" si="93"/>
        <v>0</v>
      </c>
      <c r="BJ310" s="298">
        <f t="shared" si="93"/>
        <v>0</v>
      </c>
      <c r="BK310" s="298">
        <f t="shared" si="93"/>
        <v>0</v>
      </c>
      <c r="BL310" s="298">
        <f t="shared" si="93"/>
        <v>0</v>
      </c>
      <c r="BM310" s="298">
        <f t="shared" si="93"/>
        <v>0</v>
      </c>
      <c r="BN310" s="298">
        <f t="shared" si="93"/>
        <v>0</v>
      </c>
      <c r="BO310" s="298">
        <f t="shared" si="93"/>
        <v>0</v>
      </c>
      <c r="BP310" s="298">
        <f t="shared" si="93"/>
        <v>0</v>
      </c>
      <c r="BQ310" s="298">
        <f t="shared" si="93"/>
        <v>0</v>
      </c>
      <c r="BR310" s="298">
        <f t="shared" si="93"/>
        <v>0</v>
      </c>
      <c r="BS310" s="298">
        <f t="shared" si="93"/>
        <v>0</v>
      </c>
      <c r="BT310" s="298">
        <f t="shared" si="93"/>
        <v>0</v>
      </c>
      <c r="BU310" s="298">
        <f t="shared" si="93"/>
        <v>0</v>
      </c>
    </row>
    <row r="311" spans="2:73" ht="18" customHeight="1">
      <c r="B311" s="294">
        <v>305</v>
      </c>
      <c r="C311" s="292"/>
      <c r="D311" s="361"/>
      <c r="E311" s="362"/>
      <c r="F311" s="363"/>
      <c r="G311" s="363"/>
      <c r="H311" s="364"/>
      <c r="I311" s="363"/>
      <c r="J311" s="363"/>
      <c r="K311" s="291"/>
      <c r="L311" s="292" t="str">
        <f t="shared" si="79"/>
        <v/>
      </c>
      <c r="M311" s="292"/>
      <c r="N311" s="293">
        <f t="shared" si="92"/>
        <v>0</v>
      </c>
      <c r="O311" s="293">
        <f t="shared" si="92"/>
        <v>0</v>
      </c>
      <c r="P311" s="293">
        <f t="shared" si="93"/>
        <v>0</v>
      </c>
      <c r="Q311" s="293">
        <f t="shared" si="93"/>
        <v>0</v>
      </c>
      <c r="R311" s="293">
        <f t="shared" si="93"/>
        <v>0</v>
      </c>
      <c r="S311" s="293">
        <f t="shared" si="93"/>
        <v>0</v>
      </c>
      <c r="T311" s="293">
        <f t="shared" si="93"/>
        <v>0</v>
      </c>
      <c r="U311" s="293">
        <f t="shared" si="93"/>
        <v>0</v>
      </c>
      <c r="V311" s="293">
        <f t="shared" si="93"/>
        <v>0</v>
      </c>
      <c r="W311" s="293">
        <f t="shared" si="93"/>
        <v>0</v>
      </c>
      <c r="X311" s="293">
        <f t="shared" si="93"/>
        <v>0</v>
      </c>
      <c r="Y311" s="293">
        <f t="shared" si="93"/>
        <v>0</v>
      </c>
      <c r="Z311" s="293">
        <f t="shared" si="93"/>
        <v>0</v>
      </c>
      <c r="AA311" s="293">
        <f t="shared" si="93"/>
        <v>0</v>
      </c>
      <c r="AB311" s="293">
        <f t="shared" si="93"/>
        <v>0</v>
      </c>
      <c r="AC311" s="293">
        <f t="shared" si="93"/>
        <v>0</v>
      </c>
      <c r="AD311" s="293">
        <f t="shared" si="93"/>
        <v>0</v>
      </c>
      <c r="AE311" s="293">
        <f t="shared" si="93"/>
        <v>0</v>
      </c>
      <c r="AF311" s="293">
        <f t="shared" si="93"/>
        <v>0</v>
      </c>
      <c r="AG311" s="293">
        <f t="shared" si="93"/>
        <v>0</v>
      </c>
      <c r="AH311" s="293">
        <f t="shared" si="93"/>
        <v>0</v>
      </c>
      <c r="AI311" s="293">
        <f t="shared" si="93"/>
        <v>0</v>
      </c>
      <c r="AJ311" s="293">
        <f t="shared" si="93"/>
        <v>0</v>
      </c>
      <c r="AK311" s="293">
        <f t="shared" si="93"/>
        <v>0</v>
      </c>
      <c r="AL311" s="293">
        <f t="shared" si="93"/>
        <v>0</v>
      </c>
      <c r="AM311" s="293">
        <f t="shared" si="93"/>
        <v>0</v>
      </c>
      <c r="AN311" s="293">
        <f t="shared" si="93"/>
        <v>0</v>
      </c>
      <c r="AO311" s="293">
        <f t="shared" si="93"/>
        <v>0</v>
      </c>
      <c r="AP311" s="293">
        <f t="shared" si="93"/>
        <v>0</v>
      </c>
      <c r="AQ311" s="293">
        <f t="shared" si="93"/>
        <v>0</v>
      </c>
      <c r="AR311" s="293">
        <f t="shared" si="93"/>
        <v>0</v>
      </c>
      <c r="AS311" s="293">
        <f t="shared" si="93"/>
        <v>0</v>
      </c>
      <c r="AT311" s="293">
        <f t="shared" si="93"/>
        <v>0</v>
      </c>
      <c r="AU311" s="293">
        <f t="shared" si="93"/>
        <v>0</v>
      </c>
      <c r="AV311" s="293">
        <f t="shared" si="93"/>
        <v>0</v>
      </c>
      <c r="AW311" s="293">
        <f t="shared" si="93"/>
        <v>0</v>
      </c>
      <c r="AX311" s="293">
        <f t="shared" si="93"/>
        <v>0</v>
      </c>
      <c r="AY311" s="293">
        <f t="shared" si="93"/>
        <v>0</v>
      </c>
      <c r="AZ311" s="293">
        <f t="shared" si="93"/>
        <v>0</v>
      </c>
      <c r="BA311" s="293">
        <f t="shared" si="93"/>
        <v>0</v>
      </c>
      <c r="BB311" s="293">
        <f t="shared" si="93"/>
        <v>0</v>
      </c>
      <c r="BC311" s="293">
        <f t="shared" si="93"/>
        <v>0</v>
      </c>
      <c r="BD311" s="293">
        <f t="shared" si="93"/>
        <v>0</v>
      </c>
      <c r="BE311" s="293">
        <f t="shared" si="93"/>
        <v>0</v>
      </c>
      <c r="BF311" s="293">
        <f t="shared" si="93"/>
        <v>0</v>
      </c>
      <c r="BG311" s="293">
        <f t="shared" si="93"/>
        <v>0</v>
      </c>
      <c r="BH311" s="293">
        <f t="shared" si="93"/>
        <v>0</v>
      </c>
      <c r="BI311" s="293">
        <f t="shared" si="93"/>
        <v>0</v>
      </c>
      <c r="BJ311" s="293">
        <f t="shared" si="93"/>
        <v>0</v>
      </c>
      <c r="BK311" s="293">
        <f t="shared" si="93"/>
        <v>0</v>
      </c>
      <c r="BL311" s="293">
        <f t="shared" si="93"/>
        <v>0</v>
      </c>
      <c r="BM311" s="293">
        <f t="shared" si="93"/>
        <v>0</v>
      </c>
      <c r="BN311" s="293">
        <f t="shared" si="93"/>
        <v>0</v>
      </c>
      <c r="BO311" s="293">
        <f t="shared" si="93"/>
        <v>0</v>
      </c>
      <c r="BP311" s="293">
        <f t="shared" si="93"/>
        <v>0</v>
      </c>
      <c r="BQ311" s="293">
        <f t="shared" si="93"/>
        <v>0</v>
      </c>
      <c r="BR311" s="293">
        <f t="shared" si="93"/>
        <v>0</v>
      </c>
      <c r="BS311" s="293">
        <f t="shared" si="93"/>
        <v>0</v>
      </c>
      <c r="BT311" s="293">
        <f t="shared" si="93"/>
        <v>0</v>
      </c>
      <c r="BU311" s="293">
        <f t="shared" si="93"/>
        <v>0</v>
      </c>
    </row>
    <row r="312" spans="2:73" ht="18" customHeight="1" thickBot="1">
      <c r="B312" s="294">
        <v>306</v>
      </c>
      <c r="C312" s="297"/>
      <c r="D312" s="365"/>
      <c r="E312" s="366"/>
      <c r="F312" s="367"/>
      <c r="G312" s="367"/>
      <c r="H312" s="368"/>
      <c r="I312" s="367"/>
      <c r="J312" s="367"/>
      <c r="K312" s="295"/>
      <c r="L312" s="297" t="str">
        <f t="shared" si="79"/>
        <v/>
      </c>
      <c r="M312" s="297"/>
      <c r="N312" s="298">
        <f t="shared" si="92"/>
        <v>0</v>
      </c>
      <c r="O312" s="298">
        <f t="shared" si="92"/>
        <v>0</v>
      </c>
      <c r="P312" s="298">
        <f t="shared" si="93"/>
        <v>0</v>
      </c>
      <c r="Q312" s="298">
        <f t="shared" si="93"/>
        <v>0</v>
      </c>
      <c r="R312" s="298">
        <f t="shared" si="93"/>
        <v>0</v>
      </c>
      <c r="S312" s="298">
        <f t="shared" si="93"/>
        <v>0</v>
      </c>
      <c r="T312" s="298">
        <f t="shared" si="93"/>
        <v>0</v>
      </c>
      <c r="U312" s="298">
        <f t="shared" si="93"/>
        <v>0</v>
      </c>
      <c r="V312" s="298">
        <f t="shared" si="93"/>
        <v>0</v>
      </c>
      <c r="W312" s="298">
        <f t="shared" si="93"/>
        <v>0</v>
      </c>
      <c r="X312" s="298">
        <f t="shared" si="93"/>
        <v>0</v>
      </c>
      <c r="Y312" s="298">
        <f t="shared" si="93"/>
        <v>0</v>
      </c>
      <c r="Z312" s="298">
        <f t="shared" si="93"/>
        <v>0</v>
      </c>
      <c r="AA312" s="298">
        <f t="shared" si="93"/>
        <v>0</v>
      </c>
      <c r="AB312" s="298">
        <f t="shared" si="93"/>
        <v>0</v>
      </c>
      <c r="AC312" s="298">
        <f t="shared" si="93"/>
        <v>0</v>
      </c>
      <c r="AD312" s="298">
        <f t="shared" si="93"/>
        <v>0</v>
      </c>
      <c r="AE312" s="298">
        <f t="shared" si="93"/>
        <v>0</v>
      </c>
      <c r="AF312" s="298">
        <f t="shared" si="93"/>
        <v>0</v>
      </c>
      <c r="AG312" s="298">
        <f t="shared" si="93"/>
        <v>0</v>
      </c>
      <c r="AH312" s="298">
        <f t="shared" si="93"/>
        <v>0</v>
      </c>
      <c r="AI312" s="298">
        <f t="shared" si="93"/>
        <v>0</v>
      </c>
      <c r="AJ312" s="298">
        <f t="shared" si="93"/>
        <v>0</v>
      </c>
      <c r="AK312" s="298">
        <f t="shared" si="93"/>
        <v>0</v>
      </c>
      <c r="AL312" s="298">
        <f t="shared" si="93"/>
        <v>0</v>
      </c>
      <c r="AM312" s="298">
        <f t="shared" si="93"/>
        <v>0</v>
      </c>
      <c r="AN312" s="298">
        <f t="shared" si="93"/>
        <v>0</v>
      </c>
      <c r="AO312" s="298">
        <f t="shared" si="93"/>
        <v>0</v>
      </c>
      <c r="AP312" s="298">
        <f t="shared" si="93"/>
        <v>0</v>
      </c>
      <c r="AQ312" s="298">
        <f t="shared" si="93"/>
        <v>0</v>
      </c>
      <c r="AR312" s="298">
        <f t="shared" si="93"/>
        <v>0</v>
      </c>
      <c r="AS312" s="298">
        <f t="shared" si="93"/>
        <v>0</v>
      </c>
      <c r="AT312" s="298">
        <f t="shared" si="93"/>
        <v>0</v>
      </c>
      <c r="AU312" s="298">
        <f t="shared" si="93"/>
        <v>0</v>
      </c>
      <c r="AV312" s="298">
        <f t="shared" si="93"/>
        <v>0</v>
      </c>
      <c r="AW312" s="298">
        <f t="shared" si="93"/>
        <v>0</v>
      </c>
      <c r="AX312" s="298">
        <f t="shared" si="93"/>
        <v>0</v>
      </c>
      <c r="AY312" s="298">
        <f t="shared" si="93"/>
        <v>0</v>
      </c>
      <c r="AZ312" s="298">
        <f t="shared" si="93"/>
        <v>0</v>
      </c>
      <c r="BA312" s="298">
        <f t="shared" si="93"/>
        <v>0</v>
      </c>
      <c r="BB312" s="298">
        <f t="shared" si="93"/>
        <v>0</v>
      </c>
      <c r="BC312" s="298">
        <f t="shared" si="93"/>
        <v>0</v>
      </c>
      <c r="BD312" s="298">
        <f t="shared" si="93"/>
        <v>0</v>
      </c>
      <c r="BE312" s="298">
        <f t="shared" si="93"/>
        <v>0</v>
      </c>
      <c r="BF312" s="298">
        <f t="shared" si="93"/>
        <v>0</v>
      </c>
      <c r="BG312" s="298">
        <f t="shared" si="93"/>
        <v>0</v>
      </c>
      <c r="BH312" s="298">
        <f t="shared" si="93"/>
        <v>0</v>
      </c>
      <c r="BI312" s="298">
        <f t="shared" si="93"/>
        <v>0</v>
      </c>
      <c r="BJ312" s="298">
        <f t="shared" si="93"/>
        <v>0</v>
      </c>
      <c r="BK312" s="298">
        <f t="shared" si="93"/>
        <v>0</v>
      </c>
      <c r="BL312" s="298">
        <f t="shared" si="93"/>
        <v>0</v>
      </c>
      <c r="BM312" s="298">
        <f t="shared" si="93"/>
        <v>0</v>
      </c>
      <c r="BN312" s="298">
        <f t="shared" si="93"/>
        <v>0</v>
      </c>
      <c r="BO312" s="298">
        <f t="shared" si="93"/>
        <v>0</v>
      </c>
      <c r="BP312" s="298">
        <f t="shared" si="93"/>
        <v>0</v>
      </c>
      <c r="BQ312" s="298">
        <f t="shared" si="93"/>
        <v>0</v>
      </c>
      <c r="BR312" s="298">
        <f t="shared" si="93"/>
        <v>0</v>
      </c>
      <c r="BS312" s="298">
        <f t="shared" si="93"/>
        <v>0</v>
      </c>
      <c r="BT312" s="298">
        <f t="shared" si="93"/>
        <v>0</v>
      </c>
      <c r="BU312" s="298">
        <f t="shared" si="93"/>
        <v>0</v>
      </c>
    </row>
    <row r="313" spans="2:73" ht="18" customHeight="1">
      <c r="B313" s="294">
        <v>307</v>
      </c>
      <c r="C313" s="292"/>
      <c r="D313" s="361"/>
      <c r="E313" s="362"/>
      <c r="F313" s="363"/>
      <c r="G313" s="363"/>
      <c r="H313" s="364"/>
      <c r="I313" s="363"/>
      <c r="J313" s="363"/>
      <c r="K313" s="291"/>
      <c r="L313" s="292" t="str">
        <f t="shared" si="79"/>
        <v/>
      </c>
      <c r="M313" s="292"/>
      <c r="N313" s="293">
        <f t="shared" si="92"/>
        <v>0</v>
      </c>
      <c r="O313" s="293">
        <f t="shared" si="92"/>
        <v>0</v>
      </c>
      <c r="P313" s="293">
        <f t="shared" si="93"/>
        <v>0</v>
      </c>
      <c r="Q313" s="293">
        <f t="shared" si="93"/>
        <v>0</v>
      </c>
      <c r="R313" s="293">
        <f t="shared" si="93"/>
        <v>0</v>
      </c>
      <c r="S313" s="293">
        <f t="shared" si="93"/>
        <v>0</v>
      </c>
      <c r="T313" s="293">
        <f t="shared" si="93"/>
        <v>0</v>
      </c>
      <c r="U313" s="293">
        <f t="shared" si="93"/>
        <v>0</v>
      </c>
      <c r="V313" s="293">
        <f t="shared" si="93"/>
        <v>0</v>
      </c>
      <c r="W313" s="293">
        <f t="shared" si="93"/>
        <v>0</v>
      </c>
      <c r="X313" s="293">
        <f t="shared" si="93"/>
        <v>0</v>
      </c>
      <c r="Y313" s="293">
        <f t="shared" si="93"/>
        <v>0</v>
      </c>
      <c r="Z313" s="293">
        <f t="shared" si="93"/>
        <v>0</v>
      </c>
      <c r="AA313" s="293">
        <f t="shared" si="93"/>
        <v>0</v>
      </c>
      <c r="AB313" s="293">
        <f t="shared" si="93"/>
        <v>0</v>
      </c>
      <c r="AC313" s="293">
        <f t="shared" si="93"/>
        <v>0</v>
      </c>
      <c r="AD313" s="293">
        <f t="shared" si="93"/>
        <v>0</v>
      </c>
      <c r="AE313" s="293">
        <f t="shared" si="93"/>
        <v>0</v>
      </c>
      <c r="AF313" s="293">
        <f t="shared" si="93"/>
        <v>0</v>
      </c>
      <c r="AG313" s="293">
        <f t="shared" si="93"/>
        <v>0</v>
      </c>
      <c r="AH313" s="293">
        <f t="shared" si="93"/>
        <v>0</v>
      </c>
      <c r="AI313" s="293">
        <f t="shared" si="93"/>
        <v>0</v>
      </c>
      <c r="AJ313" s="293">
        <f t="shared" si="93"/>
        <v>0</v>
      </c>
      <c r="AK313" s="293">
        <f t="shared" si="93"/>
        <v>0</v>
      </c>
      <c r="AL313" s="293">
        <f t="shared" si="93"/>
        <v>0</v>
      </c>
      <c r="AM313" s="293">
        <f t="shared" si="93"/>
        <v>0</v>
      </c>
      <c r="AN313" s="293">
        <f t="shared" si="93"/>
        <v>0</v>
      </c>
      <c r="AO313" s="293">
        <f t="shared" si="93"/>
        <v>0</v>
      </c>
      <c r="AP313" s="293">
        <f t="shared" si="93"/>
        <v>0</v>
      </c>
      <c r="AQ313" s="293">
        <f t="shared" si="93"/>
        <v>0</v>
      </c>
      <c r="AR313" s="293">
        <f t="shared" si="93"/>
        <v>0</v>
      </c>
      <c r="AS313" s="293">
        <f t="shared" si="93"/>
        <v>0</v>
      </c>
      <c r="AT313" s="293">
        <f t="shared" si="93"/>
        <v>0</v>
      </c>
      <c r="AU313" s="293">
        <f t="shared" si="93"/>
        <v>0</v>
      </c>
      <c r="AV313" s="293">
        <f t="shared" si="93"/>
        <v>0</v>
      </c>
      <c r="AW313" s="293">
        <f t="shared" si="93"/>
        <v>0</v>
      </c>
      <c r="AX313" s="293">
        <f t="shared" si="93"/>
        <v>0</v>
      </c>
      <c r="AY313" s="293">
        <f t="shared" si="93"/>
        <v>0</v>
      </c>
      <c r="AZ313" s="293">
        <f t="shared" si="93"/>
        <v>0</v>
      </c>
      <c r="BA313" s="293">
        <f t="shared" si="93"/>
        <v>0</v>
      </c>
      <c r="BB313" s="293">
        <f t="shared" si="93"/>
        <v>0</v>
      </c>
      <c r="BC313" s="293">
        <f t="shared" si="93"/>
        <v>0</v>
      </c>
      <c r="BD313" s="293">
        <f t="shared" si="93"/>
        <v>0</v>
      </c>
      <c r="BE313" s="293">
        <f t="shared" si="93"/>
        <v>0</v>
      </c>
      <c r="BF313" s="293">
        <f t="shared" si="93"/>
        <v>0</v>
      </c>
      <c r="BG313" s="293">
        <f t="shared" si="93"/>
        <v>0</v>
      </c>
      <c r="BH313" s="293">
        <f t="shared" si="93"/>
        <v>0</v>
      </c>
      <c r="BI313" s="293">
        <f t="shared" si="93"/>
        <v>0</v>
      </c>
      <c r="BJ313" s="293">
        <f t="shared" si="93"/>
        <v>0</v>
      </c>
      <c r="BK313" s="293">
        <f t="shared" si="93"/>
        <v>0</v>
      </c>
      <c r="BL313" s="293">
        <f t="shared" si="93"/>
        <v>0</v>
      </c>
      <c r="BM313" s="293">
        <f t="shared" si="93"/>
        <v>0</v>
      </c>
      <c r="BN313" s="293">
        <f t="shared" si="93"/>
        <v>0</v>
      </c>
      <c r="BO313" s="293">
        <f t="shared" si="93"/>
        <v>0</v>
      </c>
      <c r="BP313" s="293">
        <f t="shared" si="93"/>
        <v>0</v>
      </c>
      <c r="BQ313" s="293">
        <f t="shared" si="93"/>
        <v>0</v>
      </c>
      <c r="BR313" s="293">
        <f t="shared" si="93"/>
        <v>0</v>
      </c>
      <c r="BS313" s="293">
        <f t="shared" si="93"/>
        <v>0</v>
      </c>
      <c r="BT313" s="293">
        <f t="shared" si="93"/>
        <v>0</v>
      </c>
      <c r="BU313" s="293">
        <f t="shared" si="93"/>
        <v>0</v>
      </c>
    </row>
    <row r="314" spans="2:73" ht="18" customHeight="1" thickBot="1">
      <c r="B314" s="294">
        <v>308</v>
      </c>
      <c r="C314" s="297"/>
      <c r="D314" s="365"/>
      <c r="E314" s="366"/>
      <c r="F314" s="367"/>
      <c r="G314" s="367"/>
      <c r="H314" s="368"/>
      <c r="I314" s="367"/>
      <c r="J314" s="367"/>
      <c r="K314" s="295"/>
      <c r="L314" s="297" t="str">
        <f t="shared" si="79"/>
        <v/>
      </c>
      <c r="M314" s="297"/>
      <c r="N314" s="298">
        <f t="shared" si="92"/>
        <v>0</v>
      </c>
      <c r="O314" s="298">
        <f t="shared" si="92"/>
        <v>0</v>
      </c>
      <c r="P314" s="298">
        <f t="shared" si="93"/>
        <v>0</v>
      </c>
      <c r="Q314" s="298">
        <f t="shared" si="93"/>
        <v>0</v>
      </c>
      <c r="R314" s="298">
        <f t="shared" si="93"/>
        <v>0</v>
      </c>
      <c r="S314" s="298">
        <f t="shared" si="93"/>
        <v>0</v>
      </c>
      <c r="T314" s="298">
        <f t="shared" si="93"/>
        <v>0</v>
      </c>
      <c r="U314" s="298">
        <f t="shared" si="93"/>
        <v>0</v>
      </c>
      <c r="V314" s="298">
        <f t="shared" si="93"/>
        <v>0</v>
      </c>
      <c r="W314" s="298">
        <f t="shared" si="93"/>
        <v>0</v>
      </c>
      <c r="X314" s="298">
        <f t="shared" si="93"/>
        <v>0</v>
      </c>
      <c r="Y314" s="298">
        <f t="shared" si="93"/>
        <v>0</v>
      </c>
      <c r="Z314" s="298">
        <f t="shared" si="93"/>
        <v>0</v>
      </c>
      <c r="AA314" s="298">
        <f t="shared" si="93"/>
        <v>0</v>
      </c>
      <c r="AB314" s="298">
        <f t="shared" si="93"/>
        <v>0</v>
      </c>
      <c r="AC314" s="298">
        <f t="shared" ref="P314:BU318" si="94">SUMIFS(listof_result_total_scores,listof_result_program_codes,$C314,listof_result_teams,AC$3)</f>
        <v>0</v>
      </c>
      <c r="AD314" s="298">
        <f t="shared" si="94"/>
        <v>0</v>
      </c>
      <c r="AE314" s="298">
        <f t="shared" si="94"/>
        <v>0</v>
      </c>
      <c r="AF314" s="298">
        <f t="shared" si="94"/>
        <v>0</v>
      </c>
      <c r="AG314" s="298">
        <f t="shared" si="94"/>
        <v>0</v>
      </c>
      <c r="AH314" s="298">
        <f t="shared" si="94"/>
        <v>0</v>
      </c>
      <c r="AI314" s="298">
        <f t="shared" si="94"/>
        <v>0</v>
      </c>
      <c r="AJ314" s="298">
        <f t="shared" si="94"/>
        <v>0</v>
      </c>
      <c r="AK314" s="298">
        <f t="shared" si="94"/>
        <v>0</v>
      </c>
      <c r="AL314" s="298">
        <f t="shared" si="94"/>
        <v>0</v>
      </c>
      <c r="AM314" s="298">
        <f t="shared" si="94"/>
        <v>0</v>
      </c>
      <c r="AN314" s="298">
        <f t="shared" si="94"/>
        <v>0</v>
      </c>
      <c r="AO314" s="298">
        <f t="shared" si="94"/>
        <v>0</v>
      </c>
      <c r="AP314" s="298">
        <f t="shared" si="94"/>
        <v>0</v>
      </c>
      <c r="AQ314" s="298">
        <f t="shared" si="94"/>
        <v>0</v>
      </c>
      <c r="AR314" s="298">
        <f t="shared" si="94"/>
        <v>0</v>
      </c>
      <c r="AS314" s="298">
        <f t="shared" si="94"/>
        <v>0</v>
      </c>
      <c r="AT314" s="298">
        <f t="shared" si="94"/>
        <v>0</v>
      </c>
      <c r="AU314" s="298">
        <f t="shared" si="94"/>
        <v>0</v>
      </c>
      <c r="AV314" s="298">
        <f t="shared" si="94"/>
        <v>0</v>
      </c>
      <c r="AW314" s="298">
        <f t="shared" si="94"/>
        <v>0</v>
      </c>
      <c r="AX314" s="298">
        <f t="shared" si="94"/>
        <v>0</v>
      </c>
      <c r="AY314" s="298">
        <f t="shared" si="94"/>
        <v>0</v>
      </c>
      <c r="AZ314" s="298">
        <f t="shared" si="94"/>
        <v>0</v>
      </c>
      <c r="BA314" s="298">
        <f t="shared" si="94"/>
        <v>0</v>
      </c>
      <c r="BB314" s="298">
        <f t="shared" si="94"/>
        <v>0</v>
      </c>
      <c r="BC314" s="298">
        <f t="shared" si="94"/>
        <v>0</v>
      </c>
      <c r="BD314" s="298">
        <f t="shared" si="94"/>
        <v>0</v>
      </c>
      <c r="BE314" s="298">
        <f t="shared" si="94"/>
        <v>0</v>
      </c>
      <c r="BF314" s="298">
        <f t="shared" si="94"/>
        <v>0</v>
      </c>
      <c r="BG314" s="298">
        <f t="shared" si="94"/>
        <v>0</v>
      </c>
      <c r="BH314" s="298">
        <f t="shared" si="94"/>
        <v>0</v>
      </c>
      <c r="BI314" s="298">
        <f t="shared" si="94"/>
        <v>0</v>
      </c>
      <c r="BJ314" s="298">
        <f t="shared" si="94"/>
        <v>0</v>
      </c>
      <c r="BK314" s="298">
        <f t="shared" si="94"/>
        <v>0</v>
      </c>
      <c r="BL314" s="298">
        <f t="shared" si="94"/>
        <v>0</v>
      </c>
      <c r="BM314" s="298">
        <f t="shared" si="94"/>
        <v>0</v>
      </c>
      <c r="BN314" s="298">
        <f t="shared" si="94"/>
        <v>0</v>
      </c>
      <c r="BO314" s="298">
        <f t="shared" si="94"/>
        <v>0</v>
      </c>
      <c r="BP314" s="298">
        <f t="shared" si="94"/>
        <v>0</v>
      </c>
      <c r="BQ314" s="298">
        <f t="shared" si="94"/>
        <v>0</v>
      </c>
      <c r="BR314" s="298">
        <f t="shared" si="94"/>
        <v>0</v>
      </c>
      <c r="BS314" s="298">
        <f t="shared" si="94"/>
        <v>0</v>
      </c>
      <c r="BT314" s="298">
        <f t="shared" si="94"/>
        <v>0</v>
      </c>
      <c r="BU314" s="298">
        <f t="shared" si="94"/>
        <v>0</v>
      </c>
    </row>
    <row r="315" spans="2:73" ht="18" customHeight="1">
      <c r="B315" s="294">
        <v>309</v>
      </c>
      <c r="C315" s="292"/>
      <c r="D315" s="361"/>
      <c r="E315" s="362"/>
      <c r="F315" s="363"/>
      <c r="G315" s="363"/>
      <c r="H315" s="364"/>
      <c r="I315" s="363"/>
      <c r="J315" s="363"/>
      <c r="K315" s="291"/>
      <c r="L315" s="292" t="str">
        <f t="shared" si="79"/>
        <v/>
      </c>
      <c r="M315" s="292"/>
      <c r="N315" s="293">
        <f t="shared" si="92"/>
        <v>0</v>
      </c>
      <c r="O315" s="293">
        <f t="shared" si="92"/>
        <v>0</v>
      </c>
      <c r="P315" s="293">
        <f t="shared" si="94"/>
        <v>0</v>
      </c>
      <c r="Q315" s="293">
        <f t="shared" si="94"/>
        <v>0</v>
      </c>
      <c r="R315" s="293">
        <f t="shared" si="94"/>
        <v>0</v>
      </c>
      <c r="S315" s="293">
        <f t="shared" si="94"/>
        <v>0</v>
      </c>
      <c r="T315" s="293">
        <f t="shared" si="94"/>
        <v>0</v>
      </c>
      <c r="U315" s="293">
        <f t="shared" si="94"/>
        <v>0</v>
      </c>
      <c r="V315" s="293">
        <f t="shared" si="94"/>
        <v>0</v>
      </c>
      <c r="W315" s="293">
        <f t="shared" si="94"/>
        <v>0</v>
      </c>
      <c r="X315" s="293">
        <f t="shared" si="94"/>
        <v>0</v>
      </c>
      <c r="Y315" s="293">
        <f t="shared" si="94"/>
        <v>0</v>
      </c>
      <c r="Z315" s="293">
        <f t="shared" si="94"/>
        <v>0</v>
      </c>
      <c r="AA315" s="293">
        <f t="shared" si="94"/>
        <v>0</v>
      </c>
      <c r="AB315" s="293">
        <f t="shared" si="94"/>
        <v>0</v>
      </c>
      <c r="AC315" s="293">
        <f t="shared" si="94"/>
        <v>0</v>
      </c>
      <c r="AD315" s="293">
        <f t="shared" si="94"/>
        <v>0</v>
      </c>
      <c r="AE315" s="293">
        <f t="shared" si="94"/>
        <v>0</v>
      </c>
      <c r="AF315" s="293">
        <f t="shared" si="94"/>
        <v>0</v>
      </c>
      <c r="AG315" s="293">
        <f t="shared" si="94"/>
        <v>0</v>
      </c>
      <c r="AH315" s="293">
        <f t="shared" si="94"/>
        <v>0</v>
      </c>
      <c r="AI315" s="293">
        <f t="shared" si="94"/>
        <v>0</v>
      </c>
      <c r="AJ315" s="293">
        <f t="shared" si="94"/>
        <v>0</v>
      </c>
      <c r="AK315" s="293">
        <f t="shared" si="94"/>
        <v>0</v>
      </c>
      <c r="AL315" s="293">
        <f t="shared" si="94"/>
        <v>0</v>
      </c>
      <c r="AM315" s="293">
        <f t="shared" si="94"/>
        <v>0</v>
      </c>
      <c r="AN315" s="293">
        <f t="shared" si="94"/>
        <v>0</v>
      </c>
      <c r="AO315" s="293">
        <f t="shared" si="94"/>
        <v>0</v>
      </c>
      <c r="AP315" s="293">
        <f t="shared" si="94"/>
        <v>0</v>
      </c>
      <c r="AQ315" s="293">
        <f t="shared" si="94"/>
        <v>0</v>
      </c>
      <c r="AR315" s="293">
        <f t="shared" si="94"/>
        <v>0</v>
      </c>
      <c r="AS315" s="293">
        <f t="shared" si="94"/>
        <v>0</v>
      </c>
      <c r="AT315" s="293">
        <f t="shared" si="94"/>
        <v>0</v>
      </c>
      <c r="AU315" s="293">
        <f t="shared" si="94"/>
        <v>0</v>
      </c>
      <c r="AV315" s="293">
        <f t="shared" si="94"/>
        <v>0</v>
      </c>
      <c r="AW315" s="293">
        <f t="shared" si="94"/>
        <v>0</v>
      </c>
      <c r="AX315" s="293">
        <f t="shared" si="94"/>
        <v>0</v>
      </c>
      <c r="AY315" s="293">
        <f t="shared" si="94"/>
        <v>0</v>
      </c>
      <c r="AZ315" s="293">
        <f t="shared" si="94"/>
        <v>0</v>
      </c>
      <c r="BA315" s="293">
        <f t="shared" si="94"/>
        <v>0</v>
      </c>
      <c r="BB315" s="293">
        <f t="shared" si="94"/>
        <v>0</v>
      </c>
      <c r="BC315" s="293">
        <f t="shared" si="94"/>
        <v>0</v>
      </c>
      <c r="BD315" s="293">
        <f t="shared" si="94"/>
        <v>0</v>
      </c>
      <c r="BE315" s="293">
        <f t="shared" si="94"/>
        <v>0</v>
      </c>
      <c r="BF315" s="293">
        <f t="shared" si="94"/>
        <v>0</v>
      </c>
      <c r="BG315" s="293">
        <f t="shared" si="94"/>
        <v>0</v>
      </c>
      <c r="BH315" s="293">
        <f t="shared" si="94"/>
        <v>0</v>
      </c>
      <c r="BI315" s="293">
        <f t="shared" si="94"/>
        <v>0</v>
      </c>
      <c r="BJ315" s="293">
        <f t="shared" si="94"/>
        <v>0</v>
      </c>
      <c r="BK315" s="293">
        <f t="shared" si="94"/>
        <v>0</v>
      </c>
      <c r="BL315" s="293">
        <f t="shared" si="94"/>
        <v>0</v>
      </c>
      <c r="BM315" s="293">
        <f t="shared" si="94"/>
        <v>0</v>
      </c>
      <c r="BN315" s="293">
        <f t="shared" si="94"/>
        <v>0</v>
      </c>
      <c r="BO315" s="293">
        <f t="shared" si="94"/>
        <v>0</v>
      </c>
      <c r="BP315" s="293">
        <f t="shared" si="94"/>
        <v>0</v>
      </c>
      <c r="BQ315" s="293">
        <f t="shared" si="94"/>
        <v>0</v>
      </c>
      <c r="BR315" s="293">
        <f t="shared" si="94"/>
        <v>0</v>
      </c>
      <c r="BS315" s="293">
        <f t="shared" si="94"/>
        <v>0</v>
      </c>
      <c r="BT315" s="293">
        <f t="shared" si="94"/>
        <v>0</v>
      </c>
      <c r="BU315" s="293">
        <f t="shared" si="94"/>
        <v>0</v>
      </c>
    </row>
    <row r="316" spans="2:73" ht="18" customHeight="1" thickBot="1">
      <c r="B316" s="294">
        <v>310</v>
      </c>
      <c r="C316" s="297"/>
      <c r="D316" s="365"/>
      <c r="E316" s="366"/>
      <c r="F316" s="367"/>
      <c r="G316" s="367"/>
      <c r="H316" s="368"/>
      <c r="I316" s="367"/>
      <c r="J316" s="367"/>
      <c r="K316" s="295"/>
      <c r="L316" s="297" t="str">
        <f t="shared" si="79"/>
        <v/>
      </c>
      <c r="M316" s="297"/>
      <c r="N316" s="298">
        <f t="shared" si="92"/>
        <v>0</v>
      </c>
      <c r="O316" s="298">
        <f t="shared" si="92"/>
        <v>0</v>
      </c>
      <c r="P316" s="298">
        <f t="shared" si="94"/>
        <v>0</v>
      </c>
      <c r="Q316" s="298">
        <f t="shared" si="94"/>
        <v>0</v>
      </c>
      <c r="R316" s="298">
        <f t="shared" si="94"/>
        <v>0</v>
      </c>
      <c r="S316" s="298">
        <f t="shared" si="94"/>
        <v>0</v>
      </c>
      <c r="T316" s="298">
        <f t="shared" si="94"/>
        <v>0</v>
      </c>
      <c r="U316" s="298">
        <f t="shared" si="94"/>
        <v>0</v>
      </c>
      <c r="V316" s="298">
        <f t="shared" si="94"/>
        <v>0</v>
      </c>
      <c r="W316" s="298">
        <f t="shared" si="94"/>
        <v>0</v>
      </c>
      <c r="X316" s="298">
        <f t="shared" si="94"/>
        <v>0</v>
      </c>
      <c r="Y316" s="298">
        <f t="shared" si="94"/>
        <v>0</v>
      </c>
      <c r="Z316" s="298">
        <f t="shared" si="94"/>
        <v>0</v>
      </c>
      <c r="AA316" s="298">
        <f t="shared" si="94"/>
        <v>0</v>
      </c>
      <c r="AB316" s="298">
        <f t="shared" si="94"/>
        <v>0</v>
      </c>
      <c r="AC316" s="298">
        <f t="shared" si="94"/>
        <v>0</v>
      </c>
      <c r="AD316" s="298">
        <f t="shared" si="94"/>
        <v>0</v>
      </c>
      <c r="AE316" s="298">
        <f t="shared" si="94"/>
        <v>0</v>
      </c>
      <c r="AF316" s="298">
        <f t="shared" si="94"/>
        <v>0</v>
      </c>
      <c r="AG316" s="298">
        <f t="shared" si="94"/>
        <v>0</v>
      </c>
      <c r="AH316" s="298">
        <f t="shared" si="94"/>
        <v>0</v>
      </c>
      <c r="AI316" s="298">
        <f t="shared" si="94"/>
        <v>0</v>
      </c>
      <c r="AJ316" s="298">
        <f t="shared" si="94"/>
        <v>0</v>
      </c>
      <c r="AK316" s="298">
        <f t="shared" si="94"/>
        <v>0</v>
      </c>
      <c r="AL316" s="298">
        <f t="shared" si="94"/>
        <v>0</v>
      </c>
      <c r="AM316" s="298">
        <f t="shared" si="94"/>
        <v>0</v>
      </c>
      <c r="AN316" s="298">
        <f t="shared" si="94"/>
        <v>0</v>
      </c>
      <c r="AO316" s="298">
        <f t="shared" si="94"/>
        <v>0</v>
      </c>
      <c r="AP316" s="298">
        <f t="shared" si="94"/>
        <v>0</v>
      </c>
      <c r="AQ316" s="298">
        <f t="shared" si="94"/>
        <v>0</v>
      </c>
      <c r="AR316" s="298">
        <f t="shared" si="94"/>
        <v>0</v>
      </c>
      <c r="AS316" s="298">
        <f t="shared" si="94"/>
        <v>0</v>
      </c>
      <c r="AT316" s="298">
        <f t="shared" si="94"/>
        <v>0</v>
      </c>
      <c r="AU316" s="298">
        <f t="shared" si="94"/>
        <v>0</v>
      </c>
      <c r="AV316" s="298">
        <f t="shared" si="94"/>
        <v>0</v>
      </c>
      <c r="AW316" s="298">
        <f t="shared" si="94"/>
        <v>0</v>
      </c>
      <c r="AX316" s="298">
        <f t="shared" si="94"/>
        <v>0</v>
      </c>
      <c r="AY316" s="298">
        <f t="shared" si="94"/>
        <v>0</v>
      </c>
      <c r="AZ316" s="298">
        <f t="shared" si="94"/>
        <v>0</v>
      </c>
      <c r="BA316" s="298">
        <f t="shared" si="94"/>
        <v>0</v>
      </c>
      <c r="BB316" s="298">
        <f t="shared" si="94"/>
        <v>0</v>
      </c>
      <c r="BC316" s="298">
        <f t="shared" si="94"/>
        <v>0</v>
      </c>
      <c r="BD316" s="298">
        <f t="shared" si="94"/>
        <v>0</v>
      </c>
      <c r="BE316" s="298">
        <f t="shared" si="94"/>
        <v>0</v>
      </c>
      <c r="BF316" s="298">
        <f t="shared" si="94"/>
        <v>0</v>
      </c>
      <c r="BG316" s="298">
        <f t="shared" si="94"/>
        <v>0</v>
      </c>
      <c r="BH316" s="298">
        <f t="shared" si="94"/>
        <v>0</v>
      </c>
      <c r="BI316" s="298">
        <f t="shared" si="94"/>
        <v>0</v>
      </c>
      <c r="BJ316" s="298">
        <f t="shared" si="94"/>
        <v>0</v>
      </c>
      <c r="BK316" s="298">
        <f t="shared" si="94"/>
        <v>0</v>
      </c>
      <c r="BL316" s="298">
        <f t="shared" si="94"/>
        <v>0</v>
      </c>
      <c r="BM316" s="298">
        <f t="shared" si="94"/>
        <v>0</v>
      </c>
      <c r="BN316" s="298">
        <f t="shared" si="94"/>
        <v>0</v>
      </c>
      <c r="BO316" s="298">
        <f t="shared" si="94"/>
        <v>0</v>
      </c>
      <c r="BP316" s="298">
        <f t="shared" si="94"/>
        <v>0</v>
      </c>
      <c r="BQ316" s="298">
        <f t="shared" si="94"/>
        <v>0</v>
      </c>
      <c r="BR316" s="298">
        <f t="shared" si="94"/>
        <v>0</v>
      </c>
      <c r="BS316" s="298">
        <f t="shared" si="94"/>
        <v>0</v>
      </c>
      <c r="BT316" s="298">
        <f t="shared" si="94"/>
        <v>0</v>
      </c>
      <c r="BU316" s="298">
        <f t="shared" si="94"/>
        <v>0</v>
      </c>
    </row>
    <row r="317" spans="2:73" ht="18" customHeight="1">
      <c r="B317" s="294">
        <v>311</v>
      </c>
      <c r="C317" s="292"/>
      <c r="D317" s="361"/>
      <c r="E317" s="362"/>
      <c r="F317" s="363"/>
      <c r="G317" s="363"/>
      <c r="H317" s="364"/>
      <c r="I317" s="363"/>
      <c r="J317" s="363"/>
      <c r="K317" s="291"/>
      <c r="L317" s="292" t="str">
        <f t="shared" si="79"/>
        <v/>
      </c>
      <c r="M317" s="292"/>
      <c r="N317" s="293">
        <f t="shared" si="92"/>
        <v>0</v>
      </c>
      <c r="O317" s="293">
        <f t="shared" si="92"/>
        <v>0</v>
      </c>
      <c r="P317" s="293">
        <f t="shared" si="94"/>
        <v>0</v>
      </c>
      <c r="Q317" s="293">
        <f t="shared" si="94"/>
        <v>0</v>
      </c>
      <c r="R317" s="293">
        <f t="shared" si="94"/>
        <v>0</v>
      </c>
      <c r="S317" s="293">
        <f t="shared" si="94"/>
        <v>0</v>
      </c>
      <c r="T317" s="293">
        <f t="shared" si="94"/>
        <v>0</v>
      </c>
      <c r="U317" s="293">
        <f t="shared" si="94"/>
        <v>0</v>
      </c>
      <c r="V317" s="293">
        <f t="shared" si="94"/>
        <v>0</v>
      </c>
      <c r="W317" s="293">
        <f t="shared" si="94"/>
        <v>0</v>
      </c>
      <c r="X317" s="293">
        <f t="shared" si="94"/>
        <v>0</v>
      </c>
      <c r="Y317" s="293">
        <f t="shared" si="94"/>
        <v>0</v>
      </c>
      <c r="Z317" s="293">
        <f t="shared" si="94"/>
        <v>0</v>
      </c>
      <c r="AA317" s="293">
        <f t="shared" si="94"/>
        <v>0</v>
      </c>
      <c r="AB317" s="293">
        <f t="shared" si="94"/>
        <v>0</v>
      </c>
      <c r="AC317" s="293">
        <f t="shared" si="94"/>
        <v>0</v>
      </c>
      <c r="AD317" s="293">
        <f t="shared" si="94"/>
        <v>0</v>
      </c>
      <c r="AE317" s="293">
        <f t="shared" si="94"/>
        <v>0</v>
      </c>
      <c r="AF317" s="293">
        <f t="shared" si="94"/>
        <v>0</v>
      </c>
      <c r="AG317" s="293">
        <f t="shared" si="94"/>
        <v>0</v>
      </c>
      <c r="AH317" s="293">
        <f t="shared" si="94"/>
        <v>0</v>
      </c>
      <c r="AI317" s="293">
        <f t="shared" si="94"/>
        <v>0</v>
      </c>
      <c r="AJ317" s="293">
        <f t="shared" si="94"/>
        <v>0</v>
      </c>
      <c r="AK317" s="293">
        <f t="shared" si="94"/>
        <v>0</v>
      </c>
      <c r="AL317" s="293">
        <f t="shared" si="94"/>
        <v>0</v>
      </c>
      <c r="AM317" s="293">
        <f t="shared" si="94"/>
        <v>0</v>
      </c>
      <c r="AN317" s="293">
        <f t="shared" si="94"/>
        <v>0</v>
      </c>
      <c r="AO317" s="293">
        <f t="shared" si="94"/>
        <v>0</v>
      </c>
      <c r="AP317" s="293">
        <f t="shared" si="94"/>
        <v>0</v>
      </c>
      <c r="AQ317" s="293">
        <f t="shared" si="94"/>
        <v>0</v>
      </c>
      <c r="AR317" s="293">
        <f t="shared" si="94"/>
        <v>0</v>
      </c>
      <c r="AS317" s="293">
        <f t="shared" si="94"/>
        <v>0</v>
      </c>
      <c r="AT317" s="293">
        <f t="shared" si="94"/>
        <v>0</v>
      </c>
      <c r="AU317" s="293">
        <f t="shared" si="94"/>
        <v>0</v>
      </c>
      <c r="AV317" s="293">
        <f t="shared" si="94"/>
        <v>0</v>
      </c>
      <c r="AW317" s="293">
        <f t="shared" si="94"/>
        <v>0</v>
      </c>
      <c r="AX317" s="293">
        <f t="shared" si="94"/>
        <v>0</v>
      </c>
      <c r="AY317" s="293">
        <f t="shared" si="94"/>
        <v>0</v>
      </c>
      <c r="AZ317" s="293">
        <f t="shared" si="94"/>
        <v>0</v>
      </c>
      <c r="BA317" s="293">
        <f t="shared" si="94"/>
        <v>0</v>
      </c>
      <c r="BB317" s="293">
        <f t="shared" si="94"/>
        <v>0</v>
      </c>
      <c r="BC317" s="293">
        <f t="shared" si="94"/>
        <v>0</v>
      </c>
      <c r="BD317" s="293">
        <f t="shared" si="94"/>
        <v>0</v>
      </c>
      <c r="BE317" s="293">
        <f t="shared" si="94"/>
        <v>0</v>
      </c>
      <c r="BF317" s="293">
        <f t="shared" si="94"/>
        <v>0</v>
      </c>
      <c r="BG317" s="293">
        <f t="shared" si="94"/>
        <v>0</v>
      </c>
      <c r="BH317" s="293">
        <f t="shared" si="94"/>
        <v>0</v>
      </c>
      <c r="BI317" s="293">
        <f t="shared" si="94"/>
        <v>0</v>
      </c>
      <c r="BJ317" s="293">
        <f t="shared" si="94"/>
        <v>0</v>
      </c>
      <c r="BK317" s="293">
        <f t="shared" si="94"/>
        <v>0</v>
      </c>
      <c r="BL317" s="293">
        <f t="shared" si="94"/>
        <v>0</v>
      </c>
      <c r="BM317" s="293">
        <f t="shared" si="94"/>
        <v>0</v>
      </c>
      <c r="BN317" s="293">
        <f t="shared" si="94"/>
        <v>0</v>
      </c>
      <c r="BO317" s="293">
        <f t="shared" si="94"/>
        <v>0</v>
      </c>
      <c r="BP317" s="293">
        <f t="shared" si="94"/>
        <v>0</v>
      </c>
      <c r="BQ317" s="293">
        <f t="shared" si="94"/>
        <v>0</v>
      </c>
      <c r="BR317" s="293">
        <f t="shared" si="94"/>
        <v>0</v>
      </c>
      <c r="BS317" s="293">
        <f t="shared" si="94"/>
        <v>0</v>
      </c>
      <c r="BT317" s="293">
        <f t="shared" si="94"/>
        <v>0</v>
      </c>
      <c r="BU317" s="293">
        <f t="shared" si="94"/>
        <v>0</v>
      </c>
    </row>
    <row r="318" spans="2:73" ht="18" customHeight="1" thickBot="1">
      <c r="B318" s="294">
        <v>312</v>
      </c>
      <c r="C318" s="297"/>
      <c r="D318" s="365"/>
      <c r="E318" s="366"/>
      <c r="F318" s="367"/>
      <c r="G318" s="367"/>
      <c r="H318" s="368"/>
      <c r="I318" s="367"/>
      <c r="J318" s="367"/>
      <c r="K318" s="295"/>
      <c r="L318" s="297" t="str">
        <f t="shared" si="79"/>
        <v/>
      </c>
      <c r="M318" s="297"/>
      <c r="N318" s="298">
        <f t="shared" si="92"/>
        <v>0</v>
      </c>
      <c r="O318" s="298">
        <f t="shared" si="92"/>
        <v>0</v>
      </c>
      <c r="P318" s="298">
        <f t="shared" si="94"/>
        <v>0</v>
      </c>
      <c r="Q318" s="298">
        <f t="shared" si="94"/>
        <v>0</v>
      </c>
      <c r="R318" s="298">
        <f t="shared" si="94"/>
        <v>0</v>
      </c>
      <c r="S318" s="298">
        <f t="shared" si="94"/>
        <v>0</v>
      </c>
      <c r="T318" s="298">
        <f t="shared" si="94"/>
        <v>0</v>
      </c>
      <c r="U318" s="298">
        <f t="shared" si="94"/>
        <v>0</v>
      </c>
      <c r="V318" s="298">
        <f t="shared" si="94"/>
        <v>0</v>
      </c>
      <c r="W318" s="298">
        <f t="shared" si="94"/>
        <v>0</v>
      </c>
      <c r="X318" s="298">
        <f t="shared" si="94"/>
        <v>0</v>
      </c>
      <c r="Y318" s="298">
        <f t="shared" si="94"/>
        <v>0</v>
      </c>
      <c r="Z318" s="298">
        <f t="shared" si="94"/>
        <v>0</v>
      </c>
      <c r="AA318" s="298">
        <f t="shared" si="94"/>
        <v>0</v>
      </c>
      <c r="AB318" s="298">
        <f t="shared" si="94"/>
        <v>0</v>
      </c>
      <c r="AC318" s="298">
        <f t="shared" si="94"/>
        <v>0</v>
      </c>
      <c r="AD318" s="298">
        <f t="shared" si="94"/>
        <v>0</v>
      </c>
      <c r="AE318" s="298">
        <f t="shared" si="94"/>
        <v>0</v>
      </c>
      <c r="AF318" s="298">
        <f t="shared" si="94"/>
        <v>0</v>
      </c>
      <c r="AG318" s="298">
        <f t="shared" si="94"/>
        <v>0</v>
      </c>
      <c r="AH318" s="298">
        <f t="shared" si="94"/>
        <v>0</v>
      </c>
      <c r="AI318" s="298">
        <f t="shared" si="94"/>
        <v>0</v>
      </c>
      <c r="AJ318" s="298">
        <f t="shared" si="94"/>
        <v>0</v>
      </c>
      <c r="AK318" s="298">
        <f t="shared" si="94"/>
        <v>0</v>
      </c>
      <c r="AL318" s="298">
        <f t="shared" si="94"/>
        <v>0</v>
      </c>
      <c r="AM318" s="298">
        <f t="shared" si="94"/>
        <v>0</v>
      </c>
      <c r="AN318" s="298">
        <f t="shared" si="94"/>
        <v>0</v>
      </c>
      <c r="AO318" s="298">
        <f t="shared" si="94"/>
        <v>0</v>
      </c>
      <c r="AP318" s="298">
        <f t="shared" si="94"/>
        <v>0</v>
      </c>
      <c r="AQ318" s="298">
        <f t="shared" si="94"/>
        <v>0</v>
      </c>
      <c r="AR318" s="298">
        <f t="shared" si="94"/>
        <v>0</v>
      </c>
      <c r="AS318" s="298">
        <f t="shared" si="94"/>
        <v>0</v>
      </c>
      <c r="AT318" s="298">
        <f t="shared" si="94"/>
        <v>0</v>
      </c>
      <c r="AU318" s="298">
        <f t="shared" si="94"/>
        <v>0</v>
      </c>
      <c r="AV318" s="298">
        <f t="shared" si="94"/>
        <v>0</v>
      </c>
      <c r="AW318" s="298">
        <f t="shared" si="94"/>
        <v>0</v>
      </c>
      <c r="AX318" s="298">
        <f t="shared" si="94"/>
        <v>0</v>
      </c>
      <c r="AY318" s="298">
        <f t="shared" si="94"/>
        <v>0</v>
      </c>
      <c r="AZ318" s="298">
        <f t="shared" ref="P318:BU323" si="95">SUMIFS(listof_result_total_scores,listof_result_program_codes,$C318,listof_result_teams,AZ$3)</f>
        <v>0</v>
      </c>
      <c r="BA318" s="298">
        <f t="shared" si="95"/>
        <v>0</v>
      </c>
      <c r="BB318" s="298">
        <f t="shared" si="95"/>
        <v>0</v>
      </c>
      <c r="BC318" s="298">
        <f t="shared" si="95"/>
        <v>0</v>
      </c>
      <c r="BD318" s="298">
        <f t="shared" si="95"/>
        <v>0</v>
      </c>
      <c r="BE318" s="298">
        <f t="shared" si="95"/>
        <v>0</v>
      </c>
      <c r="BF318" s="298">
        <f t="shared" si="95"/>
        <v>0</v>
      </c>
      <c r="BG318" s="298">
        <f t="shared" si="95"/>
        <v>0</v>
      </c>
      <c r="BH318" s="298">
        <f t="shared" si="95"/>
        <v>0</v>
      </c>
      <c r="BI318" s="298">
        <f t="shared" si="95"/>
        <v>0</v>
      </c>
      <c r="BJ318" s="298">
        <f t="shared" si="95"/>
        <v>0</v>
      </c>
      <c r="BK318" s="298">
        <f t="shared" si="95"/>
        <v>0</v>
      </c>
      <c r="BL318" s="298">
        <f t="shared" si="95"/>
        <v>0</v>
      </c>
      <c r="BM318" s="298">
        <f t="shared" si="95"/>
        <v>0</v>
      </c>
      <c r="BN318" s="298">
        <f t="shared" si="95"/>
        <v>0</v>
      </c>
      <c r="BO318" s="298">
        <f t="shared" si="95"/>
        <v>0</v>
      </c>
      <c r="BP318" s="298">
        <f t="shared" si="95"/>
        <v>0</v>
      </c>
      <c r="BQ318" s="298">
        <f t="shared" si="95"/>
        <v>0</v>
      </c>
      <c r="BR318" s="298">
        <f t="shared" si="95"/>
        <v>0</v>
      </c>
      <c r="BS318" s="298">
        <f t="shared" si="95"/>
        <v>0</v>
      </c>
      <c r="BT318" s="298">
        <f t="shared" si="95"/>
        <v>0</v>
      </c>
      <c r="BU318" s="298">
        <f t="shared" si="95"/>
        <v>0</v>
      </c>
    </row>
    <row r="319" spans="2:73" ht="18" customHeight="1">
      <c r="B319" s="294">
        <v>313</v>
      </c>
      <c r="C319" s="292"/>
      <c r="D319" s="361"/>
      <c r="E319" s="362"/>
      <c r="F319" s="363"/>
      <c r="G319" s="363"/>
      <c r="H319" s="364"/>
      <c r="I319" s="363"/>
      <c r="J319" s="363"/>
      <c r="K319" s="291"/>
      <c r="L319" s="292" t="str">
        <f t="shared" si="79"/>
        <v/>
      </c>
      <c r="M319" s="292"/>
      <c r="N319" s="293">
        <f t="shared" si="92"/>
        <v>0</v>
      </c>
      <c r="O319" s="293">
        <f t="shared" si="92"/>
        <v>0</v>
      </c>
      <c r="P319" s="293">
        <f t="shared" si="95"/>
        <v>0</v>
      </c>
      <c r="Q319" s="293">
        <f t="shared" si="95"/>
        <v>0</v>
      </c>
      <c r="R319" s="293">
        <f t="shared" si="95"/>
        <v>0</v>
      </c>
      <c r="S319" s="293">
        <f t="shared" si="95"/>
        <v>0</v>
      </c>
      <c r="T319" s="293">
        <f t="shared" si="95"/>
        <v>0</v>
      </c>
      <c r="U319" s="293">
        <f t="shared" si="95"/>
        <v>0</v>
      </c>
      <c r="V319" s="293">
        <f t="shared" si="95"/>
        <v>0</v>
      </c>
      <c r="W319" s="293">
        <f t="shared" si="95"/>
        <v>0</v>
      </c>
      <c r="X319" s="293">
        <f t="shared" si="95"/>
        <v>0</v>
      </c>
      <c r="Y319" s="293">
        <f t="shared" si="95"/>
        <v>0</v>
      </c>
      <c r="Z319" s="293">
        <f t="shared" si="95"/>
        <v>0</v>
      </c>
      <c r="AA319" s="293">
        <f t="shared" si="95"/>
        <v>0</v>
      </c>
      <c r="AB319" s="293">
        <f t="shared" si="95"/>
        <v>0</v>
      </c>
      <c r="AC319" s="293">
        <f t="shared" si="95"/>
        <v>0</v>
      </c>
      <c r="AD319" s="293">
        <f t="shared" si="95"/>
        <v>0</v>
      </c>
      <c r="AE319" s="293">
        <f t="shared" si="95"/>
        <v>0</v>
      </c>
      <c r="AF319" s="293">
        <f t="shared" si="95"/>
        <v>0</v>
      </c>
      <c r="AG319" s="293">
        <f t="shared" si="95"/>
        <v>0</v>
      </c>
      <c r="AH319" s="293">
        <f t="shared" si="95"/>
        <v>0</v>
      </c>
      <c r="AI319" s="293">
        <f t="shared" si="95"/>
        <v>0</v>
      </c>
      <c r="AJ319" s="293">
        <f t="shared" si="95"/>
        <v>0</v>
      </c>
      <c r="AK319" s="293">
        <f t="shared" si="95"/>
        <v>0</v>
      </c>
      <c r="AL319" s="293">
        <f t="shared" si="95"/>
        <v>0</v>
      </c>
      <c r="AM319" s="293">
        <f t="shared" si="95"/>
        <v>0</v>
      </c>
      <c r="AN319" s="293">
        <f t="shared" si="95"/>
        <v>0</v>
      </c>
      <c r="AO319" s="293">
        <f t="shared" si="95"/>
        <v>0</v>
      </c>
      <c r="AP319" s="293">
        <f t="shared" si="95"/>
        <v>0</v>
      </c>
      <c r="AQ319" s="293">
        <f t="shared" si="95"/>
        <v>0</v>
      </c>
      <c r="AR319" s="293">
        <f t="shared" si="95"/>
        <v>0</v>
      </c>
      <c r="AS319" s="293">
        <f t="shared" si="95"/>
        <v>0</v>
      </c>
      <c r="AT319" s="293">
        <f t="shared" si="95"/>
        <v>0</v>
      </c>
      <c r="AU319" s="293">
        <f t="shared" si="95"/>
        <v>0</v>
      </c>
      <c r="AV319" s="293">
        <f t="shared" si="95"/>
        <v>0</v>
      </c>
      <c r="AW319" s="293">
        <f t="shared" si="95"/>
        <v>0</v>
      </c>
      <c r="AX319" s="293">
        <f t="shared" si="95"/>
        <v>0</v>
      </c>
      <c r="AY319" s="293">
        <f t="shared" si="95"/>
        <v>0</v>
      </c>
      <c r="AZ319" s="293">
        <f t="shared" si="95"/>
        <v>0</v>
      </c>
      <c r="BA319" s="293">
        <f t="shared" si="95"/>
        <v>0</v>
      </c>
      <c r="BB319" s="293">
        <f t="shared" si="95"/>
        <v>0</v>
      </c>
      <c r="BC319" s="293">
        <f t="shared" si="95"/>
        <v>0</v>
      </c>
      <c r="BD319" s="293">
        <f t="shared" si="95"/>
        <v>0</v>
      </c>
      <c r="BE319" s="293">
        <f t="shared" si="95"/>
        <v>0</v>
      </c>
      <c r="BF319" s="293">
        <f t="shared" si="95"/>
        <v>0</v>
      </c>
      <c r="BG319" s="293">
        <f t="shared" si="95"/>
        <v>0</v>
      </c>
      <c r="BH319" s="293">
        <f t="shared" si="95"/>
        <v>0</v>
      </c>
      <c r="BI319" s="293">
        <f t="shared" si="95"/>
        <v>0</v>
      </c>
      <c r="BJ319" s="293">
        <f t="shared" si="95"/>
        <v>0</v>
      </c>
      <c r="BK319" s="293">
        <f t="shared" si="95"/>
        <v>0</v>
      </c>
      <c r="BL319" s="293">
        <f t="shared" si="95"/>
        <v>0</v>
      </c>
      <c r="BM319" s="293">
        <f t="shared" si="95"/>
        <v>0</v>
      </c>
      <c r="BN319" s="293">
        <f t="shared" si="95"/>
        <v>0</v>
      </c>
      <c r="BO319" s="293">
        <f t="shared" si="95"/>
        <v>0</v>
      </c>
      <c r="BP319" s="293">
        <f t="shared" si="95"/>
        <v>0</v>
      </c>
      <c r="BQ319" s="293">
        <f t="shared" si="95"/>
        <v>0</v>
      </c>
      <c r="BR319" s="293">
        <f t="shared" si="95"/>
        <v>0</v>
      </c>
      <c r="BS319" s="293">
        <f t="shared" si="95"/>
        <v>0</v>
      </c>
      <c r="BT319" s="293">
        <f t="shared" si="95"/>
        <v>0</v>
      </c>
      <c r="BU319" s="293">
        <f t="shared" si="95"/>
        <v>0</v>
      </c>
    </row>
    <row r="320" spans="2:73" ht="18" customHeight="1" thickBot="1">
      <c r="B320" s="294">
        <v>314</v>
      </c>
      <c r="C320" s="297"/>
      <c r="D320" s="365"/>
      <c r="E320" s="366"/>
      <c r="F320" s="367"/>
      <c r="G320" s="367"/>
      <c r="H320" s="368"/>
      <c r="I320" s="367"/>
      <c r="J320" s="367"/>
      <c r="K320" s="295"/>
      <c r="L320" s="297" t="str">
        <f t="shared" si="79"/>
        <v/>
      </c>
      <c r="M320" s="297"/>
      <c r="N320" s="298">
        <f t="shared" si="92"/>
        <v>0</v>
      </c>
      <c r="O320" s="298">
        <f t="shared" si="92"/>
        <v>0</v>
      </c>
      <c r="P320" s="298">
        <f t="shared" si="95"/>
        <v>0</v>
      </c>
      <c r="Q320" s="298">
        <f t="shared" si="95"/>
        <v>0</v>
      </c>
      <c r="R320" s="298">
        <f t="shared" si="95"/>
        <v>0</v>
      </c>
      <c r="S320" s="298">
        <f t="shared" si="95"/>
        <v>0</v>
      </c>
      <c r="T320" s="298">
        <f t="shared" si="95"/>
        <v>0</v>
      </c>
      <c r="U320" s="298">
        <f t="shared" si="95"/>
        <v>0</v>
      </c>
      <c r="V320" s="298">
        <f t="shared" si="95"/>
        <v>0</v>
      </c>
      <c r="W320" s="298">
        <f t="shared" si="95"/>
        <v>0</v>
      </c>
      <c r="X320" s="298">
        <f t="shared" si="95"/>
        <v>0</v>
      </c>
      <c r="Y320" s="298">
        <f t="shared" si="95"/>
        <v>0</v>
      </c>
      <c r="Z320" s="298">
        <f t="shared" si="95"/>
        <v>0</v>
      </c>
      <c r="AA320" s="298">
        <f t="shared" si="95"/>
        <v>0</v>
      </c>
      <c r="AB320" s="298">
        <f t="shared" si="95"/>
        <v>0</v>
      </c>
      <c r="AC320" s="298">
        <f t="shared" si="95"/>
        <v>0</v>
      </c>
      <c r="AD320" s="298">
        <f t="shared" si="95"/>
        <v>0</v>
      </c>
      <c r="AE320" s="298">
        <f t="shared" si="95"/>
        <v>0</v>
      </c>
      <c r="AF320" s="298">
        <f t="shared" si="95"/>
        <v>0</v>
      </c>
      <c r="AG320" s="298">
        <f t="shared" si="95"/>
        <v>0</v>
      </c>
      <c r="AH320" s="298">
        <f t="shared" si="95"/>
        <v>0</v>
      </c>
      <c r="AI320" s="298">
        <f t="shared" si="95"/>
        <v>0</v>
      </c>
      <c r="AJ320" s="298">
        <f t="shared" si="95"/>
        <v>0</v>
      </c>
      <c r="AK320" s="298">
        <f t="shared" si="95"/>
        <v>0</v>
      </c>
      <c r="AL320" s="298">
        <f t="shared" si="95"/>
        <v>0</v>
      </c>
      <c r="AM320" s="298">
        <f t="shared" si="95"/>
        <v>0</v>
      </c>
      <c r="AN320" s="298">
        <f t="shared" si="95"/>
        <v>0</v>
      </c>
      <c r="AO320" s="298">
        <f t="shared" si="95"/>
        <v>0</v>
      </c>
      <c r="AP320" s="298">
        <f t="shared" si="95"/>
        <v>0</v>
      </c>
      <c r="AQ320" s="298">
        <f t="shared" si="95"/>
        <v>0</v>
      </c>
      <c r="AR320" s="298">
        <f t="shared" si="95"/>
        <v>0</v>
      </c>
      <c r="AS320" s="298">
        <f t="shared" si="95"/>
        <v>0</v>
      </c>
      <c r="AT320" s="298">
        <f t="shared" si="95"/>
        <v>0</v>
      </c>
      <c r="AU320" s="298">
        <f t="shared" si="95"/>
        <v>0</v>
      </c>
      <c r="AV320" s="298">
        <f t="shared" si="95"/>
        <v>0</v>
      </c>
      <c r="AW320" s="298">
        <f t="shared" si="95"/>
        <v>0</v>
      </c>
      <c r="AX320" s="298">
        <f t="shared" si="95"/>
        <v>0</v>
      </c>
      <c r="AY320" s="298">
        <f t="shared" si="95"/>
        <v>0</v>
      </c>
      <c r="AZ320" s="298">
        <f t="shared" si="95"/>
        <v>0</v>
      </c>
      <c r="BA320" s="298">
        <f t="shared" si="95"/>
        <v>0</v>
      </c>
      <c r="BB320" s="298">
        <f t="shared" si="95"/>
        <v>0</v>
      </c>
      <c r="BC320" s="298">
        <f t="shared" si="95"/>
        <v>0</v>
      </c>
      <c r="BD320" s="298">
        <f t="shared" si="95"/>
        <v>0</v>
      </c>
      <c r="BE320" s="298">
        <f t="shared" si="95"/>
        <v>0</v>
      </c>
      <c r="BF320" s="298">
        <f t="shared" si="95"/>
        <v>0</v>
      </c>
      <c r="BG320" s="298">
        <f t="shared" si="95"/>
        <v>0</v>
      </c>
      <c r="BH320" s="298">
        <f t="shared" si="95"/>
        <v>0</v>
      </c>
      <c r="BI320" s="298">
        <f t="shared" si="95"/>
        <v>0</v>
      </c>
      <c r="BJ320" s="298">
        <f t="shared" si="95"/>
        <v>0</v>
      </c>
      <c r="BK320" s="298">
        <f t="shared" si="95"/>
        <v>0</v>
      </c>
      <c r="BL320" s="298">
        <f t="shared" si="95"/>
        <v>0</v>
      </c>
      <c r="BM320" s="298">
        <f t="shared" si="95"/>
        <v>0</v>
      </c>
      <c r="BN320" s="298">
        <f t="shared" si="95"/>
        <v>0</v>
      </c>
      <c r="BO320" s="298">
        <f t="shared" si="95"/>
        <v>0</v>
      </c>
      <c r="BP320" s="298">
        <f t="shared" si="95"/>
        <v>0</v>
      </c>
      <c r="BQ320" s="298">
        <f t="shared" si="95"/>
        <v>0</v>
      </c>
      <c r="BR320" s="298">
        <f t="shared" si="95"/>
        <v>0</v>
      </c>
      <c r="BS320" s="298">
        <f t="shared" si="95"/>
        <v>0</v>
      </c>
      <c r="BT320" s="298">
        <f t="shared" si="95"/>
        <v>0</v>
      </c>
      <c r="BU320" s="298">
        <f t="shared" si="95"/>
        <v>0</v>
      </c>
    </row>
    <row r="321" spans="2:73" ht="18" customHeight="1">
      <c r="B321" s="294">
        <v>315</v>
      </c>
      <c r="C321" s="292"/>
      <c r="D321" s="361"/>
      <c r="E321" s="362"/>
      <c r="F321" s="363"/>
      <c r="G321" s="363"/>
      <c r="H321" s="364"/>
      <c r="I321" s="363"/>
      <c r="J321" s="363"/>
      <c r="K321" s="291"/>
      <c r="L321" s="292" t="str">
        <f t="shared" si="79"/>
        <v/>
      </c>
      <c r="M321" s="292"/>
      <c r="N321" s="293">
        <f t="shared" si="92"/>
        <v>0</v>
      </c>
      <c r="O321" s="293">
        <f t="shared" si="92"/>
        <v>0</v>
      </c>
      <c r="P321" s="293">
        <f t="shared" si="95"/>
        <v>0</v>
      </c>
      <c r="Q321" s="293">
        <f t="shared" si="95"/>
        <v>0</v>
      </c>
      <c r="R321" s="293">
        <f t="shared" si="95"/>
        <v>0</v>
      </c>
      <c r="S321" s="293">
        <f t="shared" si="95"/>
        <v>0</v>
      </c>
      <c r="T321" s="293">
        <f t="shared" si="95"/>
        <v>0</v>
      </c>
      <c r="U321" s="293">
        <f t="shared" si="95"/>
        <v>0</v>
      </c>
      <c r="V321" s="293">
        <f t="shared" si="95"/>
        <v>0</v>
      </c>
      <c r="W321" s="293">
        <f t="shared" si="95"/>
        <v>0</v>
      </c>
      <c r="X321" s="293">
        <f t="shared" si="95"/>
        <v>0</v>
      </c>
      <c r="Y321" s="293">
        <f t="shared" si="95"/>
        <v>0</v>
      </c>
      <c r="Z321" s="293">
        <f t="shared" si="95"/>
        <v>0</v>
      </c>
      <c r="AA321" s="293">
        <f t="shared" si="95"/>
        <v>0</v>
      </c>
      <c r="AB321" s="293">
        <f t="shared" si="95"/>
        <v>0</v>
      </c>
      <c r="AC321" s="293">
        <f t="shared" si="95"/>
        <v>0</v>
      </c>
      <c r="AD321" s="293">
        <f t="shared" si="95"/>
        <v>0</v>
      </c>
      <c r="AE321" s="293">
        <f t="shared" si="95"/>
        <v>0</v>
      </c>
      <c r="AF321" s="293">
        <f t="shared" si="95"/>
        <v>0</v>
      </c>
      <c r="AG321" s="293">
        <f t="shared" si="95"/>
        <v>0</v>
      </c>
      <c r="AH321" s="293">
        <f t="shared" si="95"/>
        <v>0</v>
      </c>
      <c r="AI321" s="293">
        <f t="shared" si="95"/>
        <v>0</v>
      </c>
      <c r="AJ321" s="293">
        <f t="shared" si="95"/>
        <v>0</v>
      </c>
      <c r="AK321" s="293">
        <f t="shared" si="95"/>
        <v>0</v>
      </c>
      <c r="AL321" s="293">
        <f t="shared" si="95"/>
        <v>0</v>
      </c>
      <c r="AM321" s="293">
        <f t="shared" si="95"/>
        <v>0</v>
      </c>
      <c r="AN321" s="293">
        <f t="shared" si="95"/>
        <v>0</v>
      </c>
      <c r="AO321" s="293">
        <f t="shared" si="95"/>
        <v>0</v>
      </c>
      <c r="AP321" s="293">
        <f t="shared" si="95"/>
        <v>0</v>
      </c>
      <c r="AQ321" s="293">
        <f t="shared" si="95"/>
        <v>0</v>
      </c>
      <c r="AR321" s="293">
        <f t="shared" si="95"/>
        <v>0</v>
      </c>
      <c r="AS321" s="293">
        <f t="shared" si="95"/>
        <v>0</v>
      </c>
      <c r="AT321" s="293">
        <f t="shared" si="95"/>
        <v>0</v>
      </c>
      <c r="AU321" s="293">
        <f t="shared" si="95"/>
        <v>0</v>
      </c>
      <c r="AV321" s="293">
        <f t="shared" si="95"/>
        <v>0</v>
      </c>
      <c r="AW321" s="293">
        <f t="shared" si="95"/>
        <v>0</v>
      </c>
      <c r="AX321" s="293">
        <f t="shared" si="95"/>
        <v>0</v>
      </c>
      <c r="AY321" s="293">
        <f t="shared" si="95"/>
        <v>0</v>
      </c>
      <c r="AZ321" s="293">
        <f t="shared" si="95"/>
        <v>0</v>
      </c>
      <c r="BA321" s="293">
        <f t="shared" si="95"/>
        <v>0</v>
      </c>
      <c r="BB321" s="293">
        <f t="shared" si="95"/>
        <v>0</v>
      </c>
      <c r="BC321" s="293">
        <f t="shared" si="95"/>
        <v>0</v>
      </c>
      <c r="BD321" s="293">
        <f t="shared" si="95"/>
        <v>0</v>
      </c>
      <c r="BE321" s="293">
        <f t="shared" si="95"/>
        <v>0</v>
      </c>
      <c r="BF321" s="293">
        <f t="shared" si="95"/>
        <v>0</v>
      </c>
      <c r="BG321" s="293">
        <f t="shared" si="95"/>
        <v>0</v>
      </c>
      <c r="BH321" s="293">
        <f t="shared" si="95"/>
        <v>0</v>
      </c>
      <c r="BI321" s="293">
        <f t="shared" si="95"/>
        <v>0</v>
      </c>
      <c r="BJ321" s="293">
        <f t="shared" si="95"/>
        <v>0</v>
      </c>
      <c r="BK321" s="293">
        <f t="shared" si="95"/>
        <v>0</v>
      </c>
      <c r="BL321" s="293">
        <f t="shared" si="95"/>
        <v>0</v>
      </c>
      <c r="BM321" s="293">
        <f t="shared" si="95"/>
        <v>0</v>
      </c>
      <c r="BN321" s="293">
        <f t="shared" si="95"/>
        <v>0</v>
      </c>
      <c r="BO321" s="293">
        <f t="shared" si="95"/>
        <v>0</v>
      </c>
      <c r="BP321" s="293">
        <f t="shared" si="95"/>
        <v>0</v>
      </c>
      <c r="BQ321" s="293">
        <f t="shared" si="95"/>
        <v>0</v>
      </c>
      <c r="BR321" s="293">
        <f t="shared" si="95"/>
        <v>0</v>
      </c>
      <c r="BS321" s="293">
        <f t="shared" si="95"/>
        <v>0</v>
      </c>
      <c r="BT321" s="293">
        <f t="shared" si="95"/>
        <v>0</v>
      </c>
      <c r="BU321" s="293">
        <f t="shared" si="95"/>
        <v>0</v>
      </c>
    </row>
    <row r="322" spans="2:73" ht="18" customHeight="1" thickBot="1">
      <c r="B322" s="294">
        <v>316</v>
      </c>
      <c r="C322" s="297"/>
      <c r="D322" s="365"/>
      <c r="E322" s="366"/>
      <c r="F322" s="367"/>
      <c r="G322" s="367"/>
      <c r="H322" s="368"/>
      <c r="I322" s="367"/>
      <c r="J322" s="367"/>
      <c r="K322" s="295"/>
      <c r="L322" s="297" t="str">
        <f t="shared" si="79"/>
        <v/>
      </c>
      <c r="M322" s="297"/>
      <c r="N322" s="298">
        <f t="shared" si="92"/>
        <v>0</v>
      </c>
      <c r="O322" s="298">
        <f t="shared" si="92"/>
        <v>0</v>
      </c>
      <c r="P322" s="298">
        <f t="shared" si="95"/>
        <v>0</v>
      </c>
      <c r="Q322" s="298">
        <f t="shared" si="95"/>
        <v>0</v>
      </c>
      <c r="R322" s="298">
        <f t="shared" si="95"/>
        <v>0</v>
      </c>
      <c r="S322" s="298">
        <f t="shared" si="95"/>
        <v>0</v>
      </c>
      <c r="T322" s="298">
        <f t="shared" si="95"/>
        <v>0</v>
      </c>
      <c r="U322" s="298">
        <f t="shared" si="95"/>
        <v>0</v>
      </c>
      <c r="V322" s="298">
        <f t="shared" si="95"/>
        <v>0</v>
      </c>
      <c r="W322" s="298">
        <f t="shared" si="95"/>
        <v>0</v>
      </c>
      <c r="X322" s="298">
        <f t="shared" si="95"/>
        <v>0</v>
      </c>
      <c r="Y322" s="298">
        <f t="shared" si="95"/>
        <v>0</v>
      </c>
      <c r="Z322" s="298">
        <f t="shared" si="95"/>
        <v>0</v>
      </c>
      <c r="AA322" s="298">
        <f t="shared" si="95"/>
        <v>0</v>
      </c>
      <c r="AB322" s="298">
        <f t="shared" si="95"/>
        <v>0</v>
      </c>
      <c r="AC322" s="298">
        <f t="shared" si="95"/>
        <v>0</v>
      </c>
      <c r="AD322" s="298">
        <f t="shared" si="95"/>
        <v>0</v>
      </c>
      <c r="AE322" s="298">
        <f t="shared" si="95"/>
        <v>0</v>
      </c>
      <c r="AF322" s="298">
        <f t="shared" si="95"/>
        <v>0</v>
      </c>
      <c r="AG322" s="298">
        <f t="shared" si="95"/>
        <v>0</v>
      </c>
      <c r="AH322" s="298">
        <f t="shared" si="95"/>
        <v>0</v>
      </c>
      <c r="AI322" s="298">
        <f t="shared" si="95"/>
        <v>0</v>
      </c>
      <c r="AJ322" s="298">
        <f t="shared" si="95"/>
        <v>0</v>
      </c>
      <c r="AK322" s="298">
        <f t="shared" si="95"/>
        <v>0</v>
      </c>
      <c r="AL322" s="298">
        <f t="shared" si="95"/>
        <v>0</v>
      </c>
      <c r="AM322" s="298">
        <f t="shared" si="95"/>
        <v>0</v>
      </c>
      <c r="AN322" s="298">
        <f t="shared" si="95"/>
        <v>0</v>
      </c>
      <c r="AO322" s="298">
        <f t="shared" si="95"/>
        <v>0</v>
      </c>
      <c r="AP322" s="298">
        <f t="shared" si="95"/>
        <v>0</v>
      </c>
      <c r="AQ322" s="298">
        <f t="shared" si="95"/>
        <v>0</v>
      </c>
      <c r="AR322" s="298">
        <f t="shared" si="95"/>
        <v>0</v>
      </c>
      <c r="AS322" s="298">
        <f t="shared" si="95"/>
        <v>0</v>
      </c>
      <c r="AT322" s="298">
        <f t="shared" si="95"/>
        <v>0</v>
      </c>
      <c r="AU322" s="298">
        <f t="shared" si="95"/>
        <v>0</v>
      </c>
      <c r="AV322" s="298">
        <f t="shared" si="95"/>
        <v>0</v>
      </c>
      <c r="AW322" s="298">
        <f t="shared" si="95"/>
        <v>0</v>
      </c>
      <c r="AX322" s="298">
        <f t="shared" si="95"/>
        <v>0</v>
      </c>
      <c r="AY322" s="298">
        <f t="shared" si="95"/>
        <v>0</v>
      </c>
      <c r="AZ322" s="298">
        <f t="shared" si="95"/>
        <v>0</v>
      </c>
      <c r="BA322" s="298">
        <f t="shared" si="95"/>
        <v>0</v>
      </c>
      <c r="BB322" s="298">
        <f t="shared" si="95"/>
        <v>0</v>
      </c>
      <c r="BC322" s="298">
        <f t="shared" si="95"/>
        <v>0</v>
      </c>
      <c r="BD322" s="298">
        <f t="shared" si="95"/>
        <v>0</v>
      </c>
      <c r="BE322" s="298">
        <f t="shared" si="95"/>
        <v>0</v>
      </c>
      <c r="BF322" s="298">
        <f t="shared" si="95"/>
        <v>0</v>
      </c>
      <c r="BG322" s="298">
        <f t="shared" si="95"/>
        <v>0</v>
      </c>
      <c r="BH322" s="298">
        <f t="shared" si="95"/>
        <v>0</v>
      </c>
      <c r="BI322" s="298">
        <f t="shared" si="95"/>
        <v>0</v>
      </c>
      <c r="BJ322" s="298">
        <f t="shared" si="95"/>
        <v>0</v>
      </c>
      <c r="BK322" s="298">
        <f t="shared" si="95"/>
        <v>0</v>
      </c>
      <c r="BL322" s="298">
        <f t="shared" si="95"/>
        <v>0</v>
      </c>
      <c r="BM322" s="298">
        <f t="shared" si="95"/>
        <v>0</v>
      </c>
      <c r="BN322" s="298">
        <f t="shared" si="95"/>
        <v>0</v>
      </c>
      <c r="BO322" s="298">
        <f t="shared" si="95"/>
        <v>0</v>
      </c>
      <c r="BP322" s="298">
        <f t="shared" si="95"/>
        <v>0</v>
      </c>
      <c r="BQ322" s="298">
        <f t="shared" si="95"/>
        <v>0</v>
      </c>
      <c r="BR322" s="298">
        <f t="shared" si="95"/>
        <v>0</v>
      </c>
      <c r="BS322" s="298">
        <f t="shared" si="95"/>
        <v>0</v>
      </c>
      <c r="BT322" s="298">
        <f t="shared" si="95"/>
        <v>0</v>
      </c>
      <c r="BU322" s="298">
        <f t="shared" si="95"/>
        <v>0</v>
      </c>
    </row>
    <row r="323" spans="2:73" ht="18" customHeight="1">
      <c r="B323" s="294">
        <v>317</v>
      </c>
      <c r="C323" s="292"/>
      <c r="D323" s="361"/>
      <c r="E323" s="362"/>
      <c r="F323" s="363"/>
      <c r="G323" s="363"/>
      <c r="H323" s="364"/>
      <c r="I323" s="363"/>
      <c r="J323" s="363"/>
      <c r="K323" s="291"/>
      <c r="L323" s="292" t="str">
        <f t="shared" si="79"/>
        <v/>
      </c>
      <c r="M323" s="292"/>
      <c r="N323" s="293">
        <f t="shared" si="92"/>
        <v>0</v>
      </c>
      <c r="O323" s="293">
        <f t="shared" si="92"/>
        <v>0</v>
      </c>
      <c r="P323" s="293">
        <f t="shared" si="95"/>
        <v>0</v>
      </c>
      <c r="Q323" s="293">
        <f t="shared" ref="P323:BU327" si="96">SUMIFS(listof_result_total_scores,listof_result_program_codes,$C323,listof_result_teams,Q$3)</f>
        <v>0</v>
      </c>
      <c r="R323" s="293">
        <f t="shared" si="96"/>
        <v>0</v>
      </c>
      <c r="S323" s="293">
        <f t="shared" si="96"/>
        <v>0</v>
      </c>
      <c r="T323" s="293">
        <f t="shared" si="96"/>
        <v>0</v>
      </c>
      <c r="U323" s="293">
        <f t="shared" si="96"/>
        <v>0</v>
      </c>
      <c r="V323" s="293">
        <f t="shared" si="96"/>
        <v>0</v>
      </c>
      <c r="W323" s="293">
        <f t="shared" si="96"/>
        <v>0</v>
      </c>
      <c r="X323" s="293">
        <f t="shared" si="96"/>
        <v>0</v>
      </c>
      <c r="Y323" s="293">
        <f t="shared" si="96"/>
        <v>0</v>
      </c>
      <c r="Z323" s="293">
        <f t="shared" si="96"/>
        <v>0</v>
      </c>
      <c r="AA323" s="293">
        <f t="shared" si="96"/>
        <v>0</v>
      </c>
      <c r="AB323" s="293">
        <f t="shared" si="96"/>
        <v>0</v>
      </c>
      <c r="AC323" s="293">
        <f t="shared" si="96"/>
        <v>0</v>
      </c>
      <c r="AD323" s="293">
        <f t="shared" si="96"/>
        <v>0</v>
      </c>
      <c r="AE323" s="293">
        <f t="shared" si="96"/>
        <v>0</v>
      </c>
      <c r="AF323" s="293">
        <f t="shared" si="96"/>
        <v>0</v>
      </c>
      <c r="AG323" s="293">
        <f t="shared" si="96"/>
        <v>0</v>
      </c>
      <c r="AH323" s="293">
        <f t="shared" si="96"/>
        <v>0</v>
      </c>
      <c r="AI323" s="293">
        <f t="shared" si="96"/>
        <v>0</v>
      </c>
      <c r="AJ323" s="293">
        <f t="shared" si="96"/>
        <v>0</v>
      </c>
      <c r="AK323" s="293">
        <f t="shared" si="96"/>
        <v>0</v>
      </c>
      <c r="AL323" s="293">
        <f t="shared" si="96"/>
        <v>0</v>
      </c>
      <c r="AM323" s="293">
        <f t="shared" si="96"/>
        <v>0</v>
      </c>
      <c r="AN323" s="293">
        <f t="shared" si="96"/>
        <v>0</v>
      </c>
      <c r="AO323" s="293">
        <f t="shared" si="96"/>
        <v>0</v>
      </c>
      <c r="AP323" s="293">
        <f t="shared" si="96"/>
        <v>0</v>
      </c>
      <c r="AQ323" s="293">
        <f t="shared" si="96"/>
        <v>0</v>
      </c>
      <c r="AR323" s="293">
        <f t="shared" si="96"/>
        <v>0</v>
      </c>
      <c r="AS323" s="293">
        <f t="shared" si="96"/>
        <v>0</v>
      </c>
      <c r="AT323" s="293">
        <f t="shared" si="96"/>
        <v>0</v>
      </c>
      <c r="AU323" s="293">
        <f t="shared" si="96"/>
        <v>0</v>
      </c>
      <c r="AV323" s="293">
        <f t="shared" si="96"/>
        <v>0</v>
      </c>
      <c r="AW323" s="293">
        <f t="shared" si="96"/>
        <v>0</v>
      </c>
      <c r="AX323" s="293">
        <f t="shared" si="96"/>
        <v>0</v>
      </c>
      <c r="AY323" s="293">
        <f t="shared" si="96"/>
        <v>0</v>
      </c>
      <c r="AZ323" s="293">
        <f t="shared" si="96"/>
        <v>0</v>
      </c>
      <c r="BA323" s="293">
        <f t="shared" si="96"/>
        <v>0</v>
      </c>
      <c r="BB323" s="293">
        <f t="shared" si="96"/>
        <v>0</v>
      </c>
      <c r="BC323" s="293">
        <f t="shared" si="96"/>
        <v>0</v>
      </c>
      <c r="BD323" s="293">
        <f t="shared" si="96"/>
        <v>0</v>
      </c>
      <c r="BE323" s="293">
        <f t="shared" si="96"/>
        <v>0</v>
      </c>
      <c r="BF323" s="293">
        <f t="shared" si="96"/>
        <v>0</v>
      </c>
      <c r="BG323" s="293">
        <f t="shared" si="96"/>
        <v>0</v>
      </c>
      <c r="BH323" s="293">
        <f t="shared" si="96"/>
        <v>0</v>
      </c>
      <c r="BI323" s="293">
        <f t="shared" si="96"/>
        <v>0</v>
      </c>
      <c r="BJ323" s="293">
        <f t="shared" si="96"/>
        <v>0</v>
      </c>
      <c r="BK323" s="293">
        <f t="shared" si="96"/>
        <v>0</v>
      </c>
      <c r="BL323" s="293">
        <f t="shared" si="96"/>
        <v>0</v>
      </c>
      <c r="BM323" s="293">
        <f t="shared" si="96"/>
        <v>0</v>
      </c>
      <c r="BN323" s="293">
        <f t="shared" si="96"/>
        <v>0</v>
      </c>
      <c r="BO323" s="293">
        <f t="shared" si="96"/>
        <v>0</v>
      </c>
      <c r="BP323" s="293">
        <f t="shared" si="96"/>
        <v>0</v>
      </c>
      <c r="BQ323" s="293">
        <f t="shared" si="96"/>
        <v>0</v>
      </c>
      <c r="BR323" s="293">
        <f t="shared" si="96"/>
        <v>0</v>
      </c>
      <c r="BS323" s="293">
        <f t="shared" si="96"/>
        <v>0</v>
      </c>
      <c r="BT323" s="293">
        <f t="shared" si="96"/>
        <v>0</v>
      </c>
      <c r="BU323" s="293">
        <f t="shared" si="96"/>
        <v>0</v>
      </c>
    </row>
    <row r="324" spans="2:73" ht="18" customHeight="1" thickBot="1">
      <c r="B324" s="294">
        <v>318</v>
      </c>
      <c r="C324" s="297"/>
      <c r="D324" s="365"/>
      <c r="E324" s="366"/>
      <c r="F324" s="367"/>
      <c r="G324" s="367"/>
      <c r="H324" s="368"/>
      <c r="I324" s="367"/>
      <c r="J324" s="367"/>
      <c r="K324" s="295"/>
      <c r="L324" s="297" t="str">
        <f t="shared" si="79"/>
        <v/>
      </c>
      <c r="M324" s="297"/>
      <c r="N324" s="298">
        <f t="shared" si="92"/>
        <v>0</v>
      </c>
      <c r="O324" s="298">
        <f t="shared" si="92"/>
        <v>0</v>
      </c>
      <c r="P324" s="298">
        <f t="shared" si="96"/>
        <v>0</v>
      </c>
      <c r="Q324" s="298">
        <f t="shared" si="96"/>
        <v>0</v>
      </c>
      <c r="R324" s="298">
        <f t="shared" si="96"/>
        <v>0</v>
      </c>
      <c r="S324" s="298">
        <f t="shared" si="96"/>
        <v>0</v>
      </c>
      <c r="T324" s="298">
        <f t="shared" si="96"/>
        <v>0</v>
      </c>
      <c r="U324" s="298">
        <f t="shared" si="96"/>
        <v>0</v>
      </c>
      <c r="V324" s="298">
        <f t="shared" si="96"/>
        <v>0</v>
      </c>
      <c r="W324" s="298">
        <f t="shared" si="96"/>
        <v>0</v>
      </c>
      <c r="X324" s="298">
        <f t="shared" si="96"/>
        <v>0</v>
      </c>
      <c r="Y324" s="298">
        <f t="shared" si="96"/>
        <v>0</v>
      </c>
      <c r="Z324" s="298">
        <f t="shared" si="96"/>
        <v>0</v>
      </c>
      <c r="AA324" s="298">
        <f t="shared" si="96"/>
        <v>0</v>
      </c>
      <c r="AB324" s="298">
        <f t="shared" si="96"/>
        <v>0</v>
      </c>
      <c r="AC324" s="298">
        <f t="shared" si="96"/>
        <v>0</v>
      </c>
      <c r="AD324" s="298">
        <f t="shared" si="96"/>
        <v>0</v>
      </c>
      <c r="AE324" s="298">
        <f t="shared" si="96"/>
        <v>0</v>
      </c>
      <c r="AF324" s="298">
        <f t="shared" si="96"/>
        <v>0</v>
      </c>
      <c r="AG324" s="298">
        <f t="shared" si="96"/>
        <v>0</v>
      </c>
      <c r="AH324" s="298">
        <f t="shared" si="96"/>
        <v>0</v>
      </c>
      <c r="AI324" s="298">
        <f t="shared" si="96"/>
        <v>0</v>
      </c>
      <c r="AJ324" s="298">
        <f t="shared" si="96"/>
        <v>0</v>
      </c>
      <c r="AK324" s="298">
        <f t="shared" si="96"/>
        <v>0</v>
      </c>
      <c r="AL324" s="298">
        <f t="shared" si="96"/>
        <v>0</v>
      </c>
      <c r="AM324" s="298">
        <f t="shared" si="96"/>
        <v>0</v>
      </c>
      <c r="AN324" s="298">
        <f t="shared" si="96"/>
        <v>0</v>
      </c>
      <c r="AO324" s="298">
        <f t="shared" si="96"/>
        <v>0</v>
      </c>
      <c r="AP324" s="298">
        <f t="shared" si="96"/>
        <v>0</v>
      </c>
      <c r="AQ324" s="298">
        <f t="shared" si="96"/>
        <v>0</v>
      </c>
      <c r="AR324" s="298">
        <f t="shared" si="96"/>
        <v>0</v>
      </c>
      <c r="AS324" s="298">
        <f t="shared" si="96"/>
        <v>0</v>
      </c>
      <c r="AT324" s="298">
        <f t="shared" si="96"/>
        <v>0</v>
      </c>
      <c r="AU324" s="298">
        <f t="shared" si="96"/>
        <v>0</v>
      </c>
      <c r="AV324" s="298">
        <f t="shared" si="96"/>
        <v>0</v>
      </c>
      <c r="AW324" s="298">
        <f t="shared" si="96"/>
        <v>0</v>
      </c>
      <c r="AX324" s="298">
        <f t="shared" si="96"/>
        <v>0</v>
      </c>
      <c r="AY324" s="298">
        <f t="shared" si="96"/>
        <v>0</v>
      </c>
      <c r="AZ324" s="298">
        <f t="shared" si="96"/>
        <v>0</v>
      </c>
      <c r="BA324" s="298">
        <f t="shared" si="96"/>
        <v>0</v>
      </c>
      <c r="BB324" s="298">
        <f t="shared" si="96"/>
        <v>0</v>
      </c>
      <c r="BC324" s="298">
        <f t="shared" si="96"/>
        <v>0</v>
      </c>
      <c r="BD324" s="298">
        <f t="shared" si="96"/>
        <v>0</v>
      </c>
      <c r="BE324" s="298">
        <f t="shared" si="96"/>
        <v>0</v>
      </c>
      <c r="BF324" s="298">
        <f t="shared" si="96"/>
        <v>0</v>
      </c>
      <c r="BG324" s="298">
        <f t="shared" si="96"/>
        <v>0</v>
      </c>
      <c r="BH324" s="298">
        <f t="shared" si="96"/>
        <v>0</v>
      </c>
      <c r="BI324" s="298">
        <f t="shared" si="96"/>
        <v>0</v>
      </c>
      <c r="BJ324" s="298">
        <f t="shared" si="96"/>
        <v>0</v>
      </c>
      <c r="BK324" s="298">
        <f t="shared" si="96"/>
        <v>0</v>
      </c>
      <c r="BL324" s="298">
        <f t="shared" si="96"/>
        <v>0</v>
      </c>
      <c r="BM324" s="298">
        <f t="shared" si="96"/>
        <v>0</v>
      </c>
      <c r="BN324" s="298">
        <f t="shared" si="96"/>
        <v>0</v>
      </c>
      <c r="BO324" s="298">
        <f t="shared" si="96"/>
        <v>0</v>
      </c>
      <c r="BP324" s="298">
        <f t="shared" si="96"/>
        <v>0</v>
      </c>
      <c r="BQ324" s="298">
        <f t="shared" si="96"/>
        <v>0</v>
      </c>
      <c r="BR324" s="298">
        <f t="shared" si="96"/>
        <v>0</v>
      </c>
      <c r="BS324" s="298">
        <f t="shared" si="96"/>
        <v>0</v>
      </c>
      <c r="BT324" s="298">
        <f t="shared" si="96"/>
        <v>0</v>
      </c>
      <c r="BU324" s="298">
        <f t="shared" si="96"/>
        <v>0</v>
      </c>
    </row>
    <row r="325" spans="2:73" ht="18" customHeight="1">
      <c r="B325" s="294">
        <v>319</v>
      </c>
      <c r="C325" s="292"/>
      <c r="D325" s="361"/>
      <c r="E325" s="362"/>
      <c r="F325" s="363"/>
      <c r="G325" s="363"/>
      <c r="H325" s="364"/>
      <c r="I325" s="363"/>
      <c r="J325" s="363"/>
      <c r="K325" s="291"/>
      <c r="L325" s="292" t="str">
        <f t="shared" si="79"/>
        <v/>
      </c>
      <c r="M325" s="292"/>
      <c r="N325" s="293">
        <f t="shared" si="92"/>
        <v>0</v>
      </c>
      <c r="O325" s="293">
        <f t="shared" si="92"/>
        <v>0</v>
      </c>
      <c r="P325" s="293">
        <f t="shared" si="96"/>
        <v>0</v>
      </c>
      <c r="Q325" s="293">
        <f t="shared" si="96"/>
        <v>0</v>
      </c>
      <c r="R325" s="293">
        <f t="shared" si="96"/>
        <v>0</v>
      </c>
      <c r="S325" s="293">
        <f t="shared" si="96"/>
        <v>0</v>
      </c>
      <c r="T325" s="293">
        <f t="shared" si="96"/>
        <v>0</v>
      </c>
      <c r="U325" s="293">
        <f t="shared" si="96"/>
        <v>0</v>
      </c>
      <c r="V325" s="293">
        <f t="shared" si="96"/>
        <v>0</v>
      </c>
      <c r="W325" s="293">
        <f t="shared" si="96"/>
        <v>0</v>
      </c>
      <c r="X325" s="293">
        <f t="shared" si="96"/>
        <v>0</v>
      </c>
      <c r="Y325" s="293">
        <f t="shared" si="96"/>
        <v>0</v>
      </c>
      <c r="Z325" s="293">
        <f t="shared" si="96"/>
        <v>0</v>
      </c>
      <c r="AA325" s="293">
        <f t="shared" si="96"/>
        <v>0</v>
      </c>
      <c r="AB325" s="293">
        <f t="shared" si="96"/>
        <v>0</v>
      </c>
      <c r="AC325" s="293">
        <f t="shared" si="96"/>
        <v>0</v>
      </c>
      <c r="AD325" s="293">
        <f t="shared" si="96"/>
        <v>0</v>
      </c>
      <c r="AE325" s="293">
        <f t="shared" si="96"/>
        <v>0</v>
      </c>
      <c r="AF325" s="293">
        <f t="shared" si="96"/>
        <v>0</v>
      </c>
      <c r="AG325" s="293">
        <f t="shared" si="96"/>
        <v>0</v>
      </c>
      <c r="AH325" s="293">
        <f t="shared" si="96"/>
        <v>0</v>
      </c>
      <c r="AI325" s="293">
        <f t="shared" si="96"/>
        <v>0</v>
      </c>
      <c r="AJ325" s="293">
        <f t="shared" si="96"/>
        <v>0</v>
      </c>
      <c r="AK325" s="293">
        <f t="shared" si="96"/>
        <v>0</v>
      </c>
      <c r="AL325" s="293">
        <f t="shared" si="96"/>
        <v>0</v>
      </c>
      <c r="AM325" s="293">
        <f t="shared" si="96"/>
        <v>0</v>
      </c>
      <c r="AN325" s="293">
        <f t="shared" si="96"/>
        <v>0</v>
      </c>
      <c r="AO325" s="293">
        <f t="shared" si="96"/>
        <v>0</v>
      </c>
      <c r="AP325" s="293">
        <f t="shared" si="96"/>
        <v>0</v>
      </c>
      <c r="AQ325" s="293">
        <f t="shared" si="96"/>
        <v>0</v>
      </c>
      <c r="AR325" s="293">
        <f t="shared" si="96"/>
        <v>0</v>
      </c>
      <c r="AS325" s="293">
        <f t="shared" si="96"/>
        <v>0</v>
      </c>
      <c r="AT325" s="293">
        <f t="shared" si="96"/>
        <v>0</v>
      </c>
      <c r="AU325" s="293">
        <f t="shared" si="96"/>
        <v>0</v>
      </c>
      <c r="AV325" s="293">
        <f t="shared" si="96"/>
        <v>0</v>
      </c>
      <c r="AW325" s="293">
        <f t="shared" si="96"/>
        <v>0</v>
      </c>
      <c r="AX325" s="293">
        <f t="shared" si="96"/>
        <v>0</v>
      </c>
      <c r="AY325" s="293">
        <f t="shared" si="96"/>
        <v>0</v>
      </c>
      <c r="AZ325" s="293">
        <f t="shared" si="96"/>
        <v>0</v>
      </c>
      <c r="BA325" s="293">
        <f t="shared" si="96"/>
        <v>0</v>
      </c>
      <c r="BB325" s="293">
        <f t="shared" si="96"/>
        <v>0</v>
      </c>
      <c r="BC325" s="293">
        <f t="shared" si="96"/>
        <v>0</v>
      </c>
      <c r="BD325" s="293">
        <f t="shared" si="96"/>
        <v>0</v>
      </c>
      <c r="BE325" s="293">
        <f t="shared" si="96"/>
        <v>0</v>
      </c>
      <c r="BF325" s="293">
        <f t="shared" si="96"/>
        <v>0</v>
      </c>
      <c r="BG325" s="293">
        <f t="shared" si="96"/>
        <v>0</v>
      </c>
      <c r="BH325" s="293">
        <f t="shared" si="96"/>
        <v>0</v>
      </c>
      <c r="BI325" s="293">
        <f t="shared" si="96"/>
        <v>0</v>
      </c>
      <c r="BJ325" s="293">
        <f t="shared" si="96"/>
        <v>0</v>
      </c>
      <c r="BK325" s="293">
        <f t="shared" si="96"/>
        <v>0</v>
      </c>
      <c r="BL325" s="293">
        <f t="shared" si="96"/>
        <v>0</v>
      </c>
      <c r="BM325" s="293">
        <f t="shared" si="96"/>
        <v>0</v>
      </c>
      <c r="BN325" s="293">
        <f t="shared" si="96"/>
        <v>0</v>
      </c>
      <c r="BO325" s="293">
        <f t="shared" si="96"/>
        <v>0</v>
      </c>
      <c r="BP325" s="293">
        <f t="shared" si="96"/>
        <v>0</v>
      </c>
      <c r="BQ325" s="293">
        <f t="shared" si="96"/>
        <v>0</v>
      </c>
      <c r="BR325" s="293">
        <f t="shared" si="96"/>
        <v>0</v>
      </c>
      <c r="BS325" s="293">
        <f t="shared" si="96"/>
        <v>0</v>
      </c>
      <c r="BT325" s="293">
        <f t="shared" si="96"/>
        <v>0</v>
      </c>
      <c r="BU325" s="293">
        <f t="shared" si="96"/>
        <v>0</v>
      </c>
    </row>
    <row r="326" spans="2:73" ht="18" customHeight="1" thickBot="1">
      <c r="B326" s="294">
        <v>320</v>
      </c>
      <c r="C326" s="297"/>
      <c r="D326" s="365"/>
      <c r="E326" s="366"/>
      <c r="F326" s="367"/>
      <c r="G326" s="367"/>
      <c r="H326" s="368"/>
      <c r="I326" s="367"/>
      <c r="J326" s="367"/>
      <c r="K326" s="295"/>
      <c r="L326" s="297" t="str">
        <f t="shared" si="79"/>
        <v/>
      </c>
      <c r="M326" s="297"/>
      <c r="N326" s="298">
        <f t="shared" si="92"/>
        <v>0</v>
      </c>
      <c r="O326" s="298">
        <f t="shared" si="92"/>
        <v>0</v>
      </c>
      <c r="P326" s="298">
        <f t="shared" si="96"/>
        <v>0</v>
      </c>
      <c r="Q326" s="298">
        <f t="shared" si="96"/>
        <v>0</v>
      </c>
      <c r="R326" s="298">
        <f t="shared" si="96"/>
        <v>0</v>
      </c>
      <c r="S326" s="298">
        <f t="shared" si="96"/>
        <v>0</v>
      </c>
      <c r="T326" s="298">
        <f t="shared" si="96"/>
        <v>0</v>
      </c>
      <c r="U326" s="298">
        <f t="shared" si="96"/>
        <v>0</v>
      </c>
      <c r="V326" s="298">
        <f t="shared" si="96"/>
        <v>0</v>
      </c>
      <c r="W326" s="298">
        <f t="shared" si="96"/>
        <v>0</v>
      </c>
      <c r="X326" s="298">
        <f t="shared" si="96"/>
        <v>0</v>
      </c>
      <c r="Y326" s="298">
        <f t="shared" si="96"/>
        <v>0</v>
      </c>
      <c r="Z326" s="298">
        <f t="shared" si="96"/>
        <v>0</v>
      </c>
      <c r="AA326" s="298">
        <f t="shared" si="96"/>
        <v>0</v>
      </c>
      <c r="AB326" s="298">
        <f t="shared" si="96"/>
        <v>0</v>
      </c>
      <c r="AC326" s="298">
        <f t="shared" si="96"/>
        <v>0</v>
      </c>
      <c r="AD326" s="298">
        <f t="shared" si="96"/>
        <v>0</v>
      </c>
      <c r="AE326" s="298">
        <f t="shared" si="96"/>
        <v>0</v>
      </c>
      <c r="AF326" s="298">
        <f t="shared" si="96"/>
        <v>0</v>
      </c>
      <c r="AG326" s="298">
        <f t="shared" si="96"/>
        <v>0</v>
      </c>
      <c r="AH326" s="298">
        <f t="shared" si="96"/>
        <v>0</v>
      </c>
      <c r="AI326" s="298">
        <f t="shared" si="96"/>
        <v>0</v>
      </c>
      <c r="AJ326" s="298">
        <f t="shared" si="96"/>
        <v>0</v>
      </c>
      <c r="AK326" s="298">
        <f t="shared" si="96"/>
        <v>0</v>
      </c>
      <c r="AL326" s="298">
        <f t="shared" si="96"/>
        <v>0</v>
      </c>
      <c r="AM326" s="298">
        <f t="shared" si="96"/>
        <v>0</v>
      </c>
      <c r="AN326" s="298">
        <f t="shared" si="96"/>
        <v>0</v>
      </c>
      <c r="AO326" s="298">
        <f t="shared" si="96"/>
        <v>0</v>
      </c>
      <c r="AP326" s="298">
        <f t="shared" si="96"/>
        <v>0</v>
      </c>
      <c r="AQ326" s="298">
        <f t="shared" si="96"/>
        <v>0</v>
      </c>
      <c r="AR326" s="298">
        <f t="shared" si="96"/>
        <v>0</v>
      </c>
      <c r="AS326" s="298">
        <f t="shared" si="96"/>
        <v>0</v>
      </c>
      <c r="AT326" s="298">
        <f t="shared" si="96"/>
        <v>0</v>
      </c>
      <c r="AU326" s="298">
        <f t="shared" si="96"/>
        <v>0</v>
      </c>
      <c r="AV326" s="298">
        <f t="shared" si="96"/>
        <v>0</v>
      </c>
      <c r="AW326" s="298">
        <f t="shared" si="96"/>
        <v>0</v>
      </c>
      <c r="AX326" s="298">
        <f t="shared" si="96"/>
        <v>0</v>
      </c>
      <c r="AY326" s="298">
        <f t="shared" si="96"/>
        <v>0</v>
      </c>
      <c r="AZ326" s="298">
        <f t="shared" si="96"/>
        <v>0</v>
      </c>
      <c r="BA326" s="298">
        <f t="shared" si="96"/>
        <v>0</v>
      </c>
      <c r="BB326" s="298">
        <f t="shared" si="96"/>
        <v>0</v>
      </c>
      <c r="BC326" s="298">
        <f t="shared" si="96"/>
        <v>0</v>
      </c>
      <c r="BD326" s="298">
        <f t="shared" si="96"/>
        <v>0</v>
      </c>
      <c r="BE326" s="298">
        <f t="shared" si="96"/>
        <v>0</v>
      </c>
      <c r="BF326" s="298">
        <f t="shared" si="96"/>
        <v>0</v>
      </c>
      <c r="BG326" s="298">
        <f t="shared" si="96"/>
        <v>0</v>
      </c>
      <c r="BH326" s="298">
        <f t="shared" si="96"/>
        <v>0</v>
      </c>
      <c r="BI326" s="298">
        <f t="shared" si="96"/>
        <v>0</v>
      </c>
      <c r="BJ326" s="298">
        <f t="shared" si="96"/>
        <v>0</v>
      </c>
      <c r="BK326" s="298">
        <f t="shared" si="96"/>
        <v>0</v>
      </c>
      <c r="BL326" s="298">
        <f t="shared" si="96"/>
        <v>0</v>
      </c>
      <c r="BM326" s="298">
        <f t="shared" si="96"/>
        <v>0</v>
      </c>
      <c r="BN326" s="298">
        <f t="shared" si="96"/>
        <v>0</v>
      </c>
      <c r="BO326" s="298">
        <f t="shared" si="96"/>
        <v>0</v>
      </c>
      <c r="BP326" s="298">
        <f t="shared" si="96"/>
        <v>0</v>
      </c>
      <c r="BQ326" s="298">
        <f t="shared" si="96"/>
        <v>0</v>
      </c>
      <c r="BR326" s="298">
        <f t="shared" si="96"/>
        <v>0</v>
      </c>
      <c r="BS326" s="298">
        <f t="shared" si="96"/>
        <v>0</v>
      </c>
      <c r="BT326" s="298">
        <f t="shared" si="96"/>
        <v>0</v>
      </c>
      <c r="BU326" s="298">
        <f t="shared" si="96"/>
        <v>0</v>
      </c>
    </row>
    <row r="327" spans="2:73" ht="18" customHeight="1">
      <c r="B327" s="294">
        <v>321</v>
      </c>
      <c r="C327" s="292"/>
      <c r="D327" s="361"/>
      <c r="E327" s="362"/>
      <c r="F327" s="363"/>
      <c r="G327" s="363"/>
      <c r="H327" s="364"/>
      <c r="I327" s="363"/>
      <c r="J327" s="363"/>
      <c r="K327" s="291"/>
      <c r="L327" s="292" t="str">
        <f t="shared" ref="L327:L390" si="97">IF(C327&lt;&gt;0,IF(COUNTIF(listof_result_program_codes,C327)&gt;0,IF(K327="","ENTERED",IF(K327="P","PUBLISHED",IF(K327="TP","TO PUBLISH",IF(K327="L","LOCKED")))),"NOT ENTERED"),"")</f>
        <v/>
      </c>
      <c r="M327" s="292"/>
      <c r="N327" s="293">
        <f t="shared" ref="N327:AC346" si="98">SUMIFS(listof_result_total_scores,listof_result_program_codes,$C327,listof_result_teams,N$3)</f>
        <v>0</v>
      </c>
      <c r="O327" s="293">
        <f t="shared" si="98"/>
        <v>0</v>
      </c>
      <c r="P327" s="293">
        <f t="shared" si="98"/>
        <v>0</v>
      </c>
      <c r="Q327" s="293">
        <f t="shared" si="98"/>
        <v>0</v>
      </c>
      <c r="R327" s="293">
        <f t="shared" si="98"/>
        <v>0</v>
      </c>
      <c r="S327" s="293">
        <f t="shared" si="98"/>
        <v>0</v>
      </c>
      <c r="T327" s="293">
        <f t="shared" si="98"/>
        <v>0</v>
      </c>
      <c r="U327" s="293">
        <f t="shared" si="98"/>
        <v>0</v>
      </c>
      <c r="V327" s="293">
        <f t="shared" si="98"/>
        <v>0</v>
      </c>
      <c r="W327" s="293">
        <f t="shared" si="98"/>
        <v>0</v>
      </c>
      <c r="X327" s="293">
        <f t="shared" si="98"/>
        <v>0</v>
      </c>
      <c r="Y327" s="293">
        <f t="shared" si="98"/>
        <v>0</v>
      </c>
      <c r="Z327" s="293">
        <f t="shared" si="98"/>
        <v>0</v>
      </c>
      <c r="AA327" s="293">
        <f t="shared" si="98"/>
        <v>0</v>
      </c>
      <c r="AB327" s="293">
        <f t="shared" si="98"/>
        <v>0</v>
      </c>
      <c r="AC327" s="293">
        <f t="shared" si="98"/>
        <v>0</v>
      </c>
      <c r="AD327" s="293">
        <f t="shared" si="96"/>
        <v>0</v>
      </c>
      <c r="AE327" s="293">
        <f t="shared" si="96"/>
        <v>0</v>
      </c>
      <c r="AF327" s="293">
        <f t="shared" si="96"/>
        <v>0</v>
      </c>
      <c r="AG327" s="293">
        <f t="shared" si="96"/>
        <v>0</v>
      </c>
      <c r="AH327" s="293">
        <f t="shared" si="96"/>
        <v>0</v>
      </c>
      <c r="AI327" s="293">
        <f t="shared" si="96"/>
        <v>0</v>
      </c>
      <c r="AJ327" s="293">
        <f t="shared" si="96"/>
        <v>0</v>
      </c>
      <c r="AK327" s="293">
        <f t="shared" si="96"/>
        <v>0</v>
      </c>
      <c r="AL327" s="293">
        <f t="shared" si="96"/>
        <v>0</v>
      </c>
      <c r="AM327" s="293">
        <f t="shared" si="96"/>
        <v>0</v>
      </c>
      <c r="AN327" s="293">
        <f t="shared" si="96"/>
        <v>0</v>
      </c>
      <c r="AO327" s="293">
        <f t="shared" si="96"/>
        <v>0</v>
      </c>
      <c r="AP327" s="293">
        <f t="shared" si="96"/>
        <v>0</v>
      </c>
      <c r="AQ327" s="293">
        <f t="shared" si="96"/>
        <v>0</v>
      </c>
      <c r="AR327" s="293">
        <f t="shared" si="96"/>
        <v>0</v>
      </c>
      <c r="AS327" s="293">
        <f t="shared" si="96"/>
        <v>0</v>
      </c>
      <c r="AT327" s="293">
        <f t="shared" si="96"/>
        <v>0</v>
      </c>
      <c r="AU327" s="293">
        <f t="shared" si="96"/>
        <v>0</v>
      </c>
      <c r="AV327" s="293">
        <f t="shared" si="96"/>
        <v>0</v>
      </c>
      <c r="AW327" s="293">
        <f t="shared" si="96"/>
        <v>0</v>
      </c>
      <c r="AX327" s="293">
        <f t="shared" si="96"/>
        <v>0</v>
      </c>
      <c r="AY327" s="293">
        <f t="shared" si="96"/>
        <v>0</v>
      </c>
      <c r="AZ327" s="293">
        <f t="shared" si="96"/>
        <v>0</v>
      </c>
      <c r="BA327" s="293">
        <f t="shared" si="96"/>
        <v>0</v>
      </c>
      <c r="BB327" s="293">
        <f t="shared" ref="P327:BU332" si="99">SUMIFS(listof_result_total_scores,listof_result_program_codes,$C327,listof_result_teams,BB$3)</f>
        <v>0</v>
      </c>
      <c r="BC327" s="293">
        <f t="shared" si="99"/>
        <v>0</v>
      </c>
      <c r="BD327" s="293">
        <f t="shared" si="99"/>
        <v>0</v>
      </c>
      <c r="BE327" s="293">
        <f t="shared" si="99"/>
        <v>0</v>
      </c>
      <c r="BF327" s="293">
        <f t="shared" si="99"/>
        <v>0</v>
      </c>
      <c r="BG327" s="293">
        <f t="shared" si="99"/>
        <v>0</v>
      </c>
      <c r="BH327" s="293">
        <f t="shared" si="99"/>
        <v>0</v>
      </c>
      <c r="BI327" s="293">
        <f t="shared" si="99"/>
        <v>0</v>
      </c>
      <c r="BJ327" s="293">
        <f t="shared" si="99"/>
        <v>0</v>
      </c>
      <c r="BK327" s="293">
        <f t="shared" si="99"/>
        <v>0</v>
      </c>
      <c r="BL327" s="293">
        <f t="shared" si="99"/>
        <v>0</v>
      </c>
      <c r="BM327" s="293">
        <f t="shared" si="99"/>
        <v>0</v>
      </c>
      <c r="BN327" s="293">
        <f t="shared" si="99"/>
        <v>0</v>
      </c>
      <c r="BO327" s="293">
        <f t="shared" si="99"/>
        <v>0</v>
      </c>
      <c r="BP327" s="293">
        <f t="shared" si="99"/>
        <v>0</v>
      </c>
      <c r="BQ327" s="293">
        <f t="shared" si="99"/>
        <v>0</v>
      </c>
      <c r="BR327" s="293">
        <f t="shared" si="99"/>
        <v>0</v>
      </c>
      <c r="BS327" s="293">
        <f t="shared" si="99"/>
        <v>0</v>
      </c>
      <c r="BT327" s="293">
        <f t="shared" si="99"/>
        <v>0</v>
      </c>
      <c r="BU327" s="293">
        <f t="shared" si="99"/>
        <v>0</v>
      </c>
    </row>
    <row r="328" spans="2:73" ht="18" customHeight="1" thickBot="1">
      <c r="B328" s="294">
        <v>322</v>
      </c>
      <c r="C328" s="297"/>
      <c r="D328" s="365"/>
      <c r="E328" s="366"/>
      <c r="F328" s="367"/>
      <c r="G328" s="367"/>
      <c r="H328" s="368"/>
      <c r="I328" s="367"/>
      <c r="J328" s="367"/>
      <c r="K328" s="295"/>
      <c r="L328" s="297" t="str">
        <f t="shared" si="97"/>
        <v/>
      </c>
      <c r="M328" s="297"/>
      <c r="N328" s="298">
        <f t="shared" si="98"/>
        <v>0</v>
      </c>
      <c r="O328" s="298">
        <f t="shared" si="98"/>
        <v>0</v>
      </c>
      <c r="P328" s="298">
        <f t="shared" si="99"/>
        <v>0</v>
      </c>
      <c r="Q328" s="298">
        <f t="shared" si="99"/>
        <v>0</v>
      </c>
      <c r="R328" s="298">
        <f t="shared" si="99"/>
        <v>0</v>
      </c>
      <c r="S328" s="298">
        <f t="shared" si="99"/>
        <v>0</v>
      </c>
      <c r="T328" s="298">
        <f t="shared" si="99"/>
        <v>0</v>
      </c>
      <c r="U328" s="298">
        <f t="shared" si="99"/>
        <v>0</v>
      </c>
      <c r="V328" s="298">
        <f t="shared" si="99"/>
        <v>0</v>
      </c>
      <c r="W328" s="298">
        <f t="shared" si="99"/>
        <v>0</v>
      </c>
      <c r="X328" s="298">
        <f t="shared" si="99"/>
        <v>0</v>
      </c>
      <c r="Y328" s="298">
        <f t="shared" si="99"/>
        <v>0</v>
      </c>
      <c r="Z328" s="298">
        <f t="shared" si="99"/>
        <v>0</v>
      </c>
      <c r="AA328" s="298">
        <f t="shared" si="99"/>
        <v>0</v>
      </c>
      <c r="AB328" s="298">
        <f t="shared" si="99"/>
        <v>0</v>
      </c>
      <c r="AC328" s="298">
        <f t="shared" si="99"/>
        <v>0</v>
      </c>
      <c r="AD328" s="298">
        <f t="shared" si="99"/>
        <v>0</v>
      </c>
      <c r="AE328" s="298">
        <f t="shared" si="99"/>
        <v>0</v>
      </c>
      <c r="AF328" s="298">
        <f t="shared" si="99"/>
        <v>0</v>
      </c>
      <c r="AG328" s="298">
        <f t="shared" si="99"/>
        <v>0</v>
      </c>
      <c r="AH328" s="298">
        <f t="shared" si="99"/>
        <v>0</v>
      </c>
      <c r="AI328" s="298">
        <f t="shared" si="99"/>
        <v>0</v>
      </c>
      <c r="AJ328" s="298">
        <f t="shared" si="99"/>
        <v>0</v>
      </c>
      <c r="AK328" s="298">
        <f t="shared" si="99"/>
        <v>0</v>
      </c>
      <c r="AL328" s="298">
        <f t="shared" si="99"/>
        <v>0</v>
      </c>
      <c r="AM328" s="298">
        <f t="shared" si="99"/>
        <v>0</v>
      </c>
      <c r="AN328" s="298">
        <f t="shared" si="99"/>
        <v>0</v>
      </c>
      <c r="AO328" s="298">
        <f t="shared" si="99"/>
        <v>0</v>
      </c>
      <c r="AP328" s="298">
        <f t="shared" si="99"/>
        <v>0</v>
      </c>
      <c r="AQ328" s="298">
        <f t="shared" si="99"/>
        <v>0</v>
      </c>
      <c r="AR328" s="298">
        <f t="shared" si="99"/>
        <v>0</v>
      </c>
      <c r="AS328" s="298">
        <f t="shared" si="99"/>
        <v>0</v>
      </c>
      <c r="AT328" s="298">
        <f t="shared" si="99"/>
        <v>0</v>
      </c>
      <c r="AU328" s="298">
        <f t="shared" si="99"/>
        <v>0</v>
      </c>
      <c r="AV328" s="298">
        <f t="shared" si="99"/>
        <v>0</v>
      </c>
      <c r="AW328" s="298">
        <f t="shared" si="99"/>
        <v>0</v>
      </c>
      <c r="AX328" s="298">
        <f t="shared" si="99"/>
        <v>0</v>
      </c>
      <c r="AY328" s="298">
        <f t="shared" si="99"/>
        <v>0</v>
      </c>
      <c r="AZ328" s="298">
        <f t="shared" si="99"/>
        <v>0</v>
      </c>
      <c r="BA328" s="298">
        <f t="shared" si="99"/>
        <v>0</v>
      </c>
      <c r="BB328" s="298">
        <f t="shared" si="99"/>
        <v>0</v>
      </c>
      <c r="BC328" s="298">
        <f t="shared" si="99"/>
        <v>0</v>
      </c>
      <c r="BD328" s="298">
        <f t="shared" si="99"/>
        <v>0</v>
      </c>
      <c r="BE328" s="298">
        <f t="shared" si="99"/>
        <v>0</v>
      </c>
      <c r="BF328" s="298">
        <f t="shared" si="99"/>
        <v>0</v>
      </c>
      <c r="BG328" s="298">
        <f t="shared" si="99"/>
        <v>0</v>
      </c>
      <c r="BH328" s="298">
        <f t="shared" si="99"/>
        <v>0</v>
      </c>
      <c r="BI328" s="298">
        <f t="shared" si="99"/>
        <v>0</v>
      </c>
      <c r="BJ328" s="298">
        <f t="shared" si="99"/>
        <v>0</v>
      </c>
      <c r="BK328" s="298">
        <f t="shared" si="99"/>
        <v>0</v>
      </c>
      <c r="BL328" s="298">
        <f t="shared" si="99"/>
        <v>0</v>
      </c>
      <c r="BM328" s="298">
        <f t="shared" si="99"/>
        <v>0</v>
      </c>
      <c r="BN328" s="298">
        <f t="shared" si="99"/>
        <v>0</v>
      </c>
      <c r="BO328" s="298">
        <f t="shared" si="99"/>
        <v>0</v>
      </c>
      <c r="BP328" s="298">
        <f t="shared" si="99"/>
        <v>0</v>
      </c>
      <c r="BQ328" s="298">
        <f t="shared" si="99"/>
        <v>0</v>
      </c>
      <c r="BR328" s="298">
        <f t="shared" si="99"/>
        <v>0</v>
      </c>
      <c r="BS328" s="298">
        <f t="shared" si="99"/>
        <v>0</v>
      </c>
      <c r="BT328" s="298">
        <f t="shared" si="99"/>
        <v>0</v>
      </c>
      <c r="BU328" s="298">
        <f t="shared" si="99"/>
        <v>0</v>
      </c>
    </row>
    <row r="329" spans="2:73" ht="18" customHeight="1">
      <c r="B329" s="294">
        <v>323</v>
      </c>
      <c r="C329" s="292"/>
      <c r="D329" s="361"/>
      <c r="E329" s="362"/>
      <c r="F329" s="363"/>
      <c r="G329" s="363"/>
      <c r="H329" s="364"/>
      <c r="I329" s="363"/>
      <c r="J329" s="363"/>
      <c r="K329" s="291"/>
      <c r="L329" s="292" t="str">
        <f t="shared" si="97"/>
        <v/>
      </c>
      <c r="M329" s="292"/>
      <c r="N329" s="293">
        <f t="shared" si="98"/>
        <v>0</v>
      </c>
      <c r="O329" s="293">
        <f t="shared" si="98"/>
        <v>0</v>
      </c>
      <c r="P329" s="293">
        <f t="shared" si="99"/>
        <v>0</v>
      </c>
      <c r="Q329" s="293">
        <f t="shared" si="99"/>
        <v>0</v>
      </c>
      <c r="R329" s="293">
        <f t="shared" si="99"/>
        <v>0</v>
      </c>
      <c r="S329" s="293">
        <f t="shared" si="99"/>
        <v>0</v>
      </c>
      <c r="T329" s="293">
        <f t="shared" si="99"/>
        <v>0</v>
      </c>
      <c r="U329" s="293">
        <f t="shared" si="99"/>
        <v>0</v>
      </c>
      <c r="V329" s="293">
        <f t="shared" si="99"/>
        <v>0</v>
      </c>
      <c r="W329" s="293">
        <f t="shared" si="99"/>
        <v>0</v>
      </c>
      <c r="X329" s="293">
        <f t="shared" si="99"/>
        <v>0</v>
      </c>
      <c r="Y329" s="293">
        <f t="shared" si="99"/>
        <v>0</v>
      </c>
      <c r="Z329" s="293">
        <f t="shared" si="99"/>
        <v>0</v>
      </c>
      <c r="AA329" s="293">
        <f t="shared" si="99"/>
        <v>0</v>
      </c>
      <c r="AB329" s="293">
        <f t="shared" si="99"/>
        <v>0</v>
      </c>
      <c r="AC329" s="293">
        <f t="shared" si="99"/>
        <v>0</v>
      </c>
      <c r="AD329" s="293">
        <f t="shared" si="99"/>
        <v>0</v>
      </c>
      <c r="AE329" s="293">
        <f t="shared" si="99"/>
        <v>0</v>
      </c>
      <c r="AF329" s="293">
        <f t="shared" si="99"/>
        <v>0</v>
      </c>
      <c r="AG329" s="293">
        <f t="shared" si="99"/>
        <v>0</v>
      </c>
      <c r="AH329" s="293">
        <f t="shared" si="99"/>
        <v>0</v>
      </c>
      <c r="AI329" s="293">
        <f t="shared" si="99"/>
        <v>0</v>
      </c>
      <c r="AJ329" s="293">
        <f t="shared" si="99"/>
        <v>0</v>
      </c>
      <c r="AK329" s="293">
        <f t="shared" si="99"/>
        <v>0</v>
      </c>
      <c r="AL329" s="293">
        <f t="shared" si="99"/>
        <v>0</v>
      </c>
      <c r="AM329" s="293">
        <f t="shared" si="99"/>
        <v>0</v>
      </c>
      <c r="AN329" s="293">
        <f t="shared" si="99"/>
        <v>0</v>
      </c>
      <c r="AO329" s="293">
        <f t="shared" si="99"/>
        <v>0</v>
      </c>
      <c r="AP329" s="293">
        <f t="shared" si="99"/>
        <v>0</v>
      </c>
      <c r="AQ329" s="293">
        <f t="shared" si="99"/>
        <v>0</v>
      </c>
      <c r="AR329" s="293">
        <f t="shared" si="99"/>
        <v>0</v>
      </c>
      <c r="AS329" s="293">
        <f t="shared" si="99"/>
        <v>0</v>
      </c>
      <c r="AT329" s="293">
        <f t="shared" si="99"/>
        <v>0</v>
      </c>
      <c r="AU329" s="293">
        <f t="shared" si="99"/>
        <v>0</v>
      </c>
      <c r="AV329" s="293">
        <f t="shared" si="99"/>
        <v>0</v>
      </c>
      <c r="AW329" s="293">
        <f t="shared" si="99"/>
        <v>0</v>
      </c>
      <c r="AX329" s="293">
        <f t="shared" si="99"/>
        <v>0</v>
      </c>
      <c r="AY329" s="293">
        <f t="shared" si="99"/>
        <v>0</v>
      </c>
      <c r="AZ329" s="293">
        <f t="shared" si="99"/>
        <v>0</v>
      </c>
      <c r="BA329" s="293">
        <f t="shared" si="99"/>
        <v>0</v>
      </c>
      <c r="BB329" s="293">
        <f t="shared" si="99"/>
        <v>0</v>
      </c>
      <c r="BC329" s="293">
        <f t="shared" si="99"/>
        <v>0</v>
      </c>
      <c r="BD329" s="293">
        <f t="shared" si="99"/>
        <v>0</v>
      </c>
      <c r="BE329" s="293">
        <f t="shared" si="99"/>
        <v>0</v>
      </c>
      <c r="BF329" s="293">
        <f t="shared" si="99"/>
        <v>0</v>
      </c>
      <c r="BG329" s="293">
        <f t="shared" si="99"/>
        <v>0</v>
      </c>
      <c r="BH329" s="293">
        <f t="shared" si="99"/>
        <v>0</v>
      </c>
      <c r="BI329" s="293">
        <f t="shared" si="99"/>
        <v>0</v>
      </c>
      <c r="BJ329" s="293">
        <f t="shared" si="99"/>
        <v>0</v>
      </c>
      <c r="BK329" s="293">
        <f t="shared" si="99"/>
        <v>0</v>
      </c>
      <c r="BL329" s="293">
        <f t="shared" si="99"/>
        <v>0</v>
      </c>
      <c r="BM329" s="293">
        <f t="shared" si="99"/>
        <v>0</v>
      </c>
      <c r="BN329" s="293">
        <f t="shared" si="99"/>
        <v>0</v>
      </c>
      <c r="BO329" s="293">
        <f t="shared" si="99"/>
        <v>0</v>
      </c>
      <c r="BP329" s="293">
        <f t="shared" si="99"/>
        <v>0</v>
      </c>
      <c r="BQ329" s="293">
        <f t="shared" si="99"/>
        <v>0</v>
      </c>
      <c r="BR329" s="293">
        <f t="shared" si="99"/>
        <v>0</v>
      </c>
      <c r="BS329" s="293">
        <f t="shared" si="99"/>
        <v>0</v>
      </c>
      <c r="BT329" s="293">
        <f t="shared" si="99"/>
        <v>0</v>
      </c>
      <c r="BU329" s="293">
        <f t="shared" si="99"/>
        <v>0</v>
      </c>
    </row>
    <row r="330" spans="2:73" ht="18" customHeight="1" thickBot="1">
      <c r="B330" s="294">
        <v>324</v>
      </c>
      <c r="C330" s="297"/>
      <c r="D330" s="365"/>
      <c r="E330" s="366"/>
      <c r="F330" s="367"/>
      <c r="G330" s="367"/>
      <c r="H330" s="368"/>
      <c r="I330" s="367"/>
      <c r="J330" s="367"/>
      <c r="K330" s="295"/>
      <c r="L330" s="297" t="str">
        <f t="shared" si="97"/>
        <v/>
      </c>
      <c r="M330" s="297"/>
      <c r="N330" s="298">
        <f t="shared" si="98"/>
        <v>0</v>
      </c>
      <c r="O330" s="298">
        <f t="shared" si="98"/>
        <v>0</v>
      </c>
      <c r="P330" s="298">
        <f t="shared" si="99"/>
        <v>0</v>
      </c>
      <c r="Q330" s="298">
        <f t="shared" si="99"/>
        <v>0</v>
      </c>
      <c r="R330" s="298">
        <f t="shared" si="99"/>
        <v>0</v>
      </c>
      <c r="S330" s="298">
        <f t="shared" si="99"/>
        <v>0</v>
      </c>
      <c r="T330" s="298">
        <f t="shared" si="99"/>
        <v>0</v>
      </c>
      <c r="U330" s="298">
        <f t="shared" si="99"/>
        <v>0</v>
      </c>
      <c r="V330" s="298">
        <f t="shared" si="99"/>
        <v>0</v>
      </c>
      <c r="W330" s="298">
        <f t="shared" si="99"/>
        <v>0</v>
      </c>
      <c r="X330" s="298">
        <f t="shared" si="99"/>
        <v>0</v>
      </c>
      <c r="Y330" s="298">
        <f t="shared" si="99"/>
        <v>0</v>
      </c>
      <c r="Z330" s="298">
        <f t="shared" si="99"/>
        <v>0</v>
      </c>
      <c r="AA330" s="298">
        <f t="shared" si="99"/>
        <v>0</v>
      </c>
      <c r="AB330" s="298">
        <f t="shared" si="99"/>
        <v>0</v>
      </c>
      <c r="AC330" s="298">
        <f t="shared" si="99"/>
        <v>0</v>
      </c>
      <c r="AD330" s="298">
        <f t="shared" si="99"/>
        <v>0</v>
      </c>
      <c r="AE330" s="298">
        <f t="shared" si="99"/>
        <v>0</v>
      </c>
      <c r="AF330" s="298">
        <f t="shared" si="99"/>
        <v>0</v>
      </c>
      <c r="AG330" s="298">
        <f t="shared" si="99"/>
        <v>0</v>
      </c>
      <c r="AH330" s="298">
        <f t="shared" si="99"/>
        <v>0</v>
      </c>
      <c r="AI330" s="298">
        <f t="shared" si="99"/>
        <v>0</v>
      </c>
      <c r="AJ330" s="298">
        <f t="shared" si="99"/>
        <v>0</v>
      </c>
      <c r="AK330" s="298">
        <f t="shared" si="99"/>
        <v>0</v>
      </c>
      <c r="AL330" s="298">
        <f t="shared" si="99"/>
        <v>0</v>
      </c>
      <c r="AM330" s="298">
        <f t="shared" si="99"/>
        <v>0</v>
      </c>
      <c r="AN330" s="298">
        <f t="shared" si="99"/>
        <v>0</v>
      </c>
      <c r="AO330" s="298">
        <f t="shared" si="99"/>
        <v>0</v>
      </c>
      <c r="AP330" s="298">
        <f t="shared" si="99"/>
        <v>0</v>
      </c>
      <c r="AQ330" s="298">
        <f t="shared" si="99"/>
        <v>0</v>
      </c>
      <c r="AR330" s="298">
        <f t="shared" si="99"/>
        <v>0</v>
      </c>
      <c r="AS330" s="298">
        <f t="shared" si="99"/>
        <v>0</v>
      </c>
      <c r="AT330" s="298">
        <f t="shared" si="99"/>
        <v>0</v>
      </c>
      <c r="AU330" s="298">
        <f t="shared" si="99"/>
        <v>0</v>
      </c>
      <c r="AV330" s="298">
        <f t="shared" si="99"/>
        <v>0</v>
      </c>
      <c r="AW330" s="298">
        <f t="shared" si="99"/>
        <v>0</v>
      </c>
      <c r="AX330" s="298">
        <f t="shared" si="99"/>
        <v>0</v>
      </c>
      <c r="AY330" s="298">
        <f t="shared" si="99"/>
        <v>0</v>
      </c>
      <c r="AZ330" s="298">
        <f t="shared" si="99"/>
        <v>0</v>
      </c>
      <c r="BA330" s="298">
        <f t="shared" si="99"/>
        <v>0</v>
      </c>
      <c r="BB330" s="298">
        <f t="shared" si="99"/>
        <v>0</v>
      </c>
      <c r="BC330" s="298">
        <f t="shared" si="99"/>
        <v>0</v>
      </c>
      <c r="BD330" s="298">
        <f t="shared" si="99"/>
        <v>0</v>
      </c>
      <c r="BE330" s="298">
        <f t="shared" si="99"/>
        <v>0</v>
      </c>
      <c r="BF330" s="298">
        <f t="shared" si="99"/>
        <v>0</v>
      </c>
      <c r="BG330" s="298">
        <f t="shared" si="99"/>
        <v>0</v>
      </c>
      <c r="BH330" s="298">
        <f t="shared" si="99"/>
        <v>0</v>
      </c>
      <c r="BI330" s="298">
        <f t="shared" si="99"/>
        <v>0</v>
      </c>
      <c r="BJ330" s="298">
        <f t="shared" si="99"/>
        <v>0</v>
      </c>
      <c r="BK330" s="298">
        <f t="shared" si="99"/>
        <v>0</v>
      </c>
      <c r="BL330" s="298">
        <f t="shared" si="99"/>
        <v>0</v>
      </c>
      <c r="BM330" s="298">
        <f t="shared" si="99"/>
        <v>0</v>
      </c>
      <c r="BN330" s="298">
        <f t="shared" si="99"/>
        <v>0</v>
      </c>
      <c r="BO330" s="298">
        <f t="shared" si="99"/>
        <v>0</v>
      </c>
      <c r="BP330" s="298">
        <f t="shared" si="99"/>
        <v>0</v>
      </c>
      <c r="BQ330" s="298">
        <f t="shared" si="99"/>
        <v>0</v>
      </c>
      <c r="BR330" s="298">
        <f t="shared" si="99"/>
        <v>0</v>
      </c>
      <c r="BS330" s="298">
        <f t="shared" si="99"/>
        <v>0</v>
      </c>
      <c r="BT330" s="298">
        <f t="shared" si="99"/>
        <v>0</v>
      </c>
      <c r="BU330" s="298">
        <f t="shared" si="99"/>
        <v>0</v>
      </c>
    </row>
    <row r="331" spans="2:73" ht="18" customHeight="1">
      <c r="B331" s="294">
        <v>325</v>
      </c>
      <c r="C331" s="292"/>
      <c r="D331" s="361"/>
      <c r="E331" s="362"/>
      <c r="F331" s="363"/>
      <c r="G331" s="363"/>
      <c r="H331" s="364"/>
      <c r="I331" s="363"/>
      <c r="J331" s="363"/>
      <c r="K331" s="291"/>
      <c r="L331" s="292" t="str">
        <f t="shared" si="97"/>
        <v/>
      </c>
      <c r="M331" s="292"/>
      <c r="N331" s="293">
        <f t="shared" si="98"/>
        <v>0</v>
      </c>
      <c r="O331" s="293">
        <f t="shared" si="98"/>
        <v>0</v>
      </c>
      <c r="P331" s="293">
        <f t="shared" si="99"/>
        <v>0</v>
      </c>
      <c r="Q331" s="293">
        <f t="shared" si="99"/>
        <v>0</v>
      </c>
      <c r="R331" s="293">
        <f t="shared" si="99"/>
        <v>0</v>
      </c>
      <c r="S331" s="293">
        <f t="shared" si="99"/>
        <v>0</v>
      </c>
      <c r="T331" s="293">
        <f t="shared" si="99"/>
        <v>0</v>
      </c>
      <c r="U331" s="293">
        <f t="shared" si="99"/>
        <v>0</v>
      </c>
      <c r="V331" s="293">
        <f t="shared" si="99"/>
        <v>0</v>
      </c>
      <c r="W331" s="293">
        <f t="shared" si="99"/>
        <v>0</v>
      </c>
      <c r="X331" s="293">
        <f t="shared" si="99"/>
        <v>0</v>
      </c>
      <c r="Y331" s="293">
        <f t="shared" si="99"/>
        <v>0</v>
      </c>
      <c r="Z331" s="293">
        <f t="shared" si="99"/>
        <v>0</v>
      </c>
      <c r="AA331" s="293">
        <f t="shared" si="99"/>
        <v>0</v>
      </c>
      <c r="AB331" s="293">
        <f t="shared" si="99"/>
        <v>0</v>
      </c>
      <c r="AC331" s="293">
        <f t="shared" si="99"/>
        <v>0</v>
      </c>
      <c r="AD331" s="293">
        <f t="shared" si="99"/>
        <v>0</v>
      </c>
      <c r="AE331" s="293">
        <f t="shared" si="99"/>
        <v>0</v>
      </c>
      <c r="AF331" s="293">
        <f t="shared" si="99"/>
        <v>0</v>
      </c>
      <c r="AG331" s="293">
        <f t="shared" si="99"/>
        <v>0</v>
      </c>
      <c r="AH331" s="293">
        <f t="shared" si="99"/>
        <v>0</v>
      </c>
      <c r="AI331" s="293">
        <f t="shared" si="99"/>
        <v>0</v>
      </c>
      <c r="AJ331" s="293">
        <f t="shared" si="99"/>
        <v>0</v>
      </c>
      <c r="AK331" s="293">
        <f t="shared" si="99"/>
        <v>0</v>
      </c>
      <c r="AL331" s="293">
        <f t="shared" si="99"/>
        <v>0</v>
      </c>
      <c r="AM331" s="293">
        <f t="shared" si="99"/>
        <v>0</v>
      </c>
      <c r="AN331" s="293">
        <f t="shared" si="99"/>
        <v>0</v>
      </c>
      <c r="AO331" s="293">
        <f t="shared" si="99"/>
        <v>0</v>
      </c>
      <c r="AP331" s="293">
        <f t="shared" si="99"/>
        <v>0</v>
      </c>
      <c r="AQ331" s="293">
        <f t="shared" si="99"/>
        <v>0</v>
      </c>
      <c r="AR331" s="293">
        <f t="shared" si="99"/>
        <v>0</v>
      </c>
      <c r="AS331" s="293">
        <f t="shared" si="99"/>
        <v>0</v>
      </c>
      <c r="AT331" s="293">
        <f t="shared" si="99"/>
        <v>0</v>
      </c>
      <c r="AU331" s="293">
        <f t="shared" si="99"/>
        <v>0</v>
      </c>
      <c r="AV331" s="293">
        <f t="shared" si="99"/>
        <v>0</v>
      </c>
      <c r="AW331" s="293">
        <f t="shared" si="99"/>
        <v>0</v>
      </c>
      <c r="AX331" s="293">
        <f t="shared" si="99"/>
        <v>0</v>
      </c>
      <c r="AY331" s="293">
        <f t="shared" si="99"/>
        <v>0</v>
      </c>
      <c r="AZ331" s="293">
        <f t="shared" si="99"/>
        <v>0</v>
      </c>
      <c r="BA331" s="293">
        <f t="shared" si="99"/>
        <v>0</v>
      </c>
      <c r="BB331" s="293">
        <f t="shared" si="99"/>
        <v>0</v>
      </c>
      <c r="BC331" s="293">
        <f t="shared" si="99"/>
        <v>0</v>
      </c>
      <c r="BD331" s="293">
        <f t="shared" si="99"/>
        <v>0</v>
      </c>
      <c r="BE331" s="293">
        <f t="shared" si="99"/>
        <v>0</v>
      </c>
      <c r="BF331" s="293">
        <f t="shared" si="99"/>
        <v>0</v>
      </c>
      <c r="BG331" s="293">
        <f t="shared" si="99"/>
        <v>0</v>
      </c>
      <c r="BH331" s="293">
        <f t="shared" si="99"/>
        <v>0</v>
      </c>
      <c r="BI331" s="293">
        <f t="shared" si="99"/>
        <v>0</v>
      </c>
      <c r="BJ331" s="293">
        <f t="shared" si="99"/>
        <v>0</v>
      </c>
      <c r="BK331" s="293">
        <f t="shared" si="99"/>
        <v>0</v>
      </c>
      <c r="BL331" s="293">
        <f t="shared" si="99"/>
        <v>0</v>
      </c>
      <c r="BM331" s="293">
        <f t="shared" si="99"/>
        <v>0</v>
      </c>
      <c r="BN331" s="293">
        <f t="shared" si="99"/>
        <v>0</v>
      </c>
      <c r="BO331" s="293">
        <f t="shared" si="99"/>
        <v>0</v>
      </c>
      <c r="BP331" s="293">
        <f t="shared" si="99"/>
        <v>0</v>
      </c>
      <c r="BQ331" s="293">
        <f t="shared" si="99"/>
        <v>0</v>
      </c>
      <c r="BR331" s="293">
        <f t="shared" si="99"/>
        <v>0</v>
      </c>
      <c r="BS331" s="293">
        <f t="shared" si="99"/>
        <v>0</v>
      </c>
      <c r="BT331" s="293">
        <f t="shared" si="99"/>
        <v>0</v>
      </c>
      <c r="BU331" s="293">
        <f t="shared" si="99"/>
        <v>0</v>
      </c>
    </row>
    <row r="332" spans="2:73" ht="18" customHeight="1" thickBot="1">
      <c r="B332" s="294">
        <v>326</v>
      </c>
      <c r="C332" s="297"/>
      <c r="D332" s="365"/>
      <c r="E332" s="366"/>
      <c r="F332" s="367"/>
      <c r="G332" s="367"/>
      <c r="H332" s="368"/>
      <c r="I332" s="367"/>
      <c r="J332" s="367"/>
      <c r="K332" s="295"/>
      <c r="L332" s="297" t="str">
        <f t="shared" si="97"/>
        <v/>
      </c>
      <c r="M332" s="297"/>
      <c r="N332" s="298">
        <f t="shared" si="98"/>
        <v>0</v>
      </c>
      <c r="O332" s="298">
        <f t="shared" si="98"/>
        <v>0</v>
      </c>
      <c r="P332" s="298">
        <f t="shared" si="99"/>
        <v>0</v>
      </c>
      <c r="Q332" s="298">
        <f t="shared" si="99"/>
        <v>0</v>
      </c>
      <c r="R332" s="298">
        <f t="shared" si="99"/>
        <v>0</v>
      </c>
      <c r="S332" s="298">
        <f t="shared" ref="P332:BU336" si="100">SUMIFS(listof_result_total_scores,listof_result_program_codes,$C332,listof_result_teams,S$3)</f>
        <v>0</v>
      </c>
      <c r="T332" s="298">
        <f t="shared" si="100"/>
        <v>0</v>
      </c>
      <c r="U332" s="298">
        <f t="shared" si="100"/>
        <v>0</v>
      </c>
      <c r="V332" s="298">
        <f t="shared" si="100"/>
        <v>0</v>
      </c>
      <c r="W332" s="298">
        <f t="shared" si="100"/>
        <v>0</v>
      </c>
      <c r="X332" s="298">
        <f t="shared" si="100"/>
        <v>0</v>
      </c>
      <c r="Y332" s="298">
        <f t="shared" si="100"/>
        <v>0</v>
      </c>
      <c r="Z332" s="298">
        <f t="shared" si="100"/>
        <v>0</v>
      </c>
      <c r="AA332" s="298">
        <f t="shared" si="100"/>
        <v>0</v>
      </c>
      <c r="AB332" s="298">
        <f t="shared" si="100"/>
        <v>0</v>
      </c>
      <c r="AC332" s="298">
        <f t="shared" si="100"/>
        <v>0</v>
      </c>
      <c r="AD332" s="298">
        <f t="shared" si="100"/>
        <v>0</v>
      </c>
      <c r="AE332" s="298">
        <f t="shared" si="100"/>
        <v>0</v>
      </c>
      <c r="AF332" s="298">
        <f t="shared" si="100"/>
        <v>0</v>
      </c>
      <c r="AG332" s="298">
        <f t="shared" si="100"/>
        <v>0</v>
      </c>
      <c r="AH332" s="298">
        <f t="shared" si="100"/>
        <v>0</v>
      </c>
      <c r="AI332" s="298">
        <f t="shared" si="100"/>
        <v>0</v>
      </c>
      <c r="AJ332" s="298">
        <f t="shared" si="100"/>
        <v>0</v>
      </c>
      <c r="AK332" s="298">
        <f t="shared" si="100"/>
        <v>0</v>
      </c>
      <c r="AL332" s="298">
        <f t="shared" si="100"/>
        <v>0</v>
      </c>
      <c r="AM332" s="298">
        <f t="shared" si="100"/>
        <v>0</v>
      </c>
      <c r="AN332" s="298">
        <f t="shared" si="100"/>
        <v>0</v>
      </c>
      <c r="AO332" s="298">
        <f t="shared" si="100"/>
        <v>0</v>
      </c>
      <c r="AP332" s="298">
        <f t="shared" si="100"/>
        <v>0</v>
      </c>
      <c r="AQ332" s="298">
        <f t="shared" si="100"/>
        <v>0</v>
      </c>
      <c r="AR332" s="298">
        <f t="shared" si="100"/>
        <v>0</v>
      </c>
      <c r="AS332" s="298">
        <f t="shared" si="100"/>
        <v>0</v>
      </c>
      <c r="AT332" s="298">
        <f t="shared" si="100"/>
        <v>0</v>
      </c>
      <c r="AU332" s="298">
        <f t="shared" si="100"/>
        <v>0</v>
      </c>
      <c r="AV332" s="298">
        <f t="shared" si="100"/>
        <v>0</v>
      </c>
      <c r="AW332" s="298">
        <f t="shared" si="100"/>
        <v>0</v>
      </c>
      <c r="AX332" s="298">
        <f t="shared" si="100"/>
        <v>0</v>
      </c>
      <c r="AY332" s="298">
        <f t="shared" si="100"/>
        <v>0</v>
      </c>
      <c r="AZ332" s="298">
        <f t="shared" si="100"/>
        <v>0</v>
      </c>
      <c r="BA332" s="298">
        <f t="shared" si="100"/>
        <v>0</v>
      </c>
      <c r="BB332" s="298">
        <f t="shared" si="100"/>
        <v>0</v>
      </c>
      <c r="BC332" s="298">
        <f t="shared" si="100"/>
        <v>0</v>
      </c>
      <c r="BD332" s="298">
        <f t="shared" si="100"/>
        <v>0</v>
      </c>
      <c r="BE332" s="298">
        <f t="shared" si="100"/>
        <v>0</v>
      </c>
      <c r="BF332" s="298">
        <f t="shared" si="100"/>
        <v>0</v>
      </c>
      <c r="BG332" s="298">
        <f t="shared" si="100"/>
        <v>0</v>
      </c>
      <c r="BH332" s="298">
        <f t="shared" si="100"/>
        <v>0</v>
      </c>
      <c r="BI332" s="298">
        <f t="shared" si="100"/>
        <v>0</v>
      </c>
      <c r="BJ332" s="298">
        <f t="shared" si="100"/>
        <v>0</v>
      </c>
      <c r="BK332" s="298">
        <f t="shared" si="100"/>
        <v>0</v>
      </c>
      <c r="BL332" s="298">
        <f t="shared" si="100"/>
        <v>0</v>
      </c>
      <c r="BM332" s="298">
        <f t="shared" si="100"/>
        <v>0</v>
      </c>
      <c r="BN332" s="298">
        <f t="shared" si="100"/>
        <v>0</v>
      </c>
      <c r="BO332" s="298">
        <f t="shared" si="100"/>
        <v>0</v>
      </c>
      <c r="BP332" s="298">
        <f t="shared" si="100"/>
        <v>0</v>
      </c>
      <c r="BQ332" s="298">
        <f t="shared" si="100"/>
        <v>0</v>
      </c>
      <c r="BR332" s="298">
        <f t="shared" si="100"/>
        <v>0</v>
      </c>
      <c r="BS332" s="298">
        <f t="shared" si="100"/>
        <v>0</v>
      </c>
      <c r="BT332" s="298">
        <f t="shared" si="100"/>
        <v>0</v>
      </c>
      <c r="BU332" s="298">
        <f t="shared" si="100"/>
        <v>0</v>
      </c>
    </row>
    <row r="333" spans="2:73" ht="18" customHeight="1">
      <c r="B333" s="294">
        <v>327</v>
      </c>
      <c r="C333" s="292"/>
      <c r="D333" s="361"/>
      <c r="E333" s="362"/>
      <c r="F333" s="363"/>
      <c r="G333" s="363"/>
      <c r="H333" s="364"/>
      <c r="I333" s="363"/>
      <c r="J333" s="363"/>
      <c r="K333" s="291"/>
      <c r="L333" s="292" t="str">
        <f t="shared" si="97"/>
        <v/>
      </c>
      <c r="M333" s="292"/>
      <c r="N333" s="293">
        <f t="shared" si="98"/>
        <v>0</v>
      </c>
      <c r="O333" s="293">
        <f t="shared" si="98"/>
        <v>0</v>
      </c>
      <c r="P333" s="293">
        <f t="shared" si="100"/>
        <v>0</v>
      </c>
      <c r="Q333" s="293">
        <f t="shared" si="100"/>
        <v>0</v>
      </c>
      <c r="R333" s="293">
        <f t="shared" si="100"/>
        <v>0</v>
      </c>
      <c r="S333" s="293">
        <f t="shared" si="100"/>
        <v>0</v>
      </c>
      <c r="T333" s="293">
        <f t="shared" si="100"/>
        <v>0</v>
      </c>
      <c r="U333" s="293">
        <f t="shared" si="100"/>
        <v>0</v>
      </c>
      <c r="V333" s="293">
        <f t="shared" si="100"/>
        <v>0</v>
      </c>
      <c r="W333" s="293">
        <f t="shared" si="100"/>
        <v>0</v>
      </c>
      <c r="X333" s="293">
        <f t="shared" si="100"/>
        <v>0</v>
      </c>
      <c r="Y333" s="293">
        <f t="shared" si="100"/>
        <v>0</v>
      </c>
      <c r="Z333" s="293">
        <f t="shared" si="100"/>
        <v>0</v>
      </c>
      <c r="AA333" s="293">
        <f t="shared" si="100"/>
        <v>0</v>
      </c>
      <c r="AB333" s="293">
        <f t="shared" si="100"/>
        <v>0</v>
      </c>
      <c r="AC333" s="293">
        <f t="shared" si="100"/>
        <v>0</v>
      </c>
      <c r="AD333" s="293">
        <f t="shared" si="100"/>
        <v>0</v>
      </c>
      <c r="AE333" s="293">
        <f t="shared" si="100"/>
        <v>0</v>
      </c>
      <c r="AF333" s="293">
        <f t="shared" si="100"/>
        <v>0</v>
      </c>
      <c r="AG333" s="293">
        <f t="shared" si="100"/>
        <v>0</v>
      </c>
      <c r="AH333" s="293">
        <f t="shared" si="100"/>
        <v>0</v>
      </c>
      <c r="AI333" s="293">
        <f t="shared" si="100"/>
        <v>0</v>
      </c>
      <c r="AJ333" s="293">
        <f t="shared" si="100"/>
        <v>0</v>
      </c>
      <c r="AK333" s="293">
        <f t="shared" si="100"/>
        <v>0</v>
      </c>
      <c r="AL333" s="293">
        <f t="shared" si="100"/>
        <v>0</v>
      </c>
      <c r="AM333" s="293">
        <f t="shared" si="100"/>
        <v>0</v>
      </c>
      <c r="AN333" s="293">
        <f t="shared" si="100"/>
        <v>0</v>
      </c>
      <c r="AO333" s="293">
        <f t="shared" si="100"/>
        <v>0</v>
      </c>
      <c r="AP333" s="293">
        <f t="shared" si="100"/>
        <v>0</v>
      </c>
      <c r="AQ333" s="293">
        <f t="shared" si="100"/>
        <v>0</v>
      </c>
      <c r="AR333" s="293">
        <f t="shared" si="100"/>
        <v>0</v>
      </c>
      <c r="AS333" s="293">
        <f t="shared" si="100"/>
        <v>0</v>
      </c>
      <c r="AT333" s="293">
        <f t="shared" si="100"/>
        <v>0</v>
      </c>
      <c r="AU333" s="293">
        <f t="shared" si="100"/>
        <v>0</v>
      </c>
      <c r="AV333" s="293">
        <f t="shared" si="100"/>
        <v>0</v>
      </c>
      <c r="AW333" s="293">
        <f t="shared" si="100"/>
        <v>0</v>
      </c>
      <c r="AX333" s="293">
        <f t="shared" si="100"/>
        <v>0</v>
      </c>
      <c r="AY333" s="293">
        <f t="shared" si="100"/>
        <v>0</v>
      </c>
      <c r="AZ333" s="293">
        <f t="shared" si="100"/>
        <v>0</v>
      </c>
      <c r="BA333" s="293">
        <f t="shared" si="100"/>
        <v>0</v>
      </c>
      <c r="BB333" s="293">
        <f t="shared" si="100"/>
        <v>0</v>
      </c>
      <c r="BC333" s="293">
        <f t="shared" si="100"/>
        <v>0</v>
      </c>
      <c r="BD333" s="293">
        <f t="shared" si="100"/>
        <v>0</v>
      </c>
      <c r="BE333" s="293">
        <f t="shared" si="100"/>
        <v>0</v>
      </c>
      <c r="BF333" s="293">
        <f t="shared" si="100"/>
        <v>0</v>
      </c>
      <c r="BG333" s="293">
        <f t="shared" si="100"/>
        <v>0</v>
      </c>
      <c r="BH333" s="293">
        <f t="shared" si="100"/>
        <v>0</v>
      </c>
      <c r="BI333" s="293">
        <f t="shared" si="100"/>
        <v>0</v>
      </c>
      <c r="BJ333" s="293">
        <f t="shared" si="100"/>
        <v>0</v>
      </c>
      <c r="BK333" s="293">
        <f t="shared" si="100"/>
        <v>0</v>
      </c>
      <c r="BL333" s="293">
        <f t="shared" si="100"/>
        <v>0</v>
      </c>
      <c r="BM333" s="293">
        <f t="shared" si="100"/>
        <v>0</v>
      </c>
      <c r="BN333" s="293">
        <f t="shared" si="100"/>
        <v>0</v>
      </c>
      <c r="BO333" s="293">
        <f t="shared" si="100"/>
        <v>0</v>
      </c>
      <c r="BP333" s="293">
        <f t="shared" si="100"/>
        <v>0</v>
      </c>
      <c r="BQ333" s="293">
        <f t="shared" si="100"/>
        <v>0</v>
      </c>
      <c r="BR333" s="293">
        <f t="shared" si="100"/>
        <v>0</v>
      </c>
      <c r="BS333" s="293">
        <f t="shared" si="100"/>
        <v>0</v>
      </c>
      <c r="BT333" s="293">
        <f t="shared" si="100"/>
        <v>0</v>
      </c>
      <c r="BU333" s="293">
        <f t="shared" si="100"/>
        <v>0</v>
      </c>
    </row>
    <row r="334" spans="2:73" ht="18" customHeight="1" thickBot="1">
      <c r="B334" s="294">
        <v>328</v>
      </c>
      <c r="C334" s="297"/>
      <c r="D334" s="365"/>
      <c r="E334" s="366"/>
      <c r="F334" s="367"/>
      <c r="G334" s="367"/>
      <c r="H334" s="368"/>
      <c r="I334" s="367"/>
      <c r="J334" s="367"/>
      <c r="K334" s="295"/>
      <c r="L334" s="297" t="str">
        <f t="shared" si="97"/>
        <v/>
      </c>
      <c r="M334" s="297"/>
      <c r="N334" s="298">
        <f t="shared" si="98"/>
        <v>0</v>
      </c>
      <c r="O334" s="298">
        <f t="shared" si="98"/>
        <v>0</v>
      </c>
      <c r="P334" s="298">
        <f t="shared" si="100"/>
        <v>0</v>
      </c>
      <c r="Q334" s="298">
        <f t="shared" si="100"/>
        <v>0</v>
      </c>
      <c r="R334" s="298">
        <f t="shared" si="100"/>
        <v>0</v>
      </c>
      <c r="S334" s="298">
        <f t="shared" si="100"/>
        <v>0</v>
      </c>
      <c r="T334" s="298">
        <f t="shared" si="100"/>
        <v>0</v>
      </c>
      <c r="U334" s="298">
        <f t="shared" si="100"/>
        <v>0</v>
      </c>
      <c r="V334" s="298">
        <f t="shared" si="100"/>
        <v>0</v>
      </c>
      <c r="W334" s="298">
        <f t="shared" si="100"/>
        <v>0</v>
      </c>
      <c r="X334" s="298">
        <f t="shared" si="100"/>
        <v>0</v>
      </c>
      <c r="Y334" s="298">
        <f t="shared" si="100"/>
        <v>0</v>
      </c>
      <c r="Z334" s="298">
        <f t="shared" si="100"/>
        <v>0</v>
      </c>
      <c r="AA334" s="298">
        <f t="shared" si="100"/>
        <v>0</v>
      </c>
      <c r="AB334" s="298">
        <f t="shared" si="100"/>
        <v>0</v>
      </c>
      <c r="AC334" s="298">
        <f t="shared" si="100"/>
        <v>0</v>
      </c>
      <c r="AD334" s="298">
        <f t="shared" si="100"/>
        <v>0</v>
      </c>
      <c r="AE334" s="298">
        <f t="shared" si="100"/>
        <v>0</v>
      </c>
      <c r="AF334" s="298">
        <f t="shared" si="100"/>
        <v>0</v>
      </c>
      <c r="AG334" s="298">
        <f t="shared" si="100"/>
        <v>0</v>
      </c>
      <c r="AH334" s="298">
        <f t="shared" si="100"/>
        <v>0</v>
      </c>
      <c r="AI334" s="298">
        <f t="shared" si="100"/>
        <v>0</v>
      </c>
      <c r="AJ334" s="298">
        <f t="shared" si="100"/>
        <v>0</v>
      </c>
      <c r="AK334" s="298">
        <f t="shared" si="100"/>
        <v>0</v>
      </c>
      <c r="AL334" s="298">
        <f t="shared" si="100"/>
        <v>0</v>
      </c>
      <c r="AM334" s="298">
        <f t="shared" si="100"/>
        <v>0</v>
      </c>
      <c r="AN334" s="298">
        <f t="shared" si="100"/>
        <v>0</v>
      </c>
      <c r="AO334" s="298">
        <f t="shared" si="100"/>
        <v>0</v>
      </c>
      <c r="AP334" s="298">
        <f t="shared" si="100"/>
        <v>0</v>
      </c>
      <c r="AQ334" s="298">
        <f t="shared" si="100"/>
        <v>0</v>
      </c>
      <c r="AR334" s="298">
        <f t="shared" si="100"/>
        <v>0</v>
      </c>
      <c r="AS334" s="298">
        <f t="shared" si="100"/>
        <v>0</v>
      </c>
      <c r="AT334" s="298">
        <f t="shared" si="100"/>
        <v>0</v>
      </c>
      <c r="AU334" s="298">
        <f t="shared" si="100"/>
        <v>0</v>
      </c>
      <c r="AV334" s="298">
        <f t="shared" si="100"/>
        <v>0</v>
      </c>
      <c r="AW334" s="298">
        <f t="shared" si="100"/>
        <v>0</v>
      </c>
      <c r="AX334" s="298">
        <f t="shared" si="100"/>
        <v>0</v>
      </c>
      <c r="AY334" s="298">
        <f t="shared" si="100"/>
        <v>0</v>
      </c>
      <c r="AZ334" s="298">
        <f t="shared" si="100"/>
        <v>0</v>
      </c>
      <c r="BA334" s="298">
        <f t="shared" si="100"/>
        <v>0</v>
      </c>
      <c r="BB334" s="298">
        <f t="shared" si="100"/>
        <v>0</v>
      </c>
      <c r="BC334" s="298">
        <f t="shared" si="100"/>
        <v>0</v>
      </c>
      <c r="BD334" s="298">
        <f t="shared" si="100"/>
        <v>0</v>
      </c>
      <c r="BE334" s="298">
        <f t="shared" si="100"/>
        <v>0</v>
      </c>
      <c r="BF334" s="298">
        <f t="shared" si="100"/>
        <v>0</v>
      </c>
      <c r="BG334" s="298">
        <f t="shared" si="100"/>
        <v>0</v>
      </c>
      <c r="BH334" s="298">
        <f t="shared" si="100"/>
        <v>0</v>
      </c>
      <c r="BI334" s="298">
        <f t="shared" si="100"/>
        <v>0</v>
      </c>
      <c r="BJ334" s="298">
        <f t="shared" si="100"/>
        <v>0</v>
      </c>
      <c r="BK334" s="298">
        <f t="shared" si="100"/>
        <v>0</v>
      </c>
      <c r="BL334" s="298">
        <f t="shared" si="100"/>
        <v>0</v>
      </c>
      <c r="BM334" s="298">
        <f t="shared" si="100"/>
        <v>0</v>
      </c>
      <c r="BN334" s="298">
        <f t="shared" si="100"/>
        <v>0</v>
      </c>
      <c r="BO334" s="298">
        <f t="shared" si="100"/>
        <v>0</v>
      </c>
      <c r="BP334" s="298">
        <f t="shared" si="100"/>
        <v>0</v>
      </c>
      <c r="BQ334" s="298">
        <f t="shared" si="100"/>
        <v>0</v>
      </c>
      <c r="BR334" s="298">
        <f t="shared" si="100"/>
        <v>0</v>
      </c>
      <c r="BS334" s="298">
        <f t="shared" si="100"/>
        <v>0</v>
      </c>
      <c r="BT334" s="298">
        <f t="shared" si="100"/>
        <v>0</v>
      </c>
      <c r="BU334" s="298">
        <f t="shared" si="100"/>
        <v>0</v>
      </c>
    </row>
    <row r="335" spans="2:73" ht="18" customHeight="1">
      <c r="B335" s="294">
        <v>329</v>
      </c>
      <c r="C335" s="292"/>
      <c r="D335" s="361"/>
      <c r="E335" s="362"/>
      <c r="F335" s="363"/>
      <c r="G335" s="363"/>
      <c r="H335" s="364"/>
      <c r="I335" s="363"/>
      <c r="J335" s="363"/>
      <c r="K335" s="291"/>
      <c r="L335" s="292" t="str">
        <f t="shared" si="97"/>
        <v/>
      </c>
      <c r="M335" s="292"/>
      <c r="N335" s="293">
        <f t="shared" si="98"/>
        <v>0</v>
      </c>
      <c r="O335" s="293">
        <f t="shared" si="98"/>
        <v>0</v>
      </c>
      <c r="P335" s="293">
        <f t="shared" si="100"/>
        <v>0</v>
      </c>
      <c r="Q335" s="293">
        <f t="shared" si="100"/>
        <v>0</v>
      </c>
      <c r="R335" s="293">
        <f t="shared" si="100"/>
        <v>0</v>
      </c>
      <c r="S335" s="293">
        <f t="shared" si="100"/>
        <v>0</v>
      </c>
      <c r="T335" s="293">
        <f t="shared" si="100"/>
        <v>0</v>
      </c>
      <c r="U335" s="293">
        <f t="shared" si="100"/>
        <v>0</v>
      </c>
      <c r="V335" s="293">
        <f t="shared" si="100"/>
        <v>0</v>
      </c>
      <c r="W335" s="293">
        <f t="shared" si="100"/>
        <v>0</v>
      </c>
      <c r="X335" s="293">
        <f t="shared" si="100"/>
        <v>0</v>
      </c>
      <c r="Y335" s="293">
        <f t="shared" si="100"/>
        <v>0</v>
      </c>
      <c r="Z335" s="293">
        <f t="shared" si="100"/>
        <v>0</v>
      </c>
      <c r="AA335" s="293">
        <f t="shared" si="100"/>
        <v>0</v>
      </c>
      <c r="AB335" s="293">
        <f t="shared" si="100"/>
        <v>0</v>
      </c>
      <c r="AC335" s="293">
        <f t="shared" si="100"/>
        <v>0</v>
      </c>
      <c r="AD335" s="293">
        <f t="shared" si="100"/>
        <v>0</v>
      </c>
      <c r="AE335" s="293">
        <f t="shared" si="100"/>
        <v>0</v>
      </c>
      <c r="AF335" s="293">
        <f t="shared" si="100"/>
        <v>0</v>
      </c>
      <c r="AG335" s="293">
        <f t="shared" si="100"/>
        <v>0</v>
      </c>
      <c r="AH335" s="293">
        <f t="shared" si="100"/>
        <v>0</v>
      </c>
      <c r="AI335" s="293">
        <f t="shared" si="100"/>
        <v>0</v>
      </c>
      <c r="AJ335" s="293">
        <f t="shared" si="100"/>
        <v>0</v>
      </c>
      <c r="AK335" s="293">
        <f t="shared" si="100"/>
        <v>0</v>
      </c>
      <c r="AL335" s="293">
        <f t="shared" si="100"/>
        <v>0</v>
      </c>
      <c r="AM335" s="293">
        <f t="shared" si="100"/>
        <v>0</v>
      </c>
      <c r="AN335" s="293">
        <f t="shared" si="100"/>
        <v>0</v>
      </c>
      <c r="AO335" s="293">
        <f t="shared" si="100"/>
        <v>0</v>
      </c>
      <c r="AP335" s="293">
        <f t="shared" si="100"/>
        <v>0</v>
      </c>
      <c r="AQ335" s="293">
        <f t="shared" si="100"/>
        <v>0</v>
      </c>
      <c r="AR335" s="293">
        <f t="shared" si="100"/>
        <v>0</v>
      </c>
      <c r="AS335" s="293">
        <f t="shared" si="100"/>
        <v>0</v>
      </c>
      <c r="AT335" s="293">
        <f t="shared" si="100"/>
        <v>0</v>
      </c>
      <c r="AU335" s="293">
        <f t="shared" si="100"/>
        <v>0</v>
      </c>
      <c r="AV335" s="293">
        <f t="shared" si="100"/>
        <v>0</v>
      </c>
      <c r="AW335" s="293">
        <f t="shared" si="100"/>
        <v>0</v>
      </c>
      <c r="AX335" s="293">
        <f t="shared" si="100"/>
        <v>0</v>
      </c>
      <c r="AY335" s="293">
        <f t="shared" si="100"/>
        <v>0</v>
      </c>
      <c r="AZ335" s="293">
        <f t="shared" si="100"/>
        <v>0</v>
      </c>
      <c r="BA335" s="293">
        <f t="shared" si="100"/>
        <v>0</v>
      </c>
      <c r="BB335" s="293">
        <f t="shared" si="100"/>
        <v>0</v>
      </c>
      <c r="BC335" s="293">
        <f t="shared" si="100"/>
        <v>0</v>
      </c>
      <c r="BD335" s="293">
        <f t="shared" si="100"/>
        <v>0</v>
      </c>
      <c r="BE335" s="293">
        <f t="shared" si="100"/>
        <v>0</v>
      </c>
      <c r="BF335" s="293">
        <f t="shared" si="100"/>
        <v>0</v>
      </c>
      <c r="BG335" s="293">
        <f t="shared" si="100"/>
        <v>0</v>
      </c>
      <c r="BH335" s="293">
        <f t="shared" si="100"/>
        <v>0</v>
      </c>
      <c r="BI335" s="293">
        <f t="shared" si="100"/>
        <v>0</v>
      </c>
      <c r="BJ335" s="293">
        <f t="shared" si="100"/>
        <v>0</v>
      </c>
      <c r="BK335" s="293">
        <f t="shared" si="100"/>
        <v>0</v>
      </c>
      <c r="BL335" s="293">
        <f t="shared" si="100"/>
        <v>0</v>
      </c>
      <c r="BM335" s="293">
        <f t="shared" si="100"/>
        <v>0</v>
      </c>
      <c r="BN335" s="293">
        <f t="shared" si="100"/>
        <v>0</v>
      </c>
      <c r="BO335" s="293">
        <f t="shared" si="100"/>
        <v>0</v>
      </c>
      <c r="BP335" s="293">
        <f t="shared" si="100"/>
        <v>0</v>
      </c>
      <c r="BQ335" s="293">
        <f t="shared" si="100"/>
        <v>0</v>
      </c>
      <c r="BR335" s="293">
        <f t="shared" si="100"/>
        <v>0</v>
      </c>
      <c r="BS335" s="293">
        <f t="shared" si="100"/>
        <v>0</v>
      </c>
      <c r="BT335" s="293">
        <f t="shared" si="100"/>
        <v>0</v>
      </c>
      <c r="BU335" s="293">
        <f t="shared" si="100"/>
        <v>0</v>
      </c>
    </row>
    <row r="336" spans="2:73" ht="18" customHeight="1" thickBot="1">
      <c r="B336" s="294">
        <v>330</v>
      </c>
      <c r="C336" s="297"/>
      <c r="D336" s="365"/>
      <c r="E336" s="366"/>
      <c r="F336" s="367"/>
      <c r="G336" s="367"/>
      <c r="H336" s="368"/>
      <c r="I336" s="367"/>
      <c r="J336" s="367"/>
      <c r="K336" s="295"/>
      <c r="L336" s="297" t="str">
        <f t="shared" si="97"/>
        <v/>
      </c>
      <c r="M336" s="297"/>
      <c r="N336" s="298">
        <f t="shared" si="98"/>
        <v>0</v>
      </c>
      <c r="O336" s="298">
        <f t="shared" si="98"/>
        <v>0</v>
      </c>
      <c r="P336" s="298">
        <f t="shared" si="100"/>
        <v>0</v>
      </c>
      <c r="Q336" s="298">
        <f t="shared" si="100"/>
        <v>0</v>
      </c>
      <c r="R336" s="298">
        <f t="shared" si="100"/>
        <v>0</v>
      </c>
      <c r="S336" s="298">
        <f t="shared" si="100"/>
        <v>0</v>
      </c>
      <c r="T336" s="298">
        <f t="shared" si="100"/>
        <v>0</v>
      </c>
      <c r="U336" s="298">
        <f t="shared" si="100"/>
        <v>0</v>
      </c>
      <c r="V336" s="298">
        <f t="shared" si="100"/>
        <v>0</v>
      </c>
      <c r="W336" s="298">
        <f t="shared" si="100"/>
        <v>0</v>
      </c>
      <c r="X336" s="298">
        <f t="shared" si="100"/>
        <v>0</v>
      </c>
      <c r="Y336" s="298">
        <f t="shared" si="100"/>
        <v>0</v>
      </c>
      <c r="Z336" s="298">
        <f t="shared" si="100"/>
        <v>0</v>
      </c>
      <c r="AA336" s="298">
        <f t="shared" si="100"/>
        <v>0</v>
      </c>
      <c r="AB336" s="298">
        <f t="shared" si="100"/>
        <v>0</v>
      </c>
      <c r="AC336" s="298">
        <f t="shared" si="100"/>
        <v>0</v>
      </c>
      <c r="AD336" s="298">
        <f t="shared" si="100"/>
        <v>0</v>
      </c>
      <c r="AE336" s="298">
        <f t="shared" si="100"/>
        <v>0</v>
      </c>
      <c r="AF336" s="298">
        <f t="shared" si="100"/>
        <v>0</v>
      </c>
      <c r="AG336" s="298">
        <f t="shared" si="100"/>
        <v>0</v>
      </c>
      <c r="AH336" s="298">
        <f t="shared" si="100"/>
        <v>0</v>
      </c>
      <c r="AI336" s="298">
        <f t="shared" si="100"/>
        <v>0</v>
      </c>
      <c r="AJ336" s="298">
        <f t="shared" si="100"/>
        <v>0</v>
      </c>
      <c r="AK336" s="298">
        <f t="shared" si="100"/>
        <v>0</v>
      </c>
      <c r="AL336" s="298">
        <f t="shared" si="100"/>
        <v>0</v>
      </c>
      <c r="AM336" s="298">
        <f t="shared" si="100"/>
        <v>0</v>
      </c>
      <c r="AN336" s="298">
        <f t="shared" si="100"/>
        <v>0</v>
      </c>
      <c r="AO336" s="298">
        <f t="shared" si="100"/>
        <v>0</v>
      </c>
      <c r="AP336" s="298">
        <f t="shared" ref="P336:BU340" si="101">SUMIFS(listof_result_total_scores,listof_result_program_codes,$C336,listof_result_teams,AP$3)</f>
        <v>0</v>
      </c>
      <c r="AQ336" s="298">
        <f t="shared" si="101"/>
        <v>0</v>
      </c>
      <c r="AR336" s="298">
        <f t="shared" si="101"/>
        <v>0</v>
      </c>
      <c r="AS336" s="298">
        <f t="shared" si="101"/>
        <v>0</v>
      </c>
      <c r="AT336" s="298">
        <f t="shared" si="101"/>
        <v>0</v>
      </c>
      <c r="AU336" s="298">
        <f t="shared" si="101"/>
        <v>0</v>
      </c>
      <c r="AV336" s="298">
        <f t="shared" si="101"/>
        <v>0</v>
      </c>
      <c r="AW336" s="298">
        <f t="shared" si="101"/>
        <v>0</v>
      </c>
      <c r="AX336" s="298">
        <f t="shared" si="101"/>
        <v>0</v>
      </c>
      <c r="AY336" s="298">
        <f t="shared" si="101"/>
        <v>0</v>
      </c>
      <c r="AZ336" s="298">
        <f t="shared" si="101"/>
        <v>0</v>
      </c>
      <c r="BA336" s="298">
        <f t="shared" si="101"/>
        <v>0</v>
      </c>
      <c r="BB336" s="298">
        <f t="shared" si="101"/>
        <v>0</v>
      </c>
      <c r="BC336" s="298">
        <f t="shared" si="101"/>
        <v>0</v>
      </c>
      <c r="BD336" s="298">
        <f t="shared" si="101"/>
        <v>0</v>
      </c>
      <c r="BE336" s="298">
        <f t="shared" si="101"/>
        <v>0</v>
      </c>
      <c r="BF336" s="298">
        <f t="shared" si="101"/>
        <v>0</v>
      </c>
      <c r="BG336" s="298">
        <f t="shared" si="101"/>
        <v>0</v>
      </c>
      <c r="BH336" s="298">
        <f t="shared" si="101"/>
        <v>0</v>
      </c>
      <c r="BI336" s="298">
        <f t="shared" si="101"/>
        <v>0</v>
      </c>
      <c r="BJ336" s="298">
        <f t="shared" si="101"/>
        <v>0</v>
      </c>
      <c r="BK336" s="298">
        <f t="shared" si="101"/>
        <v>0</v>
      </c>
      <c r="BL336" s="298">
        <f t="shared" si="101"/>
        <v>0</v>
      </c>
      <c r="BM336" s="298">
        <f t="shared" si="101"/>
        <v>0</v>
      </c>
      <c r="BN336" s="298">
        <f t="shared" si="101"/>
        <v>0</v>
      </c>
      <c r="BO336" s="298">
        <f t="shared" si="101"/>
        <v>0</v>
      </c>
      <c r="BP336" s="298">
        <f t="shared" si="101"/>
        <v>0</v>
      </c>
      <c r="BQ336" s="298">
        <f t="shared" si="101"/>
        <v>0</v>
      </c>
      <c r="BR336" s="298">
        <f t="shared" si="101"/>
        <v>0</v>
      </c>
      <c r="BS336" s="298">
        <f t="shared" si="101"/>
        <v>0</v>
      </c>
      <c r="BT336" s="298">
        <f t="shared" si="101"/>
        <v>0</v>
      </c>
      <c r="BU336" s="298">
        <f t="shared" si="101"/>
        <v>0</v>
      </c>
    </row>
    <row r="337" spans="2:73" ht="18" customHeight="1">
      <c r="B337" s="294">
        <v>331</v>
      </c>
      <c r="C337" s="292"/>
      <c r="D337" s="361"/>
      <c r="E337" s="362"/>
      <c r="F337" s="363"/>
      <c r="G337" s="363"/>
      <c r="H337" s="364"/>
      <c r="I337" s="363"/>
      <c r="J337" s="363"/>
      <c r="K337" s="291"/>
      <c r="L337" s="292" t="str">
        <f t="shared" si="97"/>
        <v/>
      </c>
      <c r="M337" s="292"/>
      <c r="N337" s="293">
        <f t="shared" si="98"/>
        <v>0</v>
      </c>
      <c r="O337" s="293">
        <f t="shared" si="98"/>
        <v>0</v>
      </c>
      <c r="P337" s="293">
        <f t="shared" si="101"/>
        <v>0</v>
      </c>
      <c r="Q337" s="293">
        <f t="shared" si="101"/>
        <v>0</v>
      </c>
      <c r="R337" s="293">
        <f t="shared" si="101"/>
        <v>0</v>
      </c>
      <c r="S337" s="293">
        <f t="shared" si="101"/>
        <v>0</v>
      </c>
      <c r="T337" s="293">
        <f t="shared" si="101"/>
        <v>0</v>
      </c>
      <c r="U337" s="293">
        <f t="shared" si="101"/>
        <v>0</v>
      </c>
      <c r="V337" s="293">
        <f t="shared" si="101"/>
        <v>0</v>
      </c>
      <c r="W337" s="293">
        <f t="shared" si="101"/>
        <v>0</v>
      </c>
      <c r="X337" s="293">
        <f t="shared" si="101"/>
        <v>0</v>
      </c>
      <c r="Y337" s="293">
        <f t="shared" si="101"/>
        <v>0</v>
      </c>
      <c r="Z337" s="293">
        <f t="shared" si="101"/>
        <v>0</v>
      </c>
      <c r="AA337" s="293">
        <f t="shared" si="101"/>
        <v>0</v>
      </c>
      <c r="AB337" s="293">
        <f t="shared" si="101"/>
        <v>0</v>
      </c>
      <c r="AC337" s="293">
        <f t="shared" si="101"/>
        <v>0</v>
      </c>
      <c r="AD337" s="293">
        <f t="shared" si="101"/>
        <v>0</v>
      </c>
      <c r="AE337" s="293">
        <f t="shared" si="101"/>
        <v>0</v>
      </c>
      <c r="AF337" s="293">
        <f t="shared" si="101"/>
        <v>0</v>
      </c>
      <c r="AG337" s="293">
        <f t="shared" si="101"/>
        <v>0</v>
      </c>
      <c r="AH337" s="293">
        <f t="shared" si="101"/>
        <v>0</v>
      </c>
      <c r="AI337" s="293">
        <f t="shared" si="101"/>
        <v>0</v>
      </c>
      <c r="AJ337" s="293">
        <f t="shared" si="101"/>
        <v>0</v>
      </c>
      <c r="AK337" s="293">
        <f t="shared" si="101"/>
        <v>0</v>
      </c>
      <c r="AL337" s="293">
        <f t="shared" si="101"/>
        <v>0</v>
      </c>
      <c r="AM337" s="293">
        <f t="shared" si="101"/>
        <v>0</v>
      </c>
      <c r="AN337" s="293">
        <f t="shared" si="101"/>
        <v>0</v>
      </c>
      <c r="AO337" s="293">
        <f t="shared" si="101"/>
        <v>0</v>
      </c>
      <c r="AP337" s="293">
        <f t="shared" si="101"/>
        <v>0</v>
      </c>
      <c r="AQ337" s="293">
        <f t="shared" si="101"/>
        <v>0</v>
      </c>
      <c r="AR337" s="293">
        <f t="shared" si="101"/>
        <v>0</v>
      </c>
      <c r="AS337" s="293">
        <f t="shared" si="101"/>
        <v>0</v>
      </c>
      <c r="AT337" s="293">
        <f t="shared" si="101"/>
        <v>0</v>
      </c>
      <c r="AU337" s="293">
        <f t="shared" si="101"/>
        <v>0</v>
      </c>
      <c r="AV337" s="293">
        <f t="shared" si="101"/>
        <v>0</v>
      </c>
      <c r="AW337" s="293">
        <f t="shared" si="101"/>
        <v>0</v>
      </c>
      <c r="AX337" s="293">
        <f t="shared" si="101"/>
        <v>0</v>
      </c>
      <c r="AY337" s="293">
        <f t="shared" si="101"/>
        <v>0</v>
      </c>
      <c r="AZ337" s="293">
        <f t="shared" si="101"/>
        <v>0</v>
      </c>
      <c r="BA337" s="293">
        <f t="shared" si="101"/>
        <v>0</v>
      </c>
      <c r="BB337" s="293">
        <f t="shared" si="101"/>
        <v>0</v>
      </c>
      <c r="BC337" s="293">
        <f t="shared" si="101"/>
        <v>0</v>
      </c>
      <c r="BD337" s="293">
        <f t="shared" si="101"/>
        <v>0</v>
      </c>
      <c r="BE337" s="293">
        <f t="shared" si="101"/>
        <v>0</v>
      </c>
      <c r="BF337" s="293">
        <f t="shared" si="101"/>
        <v>0</v>
      </c>
      <c r="BG337" s="293">
        <f t="shared" si="101"/>
        <v>0</v>
      </c>
      <c r="BH337" s="293">
        <f t="shared" si="101"/>
        <v>0</v>
      </c>
      <c r="BI337" s="293">
        <f t="shared" si="101"/>
        <v>0</v>
      </c>
      <c r="BJ337" s="293">
        <f t="shared" si="101"/>
        <v>0</v>
      </c>
      <c r="BK337" s="293">
        <f t="shared" si="101"/>
        <v>0</v>
      </c>
      <c r="BL337" s="293">
        <f t="shared" si="101"/>
        <v>0</v>
      </c>
      <c r="BM337" s="293">
        <f t="shared" si="101"/>
        <v>0</v>
      </c>
      <c r="BN337" s="293">
        <f t="shared" si="101"/>
        <v>0</v>
      </c>
      <c r="BO337" s="293">
        <f t="shared" si="101"/>
        <v>0</v>
      </c>
      <c r="BP337" s="293">
        <f t="shared" si="101"/>
        <v>0</v>
      </c>
      <c r="BQ337" s="293">
        <f t="shared" si="101"/>
        <v>0</v>
      </c>
      <c r="BR337" s="293">
        <f t="shared" si="101"/>
        <v>0</v>
      </c>
      <c r="BS337" s="293">
        <f t="shared" si="101"/>
        <v>0</v>
      </c>
      <c r="BT337" s="293">
        <f t="shared" si="101"/>
        <v>0</v>
      </c>
      <c r="BU337" s="293">
        <f t="shared" si="101"/>
        <v>0</v>
      </c>
    </row>
    <row r="338" spans="2:73" ht="18" customHeight="1" thickBot="1">
      <c r="B338" s="294">
        <v>332</v>
      </c>
      <c r="C338" s="297"/>
      <c r="D338" s="365"/>
      <c r="E338" s="366"/>
      <c r="F338" s="367"/>
      <c r="G338" s="367"/>
      <c r="H338" s="368"/>
      <c r="I338" s="367"/>
      <c r="J338" s="367"/>
      <c r="K338" s="295"/>
      <c r="L338" s="297" t="str">
        <f t="shared" si="97"/>
        <v/>
      </c>
      <c r="M338" s="297"/>
      <c r="N338" s="298">
        <f t="shared" si="98"/>
        <v>0</v>
      </c>
      <c r="O338" s="298">
        <f t="shared" si="98"/>
        <v>0</v>
      </c>
      <c r="P338" s="298">
        <f t="shared" si="101"/>
        <v>0</v>
      </c>
      <c r="Q338" s="298">
        <f t="shared" si="101"/>
        <v>0</v>
      </c>
      <c r="R338" s="298">
        <f t="shared" si="101"/>
        <v>0</v>
      </c>
      <c r="S338" s="298">
        <f t="shared" si="101"/>
        <v>0</v>
      </c>
      <c r="T338" s="298">
        <f t="shared" si="101"/>
        <v>0</v>
      </c>
      <c r="U338" s="298">
        <f t="shared" si="101"/>
        <v>0</v>
      </c>
      <c r="V338" s="298">
        <f t="shared" si="101"/>
        <v>0</v>
      </c>
      <c r="W338" s="298">
        <f t="shared" si="101"/>
        <v>0</v>
      </c>
      <c r="X338" s="298">
        <f t="shared" si="101"/>
        <v>0</v>
      </c>
      <c r="Y338" s="298">
        <f t="shared" si="101"/>
        <v>0</v>
      </c>
      <c r="Z338" s="298">
        <f t="shared" si="101"/>
        <v>0</v>
      </c>
      <c r="AA338" s="298">
        <f t="shared" si="101"/>
        <v>0</v>
      </c>
      <c r="AB338" s="298">
        <f t="shared" si="101"/>
        <v>0</v>
      </c>
      <c r="AC338" s="298">
        <f t="shared" si="101"/>
        <v>0</v>
      </c>
      <c r="AD338" s="298">
        <f t="shared" si="101"/>
        <v>0</v>
      </c>
      <c r="AE338" s="298">
        <f t="shared" si="101"/>
        <v>0</v>
      </c>
      <c r="AF338" s="298">
        <f t="shared" si="101"/>
        <v>0</v>
      </c>
      <c r="AG338" s="298">
        <f t="shared" si="101"/>
        <v>0</v>
      </c>
      <c r="AH338" s="298">
        <f t="shared" si="101"/>
        <v>0</v>
      </c>
      <c r="AI338" s="298">
        <f t="shared" si="101"/>
        <v>0</v>
      </c>
      <c r="AJ338" s="298">
        <f t="shared" si="101"/>
        <v>0</v>
      </c>
      <c r="AK338" s="298">
        <f t="shared" si="101"/>
        <v>0</v>
      </c>
      <c r="AL338" s="298">
        <f t="shared" si="101"/>
        <v>0</v>
      </c>
      <c r="AM338" s="298">
        <f t="shared" si="101"/>
        <v>0</v>
      </c>
      <c r="AN338" s="298">
        <f t="shared" si="101"/>
        <v>0</v>
      </c>
      <c r="AO338" s="298">
        <f t="shared" si="101"/>
        <v>0</v>
      </c>
      <c r="AP338" s="298">
        <f t="shared" si="101"/>
        <v>0</v>
      </c>
      <c r="AQ338" s="298">
        <f t="shared" si="101"/>
        <v>0</v>
      </c>
      <c r="AR338" s="298">
        <f t="shared" si="101"/>
        <v>0</v>
      </c>
      <c r="AS338" s="298">
        <f t="shared" si="101"/>
        <v>0</v>
      </c>
      <c r="AT338" s="298">
        <f t="shared" si="101"/>
        <v>0</v>
      </c>
      <c r="AU338" s="298">
        <f t="shared" si="101"/>
        <v>0</v>
      </c>
      <c r="AV338" s="298">
        <f t="shared" si="101"/>
        <v>0</v>
      </c>
      <c r="AW338" s="298">
        <f t="shared" si="101"/>
        <v>0</v>
      </c>
      <c r="AX338" s="298">
        <f t="shared" si="101"/>
        <v>0</v>
      </c>
      <c r="AY338" s="298">
        <f t="shared" si="101"/>
        <v>0</v>
      </c>
      <c r="AZ338" s="298">
        <f t="shared" si="101"/>
        <v>0</v>
      </c>
      <c r="BA338" s="298">
        <f t="shared" si="101"/>
        <v>0</v>
      </c>
      <c r="BB338" s="298">
        <f t="shared" si="101"/>
        <v>0</v>
      </c>
      <c r="BC338" s="298">
        <f t="shared" si="101"/>
        <v>0</v>
      </c>
      <c r="BD338" s="298">
        <f t="shared" si="101"/>
        <v>0</v>
      </c>
      <c r="BE338" s="298">
        <f t="shared" si="101"/>
        <v>0</v>
      </c>
      <c r="BF338" s="298">
        <f t="shared" si="101"/>
        <v>0</v>
      </c>
      <c r="BG338" s="298">
        <f t="shared" si="101"/>
        <v>0</v>
      </c>
      <c r="BH338" s="298">
        <f t="shared" si="101"/>
        <v>0</v>
      </c>
      <c r="BI338" s="298">
        <f t="shared" si="101"/>
        <v>0</v>
      </c>
      <c r="BJ338" s="298">
        <f t="shared" si="101"/>
        <v>0</v>
      </c>
      <c r="BK338" s="298">
        <f t="shared" si="101"/>
        <v>0</v>
      </c>
      <c r="BL338" s="298">
        <f t="shared" si="101"/>
        <v>0</v>
      </c>
      <c r="BM338" s="298">
        <f t="shared" si="101"/>
        <v>0</v>
      </c>
      <c r="BN338" s="298">
        <f t="shared" si="101"/>
        <v>0</v>
      </c>
      <c r="BO338" s="298">
        <f t="shared" si="101"/>
        <v>0</v>
      </c>
      <c r="BP338" s="298">
        <f t="shared" si="101"/>
        <v>0</v>
      </c>
      <c r="BQ338" s="298">
        <f t="shared" si="101"/>
        <v>0</v>
      </c>
      <c r="BR338" s="298">
        <f t="shared" si="101"/>
        <v>0</v>
      </c>
      <c r="BS338" s="298">
        <f t="shared" si="101"/>
        <v>0</v>
      </c>
      <c r="BT338" s="298">
        <f t="shared" si="101"/>
        <v>0</v>
      </c>
      <c r="BU338" s="298">
        <f t="shared" si="101"/>
        <v>0</v>
      </c>
    </row>
    <row r="339" spans="2:73" ht="18" customHeight="1">
      <c r="B339" s="294">
        <v>333</v>
      </c>
      <c r="C339" s="292"/>
      <c r="D339" s="361"/>
      <c r="E339" s="362"/>
      <c r="F339" s="363"/>
      <c r="G339" s="363"/>
      <c r="H339" s="364"/>
      <c r="I339" s="363"/>
      <c r="J339" s="363"/>
      <c r="K339" s="291"/>
      <c r="L339" s="292" t="str">
        <f t="shared" si="97"/>
        <v/>
      </c>
      <c r="M339" s="292"/>
      <c r="N339" s="293">
        <f t="shared" si="98"/>
        <v>0</v>
      </c>
      <c r="O339" s="293">
        <f t="shared" si="98"/>
        <v>0</v>
      </c>
      <c r="P339" s="293">
        <f t="shared" si="101"/>
        <v>0</v>
      </c>
      <c r="Q339" s="293">
        <f t="shared" si="101"/>
        <v>0</v>
      </c>
      <c r="R339" s="293">
        <f t="shared" si="101"/>
        <v>0</v>
      </c>
      <c r="S339" s="293">
        <f t="shared" si="101"/>
        <v>0</v>
      </c>
      <c r="T339" s="293">
        <f t="shared" si="101"/>
        <v>0</v>
      </c>
      <c r="U339" s="293">
        <f t="shared" si="101"/>
        <v>0</v>
      </c>
      <c r="V339" s="293">
        <f t="shared" si="101"/>
        <v>0</v>
      </c>
      <c r="W339" s="293">
        <f t="shared" si="101"/>
        <v>0</v>
      </c>
      <c r="X339" s="293">
        <f t="shared" si="101"/>
        <v>0</v>
      </c>
      <c r="Y339" s="293">
        <f t="shared" si="101"/>
        <v>0</v>
      </c>
      <c r="Z339" s="293">
        <f t="shared" si="101"/>
        <v>0</v>
      </c>
      <c r="AA339" s="293">
        <f t="shared" si="101"/>
        <v>0</v>
      </c>
      <c r="AB339" s="293">
        <f t="shared" si="101"/>
        <v>0</v>
      </c>
      <c r="AC339" s="293">
        <f t="shared" si="101"/>
        <v>0</v>
      </c>
      <c r="AD339" s="293">
        <f t="shared" si="101"/>
        <v>0</v>
      </c>
      <c r="AE339" s="293">
        <f t="shared" si="101"/>
        <v>0</v>
      </c>
      <c r="AF339" s="293">
        <f t="shared" si="101"/>
        <v>0</v>
      </c>
      <c r="AG339" s="293">
        <f t="shared" si="101"/>
        <v>0</v>
      </c>
      <c r="AH339" s="293">
        <f t="shared" si="101"/>
        <v>0</v>
      </c>
      <c r="AI339" s="293">
        <f t="shared" si="101"/>
        <v>0</v>
      </c>
      <c r="AJ339" s="293">
        <f t="shared" si="101"/>
        <v>0</v>
      </c>
      <c r="AK339" s="293">
        <f t="shared" si="101"/>
        <v>0</v>
      </c>
      <c r="AL339" s="293">
        <f t="shared" si="101"/>
        <v>0</v>
      </c>
      <c r="AM339" s="293">
        <f t="shared" si="101"/>
        <v>0</v>
      </c>
      <c r="AN339" s="293">
        <f t="shared" si="101"/>
        <v>0</v>
      </c>
      <c r="AO339" s="293">
        <f t="shared" si="101"/>
        <v>0</v>
      </c>
      <c r="AP339" s="293">
        <f t="shared" si="101"/>
        <v>0</v>
      </c>
      <c r="AQ339" s="293">
        <f t="shared" si="101"/>
        <v>0</v>
      </c>
      <c r="AR339" s="293">
        <f t="shared" si="101"/>
        <v>0</v>
      </c>
      <c r="AS339" s="293">
        <f t="shared" si="101"/>
        <v>0</v>
      </c>
      <c r="AT339" s="293">
        <f t="shared" si="101"/>
        <v>0</v>
      </c>
      <c r="AU339" s="293">
        <f t="shared" si="101"/>
        <v>0</v>
      </c>
      <c r="AV339" s="293">
        <f t="shared" si="101"/>
        <v>0</v>
      </c>
      <c r="AW339" s="293">
        <f t="shared" si="101"/>
        <v>0</v>
      </c>
      <c r="AX339" s="293">
        <f t="shared" si="101"/>
        <v>0</v>
      </c>
      <c r="AY339" s="293">
        <f t="shared" si="101"/>
        <v>0</v>
      </c>
      <c r="AZ339" s="293">
        <f t="shared" si="101"/>
        <v>0</v>
      </c>
      <c r="BA339" s="293">
        <f t="shared" si="101"/>
        <v>0</v>
      </c>
      <c r="BB339" s="293">
        <f t="shared" si="101"/>
        <v>0</v>
      </c>
      <c r="BC339" s="293">
        <f t="shared" si="101"/>
        <v>0</v>
      </c>
      <c r="BD339" s="293">
        <f t="shared" si="101"/>
        <v>0</v>
      </c>
      <c r="BE339" s="293">
        <f t="shared" si="101"/>
        <v>0</v>
      </c>
      <c r="BF339" s="293">
        <f t="shared" si="101"/>
        <v>0</v>
      </c>
      <c r="BG339" s="293">
        <f t="shared" si="101"/>
        <v>0</v>
      </c>
      <c r="BH339" s="293">
        <f t="shared" si="101"/>
        <v>0</v>
      </c>
      <c r="BI339" s="293">
        <f t="shared" si="101"/>
        <v>0</v>
      </c>
      <c r="BJ339" s="293">
        <f t="shared" si="101"/>
        <v>0</v>
      </c>
      <c r="BK339" s="293">
        <f t="shared" si="101"/>
        <v>0</v>
      </c>
      <c r="BL339" s="293">
        <f t="shared" si="101"/>
        <v>0</v>
      </c>
      <c r="BM339" s="293">
        <f t="shared" si="101"/>
        <v>0</v>
      </c>
      <c r="BN339" s="293">
        <f t="shared" si="101"/>
        <v>0</v>
      </c>
      <c r="BO339" s="293">
        <f t="shared" si="101"/>
        <v>0</v>
      </c>
      <c r="BP339" s="293">
        <f t="shared" si="101"/>
        <v>0</v>
      </c>
      <c r="BQ339" s="293">
        <f t="shared" si="101"/>
        <v>0</v>
      </c>
      <c r="BR339" s="293">
        <f t="shared" si="101"/>
        <v>0</v>
      </c>
      <c r="BS339" s="293">
        <f t="shared" si="101"/>
        <v>0</v>
      </c>
      <c r="BT339" s="293">
        <f t="shared" si="101"/>
        <v>0</v>
      </c>
      <c r="BU339" s="293">
        <f t="shared" si="101"/>
        <v>0</v>
      </c>
    </row>
    <row r="340" spans="2:73" ht="18" customHeight="1" thickBot="1">
      <c r="B340" s="294">
        <v>334</v>
      </c>
      <c r="C340" s="297"/>
      <c r="D340" s="365"/>
      <c r="E340" s="366"/>
      <c r="F340" s="367"/>
      <c r="G340" s="367"/>
      <c r="H340" s="368"/>
      <c r="I340" s="367"/>
      <c r="J340" s="367"/>
      <c r="K340" s="295"/>
      <c r="L340" s="297" t="str">
        <f t="shared" si="97"/>
        <v/>
      </c>
      <c r="M340" s="297"/>
      <c r="N340" s="298">
        <f t="shared" si="98"/>
        <v>0</v>
      </c>
      <c r="O340" s="298">
        <f t="shared" si="98"/>
        <v>0</v>
      </c>
      <c r="P340" s="298">
        <f t="shared" si="101"/>
        <v>0</v>
      </c>
      <c r="Q340" s="298">
        <f t="shared" si="101"/>
        <v>0</v>
      </c>
      <c r="R340" s="298">
        <f t="shared" si="101"/>
        <v>0</v>
      </c>
      <c r="S340" s="298">
        <f t="shared" si="101"/>
        <v>0</v>
      </c>
      <c r="T340" s="298">
        <f t="shared" si="101"/>
        <v>0</v>
      </c>
      <c r="U340" s="298">
        <f t="shared" si="101"/>
        <v>0</v>
      </c>
      <c r="V340" s="298">
        <f t="shared" si="101"/>
        <v>0</v>
      </c>
      <c r="W340" s="298">
        <f t="shared" si="101"/>
        <v>0</v>
      </c>
      <c r="X340" s="298">
        <f t="shared" si="101"/>
        <v>0</v>
      </c>
      <c r="Y340" s="298">
        <f t="shared" si="101"/>
        <v>0</v>
      </c>
      <c r="Z340" s="298">
        <f t="shared" si="101"/>
        <v>0</v>
      </c>
      <c r="AA340" s="298">
        <f t="shared" si="101"/>
        <v>0</v>
      </c>
      <c r="AB340" s="298">
        <f t="shared" si="101"/>
        <v>0</v>
      </c>
      <c r="AC340" s="298">
        <f t="shared" si="101"/>
        <v>0</v>
      </c>
      <c r="AD340" s="298">
        <f t="shared" si="101"/>
        <v>0</v>
      </c>
      <c r="AE340" s="298">
        <f t="shared" si="101"/>
        <v>0</v>
      </c>
      <c r="AF340" s="298">
        <f t="shared" si="101"/>
        <v>0</v>
      </c>
      <c r="AG340" s="298">
        <f t="shared" si="101"/>
        <v>0</v>
      </c>
      <c r="AH340" s="298">
        <f t="shared" si="101"/>
        <v>0</v>
      </c>
      <c r="AI340" s="298">
        <f t="shared" si="101"/>
        <v>0</v>
      </c>
      <c r="AJ340" s="298">
        <f t="shared" si="101"/>
        <v>0</v>
      </c>
      <c r="AK340" s="298">
        <f t="shared" si="101"/>
        <v>0</v>
      </c>
      <c r="AL340" s="298">
        <f t="shared" si="101"/>
        <v>0</v>
      </c>
      <c r="AM340" s="298">
        <f t="shared" si="101"/>
        <v>0</v>
      </c>
      <c r="AN340" s="298">
        <f t="shared" si="101"/>
        <v>0</v>
      </c>
      <c r="AO340" s="298">
        <f t="shared" si="101"/>
        <v>0</v>
      </c>
      <c r="AP340" s="298">
        <f t="shared" si="101"/>
        <v>0</v>
      </c>
      <c r="AQ340" s="298">
        <f t="shared" si="101"/>
        <v>0</v>
      </c>
      <c r="AR340" s="298">
        <f t="shared" si="101"/>
        <v>0</v>
      </c>
      <c r="AS340" s="298">
        <f t="shared" si="101"/>
        <v>0</v>
      </c>
      <c r="AT340" s="298">
        <f t="shared" si="101"/>
        <v>0</v>
      </c>
      <c r="AU340" s="298">
        <f t="shared" si="101"/>
        <v>0</v>
      </c>
      <c r="AV340" s="298">
        <f t="shared" si="101"/>
        <v>0</v>
      </c>
      <c r="AW340" s="298">
        <f t="shared" si="101"/>
        <v>0</v>
      </c>
      <c r="AX340" s="298">
        <f t="shared" si="101"/>
        <v>0</v>
      </c>
      <c r="AY340" s="298">
        <f t="shared" si="101"/>
        <v>0</v>
      </c>
      <c r="AZ340" s="298">
        <f t="shared" si="101"/>
        <v>0</v>
      </c>
      <c r="BA340" s="298">
        <f t="shared" si="101"/>
        <v>0</v>
      </c>
      <c r="BB340" s="298">
        <f t="shared" si="101"/>
        <v>0</v>
      </c>
      <c r="BC340" s="298">
        <f t="shared" si="101"/>
        <v>0</v>
      </c>
      <c r="BD340" s="298">
        <f t="shared" si="101"/>
        <v>0</v>
      </c>
      <c r="BE340" s="298">
        <f t="shared" si="101"/>
        <v>0</v>
      </c>
      <c r="BF340" s="298">
        <f t="shared" si="101"/>
        <v>0</v>
      </c>
      <c r="BG340" s="298">
        <f t="shared" si="101"/>
        <v>0</v>
      </c>
      <c r="BH340" s="298">
        <f t="shared" si="101"/>
        <v>0</v>
      </c>
      <c r="BI340" s="298">
        <f t="shared" si="101"/>
        <v>0</v>
      </c>
      <c r="BJ340" s="298">
        <f t="shared" si="101"/>
        <v>0</v>
      </c>
      <c r="BK340" s="298">
        <f t="shared" si="101"/>
        <v>0</v>
      </c>
      <c r="BL340" s="298">
        <f t="shared" si="101"/>
        <v>0</v>
      </c>
      <c r="BM340" s="298">
        <f t="shared" ref="P340:BU345" si="102">SUMIFS(listof_result_total_scores,listof_result_program_codes,$C340,listof_result_teams,BM$3)</f>
        <v>0</v>
      </c>
      <c r="BN340" s="298">
        <f t="shared" si="102"/>
        <v>0</v>
      </c>
      <c r="BO340" s="298">
        <f t="shared" si="102"/>
        <v>0</v>
      </c>
      <c r="BP340" s="298">
        <f t="shared" si="102"/>
        <v>0</v>
      </c>
      <c r="BQ340" s="298">
        <f t="shared" si="102"/>
        <v>0</v>
      </c>
      <c r="BR340" s="298">
        <f t="shared" si="102"/>
        <v>0</v>
      </c>
      <c r="BS340" s="298">
        <f t="shared" si="102"/>
        <v>0</v>
      </c>
      <c r="BT340" s="298">
        <f t="shared" si="102"/>
        <v>0</v>
      </c>
      <c r="BU340" s="298">
        <f t="shared" si="102"/>
        <v>0</v>
      </c>
    </row>
    <row r="341" spans="2:73" ht="18" customHeight="1">
      <c r="B341" s="294">
        <v>335</v>
      </c>
      <c r="C341" s="292"/>
      <c r="D341" s="361"/>
      <c r="E341" s="362"/>
      <c r="F341" s="363"/>
      <c r="G341" s="363"/>
      <c r="H341" s="364"/>
      <c r="I341" s="363"/>
      <c r="J341" s="363"/>
      <c r="K341" s="291"/>
      <c r="L341" s="292" t="str">
        <f t="shared" si="97"/>
        <v/>
      </c>
      <c r="M341" s="292"/>
      <c r="N341" s="293">
        <f t="shared" si="98"/>
        <v>0</v>
      </c>
      <c r="O341" s="293">
        <f t="shared" si="98"/>
        <v>0</v>
      </c>
      <c r="P341" s="293">
        <f t="shared" si="102"/>
        <v>0</v>
      </c>
      <c r="Q341" s="293">
        <f t="shared" si="102"/>
        <v>0</v>
      </c>
      <c r="R341" s="293">
        <f t="shared" si="102"/>
        <v>0</v>
      </c>
      <c r="S341" s="293">
        <f t="shared" si="102"/>
        <v>0</v>
      </c>
      <c r="T341" s="293">
        <f t="shared" si="102"/>
        <v>0</v>
      </c>
      <c r="U341" s="293">
        <f t="shared" si="102"/>
        <v>0</v>
      </c>
      <c r="V341" s="293">
        <f t="shared" si="102"/>
        <v>0</v>
      </c>
      <c r="W341" s="293">
        <f t="shared" si="102"/>
        <v>0</v>
      </c>
      <c r="X341" s="293">
        <f t="shared" si="102"/>
        <v>0</v>
      </c>
      <c r="Y341" s="293">
        <f t="shared" si="102"/>
        <v>0</v>
      </c>
      <c r="Z341" s="293">
        <f t="shared" si="102"/>
        <v>0</v>
      </c>
      <c r="AA341" s="293">
        <f t="shared" si="102"/>
        <v>0</v>
      </c>
      <c r="AB341" s="293">
        <f t="shared" si="102"/>
        <v>0</v>
      </c>
      <c r="AC341" s="293">
        <f t="shared" si="102"/>
        <v>0</v>
      </c>
      <c r="AD341" s="293">
        <f t="shared" si="102"/>
        <v>0</v>
      </c>
      <c r="AE341" s="293">
        <f t="shared" si="102"/>
        <v>0</v>
      </c>
      <c r="AF341" s="293">
        <f t="shared" si="102"/>
        <v>0</v>
      </c>
      <c r="AG341" s="293">
        <f t="shared" si="102"/>
        <v>0</v>
      </c>
      <c r="AH341" s="293">
        <f t="shared" si="102"/>
        <v>0</v>
      </c>
      <c r="AI341" s="293">
        <f t="shared" si="102"/>
        <v>0</v>
      </c>
      <c r="AJ341" s="293">
        <f t="shared" si="102"/>
        <v>0</v>
      </c>
      <c r="AK341" s="293">
        <f t="shared" si="102"/>
        <v>0</v>
      </c>
      <c r="AL341" s="293">
        <f t="shared" si="102"/>
        <v>0</v>
      </c>
      <c r="AM341" s="293">
        <f t="shared" si="102"/>
        <v>0</v>
      </c>
      <c r="AN341" s="293">
        <f t="shared" si="102"/>
        <v>0</v>
      </c>
      <c r="AO341" s="293">
        <f t="shared" si="102"/>
        <v>0</v>
      </c>
      <c r="AP341" s="293">
        <f t="shared" si="102"/>
        <v>0</v>
      </c>
      <c r="AQ341" s="293">
        <f t="shared" si="102"/>
        <v>0</v>
      </c>
      <c r="AR341" s="293">
        <f t="shared" si="102"/>
        <v>0</v>
      </c>
      <c r="AS341" s="293">
        <f t="shared" si="102"/>
        <v>0</v>
      </c>
      <c r="AT341" s="293">
        <f t="shared" si="102"/>
        <v>0</v>
      </c>
      <c r="AU341" s="293">
        <f t="shared" si="102"/>
        <v>0</v>
      </c>
      <c r="AV341" s="293">
        <f t="shared" si="102"/>
        <v>0</v>
      </c>
      <c r="AW341" s="293">
        <f t="shared" si="102"/>
        <v>0</v>
      </c>
      <c r="AX341" s="293">
        <f t="shared" si="102"/>
        <v>0</v>
      </c>
      <c r="AY341" s="293">
        <f t="shared" si="102"/>
        <v>0</v>
      </c>
      <c r="AZ341" s="293">
        <f t="shared" si="102"/>
        <v>0</v>
      </c>
      <c r="BA341" s="293">
        <f t="shared" si="102"/>
        <v>0</v>
      </c>
      <c r="BB341" s="293">
        <f t="shared" si="102"/>
        <v>0</v>
      </c>
      <c r="BC341" s="293">
        <f t="shared" si="102"/>
        <v>0</v>
      </c>
      <c r="BD341" s="293">
        <f t="shared" si="102"/>
        <v>0</v>
      </c>
      <c r="BE341" s="293">
        <f t="shared" si="102"/>
        <v>0</v>
      </c>
      <c r="BF341" s="293">
        <f t="shared" si="102"/>
        <v>0</v>
      </c>
      <c r="BG341" s="293">
        <f t="shared" si="102"/>
        <v>0</v>
      </c>
      <c r="BH341" s="293">
        <f t="shared" si="102"/>
        <v>0</v>
      </c>
      <c r="BI341" s="293">
        <f t="shared" si="102"/>
        <v>0</v>
      </c>
      <c r="BJ341" s="293">
        <f t="shared" si="102"/>
        <v>0</v>
      </c>
      <c r="BK341" s="293">
        <f t="shared" si="102"/>
        <v>0</v>
      </c>
      <c r="BL341" s="293">
        <f t="shared" si="102"/>
        <v>0</v>
      </c>
      <c r="BM341" s="293">
        <f t="shared" si="102"/>
        <v>0</v>
      </c>
      <c r="BN341" s="293">
        <f t="shared" si="102"/>
        <v>0</v>
      </c>
      <c r="BO341" s="293">
        <f t="shared" si="102"/>
        <v>0</v>
      </c>
      <c r="BP341" s="293">
        <f t="shared" si="102"/>
        <v>0</v>
      </c>
      <c r="BQ341" s="293">
        <f t="shared" si="102"/>
        <v>0</v>
      </c>
      <c r="BR341" s="293">
        <f t="shared" si="102"/>
        <v>0</v>
      </c>
      <c r="BS341" s="293">
        <f t="shared" si="102"/>
        <v>0</v>
      </c>
      <c r="BT341" s="293">
        <f t="shared" si="102"/>
        <v>0</v>
      </c>
      <c r="BU341" s="293">
        <f t="shared" si="102"/>
        <v>0</v>
      </c>
    </row>
    <row r="342" spans="2:73" ht="18" customHeight="1" thickBot="1">
      <c r="B342" s="294">
        <v>336</v>
      </c>
      <c r="C342" s="297"/>
      <c r="D342" s="365"/>
      <c r="E342" s="366"/>
      <c r="F342" s="367"/>
      <c r="G342" s="367"/>
      <c r="H342" s="368"/>
      <c r="I342" s="367"/>
      <c r="J342" s="367"/>
      <c r="K342" s="295"/>
      <c r="L342" s="297" t="str">
        <f t="shared" si="97"/>
        <v/>
      </c>
      <c r="M342" s="297"/>
      <c r="N342" s="298">
        <f t="shared" si="98"/>
        <v>0</v>
      </c>
      <c r="O342" s="298">
        <f t="shared" si="98"/>
        <v>0</v>
      </c>
      <c r="P342" s="298">
        <f t="shared" si="102"/>
        <v>0</v>
      </c>
      <c r="Q342" s="298">
        <f t="shared" si="102"/>
        <v>0</v>
      </c>
      <c r="R342" s="298">
        <f t="shared" si="102"/>
        <v>0</v>
      </c>
      <c r="S342" s="298">
        <f t="shared" si="102"/>
        <v>0</v>
      </c>
      <c r="T342" s="298">
        <f t="shared" si="102"/>
        <v>0</v>
      </c>
      <c r="U342" s="298">
        <f t="shared" si="102"/>
        <v>0</v>
      </c>
      <c r="V342" s="298">
        <f t="shared" si="102"/>
        <v>0</v>
      </c>
      <c r="W342" s="298">
        <f t="shared" si="102"/>
        <v>0</v>
      </c>
      <c r="X342" s="298">
        <f t="shared" si="102"/>
        <v>0</v>
      </c>
      <c r="Y342" s="298">
        <f t="shared" si="102"/>
        <v>0</v>
      </c>
      <c r="Z342" s="298">
        <f t="shared" si="102"/>
        <v>0</v>
      </c>
      <c r="AA342" s="298">
        <f t="shared" si="102"/>
        <v>0</v>
      </c>
      <c r="AB342" s="298">
        <f t="shared" si="102"/>
        <v>0</v>
      </c>
      <c r="AC342" s="298">
        <f t="shared" si="102"/>
        <v>0</v>
      </c>
      <c r="AD342" s="298">
        <f t="shared" si="102"/>
        <v>0</v>
      </c>
      <c r="AE342" s="298">
        <f t="shared" si="102"/>
        <v>0</v>
      </c>
      <c r="AF342" s="298">
        <f t="shared" si="102"/>
        <v>0</v>
      </c>
      <c r="AG342" s="298">
        <f t="shared" si="102"/>
        <v>0</v>
      </c>
      <c r="AH342" s="298">
        <f t="shared" si="102"/>
        <v>0</v>
      </c>
      <c r="AI342" s="298">
        <f t="shared" si="102"/>
        <v>0</v>
      </c>
      <c r="AJ342" s="298">
        <f t="shared" si="102"/>
        <v>0</v>
      </c>
      <c r="AK342" s="298">
        <f t="shared" si="102"/>
        <v>0</v>
      </c>
      <c r="AL342" s="298">
        <f t="shared" si="102"/>
        <v>0</v>
      </c>
      <c r="AM342" s="298">
        <f t="shared" si="102"/>
        <v>0</v>
      </c>
      <c r="AN342" s="298">
        <f t="shared" si="102"/>
        <v>0</v>
      </c>
      <c r="AO342" s="298">
        <f t="shared" si="102"/>
        <v>0</v>
      </c>
      <c r="AP342" s="298">
        <f t="shared" si="102"/>
        <v>0</v>
      </c>
      <c r="AQ342" s="298">
        <f t="shared" si="102"/>
        <v>0</v>
      </c>
      <c r="AR342" s="298">
        <f t="shared" si="102"/>
        <v>0</v>
      </c>
      <c r="AS342" s="298">
        <f t="shared" si="102"/>
        <v>0</v>
      </c>
      <c r="AT342" s="298">
        <f t="shared" si="102"/>
        <v>0</v>
      </c>
      <c r="AU342" s="298">
        <f t="shared" si="102"/>
        <v>0</v>
      </c>
      <c r="AV342" s="298">
        <f t="shared" si="102"/>
        <v>0</v>
      </c>
      <c r="AW342" s="298">
        <f t="shared" si="102"/>
        <v>0</v>
      </c>
      <c r="AX342" s="298">
        <f t="shared" si="102"/>
        <v>0</v>
      </c>
      <c r="AY342" s="298">
        <f t="shared" si="102"/>
        <v>0</v>
      </c>
      <c r="AZ342" s="298">
        <f t="shared" si="102"/>
        <v>0</v>
      </c>
      <c r="BA342" s="298">
        <f t="shared" si="102"/>
        <v>0</v>
      </c>
      <c r="BB342" s="298">
        <f t="shared" si="102"/>
        <v>0</v>
      </c>
      <c r="BC342" s="298">
        <f t="shared" si="102"/>
        <v>0</v>
      </c>
      <c r="BD342" s="298">
        <f t="shared" si="102"/>
        <v>0</v>
      </c>
      <c r="BE342" s="298">
        <f t="shared" si="102"/>
        <v>0</v>
      </c>
      <c r="BF342" s="298">
        <f t="shared" si="102"/>
        <v>0</v>
      </c>
      <c r="BG342" s="298">
        <f t="shared" si="102"/>
        <v>0</v>
      </c>
      <c r="BH342" s="298">
        <f t="shared" si="102"/>
        <v>0</v>
      </c>
      <c r="BI342" s="298">
        <f t="shared" si="102"/>
        <v>0</v>
      </c>
      <c r="BJ342" s="298">
        <f t="shared" si="102"/>
        <v>0</v>
      </c>
      <c r="BK342" s="298">
        <f t="shared" si="102"/>
        <v>0</v>
      </c>
      <c r="BL342" s="298">
        <f t="shared" si="102"/>
        <v>0</v>
      </c>
      <c r="BM342" s="298">
        <f t="shared" si="102"/>
        <v>0</v>
      </c>
      <c r="BN342" s="298">
        <f t="shared" si="102"/>
        <v>0</v>
      </c>
      <c r="BO342" s="298">
        <f t="shared" si="102"/>
        <v>0</v>
      </c>
      <c r="BP342" s="298">
        <f t="shared" si="102"/>
        <v>0</v>
      </c>
      <c r="BQ342" s="298">
        <f t="shared" si="102"/>
        <v>0</v>
      </c>
      <c r="BR342" s="298">
        <f t="shared" si="102"/>
        <v>0</v>
      </c>
      <c r="BS342" s="298">
        <f t="shared" si="102"/>
        <v>0</v>
      </c>
      <c r="BT342" s="298">
        <f t="shared" si="102"/>
        <v>0</v>
      </c>
      <c r="BU342" s="298">
        <f t="shared" si="102"/>
        <v>0</v>
      </c>
    </row>
    <row r="343" spans="2:73" ht="18" customHeight="1">
      <c r="B343" s="294">
        <v>337</v>
      </c>
      <c r="C343" s="292"/>
      <c r="D343" s="361"/>
      <c r="E343" s="362"/>
      <c r="F343" s="363"/>
      <c r="G343" s="363"/>
      <c r="H343" s="364"/>
      <c r="I343" s="363"/>
      <c r="J343" s="363"/>
      <c r="K343" s="291"/>
      <c r="L343" s="292" t="str">
        <f t="shared" si="97"/>
        <v/>
      </c>
      <c r="M343" s="292"/>
      <c r="N343" s="293">
        <f t="shared" si="98"/>
        <v>0</v>
      </c>
      <c r="O343" s="293">
        <f t="shared" si="98"/>
        <v>0</v>
      </c>
      <c r="P343" s="293">
        <f t="shared" si="102"/>
        <v>0</v>
      </c>
      <c r="Q343" s="293">
        <f t="shared" si="102"/>
        <v>0</v>
      </c>
      <c r="R343" s="293">
        <f t="shared" si="102"/>
        <v>0</v>
      </c>
      <c r="S343" s="293">
        <f t="shared" si="102"/>
        <v>0</v>
      </c>
      <c r="T343" s="293">
        <f t="shared" si="102"/>
        <v>0</v>
      </c>
      <c r="U343" s="293">
        <f t="shared" si="102"/>
        <v>0</v>
      </c>
      <c r="V343" s="293">
        <f t="shared" si="102"/>
        <v>0</v>
      </c>
      <c r="W343" s="293">
        <f t="shared" si="102"/>
        <v>0</v>
      </c>
      <c r="X343" s="293">
        <f t="shared" si="102"/>
        <v>0</v>
      </c>
      <c r="Y343" s="293">
        <f t="shared" si="102"/>
        <v>0</v>
      </c>
      <c r="Z343" s="293">
        <f t="shared" si="102"/>
        <v>0</v>
      </c>
      <c r="AA343" s="293">
        <f t="shared" si="102"/>
        <v>0</v>
      </c>
      <c r="AB343" s="293">
        <f t="shared" si="102"/>
        <v>0</v>
      </c>
      <c r="AC343" s="293">
        <f t="shared" si="102"/>
        <v>0</v>
      </c>
      <c r="AD343" s="293">
        <f t="shared" si="102"/>
        <v>0</v>
      </c>
      <c r="AE343" s="293">
        <f t="shared" si="102"/>
        <v>0</v>
      </c>
      <c r="AF343" s="293">
        <f t="shared" si="102"/>
        <v>0</v>
      </c>
      <c r="AG343" s="293">
        <f t="shared" si="102"/>
        <v>0</v>
      </c>
      <c r="AH343" s="293">
        <f t="shared" si="102"/>
        <v>0</v>
      </c>
      <c r="AI343" s="293">
        <f t="shared" si="102"/>
        <v>0</v>
      </c>
      <c r="AJ343" s="293">
        <f t="shared" si="102"/>
        <v>0</v>
      </c>
      <c r="AK343" s="293">
        <f t="shared" si="102"/>
        <v>0</v>
      </c>
      <c r="AL343" s="293">
        <f t="shared" si="102"/>
        <v>0</v>
      </c>
      <c r="AM343" s="293">
        <f t="shared" si="102"/>
        <v>0</v>
      </c>
      <c r="AN343" s="293">
        <f t="shared" si="102"/>
        <v>0</v>
      </c>
      <c r="AO343" s="293">
        <f t="shared" si="102"/>
        <v>0</v>
      </c>
      <c r="AP343" s="293">
        <f t="shared" si="102"/>
        <v>0</v>
      </c>
      <c r="AQ343" s="293">
        <f t="shared" si="102"/>
        <v>0</v>
      </c>
      <c r="AR343" s="293">
        <f t="shared" si="102"/>
        <v>0</v>
      </c>
      <c r="AS343" s="293">
        <f t="shared" si="102"/>
        <v>0</v>
      </c>
      <c r="AT343" s="293">
        <f t="shared" si="102"/>
        <v>0</v>
      </c>
      <c r="AU343" s="293">
        <f t="shared" si="102"/>
        <v>0</v>
      </c>
      <c r="AV343" s="293">
        <f t="shared" si="102"/>
        <v>0</v>
      </c>
      <c r="AW343" s="293">
        <f t="shared" si="102"/>
        <v>0</v>
      </c>
      <c r="AX343" s="293">
        <f t="shared" si="102"/>
        <v>0</v>
      </c>
      <c r="AY343" s="293">
        <f t="shared" si="102"/>
        <v>0</v>
      </c>
      <c r="AZ343" s="293">
        <f t="shared" si="102"/>
        <v>0</v>
      </c>
      <c r="BA343" s="293">
        <f t="shared" si="102"/>
        <v>0</v>
      </c>
      <c r="BB343" s="293">
        <f t="shared" si="102"/>
        <v>0</v>
      </c>
      <c r="BC343" s="293">
        <f t="shared" si="102"/>
        <v>0</v>
      </c>
      <c r="BD343" s="293">
        <f t="shared" si="102"/>
        <v>0</v>
      </c>
      <c r="BE343" s="293">
        <f t="shared" si="102"/>
        <v>0</v>
      </c>
      <c r="BF343" s="293">
        <f t="shared" si="102"/>
        <v>0</v>
      </c>
      <c r="BG343" s="293">
        <f t="shared" si="102"/>
        <v>0</v>
      </c>
      <c r="BH343" s="293">
        <f t="shared" si="102"/>
        <v>0</v>
      </c>
      <c r="BI343" s="293">
        <f t="shared" si="102"/>
        <v>0</v>
      </c>
      <c r="BJ343" s="293">
        <f t="shared" si="102"/>
        <v>0</v>
      </c>
      <c r="BK343" s="293">
        <f t="shared" si="102"/>
        <v>0</v>
      </c>
      <c r="BL343" s="293">
        <f t="shared" si="102"/>
        <v>0</v>
      </c>
      <c r="BM343" s="293">
        <f t="shared" si="102"/>
        <v>0</v>
      </c>
      <c r="BN343" s="293">
        <f t="shared" si="102"/>
        <v>0</v>
      </c>
      <c r="BO343" s="293">
        <f t="shared" si="102"/>
        <v>0</v>
      </c>
      <c r="BP343" s="293">
        <f t="shared" si="102"/>
        <v>0</v>
      </c>
      <c r="BQ343" s="293">
        <f t="shared" si="102"/>
        <v>0</v>
      </c>
      <c r="BR343" s="293">
        <f t="shared" si="102"/>
        <v>0</v>
      </c>
      <c r="BS343" s="293">
        <f t="shared" si="102"/>
        <v>0</v>
      </c>
      <c r="BT343" s="293">
        <f t="shared" si="102"/>
        <v>0</v>
      </c>
      <c r="BU343" s="293">
        <f t="shared" si="102"/>
        <v>0</v>
      </c>
    </row>
    <row r="344" spans="2:73" ht="18" customHeight="1" thickBot="1">
      <c r="B344" s="294">
        <v>338</v>
      </c>
      <c r="C344" s="297"/>
      <c r="D344" s="365"/>
      <c r="E344" s="366"/>
      <c r="F344" s="367"/>
      <c r="G344" s="367"/>
      <c r="H344" s="368"/>
      <c r="I344" s="367"/>
      <c r="J344" s="367"/>
      <c r="K344" s="295"/>
      <c r="L344" s="297" t="str">
        <f t="shared" si="97"/>
        <v/>
      </c>
      <c r="M344" s="297"/>
      <c r="N344" s="298">
        <f t="shared" si="98"/>
        <v>0</v>
      </c>
      <c r="O344" s="298">
        <f t="shared" si="98"/>
        <v>0</v>
      </c>
      <c r="P344" s="298">
        <f t="shared" si="102"/>
        <v>0</v>
      </c>
      <c r="Q344" s="298">
        <f t="shared" si="102"/>
        <v>0</v>
      </c>
      <c r="R344" s="298">
        <f t="shared" si="102"/>
        <v>0</v>
      </c>
      <c r="S344" s="298">
        <f t="shared" si="102"/>
        <v>0</v>
      </c>
      <c r="T344" s="298">
        <f t="shared" si="102"/>
        <v>0</v>
      </c>
      <c r="U344" s="298">
        <f t="shared" si="102"/>
        <v>0</v>
      </c>
      <c r="V344" s="298">
        <f t="shared" si="102"/>
        <v>0</v>
      </c>
      <c r="W344" s="298">
        <f t="shared" si="102"/>
        <v>0</v>
      </c>
      <c r="X344" s="298">
        <f t="shared" si="102"/>
        <v>0</v>
      </c>
      <c r="Y344" s="298">
        <f t="shared" si="102"/>
        <v>0</v>
      </c>
      <c r="Z344" s="298">
        <f t="shared" si="102"/>
        <v>0</v>
      </c>
      <c r="AA344" s="298">
        <f t="shared" si="102"/>
        <v>0</v>
      </c>
      <c r="AB344" s="298">
        <f t="shared" si="102"/>
        <v>0</v>
      </c>
      <c r="AC344" s="298">
        <f t="shared" si="102"/>
        <v>0</v>
      </c>
      <c r="AD344" s="298">
        <f t="shared" si="102"/>
        <v>0</v>
      </c>
      <c r="AE344" s="298">
        <f t="shared" si="102"/>
        <v>0</v>
      </c>
      <c r="AF344" s="298">
        <f t="shared" si="102"/>
        <v>0</v>
      </c>
      <c r="AG344" s="298">
        <f t="shared" si="102"/>
        <v>0</v>
      </c>
      <c r="AH344" s="298">
        <f t="shared" si="102"/>
        <v>0</v>
      </c>
      <c r="AI344" s="298">
        <f t="shared" si="102"/>
        <v>0</v>
      </c>
      <c r="AJ344" s="298">
        <f t="shared" si="102"/>
        <v>0</v>
      </c>
      <c r="AK344" s="298">
        <f t="shared" si="102"/>
        <v>0</v>
      </c>
      <c r="AL344" s="298">
        <f t="shared" si="102"/>
        <v>0</v>
      </c>
      <c r="AM344" s="298">
        <f t="shared" si="102"/>
        <v>0</v>
      </c>
      <c r="AN344" s="298">
        <f t="shared" si="102"/>
        <v>0</v>
      </c>
      <c r="AO344" s="298">
        <f t="shared" si="102"/>
        <v>0</v>
      </c>
      <c r="AP344" s="298">
        <f t="shared" si="102"/>
        <v>0</v>
      </c>
      <c r="AQ344" s="298">
        <f t="shared" si="102"/>
        <v>0</v>
      </c>
      <c r="AR344" s="298">
        <f t="shared" si="102"/>
        <v>0</v>
      </c>
      <c r="AS344" s="298">
        <f t="shared" si="102"/>
        <v>0</v>
      </c>
      <c r="AT344" s="298">
        <f t="shared" si="102"/>
        <v>0</v>
      </c>
      <c r="AU344" s="298">
        <f t="shared" si="102"/>
        <v>0</v>
      </c>
      <c r="AV344" s="298">
        <f t="shared" si="102"/>
        <v>0</v>
      </c>
      <c r="AW344" s="298">
        <f t="shared" si="102"/>
        <v>0</v>
      </c>
      <c r="AX344" s="298">
        <f t="shared" si="102"/>
        <v>0</v>
      </c>
      <c r="AY344" s="298">
        <f t="shared" si="102"/>
        <v>0</v>
      </c>
      <c r="AZ344" s="298">
        <f t="shared" si="102"/>
        <v>0</v>
      </c>
      <c r="BA344" s="298">
        <f t="shared" si="102"/>
        <v>0</v>
      </c>
      <c r="BB344" s="298">
        <f t="shared" si="102"/>
        <v>0</v>
      </c>
      <c r="BC344" s="298">
        <f t="shared" si="102"/>
        <v>0</v>
      </c>
      <c r="BD344" s="298">
        <f t="shared" si="102"/>
        <v>0</v>
      </c>
      <c r="BE344" s="298">
        <f t="shared" si="102"/>
        <v>0</v>
      </c>
      <c r="BF344" s="298">
        <f t="shared" si="102"/>
        <v>0</v>
      </c>
      <c r="BG344" s="298">
        <f t="shared" si="102"/>
        <v>0</v>
      </c>
      <c r="BH344" s="298">
        <f t="shared" si="102"/>
        <v>0</v>
      </c>
      <c r="BI344" s="298">
        <f t="shared" si="102"/>
        <v>0</v>
      </c>
      <c r="BJ344" s="298">
        <f t="shared" si="102"/>
        <v>0</v>
      </c>
      <c r="BK344" s="298">
        <f t="shared" si="102"/>
        <v>0</v>
      </c>
      <c r="BL344" s="298">
        <f t="shared" si="102"/>
        <v>0</v>
      </c>
      <c r="BM344" s="298">
        <f t="shared" si="102"/>
        <v>0</v>
      </c>
      <c r="BN344" s="298">
        <f t="shared" si="102"/>
        <v>0</v>
      </c>
      <c r="BO344" s="298">
        <f t="shared" si="102"/>
        <v>0</v>
      </c>
      <c r="BP344" s="298">
        <f t="shared" si="102"/>
        <v>0</v>
      </c>
      <c r="BQ344" s="298">
        <f t="shared" si="102"/>
        <v>0</v>
      </c>
      <c r="BR344" s="298">
        <f t="shared" si="102"/>
        <v>0</v>
      </c>
      <c r="BS344" s="298">
        <f t="shared" si="102"/>
        <v>0</v>
      </c>
      <c r="BT344" s="298">
        <f t="shared" si="102"/>
        <v>0</v>
      </c>
      <c r="BU344" s="298">
        <f t="shared" si="102"/>
        <v>0</v>
      </c>
    </row>
    <row r="345" spans="2:73" ht="18" customHeight="1">
      <c r="B345" s="294">
        <v>339</v>
      </c>
      <c r="C345" s="292"/>
      <c r="D345" s="361"/>
      <c r="E345" s="362"/>
      <c r="F345" s="363"/>
      <c r="G345" s="363"/>
      <c r="H345" s="364"/>
      <c r="I345" s="363"/>
      <c r="J345" s="363"/>
      <c r="K345" s="291"/>
      <c r="L345" s="292" t="str">
        <f t="shared" si="97"/>
        <v/>
      </c>
      <c r="M345" s="292"/>
      <c r="N345" s="293">
        <f t="shared" si="98"/>
        <v>0</v>
      </c>
      <c r="O345" s="293">
        <f t="shared" si="98"/>
        <v>0</v>
      </c>
      <c r="P345" s="293">
        <f t="shared" si="102"/>
        <v>0</v>
      </c>
      <c r="Q345" s="293">
        <f t="shared" si="102"/>
        <v>0</v>
      </c>
      <c r="R345" s="293">
        <f t="shared" si="102"/>
        <v>0</v>
      </c>
      <c r="S345" s="293">
        <f t="shared" si="102"/>
        <v>0</v>
      </c>
      <c r="T345" s="293">
        <f t="shared" si="102"/>
        <v>0</v>
      </c>
      <c r="U345" s="293">
        <f t="shared" si="102"/>
        <v>0</v>
      </c>
      <c r="V345" s="293">
        <f t="shared" si="102"/>
        <v>0</v>
      </c>
      <c r="W345" s="293">
        <f t="shared" si="102"/>
        <v>0</v>
      </c>
      <c r="X345" s="293">
        <f t="shared" si="102"/>
        <v>0</v>
      </c>
      <c r="Y345" s="293">
        <f t="shared" si="102"/>
        <v>0</v>
      </c>
      <c r="Z345" s="293">
        <f t="shared" si="102"/>
        <v>0</v>
      </c>
      <c r="AA345" s="293">
        <f t="shared" si="102"/>
        <v>0</v>
      </c>
      <c r="AB345" s="293">
        <f t="shared" si="102"/>
        <v>0</v>
      </c>
      <c r="AC345" s="293">
        <f t="shared" si="102"/>
        <v>0</v>
      </c>
      <c r="AD345" s="293">
        <f t="shared" ref="P345:BU349" si="103">SUMIFS(listof_result_total_scores,listof_result_program_codes,$C345,listof_result_teams,AD$3)</f>
        <v>0</v>
      </c>
      <c r="AE345" s="293">
        <f t="shared" si="103"/>
        <v>0</v>
      </c>
      <c r="AF345" s="293">
        <f t="shared" si="103"/>
        <v>0</v>
      </c>
      <c r="AG345" s="293">
        <f t="shared" si="103"/>
        <v>0</v>
      </c>
      <c r="AH345" s="293">
        <f t="shared" si="103"/>
        <v>0</v>
      </c>
      <c r="AI345" s="293">
        <f t="shared" si="103"/>
        <v>0</v>
      </c>
      <c r="AJ345" s="293">
        <f t="shared" si="103"/>
        <v>0</v>
      </c>
      <c r="AK345" s="293">
        <f t="shared" si="103"/>
        <v>0</v>
      </c>
      <c r="AL345" s="293">
        <f t="shared" si="103"/>
        <v>0</v>
      </c>
      <c r="AM345" s="293">
        <f t="shared" si="103"/>
        <v>0</v>
      </c>
      <c r="AN345" s="293">
        <f t="shared" si="103"/>
        <v>0</v>
      </c>
      <c r="AO345" s="293">
        <f t="shared" si="103"/>
        <v>0</v>
      </c>
      <c r="AP345" s="293">
        <f t="shared" si="103"/>
        <v>0</v>
      </c>
      <c r="AQ345" s="293">
        <f t="shared" si="103"/>
        <v>0</v>
      </c>
      <c r="AR345" s="293">
        <f t="shared" si="103"/>
        <v>0</v>
      </c>
      <c r="AS345" s="293">
        <f t="shared" si="103"/>
        <v>0</v>
      </c>
      <c r="AT345" s="293">
        <f t="shared" si="103"/>
        <v>0</v>
      </c>
      <c r="AU345" s="293">
        <f t="shared" si="103"/>
        <v>0</v>
      </c>
      <c r="AV345" s="293">
        <f t="shared" si="103"/>
        <v>0</v>
      </c>
      <c r="AW345" s="293">
        <f t="shared" si="103"/>
        <v>0</v>
      </c>
      <c r="AX345" s="293">
        <f t="shared" si="103"/>
        <v>0</v>
      </c>
      <c r="AY345" s="293">
        <f t="shared" si="103"/>
        <v>0</v>
      </c>
      <c r="AZ345" s="293">
        <f t="shared" si="103"/>
        <v>0</v>
      </c>
      <c r="BA345" s="293">
        <f t="shared" si="103"/>
        <v>0</v>
      </c>
      <c r="BB345" s="293">
        <f t="shared" si="103"/>
        <v>0</v>
      </c>
      <c r="BC345" s="293">
        <f t="shared" si="103"/>
        <v>0</v>
      </c>
      <c r="BD345" s="293">
        <f t="shared" si="103"/>
        <v>0</v>
      </c>
      <c r="BE345" s="293">
        <f t="shared" si="103"/>
        <v>0</v>
      </c>
      <c r="BF345" s="293">
        <f t="shared" si="103"/>
        <v>0</v>
      </c>
      <c r="BG345" s="293">
        <f t="shared" si="103"/>
        <v>0</v>
      </c>
      <c r="BH345" s="293">
        <f t="shared" si="103"/>
        <v>0</v>
      </c>
      <c r="BI345" s="293">
        <f t="shared" si="103"/>
        <v>0</v>
      </c>
      <c r="BJ345" s="293">
        <f t="shared" si="103"/>
        <v>0</v>
      </c>
      <c r="BK345" s="293">
        <f t="shared" si="103"/>
        <v>0</v>
      </c>
      <c r="BL345" s="293">
        <f t="shared" si="103"/>
        <v>0</v>
      </c>
      <c r="BM345" s="293">
        <f t="shared" si="103"/>
        <v>0</v>
      </c>
      <c r="BN345" s="293">
        <f t="shared" si="103"/>
        <v>0</v>
      </c>
      <c r="BO345" s="293">
        <f t="shared" si="103"/>
        <v>0</v>
      </c>
      <c r="BP345" s="293">
        <f t="shared" si="103"/>
        <v>0</v>
      </c>
      <c r="BQ345" s="293">
        <f t="shared" si="103"/>
        <v>0</v>
      </c>
      <c r="BR345" s="293">
        <f t="shared" si="103"/>
        <v>0</v>
      </c>
      <c r="BS345" s="293">
        <f t="shared" si="103"/>
        <v>0</v>
      </c>
      <c r="BT345" s="293">
        <f t="shared" si="103"/>
        <v>0</v>
      </c>
      <c r="BU345" s="293">
        <f t="shared" si="103"/>
        <v>0</v>
      </c>
    </row>
    <row r="346" spans="2:73" ht="18" customHeight="1" thickBot="1">
      <c r="B346" s="294">
        <v>340</v>
      </c>
      <c r="C346" s="297"/>
      <c r="D346" s="365"/>
      <c r="E346" s="366"/>
      <c r="F346" s="367"/>
      <c r="G346" s="367"/>
      <c r="H346" s="368"/>
      <c r="I346" s="367"/>
      <c r="J346" s="367"/>
      <c r="K346" s="295"/>
      <c r="L346" s="297" t="str">
        <f t="shared" si="97"/>
        <v/>
      </c>
      <c r="M346" s="297"/>
      <c r="N346" s="298">
        <f t="shared" si="98"/>
        <v>0</v>
      </c>
      <c r="O346" s="298">
        <f t="shared" si="98"/>
        <v>0</v>
      </c>
      <c r="P346" s="298">
        <f t="shared" si="103"/>
        <v>0</v>
      </c>
      <c r="Q346" s="298">
        <f t="shared" si="103"/>
        <v>0</v>
      </c>
      <c r="R346" s="298">
        <f t="shared" si="103"/>
        <v>0</v>
      </c>
      <c r="S346" s="298">
        <f t="shared" si="103"/>
        <v>0</v>
      </c>
      <c r="T346" s="298">
        <f t="shared" si="103"/>
        <v>0</v>
      </c>
      <c r="U346" s="298">
        <f t="shared" si="103"/>
        <v>0</v>
      </c>
      <c r="V346" s="298">
        <f t="shared" si="103"/>
        <v>0</v>
      </c>
      <c r="W346" s="298">
        <f t="shared" si="103"/>
        <v>0</v>
      </c>
      <c r="X346" s="298">
        <f t="shared" si="103"/>
        <v>0</v>
      </c>
      <c r="Y346" s="298">
        <f t="shared" si="103"/>
        <v>0</v>
      </c>
      <c r="Z346" s="298">
        <f t="shared" si="103"/>
        <v>0</v>
      </c>
      <c r="AA346" s="298">
        <f t="shared" si="103"/>
        <v>0</v>
      </c>
      <c r="AB346" s="298">
        <f t="shared" si="103"/>
        <v>0</v>
      </c>
      <c r="AC346" s="298">
        <f t="shared" si="103"/>
        <v>0</v>
      </c>
      <c r="AD346" s="298">
        <f t="shared" si="103"/>
        <v>0</v>
      </c>
      <c r="AE346" s="298">
        <f t="shared" si="103"/>
        <v>0</v>
      </c>
      <c r="AF346" s="298">
        <f t="shared" si="103"/>
        <v>0</v>
      </c>
      <c r="AG346" s="298">
        <f t="shared" si="103"/>
        <v>0</v>
      </c>
      <c r="AH346" s="298">
        <f t="shared" si="103"/>
        <v>0</v>
      </c>
      <c r="AI346" s="298">
        <f t="shared" si="103"/>
        <v>0</v>
      </c>
      <c r="AJ346" s="298">
        <f t="shared" si="103"/>
        <v>0</v>
      </c>
      <c r="AK346" s="298">
        <f t="shared" si="103"/>
        <v>0</v>
      </c>
      <c r="AL346" s="298">
        <f t="shared" si="103"/>
        <v>0</v>
      </c>
      <c r="AM346" s="298">
        <f t="shared" si="103"/>
        <v>0</v>
      </c>
      <c r="AN346" s="298">
        <f t="shared" si="103"/>
        <v>0</v>
      </c>
      <c r="AO346" s="298">
        <f t="shared" si="103"/>
        <v>0</v>
      </c>
      <c r="AP346" s="298">
        <f t="shared" si="103"/>
        <v>0</v>
      </c>
      <c r="AQ346" s="298">
        <f t="shared" si="103"/>
        <v>0</v>
      </c>
      <c r="AR346" s="298">
        <f t="shared" si="103"/>
        <v>0</v>
      </c>
      <c r="AS346" s="298">
        <f t="shared" si="103"/>
        <v>0</v>
      </c>
      <c r="AT346" s="298">
        <f t="shared" si="103"/>
        <v>0</v>
      </c>
      <c r="AU346" s="298">
        <f t="shared" si="103"/>
        <v>0</v>
      </c>
      <c r="AV346" s="298">
        <f t="shared" si="103"/>
        <v>0</v>
      </c>
      <c r="AW346" s="298">
        <f t="shared" si="103"/>
        <v>0</v>
      </c>
      <c r="AX346" s="298">
        <f t="shared" si="103"/>
        <v>0</v>
      </c>
      <c r="AY346" s="298">
        <f t="shared" si="103"/>
        <v>0</v>
      </c>
      <c r="AZ346" s="298">
        <f t="shared" si="103"/>
        <v>0</v>
      </c>
      <c r="BA346" s="298">
        <f t="shared" si="103"/>
        <v>0</v>
      </c>
      <c r="BB346" s="298">
        <f t="shared" si="103"/>
        <v>0</v>
      </c>
      <c r="BC346" s="298">
        <f t="shared" si="103"/>
        <v>0</v>
      </c>
      <c r="BD346" s="298">
        <f t="shared" si="103"/>
        <v>0</v>
      </c>
      <c r="BE346" s="298">
        <f t="shared" si="103"/>
        <v>0</v>
      </c>
      <c r="BF346" s="298">
        <f t="shared" si="103"/>
        <v>0</v>
      </c>
      <c r="BG346" s="298">
        <f t="shared" si="103"/>
        <v>0</v>
      </c>
      <c r="BH346" s="298">
        <f t="shared" si="103"/>
        <v>0</v>
      </c>
      <c r="BI346" s="298">
        <f t="shared" si="103"/>
        <v>0</v>
      </c>
      <c r="BJ346" s="298">
        <f t="shared" si="103"/>
        <v>0</v>
      </c>
      <c r="BK346" s="298">
        <f t="shared" si="103"/>
        <v>0</v>
      </c>
      <c r="BL346" s="298">
        <f t="shared" si="103"/>
        <v>0</v>
      </c>
      <c r="BM346" s="298">
        <f t="shared" si="103"/>
        <v>0</v>
      </c>
      <c r="BN346" s="298">
        <f t="shared" si="103"/>
        <v>0</v>
      </c>
      <c r="BO346" s="298">
        <f t="shared" si="103"/>
        <v>0</v>
      </c>
      <c r="BP346" s="298">
        <f t="shared" si="103"/>
        <v>0</v>
      </c>
      <c r="BQ346" s="298">
        <f t="shared" si="103"/>
        <v>0</v>
      </c>
      <c r="BR346" s="298">
        <f t="shared" si="103"/>
        <v>0</v>
      </c>
      <c r="BS346" s="298">
        <f t="shared" si="103"/>
        <v>0</v>
      </c>
      <c r="BT346" s="298">
        <f t="shared" si="103"/>
        <v>0</v>
      </c>
      <c r="BU346" s="298">
        <f t="shared" si="103"/>
        <v>0</v>
      </c>
    </row>
    <row r="347" spans="2:73" ht="18" customHeight="1">
      <c r="B347" s="294">
        <v>341</v>
      </c>
      <c r="C347" s="292"/>
      <c r="D347" s="361"/>
      <c r="E347" s="362"/>
      <c r="F347" s="363"/>
      <c r="G347" s="363"/>
      <c r="H347" s="364"/>
      <c r="I347" s="363"/>
      <c r="J347" s="363"/>
      <c r="K347" s="291"/>
      <c r="L347" s="292" t="str">
        <f t="shared" si="97"/>
        <v/>
      </c>
      <c r="M347" s="292"/>
      <c r="N347" s="293">
        <f t="shared" ref="N347:AC366" si="104">SUMIFS(listof_result_total_scores,listof_result_program_codes,$C347,listof_result_teams,N$3)</f>
        <v>0</v>
      </c>
      <c r="O347" s="293">
        <f t="shared" si="104"/>
        <v>0</v>
      </c>
      <c r="P347" s="293">
        <f t="shared" si="104"/>
        <v>0</v>
      </c>
      <c r="Q347" s="293">
        <f t="shared" si="104"/>
        <v>0</v>
      </c>
      <c r="R347" s="293">
        <f t="shared" si="104"/>
        <v>0</v>
      </c>
      <c r="S347" s="293">
        <f t="shared" si="104"/>
        <v>0</v>
      </c>
      <c r="T347" s="293">
        <f t="shared" si="104"/>
        <v>0</v>
      </c>
      <c r="U347" s="293">
        <f t="shared" si="104"/>
        <v>0</v>
      </c>
      <c r="V347" s="293">
        <f t="shared" si="104"/>
        <v>0</v>
      </c>
      <c r="W347" s="293">
        <f t="shared" si="104"/>
        <v>0</v>
      </c>
      <c r="X347" s="293">
        <f t="shared" si="104"/>
        <v>0</v>
      </c>
      <c r="Y347" s="293">
        <f t="shared" si="104"/>
        <v>0</v>
      </c>
      <c r="Z347" s="293">
        <f t="shared" si="104"/>
        <v>0</v>
      </c>
      <c r="AA347" s="293">
        <f t="shared" si="104"/>
        <v>0</v>
      </c>
      <c r="AB347" s="293">
        <f t="shared" si="104"/>
        <v>0</v>
      </c>
      <c r="AC347" s="293">
        <f t="shared" si="104"/>
        <v>0</v>
      </c>
      <c r="AD347" s="293">
        <f t="shared" si="103"/>
        <v>0</v>
      </c>
      <c r="AE347" s="293">
        <f t="shared" si="103"/>
        <v>0</v>
      </c>
      <c r="AF347" s="293">
        <f t="shared" si="103"/>
        <v>0</v>
      </c>
      <c r="AG347" s="293">
        <f t="shared" si="103"/>
        <v>0</v>
      </c>
      <c r="AH347" s="293">
        <f t="shared" si="103"/>
        <v>0</v>
      </c>
      <c r="AI347" s="293">
        <f t="shared" si="103"/>
        <v>0</v>
      </c>
      <c r="AJ347" s="293">
        <f t="shared" si="103"/>
        <v>0</v>
      </c>
      <c r="AK347" s="293">
        <f t="shared" si="103"/>
        <v>0</v>
      </c>
      <c r="AL347" s="293">
        <f t="shared" si="103"/>
        <v>0</v>
      </c>
      <c r="AM347" s="293">
        <f t="shared" si="103"/>
        <v>0</v>
      </c>
      <c r="AN347" s="293">
        <f t="shared" si="103"/>
        <v>0</v>
      </c>
      <c r="AO347" s="293">
        <f t="shared" si="103"/>
        <v>0</v>
      </c>
      <c r="AP347" s="293">
        <f t="shared" si="103"/>
        <v>0</v>
      </c>
      <c r="AQ347" s="293">
        <f t="shared" si="103"/>
        <v>0</v>
      </c>
      <c r="AR347" s="293">
        <f t="shared" si="103"/>
        <v>0</v>
      </c>
      <c r="AS347" s="293">
        <f t="shared" si="103"/>
        <v>0</v>
      </c>
      <c r="AT347" s="293">
        <f t="shared" si="103"/>
        <v>0</v>
      </c>
      <c r="AU347" s="293">
        <f t="shared" si="103"/>
        <v>0</v>
      </c>
      <c r="AV347" s="293">
        <f t="shared" si="103"/>
        <v>0</v>
      </c>
      <c r="AW347" s="293">
        <f t="shared" si="103"/>
        <v>0</v>
      </c>
      <c r="AX347" s="293">
        <f t="shared" si="103"/>
        <v>0</v>
      </c>
      <c r="AY347" s="293">
        <f t="shared" si="103"/>
        <v>0</v>
      </c>
      <c r="AZ347" s="293">
        <f t="shared" si="103"/>
        <v>0</v>
      </c>
      <c r="BA347" s="293">
        <f t="shared" si="103"/>
        <v>0</v>
      </c>
      <c r="BB347" s="293">
        <f t="shared" si="103"/>
        <v>0</v>
      </c>
      <c r="BC347" s="293">
        <f t="shared" si="103"/>
        <v>0</v>
      </c>
      <c r="BD347" s="293">
        <f t="shared" si="103"/>
        <v>0</v>
      </c>
      <c r="BE347" s="293">
        <f t="shared" si="103"/>
        <v>0</v>
      </c>
      <c r="BF347" s="293">
        <f t="shared" si="103"/>
        <v>0</v>
      </c>
      <c r="BG347" s="293">
        <f t="shared" si="103"/>
        <v>0</v>
      </c>
      <c r="BH347" s="293">
        <f t="shared" si="103"/>
        <v>0</v>
      </c>
      <c r="BI347" s="293">
        <f t="shared" si="103"/>
        <v>0</v>
      </c>
      <c r="BJ347" s="293">
        <f t="shared" si="103"/>
        <v>0</v>
      </c>
      <c r="BK347" s="293">
        <f t="shared" si="103"/>
        <v>0</v>
      </c>
      <c r="BL347" s="293">
        <f t="shared" si="103"/>
        <v>0</v>
      </c>
      <c r="BM347" s="293">
        <f t="shared" si="103"/>
        <v>0</v>
      </c>
      <c r="BN347" s="293">
        <f t="shared" si="103"/>
        <v>0</v>
      </c>
      <c r="BO347" s="293">
        <f t="shared" si="103"/>
        <v>0</v>
      </c>
      <c r="BP347" s="293">
        <f t="shared" si="103"/>
        <v>0</v>
      </c>
      <c r="BQ347" s="293">
        <f t="shared" si="103"/>
        <v>0</v>
      </c>
      <c r="BR347" s="293">
        <f t="shared" si="103"/>
        <v>0</v>
      </c>
      <c r="BS347" s="293">
        <f t="shared" si="103"/>
        <v>0</v>
      </c>
      <c r="BT347" s="293">
        <f t="shared" si="103"/>
        <v>0</v>
      </c>
      <c r="BU347" s="293">
        <f t="shared" si="103"/>
        <v>0</v>
      </c>
    </row>
    <row r="348" spans="2:73" ht="18" customHeight="1" thickBot="1">
      <c r="B348" s="294">
        <v>342</v>
      </c>
      <c r="C348" s="297"/>
      <c r="D348" s="365"/>
      <c r="E348" s="366"/>
      <c r="F348" s="367"/>
      <c r="G348" s="367"/>
      <c r="H348" s="368"/>
      <c r="I348" s="367"/>
      <c r="J348" s="367"/>
      <c r="K348" s="295"/>
      <c r="L348" s="297" t="str">
        <f t="shared" si="97"/>
        <v/>
      </c>
      <c r="M348" s="297"/>
      <c r="N348" s="298">
        <f t="shared" si="104"/>
        <v>0</v>
      </c>
      <c r="O348" s="298">
        <f t="shared" si="104"/>
        <v>0</v>
      </c>
      <c r="P348" s="298">
        <f t="shared" si="103"/>
        <v>0</v>
      </c>
      <c r="Q348" s="298">
        <f t="shared" si="103"/>
        <v>0</v>
      </c>
      <c r="R348" s="298">
        <f t="shared" si="103"/>
        <v>0</v>
      </c>
      <c r="S348" s="298">
        <f t="shared" si="103"/>
        <v>0</v>
      </c>
      <c r="T348" s="298">
        <f t="shared" si="103"/>
        <v>0</v>
      </c>
      <c r="U348" s="298">
        <f t="shared" si="103"/>
        <v>0</v>
      </c>
      <c r="V348" s="298">
        <f t="shared" si="103"/>
        <v>0</v>
      </c>
      <c r="W348" s="298">
        <f t="shared" si="103"/>
        <v>0</v>
      </c>
      <c r="X348" s="298">
        <f t="shared" si="103"/>
        <v>0</v>
      </c>
      <c r="Y348" s="298">
        <f t="shared" si="103"/>
        <v>0</v>
      </c>
      <c r="Z348" s="298">
        <f t="shared" si="103"/>
        <v>0</v>
      </c>
      <c r="AA348" s="298">
        <f t="shared" si="103"/>
        <v>0</v>
      </c>
      <c r="AB348" s="298">
        <f t="shared" si="103"/>
        <v>0</v>
      </c>
      <c r="AC348" s="298">
        <f t="shared" si="103"/>
        <v>0</v>
      </c>
      <c r="AD348" s="298">
        <f t="shared" si="103"/>
        <v>0</v>
      </c>
      <c r="AE348" s="298">
        <f t="shared" si="103"/>
        <v>0</v>
      </c>
      <c r="AF348" s="298">
        <f t="shared" si="103"/>
        <v>0</v>
      </c>
      <c r="AG348" s="298">
        <f t="shared" si="103"/>
        <v>0</v>
      </c>
      <c r="AH348" s="298">
        <f t="shared" si="103"/>
        <v>0</v>
      </c>
      <c r="AI348" s="298">
        <f t="shared" si="103"/>
        <v>0</v>
      </c>
      <c r="AJ348" s="298">
        <f t="shared" si="103"/>
        <v>0</v>
      </c>
      <c r="AK348" s="298">
        <f t="shared" si="103"/>
        <v>0</v>
      </c>
      <c r="AL348" s="298">
        <f t="shared" si="103"/>
        <v>0</v>
      </c>
      <c r="AM348" s="298">
        <f t="shared" si="103"/>
        <v>0</v>
      </c>
      <c r="AN348" s="298">
        <f t="shared" si="103"/>
        <v>0</v>
      </c>
      <c r="AO348" s="298">
        <f t="shared" si="103"/>
        <v>0</v>
      </c>
      <c r="AP348" s="298">
        <f t="shared" si="103"/>
        <v>0</v>
      </c>
      <c r="AQ348" s="298">
        <f t="shared" si="103"/>
        <v>0</v>
      </c>
      <c r="AR348" s="298">
        <f t="shared" si="103"/>
        <v>0</v>
      </c>
      <c r="AS348" s="298">
        <f t="shared" si="103"/>
        <v>0</v>
      </c>
      <c r="AT348" s="298">
        <f t="shared" si="103"/>
        <v>0</v>
      </c>
      <c r="AU348" s="298">
        <f t="shared" si="103"/>
        <v>0</v>
      </c>
      <c r="AV348" s="298">
        <f t="shared" si="103"/>
        <v>0</v>
      </c>
      <c r="AW348" s="298">
        <f t="shared" si="103"/>
        <v>0</v>
      </c>
      <c r="AX348" s="298">
        <f t="shared" si="103"/>
        <v>0</v>
      </c>
      <c r="AY348" s="298">
        <f t="shared" si="103"/>
        <v>0</v>
      </c>
      <c r="AZ348" s="298">
        <f t="shared" si="103"/>
        <v>0</v>
      </c>
      <c r="BA348" s="298">
        <f t="shared" si="103"/>
        <v>0</v>
      </c>
      <c r="BB348" s="298">
        <f t="shared" si="103"/>
        <v>0</v>
      </c>
      <c r="BC348" s="298">
        <f t="shared" si="103"/>
        <v>0</v>
      </c>
      <c r="BD348" s="298">
        <f t="shared" si="103"/>
        <v>0</v>
      </c>
      <c r="BE348" s="298">
        <f t="shared" si="103"/>
        <v>0</v>
      </c>
      <c r="BF348" s="298">
        <f t="shared" si="103"/>
        <v>0</v>
      </c>
      <c r="BG348" s="298">
        <f t="shared" si="103"/>
        <v>0</v>
      </c>
      <c r="BH348" s="298">
        <f t="shared" si="103"/>
        <v>0</v>
      </c>
      <c r="BI348" s="298">
        <f t="shared" si="103"/>
        <v>0</v>
      </c>
      <c r="BJ348" s="298">
        <f t="shared" si="103"/>
        <v>0</v>
      </c>
      <c r="BK348" s="298">
        <f t="shared" si="103"/>
        <v>0</v>
      </c>
      <c r="BL348" s="298">
        <f t="shared" si="103"/>
        <v>0</v>
      </c>
      <c r="BM348" s="298">
        <f t="shared" si="103"/>
        <v>0</v>
      </c>
      <c r="BN348" s="298">
        <f t="shared" si="103"/>
        <v>0</v>
      </c>
      <c r="BO348" s="298">
        <f t="shared" si="103"/>
        <v>0</v>
      </c>
      <c r="BP348" s="298">
        <f t="shared" si="103"/>
        <v>0</v>
      </c>
      <c r="BQ348" s="298">
        <f t="shared" si="103"/>
        <v>0</v>
      </c>
      <c r="BR348" s="298">
        <f t="shared" si="103"/>
        <v>0</v>
      </c>
      <c r="BS348" s="298">
        <f t="shared" si="103"/>
        <v>0</v>
      </c>
      <c r="BT348" s="298">
        <f t="shared" si="103"/>
        <v>0</v>
      </c>
      <c r="BU348" s="298">
        <f t="shared" si="103"/>
        <v>0</v>
      </c>
    </row>
    <row r="349" spans="2:73" ht="18" customHeight="1">
      <c r="B349" s="294">
        <v>343</v>
      </c>
      <c r="C349" s="292"/>
      <c r="D349" s="361"/>
      <c r="E349" s="362"/>
      <c r="F349" s="363"/>
      <c r="G349" s="363"/>
      <c r="H349" s="364"/>
      <c r="I349" s="363"/>
      <c r="J349" s="363"/>
      <c r="K349" s="291"/>
      <c r="L349" s="292" t="str">
        <f t="shared" si="97"/>
        <v/>
      </c>
      <c r="M349" s="292"/>
      <c r="N349" s="293">
        <f t="shared" si="104"/>
        <v>0</v>
      </c>
      <c r="O349" s="293">
        <f t="shared" si="104"/>
        <v>0</v>
      </c>
      <c r="P349" s="293">
        <f t="shared" si="103"/>
        <v>0</v>
      </c>
      <c r="Q349" s="293">
        <f t="shared" si="103"/>
        <v>0</v>
      </c>
      <c r="R349" s="293">
        <f t="shared" si="103"/>
        <v>0</v>
      </c>
      <c r="S349" s="293">
        <f t="shared" si="103"/>
        <v>0</v>
      </c>
      <c r="T349" s="293">
        <f t="shared" si="103"/>
        <v>0</v>
      </c>
      <c r="U349" s="293">
        <f t="shared" si="103"/>
        <v>0</v>
      </c>
      <c r="V349" s="293">
        <f t="shared" si="103"/>
        <v>0</v>
      </c>
      <c r="W349" s="293">
        <f t="shared" si="103"/>
        <v>0</v>
      </c>
      <c r="X349" s="293">
        <f t="shared" si="103"/>
        <v>0</v>
      </c>
      <c r="Y349" s="293">
        <f t="shared" si="103"/>
        <v>0</v>
      </c>
      <c r="Z349" s="293">
        <f t="shared" si="103"/>
        <v>0</v>
      </c>
      <c r="AA349" s="293">
        <f t="shared" si="103"/>
        <v>0</v>
      </c>
      <c r="AB349" s="293">
        <f t="shared" si="103"/>
        <v>0</v>
      </c>
      <c r="AC349" s="293">
        <f t="shared" si="103"/>
        <v>0</v>
      </c>
      <c r="AD349" s="293">
        <f t="shared" si="103"/>
        <v>0</v>
      </c>
      <c r="AE349" s="293">
        <f t="shared" si="103"/>
        <v>0</v>
      </c>
      <c r="AF349" s="293">
        <f t="shared" si="103"/>
        <v>0</v>
      </c>
      <c r="AG349" s="293">
        <f t="shared" si="103"/>
        <v>0</v>
      </c>
      <c r="AH349" s="293">
        <f t="shared" si="103"/>
        <v>0</v>
      </c>
      <c r="AI349" s="293">
        <f t="shared" si="103"/>
        <v>0</v>
      </c>
      <c r="AJ349" s="293">
        <f t="shared" si="103"/>
        <v>0</v>
      </c>
      <c r="AK349" s="293">
        <f t="shared" si="103"/>
        <v>0</v>
      </c>
      <c r="AL349" s="293">
        <f t="shared" si="103"/>
        <v>0</v>
      </c>
      <c r="AM349" s="293">
        <f t="shared" si="103"/>
        <v>0</v>
      </c>
      <c r="AN349" s="293">
        <f t="shared" si="103"/>
        <v>0</v>
      </c>
      <c r="AO349" s="293">
        <f t="shared" si="103"/>
        <v>0</v>
      </c>
      <c r="AP349" s="293">
        <f t="shared" si="103"/>
        <v>0</v>
      </c>
      <c r="AQ349" s="293">
        <f t="shared" si="103"/>
        <v>0</v>
      </c>
      <c r="AR349" s="293">
        <f t="shared" si="103"/>
        <v>0</v>
      </c>
      <c r="AS349" s="293">
        <f t="shared" si="103"/>
        <v>0</v>
      </c>
      <c r="AT349" s="293">
        <f t="shared" si="103"/>
        <v>0</v>
      </c>
      <c r="AU349" s="293">
        <f t="shared" si="103"/>
        <v>0</v>
      </c>
      <c r="AV349" s="293">
        <f t="shared" si="103"/>
        <v>0</v>
      </c>
      <c r="AW349" s="293">
        <f t="shared" si="103"/>
        <v>0</v>
      </c>
      <c r="AX349" s="293">
        <f t="shared" si="103"/>
        <v>0</v>
      </c>
      <c r="AY349" s="293">
        <f t="shared" si="103"/>
        <v>0</v>
      </c>
      <c r="AZ349" s="293">
        <f t="shared" si="103"/>
        <v>0</v>
      </c>
      <c r="BA349" s="293">
        <f t="shared" si="103"/>
        <v>0</v>
      </c>
      <c r="BB349" s="293">
        <f t="shared" si="103"/>
        <v>0</v>
      </c>
      <c r="BC349" s="293">
        <f t="shared" si="103"/>
        <v>0</v>
      </c>
      <c r="BD349" s="293">
        <f t="shared" si="103"/>
        <v>0</v>
      </c>
      <c r="BE349" s="293">
        <f t="shared" si="103"/>
        <v>0</v>
      </c>
      <c r="BF349" s="293">
        <f t="shared" si="103"/>
        <v>0</v>
      </c>
      <c r="BG349" s="293">
        <f t="shared" si="103"/>
        <v>0</v>
      </c>
      <c r="BH349" s="293">
        <f t="shared" si="103"/>
        <v>0</v>
      </c>
      <c r="BI349" s="293">
        <f t="shared" si="103"/>
        <v>0</v>
      </c>
      <c r="BJ349" s="293">
        <f t="shared" si="103"/>
        <v>0</v>
      </c>
      <c r="BK349" s="293">
        <f t="shared" si="103"/>
        <v>0</v>
      </c>
      <c r="BL349" s="293">
        <f t="shared" si="103"/>
        <v>0</v>
      </c>
      <c r="BM349" s="293">
        <f t="shared" si="103"/>
        <v>0</v>
      </c>
      <c r="BN349" s="293">
        <f t="shared" si="103"/>
        <v>0</v>
      </c>
      <c r="BO349" s="293">
        <f t="shared" ref="P349:BU354" si="105">SUMIFS(listof_result_total_scores,listof_result_program_codes,$C349,listof_result_teams,BO$3)</f>
        <v>0</v>
      </c>
      <c r="BP349" s="293">
        <f t="shared" si="105"/>
        <v>0</v>
      </c>
      <c r="BQ349" s="293">
        <f t="shared" si="105"/>
        <v>0</v>
      </c>
      <c r="BR349" s="293">
        <f t="shared" si="105"/>
        <v>0</v>
      </c>
      <c r="BS349" s="293">
        <f t="shared" si="105"/>
        <v>0</v>
      </c>
      <c r="BT349" s="293">
        <f t="shared" si="105"/>
        <v>0</v>
      </c>
      <c r="BU349" s="293">
        <f t="shared" si="105"/>
        <v>0</v>
      </c>
    </row>
    <row r="350" spans="2:73" ht="18" customHeight="1" thickBot="1">
      <c r="B350" s="294">
        <v>344</v>
      </c>
      <c r="C350" s="297"/>
      <c r="D350" s="365"/>
      <c r="E350" s="366"/>
      <c r="F350" s="367"/>
      <c r="G350" s="367"/>
      <c r="H350" s="368"/>
      <c r="I350" s="367"/>
      <c r="J350" s="367"/>
      <c r="K350" s="295"/>
      <c r="L350" s="297" t="str">
        <f t="shared" si="97"/>
        <v/>
      </c>
      <c r="M350" s="297"/>
      <c r="N350" s="298">
        <f t="shared" si="104"/>
        <v>0</v>
      </c>
      <c r="O350" s="298">
        <f t="shared" si="104"/>
        <v>0</v>
      </c>
      <c r="P350" s="298">
        <f t="shared" si="105"/>
        <v>0</v>
      </c>
      <c r="Q350" s="298">
        <f t="shared" si="105"/>
        <v>0</v>
      </c>
      <c r="R350" s="298">
        <f t="shared" si="105"/>
        <v>0</v>
      </c>
      <c r="S350" s="298">
        <f t="shared" si="105"/>
        <v>0</v>
      </c>
      <c r="T350" s="298">
        <f t="shared" si="105"/>
        <v>0</v>
      </c>
      <c r="U350" s="298">
        <f t="shared" si="105"/>
        <v>0</v>
      </c>
      <c r="V350" s="298">
        <f t="shared" si="105"/>
        <v>0</v>
      </c>
      <c r="W350" s="298">
        <f t="shared" si="105"/>
        <v>0</v>
      </c>
      <c r="X350" s="298">
        <f t="shared" si="105"/>
        <v>0</v>
      </c>
      <c r="Y350" s="298">
        <f t="shared" si="105"/>
        <v>0</v>
      </c>
      <c r="Z350" s="298">
        <f t="shared" si="105"/>
        <v>0</v>
      </c>
      <c r="AA350" s="298">
        <f t="shared" si="105"/>
        <v>0</v>
      </c>
      <c r="AB350" s="298">
        <f t="shared" si="105"/>
        <v>0</v>
      </c>
      <c r="AC350" s="298">
        <f t="shared" si="105"/>
        <v>0</v>
      </c>
      <c r="AD350" s="298">
        <f t="shared" si="105"/>
        <v>0</v>
      </c>
      <c r="AE350" s="298">
        <f t="shared" si="105"/>
        <v>0</v>
      </c>
      <c r="AF350" s="298">
        <f t="shared" si="105"/>
        <v>0</v>
      </c>
      <c r="AG350" s="298">
        <f t="shared" si="105"/>
        <v>0</v>
      </c>
      <c r="AH350" s="298">
        <f t="shared" si="105"/>
        <v>0</v>
      </c>
      <c r="AI350" s="298">
        <f t="shared" si="105"/>
        <v>0</v>
      </c>
      <c r="AJ350" s="298">
        <f t="shared" si="105"/>
        <v>0</v>
      </c>
      <c r="AK350" s="298">
        <f t="shared" si="105"/>
        <v>0</v>
      </c>
      <c r="AL350" s="298">
        <f t="shared" si="105"/>
        <v>0</v>
      </c>
      <c r="AM350" s="298">
        <f t="shared" si="105"/>
        <v>0</v>
      </c>
      <c r="AN350" s="298">
        <f t="shared" si="105"/>
        <v>0</v>
      </c>
      <c r="AO350" s="298">
        <f t="shared" si="105"/>
        <v>0</v>
      </c>
      <c r="AP350" s="298">
        <f t="shared" si="105"/>
        <v>0</v>
      </c>
      <c r="AQ350" s="298">
        <f t="shared" si="105"/>
        <v>0</v>
      </c>
      <c r="AR350" s="298">
        <f t="shared" si="105"/>
        <v>0</v>
      </c>
      <c r="AS350" s="298">
        <f t="shared" si="105"/>
        <v>0</v>
      </c>
      <c r="AT350" s="298">
        <f t="shared" si="105"/>
        <v>0</v>
      </c>
      <c r="AU350" s="298">
        <f t="shared" si="105"/>
        <v>0</v>
      </c>
      <c r="AV350" s="298">
        <f t="shared" si="105"/>
        <v>0</v>
      </c>
      <c r="AW350" s="298">
        <f t="shared" si="105"/>
        <v>0</v>
      </c>
      <c r="AX350" s="298">
        <f t="shared" si="105"/>
        <v>0</v>
      </c>
      <c r="AY350" s="298">
        <f t="shared" si="105"/>
        <v>0</v>
      </c>
      <c r="AZ350" s="298">
        <f t="shared" si="105"/>
        <v>0</v>
      </c>
      <c r="BA350" s="298">
        <f t="shared" si="105"/>
        <v>0</v>
      </c>
      <c r="BB350" s="298">
        <f t="shared" si="105"/>
        <v>0</v>
      </c>
      <c r="BC350" s="298">
        <f t="shared" si="105"/>
        <v>0</v>
      </c>
      <c r="BD350" s="298">
        <f t="shared" si="105"/>
        <v>0</v>
      </c>
      <c r="BE350" s="298">
        <f t="shared" si="105"/>
        <v>0</v>
      </c>
      <c r="BF350" s="298">
        <f t="shared" si="105"/>
        <v>0</v>
      </c>
      <c r="BG350" s="298">
        <f t="shared" si="105"/>
        <v>0</v>
      </c>
      <c r="BH350" s="298">
        <f t="shared" si="105"/>
        <v>0</v>
      </c>
      <c r="BI350" s="298">
        <f t="shared" si="105"/>
        <v>0</v>
      </c>
      <c r="BJ350" s="298">
        <f t="shared" si="105"/>
        <v>0</v>
      </c>
      <c r="BK350" s="298">
        <f t="shared" si="105"/>
        <v>0</v>
      </c>
      <c r="BL350" s="298">
        <f t="shared" si="105"/>
        <v>0</v>
      </c>
      <c r="BM350" s="298">
        <f t="shared" si="105"/>
        <v>0</v>
      </c>
      <c r="BN350" s="298">
        <f t="shared" si="105"/>
        <v>0</v>
      </c>
      <c r="BO350" s="298">
        <f t="shared" si="105"/>
        <v>0</v>
      </c>
      <c r="BP350" s="298">
        <f t="shared" si="105"/>
        <v>0</v>
      </c>
      <c r="BQ350" s="298">
        <f t="shared" si="105"/>
        <v>0</v>
      </c>
      <c r="BR350" s="298">
        <f t="shared" si="105"/>
        <v>0</v>
      </c>
      <c r="BS350" s="298">
        <f t="shared" si="105"/>
        <v>0</v>
      </c>
      <c r="BT350" s="298">
        <f t="shared" si="105"/>
        <v>0</v>
      </c>
      <c r="BU350" s="298">
        <f t="shared" si="105"/>
        <v>0</v>
      </c>
    </row>
    <row r="351" spans="2:73" ht="18" customHeight="1">
      <c r="B351" s="294">
        <v>345</v>
      </c>
      <c r="C351" s="292"/>
      <c r="D351" s="361"/>
      <c r="E351" s="362"/>
      <c r="F351" s="363"/>
      <c r="G351" s="363"/>
      <c r="H351" s="364"/>
      <c r="I351" s="363"/>
      <c r="J351" s="363"/>
      <c r="K351" s="291"/>
      <c r="L351" s="292" t="str">
        <f t="shared" si="97"/>
        <v/>
      </c>
      <c r="M351" s="292"/>
      <c r="N351" s="293">
        <f t="shared" si="104"/>
        <v>0</v>
      </c>
      <c r="O351" s="293">
        <f t="shared" si="104"/>
        <v>0</v>
      </c>
      <c r="P351" s="293">
        <f t="shared" si="105"/>
        <v>0</v>
      </c>
      <c r="Q351" s="293">
        <f t="shared" si="105"/>
        <v>0</v>
      </c>
      <c r="R351" s="293">
        <f t="shared" si="105"/>
        <v>0</v>
      </c>
      <c r="S351" s="293">
        <f t="shared" si="105"/>
        <v>0</v>
      </c>
      <c r="T351" s="293">
        <f t="shared" si="105"/>
        <v>0</v>
      </c>
      <c r="U351" s="293">
        <f t="shared" si="105"/>
        <v>0</v>
      </c>
      <c r="V351" s="293">
        <f t="shared" si="105"/>
        <v>0</v>
      </c>
      <c r="W351" s="293">
        <f t="shared" si="105"/>
        <v>0</v>
      </c>
      <c r="X351" s="293">
        <f t="shared" si="105"/>
        <v>0</v>
      </c>
      <c r="Y351" s="293">
        <f t="shared" si="105"/>
        <v>0</v>
      </c>
      <c r="Z351" s="293">
        <f t="shared" si="105"/>
        <v>0</v>
      </c>
      <c r="AA351" s="293">
        <f t="shared" si="105"/>
        <v>0</v>
      </c>
      <c r="AB351" s="293">
        <f t="shared" si="105"/>
        <v>0</v>
      </c>
      <c r="AC351" s="293">
        <f t="shared" si="105"/>
        <v>0</v>
      </c>
      <c r="AD351" s="293">
        <f t="shared" si="105"/>
        <v>0</v>
      </c>
      <c r="AE351" s="293">
        <f t="shared" si="105"/>
        <v>0</v>
      </c>
      <c r="AF351" s="293">
        <f t="shared" si="105"/>
        <v>0</v>
      </c>
      <c r="AG351" s="293">
        <f t="shared" si="105"/>
        <v>0</v>
      </c>
      <c r="AH351" s="293">
        <f t="shared" si="105"/>
        <v>0</v>
      </c>
      <c r="AI351" s="293">
        <f t="shared" si="105"/>
        <v>0</v>
      </c>
      <c r="AJ351" s="293">
        <f t="shared" si="105"/>
        <v>0</v>
      </c>
      <c r="AK351" s="293">
        <f t="shared" si="105"/>
        <v>0</v>
      </c>
      <c r="AL351" s="293">
        <f t="shared" si="105"/>
        <v>0</v>
      </c>
      <c r="AM351" s="293">
        <f t="shared" si="105"/>
        <v>0</v>
      </c>
      <c r="AN351" s="293">
        <f t="shared" si="105"/>
        <v>0</v>
      </c>
      <c r="AO351" s="293">
        <f t="shared" si="105"/>
        <v>0</v>
      </c>
      <c r="AP351" s="293">
        <f t="shared" si="105"/>
        <v>0</v>
      </c>
      <c r="AQ351" s="293">
        <f t="shared" si="105"/>
        <v>0</v>
      </c>
      <c r="AR351" s="293">
        <f t="shared" si="105"/>
        <v>0</v>
      </c>
      <c r="AS351" s="293">
        <f t="shared" si="105"/>
        <v>0</v>
      </c>
      <c r="AT351" s="293">
        <f t="shared" si="105"/>
        <v>0</v>
      </c>
      <c r="AU351" s="293">
        <f t="shared" si="105"/>
        <v>0</v>
      </c>
      <c r="AV351" s="293">
        <f t="shared" si="105"/>
        <v>0</v>
      </c>
      <c r="AW351" s="293">
        <f t="shared" si="105"/>
        <v>0</v>
      </c>
      <c r="AX351" s="293">
        <f t="shared" si="105"/>
        <v>0</v>
      </c>
      <c r="AY351" s="293">
        <f t="shared" si="105"/>
        <v>0</v>
      </c>
      <c r="AZ351" s="293">
        <f t="shared" si="105"/>
        <v>0</v>
      </c>
      <c r="BA351" s="293">
        <f t="shared" si="105"/>
        <v>0</v>
      </c>
      <c r="BB351" s="293">
        <f t="shared" si="105"/>
        <v>0</v>
      </c>
      <c r="BC351" s="293">
        <f t="shared" si="105"/>
        <v>0</v>
      </c>
      <c r="BD351" s="293">
        <f t="shared" si="105"/>
        <v>0</v>
      </c>
      <c r="BE351" s="293">
        <f t="shared" si="105"/>
        <v>0</v>
      </c>
      <c r="BF351" s="293">
        <f t="shared" si="105"/>
        <v>0</v>
      </c>
      <c r="BG351" s="293">
        <f t="shared" si="105"/>
        <v>0</v>
      </c>
      <c r="BH351" s="293">
        <f t="shared" si="105"/>
        <v>0</v>
      </c>
      <c r="BI351" s="293">
        <f t="shared" si="105"/>
        <v>0</v>
      </c>
      <c r="BJ351" s="293">
        <f t="shared" si="105"/>
        <v>0</v>
      </c>
      <c r="BK351" s="293">
        <f t="shared" si="105"/>
        <v>0</v>
      </c>
      <c r="BL351" s="293">
        <f t="shared" si="105"/>
        <v>0</v>
      </c>
      <c r="BM351" s="293">
        <f t="shared" si="105"/>
        <v>0</v>
      </c>
      <c r="BN351" s="293">
        <f t="shared" si="105"/>
        <v>0</v>
      </c>
      <c r="BO351" s="293">
        <f t="shared" si="105"/>
        <v>0</v>
      </c>
      <c r="BP351" s="293">
        <f t="shared" si="105"/>
        <v>0</v>
      </c>
      <c r="BQ351" s="293">
        <f t="shared" si="105"/>
        <v>0</v>
      </c>
      <c r="BR351" s="293">
        <f t="shared" si="105"/>
        <v>0</v>
      </c>
      <c r="BS351" s="293">
        <f t="shared" si="105"/>
        <v>0</v>
      </c>
      <c r="BT351" s="293">
        <f t="shared" si="105"/>
        <v>0</v>
      </c>
      <c r="BU351" s="293">
        <f t="shared" si="105"/>
        <v>0</v>
      </c>
    </row>
    <row r="352" spans="2:73" ht="18" customHeight="1" thickBot="1">
      <c r="B352" s="294">
        <v>346</v>
      </c>
      <c r="C352" s="297"/>
      <c r="D352" s="365"/>
      <c r="E352" s="366"/>
      <c r="F352" s="367"/>
      <c r="G352" s="367"/>
      <c r="H352" s="368"/>
      <c r="I352" s="367"/>
      <c r="J352" s="367"/>
      <c r="K352" s="295"/>
      <c r="L352" s="297" t="str">
        <f t="shared" si="97"/>
        <v/>
      </c>
      <c r="M352" s="297"/>
      <c r="N352" s="298">
        <f t="shared" si="104"/>
        <v>0</v>
      </c>
      <c r="O352" s="298">
        <f t="shared" si="104"/>
        <v>0</v>
      </c>
      <c r="P352" s="298">
        <f t="shared" si="105"/>
        <v>0</v>
      </c>
      <c r="Q352" s="298">
        <f t="shared" si="105"/>
        <v>0</v>
      </c>
      <c r="R352" s="298">
        <f t="shared" si="105"/>
        <v>0</v>
      </c>
      <c r="S352" s="298">
        <f t="shared" si="105"/>
        <v>0</v>
      </c>
      <c r="T352" s="298">
        <f t="shared" si="105"/>
        <v>0</v>
      </c>
      <c r="U352" s="298">
        <f t="shared" si="105"/>
        <v>0</v>
      </c>
      <c r="V352" s="298">
        <f t="shared" si="105"/>
        <v>0</v>
      </c>
      <c r="W352" s="298">
        <f t="shared" si="105"/>
        <v>0</v>
      </c>
      <c r="X352" s="298">
        <f t="shared" si="105"/>
        <v>0</v>
      </c>
      <c r="Y352" s="298">
        <f t="shared" si="105"/>
        <v>0</v>
      </c>
      <c r="Z352" s="298">
        <f t="shared" si="105"/>
        <v>0</v>
      </c>
      <c r="AA352" s="298">
        <f t="shared" si="105"/>
        <v>0</v>
      </c>
      <c r="AB352" s="298">
        <f t="shared" si="105"/>
        <v>0</v>
      </c>
      <c r="AC352" s="298">
        <f t="shared" si="105"/>
        <v>0</v>
      </c>
      <c r="AD352" s="298">
        <f t="shared" si="105"/>
        <v>0</v>
      </c>
      <c r="AE352" s="298">
        <f t="shared" si="105"/>
        <v>0</v>
      </c>
      <c r="AF352" s="298">
        <f t="shared" si="105"/>
        <v>0</v>
      </c>
      <c r="AG352" s="298">
        <f t="shared" si="105"/>
        <v>0</v>
      </c>
      <c r="AH352" s="298">
        <f t="shared" si="105"/>
        <v>0</v>
      </c>
      <c r="AI352" s="298">
        <f t="shared" si="105"/>
        <v>0</v>
      </c>
      <c r="AJ352" s="298">
        <f t="shared" si="105"/>
        <v>0</v>
      </c>
      <c r="AK352" s="298">
        <f t="shared" si="105"/>
        <v>0</v>
      </c>
      <c r="AL352" s="298">
        <f t="shared" si="105"/>
        <v>0</v>
      </c>
      <c r="AM352" s="298">
        <f t="shared" si="105"/>
        <v>0</v>
      </c>
      <c r="AN352" s="298">
        <f t="shared" si="105"/>
        <v>0</v>
      </c>
      <c r="AO352" s="298">
        <f t="shared" si="105"/>
        <v>0</v>
      </c>
      <c r="AP352" s="298">
        <f t="shared" si="105"/>
        <v>0</v>
      </c>
      <c r="AQ352" s="298">
        <f t="shared" si="105"/>
        <v>0</v>
      </c>
      <c r="AR352" s="298">
        <f t="shared" si="105"/>
        <v>0</v>
      </c>
      <c r="AS352" s="298">
        <f t="shared" si="105"/>
        <v>0</v>
      </c>
      <c r="AT352" s="298">
        <f t="shared" si="105"/>
        <v>0</v>
      </c>
      <c r="AU352" s="298">
        <f t="shared" si="105"/>
        <v>0</v>
      </c>
      <c r="AV352" s="298">
        <f t="shared" si="105"/>
        <v>0</v>
      </c>
      <c r="AW352" s="298">
        <f t="shared" si="105"/>
        <v>0</v>
      </c>
      <c r="AX352" s="298">
        <f t="shared" si="105"/>
        <v>0</v>
      </c>
      <c r="AY352" s="298">
        <f t="shared" si="105"/>
        <v>0</v>
      </c>
      <c r="AZ352" s="298">
        <f t="shared" si="105"/>
        <v>0</v>
      </c>
      <c r="BA352" s="298">
        <f t="shared" si="105"/>
        <v>0</v>
      </c>
      <c r="BB352" s="298">
        <f t="shared" si="105"/>
        <v>0</v>
      </c>
      <c r="BC352" s="298">
        <f t="shared" si="105"/>
        <v>0</v>
      </c>
      <c r="BD352" s="298">
        <f t="shared" si="105"/>
        <v>0</v>
      </c>
      <c r="BE352" s="298">
        <f t="shared" si="105"/>
        <v>0</v>
      </c>
      <c r="BF352" s="298">
        <f t="shared" si="105"/>
        <v>0</v>
      </c>
      <c r="BG352" s="298">
        <f t="shared" si="105"/>
        <v>0</v>
      </c>
      <c r="BH352" s="298">
        <f t="shared" si="105"/>
        <v>0</v>
      </c>
      <c r="BI352" s="298">
        <f t="shared" si="105"/>
        <v>0</v>
      </c>
      <c r="BJ352" s="298">
        <f t="shared" si="105"/>
        <v>0</v>
      </c>
      <c r="BK352" s="298">
        <f t="shared" si="105"/>
        <v>0</v>
      </c>
      <c r="BL352" s="298">
        <f t="shared" si="105"/>
        <v>0</v>
      </c>
      <c r="BM352" s="298">
        <f t="shared" si="105"/>
        <v>0</v>
      </c>
      <c r="BN352" s="298">
        <f t="shared" si="105"/>
        <v>0</v>
      </c>
      <c r="BO352" s="298">
        <f t="shared" si="105"/>
        <v>0</v>
      </c>
      <c r="BP352" s="298">
        <f t="shared" si="105"/>
        <v>0</v>
      </c>
      <c r="BQ352" s="298">
        <f t="shared" si="105"/>
        <v>0</v>
      </c>
      <c r="BR352" s="298">
        <f t="shared" si="105"/>
        <v>0</v>
      </c>
      <c r="BS352" s="298">
        <f t="shared" si="105"/>
        <v>0</v>
      </c>
      <c r="BT352" s="298">
        <f t="shared" si="105"/>
        <v>0</v>
      </c>
      <c r="BU352" s="298">
        <f t="shared" si="105"/>
        <v>0</v>
      </c>
    </row>
    <row r="353" spans="2:73" ht="18" customHeight="1">
      <c r="B353" s="294">
        <v>347</v>
      </c>
      <c r="C353" s="292"/>
      <c r="D353" s="361"/>
      <c r="E353" s="362"/>
      <c r="F353" s="363"/>
      <c r="G353" s="363"/>
      <c r="H353" s="364"/>
      <c r="I353" s="363"/>
      <c r="J353" s="363"/>
      <c r="K353" s="291"/>
      <c r="L353" s="292" t="str">
        <f t="shared" si="97"/>
        <v/>
      </c>
      <c r="M353" s="292"/>
      <c r="N353" s="293">
        <f t="shared" si="104"/>
        <v>0</v>
      </c>
      <c r="O353" s="293">
        <f t="shared" si="104"/>
        <v>0</v>
      </c>
      <c r="P353" s="293">
        <f t="shared" si="105"/>
        <v>0</v>
      </c>
      <c r="Q353" s="293">
        <f t="shared" si="105"/>
        <v>0</v>
      </c>
      <c r="R353" s="293">
        <f t="shared" si="105"/>
        <v>0</v>
      </c>
      <c r="S353" s="293">
        <f t="shared" si="105"/>
        <v>0</v>
      </c>
      <c r="T353" s="293">
        <f t="shared" si="105"/>
        <v>0</v>
      </c>
      <c r="U353" s="293">
        <f t="shared" si="105"/>
        <v>0</v>
      </c>
      <c r="V353" s="293">
        <f t="shared" si="105"/>
        <v>0</v>
      </c>
      <c r="W353" s="293">
        <f t="shared" si="105"/>
        <v>0</v>
      </c>
      <c r="X353" s="293">
        <f t="shared" si="105"/>
        <v>0</v>
      </c>
      <c r="Y353" s="293">
        <f t="shared" si="105"/>
        <v>0</v>
      </c>
      <c r="Z353" s="293">
        <f t="shared" si="105"/>
        <v>0</v>
      </c>
      <c r="AA353" s="293">
        <f t="shared" si="105"/>
        <v>0</v>
      </c>
      <c r="AB353" s="293">
        <f t="shared" si="105"/>
        <v>0</v>
      </c>
      <c r="AC353" s="293">
        <f t="shared" si="105"/>
        <v>0</v>
      </c>
      <c r="AD353" s="293">
        <f t="shared" si="105"/>
        <v>0</v>
      </c>
      <c r="AE353" s="293">
        <f t="shared" si="105"/>
        <v>0</v>
      </c>
      <c r="AF353" s="293">
        <f t="shared" si="105"/>
        <v>0</v>
      </c>
      <c r="AG353" s="293">
        <f t="shared" si="105"/>
        <v>0</v>
      </c>
      <c r="AH353" s="293">
        <f t="shared" si="105"/>
        <v>0</v>
      </c>
      <c r="AI353" s="293">
        <f t="shared" si="105"/>
        <v>0</v>
      </c>
      <c r="AJ353" s="293">
        <f t="shared" si="105"/>
        <v>0</v>
      </c>
      <c r="AK353" s="293">
        <f t="shared" si="105"/>
        <v>0</v>
      </c>
      <c r="AL353" s="293">
        <f t="shared" si="105"/>
        <v>0</v>
      </c>
      <c r="AM353" s="293">
        <f t="shared" si="105"/>
        <v>0</v>
      </c>
      <c r="AN353" s="293">
        <f t="shared" si="105"/>
        <v>0</v>
      </c>
      <c r="AO353" s="293">
        <f t="shared" si="105"/>
        <v>0</v>
      </c>
      <c r="AP353" s="293">
        <f t="shared" si="105"/>
        <v>0</v>
      </c>
      <c r="AQ353" s="293">
        <f t="shared" si="105"/>
        <v>0</v>
      </c>
      <c r="AR353" s="293">
        <f t="shared" si="105"/>
        <v>0</v>
      </c>
      <c r="AS353" s="293">
        <f t="shared" si="105"/>
        <v>0</v>
      </c>
      <c r="AT353" s="293">
        <f t="shared" si="105"/>
        <v>0</v>
      </c>
      <c r="AU353" s="293">
        <f t="shared" si="105"/>
        <v>0</v>
      </c>
      <c r="AV353" s="293">
        <f t="shared" si="105"/>
        <v>0</v>
      </c>
      <c r="AW353" s="293">
        <f t="shared" si="105"/>
        <v>0</v>
      </c>
      <c r="AX353" s="293">
        <f t="shared" si="105"/>
        <v>0</v>
      </c>
      <c r="AY353" s="293">
        <f t="shared" si="105"/>
        <v>0</v>
      </c>
      <c r="AZ353" s="293">
        <f t="shared" si="105"/>
        <v>0</v>
      </c>
      <c r="BA353" s="293">
        <f t="shared" si="105"/>
        <v>0</v>
      </c>
      <c r="BB353" s="293">
        <f t="shared" si="105"/>
        <v>0</v>
      </c>
      <c r="BC353" s="293">
        <f t="shared" si="105"/>
        <v>0</v>
      </c>
      <c r="BD353" s="293">
        <f t="shared" si="105"/>
        <v>0</v>
      </c>
      <c r="BE353" s="293">
        <f t="shared" si="105"/>
        <v>0</v>
      </c>
      <c r="BF353" s="293">
        <f t="shared" si="105"/>
        <v>0</v>
      </c>
      <c r="BG353" s="293">
        <f t="shared" si="105"/>
        <v>0</v>
      </c>
      <c r="BH353" s="293">
        <f t="shared" si="105"/>
        <v>0</v>
      </c>
      <c r="BI353" s="293">
        <f t="shared" si="105"/>
        <v>0</v>
      </c>
      <c r="BJ353" s="293">
        <f t="shared" si="105"/>
        <v>0</v>
      </c>
      <c r="BK353" s="293">
        <f t="shared" si="105"/>
        <v>0</v>
      </c>
      <c r="BL353" s="293">
        <f t="shared" si="105"/>
        <v>0</v>
      </c>
      <c r="BM353" s="293">
        <f t="shared" si="105"/>
        <v>0</v>
      </c>
      <c r="BN353" s="293">
        <f t="shared" si="105"/>
        <v>0</v>
      </c>
      <c r="BO353" s="293">
        <f t="shared" si="105"/>
        <v>0</v>
      </c>
      <c r="BP353" s="293">
        <f t="shared" si="105"/>
        <v>0</v>
      </c>
      <c r="BQ353" s="293">
        <f t="shared" si="105"/>
        <v>0</v>
      </c>
      <c r="BR353" s="293">
        <f t="shared" si="105"/>
        <v>0</v>
      </c>
      <c r="BS353" s="293">
        <f t="shared" si="105"/>
        <v>0</v>
      </c>
      <c r="BT353" s="293">
        <f t="shared" si="105"/>
        <v>0</v>
      </c>
      <c r="BU353" s="293">
        <f t="shared" si="105"/>
        <v>0</v>
      </c>
    </row>
    <row r="354" spans="2:73" ht="18" customHeight="1" thickBot="1">
      <c r="B354" s="294">
        <v>348</v>
      </c>
      <c r="C354" s="297"/>
      <c r="D354" s="365"/>
      <c r="E354" s="366"/>
      <c r="F354" s="367"/>
      <c r="G354" s="367"/>
      <c r="H354" s="368"/>
      <c r="I354" s="367"/>
      <c r="J354" s="367"/>
      <c r="K354" s="295"/>
      <c r="L354" s="297" t="str">
        <f t="shared" si="97"/>
        <v/>
      </c>
      <c r="M354" s="297"/>
      <c r="N354" s="298">
        <f t="shared" si="104"/>
        <v>0</v>
      </c>
      <c r="O354" s="298">
        <f t="shared" si="104"/>
        <v>0</v>
      </c>
      <c r="P354" s="298">
        <f t="shared" si="105"/>
        <v>0</v>
      </c>
      <c r="Q354" s="298">
        <f t="shared" si="105"/>
        <v>0</v>
      </c>
      <c r="R354" s="298">
        <f t="shared" si="105"/>
        <v>0</v>
      </c>
      <c r="S354" s="298">
        <f t="shared" si="105"/>
        <v>0</v>
      </c>
      <c r="T354" s="298">
        <f t="shared" si="105"/>
        <v>0</v>
      </c>
      <c r="U354" s="298">
        <f t="shared" si="105"/>
        <v>0</v>
      </c>
      <c r="V354" s="298">
        <f t="shared" si="105"/>
        <v>0</v>
      </c>
      <c r="W354" s="298">
        <f t="shared" si="105"/>
        <v>0</v>
      </c>
      <c r="X354" s="298">
        <f t="shared" si="105"/>
        <v>0</v>
      </c>
      <c r="Y354" s="298">
        <f t="shared" si="105"/>
        <v>0</v>
      </c>
      <c r="Z354" s="298">
        <f t="shared" si="105"/>
        <v>0</v>
      </c>
      <c r="AA354" s="298">
        <f t="shared" si="105"/>
        <v>0</v>
      </c>
      <c r="AB354" s="298">
        <f t="shared" si="105"/>
        <v>0</v>
      </c>
      <c r="AC354" s="298">
        <f t="shared" si="105"/>
        <v>0</v>
      </c>
      <c r="AD354" s="298">
        <f t="shared" si="105"/>
        <v>0</v>
      </c>
      <c r="AE354" s="298">
        <f t="shared" si="105"/>
        <v>0</v>
      </c>
      <c r="AF354" s="298">
        <f t="shared" ref="P354:BU358" si="106">SUMIFS(listof_result_total_scores,listof_result_program_codes,$C354,listof_result_teams,AF$3)</f>
        <v>0</v>
      </c>
      <c r="AG354" s="298">
        <f t="shared" si="106"/>
        <v>0</v>
      </c>
      <c r="AH354" s="298">
        <f t="shared" si="106"/>
        <v>0</v>
      </c>
      <c r="AI354" s="298">
        <f t="shared" si="106"/>
        <v>0</v>
      </c>
      <c r="AJ354" s="298">
        <f t="shared" si="106"/>
        <v>0</v>
      </c>
      <c r="AK354" s="298">
        <f t="shared" si="106"/>
        <v>0</v>
      </c>
      <c r="AL354" s="298">
        <f t="shared" si="106"/>
        <v>0</v>
      </c>
      <c r="AM354" s="298">
        <f t="shared" si="106"/>
        <v>0</v>
      </c>
      <c r="AN354" s="298">
        <f t="shared" si="106"/>
        <v>0</v>
      </c>
      <c r="AO354" s="298">
        <f t="shared" si="106"/>
        <v>0</v>
      </c>
      <c r="AP354" s="298">
        <f t="shared" si="106"/>
        <v>0</v>
      </c>
      <c r="AQ354" s="298">
        <f t="shared" si="106"/>
        <v>0</v>
      </c>
      <c r="AR354" s="298">
        <f t="shared" si="106"/>
        <v>0</v>
      </c>
      <c r="AS354" s="298">
        <f t="shared" si="106"/>
        <v>0</v>
      </c>
      <c r="AT354" s="298">
        <f t="shared" si="106"/>
        <v>0</v>
      </c>
      <c r="AU354" s="298">
        <f t="shared" si="106"/>
        <v>0</v>
      </c>
      <c r="AV354" s="298">
        <f t="shared" si="106"/>
        <v>0</v>
      </c>
      <c r="AW354" s="298">
        <f t="shared" si="106"/>
        <v>0</v>
      </c>
      <c r="AX354" s="298">
        <f t="shared" si="106"/>
        <v>0</v>
      </c>
      <c r="AY354" s="298">
        <f t="shared" si="106"/>
        <v>0</v>
      </c>
      <c r="AZ354" s="298">
        <f t="shared" si="106"/>
        <v>0</v>
      </c>
      <c r="BA354" s="298">
        <f t="shared" si="106"/>
        <v>0</v>
      </c>
      <c r="BB354" s="298">
        <f t="shared" si="106"/>
        <v>0</v>
      </c>
      <c r="BC354" s="298">
        <f t="shared" si="106"/>
        <v>0</v>
      </c>
      <c r="BD354" s="298">
        <f t="shared" si="106"/>
        <v>0</v>
      </c>
      <c r="BE354" s="298">
        <f t="shared" si="106"/>
        <v>0</v>
      </c>
      <c r="BF354" s="298">
        <f t="shared" si="106"/>
        <v>0</v>
      </c>
      <c r="BG354" s="298">
        <f t="shared" si="106"/>
        <v>0</v>
      </c>
      <c r="BH354" s="298">
        <f t="shared" si="106"/>
        <v>0</v>
      </c>
      <c r="BI354" s="298">
        <f t="shared" si="106"/>
        <v>0</v>
      </c>
      <c r="BJ354" s="298">
        <f t="shared" si="106"/>
        <v>0</v>
      </c>
      <c r="BK354" s="298">
        <f t="shared" si="106"/>
        <v>0</v>
      </c>
      <c r="BL354" s="298">
        <f t="shared" si="106"/>
        <v>0</v>
      </c>
      <c r="BM354" s="298">
        <f t="shared" si="106"/>
        <v>0</v>
      </c>
      <c r="BN354" s="298">
        <f t="shared" si="106"/>
        <v>0</v>
      </c>
      <c r="BO354" s="298">
        <f t="shared" si="106"/>
        <v>0</v>
      </c>
      <c r="BP354" s="298">
        <f t="shared" si="106"/>
        <v>0</v>
      </c>
      <c r="BQ354" s="298">
        <f t="shared" si="106"/>
        <v>0</v>
      </c>
      <c r="BR354" s="298">
        <f t="shared" si="106"/>
        <v>0</v>
      </c>
      <c r="BS354" s="298">
        <f t="shared" si="106"/>
        <v>0</v>
      </c>
      <c r="BT354" s="298">
        <f t="shared" si="106"/>
        <v>0</v>
      </c>
      <c r="BU354" s="298">
        <f t="shared" si="106"/>
        <v>0</v>
      </c>
    </row>
    <row r="355" spans="2:73" ht="18" customHeight="1">
      <c r="B355" s="294">
        <v>349</v>
      </c>
      <c r="C355" s="292"/>
      <c r="D355" s="361"/>
      <c r="E355" s="362"/>
      <c r="F355" s="363"/>
      <c r="G355" s="363"/>
      <c r="H355" s="364"/>
      <c r="I355" s="363"/>
      <c r="J355" s="363"/>
      <c r="K355" s="291"/>
      <c r="L355" s="292" t="str">
        <f t="shared" si="97"/>
        <v/>
      </c>
      <c r="M355" s="292"/>
      <c r="N355" s="293">
        <f t="shared" si="104"/>
        <v>0</v>
      </c>
      <c r="O355" s="293">
        <f t="shared" si="104"/>
        <v>0</v>
      </c>
      <c r="P355" s="293">
        <f t="shared" si="106"/>
        <v>0</v>
      </c>
      <c r="Q355" s="293">
        <f t="shared" si="106"/>
        <v>0</v>
      </c>
      <c r="R355" s="293">
        <f t="shared" si="106"/>
        <v>0</v>
      </c>
      <c r="S355" s="293">
        <f t="shared" si="106"/>
        <v>0</v>
      </c>
      <c r="T355" s="293">
        <f t="shared" si="106"/>
        <v>0</v>
      </c>
      <c r="U355" s="293">
        <f t="shared" si="106"/>
        <v>0</v>
      </c>
      <c r="V355" s="293">
        <f t="shared" si="106"/>
        <v>0</v>
      </c>
      <c r="W355" s="293">
        <f t="shared" si="106"/>
        <v>0</v>
      </c>
      <c r="X355" s="293">
        <f t="shared" si="106"/>
        <v>0</v>
      </c>
      <c r="Y355" s="293">
        <f t="shared" si="106"/>
        <v>0</v>
      </c>
      <c r="Z355" s="293">
        <f t="shared" si="106"/>
        <v>0</v>
      </c>
      <c r="AA355" s="293">
        <f t="shared" si="106"/>
        <v>0</v>
      </c>
      <c r="AB355" s="293">
        <f t="shared" si="106"/>
        <v>0</v>
      </c>
      <c r="AC355" s="293">
        <f t="shared" si="106"/>
        <v>0</v>
      </c>
      <c r="AD355" s="293">
        <f t="shared" si="106"/>
        <v>0</v>
      </c>
      <c r="AE355" s="293">
        <f t="shared" si="106"/>
        <v>0</v>
      </c>
      <c r="AF355" s="293">
        <f t="shared" si="106"/>
        <v>0</v>
      </c>
      <c r="AG355" s="293">
        <f t="shared" si="106"/>
        <v>0</v>
      </c>
      <c r="AH355" s="293">
        <f t="shared" si="106"/>
        <v>0</v>
      </c>
      <c r="AI355" s="293">
        <f t="shared" si="106"/>
        <v>0</v>
      </c>
      <c r="AJ355" s="293">
        <f t="shared" si="106"/>
        <v>0</v>
      </c>
      <c r="AK355" s="293">
        <f t="shared" si="106"/>
        <v>0</v>
      </c>
      <c r="AL355" s="293">
        <f t="shared" si="106"/>
        <v>0</v>
      </c>
      <c r="AM355" s="293">
        <f t="shared" si="106"/>
        <v>0</v>
      </c>
      <c r="AN355" s="293">
        <f t="shared" si="106"/>
        <v>0</v>
      </c>
      <c r="AO355" s="293">
        <f t="shared" si="106"/>
        <v>0</v>
      </c>
      <c r="AP355" s="293">
        <f t="shared" si="106"/>
        <v>0</v>
      </c>
      <c r="AQ355" s="293">
        <f t="shared" si="106"/>
        <v>0</v>
      </c>
      <c r="AR355" s="293">
        <f t="shared" si="106"/>
        <v>0</v>
      </c>
      <c r="AS355" s="293">
        <f t="shared" si="106"/>
        <v>0</v>
      </c>
      <c r="AT355" s="293">
        <f t="shared" si="106"/>
        <v>0</v>
      </c>
      <c r="AU355" s="293">
        <f t="shared" si="106"/>
        <v>0</v>
      </c>
      <c r="AV355" s="293">
        <f t="shared" si="106"/>
        <v>0</v>
      </c>
      <c r="AW355" s="293">
        <f t="shared" si="106"/>
        <v>0</v>
      </c>
      <c r="AX355" s="293">
        <f t="shared" si="106"/>
        <v>0</v>
      </c>
      <c r="AY355" s="293">
        <f t="shared" si="106"/>
        <v>0</v>
      </c>
      <c r="AZ355" s="293">
        <f t="shared" si="106"/>
        <v>0</v>
      </c>
      <c r="BA355" s="293">
        <f t="shared" si="106"/>
        <v>0</v>
      </c>
      <c r="BB355" s="293">
        <f t="shared" si="106"/>
        <v>0</v>
      </c>
      <c r="BC355" s="293">
        <f t="shared" si="106"/>
        <v>0</v>
      </c>
      <c r="BD355" s="293">
        <f t="shared" si="106"/>
        <v>0</v>
      </c>
      <c r="BE355" s="293">
        <f t="shared" si="106"/>
        <v>0</v>
      </c>
      <c r="BF355" s="293">
        <f t="shared" si="106"/>
        <v>0</v>
      </c>
      <c r="BG355" s="293">
        <f t="shared" si="106"/>
        <v>0</v>
      </c>
      <c r="BH355" s="293">
        <f t="shared" si="106"/>
        <v>0</v>
      </c>
      <c r="BI355" s="293">
        <f t="shared" si="106"/>
        <v>0</v>
      </c>
      <c r="BJ355" s="293">
        <f t="shared" si="106"/>
        <v>0</v>
      </c>
      <c r="BK355" s="293">
        <f t="shared" si="106"/>
        <v>0</v>
      </c>
      <c r="BL355" s="293">
        <f t="shared" si="106"/>
        <v>0</v>
      </c>
      <c r="BM355" s="293">
        <f t="shared" si="106"/>
        <v>0</v>
      </c>
      <c r="BN355" s="293">
        <f t="shared" si="106"/>
        <v>0</v>
      </c>
      <c r="BO355" s="293">
        <f t="shared" si="106"/>
        <v>0</v>
      </c>
      <c r="BP355" s="293">
        <f t="shared" si="106"/>
        <v>0</v>
      </c>
      <c r="BQ355" s="293">
        <f t="shared" si="106"/>
        <v>0</v>
      </c>
      <c r="BR355" s="293">
        <f t="shared" si="106"/>
        <v>0</v>
      </c>
      <c r="BS355" s="293">
        <f t="shared" si="106"/>
        <v>0</v>
      </c>
      <c r="BT355" s="293">
        <f t="shared" si="106"/>
        <v>0</v>
      </c>
      <c r="BU355" s="293">
        <f t="shared" si="106"/>
        <v>0</v>
      </c>
    </row>
    <row r="356" spans="2:73" ht="18" customHeight="1" thickBot="1">
      <c r="B356" s="294">
        <v>350</v>
      </c>
      <c r="C356" s="297"/>
      <c r="D356" s="365"/>
      <c r="E356" s="366"/>
      <c r="F356" s="367"/>
      <c r="G356" s="367"/>
      <c r="H356" s="368"/>
      <c r="I356" s="367"/>
      <c r="J356" s="367"/>
      <c r="K356" s="295"/>
      <c r="L356" s="297" t="str">
        <f t="shared" si="97"/>
        <v/>
      </c>
      <c r="M356" s="297"/>
      <c r="N356" s="298">
        <f t="shared" si="104"/>
        <v>0</v>
      </c>
      <c r="O356" s="298">
        <f t="shared" si="104"/>
        <v>0</v>
      </c>
      <c r="P356" s="298">
        <f t="shared" si="106"/>
        <v>0</v>
      </c>
      <c r="Q356" s="298">
        <f t="shared" si="106"/>
        <v>0</v>
      </c>
      <c r="R356" s="298">
        <f t="shared" si="106"/>
        <v>0</v>
      </c>
      <c r="S356" s="298">
        <f t="shared" si="106"/>
        <v>0</v>
      </c>
      <c r="T356" s="298">
        <f t="shared" si="106"/>
        <v>0</v>
      </c>
      <c r="U356" s="298">
        <f t="shared" si="106"/>
        <v>0</v>
      </c>
      <c r="V356" s="298">
        <f t="shared" si="106"/>
        <v>0</v>
      </c>
      <c r="W356" s="298">
        <f t="shared" si="106"/>
        <v>0</v>
      </c>
      <c r="X356" s="298">
        <f t="shared" si="106"/>
        <v>0</v>
      </c>
      <c r="Y356" s="298">
        <f t="shared" si="106"/>
        <v>0</v>
      </c>
      <c r="Z356" s="298">
        <f t="shared" si="106"/>
        <v>0</v>
      </c>
      <c r="AA356" s="298">
        <f t="shared" si="106"/>
        <v>0</v>
      </c>
      <c r="AB356" s="298">
        <f t="shared" si="106"/>
        <v>0</v>
      </c>
      <c r="AC356" s="298">
        <f t="shared" si="106"/>
        <v>0</v>
      </c>
      <c r="AD356" s="298">
        <f t="shared" si="106"/>
        <v>0</v>
      </c>
      <c r="AE356" s="298">
        <f t="shared" si="106"/>
        <v>0</v>
      </c>
      <c r="AF356" s="298">
        <f t="shared" si="106"/>
        <v>0</v>
      </c>
      <c r="AG356" s="298">
        <f t="shared" si="106"/>
        <v>0</v>
      </c>
      <c r="AH356" s="298">
        <f t="shared" si="106"/>
        <v>0</v>
      </c>
      <c r="AI356" s="298">
        <f t="shared" si="106"/>
        <v>0</v>
      </c>
      <c r="AJ356" s="298">
        <f t="shared" si="106"/>
        <v>0</v>
      </c>
      <c r="AK356" s="298">
        <f t="shared" si="106"/>
        <v>0</v>
      </c>
      <c r="AL356" s="298">
        <f t="shared" si="106"/>
        <v>0</v>
      </c>
      <c r="AM356" s="298">
        <f t="shared" si="106"/>
        <v>0</v>
      </c>
      <c r="AN356" s="298">
        <f t="shared" si="106"/>
        <v>0</v>
      </c>
      <c r="AO356" s="298">
        <f t="shared" si="106"/>
        <v>0</v>
      </c>
      <c r="AP356" s="298">
        <f t="shared" si="106"/>
        <v>0</v>
      </c>
      <c r="AQ356" s="298">
        <f t="shared" si="106"/>
        <v>0</v>
      </c>
      <c r="AR356" s="298">
        <f t="shared" si="106"/>
        <v>0</v>
      </c>
      <c r="AS356" s="298">
        <f t="shared" si="106"/>
        <v>0</v>
      </c>
      <c r="AT356" s="298">
        <f t="shared" si="106"/>
        <v>0</v>
      </c>
      <c r="AU356" s="298">
        <f t="shared" si="106"/>
        <v>0</v>
      </c>
      <c r="AV356" s="298">
        <f t="shared" si="106"/>
        <v>0</v>
      </c>
      <c r="AW356" s="298">
        <f t="shared" si="106"/>
        <v>0</v>
      </c>
      <c r="AX356" s="298">
        <f t="shared" si="106"/>
        <v>0</v>
      </c>
      <c r="AY356" s="298">
        <f t="shared" si="106"/>
        <v>0</v>
      </c>
      <c r="AZ356" s="298">
        <f t="shared" si="106"/>
        <v>0</v>
      </c>
      <c r="BA356" s="298">
        <f t="shared" si="106"/>
        <v>0</v>
      </c>
      <c r="BB356" s="298">
        <f t="shared" si="106"/>
        <v>0</v>
      </c>
      <c r="BC356" s="298">
        <f t="shared" si="106"/>
        <v>0</v>
      </c>
      <c r="BD356" s="298">
        <f t="shared" si="106"/>
        <v>0</v>
      </c>
      <c r="BE356" s="298">
        <f t="shared" si="106"/>
        <v>0</v>
      </c>
      <c r="BF356" s="298">
        <f t="shared" si="106"/>
        <v>0</v>
      </c>
      <c r="BG356" s="298">
        <f t="shared" si="106"/>
        <v>0</v>
      </c>
      <c r="BH356" s="298">
        <f t="shared" si="106"/>
        <v>0</v>
      </c>
      <c r="BI356" s="298">
        <f t="shared" si="106"/>
        <v>0</v>
      </c>
      <c r="BJ356" s="298">
        <f t="shared" si="106"/>
        <v>0</v>
      </c>
      <c r="BK356" s="298">
        <f t="shared" si="106"/>
        <v>0</v>
      </c>
      <c r="BL356" s="298">
        <f t="shared" si="106"/>
        <v>0</v>
      </c>
      <c r="BM356" s="298">
        <f t="shared" si="106"/>
        <v>0</v>
      </c>
      <c r="BN356" s="298">
        <f t="shared" si="106"/>
        <v>0</v>
      </c>
      <c r="BO356" s="298">
        <f t="shared" si="106"/>
        <v>0</v>
      </c>
      <c r="BP356" s="298">
        <f t="shared" si="106"/>
        <v>0</v>
      </c>
      <c r="BQ356" s="298">
        <f t="shared" si="106"/>
        <v>0</v>
      </c>
      <c r="BR356" s="298">
        <f t="shared" si="106"/>
        <v>0</v>
      </c>
      <c r="BS356" s="298">
        <f t="shared" si="106"/>
        <v>0</v>
      </c>
      <c r="BT356" s="298">
        <f t="shared" si="106"/>
        <v>0</v>
      </c>
      <c r="BU356" s="298">
        <f t="shared" si="106"/>
        <v>0</v>
      </c>
    </row>
    <row r="357" spans="2:73" ht="18" customHeight="1">
      <c r="B357" s="294">
        <v>351</v>
      </c>
      <c r="C357" s="292"/>
      <c r="D357" s="361"/>
      <c r="E357" s="362"/>
      <c r="F357" s="363"/>
      <c r="G357" s="363"/>
      <c r="H357" s="364"/>
      <c r="I357" s="363"/>
      <c r="J357" s="363"/>
      <c r="K357" s="291"/>
      <c r="L357" s="292" t="str">
        <f t="shared" si="97"/>
        <v/>
      </c>
      <c r="M357" s="292"/>
      <c r="N357" s="293">
        <f t="shared" si="104"/>
        <v>0</v>
      </c>
      <c r="O357" s="293">
        <f t="shared" si="104"/>
        <v>0</v>
      </c>
      <c r="P357" s="293">
        <f t="shared" si="106"/>
        <v>0</v>
      </c>
      <c r="Q357" s="293">
        <f t="shared" si="106"/>
        <v>0</v>
      </c>
      <c r="R357" s="293">
        <f t="shared" si="106"/>
        <v>0</v>
      </c>
      <c r="S357" s="293">
        <f t="shared" si="106"/>
        <v>0</v>
      </c>
      <c r="T357" s="293">
        <f t="shared" si="106"/>
        <v>0</v>
      </c>
      <c r="U357" s="293">
        <f t="shared" si="106"/>
        <v>0</v>
      </c>
      <c r="V357" s="293">
        <f t="shared" si="106"/>
        <v>0</v>
      </c>
      <c r="W357" s="293">
        <f t="shared" si="106"/>
        <v>0</v>
      </c>
      <c r="X357" s="293">
        <f t="shared" si="106"/>
        <v>0</v>
      </c>
      <c r="Y357" s="293">
        <f t="shared" si="106"/>
        <v>0</v>
      </c>
      <c r="Z357" s="293">
        <f t="shared" si="106"/>
        <v>0</v>
      </c>
      <c r="AA357" s="293">
        <f t="shared" si="106"/>
        <v>0</v>
      </c>
      <c r="AB357" s="293">
        <f t="shared" si="106"/>
        <v>0</v>
      </c>
      <c r="AC357" s="293">
        <f t="shared" si="106"/>
        <v>0</v>
      </c>
      <c r="AD357" s="293">
        <f t="shared" si="106"/>
        <v>0</v>
      </c>
      <c r="AE357" s="293">
        <f t="shared" si="106"/>
        <v>0</v>
      </c>
      <c r="AF357" s="293">
        <f t="shared" si="106"/>
        <v>0</v>
      </c>
      <c r="AG357" s="293">
        <f t="shared" si="106"/>
        <v>0</v>
      </c>
      <c r="AH357" s="293">
        <f t="shared" si="106"/>
        <v>0</v>
      </c>
      <c r="AI357" s="293">
        <f t="shared" si="106"/>
        <v>0</v>
      </c>
      <c r="AJ357" s="293">
        <f t="shared" si="106"/>
        <v>0</v>
      </c>
      <c r="AK357" s="293">
        <f t="shared" si="106"/>
        <v>0</v>
      </c>
      <c r="AL357" s="293">
        <f t="shared" si="106"/>
        <v>0</v>
      </c>
      <c r="AM357" s="293">
        <f t="shared" si="106"/>
        <v>0</v>
      </c>
      <c r="AN357" s="293">
        <f t="shared" si="106"/>
        <v>0</v>
      </c>
      <c r="AO357" s="293">
        <f t="shared" si="106"/>
        <v>0</v>
      </c>
      <c r="AP357" s="293">
        <f t="shared" si="106"/>
        <v>0</v>
      </c>
      <c r="AQ357" s="293">
        <f t="shared" si="106"/>
        <v>0</v>
      </c>
      <c r="AR357" s="293">
        <f t="shared" si="106"/>
        <v>0</v>
      </c>
      <c r="AS357" s="293">
        <f t="shared" si="106"/>
        <v>0</v>
      </c>
      <c r="AT357" s="293">
        <f t="shared" si="106"/>
        <v>0</v>
      </c>
      <c r="AU357" s="293">
        <f t="shared" si="106"/>
        <v>0</v>
      </c>
      <c r="AV357" s="293">
        <f t="shared" si="106"/>
        <v>0</v>
      </c>
      <c r="AW357" s="293">
        <f t="shared" si="106"/>
        <v>0</v>
      </c>
      <c r="AX357" s="293">
        <f t="shared" si="106"/>
        <v>0</v>
      </c>
      <c r="AY357" s="293">
        <f t="shared" si="106"/>
        <v>0</v>
      </c>
      <c r="AZ357" s="293">
        <f t="shared" si="106"/>
        <v>0</v>
      </c>
      <c r="BA357" s="293">
        <f t="shared" si="106"/>
        <v>0</v>
      </c>
      <c r="BB357" s="293">
        <f t="shared" si="106"/>
        <v>0</v>
      </c>
      <c r="BC357" s="293">
        <f t="shared" si="106"/>
        <v>0</v>
      </c>
      <c r="BD357" s="293">
        <f t="shared" si="106"/>
        <v>0</v>
      </c>
      <c r="BE357" s="293">
        <f t="shared" si="106"/>
        <v>0</v>
      </c>
      <c r="BF357" s="293">
        <f t="shared" si="106"/>
        <v>0</v>
      </c>
      <c r="BG357" s="293">
        <f t="shared" si="106"/>
        <v>0</v>
      </c>
      <c r="BH357" s="293">
        <f t="shared" si="106"/>
        <v>0</v>
      </c>
      <c r="BI357" s="293">
        <f t="shared" si="106"/>
        <v>0</v>
      </c>
      <c r="BJ357" s="293">
        <f t="shared" si="106"/>
        <v>0</v>
      </c>
      <c r="BK357" s="293">
        <f t="shared" si="106"/>
        <v>0</v>
      </c>
      <c r="BL357" s="293">
        <f t="shared" si="106"/>
        <v>0</v>
      </c>
      <c r="BM357" s="293">
        <f t="shared" si="106"/>
        <v>0</v>
      </c>
      <c r="BN357" s="293">
        <f t="shared" si="106"/>
        <v>0</v>
      </c>
      <c r="BO357" s="293">
        <f t="shared" si="106"/>
        <v>0</v>
      </c>
      <c r="BP357" s="293">
        <f t="shared" si="106"/>
        <v>0</v>
      </c>
      <c r="BQ357" s="293">
        <f t="shared" si="106"/>
        <v>0</v>
      </c>
      <c r="BR357" s="293">
        <f t="shared" si="106"/>
        <v>0</v>
      </c>
      <c r="BS357" s="293">
        <f t="shared" si="106"/>
        <v>0</v>
      </c>
      <c r="BT357" s="293">
        <f t="shared" si="106"/>
        <v>0</v>
      </c>
      <c r="BU357" s="293">
        <f t="shared" si="106"/>
        <v>0</v>
      </c>
    </row>
    <row r="358" spans="2:73" ht="18" customHeight="1" thickBot="1">
      <c r="B358" s="294">
        <v>352</v>
      </c>
      <c r="C358" s="297"/>
      <c r="D358" s="365"/>
      <c r="E358" s="366"/>
      <c r="F358" s="367"/>
      <c r="G358" s="367"/>
      <c r="H358" s="368"/>
      <c r="I358" s="367"/>
      <c r="J358" s="367"/>
      <c r="K358" s="295"/>
      <c r="L358" s="297" t="str">
        <f t="shared" si="97"/>
        <v/>
      </c>
      <c r="M358" s="297"/>
      <c r="N358" s="298">
        <f t="shared" si="104"/>
        <v>0</v>
      </c>
      <c r="O358" s="298">
        <f t="shared" si="104"/>
        <v>0</v>
      </c>
      <c r="P358" s="298">
        <f t="shared" si="106"/>
        <v>0</v>
      </c>
      <c r="Q358" s="298">
        <f t="shared" si="106"/>
        <v>0</v>
      </c>
      <c r="R358" s="298">
        <f t="shared" si="106"/>
        <v>0</v>
      </c>
      <c r="S358" s="298">
        <f t="shared" si="106"/>
        <v>0</v>
      </c>
      <c r="T358" s="298">
        <f t="shared" si="106"/>
        <v>0</v>
      </c>
      <c r="U358" s="298">
        <f t="shared" si="106"/>
        <v>0</v>
      </c>
      <c r="V358" s="298">
        <f t="shared" si="106"/>
        <v>0</v>
      </c>
      <c r="W358" s="298">
        <f t="shared" si="106"/>
        <v>0</v>
      </c>
      <c r="X358" s="298">
        <f t="shared" si="106"/>
        <v>0</v>
      </c>
      <c r="Y358" s="298">
        <f t="shared" si="106"/>
        <v>0</v>
      </c>
      <c r="Z358" s="298">
        <f t="shared" si="106"/>
        <v>0</v>
      </c>
      <c r="AA358" s="298">
        <f t="shared" si="106"/>
        <v>0</v>
      </c>
      <c r="AB358" s="298">
        <f t="shared" si="106"/>
        <v>0</v>
      </c>
      <c r="AC358" s="298">
        <f t="shared" si="106"/>
        <v>0</v>
      </c>
      <c r="AD358" s="298">
        <f t="shared" si="106"/>
        <v>0</v>
      </c>
      <c r="AE358" s="298">
        <f t="shared" si="106"/>
        <v>0</v>
      </c>
      <c r="AF358" s="298">
        <f t="shared" si="106"/>
        <v>0</v>
      </c>
      <c r="AG358" s="298">
        <f t="shared" si="106"/>
        <v>0</v>
      </c>
      <c r="AH358" s="298">
        <f t="shared" si="106"/>
        <v>0</v>
      </c>
      <c r="AI358" s="298">
        <f t="shared" si="106"/>
        <v>0</v>
      </c>
      <c r="AJ358" s="298">
        <f t="shared" si="106"/>
        <v>0</v>
      </c>
      <c r="AK358" s="298">
        <f t="shared" si="106"/>
        <v>0</v>
      </c>
      <c r="AL358" s="298">
        <f t="shared" si="106"/>
        <v>0</v>
      </c>
      <c r="AM358" s="298">
        <f t="shared" si="106"/>
        <v>0</v>
      </c>
      <c r="AN358" s="298">
        <f t="shared" si="106"/>
        <v>0</v>
      </c>
      <c r="AO358" s="298">
        <f t="shared" si="106"/>
        <v>0</v>
      </c>
      <c r="AP358" s="298">
        <f t="shared" si="106"/>
        <v>0</v>
      </c>
      <c r="AQ358" s="298">
        <f t="shared" si="106"/>
        <v>0</v>
      </c>
      <c r="AR358" s="298">
        <f t="shared" si="106"/>
        <v>0</v>
      </c>
      <c r="AS358" s="298">
        <f t="shared" si="106"/>
        <v>0</v>
      </c>
      <c r="AT358" s="298">
        <f t="shared" si="106"/>
        <v>0</v>
      </c>
      <c r="AU358" s="298">
        <f t="shared" si="106"/>
        <v>0</v>
      </c>
      <c r="AV358" s="298">
        <f t="shared" si="106"/>
        <v>0</v>
      </c>
      <c r="AW358" s="298">
        <f t="shared" si="106"/>
        <v>0</v>
      </c>
      <c r="AX358" s="298">
        <f t="shared" si="106"/>
        <v>0</v>
      </c>
      <c r="AY358" s="298">
        <f t="shared" si="106"/>
        <v>0</v>
      </c>
      <c r="AZ358" s="298">
        <f t="shared" si="106"/>
        <v>0</v>
      </c>
      <c r="BA358" s="298">
        <f t="shared" si="106"/>
        <v>0</v>
      </c>
      <c r="BB358" s="298">
        <f t="shared" si="106"/>
        <v>0</v>
      </c>
      <c r="BC358" s="298">
        <f t="shared" ref="P358:BU363" si="107">SUMIFS(listof_result_total_scores,listof_result_program_codes,$C358,listof_result_teams,BC$3)</f>
        <v>0</v>
      </c>
      <c r="BD358" s="298">
        <f t="shared" si="107"/>
        <v>0</v>
      </c>
      <c r="BE358" s="298">
        <f t="shared" si="107"/>
        <v>0</v>
      </c>
      <c r="BF358" s="298">
        <f t="shared" si="107"/>
        <v>0</v>
      </c>
      <c r="BG358" s="298">
        <f t="shared" si="107"/>
        <v>0</v>
      </c>
      <c r="BH358" s="298">
        <f t="shared" si="107"/>
        <v>0</v>
      </c>
      <c r="BI358" s="298">
        <f t="shared" si="107"/>
        <v>0</v>
      </c>
      <c r="BJ358" s="298">
        <f t="shared" si="107"/>
        <v>0</v>
      </c>
      <c r="BK358" s="298">
        <f t="shared" si="107"/>
        <v>0</v>
      </c>
      <c r="BL358" s="298">
        <f t="shared" si="107"/>
        <v>0</v>
      </c>
      <c r="BM358" s="298">
        <f t="shared" si="107"/>
        <v>0</v>
      </c>
      <c r="BN358" s="298">
        <f t="shared" si="107"/>
        <v>0</v>
      </c>
      <c r="BO358" s="298">
        <f t="shared" si="107"/>
        <v>0</v>
      </c>
      <c r="BP358" s="298">
        <f t="shared" si="107"/>
        <v>0</v>
      </c>
      <c r="BQ358" s="298">
        <f t="shared" si="107"/>
        <v>0</v>
      </c>
      <c r="BR358" s="298">
        <f t="shared" si="107"/>
        <v>0</v>
      </c>
      <c r="BS358" s="298">
        <f t="shared" si="107"/>
        <v>0</v>
      </c>
      <c r="BT358" s="298">
        <f t="shared" si="107"/>
        <v>0</v>
      </c>
      <c r="BU358" s="298">
        <f t="shared" si="107"/>
        <v>0</v>
      </c>
    </row>
    <row r="359" spans="2:73" ht="18" customHeight="1">
      <c r="B359" s="294">
        <v>353</v>
      </c>
      <c r="C359" s="292"/>
      <c r="D359" s="361"/>
      <c r="E359" s="362"/>
      <c r="F359" s="363"/>
      <c r="G359" s="363"/>
      <c r="H359" s="364"/>
      <c r="I359" s="363"/>
      <c r="J359" s="363"/>
      <c r="K359" s="291"/>
      <c r="L359" s="292" t="str">
        <f t="shared" si="97"/>
        <v/>
      </c>
      <c r="M359" s="292"/>
      <c r="N359" s="293">
        <f t="shared" si="104"/>
        <v>0</v>
      </c>
      <c r="O359" s="293">
        <f t="shared" si="104"/>
        <v>0</v>
      </c>
      <c r="P359" s="293">
        <f t="shared" si="107"/>
        <v>0</v>
      </c>
      <c r="Q359" s="293">
        <f t="shared" si="107"/>
        <v>0</v>
      </c>
      <c r="R359" s="293">
        <f t="shared" si="107"/>
        <v>0</v>
      </c>
      <c r="S359" s="293">
        <f t="shared" si="107"/>
        <v>0</v>
      </c>
      <c r="T359" s="293">
        <f t="shared" si="107"/>
        <v>0</v>
      </c>
      <c r="U359" s="293">
        <f t="shared" si="107"/>
        <v>0</v>
      </c>
      <c r="V359" s="293">
        <f t="shared" si="107"/>
        <v>0</v>
      </c>
      <c r="W359" s="293">
        <f t="shared" si="107"/>
        <v>0</v>
      </c>
      <c r="X359" s="293">
        <f t="shared" si="107"/>
        <v>0</v>
      </c>
      <c r="Y359" s="293">
        <f t="shared" si="107"/>
        <v>0</v>
      </c>
      <c r="Z359" s="293">
        <f t="shared" si="107"/>
        <v>0</v>
      </c>
      <c r="AA359" s="293">
        <f t="shared" si="107"/>
        <v>0</v>
      </c>
      <c r="AB359" s="293">
        <f t="shared" si="107"/>
        <v>0</v>
      </c>
      <c r="AC359" s="293">
        <f t="shared" si="107"/>
        <v>0</v>
      </c>
      <c r="AD359" s="293">
        <f t="shared" si="107"/>
        <v>0</v>
      </c>
      <c r="AE359" s="293">
        <f t="shared" si="107"/>
        <v>0</v>
      </c>
      <c r="AF359" s="293">
        <f t="shared" si="107"/>
        <v>0</v>
      </c>
      <c r="AG359" s="293">
        <f t="shared" si="107"/>
        <v>0</v>
      </c>
      <c r="AH359" s="293">
        <f t="shared" si="107"/>
        <v>0</v>
      </c>
      <c r="AI359" s="293">
        <f t="shared" si="107"/>
        <v>0</v>
      </c>
      <c r="AJ359" s="293">
        <f t="shared" si="107"/>
        <v>0</v>
      </c>
      <c r="AK359" s="293">
        <f t="shared" si="107"/>
        <v>0</v>
      </c>
      <c r="AL359" s="293">
        <f t="shared" si="107"/>
        <v>0</v>
      </c>
      <c r="AM359" s="293">
        <f t="shared" si="107"/>
        <v>0</v>
      </c>
      <c r="AN359" s="293">
        <f t="shared" si="107"/>
        <v>0</v>
      </c>
      <c r="AO359" s="293">
        <f t="shared" si="107"/>
        <v>0</v>
      </c>
      <c r="AP359" s="293">
        <f t="shared" si="107"/>
        <v>0</v>
      </c>
      <c r="AQ359" s="293">
        <f t="shared" si="107"/>
        <v>0</v>
      </c>
      <c r="AR359" s="293">
        <f t="shared" si="107"/>
        <v>0</v>
      </c>
      <c r="AS359" s="293">
        <f t="shared" si="107"/>
        <v>0</v>
      </c>
      <c r="AT359" s="293">
        <f t="shared" si="107"/>
        <v>0</v>
      </c>
      <c r="AU359" s="293">
        <f t="shared" si="107"/>
        <v>0</v>
      </c>
      <c r="AV359" s="293">
        <f t="shared" si="107"/>
        <v>0</v>
      </c>
      <c r="AW359" s="293">
        <f t="shared" si="107"/>
        <v>0</v>
      </c>
      <c r="AX359" s="293">
        <f t="shared" si="107"/>
        <v>0</v>
      </c>
      <c r="AY359" s="293">
        <f t="shared" si="107"/>
        <v>0</v>
      </c>
      <c r="AZ359" s="293">
        <f t="shared" si="107"/>
        <v>0</v>
      </c>
      <c r="BA359" s="293">
        <f t="shared" si="107"/>
        <v>0</v>
      </c>
      <c r="BB359" s="293">
        <f t="shared" si="107"/>
        <v>0</v>
      </c>
      <c r="BC359" s="293">
        <f t="shared" si="107"/>
        <v>0</v>
      </c>
      <c r="BD359" s="293">
        <f t="shared" si="107"/>
        <v>0</v>
      </c>
      <c r="BE359" s="293">
        <f t="shared" si="107"/>
        <v>0</v>
      </c>
      <c r="BF359" s="293">
        <f t="shared" si="107"/>
        <v>0</v>
      </c>
      <c r="BG359" s="293">
        <f t="shared" si="107"/>
        <v>0</v>
      </c>
      <c r="BH359" s="293">
        <f t="shared" si="107"/>
        <v>0</v>
      </c>
      <c r="BI359" s="293">
        <f t="shared" si="107"/>
        <v>0</v>
      </c>
      <c r="BJ359" s="293">
        <f t="shared" si="107"/>
        <v>0</v>
      </c>
      <c r="BK359" s="293">
        <f t="shared" si="107"/>
        <v>0</v>
      </c>
      <c r="BL359" s="293">
        <f t="shared" si="107"/>
        <v>0</v>
      </c>
      <c r="BM359" s="293">
        <f t="shared" si="107"/>
        <v>0</v>
      </c>
      <c r="BN359" s="293">
        <f t="shared" si="107"/>
        <v>0</v>
      </c>
      <c r="BO359" s="293">
        <f t="shared" si="107"/>
        <v>0</v>
      </c>
      <c r="BP359" s="293">
        <f t="shared" si="107"/>
        <v>0</v>
      </c>
      <c r="BQ359" s="293">
        <f t="shared" si="107"/>
        <v>0</v>
      </c>
      <c r="BR359" s="293">
        <f t="shared" si="107"/>
        <v>0</v>
      </c>
      <c r="BS359" s="293">
        <f t="shared" si="107"/>
        <v>0</v>
      </c>
      <c r="BT359" s="293">
        <f t="shared" si="107"/>
        <v>0</v>
      </c>
      <c r="BU359" s="293">
        <f t="shared" si="107"/>
        <v>0</v>
      </c>
    </row>
    <row r="360" spans="2:73" ht="18" customHeight="1" thickBot="1">
      <c r="B360" s="294">
        <v>354</v>
      </c>
      <c r="C360" s="297"/>
      <c r="D360" s="365"/>
      <c r="E360" s="366"/>
      <c r="F360" s="367"/>
      <c r="G360" s="367"/>
      <c r="H360" s="368"/>
      <c r="I360" s="367"/>
      <c r="J360" s="367"/>
      <c r="K360" s="295"/>
      <c r="L360" s="297" t="str">
        <f t="shared" si="97"/>
        <v/>
      </c>
      <c r="M360" s="297"/>
      <c r="N360" s="298">
        <f t="shared" si="104"/>
        <v>0</v>
      </c>
      <c r="O360" s="298">
        <f t="shared" si="104"/>
        <v>0</v>
      </c>
      <c r="P360" s="298">
        <f t="shared" si="107"/>
        <v>0</v>
      </c>
      <c r="Q360" s="298">
        <f t="shared" si="107"/>
        <v>0</v>
      </c>
      <c r="R360" s="298">
        <f t="shared" si="107"/>
        <v>0</v>
      </c>
      <c r="S360" s="298">
        <f t="shared" si="107"/>
        <v>0</v>
      </c>
      <c r="T360" s="298">
        <f t="shared" si="107"/>
        <v>0</v>
      </c>
      <c r="U360" s="298">
        <f t="shared" si="107"/>
        <v>0</v>
      </c>
      <c r="V360" s="298">
        <f t="shared" si="107"/>
        <v>0</v>
      </c>
      <c r="W360" s="298">
        <f t="shared" si="107"/>
        <v>0</v>
      </c>
      <c r="X360" s="298">
        <f t="shared" si="107"/>
        <v>0</v>
      </c>
      <c r="Y360" s="298">
        <f t="shared" si="107"/>
        <v>0</v>
      </c>
      <c r="Z360" s="298">
        <f t="shared" si="107"/>
        <v>0</v>
      </c>
      <c r="AA360" s="298">
        <f t="shared" si="107"/>
        <v>0</v>
      </c>
      <c r="AB360" s="298">
        <f t="shared" si="107"/>
        <v>0</v>
      </c>
      <c r="AC360" s="298">
        <f t="shared" si="107"/>
        <v>0</v>
      </c>
      <c r="AD360" s="298">
        <f t="shared" si="107"/>
        <v>0</v>
      </c>
      <c r="AE360" s="298">
        <f t="shared" si="107"/>
        <v>0</v>
      </c>
      <c r="AF360" s="298">
        <f t="shared" si="107"/>
        <v>0</v>
      </c>
      <c r="AG360" s="298">
        <f t="shared" si="107"/>
        <v>0</v>
      </c>
      <c r="AH360" s="298">
        <f t="shared" si="107"/>
        <v>0</v>
      </c>
      <c r="AI360" s="298">
        <f t="shared" si="107"/>
        <v>0</v>
      </c>
      <c r="AJ360" s="298">
        <f t="shared" si="107"/>
        <v>0</v>
      </c>
      <c r="AK360" s="298">
        <f t="shared" si="107"/>
        <v>0</v>
      </c>
      <c r="AL360" s="298">
        <f t="shared" si="107"/>
        <v>0</v>
      </c>
      <c r="AM360" s="298">
        <f t="shared" si="107"/>
        <v>0</v>
      </c>
      <c r="AN360" s="298">
        <f t="shared" si="107"/>
        <v>0</v>
      </c>
      <c r="AO360" s="298">
        <f t="shared" si="107"/>
        <v>0</v>
      </c>
      <c r="AP360" s="298">
        <f t="shared" si="107"/>
        <v>0</v>
      </c>
      <c r="AQ360" s="298">
        <f t="shared" si="107"/>
        <v>0</v>
      </c>
      <c r="AR360" s="298">
        <f t="shared" si="107"/>
        <v>0</v>
      </c>
      <c r="AS360" s="298">
        <f t="shared" si="107"/>
        <v>0</v>
      </c>
      <c r="AT360" s="298">
        <f t="shared" si="107"/>
        <v>0</v>
      </c>
      <c r="AU360" s="298">
        <f t="shared" si="107"/>
        <v>0</v>
      </c>
      <c r="AV360" s="298">
        <f t="shared" si="107"/>
        <v>0</v>
      </c>
      <c r="AW360" s="298">
        <f t="shared" si="107"/>
        <v>0</v>
      </c>
      <c r="AX360" s="298">
        <f t="shared" si="107"/>
        <v>0</v>
      </c>
      <c r="AY360" s="298">
        <f t="shared" si="107"/>
        <v>0</v>
      </c>
      <c r="AZ360" s="298">
        <f t="shared" si="107"/>
        <v>0</v>
      </c>
      <c r="BA360" s="298">
        <f t="shared" si="107"/>
        <v>0</v>
      </c>
      <c r="BB360" s="298">
        <f t="shared" si="107"/>
        <v>0</v>
      </c>
      <c r="BC360" s="298">
        <f t="shared" si="107"/>
        <v>0</v>
      </c>
      <c r="BD360" s="298">
        <f t="shared" si="107"/>
        <v>0</v>
      </c>
      <c r="BE360" s="298">
        <f t="shared" si="107"/>
        <v>0</v>
      </c>
      <c r="BF360" s="298">
        <f t="shared" si="107"/>
        <v>0</v>
      </c>
      <c r="BG360" s="298">
        <f t="shared" si="107"/>
        <v>0</v>
      </c>
      <c r="BH360" s="298">
        <f t="shared" si="107"/>
        <v>0</v>
      </c>
      <c r="BI360" s="298">
        <f t="shared" si="107"/>
        <v>0</v>
      </c>
      <c r="BJ360" s="298">
        <f t="shared" si="107"/>
        <v>0</v>
      </c>
      <c r="BK360" s="298">
        <f t="shared" si="107"/>
        <v>0</v>
      </c>
      <c r="BL360" s="298">
        <f t="shared" si="107"/>
        <v>0</v>
      </c>
      <c r="BM360" s="298">
        <f t="shared" si="107"/>
        <v>0</v>
      </c>
      <c r="BN360" s="298">
        <f t="shared" si="107"/>
        <v>0</v>
      </c>
      <c r="BO360" s="298">
        <f t="shared" si="107"/>
        <v>0</v>
      </c>
      <c r="BP360" s="298">
        <f t="shared" si="107"/>
        <v>0</v>
      </c>
      <c r="BQ360" s="298">
        <f t="shared" si="107"/>
        <v>0</v>
      </c>
      <c r="BR360" s="298">
        <f t="shared" si="107"/>
        <v>0</v>
      </c>
      <c r="BS360" s="298">
        <f t="shared" si="107"/>
        <v>0</v>
      </c>
      <c r="BT360" s="298">
        <f t="shared" si="107"/>
        <v>0</v>
      </c>
      <c r="BU360" s="298">
        <f t="shared" si="107"/>
        <v>0</v>
      </c>
    </row>
    <row r="361" spans="2:73" ht="18" customHeight="1">
      <c r="B361" s="294">
        <v>355</v>
      </c>
      <c r="C361" s="292"/>
      <c r="D361" s="361"/>
      <c r="E361" s="362"/>
      <c r="F361" s="363"/>
      <c r="G361" s="363"/>
      <c r="H361" s="364"/>
      <c r="I361" s="363"/>
      <c r="J361" s="363"/>
      <c r="K361" s="291"/>
      <c r="L361" s="292" t="str">
        <f t="shared" si="97"/>
        <v/>
      </c>
      <c r="M361" s="292"/>
      <c r="N361" s="293">
        <f t="shared" si="104"/>
        <v>0</v>
      </c>
      <c r="O361" s="293">
        <f t="shared" si="104"/>
        <v>0</v>
      </c>
      <c r="P361" s="293">
        <f t="shared" si="107"/>
        <v>0</v>
      </c>
      <c r="Q361" s="293">
        <f t="shared" si="107"/>
        <v>0</v>
      </c>
      <c r="R361" s="293">
        <f t="shared" si="107"/>
        <v>0</v>
      </c>
      <c r="S361" s="293">
        <f t="shared" si="107"/>
        <v>0</v>
      </c>
      <c r="T361" s="293">
        <f t="shared" si="107"/>
        <v>0</v>
      </c>
      <c r="U361" s="293">
        <f t="shared" si="107"/>
        <v>0</v>
      </c>
      <c r="V361" s="293">
        <f t="shared" si="107"/>
        <v>0</v>
      </c>
      <c r="W361" s="293">
        <f t="shared" si="107"/>
        <v>0</v>
      </c>
      <c r="X361" s="293">
        <f t="shared" si="107"/>
        <v>0</v>
      </c>
      <c r="Y361" s="293">
        <f t="shared" si="107"/>
        <v>0</v>
      </c>
      <c r="Z361" s="293">
        <f t="shared" si="107"/>
        <v>0</v>
      </c>
      <c r="AA361" s="293">
        <f t="shared" si="107"/>
        <v>0</v>
      </c>
      <c r="AB361" s="293">
        <f t="shared" si="107"/>
        <v>0</v>
      </c>
      <c r="AC361" s="293">
        <f t="shared" si="107"/>
        <v>0</v>
      </c>
      <c r="AD361" s="293">
        <f t="shared" si="107"/>
        <v>0</v>
      </c>
      <c r="AE361" s="293">
        <f t="shared" si="107"/>
        <v>0</v>
      </c>
      <c r="AF361" s="293">
        <f t="shared" si="107"/>
        <v>0</v>
      </c>
      <c r="AG361" s="293">
        <f t="shared" si="107"/>
        <v>0</v>
      </c>
      <c r="AH361" s="293">
        <f t="shared" si="107"/>
        <v>0</v>
      </c>
      <c r="AI361" s="293">
        <f t="shared" si="107"/>
        <v>0</v>
      </c>
      <c r="AJ361" s="293">
        <f t="shared" si="107"/>
        <v>0</v>
      </c>
      <c r="AK361" s="293">
        <f t="shared" si="107"/>
        <v>0</v>
      </c>
      <c r="AL361" s="293">
        <f t="shared" si="107"/>
        <v>0</v>
      </c>
      <c r="AM361" s="293">
        <f t="shared" si="107"/>
        <v>0</v>
      </c>
      <c r="AN361" s="293">
        <f t="shared" si="107"/>
        <v>0</v>
      </c>
      <c r="AO361" s="293">
        <f t="shared" si="107"/>
        <v>0</v>
      </c>
      <c r="AP361" s="293">
        <f t="shared" si="107"/>
        <v>0</v>
      </c>
      <c r="AQ361" s="293">
        <f t="shared" si="107"/>
        <v>0</v>
      </c>
      <c r="AR361" s="293">
        <f t="shared" si="107"/>
        <v>0</v>
      </c>
      <c r="AS361" s="293">
        <f t="shared" si="107"/>
        <v>0</v>
      </c>
      <c r="AT361" s="293">
        <f t="shared" si="107"/>
        <v>0</v>
      </c>
      <c r="AU361" s="293">
        <f t="shared" si="107"/>
        <v>0</v>
      </c>
      <c r="AV361" s="293">
        <f t="shared" si="107"/>
        <v>0</v>
      </c>
      <c r="AW361" s="293">
        <f t="shared" si="107"/>
        <v>0</v>
      </c>
      <c r="AX361" s="293">
        <f t="shared" si="107"/>
        <v>0</v>
      </c>
      <c r="AY361" s="293">
        <f t="shared" si="107"/>
        <v>0</v>
      </c>
      <c r="AZ361" s="293">
        <f t="shared" si="107"/>
        <v>0</v>
      </c>
      <c r="BA361" s="293">
        <f t="shared" si="107"/>
        <v>0</v>
      </c>
      <c r="BB361" s="293">
        <f t="shared" si="107"/>
        <v>0</v>
      </c>
      <c r="BC361" s="293">
        <f t="shared" si="107"/>
        <v>0</v>
      </c>
      <c r="BD361" s="293">
        <f t="shared" si="107"/>
        <v>0</v>
      </c>
      <c r="BE361" s="293">
        <f t="shared" si="107"/>
        <v>0</v>
      </c>
      <c r="BF361" s="293">
        <f t="shared" si="107"/>
        <v>0</v>
      </c>
      <c r="BG361" s="293">
        <f t="shared" si="107"/>
        <v>0</v>
      </c>
      <c r="BH361" s="293">
        <f t="shared" si="107"/>
        <v>0</v>
      </c>
      <c r="BI361" s="293">
        <f t="shared" si="107"/>
        <v>0</v>
      </c>
      <c r="BJ361" s="293">
        <f t="shared" si="107"/>
        <v>0</v>
      </c>
      <c r="BK361" s="293">
        <f t="shared" si="107"/>
        <v>0</v>
      </c>
      <c r="BL361" s="293">
        <f t="shared" si="107"/>
        <v>0</v>
      </c>
      <c r="BM361" s="293">
        <f t="shared" si="107"/>
        <v>0</v>
      </c>
      <c r="BN361" s="293">
        <f t="shared" si="107"/>
        <v>0</v>
      </c>
      <c r="BO361" s="293">
        <f t="shared" si="107"/>
        <v>0</v>
      </c>
      <c r="BP361" s="293">
        <f t="shared" si="107"/>
        <v>0</v>
      </c>
      <c r="BQ361" s="293">
        <f t="shared" si="107"/>
        <v>0</v>
      </c>
      <c r="BR361" s="293">
        <f t="shared" si="107"/>
        <v>0</v>
      </c>
      <c r="BS361" s="293">
        <f t="shared" si="107"/>
        <v>0</v>
      </c>
      <c r="BT361" s="293">
        <f t="shared" si="107"/>
        <v>0</v>
      </c>
      <c r="BU361" s="293">
        <f t="shared" si="107"/>
        <v>0</v>
      </c>
    </row>
    <row r="362" spans="2:73" ht="18" customHeight="1" thickBot="1">
      <c r="B362" s="294">
        <v>356</v>
      </c>
      <c r="C362" s="297"/>
      <c r="D362" s="365"/>
      <c r="E362" s="366"/>
      <c r="F362" s="367"/>
      <c r="G362" s="367"/>
      <c r="H362" s="368"/>
      <c r="I362" s="367"/>
      <c r="J362" s="367"/>
      <c r="K362" s="295"/>
      <c r="L362" s="297" t="str">
        <f t="shared" si="97"/>
        <v/>
      </c>
      <c r="M362" s="297"/>
      <c r="N362" s="298">
        <f t="shared" si="104"/>
        <v>0</v>
      </c>
      <c r="O362" s="298">
        <f t="shared" si="104"/>
        <v>0</v>
      </c>
      <c r="P362" s="298">
        <f t="shared" si="107"/>
        <v>0</v>
      </c>
      <c r="Q362" s="298">
        <f t="shared" si="107"/>
        <v>0</v>
      </c>
      <c r="R362" s="298">
        <f t="shared" si="107"/>
        <v>0</v>
      </c>
      <c r="S362" s="298">
        <f t="shared" si="107"/>
        <v>0</v>
      </c>
      <c r="T362" s="298">
        <f t="shared" si="107"/>
        <v>0</v>
      </c>
      <c r="U362" s="298">
        <f t="shared" si="107"/>
        <v>0</v>
      </c>
      <c r="V362" s="298">
        <f t="shared" si="107"/>
        <v>0</v>
      </c>
      <c r="W362" s="298">
        <f t="shared" si="107"/>
        <v>0</v>
      </c>
      <c r="X362" s="298">
        <f t="shared" si="107"/>
        <v>0</v>
      </c>
      <c r="Y362" s="298">
        <f t="shared" si="107"/>
        <v>0</v>
      </c>
      <c r="Z362" s="298">
        <f t="shared" si="107"/>
        <v>0</v>
      </c>
      <c r="AA362" s="298">
        <f t="shared" si="107"/>
        <v>0</v>
      </c>
      <c r="AB362" s="298">
        <f t="shared" si="107"/>
        <v>0</v>
      </c>
      <c r="AC362" s="298">
        <f t="shared" si="107"/>
        <v>0</v>
      </c>
      <c r="AD362" s="298">
        <f t="shared" si="107"/>
        <v>0</v>
      </c>
      <c r="AE362" s="298">
        <f t="shared" si="107"/>
        <v>0</v>
      </c>
      <c r="AF362" s="298">
        <f t="shared" si="107"/>
        <v>0</v>
      </c>
      <c r="AG362" s="298">
        <f t="shared" si="107"/>
        <v>0</v>
      </c>
      <c r="AH362" s="298">
        <f t="shared" si="107"/>
        <v>0</v>
      </c>
      <c r="AI362" s="298">
        <f t="shared" si="107"/>
        <v>0</v>
      </c>
      <c r="AJ362" s="298">
        <f t="shared" si="107"/>
        <v>0</v>
      </c>
      <c r="AK362" s="298">
        <f t="shared" si="107"/>
        <v>0</v>
      </c>
      <c r="AL362" s="298">
        <f t="shared" si="107"/>
        <v>0</v>
      </c>
      <c r="AM362" s="298">
        <f t="shared" si="107"/>
        <v>0</v>
      </c>
      <c r="AN362" s="298">
        <f t="shared" si="107"/>
        <v>0</v>
      </c>
      <c r="AO362" s="298">
        <f t="shared" si="107"/>
        <v>0</v>
      </c>
      <c r="AP362" s="298">
        <f t="shared" si="107"/>
        <v>0</v>
      </c>
      <c r="AQ362" s="298">
        <f t="shared" si="107"/>
        <v>0</v>
      </c>
      <c r="AR362" s="298">
        <f t="shared" si="107"/>
        <v>0</v>
      </c>
      <c r="AS362" s="298">
        <f t="shared" si="107"/>
        <v>0</v>
      </c>
      <c r="AT362" s="298">
        <f t="shared" si="107"/>
        <v>0</v>
      </c>
      <c r="AU362" s="298">
        <f t="shared" si="107"/>
        <v>0</v>
      </c>
      <c r="AV362" s="298">
        <f t="shared" si="107"/>
        <v>0</v>
      </c>
      <c r="AW362" s="298">
        <f t="shared" si="107"/>
        <v>0</v>
      </c>
      <c r="AX362" s="298">
        <f t="shared" si="107"/>
        <v>0</v>
      </c>
      <c r="AY362" s="298">
        <f t="shared" si="107"/>
        <v>0</v>
      </c>
      <c r="AZ362" s="298">
        <f t="shared" si="107"/>
        <v>0</v>
      </c>
      <c r="BA362" s="298">
        <f t="shared" si="107"/>
        <v>0</v>
      </c>
      <c r="BB362" s="298">
        <f t="shared" si="107"/>
        <v>0</v>
      </c>
      <c r="BC362" s="298">
        <f t="shared" si="107"/>
        <v>0</v>
      </c>
      <c r="BD362" s="298">
        <f t="shared" si="107"/>
        <v>0</v>
      </c>
      <c r="BE362" s="298">
        <f t="shared" si="107"/>
        <v>0</v>
      </c>
      <c r="BF362" s="298">
        <f t="shared" si="107"/>
        <v>0</v>
      </c>
      <c r="BG362" s="298">
        <f t="shared" si="107"/>
        <v>0</v>
      </c>
      <c r="BH362" s="298">
        <f t="shared" si="107"/>
        <v>0</v>
      </c>
      <c r="BI362" s="298">
        <f t="shared" si="107"/>
        <v>0</v>
      </c>
      <c r="BJ362" s="298">
        <f t="shared" si="107"/>
        <v>0</v>
      </c>
      <c r="BK362" s="298">
        <f t="shared" si="107"/>
        <v>0</v>
      </c>
      <c r="BL362" s="298">
        <f t="shared" si="107"/>
        <v>0</v>
      </c>
      <c r="BM362" s="298">
        <f t="shared" si="107"/>
        <v>0</v>
      </c>
      <c r="BN362" s="298">
        <f t="shared" si="107"/>
        <v>0</v>
      </c>
      <c r="BO362" s="298">
        <f t="shared" si="107"/>
        <v>0</v>
      </c>
      <c r="BP362" s="298">
        <f t="shared" si="107"/>
        <v>0</v>
      </c>
      <c r="BQ362" s="298">
        <f t="shared" si="107"/>
        <v>0</v>
      </c>
      <c r="BR362" s="298">
        <f t="shared" si="107"/>
        <v>0</v>
      </c>
      <c r="BS362" s="298">
        <f t="shared" si="107"/>
        <v>0</v>
      </c>
      <c r="BT362" s="298">
        <f t="shared" si="107"/>
        <v>0</v>
      </c>
      <c r="BU362" s="298">
        <f t="shared" si="107"/>
        <v>0</v>
      </c>
    </row>
    <row r="363" spans="2:73" ht="18" customHeight="1">
      <c r="B363" s="294">
        <v>357</v>
      </c>
      <c r="C363" s="292"/>
      <c r="D363" s="361"/>
      <c r="E363" s="362"/>
      <c r="F363" s="363"/>
      <c r="G363" s="363"/>
      <c r="H363" s="364"/>
      <c r="I363" s="363"/>
      <c r="J363" s="363"/>
      <c r="K363" s="291"/>
      <c r="L363" s="292" t="str">
        <f t="shared" si="97"/>
        <v/>
      </c>
      <c r="M363" s="292"/>
      <c r="N363" s="293">
        <f t="shared" si="104"/>
        <v>0</v>
      </c>
      <c r="O363" s="293">
        <f t="shared" si="104"/>
        <v>0</v>
      </c>
      <c r="P363" s="293">
        <f t="shared" si="107"/>
        <v>0</v>
      </c>
      <c r="Q363" s="293">
        <f t="shared" si="107"/>
        <v>0</v>
      </c>
      <c r="R363" s="293">
        <f t="shared" si="107"/>
        <v>0</v>
      </c>
      <c r="S363" s="293">
        <f t="shared" si="107"/>
        <v>0</v>
      </c>
      <c r="T363" s="293">
        <f t="shared" ref="P363:BU367" si="108">SUMIFS(listof_result_total_scores,listof_result_program_codes,$C363,listof_result_teams,T$3)</f>
        <v>0</v>
      </c>
      <c r="U363" s="293">
        <f t="shared" si="108"/>
        <v>0</v>
      </c>
      <c r="V363" s="293">
        <f t="shared" si="108"/>
        <v>0</v>
      </c>
      <c r="W363" s="293">
        <f t="shared" si="108"/>
        <v>0</v>
      </c>
      <c r="X363" s="293">
        <f t="shared" si="108"/>
        <v>0</v>
      </c>
      <c r="Y363" s="293">
        <f t="shared" si="108"/>
        <v>0</v>
      </c>
      <c r="Z363" s="293">
        <f t="shared" si="108"/>
        <v>0</v>
      </c>
      <c r="AA363" s="293">
        <f t="shared" si="108"/>
        <v>0</v>
      </c>
      <c r="AB363" s="293">
        <f t="shared" si="108"/>
        <v>0</v>
      </c>
      <c r="AC363" s="293">
        <f t="shared" si="108"/>
        <v>0</v>
      </c>
      <c r="AD363" s="293">
        <f t="shared" si="108"/>
        <v>0</v>
      </c>
      <c r="AE363" s="293">
        <f t="shared" si="108"/>
        <v>0</v>
      </c>
      <c r="AF363" s="293">
        <f t="shared" si="108"/>
        <v>0</v>
      </c>
      <c r="AG363" s="293">
        <f t="shared" si="108"/>
        <v>0</v>
      </c>
      <c r="AH363" s="293">
        <f t="shared" si="108"/>
        <v>0</v>
      </c>
      <c r="AI363" s="293">
        <f t="shared" si="108"/>
        <v>0</v>
      </c>
      <c r="AJ363" s="293">
        <f t="shared" si="108"/>
        <v>0</v>
      </c>
      <c r="AK363" s="293">
        <f t="shared" si="108"/>
        <v>0</v>
      </c>
      <c r="AL363" s="293">
        <f t="shared" si="108"/>
        <v>0</v>
      </c>
      <c r="AM363" s="293">
        <f t="shared" si="108"/>
        <v>0</v>
      </c>
      <c r="AN363" s="293">
        <f t="shared" si="108"/>
        <v>0</v>
      </c>
      <c r="AO363" s="293">
        <f t="shared" si="108"/>
        <v>0</v>
      </c>
      <c r="AP363" s="293">
        <f t="shared" si="108"/>
        <v>0</v>
      </c>
      <c r="AQ363" s="293">
        <f t="shared" si="108"/>
        <v>0</v>
      </c>
      <c r="AR363" s="293">
        <f t="shared" si="108"/>
        <v>0</v>
      </c>
      <c r="AS363" s="293">
        <f t="shared" si="108"/>
        <v>0</v>
      </c>
      <c r="AT363" s="293">
        <f t="shared" si="108"/>
        <v>0</v>
      </c>
      <c r="AU363" s="293">
        <f t="shared" si="108"/>
        <v>0</v>
      </c>
      <c r="AV363" s="293">
        <f t="shared" si="108"/>
        <v>0</v>
      </c>
      <c r="AW363" s="293">
        <f t="shared" si="108"/>
        <v>0</v>
      </c>
      <c r="AX363" s="293">
        <f t="shared" si="108"/>
        <v>0</v>
      </c>
      <c r="AY363" s="293">
        <f t="shared" si="108"/>
        <v>0</v>
      </c>
      <c r="AZ363" s="293">
        <f t="shared" si="108"/>
        <v>0</v>
      </c>
      <c r="BA363" s="293">
        <f t="shared" si="108"/>
        <v>0</v>
      </c>
      <c r="BB363" s="293">
        <f t="shared" si="108"/>
        <v>0</v>
      </c>
      <c r="BC363" s="293">
        <f t="shared" si="108"/>
        <v>0</v>
      </c>
      <c r="BD363" s="293">
        <f t="shared" si="108"/>
        <v>0</v>
      </c>
      <c r="BE363" s="293">
        <f t="shared" si="108"/>
        <v>0</v>
      </c>
      <c r="BF363" s="293">
        <f t="shared" si="108"/>
        <v>0</v>
      </c>
      <c r="BG363" s="293">
        <f t="shared" si="108"/>
        <v>0</v>
      </c>
      <c r="BH363" s="293">
        <f t="shared" si="108"/>
        <v>0</v>
      </c>
      <c r="BI363" s="293">
        <f t="shared" si="108"/>
        <v>0</v>
      </c>
      <c r="BJ363" s="293">
        <f t="shared" si="108"/>
        <v>0</v>
      </c>
      <c r="BK363" s="293">
        <f t="shared" si="108"/>
        <v>0</v>
      </c>
      <c r="BL363" s="293">
        <f t="shared" si="108"/>
        <v>0</v>
      </c>
      <c r="BM363" s="293">
        <f t="shared" si="108"/>
        <v>0</v>
      </c>
      <c r="BN363" s="293">
        <f t="shared" si="108"/>
        <v>0</v>
      </c>
      <c r="BO363" s="293">
        <f t="shared" si="108"/>
        <v>0</v>
      </c>
      <c r="BP363" s="293">
        <f t="shared" si="108"/>
        <v>0</v>
      </c>
      <c r="BQ363" s="293">
        <f t="shared" si="108"/>
        <v>0</v>
      </c>
      <c r="BR363" s="293">
        <f t="shared" si="108"/>
        <v>0</v>
      </c>
      <c r="BS363" s="293">
        <f t="shared" si="108"/>
        <v>0</v>
      </c>
      <c r="BT363" s="293">
        <f t="shared" si="108"/>
        <v>0</v>
      </c>
      <c r="BU363" s="293">
        <f t="shared" si="108"/>
        <v>0</v>
      </c>
    </row>
    <row r="364" spans="2:73" ht="18" customHeight="1" thickBot="1">
      <c r="B364" s="294">
        <v>358</v>
      </c>
      <c r="C364" s="297"/>
      <c r="D364" s="365"/>
      <c r="E364" s="366"/>
      <c r="F364" s="367"/>
      <c r="G364" s="367"/>
      <c r="H364" s="368"/>
      <c r="I364" s="367"/>
      <c r="J364" s="367"/>
      <c r="K364" s="295"/>
      <c r="L364" s="297" t="str">
        <f t="shared" si="97"/>
        <v/>
      </c>
      <c r="M364" s="297"/>
      <c r="N364" s="298">
        <f t="shared" si="104"/>
        <v>0</v>
      </c>
      <c r="O364" s="298">
        <f t="shared" si="104"/>
        <v>0</v>
      </c>
      <c r="P364" s="298">
        <f t="shared" si="108"/>
        <v>0</v>
      </c>
      <c r="Q364" s="298">
        <f t="shared" si="108"/>
        <v>0</v>
      </c>
      <c r="R364" s="298">
        <f t="shared" si="108"/>
        <v>0</v>
      </c>
      <c r="S364" s="298">
        <f t="shared" si="108"/>
        <v>0</v>
      </c>
      <c r="T364" s="298">
        <f t="shared" si="108"/>
        <v>0</v>
      </c>
      <c r="U364" s="298">
        <f t="shared" si="108"/>
        <v>0</v>
      </c>
      <c r="V364" s="298">
        <f t="shared" si="108"/>
        <v>0</v>
      </c>
      <c r="W364" s="298">
        <f t="shared" si="108"/>
        <v>0</v>
      </c>
      <c r="X364" s="298">
        <f t="shared" si="108"/>
        <v>0</v>
      </c>
      <c r="Y364" s="298">
        <f t="shared" si="108"/>
        <v>0</v>
      </c>
      <c r="Z364" s="298">
        <f t="shared" si="108"/>
        <v>0</v>
      </c>
      <c r="AA364" s="298">
        <f t="shared" si="108"/>
        <v>0</v>
      </c>
      <c r="AB364" s="298">
        <f t="shared" si="108"/>
        <v>0</v>
      </c>
      <c r="AC364" s="298">
        <f t="shared" si="108"/>
        <v>0</v>
      </c>
      <c r="AD364" s="298">
        <f t="shared" si="108"/>
        <v>0</v>
      </c>
      <c r="AE364" s="298">
        <f t="shared" si="108"/>
        <v>0</v>
      </c>
      <c r="AF364" s="298">
        <f t="shared" si="108"/>
        <v>0</v>
      </c>
      <c r="AG364" s="298">
        <f t="shared" si="108"/>
        <v>0</v>
      </c>
      <c r="AH364" s="298">
        <f t="shared" si="108"/>
        <v>0</v>
      </c>
      <c r="AI364" s="298">
        <f t="shared" si="108"/>
        <v>0</v>
      </c>
      <c r="AJ364" s="298">
        <f t="shared" si="108"/>
        <v>0</v>
      </c>
      <c r="AK364" s="298">
        <f t="shared" si="108"/>
        <v>0</v>
      </c>
      <c r="AL364" s="298">
        <f t="shared" si="108"/>
        <v>0</v>
      </c>
      <c r="AM364" s="298">
        <f t="shared" si="108"/>
        <v>0</v>
      </c>
      <c r="AN364" s="298">
        <f t="shared" si="108"/>
        <v>0</v>
      </c>
      <c r="AO364" s="298">
        <f t="shared" si="108"/>
        <v>0</v>
      </c>
      <c r="AP364" s="298">
        <f t="shared" si="108"/>
        <v>0</v>
      </c>
      <c r="AQ364" s="298">
        <f t="shared" si="108"/>
        <v>0</v>
      </c>
      <c r="AR364" s="298">
        <f t="shared" si="108"/>
        <v>0</v>
      </c>
      <c r="AS364" s="298">
        <f t="shared" si="108"/>
        <v>0</v>
      </c>
      <c r="AT364" s="298">
        <f t="shared" si="108"/>
        <v>0</v>
      </c>
      <c r="AU364" s="298">
        <f t="shared" si="108"/>
        <v>0</v>
      </c>
      <c r="AV364" s="298">
        <f t="shared" si="108"/>
        <v>0</v>
      </c>
      <c r="AW364" s="298">
        <f t="shared" si="108"/>
        <v>0</v>
      </c>
      <c r="AX364" s="298">
        <f t="shared" si="108"/>
        <v>0</v>
      </c>
      <c r="AY364" s="298">
        <f t="shared" si="108"/>
        <v>0</v>
      </c>
      <c r="AZ364" s="298">
        <f t="shared" si="108"/>
        <v>0</v>
      </c>
      <c r="BA364" s="298">
        <f t="shared" si="108"/>
        <v>0</v>
      </c>
      <c r="BB364" s="298">
        <f t="shared" si="108"/>
        <v>0</v>
      </c>
      <c r="BC364" s="298">
        <f t="shared" si="108"/>
        <v>0</v>
      </c>
      <c r="BD364" s="298">
        <f t="shared" si="108"/>
        <v>0</v>
      </c>
      <c r="BE364" s="298">
        <f t="shared" si="108"/>
        <v>0</v>
      </c>
      <c r="BF364" s="298">
        <f t="shared" si="108"/>
        <v>0</v>
      </c>
      <c r="BG364" s="298">
        <f t="shared" si="108"/>
        <v>0</v>
      </c>
      <c r="BH364" s="298">
        <f t="shared" si="108"/>
        <v>0</v>
      </c>
      <c r="BI364" s="298">
        <f t="shared" si="108"/>
        <v>0</v>
      </c>
      <c r="BJ364" s="298">
        <f t="shared" si="108"/>
        <v>0</v>
      </c>
      <c r="BK364" s="298">
        <f t="shared" si="108"/>
        <v>0</v>
      </c>
      <c r="BL364" s="298">
        <f t="shared" si="108"/>
        <v>0</v>
      </c>
      <c r="BM364" s="298">
        <f t="shared" si="108"/>
        <v>0</v>
      </c>
      <c r="BN364" s="298">
        <f t="shared" si="108"/>
        <v>0</v>
      </c>
      <c r="BO364" s="298">
        <f t="shared" si="108"/>
        <v>0</v>
      </c>
      <c r="BP364" s="298">
        <f t="shared" si="108"/>
        <v>0</v>
      </c>
      <c r="BQ364" s="298">
        <f t="shared" si="108"/>
        <v>0</v>
      </c>
      <c r="BR364" s="298">
        <f t="shared" si="108"/>
        <v>0</v>
      </c>
      <c r="BS364" s="298">
        <f t="shared" si="108"/>
        <v>0</v>
      </c>
      <c r="BT364" s="298">
        <f t="shared" si="108"/>
        <v>0</v>
      </c>
      <c r="BU364" s="298">
        <f t="shared" si="108"/>
        <v>0</v>
      </c>
    </row>
    <row r="365" spans="2:73" ht="18" customHeight="1">
      <c r="B365" s="294">
        <v>359</v>
      </c>
      <c r="C365" s="292"/>
      <c r="D365" s="361"/>
      <c r="E365" s="362"/>
      <c r="F365" s="363"/>
      <c r="G365" s="363"/>
      <c r="H365" s="364"/>
      <c r="I365" s="363"/>
      <c r="J365" s="363"/>
      <c r="K365" s="291"/>
      <c r="L365" s="292" t="str">
        <f t="shared" si="97"/>
        <v/>
      </c>
      <c r="M365" s="292"/>
      <c r="N365" s="293">
        <f t="shared" si="104"/>
        <v>0</v>
      </c>
      <c r="O365" s="293">
        <f t="shared" si="104"/>
        <v>0</v>
      </c>
      <c r="P365" s="293">
        <f t="shared" si="108"/>
        <v>0</v>
      </c>
      <c r="Q365" s="293">
        <f t="shared" si="108"/>
        <v>0</v>
      </c>
      <c r="R365" s="293">
        <f t="shared" si="108"/>
        <v>0</v>
      </c>
      <c r="S365" s="293">
        <f t="shared" si="108"/>
        <v>0</v>
      </c>
      <c r="T365" s="293">
        <f t="shared" si="108"/>
        <v>0</v>
      </c>
      <c r="U365" s="293">
        <f t="shared" si="108"/>
        <v>0</v>
      </c>
      <c r="V365" s="293">
        <f t="shared" si="108"/>
        <v>0</v>
      </c>
      <c r="W365" s="293">
        <f t="shared" si="108"/>
        <v>0</v>
      </c>
      <c r="X365" s="293">
        <f t="shared" si="108"/>
        <v>0</v>
      </c>
      <c r="Y365" s="293">
        <f t="shared" si="108"/>
        <v>0</v>
      </c>
      <c r="Z365" s="293">
        <f t="shared" si="108"/>
        <v>0</v>
      </c>
      <c r="AA365" s="293">
        <f t="shared" si="108"/>
        <v>0</v>
      </c>
      <c r="AB365" s="293">
        <f t="shared" si="108"/>
        <v>0</v>
      </c>
      <c r="AC365" s="293">
        <f t="shared" si="108"/>
        <v>0</v>
      </c>
      <c r="AD365" s="293">
        <f t="shared" si="108"/>
        <v>0</v>
      </c>
      <c r="AE365" s="293">
        <f t="shared" si="108"/>
        <v>0</v>
      </c>
      <c r="AF365" s="293">
        <f t="shared" si="108"/>
        <v>0</v>
      </c>
      <c r="AG365" s="293">
        <f t="shared" si="108"/>
        <v>0</v>
      </c>
      <c r="AH365" s="293">
        <f t="shared" si="108"/>
        <v>0</v>
      </c>
      <c r="AI365" s="293">
        <f t="shared" si="108"/>
        <v>0</v>
      </c>
      <c r="AJ365" s="293">
        <f t="shared" si="108"/>
        <v>0</v>
      </c>
      <c r="AK365" s="293">
        <f t="shared" si="108"/>
        <v>0</v>
      </c>
      <c r="AL365" s="293">
        <f t="shared" si="108"/>
        <v>0</v>
      </c>
      <c r="AM365" s="293">
        <f t="shared" si="108"/>
        <v>0</v>
      </c>
      <c r="AN365" s="293">
        <f t="shared" si="108"/>
        <v>0</v>
      </c>
      <c r="AO365" s="293">
        <f t="shared" si="108"/>
        <v>0</v>
      </c>
      <c r="AP365" s="293">
        <f t="shared" si="108"/>
        <v>0</v>
      </c>
      <c r="AQ365" s="293">
        <f t="shared" si="108"/>
        <v>0</v>
      </c>
      <c r="AR365" s="293">
        <f t="shared" si="108"/>
        <v>0</v>
      </c>
      <c r="AS365" s="293">
        <f t="shared" si="108"/>
        <v>0</v>
      </c>
      <c r="AT365" s="293">
        <f t="shared" si="108"/>
        <v>0</v>
      </c>
      <c r="AU365" s="293">
        <f t="shared" si="108"/>
        <v>0</v>
      </c>
      <c r="AV365" s="293">
        <f t="shared" si="108"/>
        <v>0</v>
      </c>
      <c r="AW365" s="293">
        <f t="shared" si="108"/>
        <v>0</v>
      </c>
      <c r="AX365" s="293">
        <f t="shared" si="108"/>
        <v>0</v>
      </c>
      <c r="AY365" s="293">
        <f t="shared" si="108"/>
        <v>0</v>
      </c>
      <c r="AZ365" s="293">
        <f t="shared" si="108"/>
        <v>0</v>
      </c>
      <c r="BA365" s="293">
        <f t="shared" si="108"/>
        <v>0</v>
      </c>
      <c r="BB365" s="293">
        <f t="shared" si="108"/>
        <v>0</v>
      </c>
      <c r="BC365" s="293">
        <f t="shared" si="108"/>
        <v>0</v>
      </c>
      <c r="BD365" s="293">
        <f t="shared" si="108"/>
        <v>0</v>
      </c>
      <c r="BE365" s="293">
        <f t="shared" si="108"/>
        <v>0</v>
      </c>
      <c r="BF365" s="293">
        <f t="shared" si="108"/>
        <v>0</v>
      </c>
      <c r="BG365" s="293">
        <f t="shared" si="108"/>
        <v>0</v>
      </c>
      <c r="BH365" s="293">
        <f t="shared" si="108"/>
        <v>0</v>
      </c>
      <c r="BI365" s="293">
        <f t="shared" si="108"/>
        <v>0</v>
      </c>
      <c r="BJ365" s="293">
        <f t="shared" si="108"/>
        <v>0</v>
      </c>
      <c r="BK365" s="293">
        <f t="shared" si="108"/>
        <v>0</v>
      </c>
      <c r="BL365" s="293">
        <f t="shared" si="108"/>
        <v>0</v>
      </c>
      <c r="BM365" s="293">
        <f t="shared" si="108"/>
        <v>0</v>
      </c>
      <c r="BN365" s="293">
        <f t="shared" si="108"/>
        <v>0</v>
      </c>
      <c r="BO365" s="293">
        <f t="shared" si="108"/>
        <v>0</v>
      </c>
      <c r="BP365" s="293">
        <f t="shared" si="108"/>
        <v>0</v>
      </c>
      <c r="BQ365" s="293">
        <f t="shared" si="108"/>
        <v>0</v>
      </c>
      <c r="BR365" s="293">
        <f t="shared" si="108"/>
        <v>0</v>
      </c>
      <c r="BS365" s="293">
        <f t="shared" si="108"/>
        <v>0</v>
      </c>
      <c r="BT365" s="293">
        <f t="shared" si="108"/>
        <v>0</v>
      </c>
      <c r="BU365" s="293">
        <f t="shared" si="108"/>
        <v>0</v>
      </c>
    </row>
    <row r="366" spans="2:73" ht="18" customHeight="1" thickBot="1">
      <c r="B366" s="294">
        <v>360</v>
      </c>
      <c r="C366" s="297"/>
      <c r="D366" s="365"/>
      <c r="E366" s="366"/>
      <c r="F366" s="367"/>
      <c r="G366" s="367"/>
      <c r="H366" s="368"/>
      <c r="I366" s="367"/>
      <c r="J366" s="367"/>
      <c r="K366" s="295"/>
      <c r="L366" s="297" t="str">
        <f t="shared" si="97"/>
        <v/>
      </c>
      <c r="M366" s="297"/>
      <c r="N366" s="298">
        <f t="shared" si="104"/>
        <v>0</v>
      </c>
      <c r="O366" s="298">
        <f t="shared" si="104"/>
        <v>0</v>
      </c>
      <c r="P366" s="298">
        <f t="shared" si="108"/>
        <v>0</v>
      </c>
      <c r="Q366" s="298">
        <f t="shared" si="108"/>
        <v>0</v>
      </c>
      <c r="R366" s="298">
        <f t="shared" si="108"/>
        <v>0</v>
      </c>
      <c r="S366" s="298">
        <f t="shared" si="108"/>
        <v>0</v>
      </c>
      <c r="T366" s="298">
        <f t="shared" si="108"/>
        <v>0</v>
      </c>
      <c r="U366" s="298">
        <f t="shared" si="108"/>
        <v>0</v>
      </c>
      <c r="V366" s="298">
        <f t="shared" si="108"/>
        <v>0</v>
      </c>
      <c r="W366" s="298">
        <f t="shared" si="108"/>
        <v>0</v>
      </c>
      <c r="X366" s="298">
        <f t="shared" si="108"/>
        <v>0</v>
      </c>
      <c r="Y366" s="298">
        <f t="shared" si="108"/>
        <v>0</v>
      </c>
      <c r="Z366" s="298">
        <f t="shared" si="108"/>
        <v>0</v>
      </c>
      <c r="AA366" s="298">
        <f t="shared" si="108"/>
        <v>0</v>
      </c>
      <c r="AB366" s="298">
        <f t="shared" si="108"/>
        <v>0</v>
      </c>
      <c r="AC366" s="298">
        <f t="shared" si="108"/>
        <v>0</v>
      </c>
      <c r="AD366" s="298">
        <f t="shared" si="108"/>
        <v>0</v>
      </c>
      <c r="AE366" s="298">
        <f t="shared" si="108"/>
        <v>0</v>
      </c>
      <c r="AF366" s="298">
        <f t="shared" si="108"/>
        <v>0</v>
      </c>
      <c r="AG366" s="298">
        <f t="shared" si="108"/>
        <v>0</v>
      </c>
      <c r="AH366" s="298">
        <f t="shared" si="108"/>
        <v>0</v>
      </c>
      <c r="AI366" s="298">
        <f t="shared" si="108"/>
        <v>0</v>
      </c>
      <c r="AJ366" s="298">
        <f t="shared" si="108"/>
        <v>0</v>
      </c>
      <c r="AK366" s="298">
        <f t="shared" si="108"/>
        <v>0</v>
      </c>
      <c r="AL366" s="298">
        <f t="shared" si="108"/>
        <v>0</v>
      </c>
      <c r="AM366" s="298">
        <f t="shared" si="108"/>
        <v>0</v>
      </c>
      <c r="AN366" s="298">
        <f t="shared" si="108"/>
        <v>0</v>
      </c>
      <c r="AO366" s="298">
        <f t="shared" si="108"/>
        <v>0</v>
      </c>
      <c r="AP366" s="298">
        <f t="shared" si="108"/>
        <v>0</v>
      </c>
      <c r="AQ366" s="298">
        <f t="shared" si="108"/>
        <v>0</v>
      </c>
      <c r="AR366" s="298">
        <f t="shared" si="108"/>
        <v>0</v>
      </c>
      <c r="AS366" s="298">
        <f t="shared" si="108"/>
        <v>0</v>
      </c>
      <c r="AT366" s="298">
        <f t="shared" si="108"/>
        <v>0</v>
      </c>
      <c r="AU366" s="298">
        <f t="shared" si="108"/>
        <v>0</v>
      </c>
      <c r="AV366" s="298">
        <f t="shared" si="108"/>
        <v>0</v>
      </c>
      <c r="AW366" s="298">
        <f t="shared" si="108"/>
        <v>0</v>
      </c>
      <c r="AX366" s="298">
        <f t="shared" si="108"/>
        <v>0</v>
      </c>
      <c r="AY366" s="298">
        <f t="shared" si="108"/>
        <v>0</v>
      </c>
      <c r="AZ366" s="298">
        <f t="shared" si="108"/>
        <v>0</v>
      </c>
      <c r="BA366" s="298">
        <f t="shared" si="108"/>
        <v>0</v>
      </c>
      <c r="BB366" s="298">
        <f t="shared" si="108"/>
        <v>0</v>
      </c>
      <c r="BC366" s="298">
        <f t="shared" si="108"/>
        <v>0</v>
      </c>
      <c r="BD366" s="298">
        <f t="shared" si="108"/>
        <v>0</v>
      </c>
      <c r="BE366" s="298">
        <f t="shared" si="108"/>
        <v>0</v>
      </c>
      <c r="BF366" s="298">
        <f t="shared" si="108"/>
        <v>0</v>
      </c>
      <c r="BG366" s="298">
        <f t="shared" si="108"/>
        <v>0</v>
      </c>
      <c r="BH366" s="298">
        <f t="shared" si="108"/>
        <v>0</v>
      </c>
      <c r="BI366" s="298">
        <f t="shared" si="108"/>
        <v>0</v>
      </c>
      <c r="BJ366" s="298">
        <f t="shared" si="108"/>
        <v>0</v>
      </c>
      <c r="BK366" s="298">
        <f t="shared" si="108"/>
        <v>0</v>
      </c>
      <c r="BL366" s="298">
        <f t="shared" si="108"/>
        <v>0</v>
      </c>
      <c r="BM366" s="298">
        <f t="shared" si="108"/>
        <v>0</v>
      </c>
      <c r="BN366" s="298">
        <f t="shared" si="108"/>
        <v>0</v>
      </c>
      <c r="BO366" s="298">
        <f t="shared" si="108"/>
        <v>0</v>
      </c>
      <c r="BP366" s="298">
        <f t="shared" si="108"/>
        <v>0</v>
      </c>
      <c r="BQ366" s="298">
        <f t="shared" si="108"/>
        <v>0</v>
      </c>
      <c r="BR366" s="298">
        <f t="shared" si="108"/>
        <v>0</v>
      </c>
      <c r="BS366" s="298">
        <f t="shared" si="108"/>
        <v>0</v>
      </c>
      <c r="BT366" s="298">
        <f t="shared" si="108"/>
        <v>0</v>
      </c>
      <c r="BU366" s="298">
        <f t="shared" si="108"/>
        <v>0</v>
      </c>
    </row>
    <row r="367" spans="2:73" ht="18" customHeight="1">
      <c r="B367" s="294">
        <v>361</v>
      </c>
      <c r="C367" s="292"/>
      <c r="D367" s="361"/>
      <c r="E367" s="362"/>
      <c r="F367" s="363"/>
      <c r="G367" s="363"/>
      <c r="H367" s="364"/>
      <c r="I367" s="363"/>
      <c r="J367" s="363"/>
      <c r="K367" s="291"/>
      <c r="L367" s="292" t="str">
        <f t="shared" si="97"/>
        <v/>
      </c>
      <c r="M367" s="292"/>
      <c r="N367" s="293">
        <f t="shared" ref="N367:AC386" si="109">SUMIFS(listof_result_total_scores,listof_result_program_codes,$C367,listof_result_teams,N$3)</f>
        <v>0</v>
      </c>
      <c r="O367" s="293">
        <f t="shared" si="109"/>
        <v>0</v>
      </c>
      <c r="P367" s="293">
        <f t="shared" si="109"/>
        <v>0</v>
      </c>
      <c r="Q367" s="293">
        <f t="shared" si="109"/>
        <v>0</v>
      </c>
      <c r="R367" s="293">
        <f t="shared" si="109"/>
        <v>0</v>
      </c>
      <c r="S367" s="293">
        <f t="shared" si="109"/>
        <v>0</v>
      </c>
      <c r="T367" s="293">
        <f t="shared" si="109"/>
        <v>0</v>
      </c>
      <c r="U367" s="293">
        <f t="shared" si="109"/>
        <v>0</v>
      </c>
      <c r="V367" s="293">
        <f t="shared" si="109"/>
        <v>0</v>
      </c>
      <c r="W367" s="293">
        <f t="shared" si="109"/>
        <v>0</v>
      </c>
      <c r="X367" s="293">
        <f t="shared" si="109"/>
        <v>0</v>
      </c>
      <c r="Y367" s="293">
        <f t="shared" si="109"/>
        <v>0</v>
      </c>
      <c r="Z367" s="293">
        <f t="shared" si="109"/>
        <v>0</v>
      </c>
      <c r="AA367" s="293">
        <f t="shared" si="109"/>
        <v>0</v>
      </c>
      <c r="AB367" s="293">
        <f t="shared" si="109"/>
        <v>0</v>
      </c>
      <c r="AC367" s="293">
        <f t="shared" si="109"/>
        <v>0</v>
      </c>
      <c r="AD367" s="293">
        <f t="shared" si="108"/>
        <v>0</v>
      </c>
      <c r="AE367" s="293">
        <f t="shared" si="108"/>
        <v>0</v>
      </c>
      <c r="AF367" s="293">
        <f t="shared" si="108"/>
        <v>0</v>
      </c>
      <c r="AG367" s="293">
        <f t="shared" si="108"/>
        <v>0</v>
      </c>
      <c r="AH367" s="293">
        <f t="shared" si="108"/>
        <v>0</v>
      </c>
      <c r="AI367" s="293">
        <f t="shared" si="108"/>
        <v>0</v>
      </c>
      <c r="AJ367" s="293">
        <f t="shared" si="108"/>
        <v>0</v>
      </c>
      <c r="AK367" s="293">
        <f t="shared" si="108"/>
        <v>0</v>
      </c>
      <c r="AL367" s="293">
        <f t="shared" si="108"/>
        <v>0</v>
      </c>
      <c r="AM367" s="293">
        <f t="shared" si="108"/>
        <v>0</v>
      </c>
      <c r="AN367" s="293">
        <f t="shared" si="108"/>
        <v>0</v>
      </c>
      <c r="AO367" s="293">
        <f t="shared" si="108"/>
        <v>0</v>
      </c>
      <c r="AP367" s="293">
        <f t="shared" si="108"/>
        <v>0</v>
      </c>
      <c r="AQ367" s="293">
        <f t="shared" si="108"/>
        <v>0</v>
      </c>
      <c r="AR367" s="293">
        <f t="shared" si="108"/>
        <v>0</v>
      </c>
      <c r="AS367" s="293">
        <f t="shared" si="108"/>
        <v>0</v>
      </c>
      <c r="AT367" s="293">
        <f t="shared" si="108"/>
        <v>0</v>
      </c>
      <c r="AU367" s="293">
        <f t="shared" si="108"/>
        <v>0</v>
      </c>
      <c r="AV367" s="293">
        <f t="shared" si="108"/>
        <v>0</v>
      </c>
      <c r="AW367" s="293">
        <f t="shared" si="108"/>
        <v>0</v>
      </c>
      <c r="AX367" s="293">
        <f t="shared" si="108"/>
        <v>0</v>
      </c>
      <c r="AY367" s="293">
        <f t="shared" si="108"/>
        <v>0</v>
      </c>
      <c r="AZ367" s="293">
        <f t="shared" si="108"/>
        <v>0</v>
      </c>
      <c r="BA367" s="293">
        <f t="shared" si="108"/>
        <v>0</v>
      </c>
      <c r="BB367" s="293">
        <f t="shared" si="108"/>
        <v>0</v>
      </c>
      <c r="BC367" s="293">
        <f t="shared" si="108"/>
        <v>0</v>
      </c>
      <c r="BD367" s="293">
        <f t="shared" si="108"/>
        <v>0</v>
      </c>
      <c r="BE367" s="293">
        <f t="shared" ref="P367:BU372" si="110">SUMIFS(listof_result_total_scores,listof_result_program_codes,$C367,listof_result_teams,BE$3)</f>
        <v>0</v>
      </c>
      <c r="BF367" s="293">
        <f t="shared" si="110"/>
        <v>0</v>
      </c>
      <c r="BG367" s="293">
        <f t="shared" si="110"/>
        <v>0</v>
      </c>
      <c r="BH367" s="293">
        <f t="shared" si="110"/>
        <v>0</v>
      </c>
      <c r="BI367" s="293">
        <f t="shared" si="110"/>
        <v>0</v>
      </c>
      <c r="BJ367" s="293">
        <f t="shared" si="110"/>
        <v>0</v>
      </c>
      <c r="BK367" s="293">
        <f t="shared" si="110"/>
        <v>0</v>
      </c>
      <c r="BL367" s="293">
        <f t="shared" si="110"/>
        <v>0</v>
      </c>
      <c r="BM367" s="293">
        <f t="shared" si="110"/>
        <v>0</v>
      </c>
      <c r="BN367" s="293">
        <f t="shared" si="110"/>
        <v>0</v>
      </c>
      <c r="BO367" s="293">
        <f t="shared" si="110"/>
        <v>0</v>
      </c>
      <c r="BP367" s="293">
        <f t="shared" si="110"/>
        <v>0</v>
      </c>
      <c r="BQ367" s="293">
        <f t="shared" si="110"/>
        <v>0</v>
      </c>
      <c r="BR367" s="293">
        <f t="shared" si="110"/>
        <v>0</v>
      </c>
      <c r="BS367" s="293">
        <f t="shared" si="110"/>
        <v>0</v>
      </c>
      <c r="BT367" s="293">
        <f t="shared" si="110"/>
        <v>0</v>
      </c>
      <c r="BU367" s="293">
        <f t="shared" si="110"/>
        <v>0</v>
      </c>
    </row>
    <row r="368" spans="2:73" ht="18" customHeight="1" thickBot="1">
      <c r="B368" s="294">
        <v>362</v>
      </c>
      <c r="C368" s="297"/>
      <c r="D368" s="365"/>
      <c r="E368" s="366"/>
      <c r="F368" s="367"/>
      <c r="G368" s="367"/>
      <c r="H368" s="368"/>
      <c r="I368" s="367"/>
      <c r="J368" s="367"/>
      <c r="K368" s="295"/>
      <c r="L368" s="297" t="str">
        <f t="shared" si="97"/>
        <v/>
      </c>
      <c r="M368" s="297"/>
      <c r="N368" s="298">
        <f t="shared" si="109"/>
        <v>0</v>
      </c>
      <c r="O368" s="298">
        <f t="shared" si="109"/>
        <v>0</v>
      </c>
      <c r="P368" s="298">
        <f t="shared" si="110"/>
        <v>0</v>
      </c>
      <c r="Q368" s="298">
        <f t="shared" si="110"/>
        <v>0</v>
      </c>
      <c r="R368" s="298">
        <f t="shared" si="110"/>
        <v>0</v>
      </c>
      <c r="S368" s="298">
        <f t="shared" si="110"/>
        <v>0</v>
      </c>
      <c r="T368" s="298">
        <f t="shared" si="110"/>
        <v>0</v>
      </c>
      <c r="U368" s="298">
        <f t="shared" si="110"/>
        <v>0</v>
      </c>
      <c r="V368" s="298">
        <f t="shared" si="110"/>
        <v>0</v>
      </c>
      <c r="W368" s="298">
        <f t="shared" si="110"/>
        <v>0</v>
      </c>
      <c r="X368" s="298">
        <f t="shared" si="110"/>
        <v>0</v>
      </c>
      <c r="Y368" s="298">
        <f t="shared" si="110"/>
        <v>0</v>
      </c>
      <c r="Z368" s="298">
        <f t="shared" si="110"/>
        <v>0</v>
      </c>
      <c r="AA368" s="298">
        <f t="shared" si="110"/>
        <v>0</v>
      </c>
      <c r="AB368" s="298">
        <f t="shared" si="110"/>
        <v>0</v>
      </c>
      <c r="AC368" s="298">
        <f t="shared" si="110"/>
        <v>0</v>
      </c>
      <c r="AD368" s="298">
        <f t="shared" si="110"/>
        <v>0</v>
      </c>
      <c r="AE368" s="298">
        <f t="shared" si="110"/>
        <v>0</v>
      </c>
      <c r="AF368" s="298">
        <f t="shared" si="110"/>
        <v>0</v>
      </c>
      <c r="AG368" s="298">
        <f t="shared" si="110"/>
        <v>0</v>
      </c>
      <c r="AH368" s="298">
        <f t="shared" si="110"/>
        <v>0</v>
      </c>
      <c r="AI368" s="298">
        <f t="shared" si="110"/>
        <v>0</v>
      </c>
      <c r="AJ368" s="298">
        <f t="shared" si="110"/>
        <v>0</v>
      </c>
      <c r="AK368" s="298">
        <f t="shared" si="110"/>
        <v>0</v>
      </c>
      <c r="AL368" s="298">
        <f t="shared" si="110"/>
        <v>0</v>
      </c>
      <c r="AM368" s="298">
        <f t="shared" si="110"/>
        <v>0</v>
      </c>
      <c r="AN368" s="298">
        <f t="shared" si="110"/>
        <v>0</v>
      </c>
      <c r="AO368" s="298">
        <f t="shared" si="110"/>
        <v>0</v>
      </c>
      <c r="AP368" s="298">
        <f t="shared" si="110"/>
        <v>0</v>
      </c>
      <c r="AQ368" s="298">
        <f t="shared" si="110"/>
        <v>0</v>
      </c>
      <c r="AR368" s="298">
        <f t="shared" si="110"/>
        <v>0</v>
      </c>
      <c r="AS368" s="298">
        <f t="shared" si="110"/>
        <v>0</v>
      </c>
      <c r="AT368" s="298">
        <f t="shared" si="110"/>
        <v>0</v>
      </c>
      <c r="AU368" s="298">
        <f t="shared" si="110"/>
        <v>0</v>
      </c>
      <c r="AV368" s="298">
        <f t="shared" si="110"/>
        <v>0</v>
      </c>
      <c r="AW368" s="298">
        <f t="shared" si="110"/>
        <v>0</v>
      </c>
      <c r="AX368" s="298">
        <f t="shared" si="110"/>
        <v>0</v>
      </c>
      <c r="AY368" s="298">
        <f t="shared" si="110"/>
        <v>0</v>
      </c>
      <c r="AZ368" s="298">
        <f t="shared" si="110"/>
        <v>0</v>
      </c>
      <c r="BA368" s="298">
        <f t="shared" si="110"/>
        <v>0</v>
      </c>
      <c r="BB368" s="298">
        <f t="shared" si="110"/>
        <v>0</v>
      </c>
      <c r="BC368" s="298">
        <f t="shared" si="110"/>
        <v>0</v>
      </c>
      <c r="BD368" s="298">
        <f t="shared" si="110"/>
        <v>0</v>
      </c>
      <c r="BE368" s="298">
        <f t="shared" si="110"/>
        <v>0</v>
      </c>
      <c r="BF368" s="298">
        <f t="shared" si="110"/>
        <v>0</v>
      </c>
      <c r="BG368" s="298">
        <f t="shared" si="110"/>
        <v>0</v>
      </c>
      <c r="BH368" s="298">
        <f t="shared" si="110"/>
        <v>0</v>
      </c>
      <c r="BI368" s="298">
        <f t="shared" si="110"/>
        <v>0</v>
      </c>
      <c r="BJ368" s="298">
        <f t="shared" si="110"/>
        <v>0</v>
      </c>
      <c r="BK368" s="298">
        <f t="shared" si="110"/>
        <v>0</v>
      </c>
      <c r="BL368" s="298">
        <f t="shared" si="110"/>
        <v>0</v>
      </c>
      <c r="BM368" s="298">
        <f t="shared" si="110"/>
        <v>0</v>
      </c>
      <c r="BN368" s="298">
        <f t="shared" si="110"/>
        <v>0</v>
      </c>
      <c r="BO368" s="298">
        <f t="shared" si="110"/>
        <v>0</v>
      </c>
      <c r="BP368" s="298">
        <f t="shared" si="110"/>
        <v>0</v>
      </c>
      <c r="BQ368" s="298">
        <f t="shared" si="110"/>
        <v>0</v>
      </c>
      <c r="BR368" s="298">
        <f t="shared" si="110"/>
        <v>0</v>
      </c>
      <c r="BS368" s="298">
        <f t="shared" si="110"/>
        <v>0</v>
      </c>
      <c r="BT368" s="298">
        <f t="shared" si="110"/>
        <v>0</v>
      </c>
      <c r="BU368" s="298">
        <f t="shared" si="110"/>
        <v>0</v>
      </c>
    </row>
    <row r="369" spans="2:73" ht="18" customHeight="1">
      <c r="B369" s="294">
        <v>363</v>
      </c>
      <c r="C369" s="292"/>
      <c r="D369" s="361"/>
      <c r="E369" s="362"/>
      <c r="F369" s="363"/>
      <c r="G369" s="363"/>
      <c r="H369" s="364"/>
      <c r="I369" s="363"/>
      <c r="J369" s="363"/>
      <c r="K369" s="291"/>
      <c r="L369" s="292" t="str">
        <f t="shared" si="97"/>
        <v/>
      </c>
      <c r="M369" s="292"/>
      <c r="N369" s="293">
        <f t="shared" si="109"/>
        <v>0</v>
      </c>
      <c r="O369" s="293">
        <f t="shared" si="109"/>
        <v>0</v>
      </c>
      <c r="P369" s="293">
        <f t="shared" si="110"/>
        <v>0</v>
      </c>
      <c r="Q369" s="293">
        <f t="shared" si="110"/>
        <v>0</v>
      </c>
      <c r="R369" s="293">
        <f t="shared" si="110"/>
        <v>0</v>
      </c>
      <c r="S369" s="293">
        <f t="shared" si="110"/>
        <v>0</v>
      </c>
      <c r="T369" s="293">
        <f t="shared" si="110"/>
        <v>0</v>
      </c>
      <c r="U369" s="293">
        <f t="shared" si="110"/>
        <v>0</v>
      </c>
      <c r="V369" s="293">
        <f t="shared" si="110"/>
        <v>0</v>
      </c>
      <c r="W369" s="293">
        <f t="shared" si="110"/>
        <v>0</v>
      </c>
      <c r="X369" s="293">
        <f t="shared" si="110"/>
        <v>0</v>
      </c>
      <c r="Y369" s="293">
        <f t="shared" si="110"/>
        <v>0</v>
      </c>
      <c r="Z369" s="293">
        <f t="shared" si="110"/>
        <v>0</v>
      </c>
      <c r="AA369" s="293">
        <f t="shared" si="110"/>
        <v>0</v>
      </c>
      <c r="AB369" s="293">
        <f t="shared" si="110"/>
        <v>0</v>
      </c>
      <c r="AC369" s="293">
        <f t="shared" si="110"/>
        <v>0</v>
      </c>
      <c r="AD369" s="293">
        <f t="shared" si="110"/>
        <v>0</v>
      </c>
      <c r="AE369" s="293">
        <f t="shared" si="110"/>
        <v>0</v>
      </c>
      <c r="AF369" s="293">
        <f t="shared" si="110"/>
        <v>0</v>
      </c>
      <c r="AG369" s="293">
        <f t="shared" si="110"/>
        <v>0</v>
      </c>
      <c r="AH369" s="293">
        <f t="shared" si="110"/>
        <v>0</v>
      </c>
      <c r="AI369" s="293">
        <f t="shared" si="110"/>
        <v>0</v>
      </c>
      <c r="AJ369" s="293">
        <f t="shared" si="110"/>
        <v>0</v>
      </c>
      <c r="AK369" s="293">
        <f t="shared" si="110"/>
        <v>0</v>
      </c>
      <c r="AL369" s="293">
        <f t="shared" si="110"/>
        <v>0</v>
      </c>
      <c r="AM369" s="293">
        <f t="shared" si="110"/>
        <v>0</v>
      </c>
      <c r="AN369" s="293">
        <f t="shared" si="110"/>
        <v>0</v>
      </c>
      <c r="AO369" s="293">
        <f t="shared" si="110"/>
        <v>0</v>
      </c>
      <c r="AP369" s="293">
        <f t="shared" si="110"/>
        <v>0</v>
      </c>
      <c r="AQ369" s="293">
        <f t="shared" si="110"/>
        <v>0</v>
      </c>
      <c r="AR369" s="293">
        <f t="shared" si="110"/>
        <v>0</v>
      </c>
      <c r="AS369" s="293">
        <f t="shared" si="110"/>
        <v>0</v>
      </c>
      <c r="AT369" s="293">
        <f t="shared" si="110"/>
        <v>0</v>
      </c>
      <c r="AU369" s="293">
        <f t="shared" si="110"/>
        <v>0</v>
      </c>
      <c r="AV369" s="293">
        <f t="shared" si="110"/>
        <v>0</v>
      </c>
      <c r="AW369" s="293">
        <f t="shared" si="110"/>
        <v>0</v>
      </c>
      <c r="AX369" s="293">
        <f t="shared" si="110"/>
        <v>0</v>
      </c>
      <c r="AY369" s="293">
        <f t="shared" si="110"/>
        <v>0</v>
      </c>
      <c r="AZ369" s="293">
        <f t="shared" si="110"/>
        <v>0</v>
      </c>
      <c r="BA369" s="293">
        <f t="shared" si="110"/>
        <v>0</v>
      </c>
      <c r="BB369" s="293">
        <f t="shared" si="110"/>
        <v>0</v>
      </c>
      <c r="BC369" s="293">
        <f t="shared" si="110"/>
        <v>0</v>
      </c>
      <c r="BD369" s="293">
        <f t="shared" si="110"/>
        <v>0</v>
      </c>
      <c r="BE369" s="293">
        <f t="shared" si="110"/>
        <v>0</v>
      </c>
      <c r="BF369" s="293">
        <f t="shared" si="110"/>
        <v>0</v>
      </c>
      <c r="BG369" s="293">
        <f t="shared" si="110"/>
        <v>0</v>
      </c>
      <c r="BH369" s="293">
        <f t="shared" si="110"/>
        <v>0</v>
      </c>
      <c r="BI369" s="293">
        <f t="shared" si="110"/>
        <v>0</v>
      </c>
      <c r="BJ369" s="293">
        <f t="shared" si="110"/>
        <v>0</v>
      </c>
      <c r="BK369" s="293">
        <f t="shared" si="110"/>
        <v>0</v>
      </c>
      <c r="BL369" s="293">
        <f t="shared" si="110"/>
        <v>0</v>
      </c>
      <c r="BM369" s="293">
        <f t="shared" si="110"/>
        <v>0</v>
      </c>
      <c r="BN369" s="293">
        <f t="shared" si="110"/>
        <v>0</v>
      </c>
      <c r="BO369" s="293">
        <f t="shared" si="110"/>
        <v>0</v>
      </c>
      <c r="BP369" s="293">
        <f t="shared" si="110"/>
        <v>0</v>
      </c>
      <c r="BQ369" s="293">
        <f t="shared" si="110"/>
        <v>0</v>
      </c>
      <c r="BR369" s="293">
        <f t="shared" si="110"/>
        <v>0</v>
      </c>
      <c r="BS369" s="293">
        <f t="shared" si="110"/>
        <v>0</v>
      </c>
      <c r="BT369" s="293">
        <f t="shared" si="110"/>
        <v>0</v>
      </c>
      <c r="BU369" s="293">
        <f t="shared" si="110"/>
        <v>0</v>
      </c>
    </row>
    <row r="370" spans="2:73" ht="18" customHeight="1" thickBot="1">
      <c r="B370" s="294">
        <v>364</v>
      </c>
      <c r="C370" s="297"/>
      <c r="D370" s="365"/>
      <c r="E370" s="366"/>
      <c r="F370" s="367"/>
      <c r="G370" s="367"/>
      <c r="H370" s="368"/>
      <c r="I370" s="367"/>
      <c r="J370" s="367"/>
      <c r="K370" s="295"/>
      <c r="L370" s="297" t="str">
        <f t="shared" si="97"/>
        <v/>
      </c>
      <c r="M370" s="297"/>
      <c r="N370" s="298">
        <f t="shared" si="109"/>
        <v>0</v>
      </c>
      <c r="O370" s="298">
        <f t="shared" si="109"/>
        <v>0</v>
      </c>
      <c r="P370" s="298">
        <f t="shared" si="110"/>
        <v>0</v>
      </c>
      <c r="Q370" s="298">
        <f t="shared" si="110"/>
        <v>0</v>
      </c>
      <c r="R370" s="298">
        <f t="shared" si="110"/>
        <v>0</v>
      </c>
      <c r="S370" s="298">
        <f t="shared" si="110"/>
        <v>0</v>
      </c>
      <c r="T370" s="298">
        <f t="shared" si="110"/>
        <v>0</v>
      </c>
      <c r="U370" s="298">
        <f t="shared" si="110"/>
        <v>0</v>
      </c>
      <c r="V370" s="298">
        <f t="shared" si="110"/>
        <v>0</v>
      </c>
      <c r="W370" s="298">
        <f t="shared" si="110"/>
        <v>0</v>
      </c>
      <c r="X370" s="298">
        <f t="shared" si="110"/>
        <v>0</v>
      </c>
      <c r="Y370" s="298">
        <f t="shared" si="110"/>
        <v>0</v>
      </c>
      <c r="Z370" s="298">
        <f t="shared" si="110"/>
        <v>0</v>
      </c>
      <c r="AA370" s="298">
        <f t="shared" si="110"/>
        <v>0</v>
      </c>
      <c r="AB370" s="298">
        <f t="shared" si="110"/>
        <v>0</v>
      </c>
      <c r="AC370" s="298">
        <f t="shared" si="110"/>
        <v>0</v>
      </c>
      <c r="AD370" s="298">
        <f t="shared" si="110"/>
        <v>0</v>
      </c>
      <c r="AE370" s="298">
        <f t="shared" si="110"/>
        <v>0</v>
      </c>
      <c r="AF370" s="298">
        <f t="shared" si="110"/>
        <v>0</v>
      </c>
      <c r="AG370" s="298">
        <f t="shared" si="110"/>
        <v>0</v>
      </c>
      <c r="AH370" s="298">
        <f t="shared" si="110"/>
        <v>0</v>
      </c>
      <c r="AI370" s="298">
        <f t="shared" si="110"/>
        <v>0</v>
      </c>
      <c r="AJ370" s="298">
        <f t="shared" si="110"/>
        <v>0</v>
      </c>
      <c r="AK370" s="298">
        <f t="shared" si="110"/>
        <v>0</v>
      </c>
      <c r="AL370" s="298">
        <f t="shared" si="110"/>
        <v>0</v>
      </c>
      <c r="AM370" s="298">
        <f t="shared" si="110"/>
        <v>0</v>
      </c>
      <c r="AN370" s="298">
        <f t="shared" si="110"/>
        <v>0</v>
      </c>
      <c r="AO370" s="298">
        <f t="shared" si="110"/>
        <v>0</v>
      </c>
      <c r="AP370" s="298">
        <f t="shared" si="110"/>
        <v>0</v>
      </c>
      <c r="AQ370" s="298">
        <f t="shared" si="110"/>
        <v>0</v>
      </c>
      <c r="AR370" s="298">
        <f t="shared" si="110"/>
        <v>0</v>
      </c>
      <c r="AS370" s="298">
        <f t="shared" si="110"/>
        <v>0</v>
      </c>
      <c r="AT370" s="298">
        <f t="shared" si="110"/>
        <v>0</v>
      </c>
      <c r="AU370" s="298">
        <f t="shared" si="110"/>
        <v>0</v>
      </c>
      <c r="AV370" s="298">
        <f t="shared" si="110"/>
        <v>0</v>
      </c>
      <c r="AW370" s="298">
        <f t="shared" si="110"/>
        <v>0</v>
      </c>
      <c r="AX370" s="298">
        <f t="shared" si="110"/>
        <v>0</v>
      </c>
      <c r="AY370" s="298">
        <f t="shared" si="110"/>
        <v>0</v>
      </c>
      <c r="AZ370" s="298">
        <f t="shared" si="110"/>
        <v>0</v>
      </c>
      <c r="BA370" s="298">
        <f t="shared" si="110"/>
        <v>0</v>
      </c>
      <c r="BB370" s="298">
        <f t="shared" si="110"/>
        <v>0</v>
      </c>
      <c r="BC370" s="298">
        <f t="shared" si="110"/>
        <v>0</v>
      </c>
      <c r="BD370" s="298">
        <f t="shared" si="110"/>
        <v>0</v>
      </c>
      <c r="BE370" s="298">
        <f t="shared" si="110"/>
        <v>0</v>
      </c>
      <c r="BF370" s="298">
        <f t="shared" si="110"/>
        <v>0</v>
      </c>
      <c r="BG370" s="298">
        <f t="shared" si="110"/>
        <v>0</v>
      </c>
      <c r="BH370" s="298">
        <f t="shared" si="110"/>
        <v>0</v>
      </c>
      <c r="BI370" s="298">
        <f t="shared" si="110"/>
        <v>0</v>
      </c>
      <c r="BJ370" s="298">
        <f t="shared" si="110"/>
        <v>0</v>
      </c>
      <c r="BK370" s="298">
        <f t="shared" si="110"/>
        <v>0</v>
      </c>
      <c r="BL370" s="298">
        <f t="shared" si="110"/>
        <v>0</v>
      </c>
      <c r="BM370" s="298">
        <f t="shared" si="110"/>
        <v>0</v>
      </c>
      <c r="BN370" s="298">
        <f t="shared" si="110"/>
        <v>0</v>
      </c>
      <c r="BO370" s="298">
        <f t="shared" si="110"/>
        <v>0</v>
      </c>
      <c r="BP370" s="298">
        <f t="shared" si="110"/>
        <v>0</v>
      </c>
      <c r="BQ370" s="298">
        <f t="shared" si="110"/>
        <v>0</v>
      </c>
      <c r="BR370" s="298">
        <f t="shared" si="110"/>
        <v>0</v>
      </c>
      <c r="BS370" s="298">
        <f t="shared" si="110"/>
        <v>0</v>
      </c>
      <c r="BT370" s="298">
        <f t="shared" si="110"/>
        <v>0</v>
      </c>
      <c r="BU370" s="298">
        <f t="shared" si="110"/>
        <v>0</v>
      </c>
    </row>
    <row r="371" spans="2:73" ht="18" customHeight="1">
      <c r="B371" s="294">
        <v>365</v>
      </c>
      <c r="C371" s="292"/>
      <c r="D371" s="361"/>
      <c r="E371" s="362"/>
      <c r="F371" s="363"/>
      <c r="G371" s="363"/>
      <c r="H371" s="364"/>
      <c r="I371" s="363"/>
      <c r="J371" s="363"/>
      <c r="K371" s="291"/>
      <c r="L371" s="292" t="str">
        <f t="shared" si="97"/>
        <v/>
      </c>
      <c r="M371" s="292"/>
      <c r="N371" s="293">
        <f t="shared" si="109"/>
        <v>0</v>
      </c>
      <c r="O371" s="293">
        <f t="shared" si="109"/>
        <v>0</v>
      </c>
      <c r="P371" s="293">
        <f t="shared" si="110"/>
        <v>0</v>
      </c>
      <c r="Q371" s="293">
        <f t="shared" si="110"/>
        <v>0</v>
      </c>
      <c r="R371" s="293">
        <f t="shared" si="110"/>
        <v>0</v>
      </c>
      <c r="S371" s="293">
        <f t="shared" si="110"/>
        <v>0</v>
      </c>
      <c r="T371" s="293">
        <f t="shared" si="110"/>
        <v>0</v>
      </c>
      <c r="U371" s="293">
        <f t="shared" si="110"/>
        <v>0</v>
      </c>
      <c r="V371" s="293">
        <f t="shared" si="110"/>
        <v>0</v>
      </c>
      <c r="W371" s="293">
        <f t="shared" si="110"/>
        <v>0</v>
      </c>
      <c r="X371" s="293">
        <f t="shared" si="110"/>
        <v>0</v>
      </c>
      <c r="Y371" s="293">
        <f t="shared" si="110"/>
        <v>0</v>
      </c>
      <c r="Z371" s="293">
        <f t="shared" si="110"/>
        <v>0</v>
      </c>
      <c r="AA371" s="293">
        <f t="shared" si="110"/>
        <v>0</v>
      </c>
      <c r="AB371" s="293">
        <f t="shared" si="110"/>
        <v>0</v>
      </c>
      <c r="AC371" s="293">
        <f t="shared" si="110"/>
        <v>0</v>
      </c>
      <c r="AD371" s="293">
        <f t="shared" si="110"/>
        <v>0</v>
      </c>
      <c r="AE371" s="293">
        <f t="shared" si="110"/>
        <v>0</v>
      </c>
      <c r="AF371" s="293">
        <f t="shared" si="110"/>
        <v>0</v>
      </c>
      <c r="AG371" s="293">
        <f t="shared" si="110"/>
        <v>0</v>
      </c>
      <c r="AH371" s="293">
        <f t="shared" si="110"/>
        <v>0</v>
      </c>
      <c r="AI371" s="293">
        <f t="shared" si="110"/>
        <v>0</v>
      </c>
      <c r="AJ371" s="293">
        <f t="shared" si="110"/>
        <v>0</v>
      </c>
      <c r="AK371" s="293">
        <f t="shared" si="110"/>
        <v>0</v>
      </c>
      <c r="AL371" s="293">
        <f t="shared" si="110"/>
        <v>0</v>
      </c>
      <c r="AM371" s="293">
        <f t="shared" si="110"/>
        <v>0</v>
      </c>
      <c r="AN371" s="293">
        <f t="shared" si="110"/>
        <v>0</v>
      </c>
      <c r="AO371" s="293">
        <f t="shared" si="110"/>
        <v>0</v>
      </c>
      <c r="AP371" s="293">
        <f t="shared" si="110"/>
        <v>0</v>
      </c>
      <c r="AQ371" s="293">
        <f t="shared" si="110"/>
        <v>0</v>
      </c>
      <c r="AR371" s="293">
        <f t="shared" si="110"/>
        <v>0</v>
      </c>
      <c r="AS371" s="293">
        <f t="shared" si="110"/>
        <v>0</v>
      </c>
      <c r="AT371" s="293">
        <f t="shared" si="110"/>
        <v>0</v>
      </c>
      <c r="AU371" s="293">
        <f t="shared" si="110"/>
        <v>0</v>
      </c>
      <c r="AV371" s="293">
        <f t="shared" si="110"/>
        <v>0</v>
      </c>
      <c r="AW371" s="293">
        <f t="shared" si="110"/>
        <v>0</v>
      </c>
      <c r="AX371" s="293">
        <f t="shared" si="110"/>
        <v>0</v>
      </c>
      <c r="AY371" s="293">
        <f t="shared" si="110"/>
        <v>0</v>
      </c>
      <c r="AZ371" s="293">
        <f t="shared" si="110"/>
        <v>0</v>
      </c>
      <c r="BA371" s="293">
        <f t="shared" si="110"/>
        <v>0</v>
      </c>
      <c r="BB371" s="293">
        <f t="shared" si="110"/>
        <v>0</v>
      </c>
      <c r="BC371" s="293">
        <f t="shared" si="110"/>
        <v>0</v>
      </c>
      <c r="BD371" s="293">
        <f t="shared" si="110"/>
        <v>0</v>
      </c>
      <c r="BE371" s="293">
        <f t="shared" si="110"/>
        <v>0</v>
      </c>
      <c r="BF371" s="293">
        <f t="shared" si="110"/>
        <v>0</v>
      </c>
      <c r="BG371" s="293">
        <f t="shared" si="110"/>
        <v>0</v>
      </c>
      <c r="BH371" s="293">
        <f t="shared" si="110"/>
        <v>0</v>
      </c>
      <c r="BI371" s="293">
        <f t="shared" si="110"/>
        <v>0</v>
      </c>
      <c r="BJ371" s="293">
        <f t="shared" si="110"/>
        <v>0</v>
      </c>
      <c r="BK371" s="293">
        <f t="shared" si="110"/>
        <v>0</v>
      </c>
      <c r="BL371" s="293">
        <f t="shared" si="110"/>
        <v>0</v>
      </c>
      <c r="BM371" s="293">
        <f t="shared" si="110"/>
        <v>0</v>
      </c>
      <c r="BN371" s="293">
        <f t="shared" si="110"/>
        <v>0</v>
      </c>
      <c r="BO371" s="293">
        <f t="shared" si="110"/>
        <v>0</v>
      </c>
      <c r="BP371" s="293">
        <f t="shared" si="110"/>
        <v>0</v>
      </c>
      <c r="BQ371" s="293">
        <f t="shared" si="110"/>
        <v>0</v>
      </c>
      <c r="BR371" s="293">
        <f t="shared" si="110"/>
        <v>0</v>
      </c>
      <c r="BS371" s="293">
        <f t="shared" si="110"/>
        <v>0</v>
      </c>
      <c r="BT371" s="293">
        <f t="shared" si="110"/>
        <v>0</v>
      </c>
      <c r="BU371" s="293">
        <f t="shared" si="110"/>
        <v>0</v>
      </c>
    </row>
    <row r="372" spans="2:73" ht="18" customHeight="1" thickBot="1">
      <c r="B372" s="294">
        <v>366</v>
      </c>
      <c r="C372" s="297"/>
      <c r="D372" s="365"/>
      <c r="E372" s="366"/>
      <c r="F372" s="367"/>
      <c r="G372" s="367"/>
      <c r="H372" s="368"/>
      <c r="I372" s="367"/>
      <c r="J372" s="367"/>
      <c r="K372" s="295"/>
      <c r="L372" s="297" t="str">
        <f t="shared" si="97"/>
        <v/>
      </c>
      <c r="M372" s="297"/>
      <c r="N372" s="298">
        <f t="shared" si="109"/>
        <v>0</v>
      </c>
      <c r="O372" s="298">
        <f t="shared" si="109"/>
        <v>0</v>
      </c>
      <c r="P372" s="298">
        <f t="shared" si="110"/>
        <v>0</v>
      </c>
      <c r="Q372" s="298">
        <f t="shared" si="110"/>
        <v>0</v>
      </c>
      <c r="R372" s="298">
        <f t="shared" si="110"/>
        <v>0</v>
      </c>
      <c r="S372" s="298">
        <f t="shared" si="110"/>
        <v>0</v>
      </c>
      <c r="T372" s="298">
        <f t="shared" si="110"/>
        <v>0</v>
      </c>
      <c r="U372" s="298">
        <f t="shared" si="110"/>
        <v>0</v>
      </c>
      <c r="V372" s="298">
        <f t="shared" ref="P372:BU376" si="111">SUMIFS(listof_result_total_scores,listof_result_program_codes,$C372,listof_result_teams,V$3)</f>
        <v>0</v>
      </c>
      <c r="W372" s="298">
        <f t="shared" si="111"/>
        <v>0</v>
      </c>
      <c r="X372" s="298">
        <f t="shared" si="111"/>
        <v>0</v>
      </c>
      <c r="Y372" s="298">
        <f t="shared" si="111"/>
        <v>0</v>
      </c>
      <c r="Z372" s="298">
        <f t="shared" si="111"/>
        <v>0</v>
      </c>
      <c r="AA372" s="298">
        <f t="shared" si="111"/>
        <v>0</v>
      </c>
      <c r="AB372" s="298">
        <f t="shared" si="111"/>
        <v>0</v>
      </c>
      <c r="AC372" s="298">
        <f t="shared" si="111"/>
        <v>0</v>
      </c>
      <c r="AD372" s="298">
        <f t="shared" si="111"/>
        <v>0</v>
      </c>
      <c r="AE372" s="298">
        <f t="shared" si="111"/>
        <v>0</v>
      </c>
      <c r="AF372" s="298">
        <f t="shared" si="111"/>
        <v>0</v>
      </c>
      <c r="AG372" s="298">
        <f t="shared" si="111"/>
        <v>0</v>
      </c>
      <c r="AH372" s="298">
        <f t="shared" si="111"/>
        <v>0</v>
      </c>
      <c r="AI372" s="298">
        <f t="shared" si="111"/>
        <v>0</v>
      </c>
      <c r="AJ372" s="298">
        <f t="shared" si="111"/>
        <v>0</v>
      </c>
      <c r="AK372" s="298">
        <f t="shared" si="111"/>
        <v>0</v>
      </c>
      <c r="AL372" s="298">
        <f t="shared" si="111"/>
        <v>0</v>
      </c>
      <c r="AM372" s="298">
        <f t="shared" si="111"/>
        <v>0</v>
      </c>
      <c r="AN372" s="298">
        <f t="shared" si="111"/>
        <v>0</v>
      </c>
      <c r="AO372" s="298">
        <f t="shared" si="111"/>
        <v>0</v>
      </c>
      <c r="AP372" s="298">
        <f t="shared" si="111"/>
        <v>0</v>
      </c>
      <c r="AQ372" s="298">
        <f t="shared" si="111"/>
        <v>0</v>
      </c>
      <c r="AR372" s="298">
        <f t="shared" si="111"/>
        <v>0</v>
      </c>
      <c r="AS372" s="298">
        <f t="shared" si="111"/>
        <v>0</v>
      </c>
      <c r="AT372" s="298">
        <f t="shared" si="111"/>
        <v>0</v>
      </c>
      <c r="AU372" s="298">
        <f t="shared" si="111"/>
        <v>0</v>
      </c>
      <c r="AV372" s="298">
        <f t="shared" si="111"/>
        <v>0</v>
      </c>
      <c r="AW372" s="298">
        <f t="shared" si="111"/>
        <v>0</v>
      </c>
      <c r="AX372" s="298">
        <f t="shared" si="111"/>
        <v>0</v>
      </c>
      <c r="AY372" s="298">
        <f t="shared" si="111"/>
        <v>0</v>
      </c>
      <c r="AZ372" s="298">
        <f t="shared" si="111"/>
        <v>0</v>
      </c>
      <c r="BA372" s="298">
        <f t="shared" si="111"/>
        <v>0</v>
      </c>
      <c r="BB372" s="298">
        <f t="shared" si="111"/>
        <v>0</v>
      </c>
      <c r="BC372" s="298">
        <f t="shared" si="111"/>
        <v>0</v>
      </c>
      <c r="BD372" s="298">
        <f t="shared" si="111"/>
        <v>0</v>
      </c>
      <c r="BE372" s="298">
        <f t="shared" si="111"/>
        <v>0</v>
      </c>
      <c r="BF372" s="298">
        <f t="shared" si="111"/>
        <v>0</v>
      </c>
      <c r="BG372" s="298">
        <f t="shared" si="111"/>
        <v>0</v>
      </c>
      <c r="BH372" s="298">
        <f t="shared" si="111"/>
        <v>0</v>
      </c>
      <c r="BI372" s="298">
        <f t="shared" si="111"/>
        <v>0</v>
      </c>
      <c r="BJ372" s="298">
        <f t="shared" si="111"/>
        <v>0</v>
      </c>
      <c r="BK372" s="298">
        <f t="shared" si="111"/>
        <v>0</v>
      </c>
      <c r="BL372" s="298">
        <f t="shared" si="111"/>
        <v>0</v>
      </c>
      <c r="BM372" s="298">
        <f t="shared" si="111"/>
        <v>0</v>
      </c>
      <c r="BN372" s="298">
        <f t="shared" si="111"/>
        <v>0</v>
      </c>
      <c r="BO372" s="298">
        <f t="shared" si="111"/>
        <v>0</v>
      </c>
      <c r="BP372" s="298">
        <f t="shared" si="111"/>
        <v>0</v>
      </c>
      <c r="BQ372" s="298">
        <f t="shared" si="111"/>
        <v>0</v>
      </c>
      <c r="BR372" s="298">
        <f t="shared" si="111"/>
        <v>0</v>
      </c>
      <c r="BS372" s="298">
        <f t="shared" si="111"/>
        <v>0</v>
      </c>
      <c r="BT372" s="298">
        <f t="shared" si="111"/>
        <v>0</v>
      </c>
      <c r="BU372" s="298">
        <f t="shared" si="111"/>
        <v>0</v>
      </c>
    </row>
    <row r="373" spans="2:73" ht="18" customHeight="1">
      <c r="B373" s="294">
        <v>367</v>
      </c>
      <c r="C373" s="292"/>
      <c r="D373" s="361"/>
      <c r="E373" s="362"/>
      <c r="F373" s="363"/>
      <c r="G373" s="363"/>
      <c r="H373" s="364"/>
      <c r="I373" s="363"/>
      <c r="J373" s="363"/>
      <c r="K373" s="291"/>
      <c r="L373" s="292" t="str">
        <f t="shared" si="97"/>
        <v/>
      </c>
      <c r="M373" s="292"/>
      <c r="N373" s="293">
        <f t="shared" si="109"/>
        <v>0</v>
      </c>
      <c r="O373" s="293">
        <f t="shared" si="109"/>
        <v>0</v>
      </c>
      <c r="P373" s="293">
        <f t="shared" si="111"/>
        <v>0</v>
      </c>
      <c r="Q373" s="293">
        <f t="shared" si="111"/>
        <v>0</v>
      </c>
      <c r="R373" s="293">
        <f t="shared" si="111"/>
        <v>0</v>
      </c>
      <c r="S373" s="293">
        <f t="shared" si="111"/>
        <v>0</v>
      </c>
      <c r="T373" s="293">
        <f t="shared" si="111"/>
        <v>0</v>
      </c>
      <c r="U373" s="293">
        <f t="shared" si="111"/>
        <v>0</v>
      </c>
      <c r="V373" s="293">
        <f t="shared" si="111"/>
        <v>0</v>
      </c>
      <c r="W373" s="293">
        <f t="shared" si="111"/>
        <v>0</v>
      </c>
      <c r="X373" s="293">
        <f t="shared" si="111"/>
        <v>0</v>
      </c>
      <c r="Y373" s="293">
        <f t="shared" si="111"/>
        <v>0</v>
      </c>
      <c r="Z373" s="293">
        <f t="shared" si="111"/>
        <v>0</v>
      </c>
      <c r="AA373" s="293">
        <f t="shared" si="111"/>
        <v>0</v>
      </c>
      <c r="AB373" s="293">
        <f t="shared" si="111"/>
        <v>0</v>
      </c>
      <c r="AC373" s="293">
        <f t="shared" si="111"/>
        <v>0</v>
      </c>
      <c r="AD373" s="293">
        <f t="shared" si="111"/>
        <v>0</v>
      </c>
      <c r="AE373" s="293">
        <f t="shared" si="111"/>
        <v>0</v>
      </c>
      <c r="AF373" s="293">
        <f t="shared" si="111"/>
        <v>0</v>
      </c>
      <c r="AG373" s="293">
        <f t="shared" si="111"/>
        <v>0</v>
      </c>
      <c r="AH373" s="293">
        <f t="shared" si="111"/>
        <v>0</v>
      </c>
      <c r="AI373" s="293">
        <f t="shared" si="111"/>
        <v>0</v>
      </c>
      <c r="AJ373" s="293">
        <f t="shared" si="111"/>
        <v>0</v>
      </c>
      <c r="AK373" s="293">
        <f t="shared" si="111"/>
        <v>0</v>
      </c>
      <c r="AL373" s="293">
        <f t="shared" si="111"/>
        <v>0</v>
      </c>
      <c r="AM373" s="293">
        <f t="shared" si="111"/>
        <v>0</v>
      </c>
      <c r="AN373" s="293">
        <f t="shared" si="111"/>
        <v>0</v>
      </c>
      <c r="AO373" s="293">
        <f t="shared" si="111"/>
        <v>0</v>
      </c>
      <c r="AP373" s="293">
        <f t="shared" si="111"/>
        <v>0</v>
      </c>
      <c r="AQ373" s="293">
        <f t="shared" si="111"/>
        <v>0</v>
      </c>
      <c r="AR373" s="293">
        <f t="shared" si="111"/>
        <v>0</v>
      </c>
      <c r="AS373" s="293">
        <f t="shared" si="111"/>
        <v>0</v>
      </c>
      <c r="AT373" s="293">
        <f t="shared" si="111"/>
        <v>0</v>
      </c>
      <c r="AU373" s="293">
        <f t="shared" si="111"/>
        <v>0</v>
      </c>
      <c r="AV373" s="293">
        <f t="shared" si="111"/>
        <v>0</v>
      </c>
      <c r="AW373" s="293">
        <f t="shared" si="111"/>
        <v>0</v>
      </c>
      <c r="AX373" s="293">
        <f t="shared" si="111"/>
        <v>0</v>
      </c>
      <c r="AY373" s="293">
        <f t="shared" si="111"/>
        <v>0</v>
      </c>
      <c r="AZ373" s="293">
        <f t="shared" si="111"/>
        <v>0</v>
      </c>
      <c r="BA373" s="293">
        <f t="shared" si="111"/>
        <v>0</v>
      </c>
      <c r="BB373" s="293">
        <f t="shared" si="111"/>
        <v>0</v>
      </c>
      <c r="BC373" s="293">
        <f t="shared" si="111"/>
        <v>0</v>
      </c>
      <c r="BD373" s="293">
        <f t="shared" si="111"/>
        <v>0</v>
      </c>
      <c r="BE373" s="293">
        <f t="shared" si="111"/>
        <v>0</v>
      </c>
      <c r="BF373" s="293">
        <f t="shared" si="111"/>
        <v>0</v>
      </c>
      <c r="BG373" s="293">
        <f t="shared" si="111"/>
        <v>0</v>
      </c>
      <c r="BH373" s="293">
        <f t="shared" si="111"/>
        <v>0</v>
      </c>
      <c r="BI373" s="293">
        <f t="shared" si="111"/>
        <v>0</v>
      </c>
      <c r="BJ373" s="293">
        <f t="shared" si="111"/>
        <v>0</v>
      </c>
      <c r="BK373" s="293">
        <f t="shared" si="111"/>
        <v>0</v>
      </c>
      <c r="BL373" s="293">
        <f t="shared" si="111"/>
        <v>0</v>
      </c>
      <c r="BM373" s="293">
        <f t="shared" si="111"/>
        <v>0</v>
      </c>
      <c r="BN373" s="293">
        <f t="shared" si="111"/>
        <v>0</v>
      </c>
      <c r="BO373" s="293">
        <f t="shared" si="111"/>
        <v>0</v>
      </c>
      <c r="BP373" s="293">
        <f t="shared" si="111"/>
        <v>0</v>
      </c>
      <c r="BQ373" s="293">
        <f t="shared" si="111"/>
        <v>0</v>
      </c>
      <c r="BR373" s="293">
        <f t="shared" si="111"/>
        <v>0</v>
      </c>
      <c r="BS373" s="293">
        <f t="shared" si="111"/>
        <v>0</v>
      </c>
      <c r="BT373" s="293">
        <f t="shared" si="111"/>
        <v>0</v>
      </c>
      <c r="BU373" s="293">
        <f t="shared" si="111"/>
        <v>0</v>
      </c>
    </row>
    <row r="374" spans="2:73" ht="18" customHeight="1" thickBot="1">
      <c r="B374" s="294">
        <v>368</v>
      </c>
      <c r="C374" s="297"/>
      <c r="D374" s="365"/>
      <c r="E374" s="366"/>
      <c r="F374" s="367"/>
      <c r="G374" s="367"/>
      <c r="H374" s="368"/>
      <c r="I374" s="367"/>
      <c r="J374" s="367"/>
      <c r="K374" s="295"/>
      <c r="L374" s="297" t="str">
        <f t="shared" si="97"/>
        <v/>
      </c>
      <c r="M374" s="297"/>
      <c r="N374" s="298">
        <f t="shared" si="109"/>
        <v>0</v>
      </c>
      <c r="O374" s="298">
        <f t="shared" si="109"/>
        <v>0</v>
      </c>
      <c r="P374" s="298">
        <f t="shared" si="111"/>
        <v>0</v>
      </c>
      <c r="Q374" s="298">
        <f t="shared" si="111"/>
        <v>0</v>
      </c>
      <c r="R374" s="298">
        <f t="shared" si="111"/>
        <v>0</v>
      </c>
      <c r="S374" s="298">
        <f t="shared" si="111"/>
        <v>0</v>
      </c>
      <c r="T374" s="298">
        <f t="shared" si="111"/>
        <v>0</v>
      </c>
      <c r="U374" s="298">
        <f t="shared" si="111"/>
        <v>0</v>
      </c>
      <c r="V374" s="298">
        <f t="shared" si="111"/>
        <v>0</v>
      </c>
      <c r="W374" s="298">
        <f t="shared" si="111"/>
        <v>0</v>
      </c>
      <c r="X374" s="298">
        <f t="shared" si="111"/>
        <v>0</v>
      </c>
      <c r="Y374" s="298">
        <f t="shared" si="111"/>
        <v>0</v>
      </c>
      <c r="Z374" s="298">
        <f t="shared" si="111"/>
        <v>0</v>
      </c>
      <c r="AA374" s="298">
        <f t="shared" si="111"/>
        <v>0</v>
      </c>
      <c r="AB374" s="298">
        <f t="shared" si="111"/>
        <v>0</v>
      </c>
      <c r="AC374" s="298">
        <f t="shared" si="111"/>
        <v>0</v>
      </c>
      <c r="AD374" s="298">
        <f t="shared" si="111"/>
        <v>0</v>
      </c>
      <c r="AE374" s="298">
        <f t="shared" si="111"/>
        <v>0</v>
      </c>
      <c r="AF374" s="298">
        <f t="shared" si="111"/>
        <v>0</v>
      </c>
      <c r="AG374" s="298">
        <f t="shared" si="111"/>
        <v>0</v>
      </c>
      <c r="AH374" s="298">
        <f t="shared" si="111"/>
        <v>0</v>
      </c>
      <c r="AI374" s="298">
        <f t="shared" si="111"/>
        <v>0</v>
      </c>
      <c r="AJ374" s="298">
        <f t="shared" si="111"/>
        <v>0</v>
      </c>
      <c r="AK374" s="298">
        <f t="shared" si="111"/>
        <v>0</v>
      </c>
      <c r="AL374" s="298">
        <f t="shared" si="111"/>
        <v>0</v>
      </c>
      <c r="AM374" s="298">
        <f t="shared" si="111"/>
        <v>0</v>
      </c>
      <c r="AN374" s="298">
        <f t="shared" si="111"/>
        <v>0</v>
      </c>
      <c r="AO374" s="298">
        <f t="shared" si="111"/>
        <v>0</v>
      </c>
      <c r="AP374" s="298">
        <f t="shared" si="111"/>
        <v>0</v>
      </c>
      <c r="AQ374" s="298">
        <f t="shared" si="111"/>
        <v>0</v>
      </c>
      <c r="AR374" s="298">
        <f t="shared" si="111"/>
        <v>0</v>
      </c>
      <c r="AS374" s="298">
        <f t="shared" si="111"/>
        <v>0</v>
      </c>
      <c r="AT374" s="298">
        <f t="shared" si="111"/>
        <v>0</v>
      </c>
      <c r="AU374" s="298">
        <f t="shared" si="111"/>
        <v>0</v>
      </c>
      <c r="AV374" s="298">
        <f t="shared" si="111"/>
        <v>0</v>
      </c>
      <c r="AW374" s="298">
        <f t="shared" si="111"/>
        <v>0</v>
      </c>
      <c r="AX374" s="298">
        <f t="shared" si="111"/>
        <v>0</v>
      </c>
      <c r="AY374" s="298">
        <f t="shared" si="111"/>
        <v>0</v>
      </c>
      <c r="AZ374" s="298">
        <f t="shared" si="111"/>
        <v>0</v>
      </c>
      <c r="BA374" s="298">
        <f t="shared" si="111"/>
        <v>0</v>
      </c>
      <c r="BB374" s="298">
        <f t="shared" si="111"/>
        <v>0</v>
      </c>
      <c r="BC374" s="298">
        <f t="shared" si="111"/>
        <v>0</v>
      </c>
      <c r="BD374" s="298">
        <f t="shared" si="111"/>
        <v>0</v>
      </c>
      <c r="BE374" s="298">
        <f t="shared" si="111"/>
        <v>0</v>
      </c>
      <c r="BF374" s="298">
        <f t="shared" si="111"/>
        <v>0</v>
      </c>
      <c r="BG374" s="298">
        <f t="shared" si="111"/>
        <v>0</v>
      </c>
      <c r="BH374" s="298">
        <f t="shared" si="111"/>
        <v>0</v>
      </c>
      <c r="BI374" s="298">
        <f t="shared" si="111"/>
        <v>0</v>
      </c>
      <c r="BJ374" s="298">
        <f t="shared" si="111"/>
        <v>0</v>
      </c>
      <c r="BK374" s="298">
        <f t="shared" si="111"/>
        <v>0</v>
      </c>
      <c r="BL374" s="298">
        <f t="shared" si="111"/>
        <v>0</v>
      </c>
      <c r="BM374" s="298">
        <f t="shared" si="111"/>
        <v>0</v>
      </c>
      <c r="BN374" s="298">
        <f t="shared" si="111"/>
        <v>0</v>
      </c>
      <c r="BO374" s="298">
        <f t="shared" si="111"/>
        <v>0</v>
      </c>
      <c r="BP374" s="298">
        <f t="shared" si="111"/>
        <v>0</v>
      </c>
      <c r="BQ374" s="298">
        <f t="shared" si="111"/>
        <v>0</v>
      </c>
      <c r="BR374" s="298">
        <f t="shared" si="111"/>
        <v>0</v>
      </c>
      <c r="BS374" s="298">
        <f t="shared" si="111"/>
        <v>0</v>
      </c>
      <c r="BT374" s="298">
        <f t="shared" si="111"/>
        <v>0</v>
      </c>
      <c r="BU374" s="298">
        <f t="shared" si="111"/>
        <v>0</v>
      </c>
    </row>
    <row r="375" spans="2:73" ht="18" customHeight="1">
      <c r="B375" s="294">
        <v>369</v>
      </c>
      <c r="C375" s="292"/>
      <c r="D375" s="361"/>
      <c r="E375" s="362"/>
      <c r="F375" s="363"/>
      <c r="G375" s="363"/>
      <c r="H375" s="364"/>
      <c r="I375" s="363"/>
      <c r="J375" s="363"/>
      <c r="K375" s="291"/>
      <c r="L375" s="292" t="str">
        <f t="shared" si="97"/>
        <v/>
      </c>
      <c r="M375" s="292"/>
      <c r="N375" s="293">
        <f t="shared" si="109"/>
        <v>0</v>
      </c>
      <c r="O375" s="293">
        <f t="shared" si="109"/>
        <v>0</v>
      </c>
      <c r="P375" s="293">
        <f t="shared" si="111"/>
        <v>0</v>
      </c>
      <c r="Q375" s="293">
        <f t="shared" si="111"/>
        <v>0</v>
      </c>
      <c r="R375" s="293">
        <f t="shared" si="111"/>
        <v>0</v>
      </c>
      <c r="S375" s="293">
        <f t="shared" si="111"/>
        <v>0</v>
      </c>
      <c r="T375" s="293">
        <f t="shared" si="111"/>
        <v>0</v>
      </c>
      <c r="U375" s="293">
        <f t="shared" si="111"/>
        <v>0</v>
      </c>
      <c r="V375" s="293">
        <f t="shared" si="111"/>
        <v>0</v>
      </c>
      <c r="W375" s="293">
        <f t="shared" si="111"/>
        <v>0</v>
      </c>
      <c r="X375" s="293">
        <f t="shared" si="111"/>
        <v>0</v>
      </c>
      <c r="Y375" s="293">
        <f t="shared" si="111"/>
        <v>0</v>
      </c>
      <c r="Z375" s="293">
        <f t="shared" si="111"/>
        <v>0</v>
      </c>
      <c r="AA375" s="293">
        <f t="shared" si="111"/>
        <v>0</v>
      </c>
      <c r="AB375" s="293">
        <f t="shared" si="111"/>
        <v>0</v>
      </c>
      <c r="AC375" s="293">
        <f t="shared" si="111"/>
        <v>0</v>
      </c>
      <c r="AD375" s="293">
        <f t="shared" si="111"/>
        <v>0</v>
      </c>
      <c r="AE375" s="293">
        <f t="shared" si="111"/>
        <v>0</v>
      </c>
      <c r="AF375" s="293">
        <f t="shared" si="111"/>
        <v>0</v>
      </c>
      <c r="AG375" s="293">
        <f t="shared" si="111"/>
        <v>0</v>
      </c>
      <c r="AH375" s="293">
        <f t="shared" si="111"/>
        <v>0</v>
      </c>
      <c r="AI375" s="293">
        <f t="shared" si="111"/>
        <v>0</v>
      </c>
      <c r="AJ375" s="293">
        <f t="shared" si="111"/>
        <v>0</v>
      </c>
      <c r="AK375" s="293">
        <f t="shared" si="111"/>
        <v>0</v>
      </c>
      <c r="AL375" s="293">
        <f t="shared" si="111"/>
        <v>0</v>
      </c>
      <c r="AM375" s="293">
        <f t="shared" si="111"/>
        <v>0</v>
      </c>
      <c r="AN375" s="293">
        <f t="shared" si="111"/>
        <v>0</v>
      </c>
      <c r="AO375" s="293">
        <f t="shared" si="111"/>
        <v>0</v>
      </c>
      <c r="AP375" s="293">
        <f t="shared" si="111"/>
        <v>0</v>
      </c>
      <c r="AQ375" s="293">
        <f t="shared" si="111"/>
        <v>0</v>
      </c>
      <c r="AR375" s="293">
        <f t="shared" si="111"/>
        <v>0</v>
      </c>
      <c r="AS375" s="293">
        <f t="shared" si="111"/>
        <v>0</v>
      </c>
      <c r="AT375" s="293">
        <f t="shared" si="111"/>
        <v>0</v>
      </c>
      <c r="AU375" s="293">
        <f t="shared" si="111"/>
        <v>0</v>
      </c>
      <c r="AV375" s="293">
        <f t="shared" si="111"/>
        <v>0</v>
      </c>
      <c r="AW375" s="293">
        <f t="shared" si="111"/>
        <v>0</v>
      </c>
      <c r="AX375" s="293">
        <f t="shared" si="111"/>
        <v>0</v>
      </c>
      <c r="AY375" s="293">
        <f t="shared" si="111"/>
        <v>0</v>
      </c>
      <c r="AZ375" s="293">
        <f t="shared" si="111"/>
        <v>0</v>
      </c>
      <c r="BA375" s="293">
        <f t="shared" si="111"/>
        <v>0</v>
      </c>
      <c r="BB375" s="293">
        <f t="shared" si="111"/>
        <v>0</v>
      </c>
      <c r="BC375" s="293">
        <f t="shared" si="111"/>
        <v>0</v>
      </c>
      <c r="BD375" s="293">
        <f t="shared" si="111"/>
        <v>0</v>
      </c>
      <c r="BE375" s="293">
        <f t="shared" si="111"/>
        <v>0</v>
      </c>
      <c r="BF375" s="293">
        <f t="shared" si="111"/>
        <v>0</v>
      </c>
      <c r="BG375" s="293">
        <f t="shared" si="111"/>
        <v>0</v>
      </c>
      <c r="BH375" s="293">
        <f t="shared" si="111"/>
        <v>0</v>
      </c>
      <c r="BI375" s="293">
        <f t="shared" si="111"/>
        <v>0</v>
      </c>
      <c r="BJ375" s="293">
        <f t="shared" si="111"/>
        <v>0</v>
      </c>
      <c r="BK375" s="293">
        <f t="shared" si="111"/>
        <v>0</v>
      </c>
      <c r="BL375" s="293">
        <f t="shared" si="111"/>
        <v>0</v>
      </c>
      <c r="BM375" s="293">
        <f t="shared" si="111"/>
        <v>0</v>
      </c>
      <c r="BN375" s="293">
        <f t="shared" si="111"/>
        <v>0</v>
      </c>
      <c r="BO375" s="293">
        <f t="shared" si="111"/>
        <v>0</v>
      </c>
      <c r="BP375" s="293">
        <f t="shared" si="111"/>
        <v>0</v>
      </c>
      <c r="BQ375" s="293">
        <f t="shared" si="111"/>
        <v>0</v>
      </c>
      <c r="BR375" s="293">
        <f t="shared" si="111"/>
        <v>0</v>
      </c>
      <c r="BS375" s="293">
        <f t="shared" si="111"/>
        <v>0</v>
      </c>
      <c r="BT375" s="293">
        <f t="shared" si="111"/>
        <v>0</v>
      </c>
      <c r="BU375" s="293">
        <f t="shared" si="111"/>
        <v>0</v>
      </c>
    </row>
    <row r="376" spans="2:73" ht="18" customHeight="1" thickBot="1">
      <c r="B376" s="294">
        <v>370</v>
      </c>
      <c r="C376" s="297"/>
      <c r="D376" s="365"/>
      <c r="E376" s="366"/>
      <c r="F376" s="367"/>
      <c r="G376" s="367"/>
      <c r="H376" s="368"/>
      <c r="I376" s="367"/>
      <c r="J376" s="367"/>
      <c r="K376" s="295"/>
      <c r="L376" s="297" t="str">
        <f t="shared" si="97"/>
        <v/>
      </c>
      <c r="M376" s="297"/>
      <c r="N376" s="298">
        <f t="shared" si="109"/>
        <v>0</v>
      </c>
      <c r="O376" s="298">
        <f t="shared" si="109"/>
        <v>0</v>
      </c>
      <c r="P376" s="298">
        <f t="shared" si="111"/>
        <v>0</v>
      </c>
      <c r="Q376" s="298">
        <f t="shared" si="111"/>
        <v>0</v>
      </c>
      <c r="R376" s="298">
        <f t="shared" si="111"/>
        <v>0</v>
      </c>
      <c r="S376" s="298">
        <f t="shared" si="111"/>
        <v>0</v>
      </c>
      <c r="T376" s="298">
        <f t="shared" si="111"/>
        <v>0</v>
      </c>
      <c r="U376" s="298">
        <f t="shared" si="111"/>
        <v>0</v>
      </c>
      <c r="V376" s="298">
        <f t="shared" si="111"/>
        <v>0</v>
      </c>
      <c r="W376" s="298">
        <f t="shared" si="111"/>
        <v>0</v>
      </c>
      <c r="X376" s="298">
        <f t="shared" si="111"/>
        <v>0</v>
      </c>
      <c r="Y376" s="298">
        <f t="shared" si="111"/>
        <v>0</v>
      </c>
      <c r="Z376" s="298">
        <f t="shared" si="111"/>
        <v>0</v>
      </c>
      <c r="AA376" s="298">
        <f t="shared" si="111"/>
        <v>0</v>
      </c>
      <c r="AB376" s="298">
        <f t="shared" si="111"/>
        <v>0</v>
      </c>
      <c r="AC376" s="298">
        <f t="shared" si="111"/>
        <v>0</v>
      </c>
      <c r="AD376" s="298">
        <f t="shared" si="111"/>
        <v>0</v>
      </c>
      <c r="AE376" s="298">
        <f t="shared" si="111"/>
        <v>0</v>
      </c>
      <c r="AF376" s="298">
        <f t="shared" si="111"/>
        <v>0</v>
      </c>
      <c r="AG376" s="298">
        <f t="shared" si="111"/>
        <v>0</v>
      </c>
      <c r="AH376" s="298">
        <f t="shared" si="111"/>
        <v>0</v>
      </c>
      <c r="AI376" s="298">
        <f t="shared" si="111"/>
        <v>0</v>
      </c>
      <c r="AJ376" s="298">
        <f t="shared" si="111"/>
        <v>0</v>
      </c>
      <c r="AK376" s="298">
        <f t="shared" si="111"/>
        <v>0</v>
      </c>
      <c r="AL376" s="298">
        <f t="shared" si="111"/>
        <v>0</v>
      </c>
      <c r="AM376" s="298">
        <f t="shared" si="111"/>
        <v>0</v>
      </c>
      <c r="AN376" s="298">
        <f t="shared" si="111"/>
        <v>0</v>
      </c>
      <c r="AO376" s="298">
        <f t="shared" si="111"/>
        <v>0</v>
      </c>
      <c r="AP376" s="298">
        <f t="shared" si="111"/>
        <v>0</v>
      </c>
      <c r="AQ376" s="298">
        <f t="shared" si="111"/>
        <v>0</v>
      </c>
      <c r="AR376" s="298">
        <f t="shared" si="111"/>
        <v>0</v>
      </c>
      <c r="AS376" s="298">
        <f t="shared" ref="P376:BU380" si="112">SUMIFS(listof_result_total_scores,listof_result_program_codes,$C376,listof_result_teams,AS$3)</f>
        <v>0</v>
      </c>
      <c r="AT376" s="298">
        <f t="shared" si="112"/>
        <v>0</v>
      </c>
      <c r="AU376" s="298">
        <f t="shared" si="112"/>
        <v>0</v>
      </c>
      <c r="AV376" s="298">
        <f t="shared" si="112"/>
        <v>0</v>
      </c>
      <c r="AW376" s="298">
        <f t="shared" si="112"/>
        <v>0</v>
      </c>
      <c r="AX376" s="298">
        <f t="shared" si="112"/>
        <v>0</v>
      </c>
      <c r="AY376" s="298">
        <f t="shared" si="112"/>
        <v>0</v>
      </c>
      <c r="AZ376" s="298">
        <f t="shared" si="112"/>
        <v>0</v>
      </c>
      <c r="BA376" s="298">
        <f t="shared" si="112"/>
        <v>0</v>
      </c>
      <c r="BB376" s="298">
        <f t="shared" si="112"/>
        <v>0</v>
      </c>
      <c r="BC376" s="298">
        <f t="shared" si="112"/>
        <v>0</v>
      </c>
      <c r="BD376" s="298">
        <f t="shared" si="112"/>
        <v>0</v>
      </c>
      <c r="BE376" s="298">
        <f t="shared" si="112"/>
        <v>0</v>
      </c>
      <c r="BF376" s="298">
        <f t="shared" si="112"/>
        <v>0</v>
      </c>
      <c r="BG376" s="298">
        <f t="shared" si="112"/>
        <v>0</v>
      </c>
      <c r="BH376" s="298">
        <f t="shared" si="112"/>
        <v>0</v>
      </c>
      <c r="BI376" s="298">
        <f t="shared" si="112"/>
        <v>0</v>
      </c>
      <c r="BJ376" s="298">
        <f t="shared" si="112"/>
        <v>0</v>
      </c>
      <c r="BK376" s="298">
        <f t="shared" si="112"/>
        <v>0</v>
      </c>
      <c r="BL376" s="298">
        <f t="shared" si="112"/>
        <v>0</v>
      </c>
      <c r="BM376" s="298">
        <f t="shared" si="112"/>
        <v>0</v>
      </c>
      <c r="BN376" s="298">
        <f t="shared" si="112"/>
        <v>0</v>
      </c>
      <c r="BO376" s="298">
        <f t="shared" si="112"/>
        <v>0</v>
      </c>
      <c r="BP376" s="298">
        <f t="shared" si="112"/>
        <v>0</v>
      </c>
      <c r="BQ376" s="298">
        <f t="shared" si="112"/>
        <v>0</v>
      </c>
      <c r="BR376" s="298">
        <f t="shared" si="112"/>
        <v>0</v>
      </c>
      <c r="BS376" s="298">
        <f t="shared" si="112"/>
        <v>0</v>
      </c>
      <c r="BT376" s="298">
        <f t="shared" si="112"/>
        <v>0</v>
      </c>
      <c r="BU376" s="298">
        <f t="shared" si="112"/>
        <v>0</v>
      </c>
    </row>
    <row r="377" spans="2:73" ht="18" customHeight="1">
      <c r="B377" s="294">
        <v>371</v>
      </c>
      <c r="C377" s="292"/>
      <c r="D377" s="361"/>
      <c r="E377" s="362"/>
      <c r="F377" s="363"/>
      <c r="G377" s="363"/>
      <c r="H377" s="364"/>
      <c r="I377" s="363"/>
      <c r="J377" s="363"/>
      <c r="K377" s="291"/>
      <c r="L377" s="292" t="str">
        <f t="shared" si="97"/>
        <v/>
      </c>
      <c r="M377" s="292"/>
      <c r="N377" s="293">
        <f t="shared" si="109"/>
        <v>0</v>
      </c>
      <c r="O377" s="293">
        <f t="shared" si="109"/>
        <v>0</v>
      </c>
      <c r="P377" s="293">
        <f t="shared" si="112"/>
        <v>0</v>
      </c>
      <c r="Q377" s="293">
        <f t="shared" si="112"/>
        <v>0</v>
      </c>
      <c r="R377" s="293">
        <f t="shared" si="112"/>
        <v>0</v>
      </c>
      <c r="S377" s="293">
        <f t="shared" si="112"/>
        <v>0</v>
      </c>
      <c r="T377" s="293">
        <f t="shared" si="112"/>
        <v>0</v>
      </c>
      <c r="U377" s="293">
        <f t="shared" si="112"/>
        <v>0</v>
      </c>
      <c r="V377" s="293">
        <f t="shared" si="112"/>
        <v>0</v>
      </c>
      <c r="W377" s="293">
        <f t="shared" si="112"/>
        <v>0</v>
      </c>
      <c r="X377" s="293">
        <f t="shared" si="112"/>
        <v>0</v>
      </c>
      <c r="Y377" s="293">
        <f t="shared" si="112"/>
        <v>0</v>
      </c>
      <c r="Z377" s="293">
        <f t="shared" si="112"/>
        <v>0</v>
      </c>
      <c r="AA377" s="293">
        <f t="shared" si="112"/>
        <v>0</v>
      </c>
      <c r="AB377" s="293">
        <f t="shared" si="112"/>
        <v>0</v>
      </c>
      <c r="AC377" s="293">
        <f t="shared" si="112"/>
        <v>0</v>
      </c>
      <c r="AD377" s="293">
        <f t="shared" si="112"/>
        <v>0</v>
      </c>
      <c r="AE377" s="293">
        <f t="shared" si="112"/>
        <v>0</v>
      </c>
      <c r="AF377" s="293">
        <f t="shared" si="112"/>
        <v>0</v>
      </c>
      <c r="AG377" s="293">
        <f t="shared" si="112"/>
        <v>0</v>
      </c>
      <c r="AH377" s="293">
        <f t="shared" si="112"/>
        <v>0</v>
      </c>
      <c r="AI377" s="293">
        <f t="shared" si="112"/>
        <v>0</v>
      </c>
      <c r="AJ377" s="293">
        <f t="shared" si="112"/>
        <v>0</v>
      </c>
      <c r="AK377" s="293">
        <f t="shared" si="112"/>
        <v>0</v>
      </c>
      <c r="AL377" s="293">
        <f t="shared" si="112"/>
        <v>0</v>
      </c>
      <c r="AM377" s="293">
        <f t="shared" si="112"/>
        <v>0</v>
      </c>
      <c r="AN377" s="293">
        <f t="shared" si="112"/>
        <v>0</v>
      </c>
      <c r="AO377" s="293">
        <f t="shared" si="112"/>
        <v>0</v>
      </c>
      <c r="AP377" s="293">
        <f t="shared" si="112"/>
        <v>0</v>
      </c>
      <c r="AQ377" s="293">
        <f t="shared" si="112"/>
        <v>0</v>
      </c>
      <c r="AR377" s="293">
        <f t="shared" si="112"/>
        <v>0</v>
      </c>
      <c r="AS377" s="293">
        <f t="shared" si="112"/>
        <v>0</v>
      </c>
      <c r="AT377" s="293">
        <f t="shared" si="112"/>
        <v>0</v>
      </c>
      <c r="AU377" s="293">
        <f t="shared" si="112"/>
        <v>0</v>
      </c>
      <c r="AV377" s="293">
        <f t="shared" si="112"/>
        <v>0</v>
      </c>
      <c r="AW377" s="293">
        <f t="shared" si="112"/>
        <v>0</v>
      </c>
      <c r="AX377" s="293">
        <f t="shared" si="112"/>
        <v>0</v>
      </c>
      <c r="AY377" s="293">
        <f t="shared" si="112"/>
        <v>0</v>
      </c>
      <c r="AZ377" s="293">
        <f t="shared" si="112"/>
        <v>0</v>
      </c>
      <c r="BA377" s="293">
        <f t="shared" si="112"/>
        <v>0</v>
      </c>
      <c r="BB377" s="293">
        <f t="shared" si="112"/>
        <v>0</v>
      </c>
      <c r="BC377" s="293">
        <f t="shared" si="112"/>
        <v>0</v>
      </c>
      <c r="BD377" s="293">
        <f t="shared" si="112"/>
        <v>0</v>
      </c>
      <c r="BE377" s="293">
        <f t="shared" si="112"/>
        <v>0</v>
      </c>
      <c r="BF377" s="293">
        <f t="shared" si="112"/>
        <v>0</v>
      </c>
      <c r="BG377" s="293">
        <f t="shared" si="112"/>
        <v>0</v>
      </c>
      <c r="BH377" s="293">
        <f t="shared" si="112"/>
        <v>0</v>
      </c>
      <c r="BI377" s="293">
        <f t="shared" si="112"/>
        <v>0</v>
      </c>
      <c r="BJ377" s="293">
        <f t="shared" si="112"/>
        <v>0</v>
      </c>
      <c r="BK377" s="293">
        <f t="shared" si="112"/>
        <v>0</v>
      </c>
      <c r="BL377" s="293">
        <f t="shared" si="112"/>
        <v>0</v>
      </c>
      <c r="BM377" s="293">
        <f t="shared" si="112"/>
        <v>0</v>
      </c>
      <c r="BN377" s="293">
        <f t="shared" si="112"/>
        <v>0</v>
      </c>
      <c r="BO377" s="293">
        <f t="shared" si="112"/>
        <v>0</v>
      </c>
      <c r="BP377" s="293">
        <f t="shared" si="112"/>
        <v>0</v>
      </c>
      <c r="BQ377" s="293">
        <f t="shared" si="112"/>
        <v>0</v>
      </c>
      <c r="BR377" s="293">
        <f t="shared" si="112"/>
        <v>0</v>
      </c>
      <c r="BS377" s="293">
        <f t="shared" si="112"/>
        <v>0</v>
      </c>
      <c r="BT377" s="293">
        <f t="shared" si="112"/>
        <v>0</v>
      </c>
      <c r="BU377" s="293">
        <f t="shared" si="112"/>
        <v>0</v>
      </c>
    </row>
    <row r="378" spans="2:73" ht="18" customHeight="1" thickBot="1">
      <c r="B378" s="294">
        <v>372</v>
      </c>
      <c r="C378" s="297"/>
      <c r="D378" s="365"/>
      <c r="E378" s="366"/>
      <c r="F378" s="367"/>
      <c r="G378" s="367"/>
      <c r="H378" s="368"/>
      <c r="I378" s="367"/>
      <c r="J378" s="367"/>
      <c r="K378" s="295"/>
      <c r="L378" s="297" t="str">
        <f t="shared" si="97"/>
        <v/>
      </c>
      <c r="M378" s="297"/>
      <c r="N378" s="298">
        <f t="shared" si="109"/>
        <v>0</v>
      </c>
      <c r="O378" s="298">
        <f t="shared" si="109"/>
        <v>0</v>
      </c>
      <c r="P378" s="298">
        <f t="shared" si="112"/>
        <v>0</v>
      </c>
      <c r="Q378" s="298">
        <f t="shared" si="112"/>
        <v>0</v>
      </c>
      <c r="R378" s="298">
        <f t="shared" si="112"/>
        <v>0</v>
      </c>
      <c r="S378" s="298">
        <f t="shared" si="112"/>
        <v>0</v>
      </c>
      <c r="T378" s="298">
        <f t="shared" si="112"/>
        <v>0</v>
      </c>
      <c r="U378" s="298">
        <f t="shared" si="112"/>
        <v>0</v>
      </c>
      <c r="V378" s="298">
        <f t="shared" si="112"/>
        <v>0</v>
      </c>
      <c r="W378" s="298">
        <f t="shared" si="112"/>
        <v>0</v>
      </c>
      <c r="X378" s="298">
        <f t="shared" si="112"/>
        <v>0</v>
      </c>
      <c r="Y378" s="298">
        <f t="shared" si="112"/>
        <v>0</v>
      </c>
      <c r="Z378" s="298">
        <f t="shared" si="112"/>
        <v>0</v>
      </c>
      <c r="AA378" s="298">
        <f t="shared" si="112"/>
        <v>0</v>
      </c>
      <c r="AB378" s="298">
        <f t="shared" si="112"/>
        <v>0</v>
      </c>
      <c r="AC378" s="298">
        <f t="shared" si="112"/>
        <v>0</v>
      </c>
      <c r="AD378" s="298">
        <f t="shared" si="112"/>
        <v>0</v>
      </c>
      <c r="AE378" s="298">
        <f t="shared" si="112"/>
        <v>0</v>
      </c>
      <c r="AF378" s="298">
        <f t="shared" si="112"/>
        <v>0</v>
      </c>
      <c r="AG378" s="298">
        <f t="shared" si="112"/>
        <v>0</v>
      </c>
      <c r="AH378" s="298">
        <f t="shared" si="112"/>
        <v>0</v>
      </c>
      <c r="AI378" s="298">
        <f t="shared" si="112"/>
        <v>0</v>
      </c>
      <c r="AJ378" s="298">
        <f t="shared" si="112"/>
        <v>0</v>
      </c>
      <c r="AK378" s="298">
        <f t="shared" si="112"/>
        <v>0</v>
      </c>
      <c r="AL378" s="298">
        <f t="shared" si="112"/>
        <v>0</v>
      </c>
      <c r="AM378" s="298">
        <f t="shared" si="112"/>
        <v>0</v>
      </c>
      <c r="AN378" s="298">
        <f t="shared" si="112"/>
        <v>0</v>
      </c>
      <c r="AO378" s="298">
        <f t="shared" si="112"/>
        <v>0</v>
      </c>
      <c r="AP378" s="298">
        <f t="shared" si="112"/>
        <v>0</v>
      </c>
      <c r="AQ378" s="298">
        <f t="shared" si="112"/>
        <v>0</v>
      </c>
      <c r="AR378" s="298">
        <f t="shared" si="112"/>
        <v>0</v>
      </c>
      <c r="AS378" s="298">
        <f t="shared" si="112"/>
        <v>0</v>
      </c>
      <c r="AT378" s="298">
        <f t="shared" si="112"/>
        <v>0</v>
      </c>
      <c r="AU378" s="298">
        <f t="shared" si="112"/>
        <v>0</v>
      </c>
      <c r="AV378" s="298">
        <f t="shared" si="112"/>
        <v>0</v>
      </c>
      <c r="AW378" s="298">
        <f t="shared" si="112"/>
        <v>0</v>
      </c>
      <c r="AX378" s="298">
        <f t="shared" si="112"/>
        <v>0</v>
      </c>
      <c r="AY378" s="298">
        <f t="shared" si="112"/>
        <v>0</v>
      </c>
      <c r="AZ378" s="298">
        <f t="shared" si="112"/>
        <v>0</v>
      </c>
      <c r="BA378" s="298">
        <f t="shared" si="112"/>
        <v>0</v>
      </c>
      <c r="BB378" s="298">
        <f t="shared" si="112"/>
        <v>0</v>
      </c>
      <c r="BC378" s="298">
        <f t="shared" si="112"/>
        <v>0</v>
      </c>
      <c r="BD378" s="298">
        <f t="shared" si="112"/>
        <v>0</v>
      </c>
      <c r="BE378" s="298">
        <f t="shared" si="112"/>
        <v>0</v>
      </c>
      <c r="BF378" s="298">
        <f t="shared" si="112"/>
        <v>0</v>
      </c>
      <c r="BG378" s="298">
        <f t="shared" si="112"/>
        <v>0</v>
      </c>
      <c r="BH378" s="298">
        <f t="shared" si="112"/>
        <v>0</v>
      </c>
      <c r="BI378" s="298">
        <f t="shared" si="112"/>
        <v>0</v>
      </c>
      <c r="BJ378" s="298">
        <f t="shared" si="112"/>
        <v>0</v>
      </c>
      <c r="BK378" s="298">
        <f t="shared" si="112"/>
        <v>0</v>
      </c>
      <c r="BL378" s="298">
        <f t="shared" si="112"/>
        <v>0</v>
      </c>
      <c r="BM378" s="298">
        <f t="shared" si="112"/>
        <v>0</v>
      </c>
      <c r="BN378" s="298">
        <f t="shared" si="112"/>
        <v>0</v>
      </c>
      <c r="BO378" s="298">
        <f t="shared" si="112"/>
        <v>0</v>
      </c>
      <c r="BP378" s="298">
        <f t="shared" si="112"/>
        <v>0</v>
      </c>
      <c r="BQ378" s="298">
        <f t="shared" si="112"/>
        <v>0</v>
      </c>
      <c r="BR378" s="298">
        <f t="shared" si="112"/>
        <v>0</v>
      </c>
      <c r="BS378" s="298">
        <f t="shared" si="112"/>
        <v>0</v>
      </c>
      <c r="BT378" s="298">
        <f t="shared" si="112"/>
        <v>0</v>
      </c>
      <c r="BU378" s="298">
        <f t="shared" si="112"/>
        <v>0</v>
      </c>
    </row>
    <row r="379" spans="2:73" ht="18" customHeight="1">
      <c r="B379" s="294">
        <v>373</v>
      </c>
      <c r="C379" s="292"/>
      <c r="D379" s="361"/>
      <c r="E379" s="362"/>
      <c r="F379" s="363"/>
      <c r="G379" s="363"/>
      <c r="H379" s="364"/>
      <c r="I379" s="363"/>
      <c r="J379" s="363"/>
      <c r="K379" s="291"/>
      <c r="L379" s="292" t="str">
        <f t="shared" si="97"/>
        <v/>
      </c>
      <c r="M379" s="292"/>
      <c r="N379" s="293">
        <f t="shared" si="109"/>
        <v>0</v>
      </c>
      <c r="O379" s="293">
        <f t="shared" si="109"/>
        <v>0</v>
      </c>
      <c r="P379" s="293">
        <f t="shared" si="112"/>
        <v>0</v>
      </c>
      <c r="Q379" s="293">
        <f t="shared" si="112"/>
        <v>0</v>
      </c>
      <c r="R379" s="293">
        <f t="shared" si="112"/>
        <v>0</v>
      </c>
      <c r="S379" s="293">
        <f t="shared" si="112"/>
        <v>0</v>
      </c>
      <c r="T379" s="293">
        <f t="shared" si="112"/>
        <v>0</v>
      </c>
      <c r="U379" s="293">
        <f t="shared" si="112"/>
        <v>0</v>
      </c>
      <c r="V379" s="293">
        <f t="shared" si="112"/>
        <v>0</v>
      </c>
      <c r="W379" s="293">
        <f t="shared" si="112"/>
        <v>0</v>
      </c>
      <c r="X379" s="293">
        <f t="shared" si="112"/>
        <v>0</v>
      </c>
      <c r="Y379" s="293">
        <f t="shared" si="112"/>
        <v>0</v>
      </c>
      <c r="Z379" s="293">
        <f t="shared" si="112"/>
        <v>0</v>
      </c>
      <c r="AA379" s="293">
        <f t="shared" si="112"/>
        <v>0</v>
      </c>
      <c r="AB379" s="293">
        <f t="shared" si="112"/>
        <v>0</v>
      </c>
      <c r="AC379" s="293">
        <f t="shared" si="112"/>
        <v>0</v>
      </c>
      <c r="AD379" s="293">
        <f t="shared" si="112"/>
        <v>0</v>
      </c>
      <c r="AE379" s="293">
        <f t="shared" si="112"/>
        <v>0</v>
      </c>
      <c r="AF379" s="293">
        <f t="shared" si="112"/>
        <v>0</v>
      </c>
      <c r="AG379" s="293">
        <f t="shared" si="112"/>
        <v>0</v>
      </c>
      <c r="AH379" s="293">
        <f t="shared" si="112"/>
        <v>0</v>
      </c>
      <c r="AI379" s="293">
        <f t="shared" si="112"/>
        <v>0</v>
      </c>
      <c r="AJ379" s="293">
        <f t="shared" si="112"/>
        <v>0</v>
      </c>
      <c r="AK379" s="293">
        <f t="shared" si="112"/>
        <v>0</v>
      </c>
      <c r="AL379" s="293">
        <f t="shared" si="112"/>
        <v>0</v>
      </c>
      <c r="AM379" s="293">
        <f t="shared" si="112"/>
        <v>0</v>
      </c>
      <c r="AN379" s="293">
        <f t="shared" si="112"/>
        <v>0</v>
      </c>
      <c r="AO379" s="293">
        <f t="shared" si="112"/>
        <v>0</v>
      </c>
      <c r="AP379" s="293">
        <f t="shared" si="112"/>
        <v>0</v>
      </c>
      <c r="AQ379" s="293">
        <f t="shared" si="112"/>
        <v>0</v>
      </c>
      <c r="AR379" s="293">
        <f t="shared" si="112"/>
        <v>0</v>
      </c>
      <c r="AS379" s="293">
        <f t="shared" si="112"/>
        <v>0</v>
      </c>
      <c r="AT379" s="293">
        <f t="shared" si="112"/>
        <v>0</v>
      </c>
      <c r="AU379" s="293">
        <f t="shared" si="112"/>
        <v>0</v>
      </c>
      <c r="AV379" s="293">
        <f t="shared" si="112"/>
        <v>0</v>
      </c>
      <c r="AW379" s="293">
        <f t="shared" si="112"/>
        <v>0</v>
      </c>
      <c r="AX379" s="293">
        <f t="shared" si="112"/>
        <v>0</v>
      </c>
      <c r="AY379" s="293">
        <f t="shared" si="112"/>
        <v>0</v>
      </c>
      <c r="AZ379" s="293">
        <f t="shared" si="112"/>
        <v>0</v>
      </c>
      <c r="BA379" s="293">
        <f t="shared" si="112"/>
        <v>0</v>
      </c>
      <c r="BB379" s="293">
        <f t="shared" si="112"/>
        <v>0</v>
      </c>
      <c r="BC379" s="293">
        <f t="shared" si="112"/>
        <v>0</v>
      </c>
      <c r="BD379" s="293">
        <f t="shared" si="112"/>
        <v>0</v>
      </c>
      <c r="BE379" s="293">
        <f t="shared" si="112"/>
        <v>0</v>
      </c>
      <c r="BF379" s="293">
        <f t="shared" si="112"/>
        <v>0</v>
      </c>
      <c r="BG379" s="293">
        <f t="shared" si="112"/>
        <v>0</v>
      </c>
      <c r="BH379" s="293">
        <f t="shared" si="112"/>
        <v>0</v>
      </c>
      <c r="BI379" s="293">
        <f t="shared" si="112"/>
        <v>0</v>
      </c>
      <c r="BJ379" s="293">
        <f t="shared" si="112"/>
        <v>0</v>
      </c>
      <c r="BK379" s="293">
        <f t="shared" si="112"/>
        <v>0</v>
      </c>
      <c r="BL379" s="293">
        <f t="shared" si="112"/>
        <v>0</v>
      </c>
      <c r="BM379" s="293">
        <f t="shared" si="112"/>
        <v>0</v>
      </c>
      <c r="BN379" s="293">
        <f t="shared" si="112"/>
        <v>0</v>
      </c>
      <c r="BO379" s="293">
        <f t="shared" si="112"/>
        <v>0</v>
      </c>
      <c r="BP379" s="293">
        <f t="shared" si="112"/>
        <v>0</v>
      </c>
      <c r="BQ379" s="293">
        <f t="shared" si="112"/>
        <v>0</v>
      </c>
      <c r="BR379" s="293">
        <f t="shared" si="112"/>
        <v>0</v>
      </c>
      <c r="BS379" s="293">
        <f t="shared" si="112"/>
        <v>0</v>
      </c>
      <c r="BT379" s="293">
        <f t="shared" si="112"/>
        <v>0</v>
      </c>
      <c r="BU379" s="293">
        <f t="shared" si="112"/>
        <v>0</v>
      </c>
    </row>
    <row r="380" spans="2:73" ht="18" customHeight="1" thickBot="1">
      <c r="B380" s="294">
        <v>374</v>
      </c>
      <c r="C380" s="297"/>
      <c r="D380" s="365"/>
      <c r="E380" s="366"/>
      <c r="F380" s="367"/>
      <c r="G380" s="367"/>
      <c r="H380" s="368"/>
      <c r="I380" s="367"/>
      <c r="J380" s="367"/>
      <c r="K380" s="295"/>
      <c r="L380" s="297" t="str">
        <f t="shared" si="97"/>
        <v/>
      </c>
      <c r="M380" s="297"/>
      <c r="N380" s="298">
        <f t="shared" si="109"/>
        <v>0</v>
      </c>
      <c r="O380" s="298">
        <f t="shared" si="109"/>
        <v>0</v>
      </c>
      <c r="P380" s="298">
        <f t="shared" si="112"/>
        <v>0</v>
      </c>
      <c r="Q380" s="298">
        <f t="shared" si="112"/>
        <v>0</v>
      </c>
      <c r="R380" s="298">
        <f t="shared" si="112"/>
        <v>0</v>
      </c>
      <c r="S380" s="298">
        <f t="shared" si="112"/>
        <v>0</v>
      </c>
      <c r="T380" s="298">
        <f t="shared" si="112"/>
        <v>0</v>
      </c>
      <c r="U380" s="298">
        <f t="shared" si="112"/>
        <v>0</v>
      </c>
      <c r="V380" s="298">
        <f t="shared" si="112"/>
        <v>0</v>
      </c>
      <c r="W380" s="298">
        <f t="shared" si="112"/>
        <v>0</v>
      </c>
      <c r="X380" s="298">
        <f t="shared" si="112"/>
        <v>0</v>
      </c>
      <c r="Y380" s="298">
        <f t="shared" si="112"/>
        <v>0</v>
      </c>
      <c r="Z380" s="298">
        <f t="shared" si="112"/>
        <v>0</v>
      </c>
      <c r="AA380" s="298">
        <f t="shared" si="112"/>
        <v>0</v>
      </c>
      <c r="AB380" s="298">
        <f t="shared" si="112"/>
        <v>0</v>
      </c>
      <c r="AC380" s="298">
        <f t="shared" si="112"/>
        <v>0</v>
      </c>
      <c r="AD380" s="298">
        <f t="shared" si="112"/>
        <v>0</v>
      </c>
      <c r="AE380" s="298">
        <f t="shared" si="112"/>
        <v>0</v>
      </c>
      <c r="AF380" s="298">
        <f t="shared" si="112"/>
        <v>0</v>
      </c>
      <c r="AG380" s="298">
        <f t="shared" si="112"/>
        <v>0</v>
      </c>
      <c r="AH380" s="298">
        <f t="shared" si="112"/>
        <v>0</v>
      </c>
      <c r="AI380" s="298">
        <f t="shared" si="112"/>
        <v>0</v>
      </c>
      <c r="AJ380" s="298">
        <f t="shared" si="112"/>
        <v>0</v>
      </c>
      <c r="AK380" s="298">
        <f t="shared" si="112"/>
        <v>0</v>
      </c>
      <c r="AL380" s="298">
        <f t="shared" si="112"/>
        <v>0</v>
      </c>
      <c r="AM380" s="298">
        <f t="shared" si="112"/>
        <v>0</v>
      </c>
      <c r="AN380" s="298">
        <f t="shared" si="112"/>
        <v>0</v>
      </c>
      <c r="AO380" s="298">
        <f t="shared" si="112"/>
        <v>0</v>
      </c>
      <c r="AP380" s="298">
        <f t="shared" si="112"/>
        <v>0</v>
      </c>
      <c r="AQ380" s="298">
        <f t="shared" si="112"/>
        <v>0</v>
      </c>
      <c r="AR380" s="298">
        <f t="shared" si="112"/>
        <v>0</v>
      </c>
      <c r="AS380" s="298">
        <f t="shared" si="112"/>
        <v>0</v>
      </c>
      <c r="AT380" s="298">
        <f t="shared" si="112"/>
        <v>0</v>
      </c>
      <c r="AU380" s="298">
        <f t="shared" si="112"/>
        <v>0</v>
      </c>
      <c r="AV380" s="298">
        <f t="shared" si="112"/>
        <v>0</v>
      </c>
      <c r="AW380" s="298">
        <f t="shared" si="112"/>
        <v>0</v>
      </c>
      <c r="AX380" s="298">
        <f t="shared" si="112"/>
        <v>0</v>
      </c>
      <c r="AY380" s="298">
        <f t="shared" si="112"/>
        <v>0</v>
      </c>
      <c r="AZ380" s="298">
        <f t="shared" si="112"/>
        <v>0</v>
      </c>
      <c r="BA380" s="298">
        <f t="shared" si="112"/>
        <v>0</v>
      </c>
      <c r="BB380" s="298">
        <f t="shared" si="112"/>
        <v>0</v>
      </c>
      <c r="BC380" s="298">
        <f t="shared" si="112"/>
        <v>0</v>
      </c>
      <c r="BD380" s="298">
        <f t="shared" si="112"/>
        <v>0</v>
      </c>
      <c r="BE380" s="298">
        <f t="shared" si="112"/>
        <v>0</v>
      </c>
      <c r="BF380" s="298">
        <f t="shared" si="112"/>
        <v>0</v>
      </c>
      <c r="BG380" s="298">
        <f t="shared" si="112"/>
        <v>0</v>
      </c>
      <c r="BH380" s="298">
        <f t="shared" si="112"/>
        <v>0</v>
      </c>
      <c r="BI380" s="298">
        <f t="shared" si="112"/>
        <v>0</v>
      </c>
      <c r="BJ380" s="298">
        <f t="shared" si="112"/>
        <v>0</v>
      </c>
      <c r="BK380" s="298">
        <f t="shared" si="112"/>
        <v>0</v>
      </c>
      <c r="BL380" s="298">
        <f t="shared" si="112"/>
        <v>0</v>
      </c>
      <c r="BM380" s="298">
        <f t="shared" si="112"/>
        <v>0</v>
      </c>
      <c r="BN380" s="298">
        <f t="shared" si="112"/>
        <v>0</v>
      </c>
      <c r="BO380" s="298">
        <f t="shared" si="112"/>
        <v>0</v>
      </c>
      <c r="BP380" s="298">
        <f t="shared" ref="P380:BU385" si="113">SUMIFS(listof_result_total_scores,listof_result_program_codes,$C380,listof_result_teams,BP$3)</f>
        <v>0</v>
      </c>
      <c r="BQ380" s="298">
        <f t="shared" si="113"/>
        <v>0</v>
      </c>
      <c r="BR380" s="298">
        <f t="shared" si="113"/>
        <v>0</v>
      </c>
      <c r="BS380" s="298">
        <f t="shared" si="113"/>
        <v>0</v>
      </c>
      <c r="BT380" s="298">
        <f t="shared" si="113"/>
        <v>0</v>
      </c>
      <c r="BU380" s="298">
        <f t="shared" si="113"/>
        <v>0</v>
      </c>
    </row>
    <row r="381" spans="2:73" ht="18" customHeight="1">
      <c r="B381" s="294">
        <v>375</v>
      </c>
      <c r="C381" s="292"/>
      <c r="D381" s="361"/>
      <c r="E381" s="362"/>
      <c r="F381" s="363"/>
      <c r="G381" s="363"/>
      <c r="H381" s="364"/>
      <c r="I381" s="363"/>
      <c r="J381" s="363"/>
      <c r="K381" s="291"/>
      <c r="L381" s="292" t="str">
        <f t="shared" si="97"/>
        <v/>
      </c>
      <c r="M381" s="292"/>
      <c r="N381" s="293">
        <f t="shared" si="109"/>
        <v>0</v>
      </c>
      <c r="O381" s="293">
        <f t="shared" si="109"/>
        <v>0</v>
      </c>
      <c r="P381" s="293">
        <f t="shared" si="113"/>
        <v>0</v>
      </c>
      <c r="Q381" s="293">
        <f t="shared" si="113"/>
        <v>0</v>
      </c>
      <c r="R381" s="293">
        <f t="shared" si="113"/>
        <v>0</v>
      </c>
      <c r="S381" s="293">
        <f t="shared" si="113"/>
        <v>0</v>
      </c>
      <c r="T381" s="293">
        <f t="shared" si="113"/>
        <v>0</v>
      </c>
      <c r="U381" s="293">
        <f t="shared" si="113"/>
        <v>0</v>
      </c>
      <c r="V381" s="293">
        <f t="shared" si="113"/>
        <v>0</v>
      </c>
      <c r="W381" s="293">
        <f t="shared" si="113"/>
        <v>0</v>
      </c>
      <c r="X381" s="293">
        <f t="shared" si="113"/>
        <v>0</v>
      </c>
      <c r="Y381" s="293">
        <f t="shared" si="113"/>
        <v>0</v>
      </c>
      <c r="Z381" s="293">
        <f t="shared" si="113"/>
        <v>0</v>
      </c>
      <c r="AA381" s="293">
        <f t="shared" si="113"/>
        <v>0</v>
      </c>
      <c r="AB381" s="293">
        <f t="shared" si="113"/>
        <v>0</v>
      </c>
      <c r="AC381" s="293">
        <f t="shared" si="113"/>
        <v>0</v>
      </c>
      <c r="AD381" s="293">
        <f t="shared" si="113"/>
        <v>0</v>
      </c>
      <c r="AE381" s="293">
        <f t="shared" si="113"/>
        <v>0</v>
      </c>
      <c r="AF381" s="293">
        <f t="shared" si="113"/>
        <v>0</v>
      </c>
      <c r="AG381" s="293">
        <f t="shared" si="113"/>
        <v>0</v>
      </c>
      <c r="AH381" s="293">
        <f t="shared" si="113"/>
        <v>0</v>
      </c>
      <c r="AI381" s="293">
        <f t="shared" si="113"/>
        <v>0</v>
      </c>
      <c r="AJ381" s="293">
        <f t="shared" si="113"/>
        <v>0</v>
      </c>
      <c r="AK381" s="293">
        <f t="shared" si="113"/>
        <v>0</v>
      </c>
      <c r="AL381" s="293">
        <f t="shared" si="113"/>
        <v>0</v>
      </c>
      <c r="AM381" s="293">
        <f t="shared" si="113"/>
        <v>0</v>
      </c>
      <c r="AN381" s="293">
        <f t="shared" si="113"/>
        <v>0</v>
      </c>
      <c r="AO381" s="293">
        <f t="shared" si="113"/>
        <v>0</v>
      </c>
      <c r="AP381" s="293">
        <f t="shared" si="113"/>
        <v>0</v>
      </c>
      <c r="AQ381" s="293">
        <f t="shared" si="113"/>
        <v>0</v>
      </c>
      <c r="AR381" s="293">
        <f t="shared" si="113"/>
        <v>0</v>
      </c>
      <c r="AS381" s="293">
        <f t="shared" si="113"/>
        <v>0</v>
      </c>
      <c r="AT381" s="293">
        <f t="shared" si="113"/>
        <v>0</v>
      </c>
      <c r="AU381" s="293">
        <f t="shared" si="113"/>
        <v>0</v>
      </c>
      <c r="AV381" s="293">
        <f t="shared" si="113"/>
        <v>0</v>
      </c>
      <c r="AW381" s="293">
        <f t="shared" si="113"/>
        <v>0</v>
      </c>
      <c r="AX381" s="293">
        <f t="shared" si="113"/>
        <v>0</v>
      </c>
      <c r="AY381" s="293">
        <f t="shared" si="113"/>
        <v>0</v>
      </c>
      <c r="AZ381" s="293">
        <f t="shared" si="113"/>
        <v>0</v>
      </c>
      <c r="BA381" s="293">
        <f t="shared" si="113"/>
        <v>0</v>
      </c>
      <c r="BB381" s="293">
        <f t="shared" si="113"/>
        <v>0</v>
      </c>
      <c r="BC381" s="293">
        <f t="shared" si="113"/>
        <v>0</v>
      </c>
      <c r="BD381" s="293">
        <f t="shared" si="113"/>
        <v>0</v>
      </c>
      <c r="BE381" s="293">
        <f t="shared" si="113"/>
        <v>0</v>
      </c>
      <c r="BF381" s="293">
        <f t="shared" si="113"/>
        <v>0</v>
      </c>
      <c r="BG381" s="293">
        <f t="shared" si="113"/>
        <v>0</v>
      </c>
      <c r="BH381" s="293">
        <f t="shared" si="113"/>
        <v>0</v>
      </c>
      <c r="BI381" s="293">
        <f t="shared" si="113"/>
        <v>0</v>
      </c>
      <c r="BJ381" s="293">
        <f t="shared" si="113"/>
        <v>0</v>
      </c>
      <c r="BK381" s="293">
        <f t="shared" si="113"/>
        <v>0</v>
      </c>
      <c r="BL381" s="293">
        <f t="shared" si="113"/>
        <v>0</v>
      </c>
      <c r="BM381" s="293">
        <f t="shared" si="113"/>
        <v>0</v>
      </c>
      <c r="BN381" s="293">
        <f t="shared" si="113"/>
        <v>0</v>
      </c>
      <c r="BO381" s="293">
        <f t="shared" si="113"/>
        <v>0</v>
      </c>
      <c r="BP381" s="293">
        <f t="shared" si="113"/>
        <v>0</v>
      </c>
      <c r="BQ381" s="293">
        <f t="shared" si="113"/>
        <v>0</v>
      </c>
      <c r="BR381" s="293">
        <f t="shared" si="113"/>
        <v>0</v>
      </c>
      <c r="BS381" s="293">
        <f t="shared" si="113"/>
        <v>0</v>
      </c>
      <c r="BT381" s="293">
        <f t="shared" si="113"/>
        <v>0</v>
      </c>
      <c r="BU381" s="293">
        <f t="shared" si="113"/>
        <v>0</v>
      </c>
    </row>
    <row r="382" spans="2:73" ht="18" customHeight="1" thickBot="1">
      <c r="B382" s="294">
        <v>376</v>
      </c>
      <c r="C382" s="297"/>
      <c r="D382" s="365"/>
      <c r="E382" s="366"/>
      <c r="F382" s="367"/>
      <c r="G382" s="367"/>
      <c r="H382" s="368"/>
      <c r="I382" s="367"/>
      <c r="J382" s="367"/>
      <c r="K382" s="295"/>
      <c r="L382" s="297" t="str">
        <f t="shared" si="97"/>
        <v/>
      </c>
      <c r="M382" s="297"/>
      <c r="N382" s="298">
        <f t="shared" si="109"/>
        <v>0</v>
      </c>
      <c r="O382" s="298">
        <f t="shared" si="109"/>
        <v>0</v>
      </c>
      <c r="P382" s="298">
        <f t="shared" si="113"/>
        <v>0</v>
      </c>
      <c r="Q382" s="298">
        <f t="shared" si="113"/>
        <v>0</v>
      </c>
      <c r="R382" s="298">
        <f t="shared" si="113"/>
        <v>0</v>
      </c>
      <c r="S382" s="298">
        <f t="shared" si="113"/>
        <v>0</v>
      </c>
      <c r="T382" s="298">
        <f t="shared" si="113"/>
        <v>0</v>
      </c>
      <c r="U382" s="298">
        <f t="shared" si="113"/>
        <v>0</v>
      </c>
      <c r="V382" s="298">
        <f t="shared" si="113"/>
        <v>0</v>
      </c>
      <c r="W382" s="298">
        <f t="shared" si="113"/>
        <v>0</v>
      </c>
      <c r="X382" s="298">
        <f t="shared" si="113"/>
        <v>0</v>
      </c>
      <c r="Y382" s="298">
        <f t="shared" si="113"/>
        <v>0</v>
      </c>
      <c r="Z382" s="298">
        <f t="shared" si="113"/>
        <v>0</v>
      </c>
      <c r="AA382" s="298">
        <f t="shared" si="113"/>
        <v>0</v>
      </c>
      <c r="AB382" s="298">
        <f t="shared" si="113"/>
        <v>0</v>
      </c>
      <c r="AC382" s="298">
        <f t="shared" si="113"/>
        <v>0</v>
      </c>
      <c r="AD382" s="298">
        <f t="shared" si="113"/>
        <v>0</v>
      </c>
      <c r="AE382" s="298">
        <f t="shared" si="113"/>
        <v>0</v>
      </c>
      <c r="AF382" s="298">
        <f t="shared" si="113"/>
        <v>0</v>
      </c>
      <c r="AG382" s="298">
        <f t="shared" si="113"/>
        <v>0</v>
      </c>
      <c r="AH382" s="298">
        <f t="shared" si="113"/>
        <v>0</v>
      </c>
      <c r="AI382" s="298">
        <f t="shared" si="113"/>
        <v>0</v>
      </c>
      <c r="AJ382" s="298">
        <f t="shared" si="113"/>
        <v>0</v>
      </c>
      <c r="AK382" s="298">
        <f t="shared" si="113"/>
        <v>0</v>
      </c>
      <c r="AL382" s="298">
        <f t="shared" si="113"/>
        <v>0</v>
      </c>
      <c r="AM382" s="298">
        <f t="shared" si="113"/>
        <v>0</v>
      </c>
      <c r="AN382" s="298">
        <f t="shared" si="113"/>
        <v>0</v>
      </c>
      <c r="AO382" s="298">
        <f t="shared" si="113"/>
        <v>0</v>
      </c>
      <c r="AP382" s="298">
        <f t="shared" si="113"/>
        <v>0</v>
      </c>
      <c r="AQ382" s="298">
        <f t="shared" si="113"/>
        <v>0</v>
      </c>
      <c r="AR382" s="298">
        <f t="shared" si="113"/>
        <v>0</v>
      </c>
      <c r="AS382" s="298">
        <f t="shared" si="113"/>
        <v>0</v>
      </c>
      <c r="AT382" s="298">
        <f t="shared" si="113"/>
        <v>0</v>
      </c>
      <c r="AU382" s="298">
        <f t="shared" si="113"/>
        <v>0</v>
      </c>
      <c r="AV382" s="298">
        <f t="shared" si="113"/>
        <v>0</v>
      </c>
      <c r="AW382" s="298">
        <f t="shared" si="113"/>
        <v>0</v>
      </c>
      <c r="AX382" s="298">
        <f t="shared" si="113"/>
        <v>0</v>
      </c>
      <c r="AY382" s="298">
        <f t="shared" si="113"/>
        <v>0</v>
      </c>
      <c r="AZ382" s="298">
        <f t="shared" si="113"/>
        <v>0</v>
      </c>
      <c r="BA382" s="298">
        <f t="shared" si="113"/>
        <v>0</v>
      </c>
      <c r="BB382" s="298">
        <f t="shared" si="113"/>
        <v>0</v>
      </c>
      <c r="BC382" s="298">
        <f t="shared" si="113"/>
        <v>0</v>
      </c>
      <c r="BD382" s="298">
        <f t="shared" si="113"/>
        <v>0</v>
      </c>
      <c r="BE382" s="298">
        <f t="shared" si="113"/>
        <v>0</v>
      </c>
      <c r="BF382" s="298">
        <f t="shared" si="113"/>
        <v>0</v>
      </c>
      <c r="BG382" s="298">
        <f t="shared" si="113"/>
        <v>0</v>
      </c>
      <c r="BH382" s="298">
        <f t="shared" si="113"/>
        <v>0</v>
      </c>
      <c r="BI382" s="298">
        <f t="shared" si="113"/>
        <v>0</v>
      </c>
      <c r="BJ382" s="298">
        <f t="shared" si="113"/>
        <v>0</v>
      </c>
      <c r="BK382" s="298">
        <f t="shared" si="113"/>
        <v>0</v>
      </c>
      <c r="BL382" s="298">
        <f t="shared" si="113"/>
        <v>0</v>
      </c>
      <c r="BM382" s="298">
        <f t="shared" si="113"/>
        <v>0</v>
      </c>
      <c r="BN382" s="298">
        <f t="shared" si="113"/>
        <v>0</v>
      </c>
      <c r="BO382" s="298">
        <f t="shared" si="113"/>
        <v>0</v>
      </c>
      <c r="BP382" s="298">
        <f t="shared" si="113"/>
        <v>0</v>
      </c>
      <c r="BQ382" s="298">
        <f t="shared" si="113"/>
        <v>0</v>
      </c>
      <c r="BR382" s="298">
        <f t="shared" si="113"/>
        <v>0</v>
      </c>
      <c r="BS382" s="298">
        <f t="shared" si="113"/>
        <v>0</v>
      </c>
      <c r="BT382" s="298">
        <f t="shared" si="113"/>
        <v>0</v>
      </c>
      <c r="BU382" s="298">
        <f t="shared" si="113"/>
        <v>0</v>
      </c>
    </row>
    <row r="383" spans="2:73" ht="18" customHeight="1">
      <c r="B383" s="294">
        <v>377</v>
      </c>
      <c r="C383" s="292"/>
      <c r="D383" s="361"/>
      <c r="E383" s="362"/>
      <c r="F383" s="363"/>
      <c r="G383" s="363"/>
      <c r="H383" s="364"/>
      <c r="I383" s="363"/>
      <c r="J383" s="363"/>
      <c r="K383" s="291"/>
      <c r="L383" s="292" t="str">
        <f t="shared" si="97"/>
        <v/>
      </c>
      <c r="M383" s="292"/>
      <c r="N383" s="293">
        <f t="shared" si="109"/>
        <v>0</v>
      </c>
      <c r="O383" s="293">
        <f t="shared" si="109"/>
        <v>0</v>
      </c>
      <c r="P383" s="293">
        <f t="shared" si="113"/>
        <v>0</v>
      </c>
      <c r="Q383" s="293">
        <f t="shared" si="113"/>
        <v>0</v>
      </c>
      <c r="R383" s="293">
        <f t="shared" si="113"/>
        <v>0</v>
      </c>
      <c r="S383" s="293">
        <f t="shared" si="113"/>
        <v>0</v>
      </c>
      <c r="T383" s="293">
        <f t="shared" si="113"/>
        <v>0</v>
      </c>
      <c r="U383" s="293">
        <f t="shared" si="113"/>
        <v>0</v>
      </c>
      <c r="V383" s="293">
        <f t="shared" si="113"/>
        <v>0</v>
      </c>
      <c r="W383" s="293">
        <f t="shared" si="113"/>
        <v>0</v>
      </c>
      <c r="X383" s="293">
        <f t="shared" si="113"/>
        <v>0</v>
      </c>
      <c r="Y383" s="293">
        <f t="shared" si="113"/>
        <v>0</v>
      </c>
      <c r="Z383" s="293">
        <f t="shared" si="113"/>
        <v>0</v>
      </c>
      <c r="AA383" s="293">
        <f t="shared" si="113"/>
        <v>0</v>
      </c>
      <c r="AB383" s="293">
        <f t="shared" si="113"/>
        <v>0</v>
      </c>
      <c r="AC383" s="293">
        <f t="shared" si="113"/>
        <v>0</v>
      </c>
      <c r="AD383" s="293">
        <f t="shared" si="113"/>
        <v>0</v>
      </c>
      <c r="AE383" s="293">
        <f t="shared" si="113"/>
        <v>0</v>
      </c>
      <c r="AF383" s="293">
        <f t="shared" si="113"/>
        <v>0</v>
      </c>
      <c r="AG383" s="293">
        <f t="shared" si="113"/>
        <v>0</v>
      </c>
      <c r="AH383" s="293">
        <f t="shared" si="113"/>
        <v>0</v>
      </c>
      <c r="AI383" s="293">
        <f t="shared" si="113"/>
        <v>0</v>
      </c>
      <c r="AJ383" s="293">
        <f t="shared" si="113"/>
        <v>0</v>
      </c>
      <c r="AK383" s="293">
        <f t="shared" si="113"/>
        <v>0</v>
      </c>
      <c r="AL383" s="293">
        <f t="shared" si="113"/>
        <v>0</v>
      </c>
      <c r="AM383" s="293">
        <f t="shared" si="113"/>
        <v>0</v>
      </c>
      <c r="AN383" s="293">
        <f t="shared" si="113"/>
        <v>0</v>
      </c>
      <c r="AO383" s="293">
        <f t="shared" si="113"/>
        <v>0</v>
      </c>
      <c r="AP383" s="293">
        <f t="shared" si="113"/>
        <v>0</v>
      </c>
      <c r="AQ383" s="293">
        <f t="shared" si="113"/>
        <v>0</v>
      </c>
      <c r="AR383" s="293">
        <f t="shared" si="113"/>
        <v>0</v>
      </c>
      <c r="AS383" s="293">
        <f t="shared" si="113"/>
        <v>0</v>
      </c>
      <c r="AT383" s="293">
        <f t="shared" si="113"/>
        <v>0</v>
      </c>
      <c r="AU383" s="293">
        <f t="shared" si="113"/>
        <v>0</v>
      </c>
      <c r="AV383" s="293">
        <f t="shared" si="113"/>
        <v>0</v>
      </c>
      <c r="AW383" s="293">
        <f t="shared" si="113"/>
        <v>0</v>
      </c>
      <c r="AX383" s="293">
        <f t="shared" si="113"/>
        <v>0</v>
      </c>
      <c r="AY383" s="293">
        <f t="shared" si="113"/>
        <v>0</v>
      </c>
      <c r="AZ383" s="293">
        <f t="shared" si="113"/>
        <v>0</v>
      </c>
      <c r="BA383" s="293">
        <f t="shared" si="113"/>
        <v>0</v>
      </c>
      <c r="BB383" s="293">
        <f t="shared" si="113"/>
        <v>0</v>
      </c>
      <c r="BC383" s="293">
        <f t="shared" si="113"/>
        <v>0</v>
      </c>
      <c r="BD383" s="293">
        <f t="shared" si="113"/>
        <v>0</v>
      </c>
      <c r="BE383" s="293">
        <f t="shared" si="113"/>
        <v>0</v>
      </c>
      <c r="BF383" s="293">
        <f t="shared" si="113"/>
        <v>0</v>
      </c>
      <c r="BG383" s="293">
        <f t="shared" si="113"/>
        <v>0</v>
      </c>
      <c r="BH383" s="293">
        <f t="shared" si="113"/>
        <v>0</v>
      </c>
      <c r="BI383" s="293">
        <f t="shared" si="113"/>
        <v>0</v>
      </c>
      <c r="BJ383" s="293">
        <f t="shared" si="113"/>
        <v>0</v>
      </c>
      <c r="BK383" s="293">
        <f t="shared" si="113"/>
        <v>0</v>
      </c>
      <c r="BL383" s="293">
        <f t="shared" si="113"/>
        <v>0</v>
      </c>
      <c r="BM383" s="293">
        <f t="shared" si="113"/>
        <v>0</v>
      </c>
      <c r="BN383" s="293">
        <f t="shared" si="113"/>
        <v>0</v>
      </c>
      <c r="BO383" s="293">
        <f t="shared" si="113"/>
        <v>0</v>
      </c>
      <c r="BP383" s="293">
        <f t="shared" si="113"/>
        <v>0</v>
      </c>
      <c r="BQ383" s="293">
        <f t="shared" si="113"/>
        <v>0</v>
      </c>
      <c r="BR383" s="293">
        <f t="shared" si="113"/>
        <v>0</v>
      </c>
      <c r="BS383" s="293">
        <f t="shared" si="113"/>
        <v>0</v>
      </c>
      <c r="BT383" s="293">
        <f t="shared" si="113"/>
        <v>0</v>
      </c>
      <c r="BU383" s="293">
        <f t="shared" si="113"/>
        <v>0</v>
      </c>
    </row>
    <row r="384" spans="2:73" ht="18" customHeight="1" thickBot="1">
      <c r="B384" s="294">
        <v>378</v>
      </c>
      <c r="C384" s="297"/>
      <c r="D384" s="365"/>
      <c r="E384" s="366"/>
      <c r="F384" s="367"/>
      <c r="G384" s="367"/>
      <c r="H384" s="368"/>
      <c r="I384" s="367"/>
      <c r="J384" s="367"/>
      <c r="K384" s="295"/>
      <c r="L384" s="297" t="str">
        <f t="shared" si="97"/>
        <v/>
      </c>
      <c r="M384" s="297"/>
      <c r="N384" s="298">
        <f t="shared" si="109"/>
        <v>0</v>
      </c>
      <c r="O384" s="298">
        <f t="shared" si="109"/>
        <v>0</v>
      </c>
      <c r="P384" s="298">
        <f t="shared" si="113"/>
        <v>0</v>
      </c>
      <c r="Q384" s="298">
        <f t="shared" si="113"/>
        <v>0</v>
      </c>
      <c r="R384" s="298">
        <f t="shared" si="113"/>
        <v>0</v>
      </c>
      <c r="S384" s="298">
        <f t="shared" si="113"/>
        <v>0</v>
      </c>
      <c r="T384" s="298">
        <f t="shared" si="113"/>
        <v>0</v>
      </c>
      <c r="U384" s="298">
        <f t="shared" si="113"/>
        <v>0</v>
      </c>
      <c r="V384" s="298">
        <f t="shared" si="113"/>
        <v>0</v>
      </c>
      <c r="W384" s="298">
        <f t="shared" si="113"/>
        <v>0</v>
      </c>
      <c r="X384" s="298">
        <f t="shared" si="113"/>
        <v>0</v>
      </c>
      <c r="Y384" s="298">
        <f t="shared" si="113"/>
        <v>0</v>
      </c>
      <c r="Z384" s="298">
        <f t="shared" si="113"/>
        <v>0</v>
      </c>
      <c r="AA384" s="298">
        <f t="shared" si="113"/>
        <v>0</v>
      </c>
      <c r="AB384" s="298">
        <f t="shared" si="113"/>
        <v>0</v>
      </c>
      <c r="AC384" s="298">
        <f t="shared" si="113"/>
        <v>0</v>
      </c>
      <c r="AD384" s="298">
        <f t="shared" si="113"/>
        <v>0</v>
      </c>
      <c r="AE384" s="298">
        <f t="shared" si="113"/>
        <v>0</v>
      </c>
      <c r="AF384" s="298">
        <f t="shared" si="113"/>
        <v>0</v>
      </c>
      <c r="AG384" s="298">
        <f t="shared" si="113"/>
        <v>0</v>
      </c>
      <c r="AH384" s="298">
        <f t="shared" si="113"/>
        <v>0</v>
      </c>
      <c r="AI384" s="298">
        <f t="shared" si="113"/>
        <v>0</v>
      </c>
      <c r="AJ384" s="298">
        <f t="shared" si="113"/>
        <v>0</v>
      </c>
      <c r="AK384" s="298">
        <f t="shared" si="113"/>
        <v>0</v>
      </c>
      <c r="AL384" s="298">
        <f t="shared" si="113"/>
        <v>0</v>
      </c>
      <c r="AM384" s="298">
        <f t="shared" si="113"/>
        <v>0</v>
      </c>
      <c r="AN384" s="298">
        <f t="shared" si="113"/>
        <v>0</v>
      </c>
      <c r="AO384" s="298">
        <f t="shared" si="113"/>
        <v>0</v>
      </c>
      <c r="AP384" s="298">
        <f t="shared" si="113"/>
        <v>0</v>
      </c>
      <c r="AQ384" s="298">
        <f t="shared" si="113"/>
        <v>0</v>
      </c>
      <c r="AR384" s="298">
        <f t="shared" si="113"/>
        <v>0</v>
      </c>
      <c r="AS384" s="298">
        <f t="shared" si="113"/>
        <v>0</v>
      </c>
      <c r="AT384" s="298">
        <f t="shared" si="113"/>
        <v>0</v>
      </c>
      <c r="AU384" s="298">
        <f t="shared" si="113"/>
        <v>0</v>
      </c>
      <c r="AV384" s="298">
        <f t="shared" si="113"/>
        <v>0</v>
      </c>
      <c r="AW384" s="298">
        <f t="shared" si="113"/>
        <v>0</v>
      </c>
      <c r="AX384" s="298">
        <f t="shared" si="113"/>
        <v>0</v>
      </c>
      <c r="AY384" s="298">
        <f t="shared" si="113"/>
        <v>0</v>
      </c>
      <c r="AZ384" s="298">
        <f t="shared" si="113"/>
        <v>0</v>
      </c>
      <c r="BA384" s="298">
        <f t="shared" si="113"/>
        <v>0</v>
      </c>
      <c r="BB384" s="298">
        <f t="shared" si="113"/>
        <v>0</v>
      </c>
      <c r="BC384" s="298">
        <f t="shared" si="113"/>
        <v>0</v>
      </c>
      <c r="BD384" s="298">
        <f t="shared" si="113"/>
        <v>0</v>
      </c>
      <c r="BE384" s="298">
        <f t="shared" si="113"/>
        <v>0</v>
      </c>
      <c r="BF384" s="298">
        <f t="shared" si="113"/>
        <v>0</v>
      </c>
      <c r="BG384" s="298">
        <f t="shared" si="113"/>
        <v>0</v>
      </c>
      <c r="BH384" s="298">
        <f t="shared" si="113"/>
        <v>0</v>
      </c>
      <c r="BI384" s="298">
        <f t="shared" si="113"/>
        <v>0</v>
      </c>
      <c r="BJ384" s="298">
        <f t="shared" si="113"/>
        <v>0</v>
      </c>
      <c r="BK384" s="298">
        <f t="shared" si="113"/>
        <v>0</v>
      </c>
      <c r="BL384" s="298">
        <f t="shared" si="113"/>
        <v>0</v>
      </c>
      <c r="BM384" s="298">
        <f t="shared" si="113"/>
        <v>0</v>
      </c>
      <c r="BN384" s="298">
        <f t="shared" si="113"/>
        <v>0</v>
      </c>
      <c r="BO384" s="298">
        <f t="shared" si="113"/>
        <v>0</v>
      </c>
      <c r="BP384" s="298">
        <f t="shared" si="113"/>
        <v>0</v>
      </c>
      <c r="BQ384" s="298">
        <f t="shared" si="113"/>
        <v>0</v>
      </c>
      <c r="BR384" s="298">
        <f t="shared" si="113"/>
        <v>0</v>
      </c>
      <c r="BS384" s="298">
        <f t="shared" si="113"/>
        <v>0</v>
      </c>
      <c r="BT384" s="298">
        <f t="shared" si="113"/>
        <v>0</v>
      </c>
      <c r="BU384" s="298">
        <f t="shared" si="113"/>
        <v>0</v>
      </c>
    </row>
    <row r="385" spans="2:73" ht="18" customHeight="1">
      <c r="B385" s="294">
        <v>379</v>
      </c>
      <c r="C385" s="292"/>
      <c r="D385" s="361"/>
      <c r="E385" s="362"/>
      <c r="F385" s="363"/>
      <c r="G385" s="363"/>
      <c r="H385" s="364"/>
      <c r="I385" s="363"/>
      <c r="J385" s="363"/>
      <c r="K385" s="291"/>
      <c r="L385" s="292" t="str">
        <f t="shared" si="97"/>
        <v/>
      </c>
      <c r="M385" s="292"/>
      <c r="N385" s="293">
        <f t="shared" si="109"/>
        <v>0</v>
      </c>
      <c r="O385" s="293">
        <f t="shared" si="109"/>
        <v>0</v>
      </c>
      <c r="P385" s="293">
        <f t="shared" si="113"/>
        <v>0</v>
      </c>
      <c r="Q385" s="293">
        <f t="shared" si="113"/>
        <v>0</v>
      </c>
      <c r="R385" s="293">
        <f t="shared" si="113"/>
        <v>0</v>
      </c>
      <c r="S385" s="293">
        <f t="shared" si="113"/>
        <v>0</v>
      </c>
      <c r="T385" s="293">
        <f t="shared" si="113"/>
        <v>0</v>
      </c>
      <c r="U385" s="293">
        <f t="shared" si="113"/>
        <v>0</v>
      </c>
      <c r="V385" s="293">
        <f t="shared" si="113"/>
        <v>0</v>
      </c>
      <c r="W385" s="293">
        <f t="shared" si="113"/>
        <v>0</v>
      </c>
      <c r="X385" s="293">
        <f t="shared" si="113"/>
        <v>0</v>
      </c>
      <c r="Y385" s="293">
        <f t="shared" si="113"/>
        <v>0</v>
      </c>
      <c r="Z385" s="293">
        <f t="shared" si="113"/>
        <v>0</v>
      </c>
      <c r="AA385" s="293">
        <f t="shared" si="113"/>
        <v>0</v>
      </c>
      <c r="AB385" s="293">
        <f t="shared" si="113"/>
        <v>0</v>
      </c>
      <c r="AC385" s="293">
        <f t="shared" si="113"/>
        <v>0</v>
      </c>
      <c r="AD385" s="293">
        <f t="shared" si="113"/>
        <v>0</v>
      </c>
      <c r="AE385" s="293">
        <f t="shared" si="113"/>
        <v>0</v>
      </c>
      <c r="AF385" s="293">
        <f t="shared" si="113"/>
        <v>0</v>
      </c>
      <c r="AG385" s="293">
        <f t="shared" ref="P385:BU389" si="114">SUMIFS(listof_result_total_scores,listof_result_program_codes,$C385,listof_result_teams,AG$3)</f>
        <v>0</v>
      </c>
      <c r="AH385" s="293">
        <f t="shared" si="114"/>
        <v>0</v>
      </c>
      <c r="AI385" s="293">
        <f t="shared" si="114"/>
        <v>0</v>
      </c>
      <c r="AJ385" s="293">
        <f t="shared" si="114"/>
        <v>0</v>
      </c>
      <c r="AK385" s="293">
        <f t="shared" si="114"/>
        <v>0</v>
      </c>
      <c r="AL385" s="293">
        <f t="shared" si="114"/>
        <v>0</v>
      </c>
      <c r="AM385" s="293">
        <f t="shared" si="114"/>
        <v>0</v>
      </c>
      <c r="AN385" s="293">
        <f t="shared" si="114"/>
        <v>0</v>
      </c>
      <c r="AO385" s="293">
        <f t="shared" si="114"/>
        <v>0</v>
      </c>
      <c r="AP385" s="293">
        <f t="shared" si="114"/>
        <v>0</v>
      </c>
      <c r="AQ385" s="293">
        <f t="shared" si="114"/>
        <v>0</v>
      </c>
      <c r="AR385" s="293">
        <f t="shared" si="114"/>
        <v>0</v>
      </c>
      <c r="AS385" s="293">
        <f t="shared" si="114"/>
        <v>0</v>
      </c>
      <c r="AT385" s="293">
        <f t="shared" si="114"/>
        <v>0</v>
      </c>
      <c r="AU385" s="293">
        <f t="shared" si="114"/>
        <v>0</v>
      </c>
      <c r="AV385" s="293">
        <f t="shared" si="114"/>
        <v>0</v>
      </c>
      <c r="AW385" s="293">
        <f t="shared" si="114"/>
        <v>0</v>
      </c>
      <c r="AX385" s="293">
        <f t="shared" si="114"/>
        <v>0</v>
      </c>
      <c r="AY385" s="293">
        <f t="shared" si="114"/>
        <v>0</v>
      </c>
      <c r="AZ385" s="293">
        <f t="shared" si="114"/>
        <v>0</v>
      </c>
      <c r="BA385" s="293">
        <f t="shared" si="114"/>
        <v>0</v>
      </c>
      <c r="BB385" s="293">
        <f t="shared" si="114"/>
        <v>0</v>
      </c>
      <c r="BC385" s="293">
        <f t="shared" si="114"/>
        <v>0</v>
      </c>
      <c r="BD385" s="293">
        <f t="shared" si="114"/>
        <v>0</v>
      </c>
      <c r="BE385" s="293">
        <f t="shared" si="114"/>
        <v>0</v>
      </c>
      <c r="BF385" s="293">
        <f t="shared" si="114"/>
        <v>0</v>
      </c>
      <c r="BG385" s="293">
        <f t="shared" si="114"/>
        <v>0</v>
      </c>
      <c r="BH385" s="293">
        <f t="shared" si="114"/>
        <v>0</v>
      </c>
      <c r="BI385" s="293">
        <f t="shared" si="114"/>
        <v>0</v>
      </c>
      <c r="BJ385" s="293">
        <f t="shared" si="114"/>
        <v>0</v>
      </c>
      <c r="BK385" s="293">
        <f t="shared" si="114"/>
        <v>0</v>
      </c>
      <c r="BL385" s="293">
        <f t="shared" si="114"/>
        <v>0</v>
      </c>
      <c r="BM385" s="293">
        <f t="shared" si="114"/>
        <v>0</v>
      </c>
      <c r="BN385" s="293">
        <f t="shared" si="114"/>
        <v>0</v>
      </c>
      <c r="BO385" s="293">
        <f t="shared" si="114"/>
        <v>0</v>
      </c>
      <c r="BP385" s="293">
        <f t="shared" si="114"/>
        <v>0</v>
      </c>
      <c r="BQ385" s="293">
        <f t="shared" si="114"/>
        <v>0</v>
      </c>
      <c r="BR385" s="293">
        <f t="shared" si="114"/>
        <v>0</v>
      </c>
      <c r="BS385" s="293">
        <f t="shared" si="114"/>
        <v>0</v>
      </c>
      <c r="BT385" s="293">
        <f t="shared" si="114"/>
        <v>0</v>
      </c>
      <c r="BU385" s="293">
        <f t="shared" si="114"/>
        <v>0</v>
      </c>
    </row>
    <row r="386" spans="2:73" ht="18" customHeight="1" thickBot="1">
      <c r="B386" s="294">
        <v>380</v>
      </c>
      <c r="C386" s="297"/>
      <c r="D386" s="365"/>
      <c r="E386" s="366"/>
      <c r="F386" s="367"/>
      <c r="G386" s="367"/>
      <c r="H386" s="368"/>
      <c r="I386" s="367"/>
      <c r="J386" s="367"/>
      <c r="K386" s="295"/>
      <c r="L386" s="297" t="str">
        <f t="shared" si="97"/>
        <v/>
      </c>
      <c r="M386" s="297"/>
      <c r="N386" s="298">
        <f t="shared" si="109"/>
        <v>0</v>
      </c>
      <c r="O386" s="298">
        <f t="shared" si="109"/>
        <v>0</v>
      </c>
      <c r="P386" s="298">
        <f t="shared" si="114"/>
        <v>0</v>
      </c>
      <c r="Q386" s="298">
        <f t="shared" si="114"/>
        <v>0</v>
      </c>
      <c r="R386" s="298">
        <f t="shared" si="114"/>
        <v>0</v>
      </c>
      <c r="S386" s="298">
        <f t="shared" si="114"/>
        <v>0</v>
      </c>
      <c r="T386" s="298">
        <f t="shared" si="114"/>
        <v>0</v>
      </c>
      <c r="U386" s="298">
        <f t="shared" si="114"/>
        <v>0</v>
      </c>
      <c r="V386" s="298">
        <f t="shared" si="114"/>
        <v>0</v>
      </c>
      <c r="W386" s="298">
        <f t="shared" si="114"/>
        <v>0</v>
      </c>
      <c r="X386" s="298">
        <f t="shared" si="114"/>
        <v>0</v>
      </c>
      <c r="Y386" s="298">
        <f t="shared" si="114"/>
        <v>0</v>
      </c>
      <c r="Z386" s="298">
        <f t="shared" si="114"/>
        <v>0</v>
      </c>
      <c r="AA386" s="298">
        <f t="shared" si="114"/>
        <v>0</v>
      </c>
      <c r="AB386" s="298">
        <f t="shared" si="114"/>
        <v>0</v>
      </c>
      <c r="AC386" s="298">
        <f t="shared" si="114"/>
        <v>0</v>
      </c>
      <c r="AD386" s="298">
        <f t="shared" si="114"/>
        <v>0</v>
      </c>
      <c r="AE386" s="298">
        <f t="shared" si="114"/>
        <v>0</v>
      </c>
      <c r="AF386" s="298">
        <f t="shared" si="114"/>
        <v>0</v>
      </c>
      <c r="AG386" s="298">
        <f t="shared" si="114"/>
        <v>0</v>
      </c>
      <c r="AH386" s="298">
        <f t="shared" si="114"/>
        <v>0</v>
      </c>
      <c r="AI386" s="298">
        <f t="shared" si="114"/>
        <v>0</v>
      </c>
      <c r="AJ386" s="298">
        <f t="shared" si="114"/>
        <v>0</v>
      </c>
      <c r="AK386" s="298">
        <f t="shared" si="114"/>
        <v>0</v>
      </c>
      <c r="AL386" s="298">
        <f t="shared" si="114"/>
        <v>0</v>
      </c>
      <c r="AM386" s="298">
        <f t="shared" si="114"/>
        <v>0</v>
      </c>
      <c r="AN386" s="298">
        <f t="shared" si="114"/>
        <v>0</v>
      </c>
      <c r="AO386" s="298">
        <f t="shared" si="114"/>
        <v>0</v>
      </c>
      <c r="AP386" s="298">
        <f t="shared" si="114"/>
        <v>0</v>
      </c>
      <c r="AQ386" s="298">
        <f t="shared" si="114"/>
        <v>0</v>
      </c>
      <c r="AR386" s="298">
        <f t="shared" si="114"/>
        <v>0</v>
      </c>
      <c r="AS386" s="298">
        <f t="shared" si="114"/>
        <v>0</v>
      </c>
      <c r="AT386" s="298">
        <f t="shared" si="114"/>
        <v>0</v>
      </c>
      <c r="AU386" s="298">
        <f t="shared" si="114"/>
        <v>0</v>
      </c>
      <c r="AV386" s="298">
        <f t="shared" si="114"/>
        <v>0</v>
      </c>
      <c r="AW386" s="298">
        <f t="shared" si="114"/>
        <v>0</v>
      </c>
      <c r="AX386" s="298">
        <f t="shared" si="114"/>
        <v>0</v>
      </c>
      <c r="AY386" s="298">
        <f t="shared" si="114"/>
        <v>0</v>
      </c>
      <c r="AZ386" s="298">
        <f t="shared" si="114"/>
        <v>0</v>
      </c>
      <c r="BA386" s="298">
        <f t="shared" si="114"/>
        <v>0</v>
      </c>
      <c r="BB386" s="298">
        <f t="shared" si="114"/>
        <v>0</v>
      </c>
      <c r="BC386" s="298">
        <f t="shared" si="114"/>
        <v>0</v>
      </c>
      <c r="BD386" s="298">
        <f t="shared" si="114"/>
        <v>0</v>
      </c>
      <c r="BE386" s="298">
        <f t="shared" si="114"/>
        <v>0</v>
      </c>
      <c r="BF386" s="298">
        <f t="shared" si="114"/>
        <v>0</v>
      </c>
      <c r="BG386" s="298">
        <f t="shared" si="114"/>
        <v>0</v>
      </c>
      <c r="BH386" s="298">
        <f t="shared" si="114"/>
        <v>0</v>
      </c>
      <c r="BI386" s="298">
        <f t="shared" si="114"/>
        <v>0</v>
      </c>
      <c r="BJ386" s="298">
        <f t="shared" si="114"/>
        <v>0</v>
      </c>
      <c r="BK386" s="298">
        <f t="shared" si="114"/>
        <v>0</v>
      </c>
      <c r="BL386" s="298">
        <f t="shared" si="114"/>
        <v>0</v>
      </c>
      <c r="BM386" s="298">
        <f t="shared" si="114"/>
        <v>0</v>
      </c>
      <c r="BN386" s="298">
        <f t="shared" si="114"/>
        <v>0</v>
      </c>
      <c r="BO386" s="298">
        <f t="shared" si="114"/>
        <v>0</v>
      </c>
      <c r="BP386" s="298">
        <f t="shared" si="114"/>
        <v>0</v>
      </c>
      <c r="BQ386" s="298">
        <f t="shared" si="114"/>
        <v>0</v>
      </c>
      <c r="BR386" s="298">
        <f t="shared" si="114"/>
        <v>0</v>
      </c>
      <c r="BS386" s="298">
        <f t="shared" si="114"/>
        <v>0</v>
      </c>
      <c r="BT386" s="298">
        <f t="shared" si="114"/>
        <v>0</v>
      </c>
      <c r="BU386" s="298">
        <f t="shared" si="114"/>
        <v>0</v>
      </c>
    </row>
    <row r="387" spans="2:73" ht="18" customHeight="1">
      <c r="B387" s="294">
        <v>381</v>
      </c>
      <c r="C387" s="292"/>
      <c r="D387" s="361"/>
      <c r="E387" s="362"/>
      <c r="F387" s="363"/>
      <c r="G387" s="363"/>
      <c r="H387" s="364"/>
      <c r="I387" s="363"/>
      <c r="J387" s="363"/>
      <c r="K387" s="291"/>
      <c r="L387" s="292" t="str">
        <f t="shared" si="97"/>
        <v/>
      </c>
      <c r="M387" s="292"/>
      <c r="N387" s="293">
        <f t="shared" ref="N387:AC406" si="115">SUMIFS(listof_result_total_scores,listof_result_program_codes,$C387,listof_result_teams,N$3)</f>
        <v>0</v>
      </c>
      <c r="O387" s="293">
        <f t="shared" si="115"/>
        <v>0</v>
      </c>
      <c r="P387" s="293">
        <f t="shared" si="115"/>
        <v>0</v>
      </c>
      <c r="Q387" s="293">
        <f t="shared" si="115"/>
        <v>0</v>
      </c>
      <c r="R387" s="293">
        <f t="shared" si="115"/>
        <v>0</v>
      </c>
      <c r="S387" s="293">
        <f t="shared" si="115"/>
        <v>0</v>
      </c>
      <c r="T387" s="293">
        <f t="shared" si="115"/>
        <v>0</v>
      </c>
      <c r="U387" s="293">
        <f t="shared" si="115"/>
        <v>0</v>
      </c>
      <c r="V387" s="293">
        <f t="shared" si="115"/>
        <v>0</v>
      </c>
      <c r="W387" s="293">
        <f t="shared" si="115"/>
        <v>0</v>
      </c>
      <c r="X387" s="293">
        <f t="shared" si="115"/>
        <v>0</v>
      </c>
      <c r="Y387" s="293">
        <f t="shared" si="115"/>
        <v>0</v>
      </c>
      <c r="Z387" s="293">
        <f t="shared" si="115"/>
        <v>0</v>
      </c>
      <c r="AA387" s="293">
        <f t="shared" si="115"/>
        <v>0</v>
      </c>
      <c r="AB387" s="293">
        <f t="shared" si="115"/>
        <v>0</v>
      </c>
      <c r="AC387" s="293">
        <f t="shared" si="115"/>
        <v>0</v>
      </c>
      <c r="AD387" s="293">
        <f t="shared" si="114"/>
        <v>0</v>
      </c>
      <c r="AE387" s="293">
        <f t="shared" si="114"/>
        <v>0</v>
      </c>
      <c r="AF387" s="293">
        <f t="shared" si="114"/>
        <v>0</v>
      </c>
      <c r="AG387" s="293">
        <f t="shared" si="114"/>
        <v>0</v>
      </c>
      <c r="AH387" s="293">
        <f t="shared" si="114"/>
        <v>0</v>
      </c>
      <c r="AI387" s="293">
        <f t="shared" si="114"/>
        <v>0</v>
      </c>
      <c r="AJ387" s="293">
        <f t="shared" si="114"/>
        <v>0</v>
      </c>
      <c r="AK387" s="293">
        <f t="shared" si="114"/>
        <v>0</v>
      </c>
      <c r="AL387" s="293">
        <f t="shared" si="114"/>
        <v>0</v>
      </c>
      <c r="AM387" s="293">
        <f t="shared" si="114"/>
        <v>0</v>
      </c>
      <c r="AN387" s="293">
        <f t="shared" si="114"/>
        <v>0</v>
      </c>
      <c r="AO387" s="293">
        <f t="shared" si="114"/>
        <v>0</v>
      </c>
      <c r="AP387" s="293">
        <f t="shared" si="114"/>
        <v>0</v>
      </c>
      <c r="AQ387" s="293">
        <f t="shared" si="114"/>
        <v>0</v>
      </c>
      <c r="AR387" s="293">
        <f t="shared" si="114"/>
        <v>0</v>
      </c>
      <c r="AS387" s="293">
        <f t="shared" si="114"/>
        <v>0</v>
      </c>
      <c r="AT387" s="293">
        <f t="shared" si="114"/>
        <v>0</v>
      </c>
      <c r="AU387" s="293">
        <f t="shared" si="114"/>
        <v>0</v>
      </c>
      <c r="AV387" s="293">
        <f t="shared" si="114"/>
        <v>0</v>
      </c>
      <c r="AW387" s="293">
        <f t="shared" si="114"/>
        <v>0</v>
      </c>
      <c r="AX387" s="293">
        <f t="shared" si="114"/>
        <v>0</v>
      </c>
      <c r="AY387" s="293">
        <f t="shared" si="114"/>
        <v>0</v>
      </c>
      <c r="AZ387" s="293">
        <f t="shared" si="114"/>
        <v>0</v>
      </c>
      <c r="BA387" s="293">
        <f t="shared" si="114"/>
        <v>0</v>
      </c>
      <c r="BB387" s="293">
        <f t="shared" si="114"/>
        <v>0</v>
      </c>
      <c r="BC387" s="293">
        <f t="shared" si="114"/>
        <v>0</v>
      </c>
      <c r="BD387" s="293">
        <f t="shared" si="114"/>
        <v>0</v>
      </c>
      <c r="BE387" s="293">
        <f t="shared" si="114"/>
        <v>0</v>
      </c>
      <c r="BF387" s="293">
        <f t="shared" si="114"/>
        <v>0</v>
      </c>
      <c r="BG387" s="293">
        <f t="shared" si="114"/>
        <v>0</v>
      </c>
      <c r="BH387" s="293">
        <f t="shared" si="114"/>
        <v>0</v>
      </c>
      <c r="BI387" s="293">
        <f t="shared" si="114"/>
        <v>0</v>
      </c>
      <c r="BJ387" s="293">
        <f t="shared" si="114"/>
        <v>0</v>
      </c>
      <c r="BK387" s="293">
        <f t="shared" si="114"/>
        <v>0</v>
      </c>
      <c r="BL387" s="293">
        <f t="shared" si="114"/>
        <v>0</v>
      </c>
      <c r="BM387" s="293">
        <f t="shared" si="114"/>
        <v>0</v>
      </c>
      <c r="BN387" s="293">
        <f t="shared" si="114"/>
        <v>0</v>
      </c>
      <c r="BO387" s="293">
        <f t="shared" si="114"/>
        <v>0</v>
      </c>
      <c r="BP387" s="293">
        <f t="shared" si="114"/>
        <v>0</v>
      </c>
      <c r="BQ387" s="293">
        <f t="shared" si="114"/>
        <v>0</v>
      </c>
      <c r="BR387" s="293">
        <f t="shared" si="114"/>
        <v>0</v>
      </c>
      <c r="BS387" s="293">
        <f t="shared" si="114"/>
        <v>0</v>
      </c>
      <c r="BT387" s="293">
        <f t="shared" si="114"/>
        <v>0</v>
      </c>
      <c r="BU387" s="293">
        <f t="shared" si="114"/>
        <v>0</v>
      </c>
    </row>
    <row r="388" spans="2:73" ht="18" customHeight="1" thickBot="1">
      <c r="B388" s="294">
        <v>382</v>
      </c>
      <c r="C388" s="297"/>
      <c r="D388" s="365"/>
      <c r="E388" s="366"/>
      <c r="F388" s="367"/>
      <c r="G388" s="367"/>
      <c r="H388" s="368"/>
      <c r="I388" s="367"/>
      <c r="J388" s="367"/>
      <c r="K388" s="295"/>
      <c r="L388" s="297" t="str">
        <f t="shared" si="97"/>
        <v/>
      </c>
      <c r="M388" s="297"/>
      <c r="N388" s="298">
        <f t="shared" si="115"/>
        <v>0</v>
      </c>
      <c r="O388" s="298">
        <f t="shared" si="115"/>
        <v>0</v>
      </c>
      <c r="P388" s="298">
        <f t="shared" si="114"/>
        <v>0</v>
      </c>
      <c r="Q388" s="298">
        <f t="shared" si="114"/>
        <v>0</v>
      </c>
      <c r="R388" s="298">
        <f t="shared" si="114"/>
        <v>0</v>
      </c>
      <c r="S388" s="298">
        <f t="shared" si="114"/>
        <v>0</v>
      </c>
      <c r="T388" s="298">
        <f t="shared" si="114"/>
        <v>0</v>
      </c>
      <c r="U388" s="298">
        <f t="shared" si="114"/>
        <v>0</v>
      </c>
      <c r="V388" s="298">
        <f t="shared" si="114"/>
        <v>0</v>
      </c>
      <c r="W388" s="298">
        <f t="shared" si="114"/>
        <v>0</v>
      </c>
      <c r="X388" s="298">
        <f t="shared" si="114"/>
        <v>0</v>
      </c>
      <c r="Y388" s="298">
        <f t="shared" si="114"/>
        <v>0</v>
      </c>
      <c r="Z388" s="298">
        <f t="shared" si="114"/>
        <v>0</v>
      </c>
      <c r="AA388" s="298">
        <f t="shared" si="114"/>
        <v>0</v>
      </c>
      <c r="AB388" s="298">
        <f t="shared" si="114"/>
        <v>0</v>
      </c>
      <c r="AC388" s="298">
        <f t="shared" si="114"/>
        <v>0</v>
      </c>
      <c r="AD388" s="298">
        <f t="shared" si="114"/>
        <v>0</v>
      </c>
      <c r="AE388" s="298">
        <f t="shared" si="114"/>
        <v>0</v>
      </c>
      <c r="AF388" s="298">
        <f t="shared" si="114"/>
        <v>0</v>
      </c>
      <c r="AG388" s="298">
        <f t="shared" si="114"/>
        <v>0</v>
      </c>
      <c r="AH388" s="298">
        <f t="shared" si="114"/>
        <v>0</v>
      </c>
      <c r="AI388" s="298">
        <f t="shared" si="114"/>
        <v>0</v>
      </c>
      <c r="AJ388" s="298">
        <f t="shared" si="114"/>
        <v>0</v>
      </c>
      <c r="AK388" s="298">
        <f t="shared" si="114"/>
        <v>0</v>
      </c>
      <c r="AL388" s="298">
        <f t="shared" si="114"/>
        <v>0</v>
      </c>
      <c r="AM388" s="298">
        <f t="shared" si="114"/>
        <v>0</v>
      </c>
      <c r="AN388" s="298">
        <f t="shared" si="114"/>
        <v>0</v>
      </c>
      <c r="AO388" s="298">
        <f t="shared" si="114"/>
        <v>0</v>
      </c>
      <c r="AP388" s="298">
        <f t="shared" si="114"/>
        <v>0</v>
      </c>
      <c r="AQ388" s="298">
        <f t="shared" si="114"/>
        <v>0</v>
      </c>
      <c r="AR388" s="298">
        <f t="shared" si="114"/>
        <v>0</v>
      </c>
      <c r="AS388" s="298">
        <f t="shared" si="114"/>
        <v>0</v>
      </c>
      <c r="AT388" s="298">
        <f t="shared" si="114"/>
        <v>0</v>
      </c>
      <c r="AU388" s="298">
        <f t="shared" si="114"/>
        <v>0</v>
      </c>
      <c r="AV388" s="298">
        <f t="shared" si="114"/>
        <v>0</v>
      </c>
      <c r="AW388" s="298">
        <f t="shared" si="114"/>
        <v>0</v>
      </c>
      <c r="AX388" s="298">
        <f t="shared" si="114"/>
        <v>0</v>
      </c>
      <c r="AY388" s="298">
        <f t="shared" si="114"/>
        <v>0</v>
      </c>
      <c r="AZ388" s="298">
        <f t="shared" si="114"/>
        <v>0</v>
      </c>
      <c r="BA388" s="298">
        <f t="shared" si="114"/>
        <v>0</v>
      </c>
      <c r="BB388" s="298">
        <f t="shared" si="114"/>
        <v>0</v>
      </c>
      <c r="BC388" s="298">
        <f t="shared" si="114"/>
        <v>0</v>
      </c>
      <c r="BD388" s="298">
        <f t="shared" si="114"/>
        <v>0</v>
      </c>
      <c r="BE388" s="298">
        <f t="shared" si="114"/>
        <v>0</v>
      </c>
      <c r="BF388" s="298">
        <f t="shared" si="114"/>
        <v>0</v>
      </c>
      <c r="BG388" s="298">
        <f t="shared" si="114"/>
        <v>0</v>
      </c>
      <c r="BH388" s="298">
        <f t="shared" si="114"/>
        <v>0</v>
      </c>
      <c r="BI388" s="298">
        <f t="shared" si="114"/>
        <v>0</v>
      </c>
      <c r="BJ388" s="298">
        <f t="shared" si="114"/>
        <v>0</v>
      </c>
      <c r="BK388" s="298">
        <f t="shared" si="114"/>
        <v>0</v>
      </c>
      <c r="BL388" s="298">
        <f t="shared" si="114"/>
        <v>0</v>
      </c>
      <c r="BM388" s="298">
        <f t="shared" si="114"/>
        <v>0</v>
      </c>
      <c r="BN388" s="298">
        <f t="shared" si="114"/>
        <v>0</v>
      </c>
      <c r="BO388" s="298">
        <f t="shared" si="114"/>
        <v>0</v>
      </c>
      <c r="BP388" s="298">
        <f t="shared" si="114"/>
        <v>0</v>
      </c>
      <c r="BQ388" s="298">
        <f t="shared" si="114"/>
        <v>0</v>
      </c>
      <c r="BR388" s="298">
        <f t="shared" si="114"/>
        <v>0</v>
      </c>
      <c r="BS388" s="298">
        <f t="shared" si="114"/>
        <v>0</v>
      </c>
      <c r="BT388" s="298">
        <f t="shared" si="114"/>
        <v>0</v>
      </c>
      <c r="BU388" s="298">
        <f t="shared" si="114"/>
        <v>0</v>
      </c>
    </row>
    <row r="389" spans="2:73" ht="18" customHeight="1">
      <c r="B389" s="294">
        <v>383</v>
      </c>
      <c r="C389" s="292"/>
      <c r="D389" s="361"/>
      <c r="E389" s="362"/>
      <c r="F389" s="363"/>
      <c r="G389" s="363"/>
      <c r="H389" s="364"/>
      <c r="I389" s="363"/>
      <c r="J389" s="363"/>
      <c r="K389" s="291"/>
      <c r="L389" s="292" t="str">
        <f t="shared" si="97"/>
        <v/>
      </c>
      <c r="M389" s="292"/>
      <c r="N389" s="293">
        <f t="shared" si="115"/>
        <v>0</v>
      </c>
      <c r="O389" s="293">
        <f t="shared" si="115"/>
        <v>0</v>
      </c>
      <c r="P389" s="293">
        <f t="shared" si="114"/>
        <v>0</v>
      </c>
      <c r="Q389" s="293">
        <f t="shared" si="114"/>
        <v>0</v>
      </c>
      <c r="R389" s="293">
        <f t="shared" si="114"/>
        <v>0</v>
      </c>
      <c r="S389" s="293">
        <f t="shared" si="114"/>
        <v>0</v>
      </c>
      <c r="T389" s="293">
        <f t="shared" si="114"/>
        <v>0</v>
      </c>
      <c r="U389" s="293">
        <f t="shared" si="114"/>
        <v>0</v>
      </c>
      <c r="V389" s="293">
        <f t="shared" si="114"/>
        <v>0</v>
      </c>
      <c r="W389" s="293">
        <f t="shared" si="114"/>
        <v>0</v>
      </c>
      <c r="X389" s="293">
        <f t="shared" si="114"/>
        <v>0</v>
      </c>
      <c r="Y389" s="293">
        <f t="shared" si="114"/>
        <v>0</v>
      </c>
      <c r="Z389" s="293">
        <f t="shared" si="114"/>
        <v>0</v>
      </c>
      <c r="AA389" s="293">
        <f t="shared" si="114"/>
        <v>0</v>
      </c>
      <c r="AB389" s="293">
        <f t="shared" si="114"/>
        <v>0</v>
      </c>
      <c r="AC389" s="293">
        <f t="shared" si="114"/>
        <v>0</v>
      </c>
      <c r="AD389" s="293">
        <f t="shared" si="114"/>
        <v>0</v>
      </c>
      <c r="AE389" s="293">
        <f t="shared" si="114"/>
        <v>0</v>
      </c>
      <c r="AF389" s="293">
        <f t="shared" si="114"/>
        <v>0</v>
      </c>
      <c r="AG389" s="293">
        <f t="shared" si="114"/>
        <v>0</v>
      </c>
      <c r="AH389" s="293">
        <f t="shared" si="114"/>
        <v>0</v>
      </c>
      <c r="AI389" s="293">
        <f t="shared" si="114"/>
        <v>0</v>
      </c>
      <c r="AJ389" s="293">
        <f t="shared" si="114"/>
        <v>0</v>
      </c>
      <c r="AK389" s="293">
        <f t="shared" si="114"/>
        <v>0</v>
      </c>
      <c r="AL389" s="293">
        <f t="shared" si="114"/>
        <v>0</v>
      </c>
      <c r="AM389" s="293">
        <f t="shared" si="114"/>
        <v>0</v>
      </c>
      <c r="AN389" s="293">
        <f t="shared" si="114"/>
        <v>0</v>
      </c>
      <c r="AO389" s="293">
        <f t="shared" si="114"/>
        <v>0</v>
      </c>
      <c r="AP389" s="293">
        <f t="shared" si="114"/>
        <v>0</v>
      </c>
      <c r="AQ389" s="293">
        <f t="shared" si="114"/>
        <v>0</v>
      </c>
      <c r="AR389" s="293">
        <f t="shared" si="114"/>
        <v>0</v>
      </c>
      <c r="AS389" s="293">
        <f t="shared" si="114"/>
        <v>0</v>
      </c>
      <c r="AT389" s="293">
        <f t="shared" si="114"/>
        <v>0</v>
      </c>
      <c r="AU389" s="293">
        <f t="shared" si="114"/>
        <v>0</v>
      </c>
      <c r="AV389" s="293">
        <f t="shared" si="114"/>
        <v>0</v>
      </c>
      <c r="AW389" s="293">
        <f t="shared" si="114"/>
        <v>0</v>
      </c>
      <c r="AX389" s="293">
        <f t="shared" si="114"/>
        <v>0</v>
      </c>
      <c r="AY389" s="293">
        <f t="shared" si="114"/>
        <v>0</v>
      </c>
      <c r="AZ389" s="293">
        <f t="shared" si="114"/>
        <v>0</v>
      </c>
      <c r="BA389" s="293">
        <f t="shared" si="114"/>
        <v>0</v>
      </c>
      <c r="BB389" s="293">
        <f t="shared" si="114"/>
        <v>0</v>
      </c>
      <c r="BC389" s="293">
        <f t="shared" si="114"/>
        <v>0</v>
      </c>
      <c r="BD389" s="293">
        <f t="shared" si="114"/>
        <v>0</v>
      </c>
      <c r="BE389" s="293">
        <f t="shared" si="114"/>
        <v>0</v>
      </c>
      <c r="BF389" s="293">
        <f t="shared" si="114"/>
        <v>0</v>
      </c>
      <c r="BG389" s="293">
        <f t="shared" si="114"/>
        <v>0</v>
      </c>
      <c r="BH389" s="293">
        <f t="shared" si="114"/>
        <v>0</v>
      </c>
      <c r="BI389" s="293">
        <f t="shared" si="114"/>
        <v>0</v>
      </c>
      <c r="BJ389" s="293">
        <f t="shared" si="114"/>
        <v>0</v>
      </c>
      <c r="BK389" s="293">
        <f t="shared" si="114"/>
        <v>0</v>
      </c>
      <c r="BL389" s="293">
        <f t="shared" si="114"/>
        <v>0</v>
      </c>
      <c r="BM389" s="293">
        <f t="shared" si="114"/>
        <v>0</v>
      </c>
      <c r="BN389" s="293">
        <f t="shared" si="114"/>
        <v>0</v>
      </c>
      <c r="BO389" s="293">
        <f t="shared" si="114"/>
        <v>0</v>
      </c>
      <c r="BP389" s="293">
        <f t="shared" si="114"/>
        <v>0</v>
      </c>
      <c r="BQ389" s="293">
        <f t="shared" si="114"/>
        <v>0</v>
      </c>
      <c r="BR389" s="293">
        <f t="shared" ref="P389:BU394" si="116">SUMIFS(listof_result_total_scores,listof_result_program_codes,$C389,listof_result_teams,BR$3)</f>
        <v>0</v>
      </c>
      <c r="BS389" s="293">
        <f t="shared" si="116"/>
        <v>0</v>
      </c>
      <c r="BT389" s="293">
        <f t="shared" si="116"/>
        <v>0</v>
      </c>
      <c r="BU389" s="293">
        <f t="shared" si="116"/>
        <v>0</v>
      </c>
    </row>
    <row r="390" spans="2:73" ht="18" customHeight="1" thickBot="1">
      <c r="B390" s="294">
        <v>384</v>
      </c>
      <c r="C390" s="297"/>
      <c r="D390" s="365"/>
      <c r="E390" s="366"/>
      <c r="F390" s="367"/>
      <c r="G390" s="367"/>
      <c r="H390" s="368"/>
      <c r="I390" s="367"/>
      <c r="J390" s="367"/>
      <c r="K390" s="295"/>
      <c r="L390" s="297" t="str">
        <f t="shared" si="97"/>
        <v/>
      </c>
      <c r="M390" s="297"/>
      <c r="N390" s="298">
        <f t="shared" si="115"/>
        <v>0</v>
      </c>
      <c r="O390" s="298">
        <f t="shared" si="115"/>
        <v>0</v>
      </c>
      <c r="P390" s="298">
        <f t="shared" si="116"/>
        <v>0</v>
      </c>
      <c r="Q390" s="298">
        <f t="shared" si="116"/>
        <v>0</v>
      </c>
      <c r="R390" s="298">
        <f t="shared" si="116"/>
        <v>0</v>
      </c>
      <c r="S390" s="298">
        <f t="shared" si="116"/>
        <v>0</v>
      </c>
      <c r="T390" s="298">
        <f t="shared" si="116"/>
        <v>0</v>
      </c>
      <c r="U390" s="298">
        <f t="shared" si="116"/>
        <v>0</v>
      </c>
      <c r="V390" s="298">
        <f t="shared" si="116"/>
        <v>0</v>
      </c>
      <c r="W390" s="298">
        <f t="shared" si="116"/>
        <v>0</v>
      </c>
      <c r="X390" s="298">
        <f t="shared" si="116"/>
        <v>0</v>
      </c>
      <c r="Y390" s="298">
        <f t="shared" si="116"/>
        <v>0</v>
      </c>
      <c r="Z390" s="298">
        <f t="shared" si="116"/>
        <v>0</v>
      </c>
      <c r="AA390" s="298">
        <f t="shared" si="116"/>
        <v>0</v>
      </c>
      <c r="AB390" s="298">
        <f t="shared" si="116"/>
        <v>0</v>
      </c>
      <c r="AC390" s="298">
        <f t="shared" si="116"/>
        <v>0</v>
      </c>
      <c r="AD390" s="298">
        <f t="shared" si="116"/>
        <v>0</v>
      </c>
      <c r="AE390" s="298">
        <f t="shared" si="116"/>
        <v>0</v>
      </c>
      <c r="AF390" s="298">
        <f t="shared" si="116"/>
        <v>0</v>
      </c>
      <c r="AG390" s="298">
        <f t="shared" si="116"/>
        <v>0</v>
      </c>
      <c r="AH390" s="298">
        <f t="shared" si="116"/>
        <v>0</v>
      </c>
      <c r="AI390" s="298">
        <f t="shared" si="116"/>
        <v>0</v>
      </c>
      <c r="AJ390" s="298">
        <f t="shared" si="116"/>
        <v>0</v>
      </c>
      <c r="AK390" s="298">
        <f t="shared" si="116"/>
        <v>0</v>
      </c>
      <c r="AL390" s="298">
        <f t="shared" si="116"/>
        <v>0</v>
      </c>
      <c r="AM390" s="298">
        <f t="shared" si="116"/>
        <v>0</v>
      </c>
      <c r="AN390" s="298">
        <f t="shared" si="116"/>
        <v>0</v>
      </c>
      <c r="AO390" s="298">
        <f t="shared" si="116"/>
        <v>0</v>
      </c>
      <c r="AP390" s="298">
        <f t="shared" si="116"/>
        <v>0</v>
      </c>
      <c r="AQ390" s="298">
        <f t="shared" si="116"/>
        <v>0</v>
      </c>
      <c r="AR390" s="298">
        <f t="shared" si="116"/>
        <v>0</v>
      </c>
      <c r="AS390" s="298">
        <f t="shared" si="116"/>
        <v>0</v>
      </c>
      <c r="AT390" s="298">
        <f t="shared" si="116"/>
        <v>0</v>
      </c>
      <c r="AU390" s="298">
        <f t="shared" si="116"/>
        <v>0</v>
      </c>
      <c r="AV390" s="298">
        <f t="shared" si="116"/>
        <v>0</v>
      </c>
      <c r="AW390" s="298">
        <f t="shared" si="116"/>
        <v>0</v>
      </c>
      <c r="AX390" s="298">
        <f t="shared" si="116"/>
        <v>0</v>
      </c>
      <c r="AY390" s="298">
        <f t="shared" si="116"/>
        <v>0</v>
      </c>
      <c r="AZ390" s="298">
        <f t="shared" si="116"/>
        <v>0</v>
      </c>
      <c r="BA390" s="298">
        <f t="shared" si="116"/>
        <v>0</v>
      </c>
      <c r="BB390" s="298">
        <f t="shared" si="116"/>
        <v>0</v>
      </c>
      <c r="BC390" s="298">
        <f t="shared" si="116"/>
        <v>0</v>
      </c>
      <c r="BD390" s="298">
        <f t="shared" si="116"/>
        <v>0</v>
      </c>
      <c r="BE390" s="298">
        <f t="shared" si="116"/>
        <v>0</v>
      </c>
      <c r="BF390" s="298">
        <f t="shared" si="116"/>
        <v>0</v>
      </c>
      <c r="BG390" s="298">
        <f t="shared" si="116"/>
        <v>0</v>
      </c>
      <c r="BH390" s="298">
        <f t="shared" si="116"/>
        <v>0</v>
      </c>
      <c r="BI390" s="298">
        <f t="shared" si="116"/>
        <v>0</v>
      </c>
      <c r="BJ390" s="298">
        <f t="shared" si="116"/>
        <v>0</v>
      </c>
      <c r="BK390" s="298">
        <f t="shared" si="116"/>
        <v>0</v>
      </c>
      <c r="BL390" s="298">
        <f t="shared" si="116"/>
        <v>0</v>
      </c>
      <c r="BM390" s="298">
        <f t="shared" si="116"/>
        <v>0</v>
      </c>
      <c r="BN390" s="298">
        <f t="shared" si="116"/>
        <v>0</v>
      </c>
      <c r="BO390" s="298">
        <f t="shared" si="116"/>
        <v>0</v>
      </c>
      <c r="BP390" s="298">
        <f t="shared" si="116"/>
        <v>0</v>
      </c>
      <c r="BQ390" s="298">
        <f t="shared" si="116"/>
        <v>0</v>
      </c>
      <c r="BR390" s="298">
        <f t="shared" si="116"/>
        <v>0</v>
      </c>
      <c r="BS390" s="298">
        <f t="shared" si="116"/>
        <v>0</v>
      </c>
      <c r="BT390" s="298">
        <f t="shared" si="116"/>
        <v>0</v>
      </c>
      <c r="BU390" s="298">
        <f t="shared" si="116"/>
        <v>0</v>
      </c>
    </row>
    <row r="391" spans="2:73" ht="18" customHeight="1">
      <c r="B391" s="294">
        <v>385</v>
      </c>
      <c r="C391" s="292"/>
      <c r="D391" s="361"/>
      <c r="E391" s="362"/>
      <c r="F391" s="363"/>
      <c r="G391" s="363"/>
      <c r="H391" s="364"/>
      <c r="I391" s="363"/>
      <c r="J391" s="363"/>
      <c r="K391" s="291"/>
      <c r="L391" s="292" t="str">
        <f t="shared" ref="L391:L454" si="117">IF(C391&lt;&gt;0,IF(COUNTIF(listof_result_program_codes,C391)&gt;0,IF(K391="","ENTERED",IF(K391="P","PUBLISHED",IF(K391="TP","TO PUBLISH",IF(K391="L","LOCKED")))),"NOT ENTERED"),"")</f>
        <v/>
      </c>
      <c r="M391" s="292"/>
      <c r="N391" s="293">
        <f t="shared" si="115"/>
        <v>0</v>
      </c>
      <c r="O391" s="293">
        <f t="shared" si="115"/>
        <v>0</v>
      </c>
      <c r="P391" s="293">
        <f t="shared" si="116"/>
        <v>0</v>
      </c>
      <c r="Q391" s="293">
        <f t="shared" si="116"/>
        <v>0</v>
      </c>
      <c r="R391" s="293">
        <f t="shared" si="116"/>
        <v>0</v>
      </c>
      <c r="S391" s="293">
        <f t="shared" si="116"/>
        <v>0</v>
      </c>
      <c r="T391" s="293">
        <f t="shared" si="116"/>
        <v>0</v>
      </c>
      <c r="U391" s="293">
        <f t="shared" si="116"/>
        <v>0</v>
      </c>
      <c r="V391" s="293">
        <f t="shared" si="116"/>
        <v>0</v>
      </c>
      <c r="W391" s="293">
        <f t="shared" si="116"/>
        <v>0</v>
      </c>
      <c r="X391" s="293">
        <f t="shared" si="116"/>
        <v>0</v>
      </c>
      <c r="Y391" s="293">
        <f t="shared" si="116"/>
        <v>0</v>
      </c>
      <c r="Z391" s="293">
        <f t="shared" si="116"/>
        <v>0</v>
      </c>
      <c r="AA391" s="293">
        <f t="shared" si="116"/>
        <v>0</v>
      </c>
      <c r="AB391" s="293">
        <f t="shared" si="116"/>
        <v>0</v>
      </c>
      <c r="AC391" s="293">
        <f t="shared" si="116"/>
        <v>0</v>
      </c>
      <c r="AD391" s="293">
        <f t="shared" si="116"/>
        <v>0</v>
      </c>
      <c r="AE391" s="293">
        <f t="shared" si="116"/>
        <v>0</v>
      </c>
      <c r="AF391" s="293">
        <f t="shared" si="116"/>
        <v>0</v>
      </c>
      <c r="AG391" s="293">
        <f t="shared" si="116"/>
        <v>0</v>
      </c>
      <c r="AH391" s="293">
        <f t="shared" si="116"/>
        <v>0</v>
      </c>
      <c r="AI391" s="293">
        <f t="shared" si="116"/>
        <v>0</v>
      </c>
      <c r="AJ391" s="293">
        <f t="shared" si="116"/>
        <v>0</v>
      </c>
      <c r="AK391" s="293">
        <f t="shared" si="116"/>
        <v>0</v>
      </c>
      <c r="AL391" s="293">
        <f t="shared" si="116"/>
        <v>0</v>
      </c>
      <c r="AM391" s="293">
        <f t="shared" si="116"/>
        <v>0</v>
      </c>
      <c r="AN391" s="293">
        <f t="shared" si="116"/>
        <v>0</v>
      </c>
      <c r="AO391" s="293">
        <f t="shared" si="116"/>
        <v>0</v>
      </c>
      <c r="AP391" s="293">
        <f t="shared" si="116"/>
        <v>0</v>
      </c>
      <c r="AQ391" s="293">
        <f t="shared" si="116"/>
        <v>0</v>
      </c>
      <c r="AR391" s="293">
        <f t="shared" si="116"/>
        <v>0</v>
      </c>
      <c r="AS391" s="293">
        <f t="shared" si="116"/>
        <v>0</v>
      </c>
      <c r="AT391" s="293">
        <f t="shared" si="116"/>
        <v>0</v>
      </c>
      <c r="AU391" s="293">
        <f t="shared" si="116"/>
        <v>0</v>
      </c>
      <c r="AV391" s="293">
        <f t="shared" si="116"/>
        <v>0</v>
      </c>
      <c r="AW391" s="293">
        <f t="shared" si="116"/>
        <v>0</v>
      </c>
      <c r="AX391" s="293">
        <f t="shared" si="116"/>
        <v>0</v>
      </c>
      <c r="AY391" s="293">
        <f t="shared" si="116"/>
        <v>0</v>
      </c>
      <c r="AZ391" s="293">
        <f t="shared" si="116"/>
        <v>0</v>
      </c>
      <c r="BA391" s="293">
        <f t="shared" si="116"/>
        <v>0</v>
      </c>
      <c r="BB391" s="293">
        <f t="shared" si="116"/>
        <v>0</v>
      </c>
      <c r="BC391" s="293">
        <f t="shared" si="116"/>
        <v>0</v>
      </c>
      <c r="BD391" s="293">
        <f t="shared" si="116"/>
        <v>0</v>
      </c>
      <c r="BE391" s="293">
        <f t="shared" si="116"/>
        <v>0</v>
      </c>
      <c r="BF391" s="293">
        <f t="shared" si="116"/>
        <v>0</v>
      </c>
      <c r="BG391" s="293">
        <f t="shared" si="116"/>
        <v>0</v>
      </c>
      <c r="BH391" s="293">
        <f t="shared" si="116"/>
        <v>0</v>
      </c>
      <c r="BI391" s="293">
        <f t="shared" si="116"/>
        <v>0</v>
      </c>
      <c r="BJ391" s="293">
        <f t="shared" si="116"/>
        <v>0</v>
      </c>
      <c r="BK391" s="293">
        <f t="shared" si="116"/>
        <v>0</v>
      </c>
      <c r="BL391" s="293">
        <f t="shared" si="116"/>
        <v>0</v>
      </c>
      <c r="BM391" s="293">
        <f t="shared" si="116"/>
        <v>0</v>
      </c>
      <c r="BN391" s="293">
        <f t="shared" si="116"/>
        <v>0</v>
      </c>
      <c r="BO391" s="293">
        <f t="shared" si="116"/>
        <v>0</v>
      </c>
      <c r="BP391" s="293">
        <f t="shared" si="116"/>
        <v>0</v>
      </c>
      <c r="BQ391" s="293">
        <f t="shared" si="116"/>
        <v>0</v>
      </c>
      <c r="BR391" s="293">
        <f t="shared" si="116"/>
        <v>0</v>
      </c>
      <c r="BS391" s="293">
        <f t="shared" si="116"/>
        <v>0</v>
      </c>
      <c r="BT391" s="293">
        <f t="shared" si="116"/>
        <v>0</v>
      </c>
      <c r="BU391" s="293">
        <f t="shared" si="116"/>
        <v>0</v>
      </c>
    </row>
    <row r="392" spans="2:73" ht="18" customHeight="1" thickBot="1">
      <c r="B392" s="294">
        <v>386</v>
      </c>
      <c r="C392" s="297"/>
      <c r="D392" s="365"/>
      <c r="E392" s="366"/>
      <c r="F392" s="367"/>
      <c r="G392" s="367"/>
      <c r="H392" s="368"/>
      <c r="I392" s="367"/>
      <c r="J392" s="367"/>
      <c r="K392" s="295"/>
      <c r="L392" s="297" t="str">
        <f t="shared" si="117"/>
        <v/>
      </c>
      <c r="M392" s="297"/>
      <c r="N392" s="298">
        <f t="shared" si="115"/>
        <v>0</v>
      </c>
      <c r="O392" s="298">
        <f t="shared" si="115"/>
        <v>0</v>
      </c>
      <c r="P392" s="298">
        <f t="shared" si="116"/>
        <v>0</v>
      </c>
      <c r="Q392" s="298">
        <f t="shared" si="116"/>
        <v>0</v>
      </c>
      <c r="R392" s="298">
        <f t="shared" si="116"/>
        <v>0</v>
      </c>
      <c r="S392" s="298">
        <f t="shared" si="116"/>
        <v>0</v>
      </c>
      <c r="T392" s="298">
        <f t="shared" si="116"/>
        <v>0</v>
      </c>
      <c r="U392" s="298">
        <f t="shared" si="116"/>
        <v>0</v>
      </c>
      <c r="V392" s="298">
        <f t="shared" si="116"/>
        <v>0</v>
      </c>
      <c r="W392" s="298">
        <f t="shared" si="116"/>
        <v>0</v>
      </c>
      <c r="X392" s="298">
        <f t="shared" si="116"/>
        <v>0</v>
      </c>
      <c r="Y392" s="298">
        <f t="shared" si="116"/>
        <v>0</v>
      </c>
      <c r="Z392" s="298">
        <f t="shared" si="116"/>
        <v>0</v>
      </c>
      <c r="AA392" s="298">
        <f t="shared" si="116"/>
        <v>0</v>
      </c>
      <c r="AB392" s="298">
        <f t="shared" si="116"/>
        <v>0</v>
      </c>
      <c r="AC392" s="298">
        <f t="shared" si="116"/>
        <v>0</v>
      </c>
      <c r="AD392" s="298">
        <f t="shared" si="116"/>
        <v>0</v>
      </c>
      <c r="AE392" s="298">
        <f t="shared" si="116"/>
        <v>0</v>
      </c>
      <c r="AF392" s="298">
        <f t="shared" si="116"/>
        <v>0</v>
      </c>
      <c r="AG392" s="298">
        <f t="shared" si="116"/>
        <v>0</v>
      </c>
      <c r="AH392" s="298">
        <f t="shared" si="116"/>
        <v>0</v>
      </c>
      <c r="AI392" s="298">
        <f t="shared" si="116"/>
        <v>0</v>
      </c>
      <c r="AJ392" s="298">
        <f t="shared" si="116"/>
        <v>0</v>
      </c>
      <c r="AK392" s="298">
        <f t="shared" si="116"/>
        <v>0</v>
      </c>
      <c r="AL392" s="298">
        <f t="shared" si="116"/>
        <v>0</v>
      </c>
      <c r="AM392" s="298">
        <f t="shared" si="116"/>
        <v>0</v>
      </c>
      <c r="AN392" s="298">
        <f t="shared" si="116"/>
        <v>0</v>
      </c>
      <c r="AO392" s="298">
        <f t="shared" si="116"/>
        <v>0</v>
      </c>
      <c r="AP392" s="298">
        <f t="shared" si="116"/>
        <v>0</v>
      </c>
      <c r="AQ392" s="298">
        <f t="shared" si="116"/>
        <v>0</v>
      </c>
      <c r="AR392" s="298">
        <f t="shared" si="116"/>
        <v>0</v>
      </c>
      <c r="AS392" s="298">
        <f t="shared" si="116"/>
        <v>0</v>
      </c>
      <c r="AT392" s="298">
        <f t="shared" si="116"/>
        <v>0</v>
      </c>
      <c r="AU392" s="298">
        <f t="shared" si="116"/>
        <v>0</v>
      </c>
      <c r="AV392" s="298">
        <f t="shared" si="116"/>
        <v>0</v>
      </c>
      <c r="AW392" s="298">
        <f t="shared" si="116"/>
        <v>0</v>
      </c>
      <c r="AX392" s="298">
        <f t="shared" si="116"/>
        <v>0</v>
      </c>
      <c r="AY392" s="298">
        <f t="shared" si="116"/>
        <v>0</v>
      </c>
      <c r="AZ392" s="298">
        <f t="shared" si="116"/>
        <v>0</v>
      </c>
      <c r="BA392" s="298">
        <f t="shared" si="116"/>
        <v>0</v>
      </c>
      <c r="BB392" s="298">
        <f t="shared" si="116"/>
        <v>0</v>
      </c>
      <c r="BC392" s="298">
        <f t="shared" si="116"/>
        <v>0</v>
      </c>
      <c r="BD392" s="298">
        <f t="shared" si="116"/>
        <v>0</v>
      </c>
      <c r="BE392" s="298">
        <f t="shared" si="116"/>
        <v>0</v>
      </c>
      <c r="BF392" s="298">
        <f t="shared" si="116"/>
        <v>0</v>
      </c>
      <c r="BG392" s="298">
        <f t="shared" si="116"/>
        <v>0</v>
      </c>
      <c r="BH392" s="298">
        <f t="shared" si="116"/>
        <v>0</v>
      </c>
      <c r="BI392" s="298">
        <f t="shared" si="116"/>
        <v>0</v>
      </c>
      <c r="BJ392" s="298">
        <f t="shared" si="116"/>
        <v>0</v>
      </c>
      <c r="BK392" s="298">
        <f t="shared" si="116"/>
        <v>0</v>
      </c>
      <c r="BL392" s="298">
        <f t="shared" si="116"/>
        <v>0</v>
      </c>
      <c r="BM392" s="298">
        <f t="shared" si="116"/>
        <v>0</v>
      </c>
      <c r="BN392" s="298">
        <f t="shared" si="116"/>
        <v>0</v>
      </c>
      <c r="BO392" s="298">
        <f t="shared" si="116"/>
        <v>0</v>
      </c>
      <c r="BP392" s="298">
        <f t="shared" si="116"/>
        <v>0</v>
      </c>
      <c r="BQ392" s="298">
        <f t="shared" si="116"/>
        <v>0</v>
      </c>
      <c r="BR392" s="298">
        <f t="shared" si="116"/>
        <v>0</v>
      </c>
      <c r="BS392" s="298">
        <f t="shared" si="116"/>
        <v>0</v>
      </c>
      <c r="BT392" s="298">
        <f t="shared" si="116"/>
        <v>0</v>
      </c>
      <c r="BU392" s="298">
        <f t="shared" si="116"/>
        <v>0</v>
      </c>
    </row>
    <row r="393" spans="2:73" ht="18" customHeight="1">
      <c r="B393" s="294">
        <v>387</v>
      </c>
      <c r="C393" s="292"/>
      <c r="D393" s="361"/>
      <c r="E393" s="362"/>
      <c r="F393" s="363"/>
      <c r="G393" s="363"/>
      <c r="H393" s="364"/>
      <c r="I393" s="363"/>
      <c r="J393" s="363"/>
      <c r="K393" s="291"/>
      <c r="L393" s="292" t="str">
        <f t="shared" si="117"/>
        <v/>
      </c>
      <c r="M393" s="292"/>
      <c r="N393" s="293">
        <f t="shared" si="115"/>
        <v>0</v>
      </c>
      <c r="O393" s="293">
        <f t="shared" si="115"/>
        <v>0</v>
      </c>
      <c r="P393" s="293">
        <f t="shared" si="116"/>
        <v>0</v>
      </c>
      <c r="Q393" s="293">
        <f t="shared" si="116"/>
        <v>0</v>
      </c>
      <c r="R393" s="293">
        <f t="shared" si="116"/>
        <v>0</v>
      </c>
      <c r="S393" s="293">
        <f t="shared" si="116"/>
        <v>0</v>
      </c>
      <c r="T393" s="293">
        <f t="shared" si="116"/>
        <v>0</v>
      </c>
      <c r="U393" s="293">
        <f t="shared" si="116"/>
        <v>0</v>
      </c>
      <c r="V393" s="293">
        <f t="shared" si="116"/>
        <v>0</v>
      </c>
      <c r="W393" s="293">
        <f t="shared" si="116"/>
        <v>0</v>
      </c>
      <c r="X393" s="293">
        <f t="shared" si="116"/>
        <v>0</v>
      </c>
      <c r="Y393" s="293">
        <f t="shared" si="116"/>
        <v>0</v>
      </c>
      <c r="Z393" s="293">
        <f t="shared" si="116"/>
        <v>0</v>
      </c>
      <c r="AA393" s="293">
        <f t="shared" si="116"/>
        <v>0</v>
      </c>
      <c r="AB393" s="293">
        <f t="shared" si="116"/>
        <v>0</v>
      </c>
      <c r="AC393" s="293">
        <f t="shared" si="116"/>
        <v>0</v>
      </c>
      <c r="AD393" s="293">
        <f t="shared" si="116"/>
        <v>0</v>
      </c>
      <c r="AE393" s="293">
        <f t="shared" si="116"/>
        <v>0</v>
      </c>
      <c r="AF393" s="293">
        <f t="shared" si="116"/>
        <v>0</v>
      </c>
      <c r="AG393" s="293">
        <f t="shared" si="116"/>
        <v>0</v>
      </c>
      <c r="AH393" s="293">
        <f t="shared" si="116"/>
        <v>0</v>
      </c>
      <c r="AI393" s="293">
        <f t="shared" si="116"/>
        <v>0</v>
      </c>
      <c r="AJ393" s="293">
        <f t="shared" si="116"/>
        <v>0</v>
      </c>
      <c r="AK393" s="293">
        <f t="shared" si="116"/>
        <v>0</v>
      </c>
      <c r="AL393" s="293">
        <f t="shared" si="116"/>
        <v>0</v>
      </c>
      <c r="AM393" s="293">
        <f t="shared" si="116"/>
        <v>0</v>
      </c>
      <c r="AN393" s="293">
        <f t="shared" si="116"/>
        <v>0</v>
      </c>
      <c r="AO393" s="293">
        <f t="shared" si="116"/>
        <v>0</v>
      </c>
      <c r="AP393" s="293">
        <f t="shared" si="116"/>
        <v>0</v>
      </c>
      <c r="AQ393" s="293">
        <f t="shared" si="116"/>
        <v>0</v>
      </c>
      <c r="AR393" s="293">
        <f t="shared" si="116"/>
        <v>0</v>
      </c>
      <c r="AS393" s="293">
        <f t="shared" si="116"/>
        <v>0</v>
      </c>
      <c r="AT393" s="293">
        <f t="shared" si="116"/>
        <v>0</v>
      </c>
      <c r="AU393" s="293">
        <f t="shared" si="116"/>
        <v>0</v>
      </c>
      <c r="AV393" s="293">
        <f t="shared" si="116"/>
        <v>0</v>
      </c>
      <c r="AW393" s="293">
        <f t="shared" si="116"/>
        <v>0</v>
      </c>
      <c r="AX393" s="293">
        <f t="shared" si="116"/>
        <v>0</v>
      </c>
      <c r="AY393" s="293">
        <f t="shared" si="116"/>
        <v>0</v>
      </c>
      <c r="AZ393" s="293">
        <f t="shared" si="116"/>
        <v>0</v>
      </c>
      <c r="BA393" s="293">
        <f t="shared" si="116"/>
        <v>0</v>
      </c>
      <c r="BB393" s="293">
        <f t="shared" si="116"/>
        <v>0</v>
      </c>
      <c r="BC393" s="293">
        <f t="shared" si="116"/>
        <v>0</v>
      </c>
      <c r="BD393" s="293">
        <f t="shared" si="116"/>
        <v>0</v>
      </c>
      <c r="BE393" s="293">
        <f t="shared" si="116"/>
        <v>0</v>
      </c>
      <c r="BF393" s="293">
        <f t="shared" si="116"/>
        <v>0</v>
      </c>
      <c r="BG393" s="293">
        <f t="shared" si="116"/>
        <v>0</v>
      </c>
      <c r="BH393" s="293">
        <f t="shared" si="116"/>
        <v>0</v>
      </c>
      <c r="BI393" s="293">
        <f t="shared" si="116"/>
        <v>0</v>
      </c>
      <c r="BJ393" s="293">
        <f t="shared" si="116"/>
        <v>0</v>
      </c>
      <c r="BK393" s="293">
        <f t="shared" si="116"/>
        <v>0</v>
      </c>
      <c r="BL393" s="293">
        <f t="shared" si="116"/>
        <v>0</v>
      </c>
      <c r="BM393" s="293">
        <f t="shared" si="116"/>
        <v>0</v>
      </c>
      <c r="BN393" s="293">
        <f t="shared" si="116"/>
        <v>0</v>
      </c>
      <c r="BO393" s="293">
        <f t="shared" si="116"/>
        <v>0</v>
      </c>
      <c r="BP393" s="293">
        <f t="shared" si="116"/>
        <v>0</v>
      </c>
      <c r="BQ393" s="293">
        <f t="shared" si="116"/>
        <v>0</v>
      </c>
      <c r="BR393" s="293">
        <f t="shared" si="116"/>
        <v>0</v>
      </c>
      <c r="BS393" s="293">
        <f t="shared" si="116"/>
        <v>0</v>
      </c>
      <c r="BT393" s="293">
        <f t="shared" si="116"/>
        <v>0</v>
      </c>
      <c r="BU393" s="293">
        <f t="shared" si="116"/>
        <v>0</v>
      </c>
    </row>
    <row r="394" spans="2:73" ht="18" customHeight="1" thickBot="1">
      <c r="B394" s="294">
        <v>388</v>
      </c>
      <c r="C394" s="297"/>
      <c r="D394" s="365"/>
      <c r="E394" s="366"/>
      <c r="F394" s="367"/>
      <c r="G394" s="367"/>
      <c r="H394" s="368"/>
      <c r="I394" s="367"/>
      <c r="J394" s="367"/>
      <c r="K394" s="295"/>
      <c r="L394" s="297" t="str">
        <f t="shared" si="117"/>
        <v/>
      </c>
      <c r="M394" s="297"/>
      <c r="N394" s="298">
        <f t="shared" si="115"/>
        <v>0</v>
      </c>
      <c r="O394" s="298">
        <f t="shared" si="115"/>
        <v>0</v>
      </c>
      <c r="P394" s="298">
        <f t="shared" si="116"/>
        <v>0</v>
      </c>
      <c r="Q394" s="298">
        <f t="shared" si="116"/>
        <v>0</v>
      </c>
      <c r="R394" s="298">
        <f t="shared" si="116"/>
        <v>0</v>
      </c>
      <c r="S394" s="298">
        <f t="shared" si="116"/>
        <v>0</v>
      </c>
      <c r="T394" s="298">
        <f t="shared" si="116"/>
        <v>0</v>
      </c>
      <c r="U394" s="298">
        <f t="shared" si="116"/>
        <v>0</v>
      </c>
      <c r="V394" s="298">
        <f t="shared" si="116"/>
        <v>0</v>
      </c>
      <c r="W394" s="298">
        <f t="shared" si="116"/>
        <v>0</v>
      </c>
      <c r="X394" s="298">
        <f t="shared" si="116"/>
        <v>0</v>
      </c>
      <c r="Y394" s="298">
        <f t="shared" si="116"/>
        <v>0</v>
      </c>
      <c r="Z394" s="298">
        <f t="shared" si="116"/>
        <v>0</v>
      </c>
      <c r="AA394" s="298">
        <f t="shared" si="116"/>
        <v>0</v>
      </c>
      <c r="AB394" s="298">
        <f t="shared" si="116"/>
        <v>0</v>
      </c>
      <c r="AC394" s="298">
        <f t="shared" si="116"/>
        <v>0</v>
      </c>
      <c r="AD394" s="298">
        <f t="shared" si="116"/>
        <v>0</v>
      </c>
      <c r="AE394" s="298">
        <f t="shared" si="116"/>
        <v>0</v>
      </c>
      <c r="AF394" s="298">
        <f t="shared" si="116"/>
        <v>0</v>
      </c>
      <c r="AG394" s="298">
        <f t="shared" si="116"/>
        <v>0</v>
      </c>
      <c r="AH394" s="298">
        <f t="shared" si="116"/>
        <v>0</v>
      </c>
      <c r="AI394" s="298">
        <f t="shared" ref="P394:BU398" si="118">SUMIFS(listof_result_total_scores,listof_result_program_codes,$C394,listof_result_teams,AI$3)</f>
        <v>0</v>
      </c>
      <c r="AJ394" s="298">
        <f t="shared" si="118"/>
        <v>0</v>
      </c>
      <c r="AK394" s="298">
        <f t="shared" si="118"/>
        <v>0</v>
      </c>
      <c r="AL394" s="298">
        <f t="shared" si="118"/>
        <v>0</v>
      </c>
      <c r="AM394" s="298">
        <f t="shared" si="118"/>
        <v>0</v>
      </c>
      <c r="AN394" s="298">
        <f t="shared" si="118"/>
        <v>0</v>
      </c>
      <c r="AO394" s="298">
        <f t="shared" si="118"/>
        <v>0</v>
      </c>
      <c r="AP394" s="298">
        <f t="shared" si="118"/>
        <v>0</v>
      </c>
      <c r="AQ394" s="298">
        <f t="shared" si="118"/>
        <v>0</v>
      </c>
      <c r="AR394" s="298">
        <f t="shared" si="118"/>
        <v>0</v>
      </c>
      <c r="AS394" s="298">
        <f t="shared" si="118"/>
        <v>0</v>
      </c>
      <c r="AT394" s="298">
        <f t="shared" si="118"/>
        <v>0</v>
      </c>
      <c r="AU394" s="298">
        <f t="shared" si="118"/>
        <v>0</v>
      </c>
      <c r="AV394" s="298">
        <f t="shared" si="118"/>
        <v>0</v>
      </c>
      <c r="AW394" s="298">
        <f t="shared" si="118"/>
        <v>0</v>
      </c>
      <c r="AX394" s="298">
        <f t="shared" si="118"/>
        <v>0</v>
      </c>
      <c r="AY394" s="298">
        <f t="shared" si="118"/>
        <v>0</v>
      </c>
      <c r="AZ394" s="298">
        <f t="shared" si="118"/>
        <v>0</v>
      </c>
      <c r="BA394" s="298">
        <f t="shared" si="118"/>
        <v>0</v>
      </c>
      <c r="BB394" s="298">
        <f t="shared" si="118"/>
        <v>0</v>
      </c>
      <c r="BC394" s="298">
        <f t="shared" si="118"/>
        <v>0</v>
      </c>
      <c r="BD394" s="298">
        <f t="shared" si="118"/>
        <v>0</v>
      </c>
      <c r="BE394" s="298">
        <f t="shared" si="118"/>
        <v>0</v>
      </c>
      <c r="BF394" s="298">
        <f t="shared" si="118"/>
        <v>0</v>
      </c>
      <c r="BG394" s="298">
        <f t="shared" si="118"/>
        <v>0</v>
      </c>
      <c r="BH394" s="298">
        <f t="shared" si="118"/>
        <v>0</v>
      </c>
      <c r="BI394" s="298">
        <f t="shared" si="118"/>
        <v>0</v>
      </c>
      <c r="BJ394" s="298">
        <f t="shared" si="118"/>
        <v>0</v>
      </c>
      <c r="BK394" s="298">
        <f t="shared" si="118"/>
        <v>0</v>
      </c>
      <c r="BL394" s="298">
        <f t="shared" si="118"/>
        <v>0</v>
      </c>
      <c r="BM394" s="298">
        <f t="shared" si="118"/>
        <v>0</v>
      </c>
      <c r="BN394" s="298">
        <f t="shared" si="118"/>
        <v>0</v>
      </c>
      <c r="BO394" s="298">
        <f t="shared" si="118"/>
        <v>0</v>
      </c>
      <c r="BP394" s="298">
        <f t="shared" si="118"/>
        <v>0</v>
      </c>
      <c r="BQ394" s="298">
        <f t="shared" si="118"/>
        <v>0</v>
      </c>
      <c r="BR394" s="298">
        <f t="shared" si="118"/>
        <v>0</v>
      </c>
      <c r="BS394" s="298">
        <f t="shared" si="118"/>
        <v>0</v>
      </c>
      <c r="BT394" s="298">
        <f t="shared" si="118"/>
        <v>0</v>
      </c>
      <c r="BU394" s="298">
        <f t="shared" si="118"/>
        <v>0</v>
      </c>
    </row>
    <row r="395" spans="2:73" ht="18" customHeight="1">
      <c r="B395" s="294">
        <v>389</v>
      </c>
      <c r="C395" s="292"/>
      <c r="D395" s="361"/>
      <c r="E395" s="362"/>
      <c r="F395" s="363"/>
      <c r="G395" s="363"/>
      <c r="H395" s="364"/>
      <c r="I395" s="363"/>
      <c r="J395" s="363"/>
      <c r="K395" s="291"/>
      <c r="L395" s="292" t="str">
        <f t="shared" si="117"/>
        <v/>
      </c>
      <c r="M395" s="292"/>
      <c r="N395" s="293">
        <f t="shared" si="115"/>
        <v>0</v>
      </c>
      <c r="O395" s="293">
        <f t="shared" si="115"/>
        <v>0</v>
      </c>
      <c r="P395" s="293">
        <f t="shared" si="118"/>
        <v>0</v>
      </c>
      <c r="Q395" s="293">
        <f t="shared" si="118"/>
        <v>0</v>
      </c>
      <c r="R395" s="293">
        <f t="shared" si="118"/>
        <v>0</v>
      </c>
      <c r="S395" s="293">
        <f t="shared" si="118"/>
        <v>0</v>
      </c>
      <c r="T395" s="293">
        <f t="shared" si="118"/>
        <v>0</v>
      </c>
      <c r="U395" s="293">
        <f t="shared" si="118"/>
        <v>0</v>
      </c>
      <c r="V395" s="293">
        <f t="shared" si="118"/>
        <v>0</v>
      </c>
      <c r="W395" s="293">
        <f t="shared" si="118"/>
        <v>0</v>
      </c>
      <c r="X395" s="293">
        <f t="shared" si="118"/>
        <v>0</v>
      </c>
      <c r="Y395" s="293">
        <f t="shared" si="118"/>
        <v>0</v>
      </c>
      <c r="Z395" s="293">
        <f t="shared" si="118"/>
        <v>0</v>
      </c>
      <c r="AA395" s="293">
        <f t="shared" si="118"/>
        <v>0</v>
      </c>
      <c r="AB395" s="293">
        <f t="shared" si="118"/>
        <v>0</v>
      </c>
      <c r="AC395" s="293">
        <f t="shared" si="118"/>
        <v>0</v>
      </c>
      <c r="AD395" s="293">
        <f t="shared" si="118"/>
        <v>0</v>
      </c>
      <c r="AE395" s="293">
        <f t="shared" si="118"/>
        <v>0</v>
      </c>
      <c r="AF395" s="293">
        <f t="shared" si="118"/>
        <v>0</v>
      </c>
      <c r="AG395" s="293">
        <f t="shared" si="118"/>
        <v>0</v>
      </c>
      <c r="AH395" s="293">
        <f t="shared" si="118"/>
        <v>0</v>
      </c>
      <c r="AI395" s="293">
        <f t="shared" si="118"/>
        <v>0</v>
      </c>
      <c r="AJ395" s="293">
        <f t="shared" si="118"/>
        <v>0</v>
      </c>
      <c r="AK395" s="293">
        <f t="shared" si="118"/>
        <v>0</v>
      </c>
      <c r="AL395" s="293">
        <f t="shared" si="118"/>
        <v>0</v>
      </c>
      <c r="AM395" s="293">
        <f t="shared" si="118"/>
        <v>0</v>
      </c>
      <c r="AN395" s="293">
        <f t="shared" si="118"/>
        <v>0</v>
      </c>
      <c r="AO395" s="293">
        <f t="shared" si="118"/>
        <v>0</v>
      </c>
      <c r="AP395" s="293">
        <f t="shared" si="118"/>
        <v>0</v>
      </c>
      <c r="AQ395" s="293">
        <f t="shared" si="118"/>
        <v>0</v>
      </c>
      <c r="AR395" s="293">
        <f t="shared" si="118"/>
        <v>0</v>
      </c>
      <c r="AS395" s="293">
        <f t="shared" si="118"/>
        <v>0</v>
      </c>
      <c r="AT395" s="293">
        <f t="shared" si="118"/>
        <v>0</v>
      </c>
      <c r="AU395" s="293">
        <f t="shared" si="118"/>
        <v>0</v>
      </c>
      <c r="AV395" s="293">
        <f t="shared" si="118"/>
        <v>0</v>
      </c>
      <c r="AW395" s="293">
        <f t="shared" si="118"/>
        <v>0</v>
      </c>
      <c r="AX395" s="293">
        <f t="shared" si="118"/>
        <v>0</v>
      </c>
      <c r="AY395" s="293">
        <f t="shared" si="118"/>
        <v>0</v>
      </c>
      <c r="AZ395" s="293">
        <f t="shared" si="118"/>
        <v>0</v>
      </c>
      <c r="BA395" s="293">
        <f t="shared" si="118"/>
        <v>0</v>
      </c>
      <c r="BB395" s="293">
        <f t="shared" si="118"/>
        <v>0</v>
      </c>
      <c r="BC395" s="293">
        <f t="shared" si="118"/>
        <v>0</v>
      </c>
      <c r="BD395" s="293">
        <f t="shared" si="118"/>
        <v>0</v>
      </c>
      <c r="BE395" s="293">
        <f t="shared" si="118"/>
        <v>0</v>
      </c>
      <c r="BF395" s="293">
        <f t="shared" si="118"/>
        <v>0</v>
      </c>
      <c r="BG395" s="293">
        <f t="shared" si="118"/>
        <v>0</v>
      </c>
      <c r="BH395" s="293">
        <f t="shared" si="118"/>
        <v>0</v>
      </c>
      <c r="BI395" s="293">
        <f t="shared" si="118"/>
        <v>0</v>
      </c>
      <c r="BJ395" s="293">
        <f t="shared" si="118"/>
        <v>0</v>
      </c>
      <c r="BK395" s="293">
        <f t="shared" si="118"/>
        <v>0</v>
      </c>
      <c r="BL395" s="293">
        <f t="shared" si="118"/>
        <v>0</v>
      </c>
      <c r="BM395" s="293">
        <f t="shared" si="118"/>
        <v>0</v>
      </c>
      <c r="BN395" s="293">
        <f t="shared" si="118"/>
        <v>0</v>
      </c>
      <c r="BO395" s="293">
        <f t="shared" si="118"/>
        <v>0</v>
      </c>
      <c r="BP395" s="293">
        <f t="shared" si="118"/>
        <v>0</v>
      </c>
      <c r="BQ395" s="293">
        <f t="shared" si="118"/>
        <v>0</v>
      </c>
      <c r="BR395" s="293">
        <f t="shared" si="118"/>
        <v>0</v>
      </c>
      <c r="BS395" s="293">
        <f t="shared" si="118"/>
        <v>0</v>
      </c>
      <c r="BT395" s="293">
        <f t="shared" si="118"/>
        <v>0</v>
      </c>
      <c r="BU395" s="293">
        <f t="shared" si="118"/>
        <v>0</v>
      </c>
    </row>
    <row r="396" spans="2:73" ht="18" customHeight="1" thickBot="1">
      <c r="B396" s="294">
        <v>390</v>
      </c>
      <c r="C396" s="297"/>
      <c r="D396" s="365"/>
      <c r="E396" s="366"/>
      <c r="F396" s="367"/>
      <c r="G396" s="367"/>
      <c r="H396" s="368"/>
      <c r="I396" s="367"/>
      <c r="J396" s="367"/>
      <c r="K396" s="295"/>
      <c r="L396" s="297" t="str">
        <f t="shared" si="117"/>
        <v/>
      </c>
      <c r="M396" s="297"/>
      <c r="N396" s="298">
        <f t="shared" si="115"/>
        <v>0</v>
      </c>
      <c r="O396" s="298">
        <f t="shared" si="115"/>
        <v>0</v>
      </c>
      <c r="P396" s="298">
        <f t="shared" si="118"/>
        <v>0</v>
      </c>
      <c r="Q396" s="298">
        <f t="shared" si="118"/>
        <v>0</v>
      </c>
      <c r="R396" s="298">
        <f t="shared" si="118"/>
        <v>0</v>
      </c>
      <c r="S396" s="298">
        <f t="shared" si="118"/>
        <v>0</v>
      </c>
      <c r="T396" s="298">
        <f t="shared" si="118"/>
        <v>0</v>
      </c>
      <c r="U396" s="298">
        <f t="shared" si="118"/>
        <v>0</v>
      </c>
      <c r="V396" s="298">
        <f t="shared" si="118"/>
        <v>0</v>
      </c>
      <c r="W396" s="298">
        <f t="shared" si="118"/>
        <v>0</v>
      </c>
      <c r="X396" s="298">
        <f t="shared" si="118"/>
        <v>0</v>
      </c>
      <c r="Y396" s="298">
        <f t="shared" si="118"/>
        <v>0</v>
      </c>
      <c r="Z396" s="298">
        <f t="shared" si="118"/>
        <v>0</v>
      </c>
      <c r="AA396" s="298">
        <f t="shared" si="118"/>
        <v>0</v>
      </c>
      <c r="AB396" s="298">
        <f t="shared" si="118"/>
        <v>0</v>
      </c>
      <c r="AC396" s="298">
        <f t="shared" si="118"/>
        <v>0</v>
      </c>
      <c r="AD396" s="298">
        <f t="shared" si="118"/>
        <v>0</v>
      </c>
      <c r="AE396" s="298">
        <f t="shared" si="118"/>
        <v>0</v>
      </c>
      <c r="AF396" s="298">
        <f t="shared" si="118"/>
        <v>0</v>
      </c>
      <c r="AG396" s="298">
        <f t="shared" si="118"/>
        <v>0</v>
      </c>
      <c r="AH396" s="298">
        <f t="shared" si="118"/>
        <v>0</v>
      </c>
      <c r="AI396" s="298">
        <f t="shared" si="118"/>
        <v>0</v>
      </c>
      <c r="AJ396" s="298">
        <f t="shared" si="118"/>
        <v>0</v>
      </c>
      <c r="AK396" s="298">
        <f t="shared" si="118"/>
        <v>0</v>
      </c>
      <c r="AL396" s="298">
        <f t="shared" si="118"/>
        <v>0</v>
      </c>
      <c r="AM396" s="298">
        <f t="shared" si="118"/>
        <v>0</v>
      </c>
      <c r="AN396" s="298">
        <f t="shared" si="118"/>
        <v>0</v>
      </c>
      <c r="AO396" s="298">
        <f t="shared" si="118"/>
        <v>0</v>
      </c>
      <c r="AP396" s="298">
        <f t="shared" si="118"/>
        <v>0</v>
      </c>
      <c r="AQ396" s="298">
        <f t="shared" si="118"/>
        <v>0</v>
      </c>
      <c r="AR396" s="298">
        <f t="shared" si="118"/>
        <v>0</v>
      </c>
      <c r="AS396" s="298">
        <f t="shared" si="118"/>
        <v>0</v>
      </c>
      <c r="AT396" s="298">
        <f t="shared" si="118"/>
        <v>0</v>
      </c>
      <c r="AU396" s="298">
        <f t="shared" si="118"/>
        <v>0</v>
      </c>
      <c r="AV396" s="298">
        <f t="shared" si="118"/>
        <v>0</v>
      </c>
      <c r="AW396" s="298">
        <f t="shared" si="118"/>
        <v>0</v>
      </c>
      <c r="AX396" s="298">
        <f t="shared" si="118"/>
        <v>0</v>
      </c>
      <c r="AY396" s="298">
        <f t="shared" si="118"/>
        <v>0</v>
      </c>
      <c r="AZ396" s="298">
        <f t="shared" si="118"/>
        <v>0</v>
      </c>
      <c r="BA396" s="298">
        <f t="shared" si="118"/>
        <v>0</v>
      </c>
      <c r="BB396" s="298">
        <f t="shared" si="118"/>
        <v>0</v>
      </c>
      <c r="BC396" s="298">
        <f t="shared" si="118"/>
        <v>0</v>
      </c>
      <c r="BD396" s="298">
        <f t="shared" si="118"/>
        <v>0</v>
      </c>
      <c r="BE396" s="298">
        <f t="shared" si="118"/>
        <v>0</v>
      </c>
      <c r="BF396" s="298">
        <f t="shared" si="118"/>
        <v>0</v>
      </c>
      <c r="BG396" s="298">
        <f t="shared" si="118"/>
        <v>0</v>
      </c>
      <c r="BH396" s="298">
        <f t="shared" si="118"/>
        <v>0</v>
      </c>
      <c r="BI396" s="298">
        <f t="shared" si="118"/>
        <v>0</v>
      </c>
      <c r="BJ396" s="298">
        <f t="shared" si="118"/>
        <v>0</v>
      </c>
      <c r="BK396" s="298">
        <f t="shared" si="118"/>
        <v>0</v>
      </c>
      <c r="BL396" s="298">
        <f t="shared" si="118"/>
        <v>0</v>
      </c>
      <c r="BM396" s="298">
        <f t="shared" si="118"/>
        <v>0</v>
      </c>
      <c r="BN396" s="298">
        <f t="shared" si="118"/>
        <v>0</v>
      </c>
      <c r="BO396" s="298">
        <f t="shared" si="118"/>
        <v>0</v>
      </c>
      <c r="BP396" s="298">
        <f t="shared" si="118"/>
        <v>0</v>
      </c>
      <c r="BQ396" s="298">
        <f t="shared" si="118"/>
        <v>0</v>
      </c>
      <c r="BR396" s="298">
        <f t="shared" si="118"/>
        <v>0</v>
      </c>
      <c r="BS396" s="298">
        <f t="shared" si="118"/>
        <v>0</v>
      </c>
      <c r="BT396" s="298">
        <f t="shared" si="118"/>
        <v>0</v>
      </c>
      <c r="BU396" s="298">
        <f t="shared" si="118"/>
        <v>0</v>
      </c>
    </row>
    <row r="397" spans="2:73" ht="18" customHeight="1">
      <c r="B397" s="294">
        <v>391</v>
      </c>
      <c r="C397" s="292"/>
      <c r="D397" s="361"/>
      <c r="E397" s="362"/>
      <c r="F397" s="363"/>
      <c r="G397" s="363"/>
      <c r="H397" s="364"/>
      <c r="I397" s="363"/>
      <c r="J397" s="363"/>
      <c r="K397" s="291"/>
      <c r="L397" s="292" t="str">
        <f t="shared" si="117"/>
        <v/>
      </c>
      <c r="M397" s="292"/>
      <c r="N397" s="293">
        <f t="shared" si="115"/>
        <v>0</v>
      </c>
      <c r="O397" s="293">
        <f t="shared" si="115"/>
        <v>0</v>
      </c>
      <c r="P397" s="293">
        <f t="shared" si="118"/>
        <v>0</v>
      </c>
      <c r="Q397" s="293">
        <f t="shared" si="118"/>
        <v>0</v>
      </c>
      <c r="R397" s="293">
        <f t="shared" si="118"/>
        <v>0</v>
      </c>
      <c r="S397" s="293">
        <f t="shared" si="118"/>
        <v>0</v>
      </c>
      <c r="T397" s="293">
        <f t="shared" si="118"/>
        <v>0</v>
      </c>
      <c r="U397" s="293">
        <f t="shared" si="118"/>
        <v>0</v>
      </c>
      <c r="V397" s="293">
        <f t="shared" si="118"/>
        <v>0</v>
      </c>
      <c r="W397" s="293">
        <f t="shared" si="118"/>
        <v>0</v>
      </c>
      <c r="X397" s="293">
        <f t="shared" si="118"/>
        <v>0</v>
      </c>
      <c r="Y397" s="293">
        <f t="shared" si="118"/>
        <v>0</v>
      </c>
      <c r="Z397" s="293">
        <f t="shared" si="118"/>
        <v>0</v>
      </c>
      <c r="AA397" s="293">
        <f t="shared" si="118"/>
        <v>0</v>
      </c>
      <c r="AB397" s="293">
        <f t="shared" si="118"/>
        <v>0</v>
      </c>
      <c r="AC397" s="293">
        <f t="shared" si="118"/>
        <v>0</v>
      </c>
      <c r="AD397" s="293">
        <f t="shared" si="118"/>
        <v>0</v>
      </c>
      <c r="AE397" s="293">
        <f t="shared" si="118"/>
        <v>0</v>
      </c>
      <c r="AF397" s="293">
        <f t="shared" si="118"/>
        <v>0</v>
      </c>
      <c r="AG397" s="293">
        <f t="shared" si="118"/>
        <v>0</v>
      </c>
      <c r="AH397" s="293">
        <f t="shared" si="118"/>
        <v>0</v>
      </c>
      <c r="AI397" s="293">
        <f t="shared" si="118"/>
        <v>0</v>
      </c>
      <c r="AJ397" s="293">
        <f t="shared" si="118"/>
        <v>0</v>
      </c>
      <c r="AK397" s="293">
        <f t="shared" si="118"/>
        <v>0</v>
      </c>
      <c r="AL397" s="293">
        <f t="shared" si="118"/>
        <v>0</v>
      </c>
      <c r="AM397" s="293">
        <f t="shared" si="118"/>
        <v>0</v>
      </c>
      <c r="AN397" s="293">
        <f t="shared" si="118"/>
        <v>0</v>
      </c>
      <c r="AO397" s="293">
        <f t="shared" si="118"/>
        <v>0</v>
      </c>
      <c r="AP397" s="293">
        <f t="shared" si="118"/>
        <v>0</v>
      </c>
      <c r="AQ397" s="293">
        <f t="shared" si="118"/>
        <v>0</v>
      </c>
      <c r="AR397" s="293">
        <f t="shared" si="118"/>
        <v>0</v>
      </c>
      <c r="AS397" s="293">
        <f t="shared" si="118"/>
        <v>0</v>
      </c>
      <c r="AT397" s="293">
        <f t="shared" si="118"/>
        <v>0</v>
      </c>
      <c r="AU397" s="293">
        <f t="shared" si="118"/>
        <v>0</v>
      </c>
      <c r="AV397" s="293">
        <f t="shared" si="118"/>
        <v>0</v>
      </c>
      <c r="AW397" s="293">
        <f t="shared" si="118"/>
        <v>0</v>
      </c>
      <c r="AX397" s="293">
        <f t="shared" si="118"/>
        <v>0</v>
      </c>
      <c r="AY397" s="293">
        <f t="shared" si="118"/>
        <v>0</v>
      </c>
      <c r="AZ397" s="293">
        <f t="shared" si="118"/>
        <v>0</v>
      </c>
      <c r="BA397" s="293">
        <f t="shared" si="118"/>
        <v>0</v>
      </c>
      <c r="BB397" s="293">
        <f t="shared" si="118"/>
        <v>0</v>
      </c>
      <c r="BC397" s="293">
        <f t="shared" si="118"/>
        <v>0</v>
      </c>
      <c r="BD397" s="293">
        <f t="shared" si="118"/>
        <v>0</v>
      </c>
      <c r="BE397" s="293">
        <f t="shared" si="118"/>
        <v>0</v>
      </c>
      <c r="BF397" s="293">
        <f t="shared" si="118"/>
        <v>0</v>
      </c>
      <c r="BG397" s="293">
        <f t="shared" si="118"/>
        <v>0</v>
      </c>
      <c r="BH397" s="293">
        <f t="shared" si="118"/>
        <v>0</v>
      </c>
      <c r="BI397" s="293">
        <f t="shared" si="118"/>
        <v>0</v>
      </c>
      <c r="BJ397" s="293">
        <f t="shared" si="118"/>
        <v>0</v>
      </c>
      <c r="BK397" s="293">
        <f t="shared" si="118"/>
        <v>0</v>
      </c>
      <c r="BL397" s="293">
        <f t="shared" si="118"/>
        <v>0</v>
      </c>
      <c r="BM397" s="293">
        <f t="shared" si="118"/>
        <v>0</v>
      </c>
      <c r="BN397" s="293">
        <f t="shared" si="118"/>
        <v>0</v>
      </c>
      <c r="BO397" s="293">
        <f t="shared" si="118"/>
        <v>0</v>
      </c>
      <c r="BP397" s="293">
        <f t="shared" si="118"/>
        <v>0</v>
      </c>
      <c r="BQ397" s="293">
        <f t="shared" si="118"/>
        <v>0</v>
      </c>
      <c r="BR397" s="293">
        <f t="shared" si="118"/>
        <v>0</v>
      </c>
      <c r="BS397" s="293">
        <f t="shared" si="118"/>
        <v>0</v>
      </c>
      <c r="BT397" s="293">
        <f t="shared" si="118"/>
        <v>0</v>
      </c>
      <c r="BU397" s="293">
        <f t="shared" si="118"/>
        <v>0</v>
      </c>
    </row>
    <row r="398" spans="2:73" ht="18" customHeight="1" thickBot="1">
      <c r="B398" s="294">
        <v>392</v>
      </c>
      <c r="C398" s="297"/>
      <c r="D398" s="365"/>
      <c r="E398" s="366"/>
      <c r="F398" s="367"/>
      <c r="G398" s="367"/>
      <c r="H398" s="368"/>
      <c r="I398" s="367"/>
      <c r="J398" s="367"/>
      <c r="K398" s="295"/>
      <c r="L398" s="297" t="str">
        <f t="shared" si="117"/>
        <v/>
      </c>
      <c r="M398" s="297"/>
      <c r="N398" s="298">
        <f t="shared" si="115"/>
        <v>0</v>
      </c>
      <c r="O398" s="298">
        <f t="shared" si="115"/>
        <v>0</v>
      </c>
      <c r="P398" s="298">
        <f t="shared" si="118"/>
        <v>0</v>
      </c>
      <c r="Q398" s="298">
        <f t="shared" si="118"/>
        <v>0</v>
      </c>
      <c r="R398" s="298">
        <f t="shared" si="118"/>
        <v>0</v>
      </c>
      <c r="S398" s="298">
        <f t="shared" si="118"/>
        <v>0</v>
      </c>
      <c r="T398" s="298">
        <f t="shared" si="118"/>
        <v>0</v>
      </c>
      <c r="U398" s="298">
        <f t="shared" si="118"/>
        <v>0</v>
      </c>
      <c r="V398" s="298">
        <f t="shared" si="118"/>
        <v>0</v>
      </c>
      <c r="W398" s="298">
        <f t="shared" si="118"/>
        <v>0</v>
      </c>
      <c r="X398" s="298">
        <f t="shared" si="118"/>
        <v>0</v>
      </c>
      <c r="Y398" s="298">
        <f t="shared" si="118"/>
        <v>0</v>
      </c>
      <c r="Z398" s="298">
        <f t="shared" si="118"/>
        <v>0</v>
      </c>
      <c r="AA398" s="298">
        <f t="shared" si="118"/>
        <v>0</v>
      </c>
      <c r="AB398" s="298">
        <f t="shared" si="118"/>
        <v>0</v>
      </c>
      <c r="AC398" s="298">
        <f t="shared" si="118"/>
        <v>0</v>
      </c>
      <c r="AD398" s="298">
        <f t="shared" si="118"/>
        <v>0</v>
      </c>
      <c r="AE398" s="298">
        <f t="shared" si="118"/>
        <v>0</v>
      </c>
      <c r="AF398" s="298">
        <f t="shared" si="118"/>
        <v>0</v>
      </c>
      <c r="AG398" s="298">
        <f t="shared" si="118"/>
        <v>0</v>
      </c>
      <c r="AH398" s="298">
        <f t="shared" si="118"/>
        <v>0</v>
      </c>
      <c r="AI398" s="298">
        <f t="shared" si="118"/>
        <v>0</v>
      </c>
      <c r="AJ398" s="298">
        <f t="shared" si="118"/>
        <v>0</v>
      </c>
      <c r="AK398" s="298">
        <f t="shared" si="118"/>
        <v>0</v>
      </c>
      <c r="AL398" s="298">
        <f t="shared" si="118"/>
        <v>0</v>
      </c>
      <c r="AM398" s="298">
        <f t="shared" si="118"/>
        <v>0</v>
      </c>
      <c r="AN398" s="298">
        <f t="shared" si="118"/>
        <v>0</v>
      </c>
      <c r="AO398" s="298">
        <f t="shared" si="118"/>
        <v>0</v>
      </c>
      <c r="AP398" s="298">
        <f t="shared" si="118"/>
        <v>0</v>
      </c>
      <c r="AQ398" s="298">
        <f t="shared" si="118"/>
        <v>0</v>
      </c>
      <c r="AR398" s="298">
        <f t="shared" si="118"/>
        <v>0</v>
      </c>
      <c r="AS398" s="298">
        <f t="shared" si="118"/>
        <v>0</v>
      </c>
      <c r="AT398" s="298">
        <f t="shared" si="118"/>
        <v>0</v>
      </c>
      <c r="AU398" s="298">
        <f t="shared" si="118"/>
        <v>0</v>
      </c>
      <c r="AV398" s="298">
        <f t="shared" si="118"/>
        <v>0</v>
      </c>
      <c r="AW398" s="298">
        <f t="shared" si="118"/>
        <v>0</v>
      </c>
      <c r="AX398" s="298">
        <f t="shared" si="118"/>
        <v>0</v>
      </c>
      <c r="AY398" s="298">
        <f t="shared" si="118"/>
        <v>0</v>
      </c>
      <c r="AZ398" s="298">
        <f t="shared" si="118"/>
        <v>0</v>
      </c>
      <c r="BA398" s="298">
        <f t="shared" si="118"/>
        <v>0</v>
      </c>
      <c r="BB398" s="298">
        <f t="shared" si="118"/>
        <v>0</v>
      </c>
      <c r="BC398" s="298">
        <f t="shared" si="118"/>
        <v>0</v>
      </c>
      <c r="BD398" s="298">
        <f t="shared" si="118"/>
        <v>0</v>
      </c>
      <c r="BE398" s="298">
        <f t="shared" si="118"/>
        <v>0</v>
      </c>
      <c r="BF398" s="298">
        <f t="shared" ref="P398:BU403" si="119">SUMIFS(listof_result_total_scores,listof_result_program_codes,$C398,listof_result_teams,BF$3)</f>
        <v>0</v>
      </c>
      <c r="BG398" s="298">
        <f t="shared" si="119"/>
        <v>0</v>
      </c>
      <c r="BH398" s="298">
        <f t="shared" si="119"/>
        <v>0</v>
      </c>
      <c r="BI398" s="298">
        <f t="shared" si="119"/>
        <v>0</v>
      </c>
      <c r="BJ398" s="298">
        <f t="shared" si="119"/>
        <v>0</v>
      </c>
      <c r="BK398" s="298">
        <f t="shared" si="119"/>
        <v>0</v>
      </c>
      <c r="BL398" s="298">
        <f t="shared" si="119"/>
        <v>0</v>
      </c>
      <c r="BM398" s="298">
        <f t="shared" si="119"/>
        <v>0</v>
      </c>
      <c r="BN398" s="298">
        <f t="shared" si="119"/>
        <v>0</v>
      </c>
      <c r="BO398" s="298">
        <f t="shared" si="119"/>
        <v>0</v>
      </c>
      <c r="BP398" s="298">
        <f t="shared" si="119"/>
        <v>0</v>
      </c>
      <c r="BQ398" s="298">
        <f t="shared" si="119"/>
        <v>0</v>
      </c>
      <c r="BR398" s="298">
        <f t="shared" si="119"/>
        <v>0</v>
      </c>
      <c r="BS398" s="298">
        <f t="shared" si="119"/>
        <v>0</v>
      </c>
      <c r="BT398" s="298">
        <f t="shared" si="119"/>
        <v>0</v>
      </c>
      <c r="BU398" s="298">
        <f t="shared" si="119"/>
        <v>0</v>
      </c>
    </row>
    <row r="399" spans="2:73" ht="18" customHeight="1">
      <c r="B399" s="294">
        <v>393</v>
      </c>
      <c r="C399" s="292"/>
      <c r="D399" s="361"/>
      <c r="E399" s="362"/>
      <c r="F399" s="363"/>
      <c r="G399" s="363"/>
      <c r="H399" s="364"/>
      <c r="I399" s="363"/>
      <c r="J399" s="363"/>
      <c r="K399" s="291"/>
      <c r="L399" s="292" t="str">
        <f t="shared" si="117"/>
        <v/>
      </c>
      <c r="M399" s="292"/>
      <c r="N399" s="293">
        <f t="shared" si="115"/>
        <v>0</v>
      </c>
      <c r="O399" s="293">
        <f t="shared" si="115"/>
        <v>0</v>
      </c>
      <c r="P399" s="293">
        <f t="shared" si="119"/>
        <v>0</v>
      </c>
      <c r="Q399" s="293">
        <f t="shared" si="119"/>
        <v>0</v>
      </c>
      <c r="R399" s="293">
        <f t="shared" si="119"/>
        <v>0</v>
      </c>
      <c r="S399" s="293">
        <f t="shared" si="119"/>
        <v>0</v>
      </c>
      <c r="T399" s="293">
        <f t="shared" si="119"/>
        <v>0</v>
      </c>
      <c r="U399" s="293">
        <f t="shared" si="119"/>
        <v>0</v>
      </c>
      <c r="V399" s="293">
        <f t="shared" si="119"/>
        <v>0</v>
      </c>
      <c r="W399" s="293">
        <f t="shared" si="119"/>
        <v>0</v>
      </c>
      <c r="X399" s="293">
        <f t="shared" si="119"/>
        <v>0</v>
      </c>
      <c r="Y399" s="293">
        <f t="shared" si="119"/>
        <v>0</v>
      </c>
      <c r="Z399" s="293">
        <f t="shared" si="119"/>
        <v>0</v>
      </c>
      <c r="AA399" s="293">
        <f t="shared" si="119"/>
        <v>0</v>
      </c>
      <c r="AB399" s="293">
        <f t="shared" si="119"/>
        <v>0</v>
      </c>
      <c r="AC399" s="293">
        <f t="shared" si="119"/>
        <v>0</v>
      </c>
      <c r="AD399" s="293">
        <f t="shared" si="119"/>
        <v>0</v>
      </c>
      <c r="AE399" s="293">
        <f t="shared" si="119"/>
        <v>0</v>
      </c>
      <c r="AF399" s="293">
        <f t="shared" si="119"/>
        <v>0</v>
      </c>
      <c r="AG399" s="293">
        <f t="shared" si="119"/>
        <v>0</v>
      </c>
      <c r="AH399" s="293">
        <f t="shared" si="119"/>
        <v>0</v>
      </c>
      <c r="AI399" s="293">
        <f t="shared" si="119"/>
        <v>0</v>
      </c>
      <c r="AJ399" s="293">
        <f t="shared" si="119"/>
        <v>0</v>
      </c>
      <c r="AK399" s="293">
        <f t="shared" si="119"/>
        <v>0</v>
      </c>
      <c r="AL399" s="293">
        <f t="shared" si="119"/>
        <v>0</v>
      </c>
      <c r="AM399" s="293">
        <f t="shared" si="119"/>
        <v>0</v>
      </c>
      <c r="AN399" s="293">
        <f t="shared" si="119"/>
        <v>0</v>
      </c>
      <c r="AO399" s="293">
        <f t="shared" si="119"/>
        <v>0</v>
      </c>
      <c r="AP399" s="293">
        <f t="shared" si="119"/>
        <v>0</v>
      </c>
      <c r="AQ399" s="293">
        <f t="shared" si="119"/>
        <v>0</v>
      </c>
      <c r="AR399" s="293">
        <f t="shared" si="119"/>
        <v>0</v>
      </c>
      <c r="AS399" s="293">
        <f t="shared" si="119"/>
        <v>0</v>
      </c>
      <c r="AT399" s="293">
        <f t="shared" si="119"/>
        <v>0</v>
      </c>
      <c r="AU399" s="293">
        <f t="shared" si="119"/>
        <v>0</v>
      </c>
      <c r="AV399" s="293">
        <f t="shared" si="119"/>
        <v>0</v>
      </c>
      <c r="AW399" s="293">
        <f t="shared" si="119"/>
        <v>0</v>
      </c>
      <c r="AX399" s="293">
        <f t="shared" si="119"/>
        <v>0</v>
      </c>
      <c r="AY399" s="293">
        <f t="shared" si="119"/>
        <v>0</v>
      </c>
      <c r="AZ399" s="293">
        <f t="shared" si="119"/>
        <v>0</v>
      </c>
      <c r="BA399" s="293">
        <f t="shared" si="119"/>
        <v>0</v>
      </c>
      <c r="BB399" s="293">
        <f t="shared" si="119"/>
        <v>0</v>
      </c>
      <c r="BC399" s="293">
        <f t="shared" si="119"/>
        <v>0</v>
      </c>
      <c r="BD399" s="293">
        <f t="shared" si="119"/>
        <v>0</v>
      </c>
      <c r="BE399" s="293">
        <f t="shared" si="119"/>
        <v>0</v>
      </c>
      <c r="BF399" s="293">
        <f t="shared" si="119"/>
        <v>0</v>
      </c>
      <c r="BG399" s="293">
        <f t="shared" si="119"/>
        <v>0</v>
      </c>
      <c r="BH399" s="293">
        <f t="shared" si="119"/>
        <v>0</v>
      </c>
      <c r="BI399" s="293">
        <f t="shared" si="119"/>
        <v>0</v>
      </c>
      <c r="BJ399" s="293">
        <f t="shared" si="119"/>
        <v>0</v>
      </c>
      <c r="BK399" s="293">
        <f t="shared" si="119"/>
        <v>0</v>
      </c>
      <c r="BL399" s="293">
        <f t="shared" si="119"/>
        <v>0</v>
      </c>
      <c r="BM399" s="293">
        <f t="shared" si="119"/>
        <v>0</v>
      </c>
      <c r="BN399" s="293">
        <f t="shared" si="119"/>
        <v>0</v>
      </c>
      <c r="BO399" s="293">
        <f t="shared" si="119"/>
        <v>0</v>
      </c>
      <c r="BP399" s="293">
        <f t="shared" si="119"/>
        <v>0</v>
      </c>
      <c r="BQ399" s="293">
        <f t="shared" si="119"/>
        <v>0</v>
      </c>
      <c r="BR399" s="293">
        <f t="shared" si="119"/>
        <v>0</v>
      </c>
      <c r="BS399" s="293">
        <f t="shared" si="119"/>
        <v>0</v>
      </c>
      <c r="BT399" s="293">
        <f t="shared" si="119"/>
        <v>0</v>
      </c>
      <c r="BU399" s="293">
        <f t="shared" si="119"/>
        <v>0</v>
      </c>
    </row>
    <row r="400" spans="2:73" ht="18" customHeight="1" thickBot="1">
      <c r="B400" s="294">
        <v>394</v>
      </c>
      <c r="C400" s="297"/>
      <c r="D400" s="365"/>
      <c r="E400" s="366"/>
      <c r="F400" s="367"/>
      <c r="G400" s="367"/>
      <c r="H400" s="368"/>
      <c r="I400" s="367"/>
      <c r="J400" s="367"/>
      <c r="K400" s="295"/>
      <c r="L400" s="297" t="str">
        <f t="shared" si="117"/>
        <v/>
      </c>
      <c r="M400" s="297"/>
      <c r="N400" s="298">
        <f t="shared" si="115"/>
        <v>0</v>
      </c>
      <c r="O400" s="298">
        <f t="shared" si="115"/>
        <v>0</v>
      </c>
      <c r="P400" s="298">
        <f t="shared" si="119"/>
        <v>0</v>
      </c>
      <c r="Q400" s="298">
        <f t="shared" si="119"/>
        <v>0</v>
      </c>
      <c r="R400" s="298">
        <f t="shared" si="119"/>
        <v>0</v>
      </c>
      <c r="S400" s="298">
        <f t="shared" si="119"/>
        <v>0</v>
      </c>
      <c r="T400" s="298">
        <f t="shared" si="119"/>
        <v>0</v>
      </c>
      <c r="U400" s="298">
        <f t="shared" si="119"/>
        <v>0</v>
      </c>
      <c r="V400" s="298">
        <f t="shared" si="119"/>
        <v>0</v>
      </c>
      <c r="W400" s="298">
        <f t="shared" si="119"/>
        <v>0</v>
      </c>
      <c r="X400" s="298">
        <f t="shared" si="119"/>
        <v>0</v>
      </c>
      <c r="Y400" s="298">
        <f t="shared" si="119"/>
        <v>0</v>
      </c>
      <c r="Z400" s="298">
        <f t="shared" si="119"/>
        <v>0</v>
      </c>
      <c r="AA400" s="298">
        <f t="shared" si="119"/>
        <v>0</v>
      </c>
      <c r="AB400" s="298">
        <f t="shared" si="119"/>
        <v>0</v>
      </c>
      <c r="AC400" s="298">
        <f t="shared" si="119"/>
        <v>0</v>
      </c>
      <c r="AD400" s="298">
        <f t="shared" si="119"/>
        <v>0</v>
      </c>
      <c r="AE400" s="298">
        <f t="shared" si="119"/>
        <v>0</v>
      </c>
      <c r="AF400" s="298">
        <f t="shared" si="119"/>
        <v>0</v>
      </c>
      <c r="AG400" s="298">
        <f t="shared" si="119"/>
        <v>0</v>
      </c>
      <c r="AH400" s="298">
        <f t="shared" si="119"/>
        <v>0</v>
      </c>
      <c r="AI400" s="298">
        <f t="shared" si="119"/>
        <v>0</v>
      </c>
      <c r="AJ400" s="298">
        <f t="shared" si="119"/>
        <v>0</v>
      </c>
      <c r="AK400" s="298">
        <f t="shared" si="119"/>
        <v>0</v>
      </c>
      <c r="AL400" s="298">
        <f t="shared" si="119"/>
        <v>0</v>
      </c>
      <c r="AM400" s="298">
        <f t="shared" si="119"/>
        <v>0</v>
      </c>
      <c r="AN400" s="298">
        <f t="shared" si="119"/>
        <v>0</v>
      </c>
      <c r="AO400" s="298">
        <f t="shared" si="119"/>
        <v>0</v>
      </c>
      <c r="AP400" s="298">
        <f t="shared" si="119"/>
        <v>0</v>
      </c>
      <c r="AQ400" s="298">
        <f t="shared" si="119"/>
        <v>0</v>
      </c>
      <c r="AR400" s="298">
        <f t="shared" si="119"/>
        <v>0</v>
      </c>
      <c r="AS400" s="298">
        <f t="shared" si="119"/>
        <v>0</v>
      </c>
      <c r="AT400" s="298">
        <f t="shared" si="119"/>
        <v>0</v>
      </c>
      <c r="AU400" s="298">
        <f t="shared" si="119"/>
        <v>0</v>
      </c>
      <c r="AV400" s="298">
        <f t="shared" si="119"/>
        <v>0</v>
      </c>
      <c r="AW400" s="298">
        <f t="shared" si="119"/>
        <v>0</v>
      </c>
      <c r="AX400" s="298">
        <f t="shared" si="119"/>
        <v>0</v>
      </c>
      <c r="AY400" s="298">
        <f t="shared" si="119"/>
        <v>0</v>
      </c>
      <c r="AZ400" s="298">
        <f t="shared" si="119"/>
        <v>0</v>
      </c>
      <c r="BA400" s="298">
        <f t="shared" si="119"/>
        <v>0</v>
      </c>
      <c r="BB400" s="298">
        <f t="shared" si="119"/>
        <v>0</v>
      </c>
      <c r="BC400" s="298">
        <f t="shared" si="119"/>
        <v>0</v>
      </c>
      <c r="BD400" s="298">
        <f t="shared" si="119"/>
        <v>0</v>
      </c>
      <c r="BE400" s="298">
        <f t="shared" si="119"/>
        <v>0</v>
      </c>
      <c r="BF400" s="298">
        <f t="shared" si="119"/>
        <v>0</v>
      </c>
      <c r="BG400" s="298">
        <f t="shared" si="119"/>
        <v>0</v>
      </c>
      <c r="BH400" s="298">
        <f t="shared" si="119"/>
        <v>0</v>
      </c>
      <c r="BI400" s="298">
        <f t="shared" si="119"/>
        <v>0</v>
      </c>
      <c r="BJ400" s="298">
        <f t="shared" si="119"/>
        <v>0</v>
      </c>
      <c r="BK400" s="298">
        <f t="shared" si="119"/>
        <v>0</v>
      </c>
      <c r="BL400" s="298">
        <f t="shared" si="119"/>
        <v>0</v>
      </c>
      <c r="BM400" s="298">
        <f t="shared" si="119"/>
        <v>0</v>
      </c>
      <c r="BN400" s="298">
        <f t="shared" si="119"/>
        <v>0</v>
      </c>
      <c r="BO400" s="298">
        <f t="shared" si="119"/>
        <v>0</v>
      </c>
      <c r="BP400" s="298">
        <f t="shared" si="119"/>
        <v>0</v>
      </c>
      <c r="BQ400" s="298">
        <f t="shared" si="119"/>
        <v>0</v>
      </c>
      <c r="BR400" s="298">
        <f t="shared" si="119"/>
        <v>0</v>
      </c>
      <c r="BS400" s="298">
        <f t="shared" si="119"/>
        <v>0</v>
      </c>
      <c r="BT400" s="298">
        <f t="shared" si="119"/>
        <v>0</v>
      </c>
      <c r="BU400" s="298">
        <f t="shared" si="119"/>
        <v>0</v>
      </c>
    </row>
    <row r="401" spans="2:73" ht="18" customHeight="1">
      <c r="B401" s="294">
        <v>395</v>
      </c>
      <c r="C401" s="292"/>
      <c r="D401" s="361"/>
      <c r="E401" s="362"/>
      <c r="F401" s="363"/>
      <c r="G401" s="363"/>
      <c r="H401" s="364"/>
      <c r="I401" s="363"/>
      <c r="J401" s="363"/>
      <c r="K401" s="291"/>
      <c r="L401" s="292" t="str">
        <f t="shared" si="117"/>
        <v/>
      </c>
      <c r="M401" s="292"/>
      <c r="N401" s="293">
        <f t="shared" si="115"/>
        <v>0</v>
      </c>
      <c r="O401" s="293">
        <f t="shared" si="115"/>
        <v>0</v>
      </c>
      <c r="P401" s="293">
        <f t="shared" si="119"/>
        <v>0</v>
      </c>
      <c r="Q401" s="293">
        <f t="shared" si="119"/>
        <v>0</v>
      </c>
      <c r="R401" s="293">
        <f t="shared" si="119"/>
        <v>0</v>
      </c>
      <c r="S401" s="293">
        <f t="shared" si="119"/>
        <v>0</v>
      </c>
      <c r="T401" s="293">
        <f t="shared" si="119"/>
        <v>0</v>
      </c>
      <c r="U401" s="293">
        <f t="shared" si="119"/>
        <v>0</v>
      </c>
      <c r="V401" s="293">
        <f t="shared" si="119"/>
        <v>0</v>
      </c>
      <c r="W401" s="293">
        <f t="shared" si="119"/>
        <v>0</v>
      </c>
      <c r="X401" s="293">
        <f t="shared" si="119"/>
        <v>0</v>
      </c>
      <c r="Y401" s="293">
        <f t="shared" si="119"/>
        <v>0</v>
      </c>
      <c r="Z401" s="293">
        <f t="shared" si="119"/>
        <v>0</v>
      </c>
      <c r="AA401" s="293">
        <f t="shared" si="119"/>
        <v>0</v>
      </c>
      <c r="AB401" s="293">
        <f t="shared" si="119"/>
        <v>0</v>
      </c>
      <c r="AC401" s="293">
        <f t="shared" si="119"/>
        <v>0</v>
      </c>
      <c r="AD401" s="293">
        <f t="shared" si="119"/>
        <v>0</v>
      </c>
      <c r="AE401" s="293">
        <f t="shared" si="119"/>
        <v>0</v>
      </c>
      <c r="AF401" s="293">
        <f t="shared" si="119"/>
        <v>0</v>
      </c>
      <c r="AG401" s="293">
        <f t="shared" si="119"/>
        <v>0</v>
      </c>
      <c r="AH401" s="293">
        <f t="shared" si="119"/>
        <v>0</v>
      </c>
      <c r="AI401" s="293">
        <f t="shared" si="119"/>
        <v>0</v>
      </c>
      <c r="AJ401" s="293">
        <f t="shared" si="119"/>
        <v>0</v>
      </c>
      <c r="AK401" s="293">
        <f t="shared" si="119"/>
        <v>0</v>
      </c>
      <c r="AL401" s="293">
        <f t="shared" si="119"/>
        <v>0</v>
      </c>
      <c r="AM401" s="293">
        <f t="shared" si="119"/>
        <v>0</v>
      </c>
      <c r="AN401" s="293">
        <f t="shared" si="119"/>
        <v>0</v>
      </c>
      <c r="AO401" s="293">
        <f t="shared" si="119"/>
        <v>0</v>
      </c>
      <c r="AP401" s="293">
        <f t="shared" si="119"/>
        <v>0</v>
      </c>
      <c r="AQ401" s="293">
        <f t="shared" si="119"/>
        <v>0</v>
      </c>
      <c r="AR401" s="293">
        <f t="shared" si="119"/>
        <v>0</v>
      </c>
      <c r="AS401" s="293">
        <f t="shared" si="119"/>
        <v>0</v>
      </c>
      <c r="AT401" s="293">
        <f t="shared" si="119"/>
        <v>0</v>
      </c>
      <c r="AU401" s="293">
        <f t="shared" si="119"/>
        <v>0</v>
      </c>
      <c r="AV401" s="293">
        <f t="shared" si="119"/>
        <v>0</v>
      </c>
      <c r="AW401" s="293">
        <f t="shared" si="119"/>
        <v>0</v>
      </c>
      <c r="AX401" s="293">
        <f t="shared" si="119"/>
        <v>0</v>
      </c>
      <c r="AY401" s="293">
        <f t="shared" si="119"/>
        <v>0</v>
      </c>
      <c r="AZ401" s="293">
        <f t="shared" si="119"/>
        <v>0</v>
      </c>
      <c r="BA401" s="293">
        <f t="shared" si="119"/>
        <v>0</v>
      </c>
      <c r="BB401" s="293">
        <f t="shared" si="119"/>
        <v>0</v>
      </c>
      <c r="BC401" s="293">
        <f t="shared" si="119"/>
        <v>0</v>
      </c>
      <c r="BD401" s="293">
        <f t="shared" si="119"/>
        <v>0</v>
      </c>
      <c r="BE401" s="293">
        <f t="shared" si="119"/>
        <v>0</v>
      </c>
      <c r="BF401" s="293">
        <f t="shared" si="119"/>
        <v>0</v>
      </c>
      <c r="BG401" s="293">
        <f t="shared" si="119"/>
        <v>0</v>
      </c>
      <c r="BH401" s="293">
        <f t="shared" si="119"/>
        <v>0</v>
      </c>
      <c r="BI401" s="293">
        <f t="shared" si="119"/>
        <v>0</v>
      </c>
      <c r="BJ401" s="293">
        <f t="shared" si="119"/>
        <v>0</v>
      </c>
      <c r="BK401" s="293">
        <f t="shared" si="119"/>
        <v>0</v>
      </c>
      <c r="BL401" s="293">
        <f t="shared" si="119"/>
        <v>0</v>
      </c>
      <c r="BM401" s="293">
        <f t="shared" si="119"/>
        <v>0</v>
      </c>
      <c r="BN401" s="293">
        <f t="shared" si="119"/>
        <v>0</v>
      </c>
      <c r="BO401" s="293">
        <f t="shared" si="119"/>
        <v>0</v>
      </c>
      <c r="BP401" s="293">
        <f t="shared" si="119"/>
        <v>0</v>
      </c>
      <c r="BQ401" s="293">
        <f t="shared" si="119"/>
        <v>0</v>
      </c>
      <c r="BR401" s="293">
        <f t="shared" si="119"/>
        <v>0</v>
      </c>
      <c r="BS401" s="293">
        <f t="shared" si="119"/>
        <v>0</v>
      </c>
      <c r="BT401" s="293">
        <f t="shared" si="119"/>
        <v>0</v>
      </c>
      <c r="BU401" s="293">
        <f t="shared" si="119"/>
        <v>0</v>
      </c>
    </row>
    <row r="402" spans="2:73" ht="18" customHeight="1" thickBot="1">
      <c r="B402" s="294">
        <v>396</v>
      </c>
      <c r="C402" s="297"/>
      <c r="D402" s="365"/>
      <c r="E402" s="366"/>
      <c r="F402" s="367"/>
      <c r="G402" s="367"/>
      <c r="H402" s="368"/>
      <c r="I402" s="367"/>
      <c r="J402" s="367"/>
      <c r="K402" s="295"/>
      <c r="L402" s="297" t="str">
        <f t="shared" si="117"/>
        <v/>
      </c>
      <c r="M402" s="297"/>
      <c r="N402" s="298">
        <f t="shared" si="115"/>
        <v>0</v>
      </c>
      <c r="O402" s="298">
        <f t="shared" si="115"/>
        <v>0</v>
      </c>
      <c r="P402" s="298">
        <f t="shared" si="119"/>
        <v>0</v>
      </c>
      <c r="Q402" s="298">
        <f t="shared" si="119"/>
        <v>0</v>
      </c>
      <c r="R402" s="298">
        <f t="shared" si="119"/>
        <v>0</v>
      </c>
      <c r="S402" s="298">
        <f t="shared" si="119"/>
        <v>0</v>
      </c>
      <c r="T402" s="298">
        <f t="shared" si="119"/>
        <v>0</v>
      </c>
      <c r="U402" s="298">
        <f t="shared" si="119"/>
        <v>0</v>
      </c>
      <c r="V402" s="298">
        <f t="shared" si="119"/>
        <v>0</v>
      </c>
      <c r="W402" s="298">
        <f t="shared" si="119"/>
        <v>0</v>
      </c>
      <c r="X402" s="298">
        <f t="shared" si="119"/>
        <v>0</v>
      </c>
      <c r="Y402" s="298">
        <f t="shared" si="119"/>
        <v>0</v>
      </c>
      <c r="Z402" s="298">
        <f t="shared" si="119"/>
        <v>0</v>
      </c>
      <c r="AA402" s="298">
        <f t="shared" si="119"/>
        <v>0</v>
      </c>
      <c r="AB402" s="298">
        <f t="shared" si="119"/>
        <v>0</v>
      </c>
      <c r="AC402" s="298">
        <f t="shared" si="119"/>
        <v>0</v>
      </c>
      <c r="AD402" s="298">
        <f t="shared" si="119"/>
        <v>0</v>
      </c>
      <c r="AE402" s="298">
        <f t="shared" si="119"/>
        <v>0</v>
      </c>
      <c r="AF402" s="298">
        <f t="shared" si="119"/>
        <v>0</v>
      </c>
      <c r="AG402" s="298">
        <f t="shared" si="119"/>
        <v>0</v>
      </c>
      <c r="AH402" s="298">
        <f t="shared" si="119"/>
        <v>0</v>
      </c>
      <c r="AI402" s="298">
        <f t="shared" si="119"/>
        <v>0</v>
      </c>
      <c r="AJ402" s="298">
        <f t="shared" si="119"/>
        <v>0</v>
      </c>
      <c r="AK402" s="298">
        <f t="shared" si="119"/>
        <v>0</v>
      </c>
      <c r="AL402" s="298">
        <f t="shared" si="119"/>
        <v>0</v>
      </c>
      <c r="AM402" s="298">
        <f t="shared" si="119"/>
        <v>0</v>
      </c>
      <c r="AN402" s="298">
        <f t="shared" si="119"/>
        <v>0</v>
      </c>
      <c r="AO402" s="298">
        <f t="shared" si="119"/>
        <v>0</v>
      </c>
      <c r="AP402" s="298">
        <f t="shared" si="119"/>
        <v>0</v>
      </c>
      <c r="AQ402" s="298">
        <f t="shared" si="119"/>
        <v>0</v>
      </c>
      <c r="AR402" s="298">
        <f t="shared" si="119"/>
        <v>0</v>
      </c>
      <c r="AS402" s="298">
        <f t="shared" si="119"/>
        <v>0</v>
      </c>
      <c r="AT402" s="298">
        <f t="shared" si="119"/>
        <v>0</v>
      </c>
      <c r="AU402" s="298">
        <f t="shared" si="119"/>
        <v>0</v>
      </c>
      <c r="AV402" s="298">
        <f t="shared" si="119"/>
        <v>0</v>
      </c>
      <c r="AW402" s="298">
        <f t="shared" si="119"/>
        <v>0</v>
      </c>
      <c r="AX402" s="298">
        <f t="shared" si="119"/>
        <v>0</v>
      </c>
      <c r="AY402" s="298">
        <f t="shared" si="119"/>
        <v>0</v>
      </c>
      <c r="AZ402" s="298">
        <f t="shared" si="119"/>
        <v>0</v>
      </c>
      <c r="BA402" s="298">
        <f t="shared" si="119"/>
        <v>0</v>
      </c>
      <c r="BB402" s="298">
        <f t="shared" si="119"/>
        <v>0</v>
      </c>
      <c r="BC402" s="298">
        <f t="shared" si="119"/>
        <v>0</v>
      </c>
      <c r="BD402" s="298">
        <f t="shared" si="119"/>
        <v>0</v>
      </c>
      <c r="BE402" s="298">
        <f t="shared" si="119"/>
        <v>0</v>
      </c>
      <c r="BF402" s="298">
        <f t="shared" si="119"/>
        <v>0</v>
      </c>
      <c r="BG402" s="298">
        <f t="shared" si="119"/>
        <v>0</v>
      </c>
      <c r="BH402" s="298">
        <f t="shared" si="119"/>
        <v>0</v>
      </c>
      <c r="BI402" s="298">
        <f t="shared" si="119"/>
        <v>0</v>
      </c>
      <c r="BJ402" s="298">
        <f t="shared" si="119"/>
        <v>0</v>
      </c>
      <c r="BK402" s="298">
        <f t="shared" si="119"/>
        <v>0</v>
      </c>
      <c r="BL402" s="298">
        <f t="shared" si="119"/>
        <v>0</v>
      </c>
      <c r="BM402" s="298">
        <f t="shared" si="119"/>
        <v>0</v>
      </c>
      <c r="BN402" s="298">
        <f t="shared" si="119"/>
        <v>0</v>
      </c>
      <c r="BO402" s="298">
        <f t="shared" si="119"/>
        <v>0</v>
      </c>
      <c r="BP402" s="298">
        <f t="shared" si="119"/>
        <v>0</v>
      </c>
      <c r="BQ402" s="298">
        <f t="shared" si="119"/>
        <v>0</v>
      </c>
      <c r="BR402" s="298">
        <f t="shared" si="119"/>
        <v>0</v>
      </c>
      <c r="BS402" s="298">
        <f t="shared" si="119"/>
        <v>0</v>
      </c>
      <c r="BT402" s="298">
        <f t="shared" si="119"/>
        <v>0</v>
      </c>
      <c r="BU402" s="298">
        <f t="shared" si="119"/>
        <v>0</v>
      </c>
    </row>
    <row r="403" spans="2:73" ht="18" customHeight="1">
      <c r="B403" s="294">
        <v>397</v>
      </c>
      <c r="C403" s="292"/>
      <c r="D403" s="361"/>
      <c r="E403" s="362"/>
      <c r="F403" s="363"/>
      <c r="G403" s="363"/>
      <c r="H403" s="364"/>
      <c r="I403" s="363"/>
      <c r="J403" s="363"/>
      <c r="K403" s="291"/>
      <c r="L403" s="292" t="str">
        <f t="shared" si="117"/>
        <v/>
      </c>
      <c r="M403" s="292"/>
      <c r="N403" s="293">
        <f t="shared" si="115"/>
        <v>0</v>
      </c>
      <c r="O403" s="293">
        <f t="shared" si="115"/>
        <v>0</v>
      </c>
      <c r="P403" s="293">
        <f t="shared" si="119"/>
        <v>0</v>
      </c>
      <c r="Q403" s="293">
        <f t="shared" si="119"/>
        <v>0</v>
      </c>
      <c r="R403" s="293">
        <f t="shared" si="119"/>
        <v>0</v>
      </c>
      <c r="S403" s="293">
        <f t="shared" si="119"/>
        <v>0</v>
      </c>
      <c r="T403" s="293">
        <f t="shared" si="119"/>
        <v>0</v>
      </c>
      <c r="U403" s="293">
        <f t="shared" si="119"/>
        <v>0</v>
      </c>
      <c r="V403" s="293">
        <f t="shared" si="119"/>
        <v>0</v>
      </c>
      <c r="W403" s="293">
        <f t="shared" ref="P403:BU407" si="120">SUMIFS(listof_result_total_scores,listof_result_program_codes,$C403,listof_result_teams,W$3)</f>
        <v>0</v>
      </c>
      <c r="X403" s="293">
        <f t="shared" si="120"/>
        <v>0</v>
      </c>
      <c r="Y403" s="293">
        <f t="shared" si="120"/>
        <v>0</v>
      </c>
      <c r="Z403" s="293">
        <f t="shared" si="120"/>
        <v>0</v>
      </c>
      <c r="AA403" s="293">
        <f t="shared" si="120"/>
        <v>0</v>
      </c>
      <c r="AB403" s="293">
        <f t="shared" si="120"/>
        <v>0</v>
      </c>
      <c r="AC403" s="293">
        <f t="shared" si="120"/>
        <v>0</v>
      </c>
      <c r="AD403" s="293">
        <f t="shared" si="120"/>
        <v>0</v>
      </c>
      <c r="AE403" s="293">
        <f t="shared" si="120"/>
        <v>0</v>
      </c>
      <c r="AF403" s="293">
        <f t="shared" si="120"/>
        <v>0</v>
      </c>
      <c r="AG403" s="293">
        <f t="shared" si="120"/>
        <v>0</v>
      </c>
      <c r="AH403" s="293">
        <f t="shared" si="120"/>
        <v>0</v>
      </c>
      <c r="AI403" s="293">
        <f t="shared" si="120"/>
        <v>0</v>
      </c>
      <c r="AJ403" s="293">
        <f t="shared" si="120"/>
        <v>0</v>
      </c>
      <c r="AK403" s="293">
        <f t="shared" si="120"/>
        <v>0</v>
      </c>
      <c r="AL403" s="293">
        <f t="shared" si="120"/>
        <v>0</v>
      </c>
      <c r="AM403" s="293">
        <f t="shared" si="120"/>
        <v>0</v>
      </c>
      <c r="AN403" s="293">
        <f t="shared" si="120"/>
        <v>0</v>
      </c>
      <c r="AO403" s="293">
        <f t="shared" si="120"/>
        <v>0</v>
      </c>
      <c r="AP403" s="293">
        <f t="shared" si="120"/>
        <v>0</v>
      </c>
      <c r="AQ403" s="293">
        <f t="shared" si="120"/>
        <v>0</v>
      </c>
      <c r="AR403" s="293">
        <f t="shared" si="120"/>
        <v>0</v>
      </c>
      <c r="AS403" s="293">
        <f t="shared" si="120"/>
        <v>0</v>
      </c>
      <c r="AT403" s="293">
        <f t="shared" si="120"/>
        <v>0</v>
      </c>
      <c r="AU403" s="293">
        <f t="shared" si="120"/>
        <v>0</v>
      </c>
      <c r="AV403" s="293">
        <f t="shared" si="120"/>
        <v>0</v>
      </c>
      <c r="AW403" s="293">
        <f t="shared" si="120"/>
        <v>0</v>
      </c>
      <c r="AX403" s="293">
        <f t="shared" si="120"/>
        <v>0</v>
      </c>
      <c r="AY403" s="293">
        <f t="shared" si="120"/>
        <v>0</v>
      </c>
      <c r="AZ403" s="293">
        <f t="shared" si="120"/>
        <v>0</v>
      </c>
      <c r="BA403" s="293">
        <f t="shared" si="120"/>
        <v>0</v>
      </c>
      <c r="BB403" s="293">
        <f t="shared" si="120"/>
        <v>0</v>
      </c>
      <c r="BC403" s="293">
        <f t="shared" si="120"/>
        <v>0</v>
      </c>
      <c r="BD403" s="293">
        <f t="shared" si="120"/>
        <v>0</v>
      </c>
      <c r="BE403" s="293">
        <f t="shared" si="120"/>
        <v>0</v>
      </c>
      <c r="BF403" s="293">
        <f t="shared" si="120"/>
        <v>0</v>
      </c>
      <c r="BG403" s="293">
        <f t="shared" si="120"/>
        <v>0</v>
      </c>
      <c r="BH403" s="293">
        <f t="shared" si="120"/>
        <v>0</v>
      </c>
      <c r="BI403" s="293">
        <f t="shared" si="120"/>
        <v>0</v>
      </c>
      <c r="BJ403" s="293">
        <f t="shared" si="120"/>
        <v>0</v>
      </c>
      <c r="BK403" s="293">
        <f t="shared" si="120"/>
        <v>0</v>
      </c>
      <c r="BL403" s="293">
        <f t="shared" si="120"/>
        <v>0</v>
      </c>
      <c r="BM403" s="293">
        <f t="shared" si="120"/>
        <v>0</v>
      </c>
      <c r="BN403" s="293">
        <f t="shared" si="120"/>
        <v>0</v>
      </c>
      <c r="BO403" s="293">
        <f t="shared" si="120"/>
        <v>0</v>
      </c>
      <c r="BP403" s="293">
        <f t="shared" si="120"/>
        <v>0</v>
      </c>
      <c r="BQ403" s="293">
        <f t="shared" si="120"/>
        <v>0</v>
      </c>
      <c r="BR403" s="293">
        <f t="shared" si="120"/>
        <v>0</v>
      </c>
      <c r="BS403" s="293">
        <f t="shared" si="120"/>
        <v>0</v>
      </c>
      <c r="BT403" s="293">
        <f t="shared" si="120"/>
        <v>0</v>
      </c>
      <c r="BU403" s="293">
        <f t="shared" si="120"/>
        <v>0</v>
      </c>
    </row>
    <row r="404" spans="2:73" ht="18" customHeight="1" thickBot="1">
      <c r="B404" s="294">
        <v>398</v>
      </c>
      <c r="C404" s="297"/>
      <c r="D404" s="365"/>
      <c r="E404" s="366"/>
      <c r="F404" s="367"/>
      <c r="G404" s="367"/>
      <c r="H404" s="368"/>
      <c r="I404" s="367"/>
      <c r="J404" s="367"/>
      <c r="K404" s="295"/>
      <c r="L404" s="297" t="str">
        <f t="shared" si="117"/>
        <v/>
      </c>
      <c r="M404" s="297"/>
      <c r="N404" s="298">
        <f t="shared" si="115"/>
        <v>0</v>
      </c>
      <c r="O404" s="298">
        <f t="shared" si="115"/>
        <v>0</v>
      </c>
      <c r="P404" s="298">
        <f t="shared" si="120"/>
        <v>0</v>
      </c>
      <c r="Q404" s="298">
        <f t="shared" si="120"/>
        <v>0</v>
      </c>
      <c r="R404" s="298">
        <f t="shared" si="120"/>
        <v>0</v>
      </c>
      <c r="S404" s="298">
        <f t="shared" si="120"/>
        <v>0</v>
      </c>
      <c r="T404" s="298">
        <f t="shared" si="120"/>
        <v>0</v>
      </c>
      <c r="U404" s="298">
        <f t="shared" si="120"/>
        <v>0</v>
      </c>
      <c r="V404" s="298">
        <f t="shared" si="120"/>
        <v>0</v>
      </c>
      <c r="W404" s="298">
        <f t="shared" si="120"/>
        <v>0</v>
      </c>
      <c r="X404" s="298">
        <f t="shared" si="120"/>
        <v>0</v>
      </c>
      <c r="Y404" s="298">
        <f t="shared" si="120"/>
        <v>0</v>
      </c>
      <c r="Z404" s="298">
        <f t="shared" si="120"/>
        <v>0</v>
      </c>
      <c r="AA404" s="298">
        <f t="shared" si="120"/>
        <v>0</v>
      </c>
      <c r="AB404" s="298">
        <f t="shared" si="120"/>
        <v>0</v>
      </c>
      <c r="AC404" s="298">
        <f t="shared" si="120"/>
        <v>0</v>
      </c>
      <c r="AD404" s="298">
        <f t="shared" si="120"/>
        <v>0</v>
      </c>
      <c r="AE404" s="298">
        <f t="shared" si="120"/>
        <v>0</v>
      </c>
      <c r="AF404" s="298">
        <f t="shared" si="120"/>
        <v>0</v>
      </c>
      <c r="AG404" s="298">
        <f t="shared" si="120"/>
        <v>0</v>
      </c>
      <c r="AH404" s="298">
        <f t="shared" si="120"/>
        <v>0</v>
      </c>
      <c r="AI404" s="298">
        <f t="shared" si="120"/>
        <v>0</v>
      </c>
      <c r="AJ404" s="298">
        <f t="shared" si="120"/>
        <v>0</v>
      </c>
      <c r="AK404" s="298">
        <f t="shared" si="120"/>
        <v>0</v>
      </c>
      <c r="AL404" s="298">
        <f t="shared" si="120"/>
        <v>0</v>
      </c>
      <c r="AM404" s="298">
        <f t="shared" si="120"/>
        <v>0</v>
      </c>
      <c r="AN404" s="298">
        <f t="shared" si="120"/>
        <v>0</v>
      </c>
      <c r="AO404" s="298">
        <f t="shared" si="120"/>
        <v>0</v>
      </c>
      <c r="AP404" s="298">
        <f t="shared" si="120"/>
        <v>0</v>
      </c>
      <c r="AQ404" s="298">
        <f t="shared" si="120"/>
        <v>0</v>
      </c>
      <c r="AR404" s="298">
        <f t="shared" si="120"/>
        <v>0</v>
      </c>
      <c r="AS404" s="298">
        <f t="shared" si="120"/>
        <v>0</v>
      </c>
      <c r="AT404" s="298">
        <f t="shared" si="120"/>
        <v>0</v>
      </c>
      <c r="AU404" s="298">
        <f t="shared" si="120"/>
        <v>0</v>
      </c>
      <c r="AV404" s="298">
        <f t="shared" si="120"/>
        <v>0</v>
      </c>
      <c r="AW404" s="298">
        <f t="shared" si="120"/>
        <v>0</v>
      </c>
      <c r="AX404" s="298">
        <f t="shared" si="120"/>
        <v>0</v>
      </c>
      <c r="AY404" s="298">
        <f t="shared" si="120"/>
        <v>0</v>
      </c>
      <c r="AZ404" s="298">
        <f t="shared" si="120"/>
        <v>0</v>
      </c>
      <c r="BA404" s="298">
        <f t="shared" si="120"/>
        <v>0</v>
      </c>
      <c r="BB404" s="298">
        <f t="shared" si="120"/>
        <v>0</v>
      </c>
      <c r="BC404" s="298">
        <f t="shared" si="120"/>
        <v>0</v>
      </c>
      <c r="BD404" s="298">
        <f t="shared" si="120"/>
        <v>0</v>
      </c>
      <c r="BE404" s="298">
        <f t="shared" si="120"/>
        <v>0</v>
      </c>
      <c r="BF404" s="298">
        <f t="shared" si="120"/>
        <v>0</v>
      </c>
      <c r="BG404" s="298">
        <f t="shared" si="120"/>
        <v>0</v>
      </c>
      <c r="BH404" s="298">
        <f t="shared" si="120"/>
        <v>0</v>
      </c>
      <c r="BI404" s="298">
        <f t="shared" si="120"/>
        <v>0</v>
      </c>
      <c r="BJ404" s="298">
        <f t="shared" si="120"/>
        <v>0</v>
      </c>
      <c r="BK404" s="298">
        <f t="shared" si="120"/>
        <v>0</v>
      </c>
      <c r="BL404" s="298">
        <f t="shared" si="120"/>
        <v>0</v>
      </c>
      <c r="BM404" s="298">
        <f t="shared" si="120"/>
        <v>0</v>
      </c>
      <c r="BN404" s="298">
        <f t="shared" si="120"/>
        <v>0</v>
      </c>
      <c r="BO404" s="298">
        <f t="shared" si="120"/>
        <v>0</v>
      </c>
      <c r="BP404" s="298">
        <f t="shared" si="120"/>
        <v>0</v>
      </c>
      <c r="BQ404" s="298">
        <f t="shared" si="120"/>
        <v>0</v>
      </c>
      <c r="BR404" s="298">
        <f t="shared" si="120"/>
        <v>0</v>
      </c>
      <c r="BS404" s="298">
        <f t="shared" si="120"/>
        <v>0</v>
      </c>
      <c r="BT404" s="298">
        <f t="shared" si="120"/>
        <v>0</v>
      </c>
      <c r="BU404" s="298">
        <f t="shared" si="120"/>
        <v>0</v>
      </c>
    </row>
    <row r="405" spans="2:73" ht="18" customHeight="1">
      <c r="B405" s="294">
        <v>399</v>
      </c>
      <c r="C405" s="292"/>
      <c r="D405" s="361"/>
      <c r="E405" s="362"/>
      <c r="F405" s="363"/>
      <c r="G405" s="363"/>
      <c r="H405" s="364"/>
      <c r="I405" s="363"/>
      <c r="J405" s="363"/>
      <c r="K405" s="291"/>
      <c r="L405" s="292" t="str">
        <f t="shared" si="117"/>
        <v/>
      </c>
      <c r="M405" s="292"/>
      <c r="N405" s="293">
        <f t="shared" si="115"/>
        <v>0</v>
      </c>
      <c r="O405" s="293">
        <f t="shared" si="115"/>
        <v>0</v>
      </c>
      <c r="P405" s="293">
        <f t="shared" si="120"/>
        <v>0</v>
      </c>
      <c r="Q405" s="293">
        <f t="shared" si="120"/>
        <v>0</v>
      </c>
      <c r="R405" s="293">
        <f t="shared" si="120"/>
        <v>0</v>
      </c>
      <c r="S405" s="293">
        <f t="shared" si="120"/>
        <v>0</v>
      </c>
      <c r="T405" s="293">
        <f t="shared" si="120"/>
        <v>0</v>
      </c>
      <c r="U405" s="293">
        <f t="shared" si="120"/>
        <v>0</v>
      </c>
      <c r="V405" s="293">
        <f t="shared" si="120"/>
        <v>0</v>
      </c>
      <c r="W405" s="293">
        <f t="shared" si="120"/>
        <v>0</v>
      </c>
      <c r="X405" s="293">
        <f t="shared" si="120"/>
        <v>0</v>
      </c>
      <c r="Y405" s="293">
        <f t="shared" si="120"/>
        <v>0</v>
      </c>
      <c r="Z405" s="293">
        <f t="shared" si="120"/>
        <v>0</v>
      </c>
      <c r="AA405" s="293">
        <f t="shared" si="120"/>
        <v>0</v>
      </c>
      <c r="AB405" s="293">
        <f t="shared" si="120"/>
        <v>0</v>
      </c>
      <c r="AC405" s="293">
        <f t="shared" si="120"/>
        <v>0</v>
      </c>
      <c r="AD405" s="293">
        <f t="shared" si="120"/>
        <v>0</v>
      </c>
      <c r="AE405" s="293">
        <f t="shared" si="120"/>
        <v>0</v>
      </c>
      <c r="AF405" s="293">
        <f t="shared" si="120"/>
        <v>0</v>
      </c>
      <c r="AG405" s="293">
        <f t="shared" si="120"/>
        <v>0</v>
      </c>
      <c r="AH405" s="293">
        <f t="shared" si="120"/>
        <v>0</v>
      </c>
      <c r="AI405" s="293">
        <f t="shared" si="120"/>
        <v>0</v>
      </c>
      <c r="AJ405" s="293">
        <f t="shared" si="120"/>
        <v>0</v>
      </c>
      <c r="AK405" s="293">
        <f t="shared" si="120"/>
        <v>0</v>
      </c>
      <c r="AL405" s="293">
        <f t="shared" si="120"/>
        <v>0</v>
      </c>
      <c r="AM405" s="293">
        <f t="shared" si="120"/>
        <v>0</v>
      </c>
      <c r="AN405" s="293">
        <f t="shared" si="120"/>
        <v>0</v>
      </c>
      <c r="AO405" s="293">
        <f t="shared" si="120"/>
        <v>0</v>
      </c>
      <c r="AP405" s="293">
        <f t="shared" si="120"/>
        <v>0</v>
      </c>
      <c r="AQ405" s="293">
        <f t="shared" si="120"/>
        <v>0</v>
      </c>
      <c r="AR405" s="293">
        <f t="shared" si="120"/>
        <v>0</v>
      </c>
      <c r="AS405" s="293">
        <f t="shared" si="120"/>
        <v>0</v>
      </c>
      <c r="AT405" s="293">
        <f t="shared" si="120"/>
        <v>0</v>
      </c>
      <c r="AU405" s="293">
        <f t="shared" si="120"/>
        <v>0</v>
      </c>
      <c r="AV405" s="293">
        <f t="shared" si="120"/>
        <v>0</v>
      </c>
      <c r="AW405" s="293">
        <f t="shared" si="120"/>
        <v>0</v>
      </c>
      <c r="AX405" s="293">
        <f t="shared" si="120"/>
        <v>0</v>
      </c>
      <c r="AY405" s="293">
        <f t="shared" si="120"/>
        <v>0</v>
      </c>
      <c r="AZ405" s="293">
        <f t="shared" si="120"/>
        <v>0</v>
      </c>
      <c r="BA405" s="293">
        <f t="shared" si="120"/>
        <v>0</v>
      </c>
      <c r="BB405" s="293">
        <f t="shared" si="120"/>
        <v>0</v>
      </c>
      <c r="BC405" s="293">
        <f t="shared" si="120"/>
        <v>0</v>
      </c>
      <c r="BD405" s="293">
        <f t="shared" si="120"/>
        <v>0</v>
      </c>
      <c r="BE405" s="293">
        <f t="shared" si="120"/>
        <v>0</v>
      </c>
      <c r="BF405" s="293">
        <f t="shared" si="120"/>
        <v>0</v>
      </c>
      <c r="BG405" s="293">
        <f t="shared" si="120"/>
        <v>0</v>
      </c>
      <c r="BH405" s="293">
        <f t="shared" si="120"/>
        <v>0</v>
      </c>
      <c r="BI405" s="293">
        <f t="shared" si="120"/>
        <v>0</v>
      </c>
      <c r="BJ405" s="293">
        <f t="shared" si="120"/>
        <v>0</v>
      </c>
      <c r="BK405" s="293">
        <f t="shared" si="120"/>
        <v>0</v>
      </c>
      <c r="BL405" s="293">
        <f t="shared" si="120"/>
        <v>0</v>
      </c>
      <c r="BM405" s="293">
        <f t="shared" si="120"/>
        <v>0</v>
      </c>
      <c r="BN405" s="293">
        <f t="shared" si="120"/>
        <v>0</v>
      </c>
      <c r="BO405" s="293">
        <f t="shared" si="120"/>
        <v>0</v>
      </c>
      <c r="BP405" s="293">
        <f t="shared" si="120"/>
        <v>0</v>
      </c>
      <c r="BQ405" s="293">
        <f t="shared" si="120"/>
        <v>0</v>
      </c>
      <c r="BR405" s="293">
        <f t="shared" si="120"/>
        <v>0</v>
      </c>
      <c r="BS405" s="293">
        <f t="shared" si="120"/>
        <v>0</v>
      </c>
      <c r="BT405" s="293">
        <f t="shared" si="120"/>
        <v>0</v>
      </c>
      <c r="BU405" s="293">
        <f t="shared" si="120"/>
        <v>0</v>
      </c>
    </row>
    <row r="406" spans="2:73" ht="18" customHeight="1" thickBot="1">
      <c r="B406" s="294">
        <v>400</v>
      </c>
      <c r="C406" s="297"/>
      <c r="D406" s="365"/>
      <c r="E406" s="366"/>
      <c r="F406" s="367"/>
      <c r="G406" s="367"/>
      <c r="H406" s="368"/>
      <c r="I406" s="367"/>
      <c r="J406" s="367"/>
      <c r="K406" s="295"/>
      <c r="L406" s="297" t="str">
        <f t="shared" si="117"/>
        <v/>
      </c>
      <c r="M406" s="297"/>
      <c r="N406" s="298">
        <f t="shared" si="115"/>
        <v>0</v>
      </c>
      <c r="O406" s="298">
        <f t="shared" si="115"/>
        <v>0</v>
      </c>
      <c r="P406" s="298">
        <f t="shared" si="120"/>
        <v>0</v>
      </c>
      <c r="Q406" s="298">
        <f t="shared" si="120"/>
        <v>0</v>
      </c>
      <c r="R406" s="298">
        <f t="shared" si="120"/>
        <v>0</v>
      </c>
      <c r="S406" s="298">
        <f t="shared" si="120"/>
        <v>0</v>
      </c>
      <c r="T406" s="298">
        <f t="shared" si="120"/>
        <v>0</v>
      </c>
      <c r="U406" s="298">
        <f t="shared" si="120"/>
        <v>0</v>
      </c>
      <c r="V406" s="298">
        <f t="shared" si="120"/>
        <v>0</v>
      </c>
      <c r="W406" s="298">
        <f t="shared" si="120"/>
        <v>0</v>
      </c>
      <c r="X406" s="298">
        <f t="shared" si="120"/>
        <v>0</v>
      </c>
      <c r="Y406" s="298">
        <f t="shared" si="120"/>
        <v>0</v>
      </c>
      <c r="Z406" s="298">
        <f t="shared" si="120"/>
        <v>0</v>
      </c>
      <c r="AA406" s="298">
        <f t="shared" si="120"/>
        <v>0</v>
      </c>
      <c r="AB406" s="298">
        <f t="shared" si="120"/>
        <v>0</v>
      </c>
      <c r="AC406" s="298">
        <f t="shared" si="120"/>
        <v>0</v>
      </c>
      <c r="AD406" s="298">
        <f t="shared" si="120"/>
        <v>0</v>
      </c>
      <c r="AE406" s="298">
        <f t="shared" si="120"/>
        <v>0</v>
      </c>
      <c r="AF406" s="298">
        <f t="shared" si="120"/>
        <v>0</v>
      </c>
      <c r="AG406" s="298">
        <f t="shared" si="120"/>
        <v>0</v>
      </c>
      <c r="AH406" s="298">
        <f t="shared" si="120"/>
        <v>0</v>
      </c>
      <c r="AI406" s="298">
        <f t="shared" si="120"/>
        <v>0</v>
      </c>
      <c r="AJ406" s="298">
        <f t="shared" si="120"/>
        <v>0</v>
      </c>
      <c r="AK406" s="298">
        <f t="shared" si="120"/>
        <v>0</v>
      </c>
      <c r="AL406" s="298">
        <f t="shared" si="120"/>
        <v>0</v>
      </c>
      <c r="AM406" s="298">
        <f t="shared" si="120"/>
        <v>0</v>
      </c>
      <c r="AN406" s="298">
        <f t="shared" si="120"/>
        <v>0</v>
      </c>
      <c r="AO406" s="298">
        <f t="shared" si="120"/>
        <v>0</v>
      </c>
      <c r="AP406" s="298">
        <f t="shared" si="120"/>
        <v>0</v>
      </c>
      <c r="AQ406" s="298">
        <f t="shared" si="120"/>
        <v>0</v>
      </c>
      <c r="AR406" s="298">
        <f t="shared" si="120"/>
        <v>0</v>
      </c>
      <c r="AS406" s="298">
        <f t="shared" si="120"/>
        <v>0</v>
      </c>
      <c r="AT406" s="298">
        <f t="shared" si="120"/>
        <v>0</v>
      </c>
      <c r="AU406" s="298">
        <f t="shared" si="120"/>
        <v>0</v>
      </c>
      <c r="AV406" s="298">
        <f t="shared" si="120"/>
        <v>0</v>
      </c>
      <c r="AW406" s="298">
        <f t="shared" si="120"/>
        <v>0</v>
      </c>
      <c r="AX406" s="298">
        <f t="shared" si="120"/>
        <v>0</v>
      </c>
      <c r="AY406" s="298">
        <f t="shared" si="120"/>
        <v>0</v>
      </c>
      <c r="AZ406" s="298">
        <f t="shared" si="120"/>
        <v>0</v>
      </c>
      <c r="BA406" s="298">
        <f t="shared" si="120"/>
        <v>0</v>
      </c>
      <c r="BB406" s="298">
        <f t="shared" si="120"/>
        <v>0</v>
      </c>
      <c r="BC406" s="298">
        <f t="shared" si="120"/>
        <v>0</v>
      </c>
      <c r="BD406" s="298">
        <f t="shared" si="120"/>
        <v>0</v>
      </c>
      <c r="BE406" s="298">
        <f t="shared" si="120"/>
        <v>0</v>
      </c>
      <c r="BF406" s="298">
        <f t="shared" si="120"/>
        <v>0</v>
      </c>
      <c r="BG406" s="298">
        <f t="shared" si="120"/>
        <v>0</v>
      </c>
      <c r="BH406" s="298">
        <f t="shared" si="120"/>
        <v>0</v>
      </c>
      <c r="BI406" s="298">
        <f t="shared" si="120"/>
        <v>0</v>
      </c>
      <c r="BJ406" s="298">
        <f t="shared" si="120"/>
        <v>0</v>
      </c>
      <c r="BK406" s="298">
        <f t="shared" si="120"/>
        <v>0</v>
      </c>
      <c r="BL406" s="298">
        <f t="shared" si="120"/>
        <v>0</v>
      </c>
      <c r="BM406" s="298">
        <f t="shared" si="120"/>
        <v>0</v>
      </c>
      <c r="BN406" s="298">
        <f t="shared" si="120"/>
        <v>0</v>
      </c>
      <c r="BO406" s="298">
        <f t="shared" si="120"/>
        <v>0</v>
      </c>
      <c r="BP406" s="298">
        <f t="shared" si="120"/>
        <v>0</v>
      </c>
      <c r="BQ406" s="298">
        <f t="shared" si="120"/>
        <v>0</v>
      </c>
      <c r="BR406" s="298">
        <f t="shared" si="120"/>
        <v>0</v>
      </c>
      <c r="BS406" s="298">
        <f t="shared" si="120"/>
        <v>0</v>
      </c>
      <c r="BT406" s="298">
        <f t="shared" si="120"/>
        <v>0</v>
      </c>
      <c r="BU406" s="298">
        <f t="shared" si="120"/>
        <v>0</v>
      </c>
    </row>
    <row r="407" spans="2:73" ht="18" customHeight="1">
      <c r="B407" s="294">
        <v>401</v>
      </c>
      <c r="C407" s="292"/>
      <c r="D407" s="361"/>
      <c r="E407" s="362"/>
      <c r="F407" s="363"/>
      <c r="G407" s="363"/>
      <c r="H407" s="364"/>
      <c r="I407" s="363"/>
      <c r="J407" s="363"/>
      <c r="K407" s="291"/>
      <c r="L407" s="292" t="str">
        <f t="shared" si="117"/>
        <v/>
      </c>
      <c r="M407" s="292"/>
      <c r="N407" s="293">
        <f t="shared" ref="N407:AC426" si="121">SUMIFS(listof_result_total_scores,listof_result_program_codes,$C407,listof_result_teams,N$3)</f>
        <v>0</v>
      </c>
      <c r="O407" s="293">
        <f t="shared" si="121"/>
        <v>0</v>
      </c>
      <c r="P407" s="293">
        <f t="shared" si="121"/>
        <v>0</v>
      </c>
      <c r="Q407" s="293">
        <f t="shared" si="121"/>
        <v>0</v>
      </c>
      <c r="R407" s="293">
        <f t="shared" si="121"/>
        <v>0</v>
      </c>
      <c r="S407" s="293">
        <f t="shared" si="121"/>
        <v>0</v>
      </c>
      <c r="T407" s="293">
        <f t="shared" si="121"/>
        <v>0</v>
      </c>
      <c r="U407" s="293">
        <f t="shared" si="121"/>
        <v>0</v>
      </c>
      <c r="V407" s="293">
        <f t="shared" si="121"/>
        <v>0</v>
      </c>
      <c r="W407" s="293">
        <f t="shared" si="121"/>
        <v>0</v>
      </c>
      <c r="X407" s="293">
        <f t="shared" si="121"/>
        <v>0</v>
      </c>
      <c r="Y407" s="293">
        <f t="shared" si="121"/>
        <v>0</v>
      </c>
      <c r="Z407" s="293">
        <f t="shared" si="121"/>
        <v>0</v>
      </c>
      <c r="AA407" s="293">
        <f t="shared" si="121"/>
        <v>0</v>
      </c>
      <c r="AB407" s="293">
        <f t="shared" si="121"/>
        <v>0</v>
      </c>
      <c r="AC407" s="293">
        <f t="shared" si="121"/>
        <v>0</v>
      </c>
      <c r="AD407" s="293">
        <f t="shared" si="120"/>
        <v>0</v>
      </c>
      <c r="AE407" s="293">
        <f t="shared" si="120"/>
        <v>0</v>
      </c>
      <c r="AF407" s="293">
        <f t="shared" si="120"/>
        <v>0</v>
      </c>
      <c r="AG407" s="293">
        <f t="shared" si="120"/>
        <v>0</v>
      </c>
      <c r="AH407" s="293">
        <f t="shared" si="120"/>
        <v>0</v>
      </c>
      <c r="AI407" s="293">
        <f t="shared" si="120"/>
        <v>0</v>
      </c>
      <c r="AJ407" s="293">
        <f t="shared" si="120"/>
        <v>0</v>
      </c>
      <c r="AK407" s="293">
        <f t="shared" si="120"/>
        <v>0</v>
      </c>
      <c r="AL407" s="293">
        <f t="shared" si="120"/>
        <v>0</v>
      </c>
      <c r="AM407" s="293">
        <f t="shared" si="120"/>
        <v>0</v>
      </c>
      <c r="AN407" s="293">
        <f t="shared" si="120"/>
        <v>0</v>
      </c>
      <c r="AO407" s="293">
        <f t="shared" si="120"/>
        <v>0</v>
      </c>
      <c r="AP407" s="293">
        <f t="shared" si="120"/>
        <v>0</v>
      </c>
      <c r="AQ407" s="293">
        <f t="shared" si="120"/>
        <v>0</v>
      </c>
      <c r="AR407" s="293">
        <f t="shared" si="120"/>
        <v>0</v>
      </c>
      <c r="AS407" s="293">
        <f t="shared" si="120"/>
        <v>0</v>
      </c>
      <c r="AT407" s="293">
        <f t="shared" si="120"/>
        <v>0</v>
      </c>
      <c r="AU407" s="293">
        <f t="shared" si="120"/>
        <v>0</v>
      </c>
      <c r="AV407" s="293">
        <f t="shared" si="120"/>
        <v>0</v>
      </c>
      <c r="AW407" s="293">
        <f t="shared" si="120"/>
        <v>0</v>
      </c>
      <c r="AX407" s="293">
        <f t="shared" si="120"/>
        <v>0</v>
      </c>
      <c r="AY407" s="293">
        <f t="shared" si="120"/>
        <v>0</v>
      </c>
      <c r="AZ407" s="293">
        <f t="shared" si="120"/>
        <v>0</v>
      </c>
      <c r="BA407" s="293">
        <f t="shared" si="120"/>
        <v>0</v>
      </c>
      <c r="BB407" s="293">
        <f t="shared" si="120"/>
        <v>0</v>
      </c>
      <c r="BC407" s="293">
        <f t="shared" si="120"/>
        <v>0</v>
      </c>
      <c r="BD407" s="293">
        <f t="shared" si="120"/>
        <v>0</v>
      </c>
      <c r="BE407" s="293">
        <f t="shared" si="120"/>
        <v>0</v>
      </c>
      <c r="BF407" s="293">
        <f t="shared" si="120"/>
        <v>0</v>
      </c>
      <c r="BG407" s="293">
        <f t="shared" si="120"/>
        <v>0</v>
      </c>
      <c r="BH407" s="293">
        <f t="shared" ref="P407:BU412" si="122">SUMIFS(listof_result_total_scores,listof_result_program_codes,$C407,listof_result_teams,BH$3)</f>
        <v>0</v>
      </c>
      <c r="BI407" s="293">
        <f t="shared" si="122"/>
        <v>0</v>
      </c>
      <c r="BJ407" s="293">
        <f t="shared" si="122"/>
        <v>0</v>
      </c>
      <c r="BK407" s="293">
        <f t="shared" si="122"/>
        <v>0</v>
      </c>
      <c r="BL407" s="293">
        <f t="shared" si="122"/>
        <v>0</v>
      </c>
      <c r="BM407" s="293">
        <f t="shared" si="122"/>
        <v>0</v>
      </c>
      <c r="BN407" s="293">
        <f t="shared" si="122"/>
        <v>0</v>
      </c>
      <c r="BO407" s="293">
        <f t="shared" si="122"/>
        <v>0</v>
      </c>
      <c r="BP407" s="293">
        <f t="shared" si="122"/>
        <v>0</v>
      </c>
      <c r="BQ407" s="293">
        <f t="shared" si="122"/>
        <v>0</v>
      </c>
      <c r="BR407" s="293">
        <f t="shared" si="122"/>
        <v>0</v>
      </c>
      <c r="BS407" s="293">
        <f t="shared" si="122"/>
        <v>0</v>
      </c>
      <c r="BT407" s="293">
        <f t="shared" si="122"/>
        <v>0</v>
      </c>
      <c r="BU407" s="293">
        <f t="shared" si="122"/>
        <v>0</v>
      </c>
    </row>
    <row r="408" spans="2:73" ht="18" customHeight="1" thickBot="1">
      <c r="B408" s="294">
        <v>402</v>
      </c>
      <c r="C408" s="297"/>
      <c r="D408" s="365"/>
      <c r="E408" s="366"/>
      <c r="F408" s="367"/>
      <c r="G408" s="367"/>
      <c r="H408" s="368"/>
      <c r="I408" s="367"/>
      <c r="J408" s="367"/>
      <c r="K408" s="295"/>
      <c r="L408" s="297" t="str">
        <f t="shared" si="117"/>
        <v/>
      </c>
      <c r="M408" s="297"/>
      <c r="N408" s="298">
        <f t="shared" si="121"/>
        <v>0</v>
      </c>
      <c r="O408" s="298">
        <f t="shared" si="121"/>
        <v>0</v>
      </c>
      <c r="P408" s="298">
        <f t="shared" si="122"/>
        <v>0</v>
      </c>
      <c r="Q408" s="298">
        <f t="shared" si="122"/>
        <v>0</v>
      </c>
      <c r="R408" s="298">
        <f t="shared" si="122"/>
        <v>0</v>
      </c>
      <c r="S408" s="298">
        <f t="shared" si="122"/>
        <v>0</v>
      </c>
      <c r="T408" s="298">
        <f t="shared" si="122"/>
        <v>0</v>
      </c>
      <c r="U408" s="298">
        <f t="shared" si="122"/>
        <v>0</v>
      </c>
      <c r="V408" s="298">
        <f t="shared" si="122"/>
        <v>0</v>
      </c>
      <c r="W408" s="298">
        <f t="shared" si="122"/>
        <v>0</v>
      </c>
      <c r="X408" s="298">
        <f t="shared" si="122"/>
        <v>0</v>
      </c>
      <c r="Y408" s="298">
        <f t="shared" si="122"/>
        <v>0</v>
      </c>
      <c r="Z408" s="298">
        <f t="shared" si="122"/>
        <v>0</v>
      </c>
      <c r="AA408" s="298">
        <f t="shared" si="122"/>
        <v>0</v>
      </c>
      <c r="AB408" s="298">
        <f t="shared" si="122"/>
        <v>0</v>
      </c>
      <c r="AC408" s="298">
        <f t="shared" si="122"/>
        <v>0</v>
      </c>
      <c r="AD408" s="298">
        <f t="shared" si="122"/>
        <v>0</v>
      </c>
      <c r="AE408" s="298">
        <f t="shared" si="122"/>
        <v>0</v>
      </c>
      <c r="AF408" s="298">
        <f t="shared" si="122"/>
        <v>0</v>
      </c>
      <c r="AG408" s="298">
        <f t="shared" si="122"/>
        <v>0</v>
      </c>
      <c r="AH408" s="298">
        <f t="shared" si="122"/>
        <v>0</v>
      </c>
      <c r="AI408" s="298">
        <f t="shared" si="122"/>
        <v>0</v>
      </c>
      <c r="AJ408" s="298">
        <f t="shared" si="122"/>
        <v>0</v>
      </c>
      <c r="AK408" s="298">
        <f t="shared" si="122"/>
        <v>0</v>
      </c>
      <c r="AL408" s="298">
        <f t="shared" si="122"/>
        <v>0</v>
      </c>
      <c r="AM408" s="298">
        <f t="shared" si="122"/>
        <v>0</v>
      </c>
      <c r="AN408" s="298">
        <f t="shared" si="122"/>
        <v>0</v>
      </c>
      <c r="AO408" s="298">
        <f t="shared" si="122"/>
        <v>0</v>
      </c>
      <c r="AP408" s="298">
        <f t="shared" si="122"/>
        <v>0</v>
      </c>
      <c r="AQ408" s="298">
        <f t="shared" si="122"/>
        <v>0</v>
      </c>
      <c r="AR408" s="298">
        <f t="shared" si="122"/>
        <v>0</v>
      </c>
      <c r="AS408" s="298">
        <f t="shared" si="122"/>
        <v>0</v>
      </c>
      <c r="AT408" s="298">
        <f t="shared" si="122"/>
        <v>0</v>
      </c>
      <c r="AU408" s="298">
        <f t="shared" si="122"/>
        <v>0</v>
      </c>
      <c r="AV408" s="298">
        <f t="shared" si="122"/>
        <v>0</v>
      </c>
      <c r="AW408" s="298">
        <f t="shared" si="122"/>
        <v>0</v>
      </c>
      <c r="AX408" s="298">
        <f t="shared" si="122"/>
        <v>0</v>
      </c>
      <c r="AY408" s="298">
        <f t="shared" si="122"/>
        <v>0</v>
      </c>
      <c r="AZ408" s="298">
        <f t="shared" si="122"/>
        <v>0</v>
      </c>
      <c r="BA408" s="298">
        <f t="shared" si="122"/>
        <v>0</v>
      </c>
      <c r="BB408" s="298">
        <f t="shared" si="122"/>
        <v>0</v>
      </c>
      <c r="BC408" s="298">
        <f t="shared" si="122"/>
        <v>0</v>
      </c>
      <c r="BD408" s="298">
        <f t="shared" si="122"/>
        <v>0</v>
      </c>
      <c r="BE408" s="298">
        <f t="shared" si="122"/>
        <v>0</v>
      </c>
      <c r="BF408" s="298">
        <f t="shared" si="122"/>
        <v>0</v>
      </c>
      <c r="BG408" s="298">
        <f t="shared" si="122"/>
        <v>0</v>
      </c>
      <c r="BH408" s="298">
        <f t="shared" si="122"/>
        <v>0</v>
      </c>
      <c r="BI408" s="298">
        <f t="shared" si="122"/>
        <v>0</v>
      </c>
      <c r="BJ408" s="298">
        <f t="shared" si="122"/>
        <v>0</v>
      </c>
      <c r="BK408" s="298">
        <f t="shared" si="122"/>
        <v>0</v>
      </c>
      <c r="BL408" s="298">
        <f t="shared" si="122"/>
        <v>0</v>
      </c>
      <c r="BM408" s="298">
        <f t="shared" si="122"/>
        <v>0</v>
      </c>
      <c r="BN408" s="298">
        <f t="shared" si="122"/>
        <v>0</v>
      </c>
      <c r="BO408" s="298">
        <f t="shared" si="122"/>
        <v>0</v>
      </c>
      <c r="BP408" s="298">
        <f t="shared" si="122"/>
        <v>0</v>
      </c>
      <c r="BQ408" s="298">
        <f t="shared" si="122"/>
        <v>0</v>
      </c>
      <c r="BR408" s="298">
        <f t="shared" si="122"/>
        <v>0</v>
      </c>
      <c r="BS408" s="298">
        <f t="shared" si="122"/>
        <v>0</v>
      </c>
      <c r="BT408" s="298">
        <f t="shared" si="122"/>
        <v>0</v>
      </c>
      <c r="BU408" s="298">
        <f t="shared" si="122"/>
        <v>0</v>
      </c>
    </row>
    <row r="409" spans="2:73" ht="18" customHeight="1">
      <c r="B409" s="294">
        <v>403</v>
      </c>
      <c r="C409" s="292"/>
      <c r="D409" s="361"/>
      <c r="E409" s="362"/>
      <c r="F409" s="363"/>
      <c r="G409" s="363"/>
      <c r="H409" s="364"/>
      <c r="I409" s="363"/>
      <c r="J409" s="363"/>
      <c r="K409" s="291"/>
      <c r="L409" s="292" t="str">
        <f t="shared" si="117"/>
        <v/>
      </c>
      <c r="M409" s="292"/>
      <c r="N409" s="293">
        <f t="shared" si="121"/>
        <v>0</v>
      </c>
      <c r="O409" s="293">
        <f t="shared" si="121"/>
        <v>0</v>
      </c>
      <c r="P409" s="293">
        <f t="shared" si="122"/>
        <v>0</v>
      </c>
      <c r="Q409" s="293">
        <f t="shared" si="122"/>
        <v>0</v>
      </c>
      <c r="R409" s="293">
        <f t="shared" si="122"/>
        <v>0</v>
      </c>
      <c r="S409" s="293">
        <f t="shared" si="122"/>
        <v>0</v>
      </c>
      <c r="T409" s="293">
        <f t="shared" si="122"/>
        <v>0</v>
      </c>
      <c r="U409" s="293">
        <f t="shared" si="122"/>
        <v>0</v>
      </c>
      <c r="V409" s="293">
        <f t="shared" si="122"/>
        <v>0</v>
      </c>
      <c r="W409" s="293">
        <f t="shared" si="122"/>
        <v>0</v>
      </c>
      <c r="X409" s="293">
        <f t="shared" si="122"/>
        <v>0</v>
      </c>
      <c r="Y409" s="293">
        <f t="shared" si="122"/>
        <v>0</v>
      </c>
      <c r="Z409" s="293">
        <f t="shared" si="122"/>
        <v>0</v>
      </c>
      <c r="AA409" s="293">
        <f t="shared" si="122"/>
        <v>0</v>
      </c>
      <c r="AB409" s="293">
        <f t="shared" si="122"/>
        <v>0</v>
      </c>
      <c r="AC409" s="293">
        <f t="shared" si="122"/>
        <v>0</v>
      </c>
      <c r="AD409" s="293">
        <f t="shared" si="122"/>
        <v>0</v>
      </c>
      <c r="AE409" s="293">
        <f t="shared" si="122"/>
        <v>0</v>
      </c>
      <c r="AF409" s="293">
        <f t="shared" si="122"/>
        <v>0</v>
      </c>
      <c r="AG409" s="293">
        <f t="shared" si="122"/>
        <v>0</v>
      </c>
      <c r="AH409" s="293">
        <f t="shared" si="122"/>
        <v>0</v>
      </c>
      <c r="AI409" s="293">
        <f t="shared" si="122"/>
        <v>0</v>
      </c>
      <c r="AJ409" s="293">
        <f t="shared" si="122"/>
        <v>0</v>
      </c>
      <c r="AK409" s="293">
        <f t="shared" si="122"/>
        <v>0</v>
      </c>
      <c r="AL409" s="293">
        <f t="shared" si="122"/>
        <v>0</v>
      </c>
      <c r="AM409" s="293">
        <f t="shared" si="122"/>
        <v>0</v>
      </c>
      <c r="AN409" s="293">
        <f t="shared" si="122"/>
        <v>0</v>
      </c>
      <c r="AO409" s="293">
        <f t="shared" si="122"/>
        <v>0</v>
      </c>
      <c r="AP409" s="293">
        <f t="shared" si="122"/>
        <v>0</v>
      </c>
      <c r="AQ409" s="293">
        <f t="shared" si="122"/>
        <v>0</v>
      </c>
      <c r="AR409" s="293">
        <f t="shared" si="122"/>
        <v>0</v>
      </c>
      <c r="AS409" s="293">
        <f t="shared" si="122"/>
        <v>0</v>
      </c>
      <c r="AT409" s="293">
        <f t="shared" si="122"/>
        <v>0</v>
      </c>
      <c r="AU409" s="293">
        <f t="shared" si="122"/>
        <v>0</v>
      </c>
      <c r="AV409" s="293">
        <f t="shared" si="122"/>
        <v>0</v>
      </c>
      <c r="AW409" s="293">
        <f t="shared" si="122"/>
        <v>0</v>
      </c>
      <c r="AX409" s="293">
        <f t="shared" si="122"/>
        <v>0</v>
      </c>
      <c r="AY409" s="293">
        <f t="shared" si="122"/>
        <v>0</v>
      </c>
      <c r="AZ409" s="293">
        <f t="shared" si="122"/>
        <v>0</v>
      </c>
      <c r="BA409" s="293">
        <f t="shared" si="122"/>
        <v>0</v>
      </c>
      <c r="BB409" s="293">
        <f t="shared" si="122"/>
        <v>0</v>
      </c>
      <c r="BC409" s="293">
        <f t="shared" si="122"/>
        <v>0</v>
      </c>
      <c r="BD409" s="293">
        <f t="shared" si="122"/>
        <v>0</v>
      </c>
      <c r="BE409" s="293">
        <f t="shared" si="122"/>
        <v>0</v>
      </c>
      <c r="BF409" s="293">
        <f t="shared" si="122"/>
        <v>0</v>
      </c>
      <c r="BG409" s="293">
        <f t="shared" si="122"/>
        <v>0</v>
      </c>
      <c r="BH409" s="293">
        <f t="shared" si="122"/>
        <v>0</v>
      </c>
      <c r="BI409" s="293">
        <f t="shared" si="122"/>
        <v>0</v>
      </c>
      <c r="BJ409" s="293">
        <f t="shared" si="122"/>
        <v>0</v>
      </c>
      <c r="BK409" s="293">
        <f t="shared" si="122"/>
        <v>0</v>
      </c>
      <c r="BL409" s="293">
        <f t="shared" si="122"/>
        <v>0</v>
      </c>
      <c r="BM409" s="293">
        <f t="shared" si="122"/>
        <v>0</v>
      </c>
      <c r="BN409" s="293">
        <f t="shared" si="122"/>
        <v>0</v>
      </c>
      <c r="BO409" s="293">
        <f t="shared" si="122"/>
        <v>0</v>
      </c>
      <c r="BP409" s="293">
        <f t="shared" si="122"/>
        <v>0</v>
      </c>
      <c r="BQ409" s="293">
        <f t="shared" si="122"/>
        <v>0</v>
      </c>
      <c r="BR409" s="293">
        <f t="shared" si="122"/>
        <v>0</v>
      </c>
      <c r="BS409" s="293">
        <f t="shared" si="122"/>
        <v>0</v>
      </c>
      <c r="BT409" s="293">
        <f t="shared" si="122"/>
        <v>0</v>
      </c>
      <c r="BU409" s="293">
        <f t="shared" si="122"/>
        <v>0</v>
      </c>
    </row>
    <row r="410" spans="2:73" ht="18" customHeight="1" thickBot="1">
      <c r="B410" s="294">
        <v>404</v>
      </c>
      <c r="C410" s="297"/>
      <c r="D410" s="365"/>
      <c r="E410" s="366"/>
      <c r="F410" s="367"/>
      <c r="G410" s="367"/>
      <c r="H410" s="368"/>
      <c r="I410" s="367"/>
      <c r="J410" s="367"/>
      <c r="K410" s="295"/>
      <c r="L410" s="297" t="str">
        <f t="shared" si="117"/>
        <v/>
      </c>
      <c r="M410" s="297"/>
      <c r="N410" s="298">
        <f t="shared" si="121"/>
        <v>0</v>
      </c>
      <c r="O410" s="298">
        <f t="shared" si="121"/>
        <v>0</v>
      </c>
      <c r="P410" s="298">
        <f t="shared" si="122"/>
        <v>0</v>
      </c>
      <c r="Q410" s="298">
        <f t="shared" si="122"/>
        <v>0</v>
      </c>
      <c r="R410" s="298">
        <f t="shared" si="122"/>
        <v>0</v>
      </c>
      <c r="S410" s="298">
        <f t="shared" si="122"/>
        <v>0</v>
      </c>
      <c r="T410" s="298">
        <f t="shared" si="122"/>
        <v>0</v>
      </c>
      <c r="U410" s="298">
        <f t="shared" si="122"/>
        <v>0</v>
      </c>
      <c r="V410" s="298">
        <f t="shared" si="122"/>
        <v>0</v>
      </c>
      <c r="W410" s="298">
        <f t="shared" si="122"/>
        <v>0</v>
      </c>
      <c r="X410" s="298">
        <f t="shared" si="122"/>
        <v>0</v>
      </c>
      <c r="Y410" s="298">
        <f t="shared" si="122"/>
        <v>0</v>
      </c>
      <c r="Z410" s="298">
        <f t="shared" si="122"/>
        <v>0</v>
      </c>
      <c r="AA410" s="298">
        <f t="shared" si="122"/>
        <v>0</v>
      </c>
      <c r="AB410" s="298">
        <f t="shared" si="122"/>
        <v>0</v>
      </c>
      <c r="AC410" s="298">
        <f t="shared" si="122"/>
        <v>0</v>
      </c>
      <c r="AD410" s="298">
        <f t="shared" si="122"/>
        <v>0</v>
      </c>
      <c r="AE410" s="298">
        <f t="shared" si="122"/>
        <v>0</v>
      </c>
      <c r="AF410" s="298">
        <f t="shared" si="122"/>
        <v>0</v>
      </c>
      <c r="AG410" s="298">
        <f t="shared" si="122"/>
        <v>0</v>
      </c>
      <c r="AH410" s="298">
        <f t="shared" si="122"/>
        <v>0</v>
      </c>
      <c r="AI410" s="298">
        <f t="shared" si="122"/>
        <v>0</v>
      </c>
      <c r="AJ410" s="298">
        <f t="shared" si="122"/>
        <v>0</v>
      </c>
      <c r="AK410" s="298">
        <f t="shared" si="122"/>
        <v>0</v>
      </c>
      <c r="AL410" s="298">
        <f t="shared" si="122"/>
        <v>0</v>
      </c>
      <c r="AM410" s="298">
        <f t="shared" si="122"/>
        <v>0</v>
      </c>
      <c r="AN410" s="298">
        <f t="shared" si="122"/>
        <v>0</v>
      </c>
      <c r="AO410" s="298">
        <f t="shared" si="122"/>
        <v>0</v>
      </c>
      <c r="AP410" s="298">
        <f t="shared" si="122"/>
        <v>0</v>
      </c>
      <c r="AQ410" s="298">
        <f t="shared" si="122"/>
        <v>0</v>
      </c>
      <c r="AR410" s="298">
        <f t="shared" si="122"/>
        <v>0</v>
      </c>
      <c r="AS410" s="298">
        <f t="shared" si="122"/>
        <v>0</v>
      </c>
      <c r="AT410" s="298">
        <f t="shared" si="122"/>
        <v>0</v>
      </c>
      <c r="AU410" s="298">
        <f t="shared" si="122"/>
        <v>0</v>
      </c>
      <c r="AV410" s="298">
        <f t="shared" si="122"/>
        <v>0</v>
      </c>
      <c r="AW410" s="298">
        <f t="shared" si="122"/>
        <v>0</v>
      </c>
      <c r="AX410" s="298">
        <f t="shared" si="122"/>
        <v>0</v>
      </c>
      <c r="AY410" s="298">
        <f t="shared" si="122"/>
        <v>0</v>
      </c>
      <c r="AZ410" s="298">
        <f t="shared" si="122"/>
        <v>0</v>
      </c>
      <c r="BA410" s="298">
        <f t="shared" si="122"/>
        <v>0</v>
      </c>
      <c r="BB410" s="298">
        <f t="shared" si="122"/>
        <v>0</v>
      </c>
      <c r="BC410" s="298">
        <f t="shared" si="122"/>
        <v>0</v>
      </c>
      <c r="BD410" s="298">
        <f t="shared" si="122"/>
        <v>0</v>
      </c>
      <c r="BE410" s="298">
        <f t="shared" si="122"/>
        <v>0</v>
      </c>
      <c r="BF410" s="298">
        <f t="shared" si="122"/>
        <v>0</v>
      </c>
      <c r="BG410" s="298">
        <f t="shared" si="122"/>
        <v>0</v>
      </c>
      <c r="BH410" s="298">
        <f t="shared" si="122"/>
        <v>0</v>
      </c>
      <c r="BI410" s="298">
        <f t="shared" si="122"/>
        <v>0</v>
      </c>
      <c r="BJ410" s="298">
        <f t="shared" si="122"/>
        <v>0</v>
      </c>
      <c r="BK410" s="298">
        <f t="shared" si="122"/>
        <v>0</v>
      </c>
      <c r="BL410" s="298">
        <f t="shared" si="122"/>
        <v>0</v>
      </c>
      <c r="BM410" s="298">
        <f t="shared" si="122"/>
        <v>0</v>
      </c>
      <c r="BN410" s="298">
        <f t="shared" si="122"/>
        <v>0</v>
      </c>
      <c r="BO410" s="298">
        <f t="shared" si="122"/>
        <v>0</v>
      </c>
      <c r="BP410" s="298">
        <f t="shared" si="122"/>
        <v>0</v>
      </c>
      <c r="BQ410" s="298">
        <f t="shared" si="122"/>
        <v>0</v>
      </c>
      <c r="BR410" s="298">
        <f t="shared" si="122"/>
        <v>0</v>
      </c>
      <c r="BS410" s="298">
        <f t="shared" si="122"/>
        <v>0</v>
      </c>
      <c r="BT410" s="298">
        <f t="shared" si="122"/>
        <v>0</v>
      </c>
      <c r="BU410" s="298">
        <f t="shared" si="122"/>
        <v>0</v>
      </c>
    </row>
    <row r="411" spans="2:73" ht="18" customHeight="1">
      <c r="B411" s="294">
        <v>405</v>
      </c>
      <c r="C411" s="292"/>
      <c r="D411" s="361"/>
      <c r="E411" s="362"/>
      <c r="F411" s="363"/>
      <c r="G411" s="363"/>
      <c r="H411" s="364"/>
      <c r="I411" s="363"/>
      <c r="J411" s="363"/>
      <c r="K411" s="291"/>
      <c r="L411" s="292" t="str">
        <f t="shared" si="117"/>
        <v/>
      </c>
      <c r="M411" s="292"/>
      <c r="N411" s="293">
        <f t="shared" si="121"/>
        <v>0</v>
      </c>
      <c r="O411" s="293">
        <f t="shared" si="121"/>
        <v>0</v>
      </c>
      <c r="P411" s="293">
        <f t="shared" si="122"/>
        <v>0</v>
      </c>
      <c r="Q411" s="293">
        <f t="shared" si="122"/>
        <v>0</v>
      </c>
      <c r="R411" s="293">
        <f t="shared" si="122"/>
        <v>0</v>
      </c>
      <c r="S411" s="293">
        <f t="shared" si="122"/>
        <v>0</v>
      </c>
      <c r="T411" s="293">
        <f t="shared" si="122"/>
        <v>0</v>
      </c>
      <c r="U411" s="293">
        <f t="shared" si="122"/>
        <v>0</v>
      </c>
      <c r="V411" s="293">
        <f t="shared" si="122"/>
        <v>0</v>
      </c>
      <c r="W411" s="293">
        <f t="shared" si="122"/>
        <v>0</v>
      </c>
      <c r="X411" s="293">
        <f t="shared" si="122"/>
        <v>0</v>
      </c>
      <c r="Y411" s="293">
        <f t="shared" si="122"/>
        <v>0</v>
      </c>
      <c r="Z411" s="293">
        <f t="shared" si="122"/>
        <v>0</v>
      </c>
      <c r="AA411" s="293">
        <f t="shared" si="122"/>
        <v>0</v>
      </c>
      <c r="AB411" s="293">
        <f t="shared" si="122"/>
        <v>0</v>
      </c>
      <c r="AC411" s="293">
        <f t="shared" si="122"/>
        <v>0</v>
      </c>
      <c r="AD411" s="293">
        <f t="shared" si="122"/>
        <v>0</v>
      </c>
      <c r="AE411" s="293">
        <f t="shared" si="122"/>
        <v>0</v>
      </c>
      <c r="AF411" s="293">
        <f t="shared" si="122"/>
        <v>0</v>
      </c>
      <c r="AG411" s="293">
        <f t="shared" si="122"/>
        <v>0</v>
      </c>
      <c r="AH411" s="293">
        <f t="shared" si="122"/>
        <v>0</v>
      </c>
      <c r="AI411" s="293">
        <f t="shared" si="122"/>
        <v>0</v>
      </c>
      <c r="AJ411" s="293">
        <f t="shared" si="122"/>
        <v>0</v>
      </c>
      <c r="AK411" s="293">
        <f t="shared" si="122"/>
        <v>0</v>
      </c>
      <c r="AL411" s="293">
        <f t="shared" si="122"/>
        <v>0</v>
      </c>
      <c r="AM411" s="293">
        <f t="shared" si="122"/>
        <v>0</v>
      </c>
      <c r="AN411" s="293">
        <f t="shared" si="122"/>
        <v>0</v>
      </c>
      <c r="AO411" s="293">
        <f t="shared" si="122"/>
        <v>0</v>
      </c>
      <c r="AP411" s="293">
        <f t="shared" si="122"/>
        <v>0</v>
      </c>
      <c r="AQ411" s="293">
        <f t="shared" si="122"/>
        <v>0</v>
      </c>
      <c r="AR411" s="293">
        <f t="shared" si="122"/>
        <v>0</v>
      </c>
      <c r="AS411" s="293">
        <f t="shared" si="122"/>
        <v>0</v>
      </c>
      <c r="AT411" s="293">
        <f t="shared" si="122"/>
        <v>0</v>
      </c>
      <c r="AU411" s="293">
        <f t="shared" si="122"/>
        <v>0</v>
      </c>
      <c r="AV411" s="293">
        <f t="shared" si="122"/>
        <v>0</v>
      </c>
      <c r="AW411" s="293">
        <f t="shared" si="122"/>
        <v>0</v>
      </c>
      <c r="AX411" s="293">
        <f t="shared" si="122"/>
        <v>0</v>
      </c>
      <c r="AY411" s="293">
        <f t="shared" si="122"/>
        <v>0</v>
      </c>
      <c r="AZ411" s="293">
        <f t="shared" si="122"/>
        <v>0</v>
      </c>
      <c r="BA411" s="293">
        <f t="shared" si="122"/>
        <v>0</v>
      </c>
      <c r="BB411" s="293">
        <f t="shared" si="122"/>
        <v>0</v>
      </c>
      <c r="BC411" s="293">
        <f t="shared" si="122"/>
        <v>0</v>
      </c>
      <c r="BD411" s="293">
        <f t="shared" si="122"/>
        <v>0</v>
      </c>
      <c r="BE411" s="293">
        <f t="shared" si="122"/>
        <v>0</v>
      </c>
      <c r="BF411" s="293">
        <f t="shared" si="122"/>
        <v>0</v>
      </c>
      <c r="BG411" s="293">
        <f t="shared" si="122"/>
        <v>0</v>
      </c>
      <c r="BH411" s="293">
        <f t="shared" si="122"/>
        <v>0</v>
      </c>
      <c r="BI411" s="293">
        <f t="shared" si="122"/>
        <v>0</v>
      </c>
      <c r="BJ411" s="293">
        <f t="shared" si="122"/>
        <v>0</v>
      </c>
      <c r="BK411" s="293">
        <f t="shared" si="122"/>
        <v>0</v>
      </c>
      <c r="BL411" s="293">
        <f t="shared" si="122"/>
        <v>0</v>
      </c>
      <c r="BM411" s="293">
        <f t="shared" si="122"/>
        <v>0</v>
      </c>
      <c r="BN411" s="293">
        <f t="shared" si="122"/>
        <v>0</v>
      </c>
      <c r="BO411" s="293">
        <f t="shared" si="122"/>
        <v>0</v>
      </c>
      <c r="BP411" s="293">
        <f t="shared" si="122"/>
        <v>0</v>
      </c>
      <c r="BQ411" s="293">
        <f t="shared" si="122"/>
        <v>0</v>
      </c>
      <c r="BR411" s="293">
        <f t="shared" si="122"/>
        <v>0</v>
      </c>
      <c r="BS411" s="293">
        <f t="shared" si="122"/>
        <v>0</v>
      </c>
      <c r="BT411" s="293">
        <f t="shared" si="122"/>
        <v>0</v>
      </c>
      <c r="BU411" s="293">
        <f t="shared" si="122"/>
        <v>0</v>
      </c>
    </row>
    <row r="412" spans="2:73" ht="18" customHeight="1" thickBot="1">
      <c r="B412" s="294">
        <v>406</v>
      </c>
      <c r="C412" s="297"/>
      <c r="D412" s="365"/>
      <c r="E412" s="366"/>
      <c r="F412" s="367"/>
      <c r="G412" s="367"/>
      <c r="H412" s="368"/>
      <c r="I412" s="367"/>
      <c r="J412" s="367"/>
      <c r="K412" s="295"/>
      <c r="L412" s="297" t="str">
        <f t="shared" si="117"/>
        <v/>
      </c>
      <c r="M412" s="297"/>
      <c r="N412" s="298">
        <f t="shared" si="121"/>
        <v>0</v>
      </c>
      <c r="O412" s="298">
        <f t="shared" si="121"/>
        <v>0</v>
      </c>
      <c r="P412" s="298">
        <f t="shared" si="122"/>
        <v>0</v>
      </c>
      <c r="Q412" s="298">
        <f t="shared" si="122"/>
        <v>0</v>
      </c>
      <c r="R412" s="298">
        <f t="shared" si="122"/>
        <v>0</v>
      </c>
      <c r="S412" s="298">
        <f t="shared" si="122"/>
        <v>0</v>
      </c>
      <c r="T412" s="298">
        <f t="shared" si="122"/>
        <v>0</v>
      </c>
      <c r="U412" s="298">
        <f t="shared" si="122"/>
        <v>0</v>
      </c>
      <c r="V412" s="298">
        <f t="shared" si="122"/>
        <v>0</v>
      </c>
      <c r="W412" s="298">
        <f t="shared" si="122"/>
        <v>0</v>
      </c>
      <c r="X412" s="298">
        <f t="shared" si="122"/>
        <v>0</v>
      </c>
      <c r="Y412" s="298">
        <f t="shared" ref="P412:BU416" si="123">SUMIFS(listof_result_total_scores,listof_result_program_codes,$C412,listof_result_teams,Y$3)</f>
        <v>0</v>
      </c>
      <c r="Z412" s="298">
        <f t="shared" si="123"/>
        <v>0</v>
      </c>
      <c r="AA412" s="298">
        <f t="shared" si="123"/>
        <v>0</v>
      </c>
      <c r="AB412" s="298">
        <f t="shared" si="123"/>
        <v>0</v>
      </c>
      <c r="AC412" s="298">
        <f t="shared" si="123"/>
        <v>0</v>
      </c>
      <c r="AD412" s="298">
        <f t="shared" si="123"/>
        <v>0</v>
      </c>
      <c r="AE412" s="298">
        <f t="shared" si="123"/>
        <v>0</v>
      </c>
      <c r="AF412" s="298">
        <f t="shared" si="123"/>
        <v>0</v>
      </c>
      <c r="AG412" s="298">
        <f t="shared" si="123"/>
        <v>0</v>
      </c>
      <c r="AH412" s="298">
        <f t="shared" si="123"/>
        <v>0</v>
      </c>
      <c r="AI412" s="298">
        <f t="shared" si="123"/>
        <v>0</v>
      </c>
      <c r="AJ412" s="298">
        <f t="shared" si="123"/>
        <v>0</v>
      </c>
      <c r="AK412" s="298">
        <f t="shared" si="123"/>
        <v>0</v>
      </c>
      <c r="AL412" s="298">
        <f t="shared" si="123"/>
        <v>0</v>
      </c>
      <c r="AM412" s="298">
        <f t="shared" si="123"/>
        <v>0</v>
      </c>
      <c r="AN412" s="298">
        <f t="shared" si="123"/>
        <v>0</v>
      </c>
      <c r="AO412" s="298">
        <f t="shared" si="123"/>
        <v>0</v>
      </c>
      <c r="AP412" s="298">
        <f t="shared" si="123"/>
        <v>0</v>
      </c>
      <c r="AQ412" s="298">
        <f t="shared" si="123"/>
        <v>0</v>
      </c>
      <c r="AR412" s="298">
        <f t="shared" si="123"/>
        <v>0</v>
      </c>
      <c r="AS412" s="298">
        <f t="shared" si="123"/>
        <v>0</v>
      </c>
      <c r="AT412" s="298">
        <f t="shared" si="123"/>
        <v>0</v>
      </c>
      <c r="AU412" s="298">
        <f t="shared" si="123"/>
        <v>0</v>
      </c>
      <c r="AV412" s="298">
        <f t="shared" si="123"/>
        <v>0</v>
      </c>
      <c r="AW412" s="298">
        <f t="shared" si="123"/>
        <v>0</v>
      </c>
      <c r="AX412" s="298">
        <f t="shared" si="123"/>
        <v>0</v>
      </c>
      <c r="AY412" s="298">
        <f t="shared" si="123"/>
        <v>0</v>
      </c>
      <c r="AZ412" s="298">
        <f t="shared" si="123"/>
        <v>0</v>
      </c>
      <c r="BA412" s="298">
        <f t="shared" si="123"/>
        <v>0</v>
      </c>
      <c r="BB412" s="298">
        <f t="shared" si="123"/>
        <v>0</v>
      </c>
      <c r="BC412" s="298">
        <f t="shared" si="123"/>
        <v>0</v>
      </c>
      <c r="BD412" s="298">
        <f t="shared" si="123"/>
        <v>0</v>
      </c>
      <c r="BE412" s="298">
        <f t="shared" si="123"/>
        <v>0</v>
      </c>
      <c r="BF412" s="298">
        <f t="shared" si="123"/>
        <v>0</v>
      </c>
      <c r="BG412" s="298">
        <f t="shared" si="123"/>
        <v>0</v>
      </c>
      <c r="BH412" s="298">
        <f t="shared" si="123"/>
        <v>0</v>
      </c>
      <c r="BI412" s="298">
        <f t="shared" si="123"/>
        <v>0</v>
      </c>
      <c r="BJ412" s="298">
        <f t="shared" si="123"/>
        <v>0</v>
      </c>
      <c r="BK412" s="298">
        <f t="shared" si="123"/>
        <v>0</v>
      </c>
      <c r="BL412" s="298">
        <f t="shared" si="123"/>
        <v>0</v>
      </c>
      <c r="BM412" s="298">
        <f t="shared" si="123"/>
        <v>0</v>
      </c>
      <c r="BN412" s="298">
        <f t="shared" si="123"/>
        <v>0</v>
      </c>
      <c r="BO412" s="298">
        <f t="shared" si="123"/>
        <v>0</v>
      </c>
      <c r="BP412" s="298">
        <f t="shared" si="123"/>
        <v>0</v>
      </c>
      <c r="BQ412" s="298">
        <f t="shared" si="123"/>
        <v>0</v>
      </c>
      <c r="BR412" s="298">
        <f t="shared" si="123"/>
        <v>0</v>
      </c>
      <c r="BS412" s="298">
        <f t="shared" si="123"/>
        <v>0</v>
      </c>
      <c r="BT412" s="298">
        <f t="shared" si="123"/>
        <v>0</v>
      </c>
      <c r="BU412" s="298">
        <f t="shared" si="123"/>
        <v>0</v>
      </c>
    </row>
    <row r="413" spans="2:73" ht="18" customHeight="1">
      <c r="B413" s="294">
        <v>407</v>
      </c>
      <c r="C413" s="292"/>
      <c r="D413" s="361"/>
      <c r="E413" s="362"/>
      <c r="F413" s="363"/>
      <c r="G413" s="363"/>
      <c r="H413" s="364"/>
      <c r="I413" s="363"/>
      <c r="J413" s="363"/>
      <c r="K413" s="291"/>
      <c r="L413" s="292" t="str">
        <f t="shared" si="117"/>
        <v/>
      </c>
      <c r="M413" s="292"/>
      <c r="N413" s="293">
        <f t="shared" si="121"/>
        <v>0</v>
      </c>
      <c r="O413" s="293">
        <f t="shared" si="121"/>
        <v>0</v>
      </c>
      <c r="P413" s="293">
        <f t="shared" si="123"/>
        <v>0</v>
      </c>
      <c r="Q413" s="293">
        <f t="shared" si="123"/>
        <v>0</v>
      </c>
      <c r="R413" s="293">
        <f t="shared" si="123"/>
        <v>0</v>
      </c>
      <c r="S413" s="293">
        <f t="shared" si="123"/>
        <v>0</v>
      </c>
      <c r="T413" s="293">
        <f t="shared" si="123"/>
        <v>0</v>
      </c>
      <c r="U413" s="293">
        <f t="shared" si="123"/>
        <v>0</v>
      </c>
      <c r="V413" s="293">
        <f t="shared" si="123"/>
        <v>0</v>
      </c>
      <c r="W413" s="293">
        <f t="shared" si="123"/>
        <v>0</v>
      </c>
      <c r="X413" s="293">
        <f t="shared" si="123"/>
        <v>0</v>
      </c>
      <c r="Y413" s="293">
        <f t="shared" si="123"/>
        <v>0</v>
      </c>
      <c r="Z413" s="293">
        <f t="shared" si="123"/>
        <v>0</v>
      </c>
      <c r="AA413" s="293">
        <f t="shared" si="123"/>
        <v>0</v>
      </c>
      <c r="AB413" s="293">
        <f t="shared" si="123"/>
        <v>0</v>
      </c>
      <c r="AC413" s="293">
        <f t="shared" si="123"/>
        <v>0</v>
      </c>
      <c r="AD413" s="293">
        <f t="shared" si="123"/>
        <v>0</v>
      </c>
      <c r="AE413" s="293">
        <f t="shared" si="123"/>
        <v>0</v>
      </c>
      <c r="AF413" s="293">
        <f t="shared" si="123"/>
        <v>0</v>
      </c>
      <c r="AG413" s="293">
        <f t="shared" si="123"/>
        <v>0</v>
      </c>
      <c r="AH413" s="293">
        <f t="shared" si="123"/>
        <v>0</v>
      </c>
      <c r="AI413" s="293">
        <f t="shared" si="123"/>
        <v>0</v>
      </c>
      <c r="AJ413" s="293">
        <f t="shared" si="123"/>
        <v>0</v>
      </c>
      <c r="AK413" s="293">
        <f t="shared" si="123"/>
        <v>0</v>
      </c>
      <c r="AL413" s="293">
        <f t="shared" si="123"/>
        <v>0</v>
      </c>
      <c r="AM413" s="293">
        <f t="shared" si="123"/>
        <v>0</v>
      </c>
      <c r="AN413" s="293">
        <f t="shared" si="123"/>
        <v>0</v>
      </c>
      <c r="AO413" s="293">
        <f t="shared" si="123"/>
        <v>0</v>
      </c>
      <c r="AP413" s="293">
        <f t="shared" si="123"/>
        <v>0</v>
      </c>
      <c r="AQ413" s="293">
        <f t="shared" si="123"/>
        <v>0</v>
      </c>
      <c r="AR413" s="293">
        <f t="shared" si="123"/>
        <v>0</v>
      </c>
      <c r="AS413" s="293">
        <f t="shared" si="123"/>
        <v>0</v>
      </c>
      <c r="AT413" s="293">
        <f t="shared" si="123"/>
        <v>0</v>
      </c>
      <c r="AU413" s="293">
        <f t="shared" si="123"/>
        <v>0</v>
      </c>
      <c r="AV413" s="293">
        <f t="shared" si="123"/>
        <v>0</v>
      </c>
      <c r="AW413" s="293">
        <f t="shared" si="123"/>
        <v>0</v>
      </c>
      <c r="AX413" s="293">
        <f t="shared" si="123"/>
        <v>0</v>
      </c>
      <c r="AY413" s="293">
        <f t="shared" si="123"/>
        <v>0</v>
      </c>
      <c r="AZ413" s="293">
        <f t="shared" si="123"/>
        <v>0</v>
      </c>
      <c r="BA413" s="293">
        <f t="shared" si="123"/>
        <v>0</v>
      </c>
      <c r="BB413" s="293">
        <f t="shared" si="123"/>
        <v>0</v>
      </c>
      <c r="BC413" s="293">
        <f t="shared" si="123"/>
        <v>0</v>
      </c>
      <c r="BD413" s="293">
        <f t="shared" si="123"/>
        <v>0</v>
      </c>
      <c r="BE413" s="293">
        <f t="shared" si="123"/>
        <v>0</v>
      </c>
      <c r="BF413" s="293">
        <f t="shared" si="123"/>
        <v>0</v>
      </c>
      <c r="BG413" s="293">
        <f t="shared" si="123"/>
        <v>0</v>
      </c>
      <c r="BH413" s="293">
        <f t="shared" si="123"/>
        <v>0</v>
      </c>
      <c r="BI413" s="293">
        <f t="shared" si="123"/>
        <v>0</v>
      </c>
      <c r="BJ413" s="293">
        <f t="shared" si="123"/>
        <v>0</v>
      </c>
      <c r="BK413" s="293">
        <f t="shared" si="123"/>
        <v>0</v>
      </c>
      <c r="BL413" s="293">
        <f t="shared" si="123"/>
        <v>0</v>
      </c>
      <c r="BM413" s="293">
        <f t="shared" si="123"/>
        <v>0</v>
      </c>
      <c r="BN413" s="293">
        <f t="shared" si="123"/>
        <v>0</v>
      </c>
      <c r="BO413" s="293">
        <f t="shared" si="123"/>
        <v>0</v>
      </c>
      <c r="BP413" s="293">
        <f t="shared" si="123"/>
        <v>0</v>
      </c>
      <c r="BQ413" s="293">
        <f t="shared" si="123"/>
        <v>0</v>
      </c>
      <c r="BR413" s="293">
        <f t="shared" si="123"/>
        <v>0</v>
      </c>
      <c r="BS413" s="293">
        <f t="shared" si="123"/>
        <v>0</v>
      </c>
      <c r="BT413" s="293">
        <f t="shared" si="123"/>
        <v>0</v>
      </c>
      <c r="BU413" s="293">
        <f t="shared" si="123"/>
        <v>0</v>
      </c>
    </row>
    <row r="414" spans="2:73" ht="18" customHeight="1" thickBot="1">
      <c r="B414" s="294">
        <v>408</v>
      </c>
      <c r="C414" s="297"/>
      <c r="D414" s="365"/>
      <c r="E414" s="366"/>
      <c r="F414" s="367"/>
      <c r="G414" s="367"/>
      <c r="H414" s="368"/>
      <c r="I414" s="367"/>
      <c r="J414" s="367"/>
      <c r="K414" s="295"/>
      <c r="L414" s="297" t="str">
        <f t="shared" si="117"/>
        <v/>
      </c>
      <c r="M414" s="297"/>
      <c r="N414" s="298">
        <f t="shared" si="121"/>
        <v>0</v>
      </c>
      <c r="O414" s="298">
        <f t="shared" si="121"/>
        <v>0</v>
      </c>
      <c r="P414" s="298">
        <f t="shared" si="123"/>
        <v>0</v>
      </c>
      <c r="Q414" s="298">
        <f t="shared" si="123"/>
        <v>0</v>
      </c>
      <c r="R414" s="298">
        <f t="shared" si="123"/>
        <v>0</v>
      </c>
      <c r="S414" s="298">
        <f t="shared" si="123"/>
        <v>0</v>
      </c>
      <c r="T414" s="298">
        <f t="shared" si="123"/>
        <v>0</v>
      </c>
      <c r="U414" s="298">
        <f t="shared" si="123"/>
        <v>0</v>
      </c>
      <c r="V414" s="298">
        <f t="shared" si="123"/>
        <v>0</v>
      </c>
      <c r="W414" s="298">
        <f t="shared" si="123"/>
        <v>0</v>
      </c>
      <c r="X414" s="298">
        <f t="shared" si="123"/>
        <v>0</v>
      </c>
      <c r="Y414" s="298">
        <f t="shared" si="123"/>
        <v>0</v>
      </c>
      <c r="Z414" s="298">
        <f t="shared" si="123"/>
        <v>0</v>
      </c>
      <c r="AA414" s="298">
        <f t="shared" si="123"/>
        <v>0</v>
      </c>
      <c r="AB414" s="298">
        <f t="shared" si="123"/>
        <v>0</v>
      </c>
      <c r="AC414" s="298">
        <f t="shared" si="123"/>
        <v>0</v>
      </c>
      <c r="AD414" s="298">
        <f t="shared" si="123"/>
        <v>0</v>
      </c>
      <c r="AE414" s="298">
        <f t="shared" si="123"/>
        <v>0</v>
      </c>
      <c r="AF414" s="298">
        <f t="shared" si="123"/>
        <v>0</v>
      </c>
      <c r="AG414" s="298">
        <f t="shared" si="123"/>
        <v>0</v>
      </c>
      <c r="AH414" s="298">
        <f t="shared" si="123"/>
        <v>0</v>
      </c>
      <c r="AI414" s="298">
        <f t="shared" si="123"/>
        <v>0</v>
      </c>
      <c r="AJ414" s="298">
        <f t="shared" si="123"/>
        <v>0</v>
      </c>
      <c r="AK414" s="298">
        <f t="shared" si="123"/>
        <v>0</v>
      </c>
      <c r="AL414" s="298">
        <f t="shared" si="123"/>
        <v>0</v>
      </c>
      <c r="AM414" s="298">
        <f t="shared" si="123"/>
        <v>0</v>
      </c>
      <c r="AN414" s="298">
        <f t="shared" si="123"/>
        <v>0</v>
      </c>
      <c r="AO414" s="298">
        <f t="shared" si="123"/>
        <v>0</v>
      </c>
      <c r="AP414" s="298">
        <f t="shared" si="123"/>
        <v>0</v>
      </c>
      <c r="AQ414" s="298">
        <f t="shared" si="123"/>
        <v>0</v>
      </c>
      <c r="AR414" s="298">
        <f t="shared" si="123"/>
        <v>0</v>
      </c>
      <c r="AS414" s="298">
        <f t="shared" si="123"/>
        <v>0</v>
      </c>
      <c r="AT414" s="298">
        <f t="shared" si="123"/>
        <v>0</v>
      </c>
      <c r="AU414" s="298">
        <f t="shared" si="123"/>
        <v>0</v>
      </c>
      <c r="AV414" s="298">
        <f t="shared" si="123"/>
        <v>0</v>
      </c>
      <c r="AW414" s="298">
        <f t="shared" si="123"/>
        <v>0</v>
      </c>
      <c r="AX414" s="298">
        <f t="shared" si="123"/>
        <v>0</v>
      </c>
      <c r="AY414" s="298">
        <f t="shared" si="123"/>
        <v>0</v>
      </c>
      <c r="AZ414" s="298">
        <f t="shared" si="123"/>
        <v>0</v>
      </c>
      <c r="BA414" s="298">
        <f t="shared" si="123"/>
        <v>0</v>
      </c>
      <c r="BB414" s="298">
        <f t="shared" si="123"/>
        <v>0</v>
      </c>
      <c r="BC414" s="298">
        <f t="shared" si="123"/>
        <v>0</v>
      </c>
      <c r="BD414" s="298">
        <f t="shared" si="123"/>
        <v>0</v>
      </c>
      <c r="BE414" s="298">
        <f t="shared" si="123"/>
        <v>0</v>
      </c>
      <c r="BF414" s="298">
        <f t="shared" si="123"/>
        <v>0</v>
      </c>
      <c r="BG414" s="298">
        <f t="shared" si="123"/>
        <v>0</v>
      </c>
      <c r="BH414" s="298">
        <f t="shared" si="123"/>
        <v>0</v>
      </c>
      <c r="BI414" s="298">
        <f t="shared" si="123"/>
        <v>0</v>
      </c>
      <c r="BJ414" s="298">
        <f t="shared" si="123"/>
        <v>0</v>
      </c>
      <c r="BK414" s="298">
        <f t="shared" si="123"/>
        <v>0</v>
      </c>
      <c r="BL414" s="298">
        <f t="shared" si="123"/>
        <v>0</v>
      </c>
      <c r="BM414" s="298">
        <f t="shared" si="123"/>
        <v>0</v>
      </c>
      <c r="BN414" s="298">
        <f t="shared" si="123"/>
        <v>0</v>
      </c>
      <c r="BO414" s="298">
        <f t="shared" si="123"/>
        <v>0</v>
      </c>
      <c r="BP414" s="298">
        <f t="shared" si="123"/>
        <v>0</v>
      </c>
      <c r="BQ414" s="298">
        <f t="shared" si="123"/>
        <v>0</v>
      </c>
      <c r="BR414" s="298">
        <f t="shared" si="123"/>
        <v>0</v>
      </c>
      <c r="BS414" s="298">
        <f t="shared" si="123"/>
        <v>0</v>
      </c>
      <c r="BT414" s="298">
        <f t="shared" si="123"/>
        <v>0</v>
      </c>
      <c r="BU414" s="298">
        <f t="shared" si="123"/>
        <v>0</v>
      </c>
    </row>
    <row r="415" spans="2:73" ht="18" customHeight="1">
      <c r="B415" s="294">
        <v>409</v>
      </c>
      <c r="C415" s="292"/>
      <c r="D415" s="361"/>
      <c r="E415" s="362"/>
      <c r="F415" s="363"/>
      <c r="G415" s="363"/>
      <c r="H415" s="364"/>
      <c r="I415" s="363"/>
      <c r="J415" s="363"/>
      <c r="K415" s="291"/>
      <c r="L415" s="292" t="str">
        <f t="shared" si="117"/>
        <v/>
      </c>
      <c r="M415" s="292"/>
      <c r="N415" s="293">
        <f t="shared" si="121"/>
        <v>0</v>
      </c>
      <c r="O415" s="293">
        <f t="shared" si="121"/>
        <v>0</v>
      </c>
      <c r="P415" s="293">
        <f t="shared" si="123"/>
        <v>0</v>
      </c>
      <c r="Q415" s="293">
        <f t="shared" si="123"/>
        <v>0</v>
      </c>
      <c r="R415" s="293">
        <f t="shared" si="123"/>
        <v>0</v>
      </c>
      <c r="S415" s="293">
        <f t="shared" si="123"/>
        <v>0</v>
      </c>
      <c r="T415" s="293">
        <f t="shared" si="123"/>
        <v>0</v>
      </c>
      <c r="U415" s="293">
        <f t="shared" si="123"/>
        <v>0</v>
      </c>
      <c r="V415" s="293">
        <f t="shared" si="123"/>
        <v>0</v>
      </c>
      <c r="W415" s="293">
        <f t="shared" si="123"/>
        <v>0</v>
      </c>
      <c r="X415" s="293">
        <f t="shared" si="123"/>
        <v>0</v>
      </c>
      <c r="Y415" s="293">
        <f t="shared" si="123"/>
        <v>0</v>
      </c>
      <c r="Z415" s="293">
        <f t="shared" si="123"/>
        <v>0</v>
      </c>
      <c r="AA415" s="293">
        <f t="shared" si="123"/>
        <v>0</v>
      </c>
      <c r="AB415" s="293">
        <f t="shared" si="123"/>
        <v>0</v>
      </c>
      <c r="AC415" s="293">
        <f t="shared" si="123"/>
        <v>0</v>
      </c>
      <c r="AD415" s="293">
        <f t="shared" si="123"/>
        <v>0</v>
      </c>
      <c r="AE415" s="293">
        <f t="shared" si="123"/>
        <v>0</v>
      </c>
      <c r="AF415" s="293">
        <f t="shared" si="123"/>
        <v>0</v>
      </c>
      <c r="AG415" s="293">
        <f t="shared" si="123"/>
        <v>0</v>
      </c>
      <c r="AH415" s="293">
        <f t="shared" si="123"/>
        <v>0</v>
      </c>
      <c r="AI415" s="293">
        <f t="shared" si="123"/>
        <v>0</v>
      </c>
      <c r="AJ415" s="293">
        <f t="shared" si="123"/>
        <v>0</v>
      </c>
      <c r="AK415" s="293">
        <f t="shared" si="123"/>
        <v>0</v>
      </c>
      <c r="AL415" s="293">
        <f t="shared" si="123"/>
        <v>0</v>
      </c>
      <c r="AM415" s="293">
        <f t="shared" si="123"/>
        <v>0</v>
      </c>
      <c r="AN415" s="293">
        <f t="shared" si="123"/>
        <v>0</v>
      </c>
      <c r="AO415" s="293">
        <f t="shared" si="123"/>
        <v>0</v>
      </c>
      <c r="AP415" s="293">
        <f t="shared" si="123"/>
        <v>0</v>
      </c>
      <c r="AQ415" s="293">
        <f t="shared" si="123"/>
        <v>0</v>
      </c>
      <c r="AR415" s="293">
        <f t="shared" si="123"/>
        <v>0</v>
      </c>
      <c r="AS415" s="293">
        <f t="shared" si="123"/>
        <v>0</v>
      </c>
      <c r="AT415" s="293">
        <f t="shared" si="123"/>
        <v>0</v>
      </c>
      <c r="AU415" s="293">
        <f t="shared" si="123"/>
        <v>0</v>
      </c>
      <c r="AV415" s="293">
        <f t="shared" si="123"/>
        <v>0</v>
      </c>
      <c r="AW415" s="293">
        <f t="shared" si="123"/>
        <v>0</v>
      </c>
      <c r="AX415" s="293">
        <f t="shared" si="123"/>
        <v>0</v>
      </c>
      <c r="AY415" s="293">
        <f t="shared" si="123"/>
        <v>0</v>
      </c>
      <c r="AZ415" s="293">
        <f t="shared" si="123"/>
        <v>0</v>
      </c>
      <c r="BA415" s="293">
        <f t="shared" si="123"/>
        <v>0</v>
      </c>
      <c r="BB415" s="293">
        <f t="shared" si="123"/>
        <v>0</v>
      </c>
      <c r="BC415" s="293">
        <f t="shared" si="123"/>
        <v>0</v>
      </c>
      <c r="BD415" s="293">
        <f t="shared" si="123"/>
        <v>0</v>
      </c>
      <c r="BE415" s="293">
        <f t="shared" si="123"/>
        <v>0</v>
      </c>
      <c r="BF415" s="293">
        <f t="shared" si="123"/>
        <v>0</v>
      </c>
      <c r="BG415" s="293">
        <f t="shared" si="123"/>
        <v>0</v>
      </c>
      <c r="BH415" s="293">
        <f t="shared" si="123"/>
        <v>0</v>
      </c>
      <c r="BI415" s="293">
        <f t="shared" si="123"/>
        <v>0</v>
      </c>
      <c r="BJ415" s="293">
        <f t="shared" si="123"/>
        <v>0</v>
      </c>
      <c r="BK415" s="293">
        <f t="shared" si="123"/>
        <v>0</v>
      </c>
      <c r="BL415" s="293">
        <f t="shared" si="123"/>
        <v>0</v>
      </c>
      <c r="BM415" s="293">
        <f t="shared" si="123"/>
        <v>0</v>
      </c>
      <c r="BN415" s="293">
        <f t="shared" si="123"/>
        <v>0</v>
      </c>
      <c r="BO415" s="293">
        <f t="shared" si="123"/>
        <v>0</v>
      </c>
      <c r="BP415" s="293">
        <f t="shared" si="123"/>
        <v>0</v>
      </c>
      <c r="BQ415" s="293">
        <f t="shared" si="123"/>
        <v>0</v>
      </c>
      <c r="BR415" s="293">
        <f t="shared" si="123"/>
        <v>0</v>
      </c>
      <c r="BS415" s="293">
        <f t="shared" si="123"/>
        <v>0</v>
      </c>
      <c r="BT415" s="293">
        <f t="shared" si="123"/>
        <v>0</v>
      </c>
      <c r="BU415" s="293">
        <f t="shared" si="123"/>
        <v>0</v>
      </c>
    </row>
    <row r="416" spans="2:73" ht="18" customHeight="1" thickBot="1">
      <c r="B416" s="294">
        <v>410</v>
      </c>
      <c r="C416" s="297"/>
      <c r="D416" s="365"/>
      <c r="E416" s="366"/>
      <c r="F416" s="367"/>
      <c r="G416" s="367"/>
      <c r="H416" s="368"/>
      <c r="I416" s="367"/>
      <c r="J416" s="367"/>
      <c r="K416" s="295"/>
      <c r="L416" s="297" t="str">
        <f t="shared" si="117"/>
        <v/>
      </c>
      <c r="M416" s="297"/>
      <c r="N416" s="298">
        <f t="shared" si="121"/>
        <v>0</v>
      </c>
      <c r="O416" s="298">
        <f t="shared" si="121"/>
        <v>0</v>
      </c>
      <c r="P416" s="298">
        <f t="shared" si="123"/>
        <v>0</v>
      </c>
      <c r="Q416" s="298">
        <f t="shared" si="123"/>
        <v>0</v>
      </c>
      <c r="R416" s="298">
        <f t="shared" si="123"/>
        <v>0</v>
      </c>
      <c r="S416" s="298">
        <f t="shared" si="123"/>
        <v>0</v>
      </c>
      <c r="T416" s="298">
        <f t="shared" si="123"/>
        <v>0</v>
      </c>
      <c r="U416" s="298">
        <f t="shared" si="123"/>
        <v>0</v>
      </c>
      <c r="V416" s="298">
        <f t="shared" si="123"/>
        <v>0</v>
      </c>
      <c r="W416" s="298">
        <f t="shared" si="123"/>
        <v>0</v>
      </c>
      <c r="X416" s="298">
        <f t="shared" si="123"/>
        <v>0</v>
      </c>
      <c r="Y416" s="298">
        <f t="shared" si="123"/>
        <v>0</v>
      </c>
      <c r="Z416" s="298">
        <f t="shared" si="123"/>
        <v>0</v>
      </c>
      <c r="AA416" s="298">
        <f t="shared" si="123"/>
        <v>0</v>
      </c>
      <c r="AB416" s="298">
        <f t="shared" si="123"/>
        <v>0</v>
      </c>
      <c r="AC416" s="298">
        <f t="shared" si="123"/>
        <v>0</v>
      </c>
      <c r="AD416" s="298">
        <f t="shared" si="123"/>
        <v>0</v>
      </c>
      <c r="AE416" s="298">
        <f t="shared" si="123"/>
        <v>0</v>
      </c>
      <c r="AF416" s="298">
        <f t="shared" si="123"/>
        <v>0</v>
      </c>
      <c r="AG416" s="298">
        <f t="shared" si="123"/>
        <v>0</v>
      </c>
      <c r="AH416" s="298">
        <f t="shared" si="123"/>
        <v>0</v>
      </c>
      <c r="AI416" s="298">
        <f t="shared" si="123"/>
        <v>0</v>
      </c>
      <c r="AJ416" s="298">
        <f t="shared" si="123"/>
        <v>0</v>
      </c>
      <c r="AK416" s="298">
        <f t="shared" si="123"/>
        <v>0</v>
      </c>
      <c r="AL416" s="298">
        <f t="shared" si="123"/>
        <v>0</v>
      </c>
      <c r="AM416" s="298">
        <f t="shared" si="123"/>
        <v>0</v>
      </c>
      <c r="AN416" s="298">
        <f t="shared" si="123"/>
        <v>0</v>
      </c>
      <c r="AO416" s="298">
        <f t="shared" si="123"/>
        <v>0</v>
      </c>
      <c r="AP416" s="298">
        <f t="shared" si="123"/>
        <v>0</v>
      </c>
      <c r="AQ416" s="298">
        <f t="shared" si="123"/>
        <v>0</v>
      </c>
      <c r="AR416" s="298">
        <f t="shared" si="123"/>
        <v>0</v>
      </c>
      <c r="AS416" s="298">
        <f t="shared" si="123"/>
        <v>0</v>
      </c>
      <c r="AT416" s="298">
        <f t="shared" si="123"/>
        <v>0</v>
      </c>
      <c r="AU416" s="298">
        <f t="shared" si="123"/>
        <v>0</v>
      </c>
      <c r="AV416" s="298">
        <f t="shared" ref="P416:BU420" si="124">SUMIFS(listof_result_total_scores,listof_result_program_codes,$C416,listof_result_teams,AV$3)</f>
        <v>0</v>
      </c>
      <c r="AW416" s="298">
        <f t="shared" si="124"/>
        <v>0</v>
      </c>
      <c r="AX416" s="298">
        <f t="shared" si="124"/>
        <v>0</v>
      </c>
      <c r="AY416" s="298">
        <f t="shared" si="124"/>
        <v>0</v>
      </c>
      <c r="AZ416" s="298">
        <f t="shared" si="124"/>
        <v>0</v>
      </c>
      <c r="BA416" s="298">
        <f t="shared" si="124"/>
        <v>0</v>
      </c>
      <c r="BB416" s="298">
        <f t="shared" si="124"/>
        <v>0</v>
      </c>
      <c r="BC416" s="298">
        <f t="shared" si="124"/>
        <v>0</v>
      </c>
      <c r="BD416" s="298">
        <f t="shared" si="124"/>
        <v>0</v>
      </c>
      <c r="BE416" s="298">
        <f t="shared" si="124"/>
        <v>0</v>
      </c>
      <c r="BF416" s="298">
        <f t="shared" si="124"/>
        <v>0</v>
      </c>
      <c r="BG416" s="298">
        <f t="shared" si="124"/>
        <v>0</v>
      </c>
      <c r="BH416" s="298">
        <f t="shared" si="124"/>
        <v>0</v>
      </c>
      <c r="BI416" s="298">
        <f t="shared" si="124"/>
        <v>0</v>
      </c>
      <c r="BJ416" s="298">
        <f t="shared" si="124"/>
        <v>0</v>
      </c>
      <c r="BK416" s="298">
        <f t="shared" si="124"/>
        <v>0</v>
      </c>
      <c r="BL416" s="298">
        <f t="shared" si="124"/>
        <v>0</v>
      </c>
      <c r="BM416" s="298">
        <f t="shared" si="124"/>
        <v>0</v>
      </c>
      <c r="BN416" s="298">
        <f t="shared" si="124"/>
        <v>0</v>
      </c>
      <c r="BO416" s="298">
        <f t="shared" si="124"/>
        <v>0</v>
      </c>
      <c r="BP416" s="298">
        <f t="shared" si="124"/>
        <v>0</v>
      </c>
      <c r="BQ416" s="298">
        <f t="shared" si="124"/>
        <v>0</v>
      </c>
      <c r="BR416" s="298">
        <f t="shared" si="124"/>
        <v>0</v>
      </c>
      <c r="BS416" s="298">
        <f t="shared" si="124"/>
        <v>0</v>
      </c>
      <c r="BT416" s="298">
        <f t="shared" si="124"/>
        <v>0</v>
      </c>
      <c r="BU416" s="298">
        <f t="shared" si="124"/>
        <v>0</v>
      </c>
    </row>
    <row r="417" spans="2:73" ht="18" customHeight="1">
      <c r="B417" s="294">
        <v>411</v>
      </c>
      <c r="C417" s="292"/>
      <c r="D417" s="361"/>
      <c r="E417" s="362"/>
      <c r="F417" s="363"/>
      <c r="G417" s="363"/>
      <c r="H417" s="364"/>
      <c r="I417" s="363"/>
      <c r="J417" s="363"/>
      <c r="K417" s="291"/>
      <c r="L417" s="292" t="str">
        <f t="shared" si="117"/>
        <v/>
      </c>
      <c r="M417" s="292"/>
      <c r="N417" s="293">
        <f t="shared" si="121"/>
        <v>0</v>
      </c>
      <c r="O417" s="293">
        <f t="shared" si="121"/>
        <v>0</v>
      </c>
      <c r="P417" s="293">
        <f t="shared" si="124"/>
        <v>0</v>
      </c>
      <c r="Q417" s="293">
        <f t="shared" si="124"/>
        <v>0</v>
      </c>
      <c r="R417" s="293">
        <f t="shared" si="124"/>
        <v>0</v>
      </c>
      <c r="S417" s="293">
        <f t="shared" si="124"/>
        <v>0</v>
      </c>
      <c r="T417" s="293">
        <f t="shared" si="124"/>
        <v>0</v>
      </c>
      <c r="U417" s="293">
        <f t="shared" si="124"/>
        <v>0</v>
      </c>
      <c r="V417" s="293">
        <f t="shared" si="124"/>
        <v>0</v>
      </c>
      <c r="W417" s="293">
        <f t="shared" si="124"/>
        <v>0</v>
      </c>
      <c r="X417" s="293">
        <f t="shared" si="124"/>
        <v>0</v>
      </c>
      <c r="Y417" s="293">
        <f t="shared" si="124"/>
        <v>0</v>
      </c>
      <c r="Z417" s="293">
        <f t="shared" si="124"/>
        <v>0</v>
      </c>
      <c r="AA417" s="293">
        <f t="shared" si="124"/>
        <v>0</v>
      </c>
      <c r="AB417" s="293">
        <f t="shared" si="124"/>
        <v>0</v>
      </c>
      <c r="AC417" s="293">
        <f t="shared" si="124"/>
        <v>0</v>
      </c>
      <c r="AD417" s="293">
        <f t="shared" si="124"/>
        <v>0</v>
      </c>
      <c r="AE417" s="293">
        <f t="shared" si="124"/>
        <v>0</v>
      </c>
      <c r="AF417" s="293">
        <f t="shared" si="124"/>
        <v>0</v>
      </c>
      <c r="AG417" s="293">
        <f t="shared" si="124"/>
        <v>0</v>
      </c>
      <c r="AH417" s="293">
        <f t="shared" si="124"/>
        <v>0</v>
      </c>
      <c r="AI417" s="293">
        <f t="shared" si="124"/>
        <v>0</v>
      </c>
      <c r="AJ417" s="293">
        <f t="shared" si="124"/>
        <v>0</v>
      </c>
      <c r="AK417" s="293">
        <f t="shared" si="124"/>
        <v>0</v>
      </c>
      <c r="AL417" s="293">
        <f t="shared" si="124"/>
        <v>0</v>
      </c>
      <c r="AM417" s="293">
        <f t="shared" si="124"/>
        <v>0</v>
      </c>
      <c r="AN417" s="293">
        <f t="shared" si="124"/>
        <v>0</v>
      </c>
      <c r="AO417" s="293">
        <f t="shared" si="124"/>
        <v>0</v>
      </c>
      <c r="AP417" s="293">
        <f t="shared" si="124"/>
        <v>0</v>
      </c>
      <c r="AQ417" s="293">
        <f t="shared" si="124"/>
        <v>0</v>
      </c>
      <c r="AR417" s="293">
        <f t="shared" si="124"/>
        <v>0</v>
      </c>
      <c r="AS417" s="293">
        <f t="shared" si="124"/>
        <v>0</v>
      </c>
      <c r="AT417" s="293">
        <f t="shared" si="124"/>
        <v>0</v>
      </c>
      <c r="AU417" s="293">
        <f t="shared" si="124"/>
        <v>0</v>
      </c>
      <c r="AV417" s="293">
        <f t="shared" si="124"/>
        <v>0</v>
      </c>
      <c r="AW417" s="293">
        <f t="shared" si="124"/>
        <v>0</v>
      </c>
      <c r="AX417" s="293">
        <f t="shared" si="124"/>
        <v>0</v>
      </c>
      <c r="AY417" s="293">
        <f t="shared" si="124"/>
        <v>0</v>
      </c>
      <c r="AZ417" s="293">
        <f t="shared" si="124"/>
        <v>0</v>
      </c>
      <c r="BA417" s="293">
        <f t="shared" si="124"/>
        <v>0</v>
      </c>
      <c r="BB417" s="293">
        <f t="shared" si="124"/>
        <v>0</v>
      </c>
      <c r="BC417" s="293">
        <f t="shared" si="124"/>
        <v>0</v>
      </c>
      <c r="BD417" s="293">
        <f t="shared" si="124"/>
        <v>0</v>
      </c>
      <c r="BE417" s="293">
        <f t="shared" si="124"/>
        <v>0</v>
      </c>
      <c r="BF417" s="293">
        <f t="shared" si="124"/>
        <v>0</v>
      </c>
      <c r="BG417" s="293">
        <f t="shared" si="124"/>
        <v>0</v>
      </c>
      <c r="BH417" s="293">
        <f t="shared" si="124"/>
        <v>0</v>
      </c>
      <c r="BI417" s="293">
        <f t="shared" si="124"/>
        <v>0</v>
      </c>
      <c r="BJ417" s="293">
        <f t="shared" si="124"/>
        <v>0</v>
      </c>
      <c r="BK417" s="293">
        <f t="shared" si="124"/>
        <v>0</v>
      </c>
      <c r="BL417" s="293">
        <f t="shared" si="124"/>
        <v>0</v>
      </c>
      <c r="BM417" s="293">
        <f t="shared" si="124"/>
        <v>0</v>
      </c>
      <c r="BN417" s="293">
        <f t="shared" si="124"/>
        <v>0</v>
      </c>
      <c r="BO417" s="293">
        <f t="shared" si="124"/>
        <v>0</v>
      </c>
      <c r="BP417" s="293">
        <f t="shared" si="124"/>
        <v>0</v>
      </c>
      <c r="BQ417" s="293">
        <f t="shared" si="124"/>
        <v>0</v>
      </c>
      <c r="BR417" s="293">
        <f t="shared" si="124"/>
        <v>0</v>
      </c>
      <c r="BS417" s="293">
        <f t="shared" si="124"/>
        <v>0</v>
      </c>
      <c r="BT417" s="293">
        <f t="shared" si="124"/>
        <v>0</v>
      </c>
      <c r="BU417" s="293">
        <f t="shared" si="124"/>
        <v>0</v>
      </c>
    </row>
    <row r="418" spans="2:73" ht="18" customHeight="1" thickBot="1">
      <c r="B418" s="294">
        <v>412</v>
      </c>
      <c r="C418" s="297"/>
      <c r="D418" s="365"/>
      <c r="E418" s="366"/>
      <c r="F418" s="367"/>
      <c r="G418" s="367"/>
      <c r="H418" s="368"/>
      <c r="I418" s="367"/>
      <c r="J418" s="367"/>
      <c r="K418" s="295"/>
      <c r="L418" s="297" t="str">
        <f t="shared" si="117"/>
        <v/>
      </c>
      <c r="M418" s="297"/>
      <c r="N418" s="298">
        <f t="shared" si="121"/>
        <v>0</v>
      </c>
      <c r="O418" s="298">
        <f t="shared" si="121"/>
        <v>0</v>
      </c>
      <c r="P418" s="298">
        <f t="shared" si="124"/>
        <v>0</v>
      </c>
      <c r="Q418" s="298">
        <f t="shared" si="124"/>
        <v>0</v>
      </c>
      <c r="R418" s="298">
        <f t="shared" si="124"/>
        <v>0</v>
      </c>
      <c r="S418" s="298">
        <f t="shared" si="124"/>
        <v>0</v>
      </c>
      <c r="T418" s="298">
        <f t="shared" si="124"/>
        <v>0</v>
      </c>
      <c r="U418" s="298">
        <f t="shared" si="124"/>
        <v>0</v>
      </c>
      <c r="V418" s="298">
        <f t="shared" si="124"/>
        <v>0</v>
      </c>
      <c r="W418" s="298">
        <f t="shared" si="124"/>
        <v>0</v>
      </c>
      <c r="X418" s="298">
        <f t="shared" si="124"/>
        <v>0</v>
      </c>
      <c r="Y418" s="298">
        <f t="shared" si="124"/>
        <v>0</v>
      </c>
      <c r="Z418" s="298">
        <f t="shared" si="124"/>
        <v>0</v>
      </c>
      <c r="AA418" s="298">
        <f t="shared" si="124"/>
        <v>0</v>
      </c>
      <c r="AB418" s="298">
        <f t="shared" si="124"/>
        <v>0</v>
      </c>
      <c r="AC418" s="298">
        <f t="shared" si="124"/>
        <v>0</v>
      </c>
      <c r="AD418" s="298">
        <f t="shared" si="124"/>
        <v>0</v>
      </c>
      <c r="AE418" s="298">
        <f t="shared" si="124"/>
        <v>0</v>
      </c>
      <c r="AF418" s="298">
        <f t="shared" si="124"/>
        <v>0</v>
      </c>
      <c r="AG418" s="298">
        <f t="shared" si="124"/>
        <v>0</v>
      </c>
      <c r="AH418" s="298">
        <f t="shared" si="124"/>
        <v>0</v>
      </c>
      <c r="AI418" s="298">
        <f t="shared" si="124"/>
        <v>0</v>
      </c>
      <c r="AJ418" s="298">
        <f t="shared" si="124"/>
        <v>0</v>
      </c>
      <c r="AK418" s="298">
        <f t="shared" si="124"/>
        <v>0</v>
      </c>
      <c r="AL418" s="298">
        <f t="shared" si="124"/>
        <v>0</v>
      </c>
      <c r="AM418" s="298">
        <f t="shared" si="124"/>
        <v>0</v>
      </c>
      <c r="AN418" s="298">
        <f t="shared" si="124"/>
        <v>0</v>
      </c>
      <c r="AO418" s="298">
        <f t="shared" si="124"/>
        <v>0</v>
      </c>
      <c r="AP418" s="298">
        <f t="shared" si="124"/>
        <v>0</v>
      </c>
      <c r="AQ418" s="298">
        <f t="shared" si="124"/>
        <v>0</v>
      </c>
      <c r="AR418" s="298">
        <f t="shared" si="124"/>
        <v>0</v>
      </c>
      <c r="AS418" s="298">
        <f t="shared" si="124"/>
        <v>0</v>
      </c>
      <c r="AT418" s="298">
        <f t="shared" si="124"/>
        <v>0</v>
      </c>
      <c r="AU418" s="298">
        <f t="shared" si="124"/>
        <v>0</v>
      </c>
      <c r="AV418" s="298">
        <f t="shared" si="124"/>
        <v>0</v>
      </c>
      <c r="AW418" s="298">
        <f t="shared" si="124"/>
        <v>0</v>
      </c>
      <c r="AX418" s="298">
        <f t="shared" si="124"/>
        <v>0</v>
      </c>
      <c r="AY418" s="298">
        <f t="shared" si="124"/>
        <v>0</v>
      </c>
      <c r="AZ418" s="298">
        <f t="shared" si="124"/>
        <v>0</v>
      </c>
      <c r="BA418" s="298">
        <f t="shared" si="124"/>
        <v>0</v>
      </c>
      <c r="BB418" s="298">
        <f t="shared" si="124"/>
        <v>0</v>
      </c>
      <c r="BC418" s="298">
        <f t="shared" si="124"/>
        <v>0</v>
      </c>
      <c r="BD418" s="298">
        <f t="shared" si="124"/>
        <v>0</v>
      </c>
      <c r="BE418" s="298">
        <f t="shared" si="124"/>
        <v>0</v>
      </c>
      <c r="BF418" s="298">
        <f t="shared" si="124"/>
        <v>0</v>
      </c>
      <c r="BG418" s="298">
        <f t="shared" si="124"/>
        <v>0</v>
      </c>
      <c r="BH418" s="298">
        <f t="shared" si="124"/>
        <v>0</v>
      </c>
      <c r="BI418" s="298">
        <f t="shared" si="124"/>
        <v>0</v>
      </c>
      <c r="BJ418" s="298">
        <f t="shared" si="124"/>
        <v>0</v>
      </c>
      <c r="BK418" s="298">
        <f t="shared" si="124"/>
        <v>0</v>
      </c>
      <c r="BL418" s="298">
        <f t="shared" si="124"/>
        <v>0</v>
      </c>
      <c r="BM418" s="298">
        <f t="shared" si="124"/>
        <v>0</v>
      </c>
      <c r="BN418" s="298">
        <f t="shared" si="124"/>
        <v>0</v>
      </c>
      <c r="BO418" s="298">
        <f t="shared" si="124"/>
        <v>0</v>
      </c>
      <c r="BP418" s="298">
        <f t="shared" si="124"/>
        <v>0</v>
      </c>
      <c r="BQ418" s="298">
        <f t="shared" si="124"/>
        <v>0</v>
      </c>
      <c r="BR418" s="298">
        <f t="shared" si="124"/>
        <v>0</v>
      </c>
      <c r="BS418" s="298">
        <f t="shared" si="124"/>
        <v>0</v>
      </c>
      <c r="BT418" s="298">
        <f t="shared" si="124"/>
        <v>0</v>
      </c>
      <c r="BU418" s="298">
        <f t="shared" si="124"/>
        <v>0</v>
      </c>
    </row>
    <row r="419" spans="2:73" ht="18" customHeight="1">
      <c r="B419" s="294">
        <v>413</v>
      </c>
      <c r="C419" s="292"/>
      <c r="D419" s="361"/>
      <c r="E419" s="362"/>
      <c r="F419" s="363"/>
      <c r="G419" s="363"/>
      <c r="H419" s="364"/>
      <c r="I419" s="363"/>
      <c r="J419" s="363"/>
      <c r="K419" s="291"/>
      <c r="L419" s="292" t="str">
        <f t="shared" si="117"/>
        <v/>
      </c>
      <c r="M419" s="292"/>
      <c r="N419" s="293">
        <f t="shared" si="121"/>
        <v>0</v>
      </c>
      <c r="O419" s="293">
        <f t="shared" si="121"/>
        <v>0</v>
      </c>
      <c r="P419" s="293">
        <f t="shared" si="124"/>
        <v>0</v>
      </c>
      <c r="Q419" s="293">
        <f t="shared" si="124"/>
        <v>0</v>
      </c>
      <c r="R419" s="293">
        <f t="shared" si="124"/>
        <v>0</v>
      </c>
      <c r="S419" s="293">
        <f t="shared" si="124"/>
        <v>0</v>
      </c>
      <c r="T419" s="293">
        <f t="shared" si="124"/>
        <v>0</v>
      </c>
      <c r="U419" s="293">
        <f t="shared" si="124"/>
        <v>0</v>
      </c>
      <c r="V419" s="293">
        <f t="shared" si="124"/>
        <v>0</v>
      </c>
      <c r="W419" s="293">
        <f t="shared" si="124"/>
        <v>0</v>
      </c>
      <c r="X419" s="293">
        <f t="shared" si="124"/>
        <v>0</v>
      </c>
      <c r="Y419" s="293">
        <f t="shared" si="124"/>
        <v>0</v>
      </c>
      <c r="Z419" s="293">
        <f t="shared" si="124"/>
        <v>0</v>
      </c>
      <c r="AA419" s="293">
        <f t="shared" si="124"/>
        <v>0</v>
      </c>
      <c r="AB419" s="293">
        <f t="shared" si="124"/>
        <v>0</v>
      </c>
      <c r="AC419" s="293">
        <f t="shared" si="124"/>
        <v>0</v>
      </c>
      <c r="AD419" s="293">
        <f t="shared" si="124"/>
        <v>0</v>
      </c>
      <c r="AE419" s="293">
        <f t="shared" si="124"/>
        <v>0</v>
      </c>
      <c r="AF419" s="293">
        <f t="shared" si="124"/>
        <v>0</v>
      </c>
      <c r="AG419" s="293">
        <f t="shared" si="124"/>
        <v>0</v>
      </c>
      <c r="AH419" s="293">
        <f t="shared" si="124"/>
        <v>0</v>
      </c>
      <c r="AI419" s="293">
        <f t="shared" si="124"/>
        <v>0</v>
      </c>
      <c r="AJ419" s="293">
        <f t="shared" si="124"/>
        <v>0</v>
      </c>
      <c r="AK419" s="293">
        <f t="shared" si="124"/>
        <v>0</v>
      </c>
      <c r="AL419" s="293">
        <f t="shared" si="124"/>
        <v>0</v>
      </c>
      <c r="AM419" s="293">
        <f t="shared" si="124"/>
        <v>0</v>
      </c>
      <c r="AN419" s="293">
        <f t="shared" si="124"/>
        <v>0</v>
      </c>
      <c r="AO419" s="293">
        <f t="shared" si="124"/>
        <v>0</v>
      </c>
      <c r="AP419" s="293">
        <f t="shared" si="124"/>
        <v>0</v>
      </c>
      <c r="AQ419" s="293">
        <f t="shared" si="124"/>
        <v>0</v>
      </c>
      <c r="AR419" s="293">
        <f t="shared" si="124"/>
        <v>0</v>
      </c>
      <c r="AS419" s="293">
        <f t="shared" si="124"/>
        <v>0</v>
      </c>
      <c r="AT419" s="293">
        <f t="shared" si="124"/>
        <v>0</v>
      </c>
      <c r="AU419" s="293">
        <f t="shared" si="124"/>
        <v>0</v>
      </c>
      <c r="AV419" s="293">
        <f t="shared" si="124"/>
        <v>0</v>
      </c>
      <c r="AW419" s="293">
        <f t="shared" si="124"/>
        <v>0</v>
      </c>
      <c r="AX419" s="293">
        <f t="shared" si="124"/>
        <v>0</v>
      </c>
      <c r="AY419" s="293">
        <f t="shared" si="124"/>
        <v>0</v>
      </c>
      <c r="AZ419" s="293">
        <f t="shared" si="124"/>
        <v>0</v>
      </c>
      <c r="BA419" s="293">
        <f t="shared" si="124"/>
        <v>0</v>
      </c>
      <c r="BB419" s="293">
        <f t="shared" si="124"/>
        <v>0</v>
      </c>
      <c r="BC419" s="293">
        <f t="shared" si="124"/>
        <v>0</v>
      </c>
      <c r="BD419" s="293">
        <f t="shared" si="124"/>
        <v>0</v>
      </c>
      <c r="BE419" s="293">
        <f t="shared" si="124"/>
        <v>0</v>
      </c>
      <c r="BF419" s="293">
        <f t="shared" si="124"/>
        <v>0</v>
      </c>
      <c r="BG419" s="293">
        <f t="shared" si="124"/>
        <v>0</v>
      </c>
      <c r="BH419" s="293">
        <f t="shared" si="124"/>
        <v>0</v>
      </c>
      <c r="BI419" s="293">
        <f t="shared" si="124"/>
        <v>0</v>
      </c>
      <c r="BJ419" s="293">
        <f t="shared" si="124"/>
        <v>0</v>
      </c>
      <c r="BK419" s="293">
        <f t="shared" si="124"/>
        <v>0</v>
      </c>
      <c r="BL419" s="293">
        <f t="shared" si="124"/>
        <v>0</v>
      </c>
      <c r="BM419" s="293">
        <f t="shared" si="124"/>
        <v>0</v>
      </c>
      <c r="BN419" s="293">
        <f t="shared" si="124"/>
        <v>0</v>
      </c>
      <c r="BO419" s="293">
        <f t="shared" si="124"/>
        <v>0</v>
      </c>
      <c r="BP419" s="293">
        <f t="shared" si="124"/>
        <v>0</v>
      </c>
      <c r="BQ419" s="293">
        <f t="shared" si="124"/>
        <v>0</v>
      </c>
      <c r="BR419" s="293">
        <f t="shared" si="124"/>
        <v>0</v>
      </c>
      <c r="BS419" s="293">
        <f t="shared" si="124"/>
        <v>0</v>
      </c>
      <c r="BT419" s="293">
        <f t="shared" si="124"/>
        <v>0</v>
      </c>
      <c r="BU419" s="293">
        <f t="shared" si="124"/>
        <v>0</v>
      </c>
    </row>
    <row r="420" spans="2:73" ht="18" customHeight="1" thickBot="1">
      <c r="B420" s="294">
        <v>414</v>
      </c>
      <c r="C420" s="297"/>
      <c r="D420" s="365"/>
      <c r="E420" s="366"/>
      <c r="F420" s="367"/>
      <c r="G420" s="367"/>
      <c r="H420" s="368"/>
      <c r="I420" s="367"/>
      <c r="J420" s="367"/>
      <c r="K420" s="295"/>
      <c r="L420" s="297" t="str">
        <f t="shared" si="117"/>
        <v/>
      </c>
      <c r="M420" s="297"/>
      <c r="N420" s="298">
        <f t="shared" si="121"/>
        <v>0</v>
      </c>
      <c r="O420" s="298">
        <f t="shared" si="121"/>
        <v>0</v>
      </c>
      <c r="P420" s="298">
        <f t="shared" si="124"/>
        <v>0</v>
      </c>
      <c r="Q420" s="298">
        <f t="shared" si="124"/>
        <v>0</v>
      </c>
      <c r="R420" s="298">
        <f t="shared" si="124"/>
        <v>0</v>
      </c>
      <c r="S420" s="298">
        <f t="shared" si="124"/>
        <v>0</v>
      </c>
      <c r="T420" s="298">
        <f t="shared" si="124"/>
        <v>0</v>
      </c>
      <c r="U420" s="298">
        <f t="shared" si="124"/>
        <v>0</v>
      </c>
      <c r="V420" s="298">
        <f t="shared" si="124"/>
        <v>0</v>
      </c>
      <c r="W420" s="298">
        <f t="shared" si="124"/>
        <v>0</v>
      </c>
      <c r="X420" s="298">
        <f t="shared" si="124"/>
        <v>0</v>
      </c>
      <c r="Y420" s="298">
        <f t="shared" si="124"/>
        <v>0</v>
      </c>
      <c r="Z420" s="298">
        <f t="shared" si="124"/>
        <v>0</v>
      </c>
      <c r="AA420" s="298">
        <f t="shared" si="124"/>
        <v>0</v>
      </c>
      <c r="AB420" s="298">
        <f t="shared" si="124"/>
        <v>0</v>
      </c>
      <c r="AC420" s="298">
        <f t="shared" si="124"/>
        <v>0</v>
      </c>
      <c r="AD420" s="298">
        <f t="shared" si="124"/>
        <v>0</v>
      </c>
      <c r="AE420" s="298">
        <f t="shared" si="124"/>
        <v>0</v>
      </c>
      <c r="AF420" s="298">
        <f t="shared" si="124"/>
        <v>0</v>
      </c>
      <c r="AG420" s="298">
        <f t="shared" si="124"/>
        <v>0</v>
      </c>
      <c r="AH420" s="298">
        <f t="shared" si="124"/>
        <v>0</v>
      </c>
      <c r="AI420" s="298">
        <f t="shared" si="124"/>
        <v>0</v>
      </c>
      <c r="AJ420" s="298">
        <f t="shared" si="124"/>
        <v>0</v>
      </c>
      <c r="AK420" s="298">
        <f t="shared" si="124"/>
        <v>0</v>
      </c>
      <c r="AL420" s="298">
        <f t="shared" si="124"/>
        <v>0</v>
      </c>
      <c r="AM420" s="298">
        <f t="shared" si="124"/>
        <v>0</v>
      </c>
      <c r="AN420" s="298">
        <f t="shared" si="124"/>
        <v>0</v>
      </c>
      <c r="AO420" s="298">
        <f t="shared" si="124"/>
        <v>0</v>
      </c>
      <c r="AP420" s="298">
        <f t="shared" si="124"/>
        <v>0</v>
      </c>
      <c r="AQ420" s="298">
        <f t="shared" si="124"/>
        <v>0</v>
      </c>
      <c r="AR420" s="298">
        <f t="shared" si="124"/>
        <v>0</v>
      </c>
      <c r="AS420" s="298">
        <f t="shared" si="124"/>
        <v>0</v>
      </c>
      <c r="AT420" s="298">
        <f t="shared" si="124"/>
        <v>0</v>
      </c>
      <c r="AU420" s="298">
        <f t="shared" si="124"/>
        <v>0</v>
      </c>
      <c r="AV420" s="298">
        <f t="shared" si="124"/>
        <v>0</v>
      </c>
      <c r="AW420" s="298">
        <f t="shared" si="124"/>
        <v>0</v>
      </c>
      <c r="AX420" s="298">
        <f t="shared" si="124"/>
        <v>0</v>
      </c>
      <c r="AY420" s="298">
        <f t="shared" si="124"/>
        <v>0</v>
      </c>
      <c r="AZ420" s="298">
        <f t="shared" si="124"/>
        <v>0</v>
      </c>
      <c r="BA420" s="298">
        <f t="shared" si="124"/>
        <v>0</v>
      </c>
      <c r="BB420" s="298">
        <f t="shared" si="124"/>
        <v>0</v>
      </c>
      <c r="BC420" s="298">
        <f t="shared" si="124"/>
        <v>0</v>
      </c>
      <c r="BD420" s="298">
        <f t="shared" si="124"/>
        <v>0</v>
      </c>
      <c r="BE420" s="298">
        <f t="shared" si="124"/>
        <v>0</v>
      </c>
      <c r="BF420" s="298">
        <f t="shared" si="124"/>
        <v>0</v>
      </c>
      <c r="BG420" s="298">
        <f t="shared" si="124"/>
        <v>0</v>
      </c>
      <c r="BH420" s="298">
        <f t="shared" si="124"/>
        <v>0</v>
      </c>
      <c r="BI420" s="298">
        <f t="shared" si="124"/>
        <v>0</v>
      </c>
      <c r="BJ420" s="298">
        <f t="shared" si="124"/>
        <v>0</v>
      </c>
      <c r="BK420" s="298">
        <f t="shared" si="124"/>
        <v>0</v>
      </c>
      <c r="BL420" s="298">
        <f t="shared" si="124"/>
        <v>0</v>
      </c>
      <c r="BM420" s="298">
        <f t="shared" si="124"/>
        <v>0</v>
      </c>
      <c r="BN420" s="298">
        <f t="shared" si="124"/>
        <v>0</v>
      </c>
      <c r="BO420" s="298">
        <f t="shared" si="124"/>
        <v>0</v>
      </c>
      <c r="BP420" s="298">
        <f t="shared" si="124"/>
        <v>0</v>
      </c>
      <c r="BQ420" s="298">
        <f t="shared" si="124"/>
        <v>0</v>
      </c>
      <c r="BR420" s="298">
        <f t="shared" si="124"/>
        <v>0</v>
      </c>
      <c r="BS420" s="298">
        <f t="shared" ref="P420:BU425" si="125">SUMIFS(listof_result_total_scores,listof_result_program_codes,$C420,listof_result_teams,BS$3)</f>
        <v>0</v>
      </c>
      <c r="BT420" s="298">
        <f t="shared" si="125"/>
        <v>0</v>
      </c>
      <c r="BU420" s="298">
        <f t="shared" si="125"/>
        <v>0</v>
      </c>
    </row>
    <row r="421" spans="2:73" ht="18" customHeight="1">
      <c r="B421" s="294">
        <v>415</v>
      </c>
      <c r="C421" s="292"/>
      <c r="D421" s="361"/>
      <c r="E421" s="362"/>
      <c r="F421" s="363"/>
      <c r="G421" s="363"/>
      <c r="H421" s="364"/>
      <c r="I421" s="363"/>
      <c r="J421" s="363"/>
      <c r="K421" s="291"/>
      <c r="L421" s="292" t="str">
        <f t="shared" si="117"/>
        <v/>
      </c>
      <c r="M421" s="292"/>
      <c r="N421" s="293">
        <f t="shared" si="121"/>
        <v>0</v>
      </c>
      <c r="O421" s="293">
        <f t="shared" si="121"/>
        <v>0</v>
      </c>
      <c r="P421" s="293">
        <f t="shared" si="125"/>
        <v>0</v>
      </c>
      <c r="Q421" s="293">
        <f t="shared" si="125"/>
        <v>0</v>
      </c>
      <c r="R421" s="293">
        <f t="shared" si="125"/>
        <v>0</v>
      </c>
      <c r="S421" s="293">
        <f t="shared" si="125"/>
        <v>0</v>
      </c>
      <c r="T421" s="293">
        <f t="shared" si="125"/>
        <v>0</v>
      </c>
      <c r="U421" s="293">
        <f t="shared" si="125"/>
        <v>0</v>
      </c>
      <c r="V421" s="293">
        <f t="shared" si="125"/>
        <v>0</v>
      </c>
      <c r="W421" s="293">
        <f t="shared" si="125"/>
        <v>0</v>
      </c>
      <c r="X421" s="293">
        <f t="shared" si="125"/>
        <v>0</v>
      </c>
      <c r="Y421" s="293">
        <f t="shared" si="125"/>
        <v>0</v>
      </c>
      <c r="Z421" s="293">
        <f t="shared" si="125"/>
        <v>0</v>
      </c>
      <c r="AA421" s="293">
        <f t="shared" si="125"/>
        <v>0</v>
      </c>
      <c r="AB421" s="293">
        <f t="shared" si="125"/>
        <v>0</v>
      </c>
      <c r="AC421" s="293">
        <f t="shared" si="125"/>
        <v>0</v>
      </c>
      <c r="AD421" s="293">
        <f t="shared" si="125"/>
        <v>0</v>
      </c>
      <c r="AE421" s="293">
        <f t="shared" si="125"/>
        <v>0</v>
      </c>
      <c r="AF421" s="293">
        <f t="shared" si="125"/>
        <v>0</v>
      </c>
      <c r="AG421" s="293">
        <f t="shared" si="125"/>
        <v>0</v>
      </c>
      <c r="AH421" s="293">
        <f t="shared" si="125"/>
        <v>0</v>
      </c>
      <c r="AI421" s="293">
        <f t="shared" si="125"/>
        <v>0</v>
      </c>
      <c r="AJ421" s="293">
        <f t="shared" si="125"/>
        <v>0</v>
      </c>
      <c r="AK421" s="293">
        <f t="shared" si="125"/>
        <v>0</v>
      </c>
      <c r="AL421" s="293">
        <f t="shared" si="125"/>
        <v>0</v>
      </c>
      <c r="AM421" s="293">
        <f t="shared" si="125"/>
        <v>0</v>
      </c>
      <c r="AN421" s="293">
        <f t="shared" si="125"/>
        <v>0</v>
      </c>
      <c r="AO421" s="293">
        <f t="shared" si="125"/>
        <v>0</v>
      </c>
      <c r="AP421" s="293">
        <f t="shared" si="125"/>
        <v>0</v>
      </c>
      <c r="AQ421" s="293">
        <f t="shared" si="125"/>
        <v>0</v>
      </c>
      <c r="AR421" s="293">
        <f t="shared" si="125"/>
        <v>0</v>
      </c>
      <c r="AS421" s="293">
        <f t="shared" si="125"/>
        <v>0</v>
      </c>
      <c r="AT421" s="293">
        <f t="shared" si="125"/>
        <v>0</v>
      </c>
      <c r="AU421" s="293">
        <f t="shared" si="125"/>
        <v>0</v>
      </c>
      <c r="AV421" s="293">
        <f t="shared" si="125"/>
        <v>0</v>
      </c>
      <c r="AW421" s="293">
        <f t="shared" si="125"/>
        <v>0</v>
      </c>
      <c r="AX421" s="293">
        <f t="shared" si="125"/>
        <v>0</v>
      </c>
      <c r="AY421" s="293">
        <f t="shared" si="125"/>
        <v>0</v>
      </c>
      <c r="AZ421" s="293">
        <f t="shared" si="125"/>
        <v>0</v>
      </c>
      <c r="BA421" s="293">
        <f t="shared" si="125"/>
        <v>0</v>
      </c>
      <c r="BB421" s="293">
        <f t="shared" si="125"/>
        <v>0</v>
      </c>
      <c r="BC421" s="293">
        <f t="shared" si="125"/>
        <v>0</v>
      </c>
      <c r="BD421" s="293">
        <f t="shared" si="125"/>
        <v>0</v>
      </c>
      <c r="BE421" s="293">
        <f t="shared" si="125"/>
        <v>0</v>
      </c>
      <c r="BF421" s="293">
        <f t="shared" si="125"/>
        <v>0</v>
      </c>
      <c r="BG421" s="293">
        <f t="shared" si="125"/>
        <v>0</v>
      </c>
      <c r="BH421" s="293">
        <f t="shared" si="125"/>
        <v>0</v>
      </c>
      <c r="BI421" s="293">
        <f t="shared" si="125"/>
        <v>0</v>
      </c>
      <c r="BJ421" s="293">
        <f t="shared" si="125"/>
        <v>0</v>
      </c>
      <c r="BK421" s="293">
        <f t="shared" si="125"/>
        <v>0</v>
      </c>
      <c r="BL421" s="293">
        <f t="shared" si="125"/>
        <v>0</v>
      </c>
      <c r="BM421" s="293">
        <f t="shared" si="125"/>
        <v>0</v>
      </c>
      <c r="BN421" s="293">
        <f t="shared" si="125"/>
        <v>0</v>
      </c>
      <c r="BO421" s="293">
        <f t="shared" si="125"/>
        <v>0</v>
      </c>
      <c r="BP421" s="293">
        <f t="shared" si="125"/>
        <v>0</v>
      </c>
      <c r="BQ421" s="293">
        <f t="shared" si="125"/>
        <v>0</v>
      </c>
      <c r="BR421" s="293">
        <f t="shared" si="125"/>
        <v>0</v>
      </c>
      <c r="BS421" s="293">
        <f t="shared" si="125"/>
        <v>0</v>
      </c>
      <c r="BT421" s="293">
        <f t="shared" si="125"/>
        <v>0</v>
      </c>
      <c r="BU421" s="293">
        <f t="shared" si="125"/>
        <v>0</v>
      </c>
    </row>
    <row r="422" spans="2:73" ht="18" customHeight="1" thickBot="1">
      <c r="B422" s="294">
        <v>416</v>
      </c>
      <c r="C422" s="297"/>
      <c r="D422" s="365"/>
      <c r="E422" s="366"/>
      <c r="F422" s="367"/>
      <c r="G422" s="367"/>
      <c r="H422" s="368"/>
      <c r="I422" s="367"/>
      <c r="J422" s="367"/>
      <c r="K422" s="295"/>
      <c r="L422" s="297" t="str">
        <f t="shared" si="117"/>
        <v/>
      </c>
      <c r="M422" s="297"/>
      <c r="N422" s="298">
        <f t="shared" si="121"/>
        <v>0</v>
      </c>
      <c r="O422" s="298">
        <f t="shared" si="121"/>
        <v>0</v>
      </c>
      <c r="P422" s="298">
        <f t="shared" si="125"/>
        <v>0</v>
      </c>
      <c r="Q422" s="298">
        <f t="shared" si="125"/>
        <v>0</v>
      </c>
      <c r="R422" s="298">
        <f t="shared" si="125"/>
        <v>0</v>
      </c>
      <c r="S422" s="298">
        <f t="shared" si="125"/>
        <v>0</v>
      </c>
      <c r="T422" s="298">
        <f t="shared" si="125"/>
        <v>0</v>
      </c>
      <c r="U422" s="298">
        <f t="shared" si="125"/>
        <v>0</v>
      </c>
      <c r="V422" s="298">
        <f t="shared" si="125"/>
        <v>0</v>
      </c>
      <c r="W422" s="298">
        <f t="shared" si="125"/>
        <v>0</v>
      </c>
      <c r="X422" s="298">
        <f t="shared" si="125"/>
        <v>0</v>
      </c>
      <c r="Y422" s="298">
        <f t="shared" si="125"/>
        <v>0</v>
      </c>
      <c r="Z422" s="298">
        <f t="shared" si="125"/>
        <v>0</v>
      </c>
      <c r="AA422" s="298">
        <f t="shared" si="125"/>
        <v>0</v>
      </c>
      <c r="AB422" s="298">
        <f t="shared" si="125"/>
        <v>0</v>
      </c>
      <c r="AC422" s="298">
        <f t="shared" si="125"/>
        <v>0</v>
      </c>
      <c r="AD422" s="298">
        <f t="shared" si="125"/>
        <v>0</v>
      </c>
      <c r="AE422" s="298">
        <f t="shared" si="125"/>
        <v>0</v>
      </c>
      <c r="AF422" s="298">
        <f t="shared" si="125"/>
        <v>0</v>
      </c>
      <c r="AG422" s="298">
        <f t="shared" si="125"/>
        <v>0</v>
      </c>
      <c r="AH422" s="298">
        <f t="shared" si="125"/>
        <v>0</v>
      </c>
      <c r="AI422" s="298">
        <f t="shared" si="125"/>
        <v>0</v>
      </c>
      <c r="AJ422" s="298">
        <f t="shared" si="125"/>
        <v>0</v>
      </c>
      <c r="AK422" s="298">
        <f t="shared" si="125"/>
        <v>0</v>
      </c>
      <c r="AL422" s="298">
        <f t="shared" si="125"/>
        <v>0</v>
      </c>
      <c r="AM422" s="298">
        <f t="shared" si="125"/>
        <v>0</v>
      </c>
      <c r="AN422" s="298">
        <f t="shared" si="125"/>
        <v>0</v>
      </c>
      <c r="AO422" s="298">
        <f t="shared" si="125"/>
        <v>0</v>
      </c>
      <c r="AP422" s="298">
        <f t="shared" si="125"/>
        <v>0</v>
      </c>
      <c r="AQ422" s="298">
        <f t="shared" si="125"/>
        <v>0</v>
      </c>
      <c r="AR422" s="298">
        <f t="shared" si="125"/>
        <v>0</v>
      </c>
      <c r="AS422" s="298">
        <f t="shared" si="125"/>
        <v>0</v>
      </c>
      <c r="AT422" s="298">
        <f t="shared" si="125"/>
        <v>0</v>
      </c>
      <c r="AU422" s="298">
        <f t="shared" si="125"/>
        <v>0</v>
      </c>
      <c r="AV422" s="298">
        <f t="shared" si="125"/>
        <v>0</v>
      </c>
      <c r="AW422" s="298">
        <f t="shared" si="125"/>
        <v>0</v>
      </c>
      <c r="AX422" s="298">
        <f t="shared" si="125"/>
        <v>0</v>
      </c>
      <c r="AY422" s="298">
        <f t="shared" si="125"/>
        <v>0</v>
      </c>
      <c r="AZ422" s="298">
        <f t="shared" si="125"/>
        <v>0</v>
      </c>
      <c r="BA422" s="298">
        <f t="shared" si="125"/>
        <v>0</v>
      </c>
      <c r="BB422" s="298">
        <f t="shared" si="125"/>
        <v>0</v>
      </c>
      <c r="BC422" s="298">
        <f t="shared" si="125"/>
        <v>0</v>
      </c>
      <c r="BD422" s="298">
        <f t="shared" si="125"/>
        <v>0</v>
      </c>
      <c r="BE422" s="298">
        <f t="shared" si="125"/>
        <v>0</v>
      </c>
      <c r="BF422" s="298">
        <f t="shared" si="125"/>
        <v>0</v>
      </c>
      <c r="BG422" s="298">
        <f t="shared" si="125"/>
        <v>0</v>
      </c>
      <c r="BH422" s="298">
        <f t="shared" si="125"/>
        <v>0</v>
      </c>
      <c r="BI422" s="298">
        <f t="shared" si="125"/>
        <v>0</v>
      </c>
      <c r="BJ422" s="298">
        <f t="shared" si="125"/>
        <v>0</v>
      </c>
      <c r="BK422" s="298">
        <f t="shared" si="125"/>
        <v>0</v>
      </c>
      <c r="BL422" s="298">
        <f t="shared" si="125"/>
        <v>0</v>
      </c>
      <c r="BM422" s="298">
        <f t="shared" si="125"/>
        <v>0</v>
      </c>
      <c r="BN422" s="298">
        <f t="shared" si="125"/>
        <v>0</v>
      </c>
      <c r="BO422" s="298">
        <f t="shared" si="125"/>
        <v>0</v>
      </c>
      <c r="BP422" s="298">
        <f t="shared" si="125"/>
        <v>0</v>
      </c>
      <c r="BQ422" s="298">
        <f t="shared" si="125"/>
        <v>0</v>
      </c>
      <c r="BR422" s="298">
        <f t="shared" si="125"/>
        <v>0</v>
      </c>
      <c r="BS422" s="298">
        <f t="shared" si="125"/>
        <v>0</v>
      </c>
      <c r="BT422" s="298">
        <f t="shared" si="125"/>
        <v>0</v>
      </c>
      <c r="BU422" s="298">
        <f t="shared" si="125"/>
        <v>0</v>
      </c>
    </row>
    <row r="423" spans="2:73" ht="18" customHeight="1">
      <c r="B423" s="294">
        <v>417</v>
      </c>
      <c r="C423" s="292"/>
      <c r="D423" s="361"/>
      <c r="E423" s="362"/>
      <c r="F423" s="363"/>
      <c r="G423" s="363"/>
      <c r="H423" s="364"/>
      <c r="I423" s="363"/>
      <c r="J423" s="363"/>
      <c r="K423" s="291"/>
      <c r="L423" s="292" t="str">
        <f t="shared" si="117"/>
        <v/>
      </c>
      <c r="M423" s="292"/>
      <c r="N423" s="293">
        <f t="shared" si="121"/>
        <v>0</v>
      </c>
      <c r="O423" s="293">
        <f t="shared" si="121"/>
        <v>0</v>
      </c>
      <c r="P423" s="293">
        <f t="shared" si="125"/>
        <v>0</v>
      </c>
      <c r="Q423" s="293">
        <f t="shared" si="125"/>
        <v>0</v>
      </c>
      <c r="R423" s="293">
        <f t="shared" si="125"/>
        <v>0</v>
      </c>
      <c r="S423" s="293">
        <f t="shared" si="125"/>
        <v>0</v>
      </c>
      <c r="T423" s="293">
        <f t="shared" si="125"/>
        <v>0</v>
      </c>
      <c r="U423" s="293">
        <f t="shared" si="125"/>
        <v>0</v>
      </c>
      <c r="V423" s="293">
        <f t="shared" si="125"/>
        <v>0</v>
      </c>
      <c r="W423" s="293">
        <f t="shared" si="125"/>
        <v>0</v>
      </c>
      <c r="X423" s="293">
        <f t="shared" si="125"/>
        <v>0</v>
      </c>
      <c r="Y423" s="293">
        <f t="shared" si="125"/>
        <v>0</v>
      </c>
      <c r="Z423" s="293">
        <f t="shared" si="125"/>
        <v>0</v>
      </c>
      <c r="AA423" s="293">
        <f t="shared" si="125"/>
        <v>0</v>
      </c>
      <c r="AB423" s="293">
        <f t="shared" si="125"/>
        <v>0</v>
      </c>
      <c r="AC423" s="293">
        <f t="shared" si="125"/>
        <v>0</v>
      </c>
      <c r="AD423" s="293">
        <f t="shared" si="125"/>
        <v>0</v>
      </c>
      <c r="AE423" s="293">
        <f t="shared" si="125"/>
        <v>0</v>
      </c>
      <c r="AF423" s="293">
        <f t="shared" si="125"/>
        <v>0</v>
      </c>
      <c r="AG423" s="293">
        <f t="shared" si="125"/>
        <v>0</v>
      </c>
      <c r="AH423" s="293">
        <f t="shared" si="125"/>
        <v>0</v>
      </c>
      <c r="AI423" s="293">
        <f t="shared" si="125"/>
        <v>0</v>
      </c>
      <c r="AJ423" s="293">
        <f t="shared" si="125"/>
        <v>0</v>
      </c>
      <c r="AK423" s="293">
        <f t="shared" si="125"/>
        <v>0</v>
      </c>
      <c r="AL423" s="293">
        <f t="shared" si="125"/>
        <v>0</v>
      </c>
      <c r="AM423" s="293">
        <f t="shared" si="125"/>
        <v>0</v>
      </c>
      <c r="AN423" s="293">
        <f t="shared" si="125"/>
        <v>0</v>
      </c>
      <c r="AO423" s="293">
        <f t="shared" si="125"/>
        <v>0</v>
      </c>
      <c r="AP423" s="293">
        <f t="shared" si="125"/>
        <v>0</v>
      </c>
      <c r="AQ423" s="293">
        <f t="shared" si="125"/>
        <v>0</v>
      </c>
      <c r="AR423" s="293">
        <f t="shared" si="125"/>
        <v>0</v>
      </c>
      <c r="AS423" s="293">
        <f t="shared" si="125"/>
        <v>0</v>
      </c>
      <c r="AT423" s="293">
        <f t="shared" si="125"/>
        <v>0</v>
      </c>
      <c r="AU423" s="293">
        <f t="shared" si="125"/>
        <v>0</v>
      </c>
      <c r="AV423" s="293">
        <f t="shared" si="125"/>
        <v>0</v>
      </c>
      <c r="AW423" s="293">
        <f t="shared" si="125"/>
        <v>0</v>
      </c>
      <c r="AX423" s="293">
        <f t="shared" si="125"/>
        <v>0</v>
      </c>
      <c r="AY423" s="293">
        <f t="shared" si="125"/>
        <v>0</v>
      </c>
      <c r="AZ423" s="293">
        <f t="shared" si="125"/>
        <v>0</v>
      </c>
      <c r="BA423" s="293">
        <f t="shared" si="125"/>
        <v>0</v>
      </c>
      <c r="BB423" s="293">
        <f t="shared" si="125"/>
        <v>0</v>
      </c>
      <c r="BC423" s="293">
        <f t="shared" si="125"/>
        <v>0</v>
      </c>
      <c r="BD423" s="293">
        <f t="shared" si="125"/>
        <v>0</v>
      </c>
      <c r="BE423" s="293">
        <f t="shared" si="125"/>
        <v>0</v>
      </c>
      <c r="BF423" s="293">
        <f t="shared" si="125"/>
        <v>0</v>
      </c>
      <c r="BG423" s="293">
        <f t="shared" si="125"/>
        <v>0</v>
      </c>
      <c r="BH423" s="293">
        <f t="shared" si="125"/>
        <v>0</v>
      </c>
      <c r="BI423" s="293">
        <f t="shared" si="125"/>
        <v>0</v>
      </c>
      <c r="BJ423" s="293">
        <f t="shared" si="125"/>
        <v>0</v>
      </c>
      <c r="BK423" s="293">
        <f t="shared" si="125"/>
        <v>0</v>
      </c>
      <c r="BL423" s="293">
        <f t="shared" si="125"/>
        <v>0</v>
      </c>
      <c r="BM423" s="293">
        <f t="shared" si="125"/>
        <v>0</v>
      </c>
      <c r="BN423" s="293">
        <f t="shared" si="125"/>
        <v>0</v>
      </c>
      <c r="BO423" s="293">
        <f t="shared" si="125"/>
        <v>0</v>
      </c>
      <c r="BP423" s="293">
        <f t="shared" si="125"/>
        <v>0</v>
      </c>
      <c r="BQ423" s="293">
        <f t="shared" si="125"/>
        <v>0</v>
      </c>
      <c r="BR423" s="293">
        <f t="shared" si="125"/>
        <v>0</v>
      </c>
      <c r="BS423" s="293">
        <f t="shared" si="125"/>
        <v>0</v>
      </c>
      <c r="BT423" s="293">
        <f t="shared" si="125"/>
        <v>0</v>
      </c>
      <c r="BU423" s="293">
        <f t="shared" si="125"/>
        <v>0</v>
      </c>
    </row>
    <row r="424" spans="2:73" ht="18" customHeight="1" thickBot="1">
      <c r="B424" s="294">
        <v>418</v>
      </c>
      <c r="C424" s="297"/>
      <c r="D424" s="365"/>
      <c r="E424" s="366"/>
      <c r="F424" s="367"/>
      <c r="G424" s="367"/>
      <c r="H424" s="368"/>
      <c r="I424" s="367"/>
      <c r="J424" s="367"/>
      <c r="K424" s="295"/>
      <c r="L424" s="297" t="str">
        <f t="shared" si="117"/>
        <v/>
      </c>
      <c r="M424" s="297"/>
      <c r="N424" s="298">
        <f t="shared" si="121"/>
        <v>0</v>
      </c>
      <c r="O424" s="298">
        <f t="shared" si="121"/>
        <v>0</v>
      </c>
      <c r="P424" s="298">
        <f t="shared" si="125"/>
        <v>0</v>
      </c>
      <c r="Q424" s="298">
        <f t="shared" si="125"/>
        <v>0</v>
      </c>
      <c r="R424" s="298">
        <f t="shared" si="125"/>
        <v>0</v>
      </c>
      <c r="S424" s="298">
        <f t="shared" si="125"/>
        <v>0</v>
      </c>
      <c r="T424" s="298">
        <f t="shared" si="125"/>
        <v>0</v>
      </c>
      <c r="U424" s="298">
        <f t="shared" si="125"/>
        <v>0</v>
      </c>
      <c r="V424" s="298">
        <f t="shared" si="125"/>
        <v>0</v>
      </c>
      <c r="W424" s="298">
        <f t="shared" si="125"/>
        <v>0</v>
      </c>
      <c r="X424" s="298">
        <f t="shared" si="125"/>
        <v>0</v>
      </c>
      <c r="Y424" s="298">
        <f t="shared" si="125"/>
        <v>0</v>
      </c>
      <c r="Z424" s="298">
        <f t="shared" si="125"/>
        <v>0</v>
      </c>
      <c r="AA424" s="298">
        <f t="shared" si="125"/>
        <v>0</v>
      </c>
      <c r="AB424" s="298">
        <f t="shared" si="125"/>
        <v>0</v>
      </c>
      <c r="AC424" s="298">
        <f t="shared" si="125"/>
        <v>0</v>
      </c>
      <c r="AD424" s="298">
        <f t="shared" si="125"/>
        <v>0</v>
      </c>
      <c r="AE424" s="298">
        <f t="shared" si="125"/>
        <v>0</v>
      </c>
      <c r="AF424" s="298">
        <f t="shared" si="125"/>
        <v>0</v>
      </c>
      <c r="AG424" s="298">
        <f t="shared" si="125"/>
        <v>0</v>
      </c>
      <c r="AH424" s="298">
        <f t="shared" si="125"/>
        <v>0</v>
      </c>
      <c r="AI424" s="298">
        <f t="shared" si="125"/>
        <v>0</v>
      </c>
      <c r="AJ424" s="298">
        <f t="shared" si="125"/>
        <v>0</v>
      </c>
      <c r="AK424" s="298">
        <f t="shared" si="125"/>
        <v>0</v>
      </c>
      <c r="AL424" s="298">
        <f t="shared" si="125"/>
        <v>0</v>
      </c>
      <c r="AM424" s="298">
        <f t="shared" si="125"/>
        <v>0</v>
      </c>
      <c r="AN424" s="298">
        <f t="shared" si="125"/>
        <v>0</v>
      </c>
      <c r="AO424" s="298">
        <f t="shared" si="125"/>
        <v>0</v>
      </c>
      <c r="AP424" s="298">
        <f t="shared" si="125"/>
        <v>0</v>
      </c>
      <c r="AQ424" s="298">
        <f t="shared" si="125"/>
        <v>0</v>
      </c>
      <c r="AR424" s="298">
        <f t="shared" si="125"/>
        <v>0</v>
      </c>
      <c r="AS424" s="298">
        <f t="shared" si="125"/>
        <v>0</v>
      </c>
      <c r="AT424" s="298">
        <f t="shared" si="125"/>
        <v>0</v>
      </c>
      <c r="AU424" s="298">
        <f t="shared" si="125"/>
        <v>0</v>
      </c>
      <c r="AV424" s="298">
        <f t="shared" si="125"/>
        <v>0</v>
      </c>
      <c r="AW424" s="298">
        <f t="shared" si="125"/>
        <v>0</v>
      </c>
      <c r="AX424" s="298">
        <f t="shared" si="125"/>
        <v>0</v>
      </c>
      <c r="AY424" s="298">
        <f t="shared" si="125"/>
        <v>0</v>
      </c>
      <c r="AZ424" s="298">
        <f t="shared" si="125"/>
        <v>0</v>
      </c>
      <c r="BA424" s="298">
        <f t="shared" si="125"/>
        <v>0</v>
      </c>
      <c r="BB424" s="298">
        <f t="shared" si="125"/>
        <v>0</v>
      </c>
      <c r="BC424" s="298">
        <f t="shared" si="125"/>
        <v>0</v>
      </c>
      <c r="BD424" s="298">
        <f t="shared" si="125"/>
        <v>0</v>
      </c>
      <c r="BE424" s="298">
        <f t="shared" si="125"/>
        <v>0</v>
      </c>
      <c r="BF424" s="298">
        <f t="shared" si="125"/>
        <v>0</v>
      </c>
      <c r="BG424" s="298">
        <f t="shared" si="125"/>
        <v>0</v>
      </c>
      <c r="BH424" s="298">
        <f t="shared" si="125"/>
        <v>0</v>
      </c>
      <c r="BI424" s="298">
        <f t="shared" si="125"/>
        <v>0</v>
      </c>
      <c r="BJ424" s="298">
        <f t="shared" si="125"/>
        <v>0</v>
      </c>
      <c r="BK424" s="298">
        <f t="shared" si="125"/>
        <v>0</v>
      </c>
      <c r="BL424" s="298">
        <f t="shared" si="125"/>
        <v>0</v>
      </c>
      <c r="BM424" s="298">
        <f t="shared" si="125"/>
        <v>0</v>
      </c>
      <c r="BN424" s="298">
        <f t="shared" si="125"/>
        <v>0</v>
      </c>
      <c r="BO424" s="298">
        <f t="shared" si="125"/>
        <v>0</v>
      </c>
      <c r="BP424" s="298">
        <f t="shared" si="125"/>
        <v>0</v>
      </c>
      <c r="BQ424" s="298">
        <f t="shared" si="125"/>
        <v>0</v>
      </c>
      <c r="BR424" s="298">
        <f t="shared" si="125"/>
        <v>0</v>
      </c>
      <c r="BS424" s="298">
        <f t="shared" si="125"/>
        <v>0</v>
      </c>
      <c r="BT424" s="298">
        <f t="shared" si="125"/>
        <v>0</v>
      </c>
      <c r="BU424" s="298">
        <f t="shared" si="125"/>
        <v>0</v>
      </c>
    </row>
    <row r="425" spans="2:73" ht="18" customHeight="1">
      <c r="B425" s="294">
        <v>419</v>
      </c>
      <c r="C425" s="292"/>
      <c r="D425" s="361"/>
      <c r="E425" s="362"/>
      <c r="F425" s="363"/>
      <c r="G425" s="363"/>
      <c r="H425" s="364"/>
      <c r="I425" s="363"/>
      <c r="J425" s="363"/>
      <c r="K425" s="291"/>
      <c r="L425" s="292" t="str">
        <f t="shared" si="117"/>
        <v/>
      </c>
      <c r="M425" s="292"/>
      <c r="N425" s="293">
        <f t="shared" si="121"/>
        <v>0</v>
      </c>
      <c r="O425" s="293">
        <f t="shared" si="121"/>
        <v>0</v>
      </c>
      <c r="P425" s="293">
        <f t="shared" si="125"/>
        <v>0</v>
      </c>
      <c r="Q425" s="293">
        <f t="shared" si="125"/>
        <v>0</v>
      </c>
      <c r="R425" s="293">
        <f t="shared" si="125"/>
        <v>0</v>
      </c>
      <c r="S425" s="293">
        <f t="shared" si="125"/>
        <v>0</v>
      </c>
      <c r="T425" s="293">
        <f t="shared" si="125"/>
        <v>0</v>
      </c>
      <c r="U425" s="293">
        <f t="shared" si="125"/>
        <v>0</v>
      </c>
      <c r="V425" s="293">
        <f t="shared" si="125"/>
        <v>0</v>
      </c>
      <c r="W425" s="293">
        <f t="shared" si="125"/>
        <v>0</v>
      </c>
      <c r="X425" s="293">
        <f t="shared" si="125"/>
        <v>0</v>
      </c>
      <c r="Y425" s="293">
        <f t="shared" si="125"/>
        <v>0</v>
      </c>
      <c r="Z425" s="293">
        <f t="shared" si="125"/>
        <v>0</v>
      </c>
      <c r="AA425" s="293">
        <f t="shared" si="125"/>
        <v>0</v>
      </c>
      <c r="AB425" s="293">
        <f t="shared" si="125"/>
        <v>0</v>
      </c>
      <c r="AC425" s="293">
        <f t="shared" si="125"/>
        <v>0</v>
      </c>
      <c r="AD425" s="293">
        <f t="shared" si="125"/>
        <v>0</v>
      </c>
      <c r="AE425" s="293">
        <f t="shared" si="125"/>
        <v>0</v>
      </c>
      <c r="AF425" s="293">
        <f t="shared" si="125"/>
        <v>0</v>
      </c>
      <c r="AG425" s="293">
        <f t="shared" si="125"/>
        <v>0</v>
      </c>
      <c r="AH425" s="293">
        <f t="shared" si="125"/>
        <v>0</v>
      </c>
      <c r="AI425" s="293">
        <f t="shared" si="125"/>
        <v>0</v>
      </c>
      <c r="AJ425" s="293">
        <f t="shared" ref="P425:BU429" si="126">SUMIFS(listof_result_total_scores,listof_result_program_codes,$C425,listof_result_teams,AJ$3)</f>
        <v>0</v>
      </c>
      <c r="AK425" s="293">
        <f t="shared" si="126"/>
        <v>0</v>
      </c>
      <c r="AL425" s="293">
        <f t="shared" si="126"/>
        <v>0</v>
      </c>
      <c r="AM425" s="293">
        <f t="shared" si="126"/>
        <v>0</v>
      </c>
      <c r="AN425" s="293">
        <f t="shared" si="126"/>
        <v>0</v>
      </c>
      <c r="AO425" s="293">
        <f t="shared" si="126"/>
        <v>0</v>
      </c>
      <c r="AP425" s="293">
        <f t="shared" si="126"/>
        <v>0</v>
      </c>
      <c r="AQ425" s="293">
        <f t="shared" si="126"/>
        <v>0</v>
      </c>
      <c r="AR425" s="293">
        <f t="shared" si="126"/>
        <v>0</v>
      </c>
      <c r="AS425" s="293">
        <f t="shared" si="126"/>
        <v>0</v>
      </c>
      <c r="AT425" s="293">
        <f t="shared" si="126"/>
        <v>0</v>
      </c>
      <c r="AU425" s="293">
        <f t="shared" si="126"/>
        <v>0</v>
      </c>
      <c r="AV425" s="293">
        <f t="shared" si="126"/>
        <v>0</v>
      </c>
      <c r="AW425" s="293">
        <f t="shared" si="126"/>
        <v>0</v>
      </c>
      <c r="AX425" s="293">
        <f t="shared" si="126"/>
        <v>0</v>
      </c>
      <c r="AY425" s="293">
        <f t="shared" si="126"/>
        <v>0</v>
      </c>
      <c r="AZ425" s="293">
        <f t="shared" si="126"/>
        <v>0</v>
      </c>
      <c r="BA425" s="293">
        <f t="shared" si="126"/>
        <v>0</v>
      </c>
      <c r="BB425" s="293">
        <f t="shared" si="126"/>
        <v>0</v>
      </c>
      <c r="BC425" s="293">
        <f t="shared" si="126"/>
        <v>0</v>
      </c>
      <c r="BD425" s="293">
        <f t="shared" si="126"/>
        <v>0</v>
      </c>
      <c r="BE425" s="293">
        <f t="shared" si="126"/>
        <v>0</v>
      </c>
      <c r="BF425" s="293">
        <f t="shared" si="126"/>
        <v>0</v>
      </c>
      <c r="BG425" s="293">
        <f t="shared" si="126"/>
        <v>0</v>
      </c>
      <c r="BH425" s="293">
        <f t="shared" si="126"/>
        <v>0</v>
      </c>
      <c r="BI425" s="293">
        <f t="shared" si="126"/>
        <v>0</v>
      </c>
      <c r="BJ425" s="293">
        <f t="shared" si="126"/>
        <v>0</v>
      </c>
      <c r="BK425" s="293">
        <f t="shared" si="126"/>
        <v>0</v>
      </c>
      <c r="BL425" s="293">
        <f t="shared" si="126"/>
        <v>0</v>
      </c>
      <c r="BM425" s="293">
        <f t="shared" si="126"/>
        <v>0</v>
      </c>
      <c r="BN425" s="293">
        <f t="shared" si="126"/>
        <v>0</v>
      </c>
      <c r="BO425" s="293">
        <f t="shared" si="126"/>
        <v>0</v>
      </c>
      <c r="BP425" s="293">
        <f t="shared" si="126"/>
        <v>0</v>
      </c>
      <c r="BQ425" s="293">
        <f t="shared" si="126"/>
        <v>0</v>
      </c>
      <c r="BR425" s="293">
        <f t="shared" si="126"/>
        <v>0</v>
      </c>
      <c r="BS425" s="293">
        <f t="shared" si="126"/>
        <v>0</v>
      </c>
      <c r="BT425" s="293">
        <f t="shared" si="126"/>
        <v>0</v>
      </c>
      <c r="BU425" s="293">
        <f t="shared" si="126"/>
        <v>0</v>
      </c>
    </row>
    <row r="426" spans="2:73" ht="18" customHeight="1" thickBot="1">
      <c r="B426" s="294">
        <v>420</v>
      </c>
      <c r="C426" s="297"/>
      <c r="D426" s="365"/>
      <c r="E426" s="366"/>
      <c r="F426" s="367"/>
      <c r="G426" s="367"/>
      <c r="H426" s="368"/>
      <c r="I426" s="367"/>
      <c r="J426" s="367"/>
      <c r="K426" s="295"/>
      <c r="L426" s="297" t="str">
        <f t="shared" si="117"/>
        <v/>
      </c>
      <c r="M426" s="297"/>
      <c r="N426" s="298">
        <f t="shared" si="121"/>
        <v>0</v>
      </c>
      <c r="O426" s="298">
        <f t="shared" si="121"/>
        <v>0</v>
      </c>
      <c r="P426" s="298">
        <f t="shared" si="126"/>
        <v>0</v>
      </c>
      <c r="Q426" s="298">
        <f t="shared" si="126"/>
        <v>0</v>
      </c>
      <c r="R426" s="298">
        <f t="shared" si="126"/>
        <v>0</v>
      </c>
      <c r="S426" s="298">
        <f t="shared" si="126"/>
        <v>0</v>
      </c>
      <c r="T426" s="298">
        <f t="shared" si="126"/>
        <v>0</v>
      </c>
      <c r="U426" s="298">
        <f t="shared" si="126"/>
        <v>0</v>
      </c>
      <c r="V426" s="298">
        <f t="shared" si="126"/>
        <v>0</v>
      </c>
      <c r="W426" s="298">
        <f t="shared" si="126"/>
        <v>0</v>
      </c>
      <c r="X426" s="298">
        <f t="shared" si="126"/>
        <v>0</v>
      </c>
      <c r="Y426" s="298">
        <f t="shared" si="126"/>
        <v>0</v>
      </c>
      <c r="Z426" s="298">
        <f t="shared" si="126"/>
        <v>0</v>
      </c>
      <c r="AA426" s="298">
        <f t="shared" si="126"/>
        <v>0</v>
      </c>
      <c r="AB426" s="298">
        <f t="shared" si="126"/>
        <v>0</v>
      </c>
      <c r="AC426" s="298">
        <f t="shared" si="126"/>
        <v>0</v>
      </c>
      <c r="AD426" s="298">
        <f t="shared" si="126"/>
        <v>0</v>
      </c>
      <c r="AE426" s="298">
        <f t="shared" si="126"/>
        <v>0</v>
      </c>
      <c r="AF426" s="298">
        <f t="shared" si="126"/>
        <v>0</v>
      </c>
      <c r="AG426" s="298">
        <f t="shared" si="126"/>
        <v>0</v>
      </c>
      <c r="AH426" s="298">
        <f t="shared" si="126"/>
        <v>0</v>
      </c>
      <c r="AI426" s="298">
        <f t="shared" si="126"/>
        <v>0</v>
      </c>
      <c r="AJ426" s="298">
        <f t="shared" si="126"/>
        <v>0</v>
      </c>
      <c r="AK426" s="298">
        <f t="shared" si="126"/>
        <v>0</v>
      </c>
      <c r="AL426" s="298">
        <f t="shared" si="126"/>
        <v>0</v>
      </c>
      <c r="AM426" s="298">
        <f t="shared" si="126"/>
        <v>0</v>
      </c>
      <c r="AN426" s="298">
        <f t="shared" si="126"/>
        <v>0</v>
      </c>
      <c r="AO426" s="298">
        <f t="shared" si="126"/>
        <v>0</v>
      </c>
      <c r="AP426" s="298">
        <f t="shared" si="126"/>
        <v>0</v>
      </c>
      <c r="AQ426" s="298">
        <f t="shared" si="126"/>
        <v>0</v>
      </c>
      <c r="AR426" s="298">
        <f t="shared" si="126"/>
        <v>0</v>
      </c>
      <c r="AS426" s="298">
        <f t="shared" si="126"/>
        <v>0</v>
      </c>
      <c r="AT426" s="298">
        <f t="shared" si="126"/>
        <v>0</v>
      </c>
      <c r="AU426" s="298">
        <f t="shared" si="126"/>
        <v>0</v>
      </c>
      <c r="AV426" s="298">
        <f t="shared" si="126"/>
        <v>0</v>
      </c>
      <c r="AW426" s="298">
        <f t="shared" si="126"/>
        <v>0</v>
      </c>
      <c r="AX426" s="298">
        <f t="shared" si="126"/>
        <v>0</v>
      </c>
      <c r="AY426" s="298">
        <f t="shared" si="126"/>
        <v>0</v>
      </c>
      <c r="AZ426" s="298">
        <f t="shared" si="126"/>
        <v>0</v>
      </c>
      <c r="BA426" s="298">
        <f t="shared" si="126"/>
        <v>0</v>
      </c>
      <c r="BB426" s="298">
        <f t="shared" si="126"/>
        <v>0</v>
      </c>
      <c r="BC426" s="298">
        <f t="shared" si="126"/>
        <v>0</v>
      </c>
      <c r="BD426" s="298">
        <f t="shared" si="126"/>
        <v>0</v>
      </c>
      <c r="BE426" s="298">
        <f t="shared" si="126"/>
        <v>0</v>
      </c>
      <c r="BF426" s="298">
        <f t="shared" si="126"/>
        <v>0</v>
      </c>
      <c r="BG426" s="298">
        <f t="shared" si="126"/>
        <v>0</v>
      </c>
      <c r="BH426" s="298">
        <f t="shared" si="126"/>
        <v>0</v>
      </c>
      <c r="BI426" s="298">
        <f t="shared" si="126"/>
        <v>0</v>
      </c>
      <c r="BJ426" s="298">
        <f t="shared" si="126"/>
        <v>0</v>
      </c>
      <c r="BK426" s="298">
        <f t="shared" si="126"/>
        <v>0</v>
      </c>
      <c r="BL426" s="298">
        <f t="shared" si="126"/>
        <v>0</v>
      </c>
      <c r="BM426" s="298">
        <f t="shared" si="126"/>
        <v>0</v>
      </c>
      <c r="BN426" s="298">
        <f t="shared" si="126"/>
        <v>0</v>
      </c>
      <c r="BO426" s="298">
        <f t="shared" si="126"/>
        <v>0</v>
      </c>
      <c r="BP426" s="298">
        <f t="shared" si="126"/>
        <v>0</v>
      </c>
      <c r="BQ426" s="298">
        <f t="shared" si="126"/>
        <v>0</v>
      </c>
      <c r="BR426" s="298">
        <f t="shared" si="126"/>
        <v>0</v>
      </c>
      <c r="BS426" s="298">
        <f t="shared" si="126"/>
        <v>0</v>
      </c>
      <c r="BT426" s="298">
        <f t="shared" si="126"/>
        <v>0</v>
      </c>
      <c r="BU426" s="298">
        <f t="shared" si="126"/>
        <v>0</v>
      </c>
    </row>
    <row r="427" spans="2:73" ht="18" customHeight="1">
      <c r="B427" s="294">
        <v>421</v>
      </c>
      <c r="C427" s="292"/>
      <c r="D427" s="361"/>
      <c r="E427" s="362"/>
      <c r="F427" s="363"/>
      <c r="G427" s="363"/>
      <c r="H427" s="364"/>
      <c r="I427" s="363"/>
      <c r="J427" s="363"/>
      <c r="K427" s="291"/>
      <c r="L427" s="292" t="str">
        <f t="shared" si="117"/>
        <v/>
      </c>
      <c r="M427" s="292"/>
      <c r="N427" s="293">
        <f t="shared" ref="N427:AC446" si="127">SUMIFS(listof_result_total_scores,listof_result_program_codes,$C427,listof_result_teams,N$3)</f>
        <v>0</v>
      </c>
      <c r="O427" s="293">
        <f t="shared" si="127"/>
        <v>0</v>
      </c>
      <c r="P427" s="293">
        <f t="shared" si="127"/>
        <v>0</v>
      </c>
      <c r="Q427" s="293">
        <f t="shared" si="127"/>
        <v>0</v>
      </c>
      <c r="R427" s="293">
        <f t="shared" si="127"/>
        <v>0</v>
      </c>
      <c r="S427" s="293">
        <f t="shared" si="127"/>
        <v>0</v>
      </c>
      <c r="T427" s="293">
        <f t="shared" si="127"/>
        <v>0</v>
      </c>
      <c r="U427" s="293">
        <f t="shared" si="127"/>
        <v>0</v>
      </c>
      <c r="V427" s="293">
        <f t="shared" si="127"/>
        <v>0</v>
      </c>
      <c r="W427" s="293">
        <f t="shared" si="127"/>
        <v>0</v>
      </c>
      <c r="X427" s="293">
        <f t="shared" si="127"/>
        <v>0</v>
      </c>
      <c r="Y427" s="293">
        <f t="shared" si="127"/>
        <v>0</v>
      </c>
      <c r="Z427" s="293">
        <f t="shared" si="127"/>
        <v>0</v>
      </c>
      <c r="AA427" s="293">
        <f t="shared" si="127"/>
        <v>0</v>
      </c>
      <c r="AB427" s="293">
        <f t="shared" si="127"/>
        <v>0</v>
      </c>
      <c r="AC427" s="293">
        <f t="shared" si="127"/>
        <v>0</v>
      </c>
      <c r="AD427" s="293">
        <f t="shared" si="126"/>
        <v>0</v>
      </c>
      <c r="AE427" s="293">
        <f t="shared" si="126"/>
        <v>0</v>
      </c>
      <c r="AF427" s="293">
        <f t="shared" si="126"/>
        <v>0</v>
      </c>
      <c r="AG427" s="293">
        <f t="shared" si="126"/>
        <v>0</v>
      </c>
      <c r="AH427" s="293">
        <f t="shared" si="126"/>
        <v>0</v>
      </c>
      <c r="AI427" s="293">
        <f t="shared" si="126"/>
        <v>0</v>
      </c>
      <c r="AJ427" s="293">
        <f t="shared" si="126"/>
        <v>0</v>
      </c>
      <c r="AK427" s="293">
        <f t="shared" si="126"/>
        <v>0</v>
      </c>
      <c r="AL427" s="293">
        <f t="shared" si="126"/>
        <v>0</v>
      </c>
      <c r="AM427" s="293">
        <f t="shared" si="126"/>
        <v>0</v>
      </c>
      <c r="AN427" s="293">
        <f t="shared" si="126"/>
        <v>0</v>
      </c>
      <c r="AO427" s="293">
        <f t="shared" si="126"/>
        <v>0</v>
      </c>
      <c r="AP427" s="293">
        <f t="shared" si="126"/>
        <v>0</v>
      </c>
      <c r="AQ427" s="293">
        <f t="shared" si="126"/>
        <v>0</v>
      </c>
      <c r="AR427" s="293">
        <f t="shared" si="126"/>
        <v>0</v>
      </c>
      <c r="AS427" s="293">
        <f t="shared" si="126"/>
        <v>0</v>
      </c>
      <c r="AT427" s="293">
        <f t="shared" si="126"/>
        <v>0</v>
      </c>
      <c r="AU427" s="293">
        <f t="shared" si="126"/>
        <v>0</v>
      </c>
      <c r="AV427" s="293">
        <f t="shared" si="126"/>
        <v>0</v>
      </c>
      <c r="AW427" s="293">
        <f t="shared" si="126"/>
        <v>0</v>
      </c>
      <c r="AX427" s="293">
        <f t="shared" si="126"/>
        <v>0</v>
      </c>
      <c r="AY427" s="293">
        <f t="shared" si="126"/>
        <v>0</v>
      </c>
      <c r="AZ427" s="293">
        <f t="shared" si="126"/>
        <v>0</v>
      </c>
      <c r="BA427" s="293">
        <f t="shared" si="126"/>
        <v>0</v>
      </c>
      <c r="BB427" s="293">
        <f t="shared" si="126"/>
        <v>0</v>
      </c>
      <c r="BC427" s="293">
        <f t="shared" si="126"/>
        <v>0</v>
      </c>
      <c r="BD427" s="293">
        <f t="shared" si="126"/>
        <v>0</v>
      </c>
      <c r="BE427" s="293">
        <f t="shared" si="126"/>
        <v>0</v>
      </c>
      <c r="BF427" s="293">
        <f t="shared" si="126"/>
        <v>0</v>
      </c>
      <c r="BG427" s="293">
        <f t="shared" si="126"/>
        <v>0</v>
      </c>
      <c r="BH427" s="293">
        <f t="shared" si="126"/>
        <v>0</v>
      </c>
      <c r="BI427" s="293">
        <f t="shared" si="126"/>
        <v>0</v>
      </c>
      <c r="BJ427" s="293">
        <f t="shared" si="126"/>
        <v>0</v>
      </c>
      <c r="BK427" s="293">
        <f t="shared" si="126"/>
        <v>0</v>
      </c>
      <c r="BL427" s="293">
        <f t="shared" si="126"/>
        <v>0</v>
      </c>
      <c r="BM427" s="293">
        <f t="shared" si="126"/>
        <v>0</v>
      </c>
      <c r="BN427" s="293">
        <f t="shared" si="126"/>
        <v>0</v>
      </c>
      <c r="BO427" s="293">
        <f t="shared" si="126"/>
        <v>0</v>
      </c>
      <c r="BP427" s="293">
        <f t="shared" si="126"/>
        <v>0</v>
      </c>
      <c r="BQ427" s="293">
        <f t="shared" si="126"/>
        <v>0</v>
      </c>
      <c r="BR427" s="293">
        <f t="shared" si="126"/>
        <v>0</v>
      </c>
      <c r="BS427" s="293">
        <f t="shared" si="126"/>
        <v>0</v>
      </c>
      <c r="BT427" s="293">
        <f t="shared" si="126"/>
        <v>0</v>
      </c>
      <c r="BU427" s="293">
        <f t="shared" si="126"/>
        <v>0</v>
      </c>
    </row>
    <row r="428" spans="2:73" ht="18" customHeight="1" thickBot="1">
      <c r="B428" s="294">
        <v>422</v>
      </c>
      <c r="C428" s="297"/>
      <c r="D428" s="365"/>
      <c r="E428" s="366"/>
      <c r="F428" s="367"/>
      <c r="G428" s="367"/>
      <c r="H428" s="368"/>
      <c r="I428" s="367"/>
      <c r="J428" s="367"/>
      <c r="K428" s="295"/>
      <c r="L428" s="297" t="str">
        <f t="shared" si="117"/>
        <v/>
      </c>
      <c r="M428" s="297"/>
      <c r="N428" s="298">
        <f t="shared" si="127"/>
        <v>0</v>
      </c>
      <c r="O428" s="298">
        <f t="shared" si="127"/>
        <v>0</v>
      </c>
      <c r="P428" s="298">
        <f t="shared" si="126"/>
        <v>0</v>
      </c>
      <c r="Q428" s="298">
        <f t="shared" si="126"/>
        <v>0</v>
      </c>
      <c r="R428" s="298">
        <f t="shared" si="126"/>
        <v>0</v>
      </c>
      <c r="S428" s="298">
        <f t="shared" si="126"/>
        <v>0</v>
      </c>
      <c r="T428" s="298">
        <f t="shared" si="126"/>
        <v>0</v>
      </c>
      <c r="U428" s="298">
        <f t="shared" si="126"/>
        <v>0</v>
      </c>
      <c r="V428" s="298">
        <f t="shared" si="126"/>
        <v>0</v>
      </c>
      <c r="W428" s="298">
        <f t="shared" si="126"/>
        <v>0</v>
      </c>
      <c r="X428" s="298">
        <f t="shared" si="126"/>
        <v>0</v>
      </c>
      <c r="Y428" s="298">
        <f t="shared" si="126"/>
        <v>0</v>
      </c>
      <c r="Z428" s="298">
        <f t="shared" si="126"/>
        <v>0</v>
      </c>
      <c r="AA428" s="298">
        <f t="shared" si="126"/>
        <v>0</v>
      </c>
      <c r="AB428" s="298">
        <f t="shared" si="126"/>
        <v>0</v>
      </c>
      <c r="AC428" s="298">
        <f t="shared" si="126"/>
        <v>0</v>
      </c>
      <c r="AD428" s="298">
        <f t="shared" si="126"/>
        <v>0</v>
      </c>
      <c r="AE428" s="298">
        <f t="shared" si="126"/>
        <v>0</v>
      </c>
      <c r="AF428" s="298">
        <f t="shared" si="126"/>
        <v>0</v>
      </c>
      <c r="AG428" s="298">
        <f t="shared" si="126"/>
        <v>0</v>
      </c>
      <c r="AH428" s="298">
        <f t="shared" si="126"/>
        <v>0</v>
      </c>
      <c r="AI428" s="298">
        <f t="shared" si="126"/>
        <v>0</v>
      </c>
      <c r="AJ428" s="298">
        <f t="shared" si="126"/>
        <v>0</v>
      </c>
      <c r="AK428" s="298">
        <f t="shared" si="126"/>
        <v>0</v>
      </c>
      <c r="AL428" s="298">
        <f t="shared" si="126"/>
        <v>0</v>
      </c>
      <c r="AM428" s="298">
        <f t="shared" si="126"/>
        <v>0</v>
      </c>
      <c r="AN428" s="298">
        <f t="shared" si="126"/>
        <v>0</v>
      </c>
      <c r="AO428" s="298">
        <f t="shared" si="126"/>
        <v>0</v>
      </c>
      <c r="AP428" s="298">
        <f t="shared" si="126"/>
        <v>0</v>
      </c>
      <c r="AQ428" s="298">
        <f t="shared" si="126"/>
        <v>0</v>
      </c>
      <c r="AR428" s="298">
        <f t="shared" si="126"/>
        <v>0</v>
      </c>
      <c r="AS428" s="298">
        <f t="shared" si="126"/>
        <v>0</v>
      </c>
      <c r="AT428" s="298">
        <f t="shared" si="126"/>
        <v>0</v>
      </c>
      <c r="AU428" s="298">
        <f t="shared" si="126"/>
        <v>0</v>
      </c>
      <c r="AV428" s="298">
        <f t="shared" si="126"/>
        <v>0</v>
      </c>
      <c r="AW428" s="298">
        <f t="shared" si="126"/>
        <v>0</v>
      </c>
      <c r="AX428" s="298">
        <f t="shared" si="126"/>
        <v>0</v>
      </c>
      <c r="AY428" s="298">
        <f t="shared" si="126"/>
        <v>0</v>
      </c>
      <c r="AZ428" s="298">
        <f t="shared" si="126"/>
        <v>0</v>
      </c>
      <c r="BA428" s="298">
        <f t="shared" si="126"/>
        <v>0</v>
      </c>
      <c r="BB428" s="298">
        <f t="shared" si="126"/>
        <v>0</v>
      </c>
      <c r="BC428" s="298">
        <f t="shared" si="126"/>
        <v>0</v>
      </c>
      <c r="BD428" s="298">
        <f t="shared" si="126"/>
        <v>0</v>
      </c>
      <c r="BE428" s="298">
        <f t="shared" si="126"/>
        <v>0</v>
      </c>
      <c r="BF428" s="298">
        <f t="shared" si="126"/>
        <v>0</v>
      </c>
      <c r="BG428" s="298">
        <f t="shared" si="126"/>
        <v>0</v>
      </c>
      <c r="BH428" s="298">
        <f t="shared" si="126"/>
        <v>0</v>
      </c>
      <c r="BI428" s="298">
        <f t="shared" si="126"/>
        <v>0</v>
      </c>
      <c r="BJ428" s="298">
        <f t="shared" si="126"/>
        <v>0</v>
      </c>
      <c r="BK428" s="298">
        <f t="shared" si="126"/>
        <v>0</v>
      </c>
      <c r="BL428" s="298">
        <f t="shared" si="126"/>
        <v>0</v>
      </c>
      <c r="BM428" s="298">
        <f t="shared" si="126"/>
        <v>0</v>
      </c>
      <c r="BN428" s="298">
        <f t="shared" si="126"/>
        <v>0</v>
      </c>
      <c r="BO428" s="298">
        <f t="shared" si="126"/>
        <v>0</v>
      </c>
      <c r="BP428" s="298">
        <f t="shared" si="126"/>
        <v>0</v>
      </c>
      <c r="BQ428" s="298">
        <f t="shared" si="126"/>
        <v>0</v>
      </c>
      <c r="BR428" s="298">
        <f t="shared" si="126"/>
        <v>0</v>
      </c>
      <c r="BS428" s="298">
        <f t="shared" si="126"/>
        <v>0</v>
      </c>
      <c r="BT428" s="298">
        <f t="shared" si="126"/>
        <v>0</v>
      </c>
      <c r="BU428" s="298">
        <f t="shared" si="126"/>
        <v>0</v>
      </c>
    </row>
    <row r="429" spans="2:73" ht="18" customHeight="1">
      <c r="B429" s="294">
        <v>423</v>
      </c>
      <c r="C429" s="292"/>
      <c r="D429" s="361"/>
      <c r="E429" s="362"/>
      <c r="F429" s="363"/>
      <c r="G429" s="363"/>
      <c r="H429" s="364"/>
      <c r="I429" s="363"/>
      <c r="J429" s="363"/>
      <c r="K429" s="291"/>
      <c r="L429" s="292" t="str">
        <f t="shared" si="117"/>
        <v/>
      </c>
      <c r="M429" s="292"/>
      <c r="N429" s="293">
        <f t="shared" si="127"/>
        <v>0</v>
      </c>
      <c r="O429" s="293">
        <f t="shared" si="127"/>
        <v>0</v>
      </c>
      <c r="P429" s="293">
        <f t="shared" si="126"/>
        <v>0</v>
      </c>
      <c r="Q429" s="293">
        <f t="shared" si="126"/>
        <v>0</v>
      </c>
      <c r="R429" s="293">
        <f t="shared" si="126"/>
        <v>0</v>
      </c>
      <c r="S429" s="293">
        <f t="shared" si="126"/>
        <v>0</v>
      </c>
      <c r="T429" s="293">
        <f t="shared" si="126"/>
        <v>0</v>
      </c>
      <c r="U429" s="293">
        <f t="shared" si="126"/>
        <v>0</v>
      </c>
      <c r="V429" s="293">
        <f t="shared" si="126"/>
        <v>0</v>
      </c>
      <c r="W429" s="293">
        <f t="shared" si="126"/>
        <v>0</v>
      </c>
      <c r="X429" s="293">
        <f t="shared" si="126"/>
        <v>0</v>
      </c>
      <c r="Y429" s="293">
        <f t="shared" si="126"/>
        <v>0</v>
      </c>
      <c r="Z429" s="293">
        <f t="shared" si="126"/>
        <v>0</v>
      </c>
      <c r="AA429" s="293">
        <f t="shared" si="126"/>
        <v>0</v>
      </c>
      <c r="AB429" s="293">
        <f t="shared" si="126"/>
        <v>0</v>
      </c>
      <c r="AC429" s="293">
        <f t="shared" si="126"/>
        <v>0</v>
      </c>
      <c r="AD429" s="293">
        <f t="shared" si="126"/>
        <v>0</v>
      </c>
      <c r="AE429" s="293">
        <f t="shared" si="126"/>
        <v>0</v>
      </c>
      <c r="AF429" s="293">
        <f t="shared" si="126"/>
        <v>0</v>
      </c>
      <c r="AG429" s="293">
        <f t="shared" si="126"/>
        <v>0</v>
      </c>
      <c r="AH429" s="293">
        <f t="shared" si="126"/>
        <v>0</v>
      </c>
      <c r="AI429" s="293">
        <f t="shared" si="126"/>
        <v>0</v>
      </c>
      <c r="AJ429" s="293">
        <f t="shared" si="126"/>
        <v>0</v>
      </c>
      <c r="AK429" s="293">
        <f t="shared" si="126"/>
        <v>0</v>
      </c>
      <c r="AL429" s="293">
        <f t="shared" si="126"/>
        <v>0</v>
      </c>
      <c r="AM429" s="293">
        <f t="shared" si="126"/>
        <v>0</v>
      </c>
      <c r="AN429" s="293">
        <f t="shared" si="126"/>
        <v>0</v>
      </c>
      <c r="AO429" s="293">
        <f t="shared" si="126"/>
        <v>0</v>
      </c>
      <c r="AP429" s="293">
        <f t="shared" si="126"/>
        <v>0</v>
      </c>
      <c r="AQ429" s="293">
        <f t="shared" si="126"/>
        <v>0</v>
      </c>
      <c r="AR429" s="293">
        <f t="shared" si="126"/>
        <v>0</v>
      </c>
      <c r="AS429" s="293">
        <f t="shared" si="126"/>
        <v>0</v>
      </c>
      <c r="AT429" s="293">
        <f t="shared" si="126"/>
        <v>0</v>
      </c>
      <c r="AU429" s="293">
        <f t="shared" si="126"/>
        <v>0</v>
      </c>
      <c r="AV429" s="293">
        <f t="shared" si="126"/>
        <v>0</v>
      </c>
      <c r="AW429" s="293">
        <f t="shared" si="126"/>
        <v>0</v>
      </c>
      <c r="AX429" s="293">
        <f t="shared" si="126"/>
        <v>0</v>
      </c>
      <c r="AY429" s="293">
        <f t="shared" si="126"/>
        <v>0</v>
      </c>
      <c r="AZ429" s="293">
        <f t="shared" si="126"/>
        <v>0</v>
      </c>
      <c r="BA429" s="293">
        <f t="shared" si="126"/>
        <v>0</v>
      </c>
      <c r="BB429" s="293">
        <f t="shared" si="126"/>
        <v>0</v>
      </c>
      <c r="BC429" s="293">
        <f t="shared" si="126"/>
        <v>0</v>
      </c>
      <c r="BD429" s="293">
        <f t="shared" si="126"/>
        <v>0</v>
      </c>
      <c r="BE429" s="293">
        <f t="shared" si="126"/>
        <v>0</v>
      </c>
      <c r="BF429" s="293">
        <f t="shared" si="126"/>
        <v>0</v>
      </c>
      <c r="BG429" s="293">
        <f t="shared" si="126"/>
        <v>0</v>
      </c>
      <c r="BH429" s="293">
        <f t="shared" si="126"/>
        <v>0</v>
      </c>
      <c r="BI429" s="293">
        <f t="shared" si="126"/>
        <v>0</v>
      </c>
      <c r="BJ429" s="293">
        <f t="shared" si="126"/>
        <v>0</v>
      </c>
      <c r="BK429" s="293">
        <f t="shared" si="126"/>
        <v>0</v>
      </c>
      <c r="BL429" s="293">
        <f t="shared" si="126"/>
        <v>0</v>
      </c>
      <c r="BM429" s="293">
        <f t="shared" si="126"/>
        <v>0</v>
      </c>
      <c r="BN429" s="293">
        <f t="shared" si="126"/>
        <v>0</v>
      </c>
      <c r="BO429" s="293">
        <f t="shared" si="126"/>
        <v>0</v>
      </c>
      <c r="BP429" s="293">
        <f t="shared" si="126"/>
        <v>0</v>
      </c>
      <c r="BQ429" s="293">
        <f t="shared" si="126"/>
        <v>0</v>
      </c>
      <c r="BR429" s="293">
        <f t="shared" si="126"/>
        <v>0</v>
      </c>
      <c r="BS429" s="293">
        <f t="shared" si="126"/>
        <v>0</v>
      </c>
      <c r="BT429" s="293">
        <f t="shared" si="126"/>
        <v>0</v>
      </c>
      <c r="BU429" s="293">
        <f t="shared" ref="P429:BU434" si="128">SUMIFS(listof_result_total_scores,listof_result_program_codes,$C429,listof_result_teams,BU$3)</f>
        <v>0</v>
      </c>
    </row>
    <row r="430" spans="2:73" ht="18" customHeight="1" thickBot="1">
      <c r="B430" s="294">
        <v>424</v>
      </c>
      <c r="C430" s="297"/>
      <c r="D430" s="365"/>
      <c r="E430" s="366"/>
      <c r="F430" s="367"/>
      <c r="G430" s="367"/>
      <c r="H430" s="368"/>
      <c r="I430" s="367"/>
      <c r="J430" s="367"/>
      <c r="K430" s="295"/>
      <c r="L430" s="297" t="str">
        <f t="shared" si="117"/>
        <v/>
      </c>
      <c r="M430" s="297"/>
      <c r="N430" s="298">
        <f t="shared" si="127"/>
        <v>0</v>
      </c>
      <c r="O430" s="298">
        <f t="shared" si="127"/>
        <v>0</v>
      </c>
      <c r="P430" s="298">
        <f t="shared" si="128"/>
        <v>0</v>
      </c>
      <c r="Q430" s="298">
        <f t="shared" si="128"/>
        <v>0</v>
      </c>
      <c r="R430" s="298">
        <f t="shared" si="128"/>
        <v>0</v>
      </c>
      <c r="S430" s="298">
        <f t="shared" si="128"/>
        <v>0</v>
      </c>
      <c r="T430" s="298">
        <f t="shared" si="128"/>
        <v>0</v>
      </c>
      <c r="U430" s="298">
        <f t="shared" si="128"/>
        <v>0</v>
      </c>
      <c r="V430" s="298">
        <f t="shared" si="128"/>
        <v>0</v>
      </c>
      <c r="W430" s="298">
        <f t="shared" si="128"/>
        <v>0</v>
      </c>
      <c r="X430" s="298">
        <f t="shared" si="128"/>
        <v>0</v>
      </c>
      <c r="Y430" s="298">
        <f t="shared" si="128"/>
        <v>0</v>
      </c>
      <c r="Z430" s="298">
        <f t="shared" si="128"/>
        <v>0</v>
      </c>
      <c r="AA430" s="298">
        <f t="shared" si="128"/>
        <v>0</v>
      </c>
      <c r="AB430" s="298">
        <f t="shared" si="128"/>
        <v>0</v>
      </c>
      <c r="AC430" s="298">
        <f t="shared" si="128"/>
        <v>0</v>
      </c>
      <c r="AD430" s="298">
        <f t="shared" si="128"/>
        <v>0</v>
      </c>
      <c r="AE430" s="298">
        <f t="shared" si="128"/>
        <v>0</v>
      </c>
      <c r="AF430" s="298">
        <f t="shared" si="128"/>
        <v>0</v>
      </c>
      <c r="AG430" s="298">
        <f t="shared" si="128"/>
        <v>0</v>
      </c>
      <c r="AH430" s="298">
        <f t="shared" si="128"/>
        <v>0</v>
      </c>
      <c r="AI430" s="298">
        <f t="shared" si="128"/>
        <v>0</v>
      </c>
      <c r="AJ430" s="298">
        <f t="shared" si="128"/>
        <v>0</v>
      </c>
      <c r="AK430" s="298">
        <f t="shared" si="128"/>
        <v>0</v>
      </c>
      <c r="AL430" s="298">
        <f t="shared" si="128"/>
        <v>0</v>
      </c>
      <c r="AM430" s="298">
        <f t="shared" si="128"/>
        <v>0</v>
      </c>
      <c r="AN430" s="298">
        <f t="shared" si="128"/>
        <v>0</v>
      </c>
      <c r="AO430" s="298">
        <f t="shared" si="128"/>
        <v>0</v>
      </c>
      <c r="AP430" s="298">
        <f t="shared" si="128"/>
        <v>0</v>
      </c>
      <c r="AQ430" s="298">
        <f t="shared" si="128"/>
        <v>0</v>
      </c>
      <c r="AR430" s="298">
        <f t="shared" si="128"/>
        <v>0</v>
      </c>
      <c r="AS430" s="298">
        <f t="shared" si="128"/>
        <v>0</v>
      </c>
      <c r="AT430" s="298">
        <f t="shared" si="128"/>
        <v>0</v>
      </c>
      <c r="AU430" s="298">
        <f t="shared" si="128"/>
        <v>0</v>
      </c>
      <c r="AV430" s="298">
        <f t="shared" si="128"/>
        <v>0</v>
      </c>
      <c r="AW430" s="298">
        <f t="shared" si="128"/>
        <v>0</v>
      </c>
      <c r="AX430" s="298">
        <f t="shared" si="128"/>
        <v>0</v>
      </c>
      <c r="AY430" s="298">
        <f t="shared" si="128"/>
        <v>0</v>
      </c>
      <c r="AZ430" s="298">
        <f t="shared" si="128"/>
        <v>0</v>
      </c>
      <c r="BA430" s="298">
        <f t="shared" si="128"/>
        <v>0</v>
      </c>
      <c r="BB430" s="298">
        <f t="shared" si="128"/>
        <v>0</v>
      </c>
      <c r="BC430" s="298">
        <f t="shared" si="128"/>
        <v>0</v>
      </c>
      <c r="BD430" s="298">
        <f t="shared" si="128"/>
        <v>0</v>
      </c>
      <c r="BE430" s="298">
        <f t="shared" si="128"/>
        <v>0</v>
      </c>
      <c r="BF430" s="298">
        <f t="shared" si="128"/>
        <v>0</v>
      </c>
      <c r="BG430" s="298">
        <f t="shared" si="128"/>
        <v>0</v>
      </c>
      <c r="BH430" s="298">
        <f t="shared" si="128"/>
        <v>0</v>
      </c>
      <c r="BI430" s="298">
        <f t="shared" si="128"/>
        <v>0</v>
      </c>
      <c r="BJ430" s="298">
        <f t="shared" si="128"/>
        <v>0</v>
      </c>
      <c r="BK430" s="298">
        <f t="shared" si="128"/>
        <v>0</v>
      </c>
      <c r="BL430" s="298">
        <f t="shared" si="128"/>
        <v>0</v>
      </c>
      <c r="BM430" s="298">
        <f t="shared" si="128"/>
        <v>0</v>
      </c>
      <c r="BN430" s="298">
        <f t="shared" si="128"/>
        <v>0</v>
      </c>
      <c r="BO430" s="298">
        <f t="shared" si="128"/>
        <v>0</v>
      </c>
      <c r="BP430" s="298">
        <f t="shared" si="128"/>
        <v>0</v>
      </c>
      <c r="BQ430" s="298">
        <f t="shared" si="128"/>
        <v>0</v>
      </c>
      <c r="BR430" s="298">
        <f t="shared" si="128"/>
        <v>0</v>
      </c>
      <c r="BS430" s="298">
        <f t="shared" si="128"/>
        <v>0</v>
      </c>
      <c r="BT430" s="298">
        <f t="shared" si="128"/>
        <v>0</v>
      </c>
      <c r="BU430" s="298">
        <f t="shared" si="128"/>
        <v>0</v>
      </c>
    </row>
    <row r="431" spans="2:73" ht="18" customHeight="1">
      <c r="B431" s="294">
        <v>425</v>
      </c>
      <c r="C431" s="292"/>
      <c r="D431" s="361"/>
      <c r="E431" s="362"/>
      <c r="F431" s="363"/>
      <c r="G431" s="363"/>
      <c r="H431" s="364"/>
      <c r="I431" s="363"/>
      <c r="J431" s="363"/>
      <c r="K431" s="291"/>
      <c r="L431" s="292" t="str">
        <f t="shared" si="117"/>
        <v/>
      </c>
      <c r="M431" s="292"/>
      <c r="N431" s="293">
        <f t="shared" si="127"/>
        <v>0</v>
      </c>
      <c r="O431" s="293">
        <f t="shared" si="127"/>
        <v>0</v>
      </c>
      <c r="P431" s="293">
        <f t="shared" si="128"/>
        <v>0</v>
      </c>
      <c r="Q431" s="293">
        <f t="shared" si="128"/>
        <v>0</v>
      </c>
      <c r="R431" s="293">
        <f t="shared" si="128"/>
        <v>0</v>
      </c>
      <c r="S431" s="293">
        <f t="shared" si="128"/>
        <v>0</v>
      </c>
      <c r="T431" s="293">
        <f t="shared" si="128"/>
        <v>0</v>
      </c>
      <c r="U431" s="293">
        <f t="shared" si="128"/>
        <v>0</v>
      </c>
      <c r="V431" s="293">
        <f t="shared" si="128"/>
        <v>0</v>
      </c>
      <c r="W431" s="293">
        <f t="shared" si="128"/>
        <v>0</v>
      </c>
      <c r="X431" s="293">
        <f t="shared" si="128"/>
        <v>0</v>
      </c>
      <c r="Y431" s="293">
        <f t="shared" si="128"/>
        <v>0</v>
      </c>
      <c r="Z431" s="293">
        <f t="shared" si="128"/>
        <v>0</v>
      </c>
      <c r="AA431" s="293">
        <f t="shared" si="128"/>
        <v>0</v>
      </c>
      <c r="AB431" s="293">
        <f t="shared" si="128"/>
        <v>0</v>
      </c>
      <c r="AC431" s="293">
        <f t="shared" si="128"/>
        <v>0</v>
      </c>
      <c r="AD431" s="293">
        <f t="shared" si="128"/>
        <v>0</v>
      </c>
      <c r="AE431" s="293">
        <f t="shared" si="128"/>
        <v>0</v>
      </c>
      <c r="AF431" s="293">
        <f t="shared" si="128"/>
        <v>0</v>
      </c>
      <c r="AG431" s="293">
        <f t="shared" si="128"/>
        <v>0</v>
      </c>
      <c r="AH431" s="293">
        <f t="shared" si="128"/>
        <v>0</v>
      </c>
      <c r="AI431" s="293">
        <f t="shared" si="128"/>
        <v>0</v>
      </c>
      <c r="AJ431" s="293">
        <f t="shared" si="128"/>
        <v>0</v>
      </c>
      <c r="AK431" s="293">
        <f t="shared" si="128"/>
        <v>0</v>
      </c>
      <c r="AL431" s="293">
        <f t="shared" si="128"/>
        <v>0</v>
      </c>
      <c r="AM431" s="293">
        <f t="shared" si="128"/>
        <v>0</v>
      </c>
      <c r="AN431" s="293">
        <f t="shared" si="128"/>
        <v>0</v>
      </c>
      <c r="AO431" s="293">
        <f t="shared" si="128"/>
        <v>0</v>
      </c>
      <c r="AP431" s="293">
        <f t="shared" si="128"/>
        <v>0</v>
      </c>
      <c r="AQ431" s="293">
        <f t="shared" si="128"/>
        <v>0</v>
      </c>
      <c r="AR431" s="293">
        <f t="shared" si="128"/>
        <v>0</v>
      </c>
      <c r="AS431" s="293">
        <f t="shared" si="128"/>
        <v>0</v>
      </c>
      <c r="AT431" s="293">
        <f t="shared" si="128"/>
        <v>0</v>
      </c>
      <c r="AU431" s="293">
        <f t="shared" si="128"/>
        <v>0</v>
      </c>
      <c r="AV431" s="293">
        <f t="shared" si="128"/>
        <v>0</v>
      </c>
      <c r="AW431" s="293">
        <f t="shared" si="128"/>
        <v>0</v>
      </c>
      <c r="AX431" s="293">
        <f t="shared" si="128"/>
        <v>0</v>
      </c>
      <c r="AY431" s="293">
        <f t="shared" si="128"/>
        <v>0</v>
      </c>
      <c r="AZ431" s="293">
        <f t="shared" si="128"/>
        <v>0</v>
      </c>
      <c r="BA431" s="293">
        <f t="shared" si="128"/>
        <v>0</v>
      </c>
      <c r="BB431" s="293">
        <f t="shared" si="128"/>
        <v>0</v>
      </c>
      <c r="BC431" s="293">
        <f t="shared" si="128"/>
        <v>0</v>
      </c>
      <c r="BD431" s="293">
        <f t="shared" si="128"/>
        <v>0</v>
      </c>
      <c r="BE431" s="293">
        <f t="shared" si="128"/>
        <v>0</v>
      </c>
      <c r="BF431" s="293">
        <f t="shared" si="128"/>
        <v>0</v>
      </c>
      <c r="BG431" s="293">
        <f t="shared" si="128"/>
        <v>0</v>
      </c>
      <c r="BH431" s="293">
        <f t="shared" si="128"/>
        <v>0</v>
      </c>
      <c r="BI431" s="293">
        <f t="shared" si="128"/>
        <v>0</v>
      </c>
      <c r="BJ431" s="293">
        <f t="shared" si="128"/>
        <v>0</v>
      </c>
      <c r="BK431" s="293">
        <f t="shared" si="128"/>
        <v>0</v>
      </c>
      <c r="BL431" s="293">
        <f t="shared" si="128"/>
        <v>0</v>
      </c>
      <c r="BM431" s="293">
        <f t="shared" si="128"/>
        <v>0</v>
      </c>
      <c r="BN431" s="293">
        <f t="shared" si="128"/>
        <v>0</v>
      </c>
      <c r="BO431" s="293">
        <f t="shared" si="128"/>
        <v>0</v>
      </c>
      <c r="BP431" s="293">
        <f t="shared" si="128"/>
        <v>0</v>
      </c>
      <c r="BQ431" s="293">
        <f t="shared" si="128"/>
        <v>0</v>
      </c>
      <c r="BR431" s="293">
        <f t="shared" si="128"/>
        <v>0</v>
      </c>
      <c r="BS431" s="293">
        <f t="shared" si="128"/>
        <v>0</v>
      </c>
      <c r="BT431" s="293">
        <f t="shared" si="128"/>
        <v>0</v>
      </c>
      <c r="BU431" s="293">
        <f t="shared" si="128"/>
        <v>0</v>
      </c>
    </row>
    <row r="432" spans="2:73" ht="18" customHeight="1" thickBot="1">
      <c r="B432" s="294">
        <v>426</v>
      </c>
      <c r="C432" s="297"/>
      <c r="D432" s="365"/>
      <c r="E432" s="366"/>
      <c r="F432" s="367"/>
      <c r="G432" s="367"/>
      <c r="H432" s="368"/>
      <c r="I432" s="367"/>
      <c r="J432" s="367"/>
      <c r="K432" s="295"/>
      <c r="L432" s="297" t="str">
        <f t="shared" si="117"/>
        <v/>
      </c>
      <c r="M432" s="297"/>
      <c r="N432" s="298">
        <f t="shared" si="127"/>
        <v>0</v>
      </c>
      <c r="O432" s="298">
        <f t="shared" si="127"/>
        <v>0</v>
      </c>
      <c r="P432" s="298">
        <f t="shared" si="128"/>
        <v>0</v>
      </c>
      <c r="Q432" s="298">
        <f t="shared" si="128"/>
        <v>0</v>
      </c>
      <c r="R432" s="298">
        <f t="shared" si="128"/>
        <v>0</v>
      </c>
      <c r="S432" s="298">
        <f t="shared" si="128"/>
        <v>0</v>
      </c>
      <c r="T432" s="298">
        <f t="shared" si="128"/>
        <v>0</v>
      </c>
      <c r="U432" s="298">
        <f t="shared" si="128"/>
        <v>0</v>
      </c>
      <c r="V432" s="298">
        <f t="shared" si="128"/>
        <v>0</v>
      </c>
      <c r="W432" s="298">
        <f t="shared" si="128"/>
        <v>0</v>
      </c>
      <c r="X432" s="298">
        <f t="shared" si="128"/>
        <v>0</v>
      </c>
      <c r="Y432" s="298">
        <f t="shared" si="128"/>
        <v>0</v>
      </c>
      <c r="Z432" s="298">
        <f t="shared" si="128"/>
        <v>0</v>
      </c>
      <c r="AA432" s="298">
        <f t="shared" si="128"/>
        <v>0</v>
      </c>
      <c r="AB432" s="298">
        <f t="shared" si="128"/>
        <v>0</v>
      </c>
      <c r="AC432" s="298">
        <f t="shared" si="128"/>
        <v>0</v>
      </c>
      <c r="AD432" s="298">
        <f t="shared" si="128"/>
        <v>0</v>
      </c>
      <c r="AE432" s="298">
        <f t="shared" si="128"/>
        <v>0</v>
      </c>
      <c r="AF432" s="298">
        <f t="shared" si="128"/>
        <v>0</v>
      </c>
      <c r="AG432" s="298">
        <f t="shared" si="128"/>
        <v>0</v>
      </c>
      <c r="AH432" s="298">
        <f t="shared" si="128"/>
        <v>0</v>
      </c>
      <c r="AI432" s="298">
        <f t="shared" si="128"/>
        <v>0</v>
      </c>
      <c r="AJ432" s="298">
        <f t="shared" si="128"/>
        <v>0</v>
      </c>
      <c r="AK432" s="298">
        <f t="shared" si="128"/>
        <v>0</v>
      </c>
      <c r="AL432" s="298">
        <f t="shared" si="128"/>
        <v>0</v>
      </c>
      <c r="AM432" s="298">
        <f t="shared" si="128"/>
        <v>0</v>
      </c>
      <c r="AN432" s="298">
        <f t="shared" si="128"/>
        <v>0</v>
      </c>
      <c r="AO432" s="298">
        <f t="shared" si="128"/>
        <v>0</v>
      </c>
      <c r="AP432" s="298">
        <f t="shared" si="128"/>
        <v>0</v>
      </c>
      <c r="AQ432" s="298">
        <f t="shared" si="128"/>
        <v>0</v>
      </c>
      <c r="AR432" s="298">
        <f t="shared" si="128"/>
        <v>0</v>
      </c>
      <c r="AS432" s="298">
        <f t="shared" si="128"/>
        <v>0</v>
      </c>
      <c r="AT432" s="298">
        <f t="shared" si="128"/>
        <v>0</v>
      </c>
      <c r="AU432" s="298">
        <f t="shared" si="128"/>
        <v>0</v>
      </c>
      <c r="AV432" s="298">
        <f t="shared" si="128"/>
        <v>0</v>
      </c>
      <c r="AW432" s="298">
        <f t="shared" si="128"/>
        <v>0</v>
      </c>
      <c r="AX432" s="298">
        <f t="shared" si="128"/>
        <v>0</v>
      </c>
      <c r="AY432" s="298">
        <f t="shared" si="128"/>
        <v>0</v>
      </c>
      <c r="AZ432" s="298">
        <f t="shared" si="128"/>
        <v>0</v>
      </c>
      <c r="BA432" s="298">
        <f t="shared" si="128"/>
        <v>0</v>
      </c>
      <c r="BB432" s="298">
        <f t="shared" si="128"/>
        <v>0</v>
      </c>
      <c r="BC432" s="298">
        <f t="shared" si="128"/>
        <v>0</v>
      </c>
      <c r="BD432" s="298">
        <f t="shared" si="128"/>
        <v>0</v>
      </c>
      <c r="BE432" s="298">
        <f t="shared" si="128"/>
        <v>0</v>
      </c>
      <c r="BF432" s="298">
        <f t="shared" si="128"/>
        <v>0</v>
      </c>
      <c r="BG432" s="298">
        <f t="shared" si="128"/>
        <v>0</v>
      </c>
      <c r="BH432" s="298">
        <f t="shared" si="128"/>
        <v>0</v>
      </c>
      <c r="BI432" s="298">
        <f t="shared" si="128"/>
        <v>0</v>
      </c>
      <c r="BJ432" s="298">
        <f t="shared" si="128"/>
        <v>0</v>
      </c>
      <c r="BK432" s="298">
        <f t="shared" si="128"/>
        <v>0</v>
      </c>
      <c r="BL432" s="298">
        <f t="shared" si="128"/>
        <v>0</v>
      </c>
      <c r="BM432" s="298">
        <f t="shared" si="128"/>
        <v>0</v>
      </c>
      <c r="BN432" s="298">
        <f t="shared" si="128"/>
        <v>0</v>
      </c>
      <c r="BO432" s="298">
        <f t="shared" si="128"/>
        <v>0</v>
      </c>
      <c r="BP432" s="298">
        <f t="shared" si="128"/>
        <v>0</v>
      </c>
      <c r="BQ432" s="298">
        <f t="shared" si="128"/>
        <v>0</v>
      </c>
      <c r="BR432" s="298">
        <f t="shared" si="128"/>
        <v>0</v>
      </c>
      <c r="BS432" s="298">
        <f t="shared" si="128"/>
        <v>0</v>
      </c>
      <c r="BT432" s="298">
        <f t="shared" si="128"/>
        <v>0</v>
      </c>
      <c r="BU432" s="298">
        <f t="shared" si="128"/>
        <v>0</v>
      </c>
    </row>
    <row r="433" spans="2:73" ht="18" customHeight="1">
      <c r="B433" s="294">
        <v>427</v>
      </c>
      <c r="C433" s="292"/>
      <c r="D433" s="361"/>
      <c r="E433" s="362"/>
      <c r="F433" s="363"/>
      <c r="G433" s="363"/>
      <c r="H433" s="364"/>
      <c r="I433" s="363"/>
      <c r="J433" s="363"/>
      <c r="K433" s="291"/>
      <c r="L433" s="292" t="str">
        <f t="shared" si="117"/>
        <v/>
      </c>
      <c r="M433" s="292"/>
      <c r="N433" s="293">
        <f t="shared" si="127"/>
        <v>0</v>
      </c>
      <c r="O433" s="293">
        <f t="shared" si="127"/>
        <v>0</v>
      </c>
      <c r="P433" s="293">
        <f t="shared" si="128"/>
        <v>0</v>
      </c>
      <c r="Q433" s="293">
        <f t="shared" si="128"/>
        <v>0</v>
      </c>
      <c r="R433" s="293">
        <f t="shared" si="128"/>
        <v>0</v>
      </c>
      <c r="S433" s="293">
        <f t="shared" si="128"/>
        <v>0</v>
      </c>
      <c r="T433" s="293">
        <f t="shared" si="128"/>
        <v>0</v>
      </c>
      <c r="U433" s="293">
        <f t="shared" si="128"/>
        <v>0</v>
      </c>
      <c r="V433" s="293">
        <f t="shared" si="128"/>
        <v>0</v>
      </c>
      <c r="W433" s="293">
        <f t="shared" si="128"/>
        <v>0</v>
      </c>
      <c r="X433" s="293">
        <f t="shared" si="128"/>
        <v>0</v>
      </c>
      <c r="Y433" s="293">
        <f t="shared" si="128"/>
        <v>0</v>
      </c>
      <c r="Z433" s="293">
        <f t="shared" si="128"/>
        <v>0</v>
      </c>
      <c r="AA433" s="293">
        <f t="shared" si="128"/>
        <v>0</v>
      </c>
      <c r="AB433" s="293">
        <f t="shared" si="128"/>
        <v>0</v>
      </c>
      <c r="AC433" s="293">
        <f t="shared" si="128"/>
        <v>0</v>
      </c>
      <c r="AD433" s="293">
        <f t="shared" si="128"/>
        <v>0</v>
      </c>
      <c r="AE433" s="293">
        <f t="shared" si="128"/>
        <v>0</v>
      </c>
      <c r="AF433" s="293">
        <f t="shared" si="128"/>
        <v>0</v>
      </c>
      <c r="AG433" s="293">
        <f t="shared" si="128"/>
        <v>0</v>
      </c>
      <c r="AH433" s="293">
        <f t="shared" si="128"/>
        <v>0</v>
      </c>
      <c r="AI433" s="293">
        <f t="shared" si="128"/>
        <v>0</v>
      </c>
      <c r="AJ433" s="293">
        <f t="shared" si="128"/>
        <v>0</v>
      </c>
      <c r="AK433" s="293">
        <f t="shared" si="128"/>
        <v>0</v>
      </c>
      <c r="AL433" s="293">
        <f t="shared" si="128"/>
        <v>0</v>
      </c>
      <c r="AM433" s="293">
        <f t="shared" si="128"/>
        <v>0</v>
      </c>
      <c r="AN433" s="293">
        <f t="shared" si="128"/>
        <v>0</v>
      </c>
      <c r="AO433" s="293">
        <f t="shared" si="128"/>
        <v>0</v>
      </c>
      <c r="AP433" s="293">
        <f t="shared" si="128"/>
        <v>0</v>
      </c>
      <c r="AQ433" s="293">
        <f t="shared" si="128"/>
        <v>0</v>
      </c>
      <c r="AR433" s="293">
        <f t="shared" si="128"/>
        <v>0</v>
      </c>
      <c r="AS433" s="293">
        <f t="shared" si="128"/>
        <v>0</v>
      </c>
      <c r="AT433" s="293">
        <f t="shared" si="128"/>
        <v>0</v>
      </c>
      <c r="AU433" s="293">
        <f t="shared" si="128"/>
        <v>0</v>
      </c>
      <c r="AV433" s="293">
        <f t="shared" si="128"/>
        <v>0</v>
      </c>
      <c r="AW433" s="293">
        <f t="shared" si="128"/>
        <v>0</v>
      </c>
      <c r="AX433" s="293">
        <f t="shared" si="128"/>
        <v>0</v>
      </c>
      <c r="AY433" s="293">
        <f t="shared" si="128"/>
        <v>0</v>
      </c>
      <c r="AZ433" s="293">
        <f t="shared" si="128"/>
        <v>0</v>
      </c>
      <c r="BA433" s="293">
        <f t="shared" si="128"/>
        <v>0</v>
      </c>
      <c r="BB433" s="293">
        <f t="shared" si="128"/>
        <v>0</v>
      </c>
      <c r="BC433" s="293">
        <f t="shared" si="128"/>
        <v>0</v>
      </c>
      <c r="BD433" s="293">
        <f t="shared" si="128"/>
        <v>0</v>
      </c>
      <c r="BE433" s="293">
        <f t="shared" si="128"/>
        <v>0</v>
      </c>
      <c r="BF433" s="293">
        <f t="shared" si="128"/>
        <v>0</v>
      </c>
      <c r="BG433" s="293">
        <f t="shared" si="128"/>
        <v>0</v>
      </c>
      <c r="BH433" s="293">
        <f t="shared" si="128"/>
        <v>0</v>
      </c>
      <c r="BI433" s="293">
        <f t="shared" si="128"/>
        <v>0</v>
      </c>
      <c r="BJ433" s="293">
        <f t="shared" si="128"/>
        <v>0</v>
      </c>
      <c r="BK433" s="293">
        <f t="shared" si="128"/>
        <v>0</v>
      </c>
      <c r="BL433" s="293">
        <f t="shared" si="128"/>
        <v>0</v>
      </c>
      <c r="BM433" s="293">
        <f t="shared" si="128"/>
        <v>0</v>
      </c>
      <c r="BN433" s="293">
        <f t="shared" si="128"/>
        <v>0</v>
      </c>
      <c r="BO433" s="293">
        <f t="shared" si="128"/>
        <v>0</v>
      </c>
      <c r="BP433" s="293">
        <f t="shared" si="128"/>
        <v>0</v>
      </c>
      <c r="BQ433" s="293">
        <f t="shared" si="128"/>
        <v>0</v>
      </c>
      <c r="BR433" s="293">
        <f t="shared" si="128"/>
        <v>0</v>
      </c>
      <c r="BS433" s="293">
        <f t="shared" si="128"/>
        <v>0</v>
      </c>
      <c r="BT433" s="293">
        <f t="shared" si="128"/>
        <v>0</v>
      </c>
      <c r="BU433" s="293">
        <f t="shared" si="128"/>
        <v>0</v>
      </c>
    </row>
    <row r="434" spans="2:73" ht="18" customHeight="1" thickBot="1">
      <c r="B434" s="294">
        <v>428</v>
      </c>
      <c r="C434" s="297"/>
      <c r="D434" s="365"/>
      <c r="E434" s="366"/>
      <c r="F434" s="367"/>
      <c r="G434" s="367"/>
      <c r="H434" s="368"/>
      <c r="I434" s="367"/>
      <c r="J434" s="367"/>
      <c r="K434" s="295"/>
      <c r="L434" s="297" t="str">
        <f t="shared" si="117"/>
        <v/>
      </c>
      <c r="M434" s="297"/>
      <c r="N434" s="298">
        <f t="shared" si="127"/>
        <v>0</v>
      </c>
      <c r="O434" s="298">
        <f t="shared" si="127"/>
        <v>0</v>
      </c>
      <c r="P434" s="298">
        <f t="shared" si="128"/>
        <v>0</v>
      </c>
      <c r="Q434" s="298">
        <f t="shared" si="128"/>
        <v>0</v>
      </c>
      <c r="R434" s="298">
        <f t="shared" si="128"/>
        <v>0</v>
      </c>
      <c r="S434" s="298">
        <f t="shared" si="128"/>
        <v>0</v>
      </c>
      <c r="T434" s="298">
        <f t="shared" si="128"/>
        <v>0</v>
      </c>
      <c r="U434" s="298">
        <f t="shared" si="128"/>
        <v>0</v>
      </c>
      <c r="V434" s="298">
        <f t="shared" si="128"/>
        <v>0</v>
      </c>
      <c r="W434" s="298">
        <f t="shared" si="128"/>
        <v>0</v>
      </c>
      <c r="X434" s="298">
        <f t="shared" si="128"/>
        <v>0</v>
      </c>
      <c r="Y434" s="298">
        <f t="shared" si="128"/>
        <v>0</v>
      </c>
      <c r="Z434" s="298">
        <f t="shared" si="128"/>
        <v>0</v>
      </c>
      <c r="AA434" s="298">
        <f t="shared" si="128"/>
        <v>0</v>
      </c>
      <c r="AB434" s="298">
        <f t="shared" si="128"/>
        <v>0</v>
      </c>
      <c r="AC434" s="298">
        <f t="shared" si="128"/>
        <v>0</v>
      </c>
      <c r="AD434" s="298">
        <f t="shared" si="128"/>
        <v>0</v>
      </c>
      <c r="AE434" s="298">
        <f t="shared" si="128"/>
        <v>0</v>
      </c>
      <c r="AF434" s="298">
        <f t="shared" si="128"/>
        <v>0</v>
      </c>
      <c r="AG434" s="298">
        <f t="shared" si="128"/>
        <v>0</v>
      </c>
      <c r="AH434" s="298">
        <f t="shared" si="128"/>
        <v>0</v>
      </c>
      <c r="AI434" s="298">
        <f t="shared" si="128"/>
        <v>0</v>
      </c>
      <c r="AJ434" s="298">
        <f t="shared" si="128"/>
        <v>0</v>
      </c>
      <c r="AK434" s="298">
        <f t="shared" si="128"/>
        <v>0</v>
      </c>
      <c r="AL434" s="298">
        <f t="shared" ref="P434:BU438" si="129">SUMIFS(listof_result_total_scores,listof_result_program_codes,$C434,listof_result_teams,AL$3)</f>
        <v>0</v>
      </c>
      <c r="AM434" s="298">
        <f t="shared" si="129"/>
        <v>0</v>
      </c>
      <c r="AN434" s="298">
        <f t="shared" si="129"/>
        <v>0</v>
      </c>
      <c r="AO434" s="298">
        <f t="shared" si="129"/>
        <v>0</v>
      </c>
      <c r="AP434" s="298">
        <f t="shared" si="129"/>
        <v>0</v>
      </c>
      <c r="AQ434" s="298">
        <f t="shared" si="129"/>
        <v>0</v>
      </c>
      <c r="AR434" s="298">
        <f t="shared" si="129"/>
        <v>0</v>
      </c>
      <c r="AS434" s="298">
        <f t="shared" si="129"/>
        <v>0</v>
      </c>
      <c r="AT434" s="298">
        <f t="shared" si="129"/>
        <v>0</v>
      </c>
      <c r="AU434" s="298">
        <f t="shared" si="129"/>
        <v>0</v>
      </c>
      <c r="AV434" s="298">
        <f t="shared" si="129"/>
        <v>0</v>
      </c>
      <c r="AW434" s="298">
        <f t="shared" si="129"/>
        <v>0</v>
      </c>
      <c r="AX434" s="298">
        <f t="shared" si="129"/>
        <v>0</v>
      </c>
      <c r="AY434" s="298">
        <f t="shared" si="129"/>
        <v>0</v>
      </c>
      <c r="AZ434" s="298">
        <f t="shared" si="129"/>
        <v>0</v>
      </c>
      <c r="BA434" s="298">
        <f t="shared" si="129"/>
        <v>0</v>
      </c>
      <c r="BB434" s="298">
        <f t="shared" si="129"/>
        <v>0</v>
      </c>
      <c r="BC434" s="298">
        <f t="shared" si="129"/>
        <v>0</v>
      </c>
      <c r="BD434" s="298">
        <f t="shared" si="129"/>
        <v>0</v>
      </c>
      <c r="BE434" s="298">
        <f t="shared" si="129"/>
        <v>0</v>
      </c>
      <c r="BF434" s="298">
        <f t="shared" si="129"/>
        <v>0</v>
      </c>
      <c r="BG434" s="298">
        <f t="shared" si="129"/>
        <v>0</v>
      </c>
      <c r="BH434" s="298">
        <f t="shared" si="129"/>
        <v>0</v>
      </c>
      <c r="BI434" s="298">
        <f t="shared" si="129"/>
        <v>0</v>
      </c>
      <c r="BJ434" s="298">
        <f t="shared" si="129"/>
        <v>0</v>
      </c>
      <c r="BK434" s="298">
        <f t="shared" si="129"/>
        <v>0</v>
      </c>
      <c r="BL434" s="298">
        <f t="shared" si="129"/>
        <v>0</v>
      </c>
      <c r="BM434" s="298">
        <f t="shared" si="129"/>
        <v>0</v>
      </c>
      <c r="BN434" s="298">
        <f t="shared" si="129"/>
        <v>0</v>
      </c>
      <c r="BO434" s="298">
        <f t="shared" si="129"/>
        <v>0</v>
      </c>
      <c r="BP434" s="298">
        <f t="shared" si="129"/>
        <v>0</v>
      </c>
      <c r="BQ434" s="298">
        <f t="shared" si="129"/>
        <v>0</v>
      </c>
      <c r="BR434" s="298">
        <f t="shared" si="129"/>
        <v>0</v>
      </c>
      <c r="BS434" s="298">
        <f t="shared" si="129"/>
        <v>0</v>
      </c>
      <c r="BT434" s="298">
        <f t="shared" si="129"/>
        <v>0</v>
      </c>
      <c r="BU434" s="298">
        <f t="shared" si="129"/>
        <v>0</v>
      </c>
    </row>
    <row r="435" spans="2:73" ht="18" customHeight="1">
      <c r="B435" s="294">
        <v>429</v>
      </c>
      <c r="C435" s="292"/>
      <c r="D435" s="361"/>
      <c r="E435" s="362"/>
      <c r="F435" s="363"/>
      <c r="G435" s="363"/>
      <c r="H435" s="364"/>
      <c r="I435" s="363"/>
      <c r="J435" s="363"/>
      <c r="K435" s="291"/>
      <c r="L435" s="292" t="str">
        <f t="shared" si="117"/>
        <v/>
      </c>
      <c r="M435" s="292"/>
      <c r="N435" s="293">
        <f t="shared" si="127"/>
        <v>0</v>
      </c>
      <c r="O435" s="293">
        <f t="shared" si="127"/>
        <v>0</v>
      </c>
      <c r="P435" s="293">
        <f t="shared" si="129"/>
        <v>0</v>
      </c>
      <c r="Q435" s="293">
        <f t="shared" si="129"/>
        <v>0</v>
      </c>
      <c r="R435" s="293">
        <f t="shared" si="129"/>
        <v>0</v>
      </c>
      <c r="S435" s="293">
        <f t="shared" si="129"/>
        <v>0</v>
      </c>
      <c r="T435" s="293">
        <f t="shared" si="129"/>
        <v>0</v>
      </c>
      <c r="U435" s="293">
        <f t="shared" si="129"/>
        <v>0</v>
      </c>
      <c r="V435" s="293">
        <f t="shared" si="129"/>
        <v>0</v>
      </c>
      <c r="W435" s="293">
        <f t="shared" si="129"/>
        <v>0</v>
      </c>
      <c r="X435" s="293">
        <f t="shared" si="129"/>
        <v>0</v>
      </c>
      <c r="Y435" s="293">
        <f t="shared" si="129"/>
        <v>0</v>
      </c>
      <c r="Z435" s="293">
        <f t="shared" si="129"/>
        <v>0</v>
      </c>
      <c r="AA435" s="293">
        <f t="shared" si="129"/>
        <v>0</v>
      </c>
      <c r="AB435" s="293">
        <f t="shared" si="129"/>
        <v>0</v>
      </c>
      <c r="AC435" s="293">
        <f t="shared" si="129"/>
        <v>0</v>
      </c>
      <c r="AD435" s="293">
        <f t="shared" si="129"/>
        <v>0</v>
      </c>
      <c r="AE435" s="293">
        <f t="shared" si="129"/>
        <v>0</v>
      </c>
      <c r="AF435" s="293">
        <f t="shared" si="129"/>
        <v>0</v>
      </c>
      <c r="AG435" s="293">
        <f t="shared" si="129"/>
        <v>0</v>
      </c>
      <c r="AH435" s="293">
        <f t="shared" si="129"/>
        <v>0</v>
      </c>
      <c r="AI435" s="293">
        <f t="shared" si="129"/>
        <v>0</v>
      </c>
      <c r="AJ435" s="293">
        <f t="shared" si="129"/>
        <v>0</v>
      </c>
      <c r="AK435" s="293">
        <f t="shared" si="129"/>
        <v>0</v>
      </c>
      <c r="AL435" s="293">
        <f t="shared" si="129"/>
        <v>0</v>
      </c>
      <c r="AM435" s="293">
        <f t="shared" si="129"/>
        <v>0</v>
      </c>
      <c r="AN435" s="293">
        <f t="shared" si="129"/>
        <v>0</v>
      </c>
      <c r="AO435" s="293">
        <f t="shared" si="129"/>
        <v>0</v>
      </c>
      <c r="AP435" s="293">
        <f t="shared" si="129"/>
        <v>0</v>
      </c>
      <c r="AQ435" s="293">
        <f t="shared" si="129"/>
        <v>0</v>
      </c>
      <c r="AR435" s="293">
        <f t="shared" si="129"/>
        <v>0</v>
      </c>
      <c r="AS435" s="293">
        <f t="shared" si="129"/>
        <v>0</v>
      </c>
      <c r="AT435" s="293">
        <f t="shared" si="129"/>
        <v>0</v>
      </c>
      <c r="AU435" s="293">
        <f t="shared" si="129"/>
        <v>0</v>
      </c>
      <c r="AV435" s="293">
        <f t="shared" si="129"/>
        <v>0</v>
      </c>
      <c r="AW435" s="293">
        <f t="shared" si="129"/>
        <v>0</v>
      </c>
      <c r="AX435" s="293">
        <f t="shared" si="129"/>
        <v>0</v>
      </c>
      <c r="AY435" s="293">
        <f t="shared" si="129"/>
        <v>0</v>
      </c>
      <c r="AZ435" s="293">
        <f t="shared" si="129"/>
        <v>0</v>
      </c>
      <c r="BA435" s="293">
        <f t="shared" si="129"/>
        <v>0</v>
      </c>
      <c r="BB435" s="293">
        <f t="shared" si="129"/>
        <v>0</v>
      </c>
      <c r="BC435" s="293">
        <f t="shared" si="129"/>
        <v>0</v>
      </c>
      <c r="BD435" s="293">
        <f t="shared" si="129"/>
        <v>0</v>
      </c>
      <c r="BE435" s="293">
        <f t="shared" si="129"/>
        <v>0</v>
      </c>
      <c r="BF435" s="293">
        <f t="shared" si="129"/>
        <v>0</v>
      </c>
      <c r="BG435" s="293">
        <f t="shared" si="129"/>
        <v>0</v>
      </c>
      <c r="BH435" s="293">
        <f t="shared" si="129"/>
        <v>0</v>
      </c>
      <c r="BI435" s="293">
        <f t="shared" si="129"/>
        <v>0</v>
      </c>
      <c r="BJ435" s="293">
        <f t="shared" si="129"/>
        <v>0</v>
      </c>
      <c r="BK435" s="293">
        <f t="shared" si="129"/>
        <v>0</v>
      </c>
      <c r="BL435" s="293">
        <f t="shared" si="129"/>
        <v>0</v>
      </c>
      <c r="BM435" s="293">
        <f t="shared" si="129"/>
        <v>0</v>
      </c>
      <c r="BN435" s="293">
        <f t="shared" si="129"/>
        <v>0</v>
      </c>
      <c r="BO435" s="293">
        <f t="shared" si="129"/>
        <v>0</v>
      </c>
      <c r="BP435" s="293">
        <f t="shared" si="129"/>
        <v>0</v>
      </c>
      <c r="BQ435" s="293">
        <f t="shared" si="129"/>
        <v>0</v>
      </c>
      <c r="BR435" s="293">
        <f t="shared" si="129"/>
        <v>0</v>
      </c>
      <c r="BS435" s="293">
        <f t="shared" si="129"/>
        <v>0</v>
      </c>
      <c r="BT435" s="293">
        <f t="shared" si="129"/>
        <v>0</v>
      </c>
      <c r="BU435" s="293">
        <f t="shared" si="129"/>
        <v>0</v>
      </c>
    </row>
    <row r="436" spans="2:73" ht="18" customHeight="1" thickBot="1">
      <c r="B436" s="294">
        <v>430</v>
      </c>
      <c r="C436" s="297"/>
      <c r="D436" s="365"/>
      <c r="E436" s="366"/>
      <c r="F436" s="367"/>
      <c r="G436" s="367"/>
      <c r="H436" s="368"/>
      <c r="I436" s="367"/>
      <c r="J436" s="367"/>
      <c r="K436" s="295"/>
      <c r="L436" s="297" t="str">
        <f t="shared" si="117"/>
        <v/>
      </c>
      <c r="M436" s="297"/>
      <c r="N436" s="298">
        <f t="shared" si="127"/>
        <v>0</v>
      </c>
      <c r="O436" s="298">
        <f t="shared" si="127"/>
        <v>0</v>
      </c>
      <c r="P436" s="298">
        <f t="shared" si="129"/>
        <v>0</v>
      </c>
      <c r="Q436" s="298">
        <f t="shared" si="129"/>
        <v>0</v>
      </c>
      <c r="R436" s="298">
        <f t="shared" si="129"/>
        <v>0</v>
      </c>
      <c r="S436" s="298">
        <f t="shared" si="129"/>
        <v>0</v>
      </c>
      <c r="T436" s="298">
        <f t="shared" si="129"/>
        <v>0</v>
      </c>
      <c r="U436" s="298">
        <f t="shared" si="129"/>
        <v>0</v>
      </c>
      <c r="V436" s="298">
        <f t="shared" si="129"/>
        <v>0</v>
      </c>
      <c r="W436" s="298">
        <f t="shared" si="129"/>
        <v>0</v>
      </c>
      <c r="X436" s="298">
        <f t="shared" si="129"/>
        <v>0</v>
      </c>
      <c r="Y436" s="298">
        <f t="shared" si="129"/>
        <v>0</v>
      </c>
      <c r="Z436" s="298">
        <f t="shared" si="129"/>
        <v>0</v>
      </c>
      <c r="AA436" s="298">
        <f t="shared" si="129"/>
        <v>0</v>
      </c>
      <c r="AB436" s="298">
        <f t="shared" si="129"/>
        <v>0</v>
      </c>
      <c r="AC436" s="298">
        <f t="shared" si="129"/>
        <v>0</v>
      </c>
      <c r="AD436" s="298">
        <f t="shared" si="129"/>
        <v>0</v>
      </c>
      <c r="AE436" s="298">
        <f t="shared" si="129"/>
        <v>0</v>
      </c>
      <c r="AF436" s="298">
        <f t="shared" si="129"/>
        <v>0</v>
      </c>
      <c r="AG436" s="298">
        <f t="shared" si="129"/>
        <v>0</v>
      </c>
      <c r="AH436" s="298">
        <f t="shared" si="129"/>
        <v>0</v>
      </c>
      <c r="AI436" s="298">
        <f t="shared" si="129"/>
        <v>0</v>
      </c>
      <c r="AJ436" s="298">
        <f t="shared" si="129"/>
        <v>0</v>
      </c>
      <c r="AK436" s="298">
        <f t="shared" si="129"/>
        <v>0</v>
      </c>
      <c r="AL436" s="298">
        <f t="shared" si="129"/>
        <v>0</v>
      </c>
      <c r="AM436" s="298">
        <f t="shared" si="129"/>
        <v>0</v>
      </c>
      <c r="AN436" s="298">
        <f t="shared" si="129"/>
        <v>0</v>
      </c>
      <c r="AO436" s="298">
        <f t="shared" si="129"/>
        <v>0</v>
      </c>
      <c r="AP436" s="298">
        <f t="shared" si="129"/>
        <v>0</v>
      </c>
      <c r="AQ436" s="298">
        <f t="shared" si="129"/>
        <v>0</v>
      </c>
      <c r="AR436" s="298">
        <f t="shared" si="129"/>
        <v>0</v>
      </c>
      <c r="AS436" s="298">
        <f t="shared" si="129"/>
        <v>0</v>
      </c>
      <c r="AT436" s="298">
        <f t="shared" si="129"/>
        <v>0</v>
      </c>
      <c r="AU436" s="298">
        <f t="shared" si="129"/>
        <v>0</v>
      </c>
      <c r="AV436" s="298">
        <f t="shared" si="129"/>
        <v>0</v>
      </c>
      <c r="AW436" s="298">
        <f t="shared" si="129"/>
        <v>0</v>
      </c>
      <c r="AX436" s="298">
        <f t="shared" si="129"/>
        <v>0</v>
      </c>
      <c r="AY436" s="298">
        <f t="shared" si="129"/>
        <v>0</v>
      </c>
      <c r="AZ436" s="298">
        <f t="shared" si="129"/>
        <v>0</v>
      </c>
      <c r="BA436" s="298">
        <f t="shared" si="129"/>
        <v>0</v>
      </c>
      <c r="BB436" s="298">
        <f t="shared" si="129"/>
        <v>0</v>
      </c>
      <c r="BC436" s="298">
        <f t="shared" si="129"/>
        <v>0</v>
      </c>
      <c r="BD436" s="298">
        <f t="shared" si="129"/>
        <v>0</v>
      </c>
      <c r="BE436" s="298">
        <f t="shared" si="129"/>
        <v>0</v>
      </c>
      <c r="BF436" s="298">
        <f t="shared" si="129"/>
        <v>0</v>
      </c>
      <c r="BG436" s="298">
        <f t="shared" si="129"/>
        <v>0</v>
      </c>
      <c r="BH436" s="298">
        <f t="shared" si="129"/>
        <v>0</v>
      </c>
      <c r="BI436" s="298">
        <f t="shared" si="129"/>
        <v>0</v>
      </c>
      <c r="BJ436" s="298">
        <f t="shared" si="129"/>
        <v>0</v>
      </c>
      <c r="BK436" s="298">
        <f t="shared" si="129"/>
        <v>0</v>
      </c>
      <c r="BL436" s="298">
        <f t="shared" si="129"/>
        <v>0</v>
      </c>
      <c r="BM436" s="298">
        <f t="shared" si="129"/>
        <v>0</v>
      </c>
      <c r="BN436" s="298">
        <f t="shared" si="129"/>
        <v>0</v>
      </c>
      <c r="BO436" s="298">
        <f t="shared" si="129"/>
        <v>0</v>
      </c>
      <c r="BP436" s="298">
        <f t="shared" si="129"/>
        <v>0</v>
      </c>
      <c r="BQ436" s="298">
        <f t="shared" si="129"/>
        <v>0</v>
      </c>
      <c r="BR436" s="298">
        <f t="shared" si="129"/>
        <v>0</v>
      </c>
      <c r="BS436" s="298">
        <f t="shared" si="129"/>
        <v>0</v>
      </c>
      <c r="BT436" s="298">
        <f t="shared" si="129"/>
        <v>0</v>
      </c>
      <c r="BU436" s="298">
        <f t="shared" si="129"/>
        <v>0</v>
      </c>
    </row>
    <row r="437" spans="2:73" ht="18" customHeight="1">
      <c r="B437" s="294">
        <v>431</v>
      </c>
      <c r="C437" s="292"/>
      <c r="D437" s="361"/>
      <c r="E437" s="362"/>
      <c r="F437" s="363"/>
      <c r="G437" s="363"/>
      <c r="H437" s="364"/>
      <c r="I437" s="363"/>
      <c r="J437" s="363"/>
      <c r="K437" s="291"/>
      <c r="L437" s="292" t="str">
        <f t="shared" si="117"/>
        <v/>
      </c>
      <c r="M437" s="292"/>
      <c r="N437" s="293">
        <f t="shared" si="127"/>
        <v>0</v>
      </c>
      <c r="O437" s="293">
        <f t="shared" si="127"/>
        <v>0</v>
      </c>
      <c r="P437" s="293">
        <f t="shared" si="129"/>
        <v>0</v>
      </c>
      <c r="Q437" s="293">
        <f t="shared" si="129"/>
        <v>0</v>
      </c>
      <c r="R437" s="293">
        <f t="shared" si="129"/>
        <v>0</v>
      </c>
      <c r="S437" s="293">
        <f t="shared" si="129"/>
        <v>0</v>
      </c>
      <c r="T437" s="293">
        <f t="shared" si="129"/>
        <v>0</v>
      </c>
      <c r="U437" s="293">
        <f t="shared" si="129"/>
        <v>0</v>
      </c>
      <c r="V437" s="293">
        <f t="shared" si="129"/>
        <v>0</v>
      </c>
      <c r="W437" s="293">
        <f t="shared" si="129"/>
        <v>0</v>
      </c>
      <c r="X437" s="293">
        <f t="shared" si="129"/>
        <v>0</v>
      </c>
      <c r="Y437" s="293">
        <f t="shared" si="129"/>
        <v>0</v>
      </c>
      <c r="Z437" s="293">
        <f t="shared" si="129"/>
        <v>0</v>
      </c>
      <c r="AA437" s="293">
        <f t="shared" si="129"/>
        <v>0</v>
      </c>
      <c r="AB437" s="293">
        <f t="shared" si="129"/>
        <v>0</v>
      </c>
      <c r="AC437" s="293">
        <f t="shared" si="129"/>
        <v>0</v>
      </c>
      <c r="AD437" s="293">
        <f t="shared" si="129"/>
        <v>0</v>
      </c>
      <c r="AE437" s="293">
        <f t="shared" si="129"/>
        <v>0</v>
      </c>
      <c r="AF437" s="293">
        <f t="shared" si="129"/>
        <v>0</v>
      </c>
      <c r="AG437" s="293">
        <f t="shared" si="129"/>
        <v>0</v>
      </c>
      <c r="AH437" s="293">
        <f t="shared" si="129"/>
        <v>0</v>
      </c>
      <c r="AI437" s="293">
        <f t="shared" si="129"/>
        <v>0</v>
      </c>
      <c r="AJ437" s="293">
        <f t="shared" si="129"/>
        <v>0</v>
      </c>
      <c r="AK437" s="293">
        <f t="shared" si="129"/>
        <v>0</v>
      </c>
      <c r="AL437" s="293">
        <f t="shared" si="129"/>
        <v>0</v>
      </c>
      <c r="AM437" s="293">
        <f t="shared" si="129"/>
        <v>0</v>
      </c>
      <c r="AN437" s="293">
        <f t="shared" si="129"/>
        <v>0</v>
      </c>
      <c r="AO437" s="293">
        <f t="shared" si="129"/>
        <v>0</v>
      </c>
      <c r="AP437" s="293">
        <f t="shared" si="129"/>
        <v>0</v>
      </c>
      <c r="AQ437" s="293">
        <f t="shared" si="129"/>
        <v>0</v>
      </c>
      <c r="AR437" s="293">
        <f t="shared" si="129"/>
        <v>0</v>
      </c>
      <c r="AS437" s="293">
        <f t="shared" si="129"/>
        <v>0</v>
      </c>
      <c r="AT437" s="293">
        <f t="shared" si="129"/>
        <v>0</v>
      </c>
      <c r="AU437" s="293">
        <f t="shared" si="129"/>
        <v>0</v>
      </c>
      <c r="AV437" s="293">
        <f t="shared" si="129"/>
        <v>0</v>
      </c>
      <c r="AW437" s="293">
        <f t="shared" si="129"/>
        <v>0</v>
      </c>
      <c r="AX437" s="293">
        <f t="shared" si="129"/>
        <v>0</v>
      </c>
      <c r="AY437" s="293">
        <f t="shared" si="129"/>
        <v>0</v>
      </c>
      <c r="AZ437" s="293">
        <f t="shared" si="129"/>
        <v>0</v>
      </c>
      <c r="BA437" s="293">
        <f t="shared" si="129"/>
        <v>0</v>
      </c>
      <c r="BB437" s="293">
        <f t="shared" si="129"/>
        <v>0</v>
      </c>
      <c r="BC437" s="293">
        <f t="shared" si="129"/>
        <v>0</v>
      </c>
      <c r="BD437" s="293">
        <f t="shared" si="129"/>
        <v>0</v>
      </c>
      <c r="BE437" s="293">
        <f t="shared" si="129"/>
        <v>0</v>
      </c>
      <c r="BF437" s="293">
        <f t="shared" si="129"/>
        <v>0</v>
      </c>
      <c r="BG437" s="293">
        <f t="shared" si="129"/>
        <v>0</v>
      </c>
      <c r="BH437" s="293">
        <f t="shared" si="129"/>
        <v>0</v>
      </c>
      <c r="BI437" s="293">
        <f t="shared" si="129"/>
        <v>0</v>
      </c>
      <c r="BJ437" s="293">
        <f t="shared" si="129"/>
        <v>0</v>
      </c>
      <c r="BK437" s="293">
        <f t="shared" si="129"/>
        <v>0</v>
      </c>
      <c r="BL437" s="293">
        <f t="shared" si="129"/>
        <v>0</v>
      </c>
      <c r="BM437" s="293">
        <f t="shared" si="129"/>
        <v>0</v>
      </c>
      <c r="BN437" s="293">
        <f t="shared" si="129"/>
        <v>0</v>
      </c>
      <c r="BO437" s="293">
        <f t="shared" si="129"/>
        <v>0</v>
      </c>
      <c r="BP437" s="293">
        <f t="shared" si="129"/>
        <v>0</v>
      </c>
      <c r="BQ437" s="293">
        <f t="shared" si="129"/>
        <v>0</v>
      </c>
      <c r="BR437" s="293">
        <f t="shared" si="129"/>
        <v>0</v>
      </c>
      <c r="BS437" s="293">
        <f t="shared" si="129"/>
        <v>0</v>
      </c>
      <c r="BT437" s="293">
        <f t="shared" si="129"/>
        <v>0</v>
      </c>
      <c r="BU437" s="293">
        <f t="shared" si="129"/>
        <v>0</v>
      </c>
    </row>
    <row r="438" spans="2:73" ht="18" customHeight="1" thickBot="1">
      <c r="B438" s="294">
        <v>432</v>
      </c>
      <c r="C438" s="297"/>
      <c r="D438" s="365"/>
      <c r="E438" s="366"/>
      <c r="F438" s="367"/>
      <c r="G438" s="367"/>
      <c r="H438" s="368"/>
      <c r="I438" s="367"/>
      <c r="J438" s="367"/>
      <c r="K438" s="295"/>
      <c r="L438" s="297" t="str">
        <f t="shared" si="117"/>
        <v/>
      </c>
      <c r="M438" s="297"/>
      <c r="N438" s="298">
        <f t="shared" si="127"/>
        <v>0</v>
      </c>
      <c r="O438" s="298">
        <f t="shared" si="127"/>
        <v>0</v>
      </c>
      <c r="P438" s="298">
        <f t="shared" si="129"/>
        <v>0</v>
      </c>
      <c r="Q438" s="298">
        <f t="shared" si="129"/>
        <v>0</v>
      </c>
      <c r="R438" s="298">
        <f t="shared" si="129"/>
        <v>0</v>
      </c>
      <c r="S438" s="298">
        <f t="shared" si="129"/>
        <v>0</v>
      </c>
      <c r="T438" s="298">
        <f t="shared" si="129"/>
        <v>0</v>
      </c>
      <c r="U438" s="298">
        <f t="shared" si="129"/>
        <v>0</v>
      </c>
      <c r="V438" s="298">
        <f t="shared" si="129"/>
        <v>0</v>
      </c>
      <c r="W438" s="298">
        <f t="shared" si="129"/>
        <v>0</v>
      </c>
      <c r="X438" s="298">
        <f t="shared" si="129"/>
        <v>0</v>
      </c>
      <c r="Y438" s="298">
        <f t="shared" si="129"/>
        <v>0</v>
      </c>
      <c r="Z438" s="298">
        <f t="shared" si="129"/>
        <v>0</v>
      </c>
      <c r="AA438" s="298">
        <f t="shared" si="129"/>
        <v>0</v>
      </c>
      <c r="AB438" s="298">
        <f t="shared" si="129"/>
        <v>0</v>
      </c>
      <c r="AC438" s="298">
        <f t="shared" si="129"/>
        <v>0</v>
      </c>
      <c r="AD438" s="298">
        <f t="shared" si="129"/>
        <v>0</v>
      </c>
      <c r="AE438" s="298">
        <f t="shared" si="129"/>
        <v>0</v>
      </c>
      <c r="AF438" s="298">
        <f t="shared" si="129"/>
        <v>0</v>
      </c>
      <c r="AG438" s="298">
        <f t="shared" si="129"/>
        <v>0</v>
      </c>
      <c r="AH438" s="298">
        <f t="shared" si="129"/>
        <v>0</v>
      </c>
      <c r="AI438" s="298">
        <f t="shared" si="129"/>
        <v>0</v>
      </c>
      <c r="AJ438" s="298">
        <f t="shared" si="129"/>
        <v>0</v>
      </c>
      <c r="AK438" s="298">
        <f t="shared" si="129"/>
        <v>0</v>
      </c>
      <c r="AL438" s="298">
        <f t="shared" si="129"/>
        <v>0</v>
      </c>
      <c r="AM438" s="298">
        <f t="shared" si="129"/>
        <v>0</v>
      </c>
      <c r="AN438" s="298">
        <f t="shared" si="129"/>
        <v>0</v>
      </c>
      <c r="AO438" s="298">
        <f t="shared" si="129"/>
        <v>0</v>
      </c>
      <c r="AP438" s="298">
        <f t="shared" si="129"/>
        <v>0</v>
      </c>
      <c r="AQ438" s="298">
        <f t="shared" si="129"/>
        <v>0</v>
      </c>
      <c r="AR438" s="298">
        <f t="shared" si="129"/>
        <v>0</v>
      </c>
      <c r="AS438" s="298">
        <f t="shared" si="129"/>
        <v>0</v>
      </c>
      <c r="AT438" s="298">
        <f t="shared" si="129"/>
        <v>0</v>
      </c>
      <c r="AU438" s="298">
        <f t="shared" si="129"/>
        <v>0</v>
      </c>
      <c r="AV438" s="298">
        <f t="shared" si="129"/>
        <v>0</v>
      </c>
      <c r="AW438" s="298">
        <f t="shared" si="129"/>
        <v>0</v>
      </c>
      <c r="AX438" s="298">
        <f t="shared" si="129"/>
        <v>0</v>
      </c>
      <c r="AY438" s="298">
        <f t="shared" si="129"/>
        <v>0</v>
      </c>
      <c r="AZ438" s="298">
        <f t="shared" si="129"/>
        <v>0</v>
      </c>
      <c r="BA438" s="298">
        <f t="shared" si="129"/>
        <v>0</v>
      </c>
      <c r="BB438" s="298">
        <f t="shared" si="129"/>
        <v>0</v>
      </c>
      <c r="BC438" s="298">
        <f t="shared" si="129"/>
        <v>0</v>
      </c>
      <c r="BD438" s="298">
        <f t="shared" si="129"/>
        <v>0</v>
      </c>
      <c r="BE438" s="298">
        <f t="shared" si="129"/>
        <v>0</v>
      </c>
      <c r="BF438" s="298">
        <f t="shared" si="129"/>
        <v>0</v>
      </c>
      <c r="BG438" s="298">
        <f t="shared" si="129"/>
        <v>0</v>
      </c>
      <c r="BH438" s="298">
        <f t="shared" si="129"/>
        <v>0</v>
      </c>
      <c r="BI438" s="298">
        <f t="shared" ref="P438:BU443" si="130">SUMIFS(listof_result_total_scores,listof_result_program_codes,$C438,listof_result_teams,BI$3)</f>
        <v>0</v>
      </c>
      <c r="BJ438" s="298">
        <f t="shared" si="130"/>
        <v>0</v>
      </c>
      <c r="BK438" s="298">
        <f t="shared" si="130"/>
        <v>0</v>
      </c>
      <c r="BL438" s="298">
        <f t="shared" si="130"/>
        <v>0</v>
      </c>
      <c r="BM438" s="298">
        <f t="shared" si="130"/>
        <v>0</v>
      </c>
      <c r="BN438" s="298">
        <f t="shared" si="130"/>
        <v>0</v>
      </c>
      <c r="BO438" s="298">
        <f t="shared" si="130"/>
        <v>0</v>
      </c>
      <c r="BP438" s="298">
        <f t="shared" si="130"/>
        <v>0</v>
      </c>
      <c r="BQ438" s="298">
        <f t="shared" si="130"/>
        <v>0</v>
      </c>
      <c r="BR438" s="298">
        <f t="shared" si="130"/>
        <v>0</v>
      </c>
      <c r="BS438" s="298">
        <f t="shared" si="130"/>
        <v>0</v>
      </c>
      <c r="BT438" s="298">
        <f t="shared" si="130"/>
        <v>0</v>
      </c>
      <c r="BU438" s="298">
        <f t="shared" si="130"/>
        <v>0</v>
      </c>
    </row>
    <row r="439" spans="2:73" ht="18" customHeight="1">
      <c r="B439" s="294">
        <v>433</v>
      </c>
      <c r="C439" s="292"/>
      <c r="D439" s="361"/>
      <c r="E439" s="362"/>
      <c r="F439" s="363"/>
      <c r="G439" s="363"/>
      <c r="H439" s="364"/>
      <c r="I439" s="363"/>
      <c r="J439" s="363"/>
      <c r="K439" s="291"/>
      <c r="L439" s="292" t="str">
        <f t="shared" si="117"/>
        <v/>
      </c>
      <c r="M439" s="292"/>
      <c r="N439" s="293">
        <f t="shared" si="127"/>
        <v>0</v>
      </c>
      <c r="O439" s="293">
        <f t="shared" si="127"/>
        <v>0</v>
      </c>
      <c r="P439" s="293">
        <f t="shared" si="130"/>
        <v>0</v>
      </c>
      <c r="Q439" s="293">
        <f t="shared" si="130"/>
        <v>0</v>
      </c>
      <c r="R439" s="293">
        <f t="shared" si="130"/>
        <v>0</v>
      </c>
      <c r="S439" s="293">
        <f t="shared" si="130"/>
        <v>0</v>
      </c>
      <c r="T439" s="293">
        <f t="shared" si="130"/>
        <v>0</v>
      </c>
      <c r="U439" s="293">
        <f t="shared" si="130"/>
        <v>0</v>
      </c>
      <c r="V439" s="293">
        <f t="shared" si="130"/>
        <v>0</v>
      </c>
      <c r="W439" s="293">
        <f t="shared" si="130"/>
        <v>0</v>
      </c>
      <c r="X439" s="293">
        <f t="shared" si="130"/>
        <v>0</v>
      </c>
      <c r="Y439" s="293">
        <f t="shared" si="130"/>
        <v>0</v>
      </c>
      <c r="Z439" s="293">
        <f t="shared" si="130"/>
        <v>0</v>
      </c>
      <c r="AA439" s="293">
        <f t="shared" si="130"/>
        <v>0</v>
      </c>
      <c r="AB439" s="293">
        <f t="shared" si="130"/>
        <v>0</v>
      </c>
      <c r="AC439" s="293">
        <f t="shared" si="130"/>
        <v>0</v>
      </c>
      <c r="AD439" s="293">
        <f t="shared" si="130"/>
        <v>0</v>
      </c>
      <c r="AE439" s="293">
        <f t="shared" si="130"/>
        <v>0</v>
      </c>
      <c r="AF439" s="293">
        <f t="shared" si="130"/>
        <v>0</v>
      </c>
      <c r="AG439" s="293">
        <f t="shared" si="130"/>
        <v>0</v>
      </c>
      <c r="AH439" s="293">
        <f t="shared" si="130"/>
        <v>0</v>
      </c>
      <c r="AI439" s="293">
        <f t="shared" si="130"/>
        <v>0</v>
      </c>
      <c r="AJ439" s="293">
        <f t="shared" si="130"/>
        <v>0</v>
      </c>
      <c r="AK439" s="293">
        <f t="shared" si="130"/>
        <v>0</v>
      </c>
      <c r="AL439" s="293">
        <f t="shared" si="130"/>
        <v>0</v>
      </c>
      <c r="AM439" s="293">
        <f t="shared" si="130"/>
        <v>0</v>
      </c>
      <c r="AN439" s="293">
        <f t="shared" si="130"/>
        <v>0</v>
      </c>
      <c r="AO439" s="293">
        <f t="shared" si="130"/>
        <v>0</v>
      </c>
      <c r="AP439" s="293">
        <f t="shared" si="130"/>
        <v>0</v>
      </c>
      <c r="AQ439" s="293">
        <f t="shared" si="130"/>
        <v>0</v>
      </c>
      <c r="AR439" s="293">
        <f t="shared" si="130"/>
        <v>0</v>
      </c>
      <c r="AS439" s="293">
        <f t="shared" si="130"/>
        <v>0</v>
      </c>
      <c r="AT439" s="293">
        <f t="shared" si="130"/>
        <v>0</v>
      </c>
      <c r="AU439" s="293">
        <f t="shared" si="130"/>
        <v>0</v>
      </c>
      <c r="AV439" s="293">
        <f t="shared" si="130"/>
        <v>0</v>
      </c>
      <c r="AW439" s="293">
        <f t="shared" si="130"/>
        <v>0</v>
      </c>
      <c r="AX439" s="293">
        <f t="shared" si="130"/>
        <v>0</v>
      </c>
      <c r="AY439" s="293">
        <f t="shared" si="130"/>
        <v>0</v>
      </c>
      <c r="AZ439" s="293">
        <f t="shared" si="130"/>
        <v>0</v>
      </c>
      <c r="BA439" s="293">
        <f t="shared" si="130"/>
        <v>0</v>
      </c>
      <c r="BB439" s="293">
        <f t="shared" si="130"/>
        <v>0</v>
      </c>
      <c r="BC439" s="293">
        <f t="shared" si="130"/>
        <v>0</v>
      </c>
      <c r="BD439" s="293">
        <f t="shared" si="130"/>
        <v>0</v>
      </c>
      <c r="BE439" s="293">
        <f t="shared" si="130"/>
        <v>0</v>
      </c>
      <c r="BF439" s="293">
        <f t="shared" si="130"/>
        <v>0</v>
      </c>
      <c r="BG439" s="293">
        <f t="shared" si="130"/>
        <v>0</v>
      </c>
      <c r="BH439" s="293">
        <f t="shared" si="130"/>
        <v>0</v>
      </c>
      <c r="BI439" s="293">
        <f t="shared" si="130"/>
        <v>0</v>
      </c>
      <c r="BJ439" s="293">
        <f t="shared" si="130"/>
        <v>0</v>
      </c>
      <c r="BK439" s="293">
        <f t="shared" si="130"/>
        <v>0</v>
      </c>
      <c r="BL439" s="293">
        <f t="shared" si="130"/>
        <v>0</v>
      </c>
      <c r="BM439" s="293">
        <f t="shared" si="130"/>
        <v>0</v>
      </c>
      <c r="BN439" s="293">
        <f t="shared" si="130"/>
        <v>0</v>
      </c>
      <c r="BO439" s="293">
        <f t="shared" si="130"/>
        <v>0</v>
      </c>
      <c r="BP439" s="293">
        <f t="shared" si="130"/>
        <v>0</v>
      </c>
      <c r="BQ439" s="293">
        <f t="shared" si="130"/>
        <v>0</v>
      </c>
      <c r="BR439" s="293">
        <f t="shared" si="130"/>
        <v>0</v>
      </c>
      <c r="BS439" s="293">
        <f t="shared" si="130"/>
        <v>0</v>
      </c>
      <c r="BT439" s="293">
        <f t="shared" si="130"/>
        <v>0</v>
      </c>
      <c r="BU439" s="293">
        <f t="shared" si="130"/>
        <v>0</v>
      </c>
    </row>
    <row r="440" spans="2:73" ht="18" customHeight="1" thickBot="1">
      <c r="B440" s="294">
        <v>434</v>
      </c>
      <c r="C440" s="297"/>
      <c r="D440" s="365"/>
      <c r="E440" s="366"/>
      <c r="F440" s="367"/>
      <c r="G440" s="367"/>
      <c r="H440" s="368"/>
      <c r="I440" s="367"/>
      <c r="J440" s="367"/>
      <c r="K440" s="295"/>
      <c r="L440" s="297" t="str">
        <f t="shared" si="117"/>
        <v/>
      </c>
      <c r="M440" s="297"/>
      <c r="N440" s="298">
        <f t="shared" si="127"/>
        <v>0</v>
      </c>
      <c r="O440" s="298">
        <f t="shared" si="127"/>
        <v>0</v>
      </c>
      <c r="P440" s="298">
        <f t="shared" si="130"/>
        <v>0</v>
      </c>
      <c r="Q440" s="298">
        <f t="shared" si="130"/>
        <v>0</v>
      </c>
      <c r="R440" s="298">
        <f t="shared" si="130"/>
        <v>0</v>
      </c>
      <c r="S440" s="298">
        <f t="shared" si="130"/>
        <v>0</v>
      </c>
      <c r="T440" s="298">
        <f t="shared" si="130"/>
        <v>0</v>
      </c>
      <c r="U440" s="298">
        <f t="shared" si="130"/>
        <v>0</v>
      </c>
      <c r="V440" s="298">
        <f t="shared" si="130"/>
        <v>0</v>
      </c>
      <c r="W440" s="298">
        <f t="shared" si="130"/>
        <v>0</v>
      </c>
      <c r="X440" s="298">
        <f t="shared" si="130"/>
        <v>0</v>
      </c>
      <c r="Y440" s="298">
        <f t="shared" si="130"/>
        <v>0</v>
      </c>
      <c r="Z440" s="298">
        <f t="shared" si="130"/>
        <v>0</v>
      </c>
      <c r="AA440" s="298">
        <f t="shared" si="130"/>
        <v>0</v>
      </c>
      <c r="AB440" s="298">
        <f t="shared" si="130"/>
        <v>0</v>
      </c>
      <c r="AC440" s="298">
        <f t="shared" si="130"/>
        <v>0</v>
      </c>
      <c r="AD440" s="298">
        <f t="shared" si="130"/>
        <v>0</v>
      </c>
      <c r="AE440" s="298">
        <f t="shared" si="130"/>
        <v>0</v>
      </c>
      <c r="AF440" s="298">
        <f t="shared" si="130"/>
        <v>0</v>
      </c>
      <c r="AG440" s="298">
        <f t="shared" si="130"/>
        <v>0</v>
      </c>
      <c r="AH440" s="298">
        <f t="shared" si="130"/>
        <v>0</v>
      </c>
      <c r="AI440" s="298">
        <f t="shared" si="130"/>
        <v>0</v>
      </c>
      <c r="AJ440" s="298">
        <f t="shared" si="130"/>
        <v>0</v>
      </c>
      <c r="AK440" s="298">
        <f t="shared" si="130"/>
        <v>0</v>
      </c>
      <c r="AL440" s="298">
        <f t="shared" si="130"/>
        <v>0</v>
      </c>
      <c r="AM440" s="298">
        <f t="shared" si="130"/>
        <v>0</v>
      </c>
      <c r="AN440" s="298">
        <f t="shared" si="130"/>
        <v>0</v>
      </c>
      <c r="AO440" s="298">
        <f t="shared" si="130"/>
        <v>0</v>
      </c>
      <c r="AP440" s="298">
        <f t="shared" si="130"/>
        <v>0</v>
      </c>
      <c r="AQ440" s="298">
        <f t="shared" si="130"/>
        <v>0</v>
      </c>
      <c r="AR440" s="298">
        <f t="shared" si="130"/>
        <v>0</v>
      </c>
      <c r="AS440" s="298">
        <f t="shared" si="130"/>
        <v>0</v>
      </c>
      <c r="AT440" s="298">
        <f t="shared" si="130"/>
        <v>0</v>
      </c>
      <c r="AU440" s="298">
        <f t="shared" si="130"/>
        <v>0</v>
      </c>
      <c r="AV440" s="298">
        <f t="shared" si="130"/>
        <v>0</v>
      </c>
      <c r="AW440" s="298">
        <f t="shared" si="130"/>
        <v>0</v>
      </c>
      <c r="AX440" s="298">
        <f t="shared" si="130"/>
        <v>0</v>
      </c>
      <c r="AY440" s="298">
        <f t="shared" si="130"/>
        <v>0</v>
      </c>
      <c r="AZ440" s="298">
        <f t="shared" si="130"/>
        <v>0</v>
      </c>
      <c r="BA440" s="298">
        <f t="shared" si="130"/>
        <v>0</v>
      </c>
      <c r="BB440" s="298">
        <f t="shared" si="130"/>
        <v>0</v>
      </c>
      <c r="BC440" s="298">
        <f t="shared" si="130"/>
        <v>0</v>
      </c>
      <c r="BD440" s="298">
        <f t="shared" si="130"/>
        <v>0</v>
      </c>
      <c r="BE440" s="298">
        <f t="shared" si="130"/>
        <v>0</v>
      </c>
      <c r="BF440" s="298">
        <f t="shared" si="130"/>
        <v>0</v>
      </c>
      <c r="BG440" s="298">
        <f t="shared" si="130"/>
        <v>0</v>
      </c>
      <c r="BH440" s="298">
        <f t="shared" si="130"/>
        <v>0</v>
      </c>
      <c r="BI440" s="298">
        <f t="shared" si="130"/>
        <v>0</v>
      </c>
      <c r="BJ440" s="298">
        <f t="shared" si="130"/>
        <v>0</v>
      </c>
      <c r="BK440" s="298">
        <f t="shared" si="130"/>
        <v>0</v>
      </c>
      <c r="BL440" s="298">
        <f t="shared" si="130"/>
        <v>0</v>
      </c>
      <c r="BM440" s="298">
        <f t="shared" si="130"/>
        <v>0</v>
      </c>
      <c r="BN440" s="298">
        <f t="shared" si="130"/>
        <v>0</v>
      </c>
      <c r="BO440" s="298">
        <f t="shared" si="130"/>
        <v>0</v>
      </c>
      <c r="BP440" s="298">
        <f t="shared" si="130"/>
        <v>0</v>
      </c>
      <c r="BQ440" s="298">
        <f t="shared" si="130"/>
        <v>0</v>
      </c>
      <c r="BR440" s="298">
        <f t="shared" si="130"/>
        <v>0</v>
      </c>
      <c r="BS440" s="298">
        <f t="shared" si="130"/>
        <v>0</v>
      </c>
      <c r="BT440" s="298">
        <f t="shared" si="130"/>
        <v>0</v>
      </c>
      <c r="BU440" s="298">
        <f t="shared" si="130"/>
        <v>0</v>
      </c>
    </row>
    <row r="441" spans="2:73" ht="18" customHeight="1">
      <c r="B441" s="294">
        <v>435</v>
      </c>
      <c r="C441" s="292"/>
      <c r="D441" s="361"/>
      <c r="E441" s="362"/>
      <c r="F441" s="363"/>
      <c r="G441" s="363"/>
      <c r="H441" s="364"/>
      <c r="I441" s="363"/>
      <c r="J441" s="363"/>
      <c r="K441" s="291"/>
      <c r="L441" s="292" t="str">
        <f t="shared" si="117"/>
        <v/>
      </c>
      <c r="M441" s="292"/>
      <c r="N441" s="293">
        <f t="shared" si="127"/>
        <v>0</v>
      </c>
      <c r="O441" s="293">
        <f t="shared" si="127"/>
        <v>0</v>
      </c>
      <c r="P441" s="293">
        <f t="shared" si="130"/>
        <v>0</v>
      </c>
      <c r="Q441" s="293">
        <f t="shared" si="130"/>
        <v>0</v>
      </c>
      <c r="R441" s="293">
        <f t="shared" si="130"/>
        <v>0</v>
      </c>
      <c r="S441" s="293">
        <f t="shared" si="130"/>
        <v>0</v>
      </c>
      <c r="T441" s="293">
        <f t="shared" si="130"/>
        <v>0</v>
      </c>
      <c r="U441" s="293">
        <f t="shared" si="130"/>
        <v>0</v>
      </c>
      <c r="V441" s="293">
        <f t="shared" si="130"/>
        <v>0</v>
      </c>
      <c r="W441" s="293">
        <f t="shared" si="130"/>
        <v>0</v>
      </c>
      <c r="X441" s="293">
        <f t="shared" si="130"/>
        <v>0</v>
      </c>
      <c r="Y441" s="293">
        <f t="shared" si="130"/>
        <v>0</v>
      </c>
      <c r="Z441" s="293">
        <f t="shared" si="130"/>
        <v>0</v>
      </c>
      <c r="AA441" s="293">
        <f t="shared" si="130"/>
        <v>0</v>
      </c>
      <c r="AB441" s="293">
        <f t="shared" si="130"/>
        <v>0</v>
      </c>
      <c r="AC441" s="293">
        <f t="shared" si="130"/>
        <v>0</v>
      </c>
      <c r="AD441" s="293">
        <f t="shared" si="130"/>
        <v>0</v>
      </c>
      <c r="AE441" s="293">
        <f t="shared" si="130"/>
        <v>0</v>
      </c>
      <c r="AF441" s="293">
        <f t="shared" si="130"/>
        <v>0</v>
      </c>
      <c r="AG441" s="293">
        <f t="shared" si="130"/>
        <v>0</v>
      </c>
      <c r="AH441" s="293">
        <f t="shared" si="130"/>
        <v>0</v>
      </c>
      <c r="AI441" s="293">
        <f t="shared" si="130"/>
        <v>0</v>
      </c>
      <c r="AJ441" s="293">
        <f t="shared" si="130"/>
        <v>0</v>
      </c>
      <c r="AK441" s="293">
        <f t="shared" si="130"/>
        <v>0</v>
      </c>
      <c r="AL441" s="293">
        <f t="shared" si="130"/>
        <v>0</v>
      </c>
      <c r="AM441" s="293">
        <f t="shared" si="130"/>
        <v>0</v>
      </c>
      <c r="AN441" s="293">
        <f t="shared" si="130"/>
        <v>0</v>
      </c>
      <c r="AO441" s="293">
        <f t="shared" si="130"/>
        <v>0</v>
      </c>
      <c r="AP441" s="293">
        <f t="shared" si="130"/>
        <v>0</v>
      </c>
      <c r="AQ441" s="293">
        <f t="shared" si="130"/>
        <v>0</v>
      </c>
      <c r="AR441" s="293">
        <f t="shared" si="130"/>
        <v>0</v>
      </c>
      <c r="AS441" s="293">
        <f t="shared" si="130"/>
        <v>0</v>
      </c>
      <c r="AT441" s="293">
        <f t="shared" si="130"/>
        <v>0</v>
      </c>
      <c r="AU441" s="293">
        <f t="shared" si="130"/>
        <v>0</v>
      </c>
      <c r="AV441" s="293">
        <f t="shared" si="130"/>
        <v>0</v>
      </c>
      <c r="AW441" s="293">
        <f t="shared" si="130"/>
        <v>0</v>
      </c>
      <c r="AX441" s="293">
        <f t="shared" si="130"/>
        <v>0</v>
      </c>
      <c r="AY441" s="293">
        <f t="shared" si="130"/>
        <v>0</v>
      </c>
      <c r="AZ441" s="293">
        <f t="shared" si="130"/>
        <v>0</v>
      </c>
      <c r="BA441" s="293">
        <f t="shared" si="130"/>
        <v>0</v>
      </c>
      <c r="BB441" s="293">
        <f t="shared" si="130"/>
        <v>0</v>
      </c>
      <c r="BC441" s="293">
        <f t="shared" si="130"/>
        <v>0</v>
      </c>
      <c r="BD441" s="293">
        <f t="shared" si="130"/>
        <v>0</v>
      </c>
      <c r="BE441" s="293">
        <f t="shared" si="130"/>
        <v>0</v>
      </c>
      <c r="BF441" s="293">
        <f t="shared" si="130"/>
        <v>0</v>
      </c>
      <c r="BG441" s="293">
        <f t="shared" si="130"/>
        <v>0</v>
      </c>
      <c r="BH441" s="293">
        <f t="shared" si="130"/>
        <v>0</v>
      </c>
      <c r="BI441" s="293">
        <f t="shared" si="130"/>
        <v>0</v>
      </c>
      <c r="BJ441" s="293">
        <f t="shared" si="130"/>
        <v>0</v>
      </c>
      <c r="BK441" s="293">
        <f t="shared" si="130"/>
        <v>0</v>
      </c>
      <c r="BL441" s="293">
        <f t="shared" si="130"/>
        <v>0</v>
      </c>
      <c r="BM441" s="293">
        <f t="shared" si="130"/>
        <v>0</v>
      </c>
      <c r="BN441" s="293">
        <f t="shared" si="130"/>
        <v>0</v>
      </c>
      <c r="BO441" s="293">
        <f t="shared" si="130"/>
        <v>0</v>
      </c>
      <c r="BP441" s="293">
        <f t="shared" si="130"/>
        <v>0</v>
      </c>
      <c r="BQ441" s="293">
        <f t="shared" si="130"/>
        <v>0</v>
      </c>
      <c r="BR441" s="293">
        <f t="shared" si="130"/>
        <v>0</v>
      </c>
      <c r="BS441" s="293">
        <f t="shared" si="130"/>
        <v>0</v>
      </c>
      <c r="BT441" s="293">
        <f t="shared" si="130"/>
        <v>0</v>
      </c>
      <c r="BU441" s="293">
        <f t="shared" si="130"/>
        <v>0</v>
      </c>
    </row>
    <row r="442" spans="2:73" ht="18" customHeight="1" thickBot="1">
      <c r="B442" s="294">
        <v>436</v>
      </c>
      <c r="C442" s="297"/>
      <c r="D442" s="365"/>
      <c r="E442" s="366"/>
      <c r="F442" s="367"/>
      <c r="G442" s="367"/>
      <c r="H442" s="368"/>
      <c r="I442" s="367"/>
      <c r="J442" s="367"/>
      <c r="K442" s="295"/>
      <c r="L442" s="297" t="str">
        <f t="shared" si="117"/>
        <v/>
      </c>
      <c r="M442" s="297"/>
      <c r="N442" s="298">
        <f t="shared" si="127"/>
        <v>0</v>
      </c>
      <c r="O442" s="298">
        <f t="shared" si="127"/>
        <v>0</v>
      </c>
      <c r="P442" s="298">
        <f t="shared" si="130"/>
        <v>0</v>
      </c>
      <c r="Q442" s="298">
        <f t="shared" si="130"/>
        <v>0</v>
      </c>
      <c r="R442" s="298">
        <f t="shared" si="130"/>
        <v>0</v>
      </c>
      <c r="S442" s="298">
        <f t="shared" si="130"/>
        <v>0</v>
      </c>
      <c r="T442" s="298">
        <f t="shared" si="130"/>
        <v>0</v>
      </c>
      <c r="U442" s="298">
        <f t="shared" si="130"/>
        <v>0</v>
      </c>
      <c r="V442" s="298">
        <f t="shared" si="130"/>
        <v>0</v>
      </c>
      <c r="W442" s="298">
        <f t="shared" si="130"/>
        <v>0</v>
      </c>
      <c r="X442" s="298">
        <f t="shared" si="130"/>
        <v>0</v>
      </c>
      <c r="Y442" s="298">
        <f t="shared" si="130"/>
        <v>0</v>
      </c>
      <c r="Z442" s="298">
        <f t="shared" si="130"/>
        <v>0</v>
      </c>
      <c r="AA442" s="298">
        <f t="shared" si="130"/>
        <v>0</v>
      </c>
      <c r="AB442" s="298">
        <f t="shared" si="130"/>
        <v>0</v>
      </c>
      <c r="AC442" s="298">
        <f t="shared" si="130"/>
        <v>0</v>
      </c>
      <c r="AD442" s="298">
        <f t="shared" si="130"/>
        <v>0</v>
      </c>
      <c r="AE442" s="298">
        <f t="shared" si="130"/>
        <v>0</v>
      </c>
      <c r="AF442" s="298">
        <f t="shared" si="130"/>
        <v>0</v>
      </c>
      <c r="AG442" s="298">
        <f t="shared" si="130"/>
        <v>0</v>
      </c>
      <c r="AH442" s="298">
        <f t="shared" si="130"/>
        <v>0</v>
      </c>
      <c r="AI442" s="298">
        <f t="shared" si="130"/>
        <v>0</v>
      </c>
      <c r="AJ442" s="298">
        <f t="shared" si="130"/>
        <v>0</v>
      </c>
      <c r="AK442" s="298">
        <f t="shared" si="130"/>
        <v>0</v>
      </c>
      <c r="AL442" s="298">
        <f t="shared" si="130"/>
        <v>0</v>
      </c>
      <c r="AM442" s="298">
        <f t="shared" si="130"/>
        <v>0</v>
      </c>
      <c r="AN442" s="298">
        <f t="shared" si="130"/>
        <v>0</v>
      </c>
      <c r="AO442" s="298">
        <f t="shared" si="130"/>
        <v>0</v>
      </c>
      <c r="AP442" s="298">
        <f t="shared" si="130"/>
        <v>0</v>
      </c>
      <c r="AQ442" s="298">
        <f t="shared" si="130"/>
        <v>0</v>
      </c>
      <c r="AR442" s="298">
        <f t="shared" si="130"/>
        <v>0</v>
      </c>
      <c r="AS442" s="298">
        <f t="shared" si="130"/>
        <v>0</v>
      </c>
      <c r="AT442" s="298">
        <f t="shared" si="130"/>
        <v>0</v>
      </c>
      <c r="AU442" s="298">
        <f t="shared" si="130"/>
        <v>0</v>
      </c>
      <c r="AV442" s="298">
        <f t="shared" si="130"/>
        <v>0</v>
      </c>
      <c r="AW442" s="298">
        <f t="shared" si="130"/>
        <v>0</v>
      </c>
      <c r="AX442" s="298">
        <f t="shared" si="130"/>
        <v>0</v>
      </c>
      <c r="AY442" s="298">
        <f t="shared" si="130"/>
        <v>0</v>
      </c>
      <c r="AZ442" s="298">
        <f t="shared" si="130"/>
        <v>0</v>
      </c>
      <c r="BA442" s="298">
        <f t="shared" si="130"/>
        <v>0</v>
      </c>
      <c r="BB442" s="298">
        <f t="shared" si="130"/>
        <v>0</v>
      </c>
      <c r="BC442" s="298">
        <f t="shared" si="130"/>
        <v>0</v>
      </c>
      <c r="BD442" s="298">
        <f t="shared" si="130"/>
        <v>0</v>
      </c>
      <c r="BE442" s="298">
        <f t="shared" si="130"/>
        <v>0</v>
      </c>
      <c r="BF442" s="298">
        <f t="shared" si="130"/>
        <v>0</v>
      </c>
      <c r="BG442" s="298">
        <f t="shared" si="130"/>
        <v>0</v>
      </c>
      <c r="BH442" s="298">
        <f t="shared" si="130"/>
        <v>0</v>
      </c>
      <c r="BI442" s="298">
        <f t="shared" si="130"/>
        <v>0</v>
      </c>
      <c r="BJ442" s="298">
        <f t="shared" si="130"/>
        <v>0</v>
      </c>
      <c r="BK442" s="298">
        <f t="shared" si="130"/>
        <v>0</v>
      </c>
      <c r="BL442" s="298">
        <f t="shared" si="130"/>
        <v>0</v>
      </c>
      <c r="BM442" s="298">
        <f t="shared" si="130"/>
        <v>0</v>
      </c>
      <c r="BN442" s="298">
        <f t="shared" si="130"/>
        <v>0</v>
      </c>
      <c r="BO442" s="298">
        <f t="shared" si="130"/>
        <v>0</v>
      </c>
      <c r="BP442" s="298">
        <f t="shared" si="130"/>
        <v>0</v>
      </c>
      <c r="BQ442" s="298">
        <f t="shared" si="130"/>
        <v>0</v>
      </c>
      <c r="BR442" s="298">
        <f t="shared" si="130"/>
        <v>0</v>
      </c>
      <c r="BS442" s="298">
        <f t="shared" si="130"/>
        <v>0</v>
      </c>
      <c r="BT442" s="298">
        <f t="shared" si="130"/>
        <v>0</v>
      </c>
      <c r="BU442" s="298">
        <f t="shared" si="130"/>
        <v>0</v>
      </c>
    </row>
    <row r="443" spans="2:73" ht="18" customHeight="1">
      <c r="B443" s="294">
        <v>437</v>
      </c>
      <c r="C443" s="292"/>
      <c r="D443" s="361"/>
      <c r="E443" s="362"/>
      <c r="F443" s="363"/>
      <c r="G443" s="363"/>
      <c r="H443" s="364"/>
      <c r="I443" s="363"/>
      <c r="J443" s="363"/>
      <c r="K443" s="291"/>
      <c r="L443" s="292" t="str">
        <f t="shared" si="117"/>
        <v/>
      </c>
      <c r="M443" s="292"/>
      <c r="N443" s="293">
        <f t="shared" si="127"/>
        <v>0</v>
      </c>
      <c r="O443" s="293">
        <f t="shared" si="127"/>
        <v>0</v>
      </c>
      <c r="P443" s="293">
        <f t="shared" si="130"/>
        <v>0</v>
      </c>
      <c r="Q443" s="293">
        <f t="shared" si="130"/>
        <v>0</v>
      </c>
      <c r="R443" s="293">
        <f t="shared" si="130"/>
        <v>0</v>
      </c>
      <c r="S443" s="293">
        <f t="shared" si="130"/>
        <v>0</v>
      </c>
      <c r="T443" s="293">
        <f t="shared" si="130"/>
        <v>0</v>
      </c>
      <c r="U443" s="293">
        <f t="shared" si="130"/>
        <v>0</v>
      </c>
      <c r="V443" s="293">
        <f t="shared" si="130"/>
        <v>0</v>
      </c>
      <c r="W443" s="293">
        <f t="shared" si="130"/>
        <v>0</v>
      </c>
      <c r="X443" s="293">
        <f t="shared" si="130"/>
        <v>0</v>
      </c>
      <c r="Y443" s="293">
        <f t="shared" si="130"/>
        <v>0</v>
      </c>
      <c r="Z443" s="293">
        <f t="shared" ref="P443:BU447" si="131">SUMIFS(listof_result_total_scores,listof_result_program_codes,$C443,listof_result_teams,Z$3)</f>
        <v>0</v>
      </c>
      <c r="AA443" s="293">
        <f t="shared" si="131"/>
        <v>0</v>
      </c>
      <c r="AB443" s="293">
        <f t="shared" si="131"/>
        <v>0</v>
      </c>
      <c r="AC443" s="293">
        <f t="shared" si="131"/>
        <v>0</v>
      </c>
      <c r="AD443" s="293">
        <f t="shared" si="131"/>
        <v>0</v>
      </c>
      <c r="AE443" s="293">
        <f t="shared" si="131"/>
        <v>0</v>
      </c>
      <c r="AF443" s="293">
        <f t="shared" si="131"/>
        <v>0</v>
      </c>
      <c r="AG443" s="293">
        <f t="shared" si="131"/>
        <v>0</v>
      </c>
      <c r="AH443" s="293">
        <f t="shared" si="131"/>
        <v>0</v>
      </c>
      <c r="AI443" s="293">
        <f t="shared" si="131"/>
        <v>0</v>
      </c>
      <c r="AJ443" s="293">
        <f t="shared" si="131"/>
        <v>0</v>
      </c>
      <c r="AK443" s="293">
        <f t="shared" si="131"/>
        <v>0</v>
      </c>
      <c r="AL443" s="293">
        <f t="shared" si="131"/>
        <v>0</v>
      </c>
      <c r="AM443" s="293">
        <f t="shared" si="131"/>
        <v>0</v>
      </c>
      <c r="AN443" s="293">
        <f t="shared" si="131"/>
        <v>0</v>
      </c>
      <c r="AO443" s="293">
        <f t="shared" si="131"/>
        <v>0</v>
      </c>
      <c r="AP443" s="293">
        <f t="shared" si="131"/>
        <v>0</v>
      </c>
      <c r="AQ443" s="293">
        <f t="shared" si="131"/>
        <v>0</v>
      </c>
      <c r="AR443" s="293">
        <f t="shared" si="131"/>
        <v>0</v>
      </c>
      <c r="AS443" s="293">
        <f t="shared" si="131"/>
        <v>0</v>
      </c>
      <c r="AT443" s="293">
        <f t="shared" si="131"/>
        <v>0</v>
      </c>
      <c r="AU443" s="293">
        <f t="shared" si="131"/>
        <v>0</v>
      </c>
      <c r="AV443" s="293">
        <f t="shared" si="131"/>
        <v>0</v>
      </c>
      <c r="AW443" s="293">
        <f t="shared" si="131"/>
        <v>0</v>
      </c>
      <c r="AX443" s="293">
        <f t="shared" si="131"/>
        <v>0</v>
      </c>
      <c r="AY443" s="293">
        <f t="shared" si="131"/>
        <v>0</v>
      </c>
      <c r="AZ443" s="293">
        <f t="shared" si="131"/>
        <v>0</v>
      </c>
      <c r="BA443" s="293">
        <f t="shared" si="131"/>
        <v>0</v>
      </c>
      <c r="BB443" s="293">
        <f t="shared" si="131"/>
        <v>0</v>
      </c>
      <c r="BC443" s="293">
        <f t="shared" si="131"/>
        <v>0</v>
      </c>
      <c r="BD443" s="293">
        <f t="shared" si="131"/>
        <v>0</v>
      </c>
      <c r="BE443" s="293">
        <f t="shared" si="131"/>
        <v>0</v>
      </c>
      <c r="BF443" s="293">
        <f t="shared" si="131"/>
        <v>0</v>
      </c>
      <c r="BG443" s="293">
        <f t="shared" si="131"/>
        <v>0</v>
      </c>
      <c r="BH443" s="293">
        <f t="shared" si="131"/>
        <v>0</v>
      </c>
      <c r="BI443" s="293">
        <f t="shared" si="131"/>
        <v>0</v>
      </c>
      <c r="BJ443" s="293">
        <f t="shared" si="131"/>
        <v>0</v>
      </c>
      <c r="BK443" s="293">
        <f t="shared" si="131"/>
        <v>0</v>
      </c>
      <c r="BL443" s="293">
        <f t="shared" si="131"/>
        <v>0</v>
      </c>
      <c r="BM443" s="293">
        <f t="shared" si="131"/>
        <v>0</v>
      </c>
      <c r="BN443" s="293">
        <f t="shared" si="131"/>
        <v>0</v>
      </c>
      <c r="BO443" s="293">
        <f t="shared" si="131"/>
        <v>0</v>
      </c>
      <c r="BP443" s="293">
        <f t="shared" si="131"/>
        <v>0</v>
      </c>
      <c r="BQ443" s="293">
        <f t="shared" si="131"/>
        <v>0</v>
      </c>
      <c r="BR443" s="293">
        <f t="shared" si="131"/>
        <v>0</v>
      </c>
      <c r="BS443" s="293">
        <f t="shared" si="131"/>
        <v>0</v>
      </c>
      <c r="BT443" s="293">
        <f t="shared" si="131"/>
        <v>0</v>
      </c>
      <c r="BU443" s="293">
        <f t="shared" si="131"/>
        <v>0</v>
      </c>
    </row>
    <row r="444" spans="2:73" ht="18" customHeight="1" thickBot="1">
      <c r="B444" s="294">
        <v>438</v>
      </c>
      <c r="C444" s="297"/>
      <c r="D444" s="365"/>
      <c r="E444" s="366"/>
      <c r="F444" s="367"/>
      <c r="G444" s="367"/>
      <c r="H444" s="368"/>
      <c r="I444" s="367"/>
      <c r="J444" s="367"/>
      <c r="K444" s="295"/>
      <c r="L444" s="297" t="str">
        <f t="shared" si="117"/>
        <v/>
      </c>
      <c r="M444" s="297"/>
      <c r="N444" s="298">
        <f t="shared" si="127"/>
        <v>0</v>
      </c>
      <c r="O444" s="298">
        <f t="shared" si="127"/>
        <v>0</v>
      </c>
      <c r="P444" s="298">
        <f t="shared" si="131"/>
        <v>0</v>
      </c>
      <c r="Q444" s="298">
        <f t="shared" si="131"/>
        <v>0</v>
      </c>
      <c r="R444" s="298">
        <f t="shared" si="131"/>
        <v>0</v>
      </c>
      <c r="S444" s="298">
        <f t="shared" si="131"/>
        <v>0</v>
      </c>
      <c r="T444" s="298">
        <f t="shared" si="131"/>
        <v>0</v>
      </c>
      <c r="U444" s="298">
        <f t="shared" si="131"/>
        <v>0</v>
      </c>
      <c r="V444" s="298">
        <f t="shared" si="131"/>
        <v>0</v>
      </c>
      <c r="W444" s="298">
        <f t="shared" si="131"/>
        <v>0</v>
      </c>
      <c r="X444" s="298">
        <f t="shared" si="131"/>
        <v>0</v>
      </c>
      <c r="Y444" s="298">
        <f t="shared" si="131"/>
        <v>0</v>
      </c>
      <c r="Z444" s="298">
        <f t="shared" si="131"/>
        <v>0</v>
      </c>
      <c r="AA444" s="298">
        <f t="shared" si="131"/>
        <v>0</v>
      </c>
      <c r="AB444" s="298">
        <f t="shared" si="131"/>
        <v>0</v>
      </c>
      <c r="AC444" s="298">
        <f t="shared" si="131"/>
        <v>0</v>
      </c>
      <c r="AD444" s="298">
        <f t="shared" si="131"/>
        <v>0</v>
      </c>
      <c r="AE444" s="298">
        <f t="shared" si="131"/>
        <v>0</v>
      </c>
      <c r="AF444" s="298">
        <f t="shared" si="131"/>
        <v>0</v>
      </c>
      <c r="AG444" s="298">
        <f t="shared" si="131"/>
        <v>0</v>
      </c>
      <c r="AH444" s="298">
        <f t="shared" si="131"/>
        <v>0</v>
      </c>
      <c r="AI444" s="298">
        <f t="shared" si="131"/>
        <v>0</v>
      </c>
      <c r="AJ444" s="298">
        <f t="shared" si="131"/>
        <v>0</v>
      </c>
      <c r="AK444" s="298">
        <f t="shared" si="131"/>
        <v>0</v>
      </c>
      <c r="AL444" s="298">
        <f t="shared" si="131"/>
        <v>0</v>
      </c>
      <c r="AM444" s="298">
        <f t="shared" si="131"/>
        <v>0</v>
      </c>
      <c r="AN444" s="298">
        <f t="shared" si="131"/>
        <v>0</v>
      </c>
      <c r="AO444" s="298">
        <f t="shared" si="131"/>
        <v>0</v>
      </c>
      <c r="AP444" s="298">
        <f t="shared" si="131"/>
        <v>0</v>
      </c>
      <c r="AQ444" s="298">
        <f t="shared" si="131"/>
        <v>0</v>
      </c>
      <c r="AR444" s="298">
        <f t="shared" si="131"/>
        <v>0</v>
      </c>
      <c r="AS444" s="298">
        <f t="shared" si="131"/>
        <v>0</v>
      </c>
      <c r="AT444" s="298">
        <f t="shared" si="131"/>
        <v>0</v>
      </c>
      <c r="AU444" s="298">
        <f t="shared" si="131"/>
        <v>0</v>
      </c>
      <c r="AV444" s="298">
        <f t="shared" si="131"/>
        <v>0</v>
      </c>
      <c r="AW444" s="298">
        <f t="shared" si="131"/>
        <v>0</v>
      </c>
      <c r="AX444" s="298">
        <f t="shared" si="131"/>
        <v>0</v>
      </c>
      <c r="AY444" s="298">
        <f t="shared" si="131"/>
        <v>0</v>
      </c>
      <c r="AZ444" s="298">
        <f t="shared" si="131"/>
        <v>0</v>
      </c>
      <c r="BA444" s="298">
        <f t="shared" si="131"/>
        <v>0</v>
      </c>
      <c r="BB444" s="298">
        <f t="shared" si="131"/>
        <v>0</v>
      </c>
      <c r="BC444" s="298">
        <f t="shared" si="131"/>
        <v>0</v>
      </c>
      <c r="BD444" s="298">
        <f t="shared" si="131"/>
        <v>0</v>
      </c>
      <c r="BE444" s="298">
        <f t="shared" si="131"/>
        <v>0</v>
      </c>
      <c r="BF444" s="298">
        <f t="shared" si="131"/>
        <v>0</v>
      </c>
      <c r="BG444" s="298">
        <f t="shared" si="131"/>
        <v>0</v>
      </c>
      <c r="BH444" s="298">
        <f t="shared" si="131"/>
        <v>0</v>
      </c>
      <c r="BI444" s="298">
        <f t="shared" si="131"/>
        <v>0</v>
      </c>
      <c r="BJ444" s="298">
        <f t="shared" si="131"/>
        <v>0</v>
      </c>
      <c r="BK444" s="298">
        <f t="shared" si="131"/>
        <v>0</v>
      </c>
      <c r="BL444" s="298">
        <f t="shared" si="131"/>
        <v>0</v>
      </c>
      <c r="BM444" s="298">
        <f t="shared" si="131"/>
        <v>0</v>
      </c>
      <c r="BN444" s="298">
        <f t="shared" si="131"/>
        <v>0</v>
      </c>
      <c r="BO444" s="298">
        <f t="shared" si="131"/>
        <v>0</v>
      </c>
      <c r="BP444" s="298">
        <f t="shared" si="131"/>
        <v>0</v>
      </c>
      <c r="BQ444" s="298">
        <f t="shared" si="131"/>
        <v>0</v>
      </c>
      <c r="BR444" s="298">
        <f t="shared" si="131"/>
        <v>0</v>
      </c>
      <c r="BS444" s="298">
        <f t="shared" si="131"/>
        <v>0</v>
      </c>
      <c r="BT444" s="298">
        <f t="shared" si="131"/>
        <v>0</v>
      </c>
      <c r="BU444" s="298">
        <f t="shared" si="131"/>
        <v>0</v>
      </c>
    </row>
    <row r="445" spans="2:73" ht="18" customHeight="1">
      <c r="B445" s="294">
        <v>439</v>
      </c>
      <c r="C445" s="292"/>
      <c r="D445" s="361"/>
      <c r="E445" s="362"/>
      <c r="F445" s="363"/>
      <c r="G445" s="363"/>
      <c r="H445" s="364"/>
      <c r="I445" s="363"/>
      <c r="J445" s="363"/>
      <c r="K445" s="291"/>
      <c r="L445" s="292" t="str">
        <f t="shared" si="117"/>
        <v/>
      </c>
      <c r="M445" s="292"/>
      <c r="N445" s="293">
        <f t="shared" si="127"/>
        <v>0</v>
      </c>
      <c r="O445" s="293">
        <f t="shared" si="127"/>
        <v>0</v>
      </c>
      <c r="P445" s="293">
        <f t="shared" si="131"/>
        <v>0</v>
      </c>
      <c r="Q445" s="293">
        <f t="shared" si="131"/>
        <v>0</v>
      </c>
      <c r="R445" s="293">
        <f t="shared" si="131"/>
        <v>0</v>
      </c>
      <c r="S445" s="293">
        <f t="shared" si="131"/>
        <v>0</v>
      </c>
      <c r="T445" s="293">
        <f t="shared" si="131"/>
        <v>0</v>
      </c>
      <c r="U445" s="293">
        <f t="shared" si="131"/>
        <v>0</v>
      </c>
      <c r="V445" s="293">
        <f t="shared" si="131"/>
        <v>0</v>
      </c>
      <c r="W445" s="293">
        <f t="shared" si="131"/>
        <v>0</v>
      </c>
      <c r="X445" s="293">
        <f t="shared" si="131"/>
        <v>0</v>
      </c>
      <c r="Y445" s="293">
        <f t="shared" si="131"/>
        <v>0</v>
      </c>
      <c r="Z445" s="293">
        <f t="shared" si="131"/>
        <v>0</v>
      </c>
      <c r="AA445" s="293">
        <f t="shared" si="131"/>
        <v>0</v>
      </c>
      <c r="AB445" s="293">
        <f t="shared" si="131"/>
        <v>0</v>
      </c>
      <c r="AC445" s="293">
        <f t="shared" si="131"/>
        <v>0</v>
      </c>
      <c r="AD445" s="293">
        <f t="shared" si="131"/>
        <v>0</v>
      </c>
      <c r="AE445" s="293">
        <f t="shared" si="131"/>
        <v>0</v>
      </c>
      <c r="AF445" s="293">
        <f t="shared" si="131"/>
        <v>0</v>
      </c>
      <c r="AG445" s="293">
        <f t="shared" si="131"/>
        <v>0</v>
      </c>
      <c r="AH445" s="293">
        <f t="shared" si="131"/>
        <v>0</v>
      </c>
      <c r="AI445" s="293">
        <f t="shared" si="131"/>
        <v>0</v>
      </c>
      <c r="AJ445" s="293">
        <f t="shared" si="131"/>
        <v>0</v>
      </c>
      <c r="AK445" s="293">
        <f t="shared" si="131"/>
        <v>0</v>
      </c>
      <c r="AL445" s="293">
        <f t="shared" si="131"/>
        <v>0</v>
      </c>
      <c r="AM445" s="293">
        <f t="shared" si="131"/>
        <v>0</v>
      </c>
      <c r="AN445" s="293">
        <f t="shared" si="131"/>
        <v>0</v>
      </c>
      <c r="AO445" s="293">
        <f t="shared" si="131"/>
        <v>0</v>
      </c>
      <c r="AP445" s="293">
        <f t="shared" si="131"/>
        <v>0</v>
      </c>
      <c r="AQ445" s="293">
        <f t="shared" si="131"/>
        <v>0</v>
      </c>
      <c r="AR445" s="293">
        <f t="shared" si="131"/>
        <v>0</v>
      </c>
      <c r="AS445" s="293">
        <f t="shared" si="131"/>
        <v>0</v>
      </c>
      <c r="AT445" s="293">
        <f t="shared" si="131"/>
        <v>0</v>
      </c>
      <c r="AU445" s="293">
        <f t="shared" si="131"/>
        <v>0</v>
      </c>
      <c r="AV445" s="293">
        <f t="shared" si="131"/>
        <v>0</v>
      </c>
      <c r="AW445" s="293">
        <f t="shared" si="131"/>
        <v>0</v>
      </c>
      <c r="AX445" s="293">
        <f t="shared" si="131"/>
        <v>0</v>
      </c>
      <c r="AY445" s="293">
        <f t="shared" si="131"/>
        <v>0</v>
      </c>
      <c r="AZ445" s="293">
        <f t="shared" si="131"/>
        <v>0</v>
      </c>
      <c r="BA445" s="293">
        <f t="shared" si="131"/>
        <v>0</v>
      </c>
      <c r="BB445" s="293">
        <f t="shared" si="131"/>
        <v>0</v>
      </c>
      <c r="BC445" s="293">
        <f t="shared" si="131"/>
        <v>0</v>
      </c>
      <c r="BD445" s="293">
        <f t="shared" si="131"/>
        <v>0</v>
      </c>
      <c r="BE445" s="293">
        <f t="shared" si="131"/>
        <v>0</v>
      </c>
      <c r="BF445" s="293">
        <f t="shared" si="131"/>
        <v>0</v>
      </c>
      <c r="BG445" s="293">
        <f t="shared" si="131"/>
        <v>0</v>
      </c>
      <c r="BH445" s="293">
        <f t="shared" si="131"/>
        <v>0</v>
      </c>
      <c r="BI445" s="293">
        <f t="shared" si="131"/>
        <v>0</v>
      </c>
      <c r="BJ445" s="293">
        <f t="shared" si="131"/>
        <v>0</v>
      </c>
      <c r="BK445" s="293">
        <f t="shared" si="131"/>
        <v>0</v>
      </c>
      <c r="BL445" s="293">
        <f t="shared" si="131"/>
        <v>0</v>
      </c>
      <c r="BM445" s="293">
        <f t="shared" si="131"/>
        <v>0</v>
      </c>
      <c r="BN445" s="293">
        <f t="shared" si="131"/>
        <v>0</v>
      </c>
      <c r="BO445" s="293">
        <f t="shared" si="131"/>
        <v>0</v>
      </c>
      <c r="BP445" s="293">
        <f t="shared" si="131"/>
        <v>0</v>
      </c>
      <c r="BQ445" s="293">
        <f t="shared" si="131"/>
        <v>0</v>
      </c>
      <c r="BR445" s="293">
        <f t="shared" si="131"/>
        <v>0</v>
      </c>
      <c r="BS445" s="293">
        <f t="shared" si="131"/>
        <v>0</v>
      </c>
      <c r="BT445" s="293">
        <f t="shared" si="131"/>
        <v>0</v>
      </c>
      <c r="BU445" s="293">
        <f t="shared" si="131"/>
        <v>0</v>
      </c>
    </row>
    <row r="446" spans="2:73" ht="18" customHeight="1" thickBot="1">
      <c r="B446" s="294">
        <v>440</v>
      </c>
      <c r="C446" s="297"/>
      <c r="D446" s="365"/>
      <c r="E446" s="366"/>
      <c r="F446" s="367"/>
      <c r="G446" s="367"/>
      <c r="H446" s="368"/>
      <c r="I446" s="367"/>
      <c r="J446" s="367"/>
      <c r="K446" s="295"/>
      <c r="L446" s="297" t="str">
        <f t="shared" si="117"/>
        <v/>
      </c>
      <c r="M446" s="297"/>
      <c r="N446" s="298">
        <f t="shared" si="127"/>
        <v>0</v>
      </c>
      <c r="O446" s="298">
        <f t="shared" si="127"/>
        <v>0</v>
      </c>
      <c r="P446" s="298">
        <f t="shared" si="131"/>
        <v>0</v>
      </c>
      <c r="Q446" s="298">
        <f t="shared" si="131"/>
        <v>0</v>
      </c>
      <c r="R446" s="298">
        <f t="shared" si="131"/>
        <v>0</v>
      </c>
      <c r="S446" s="298">
        <f t="shared" si="131"/>
        <v>0</v>
      </c>
      <c r="T446" s="298">
        <f t="shared" si="131"/>
        <v>0</v>
      </c>
      <c r="U446" s="298">
        <f t="shared" si="131"/>
        <v>0</v>
      </c>
      <c r="V446" s="298">
        <f t="shared" si="131"/>
        <v>0</v>
      </c>
      <c r="W446" s="298">
        <f t="shared" si="131"/>
        <v>0</v>
      </c>
      <c r="X446" s="298">
        <f t="shared" si="131"/>
        <v>0</v>
      </c>
      <c r="Y446" s="298">
        <f t="shared" si="131"/>
        <v>0</v>
      </c>
      <c r="Z446" s="298">
        <f t="shared" si="131"/>
        <v>0</v>
      </c>
      <c r="AA446" s="298">
        <f t="shared" si="131"/>
        <v>0</v>
      </c>
      <c r="AB446" s="298">
        <f t="shared" si="131"/>
        <v>0</v>
      </c>
      <c r="AC446" s="298">
        <f t="shared" si="131"/>
        <v>0</v>
      </c>
      <c r="AD446" s="298">
        <f t="shared" si="131"/>
        <v>0</v>
      </c>
      <c r="AE446" s="298">
        <f t="shared" si="131"/>
        <v>0</v>
      </c>
      <c r="AF446" s="298">
        <f t="shared" si="131"/>
        <v>0</v>
      </c>
      <c r="AG446" s="298">
        <f t="shared" si="131"/>
        <v>0</v>
      </c>
      <c r="AH446" s="298">
        <f t="shared" si="131"/>
        <v>0</v>
      </c>
      <c r="AI446" s="298">
        <f t="shared" si="131"/>
        <v>0</v>
      </c>
      <c r="AJ446" s="298">
        <f t="shared" si="131"/>
        <v>0</v>
      </c>
      <c r="AK446" s="298">
        <f t="shared" si="131"/>
        <v>0</v>
      </c>
      <c r="AL446" s="298">
        <f t="shared" si="131"/>
        <v>0</v>
      </c>
      <c r="AM446" s="298">
        <f t="shared" si="131"/>
        <v>0</v>
      </c>
      <c r="AN446" s="298">
        <f t="shared" si="131"/>
        <v>0</v>
      </c>
      <c r="AO446" s="298">
        <f t="shared" si="131"/>
        <v>0</v>
      </c>
      <c r="AP446" s="298">
        <f t="shared" si="131"/>
        <v>0</v>
      </c>
      <c r="AQ446" s="298">
        <f t="shared" si="131"/>
        <v>0</v>
      </c>
      <c r="AR446" s="298">
        <f t="shared" si="131"/>
        <v>0</v>
      </c>
      <c r="AS446" s="298">
        <f t="shared" si="131"/>
        <v>0</v>
      </c>
      <c r="AT446" s="298">
        <f t="shared" si="131"/>
        <v>0</v>
      </c>
      <c r="AU446" s="298">
        <f t="shared" si="131"/>
        <v>0</v>
      </c>
      <c r="AV446" s="298">
        <f t="shared" si="131"/>
        <v>0</v>
      </c>
      <c r="AW446" s="298">
        <f t="shared" si="131"/>
        <v>0</v>
      </c>
      <c r="AX446" s="298">
        <f t="shared" si="131"/>
        <v>0</v>
      </c>
      <c r="AY446" s="298">
        <f t="shared" si="131"/>
        <v>0</v>
      </c>
      <c r="AZ446" s="298">
        <f t="shared" si="131"/>
        <v>0</v>
      </c>
      <c r="BA446" s="298">
        <f t="shared" si="131"/>
        <v>0</v>
      </c>
      <c r="BB446" s="298">
        <f t="shared" si="131"/>
        <v>0</v>
      </c>
      <c r="BC446" s="298">
        <f t="shared" si="131"/>
        <v>0</v>
      </c>
      <c r="BD446" s="298">
        <f t="shared" si="131"/>
        <v>0</v>
      </c>
      <c r="BE446" s="298">
        <f t="shared" si="131"/>
        <v>0</v>
      </c>
      <c r="BF446" s="298">
        <f t="shared" si="131"/>
        <v>0</v>
      </c>
      <c r="BG446" s="298">
        <f t="shared" si="131"/>
        <v>0</v>
      </c>
      <c r="BH446" s="298">
        <f t="shared" si="131"/>
        <v>0</v>
      </c>
      <c r="BI446" s="298">
        <f t="shared" si="131"/>
        <v>0</v>
      </c>
      <c r="BJ446" s="298">
        <f t="shared" si="131"/>
        <v>0</v>
      </c>
      <c r="BK446" s="298">
        <f t="shared" si="131"/>
        <v>0</v>
      </c>
      <c r="BL446" s="298">
        <f t="shared" si="131"/>
        <v>0</v>
      </c>
      <c r="BM446" s="298">
        <f t="shared" si="131"/>
        <v>0</v>
      </c>
      <c r="BN446" s="298">
        <f t="shared" si="131"/>
        <v>0</v>
      </c>
      <c r="BO446" s="298">
        <f t="shared" si="131"/>
        <v>0</v>
      </c>
      <c r="BP446" s="298">
        <f t="shared" si="131"/>
        <v>0</v>
      </c>
      <c r="BQ446" s="298">
        <f t="shared" si="131"/>
        <v>0</v>
      </c>
      <c r="BR446" s="298">
        <f t="shared" si="131"/>
        <v>0</v>
      </c>
      <c r="BS446" s="298">
        <f t="shared" si="131"/>
        <v>0</v>
      </c>
      <c r="BT446" s="298">
        <f t="shared" si="131"/>
        <v>0</v>
      </c>
      <c r="BU446" s="298">
        <f t="shared" si="131"/>
        <v>0</v>
      </c>
    </row>
    <row r="447" spans="2:73" ht="18" customHeight="1">
      <c r="B447" s="294">
        <v>441</v>
      </c>
      <c r="C447" s="292"/>
      <c r="D447" s="361"/>
      <c r="E447" s="362"/>
      <c r="F447" s="363"/>
      <c r="G447" s="363"/>
      <c r="H447" s="364"/>
      <c r="I447" s="363"/>
      <c r="J447" s="363"/>
      <c r="K447" s="291"/>
      <c r="L447" s="292" t="str">
        <f t="shared" si="117"/>
        <v/>
      </c>
      <c r="M447" s="292"/>
      <c r="N447" s="293">
        <f t="shared" ref="N447:AC466" si="132">SUMIFS(listof_result_total_scores,listof_result_program_codes,$C447,listof_result_teams,N$3)</f>
        <v>0</v>
      </c>
      <c r="O447" s="293">
        <f t="shared" si="132"/>
        <v>0</v>
      </c>
      <c r="P447" s="293">
        <f t="shared" si="132"/>
        <v>0</v>
      </c>
      <c r="Q447" s="293">
        <f t="shared" si="132"/>
        <v>0</v>
      </c>
      <c r="R447" s="293">
        <f t="shared" si="132"/>
        <v>0</v>
      </c>
      <c r="S447" s="293">
        <f t="shared" si="132"/>
        <v>0</v>
      </c>
      <c r="T447" s="293">
        <f t="shared" si="132"/>
        <v>0</v>
      </c>
      <c r="U447" s="293">
        <f t="shared" si="132"/>
        <v>0</v>
      </c>
      <c r="V447" s="293">
        <f t="shared" si="132"/>
        <v>0</v>
      </c>
      <c r="W447" s="293">
        <f t="shared" si="132"/>
        <v>0</v>
      </c>
      <c r="X447" s="293">
        <f t="shared" si="132"/>
        <v>0</v>
      </c>
      <c r="Y447" s="293">
        <f t="shared" si="132"/>
        <v>0</v>
      </c>
      <c r="Z447" s="293">
        <f t="shared" si="132"/>
        <v>0</v>
      </c>
      <c r="AA447" s="293">
        <f t="shared" si="132"/>
        <v>0</v>
      </c>
      <c r="AB447" s="293">
        <f t="shared" si="132"/>
        <v>0</v>
      </c>
      <c r="AC447" s="293">
        <f t="shared" si="132"/>
        <v>0</v>
      </c>
      <c r="AD447" s="293">
        <f t="shared" si="131"/>
        <v>0</v>
      </c>
      <c r="AE447" s="293">
        <f t="shared" si="131"/>
        <v>0</v>
      </c>
      <c r="AF447" s="293">
        <f t="shared" si="131"/>
        <v>0</v>
      </c>
      <c r="AG447" s="293">
        <f t="shared" si="131"/>
        <v>0</v>
      </c>
      <c r="AH447" s="293">
        <f t="shared" si="131"/>
        <v>0</v>
      </c>
      <c r="AI447" s="293">
        <f t="shared" si="131"/>
        <v>0</v>
      </c>
      <c r="AJ447" s="293">
        <f t="shared" si="131"/>
        <v>0</v>
      </c>
      <c r="AK447" s="293">
        <f t="shared" si="131"/>
        <v>0</v>
      </c>
      <c r="AL447" s="293">
        <f t="shared" si="131"/>
        <v>0</v>
      </c>
      <c r="AM447" s="293">
        <f t="shared" si="131"/>
        <v>0</v>
      </c>
      <c r="AN447" s="293">
        <f t="shared" si="131"/>
        <v>0</v>
      </c>
      <c r="AO447" s="293">
        <f t="shared" si="131"/>
        <v>0</v>
      </c>
      <c r="AP447" s="293">
        <f t="shared" si="131"/>
        <v>0</v>
      </c>
      <c r="AQ447" s="293">
        <f t="shared" si="131"/>
        <v>0</v>
      </c>
      <c r="AR447" s="293">
        <f t="shared" si="131"/>
        <v>0</v>
      </c>
      <c r="AS447" s="293">
        <f t="shared" si="131"/>
        <v>0</v>
      </c>
      <c r="AT447" s="293">
        <f t="shared" si="131"/>
        <v>0</v>
      </c>
      <c r="AU447" s="293">
        <f t="shared" si="131"/>
        <v>0</v>
      </c>
      <c r="AV447" s="293">
        <f t="shared" si="131"/>
        <v>0</v>
      </c>
      <c r="AW447" s="293">
        <f t="shared" si="131"/>
        <v>0</v>
      </c>
      <c r="AX447" s="293">
        <f t="shared" si="131"/>
        <v>0</v>
      </c>
      <c r="AY447" s="293">
        <f t="shared" si="131"/>
        <v>0</v>
      </c>
      <c r="AZ447" s="293">
        <f t="shared" si="131"/>
        <v>0</v>
      </c>
      <c r="BA447" s="293">
        <f t="shared" si="131"/>
        <v>0</v>
      </c>
      <c r="BB447" s="293">
        <f t="shared" si="131"/>
        <v>0</v>
      </c>
      <c r="BC447" s="293">
        <f t="shared" si="131"/>
        <v>0</v>
      </c>
      <c r="BD447" s="293">
        <f t="shared" si="131"/>
        <v>0</v>
      </c>
      <c r="BE447" s="293">
        <f t="shared" si="131"/>
        <v>0</v>
      </c>
      <c r="BF447" s="293">
        <f t="shared" si="131"/>
        <v>0</v>
      </c>
      <c r="BG447" s="293">
        <f t="shared" si="131"/>
        <v>0</v>
      </c>
      <c r="BH447" s="293">
        <f t="shared" si="131"/>
        <v>0</v>
      </c>
      <c r="BI447" s="293">
        <f t="shared" si="131"/>
        <v>0</v>
      </c>
      <c r="BJ447" s="293">
        <f t="shared" si="131"/>
        <v>0</v>
      </c>
      <c r="BK447" s="293">
        <f t="shared" ref="P447:BU452" si="133">SUMIFS(listof_result_total_scores,listof_result_program_codes,$C447,listof_result_teams,BK$3)</f>
        <v>0</v>
      </c>
      <c r="BL447" s="293">
        <f t="shared" si="133"/>
        <v>0</v>
      </c>
      <c r="BM447" s="293">
        <f t="shared" si="133"/>
        <v>0</v>
      </c>
      <c r="BN447" s="293">
        <f t="shared" si="133"/>
        <v>0</v>
      </c>
      <c r="BO447" s="293">
        <f t="shared" si="133"/>
        <v>0</v>
      </c>
      <c r="BP447" s="293">
        <f t="shared" si="133"/>
        <v>0</v>
      </c>
      <c r="BQ447" s="293">
        <f t="shared" si="133"/>
        <v>0</v>
      </c>
      <c r="BR447" s="293">
        <f t="shared" si="133"/>
        <v>0</v>
      </c>
      <c r="BS447" s="293">
        <f t="shared" si="133"/>
        <v>0</v>
      </c>
      <c r="BT447" s="293">
        <f t="shared" si="133"/>
        <v>0</v>
      </c>
      <c r="BU447" s="293">
        <f t="shared" si="133"/>
        <v>0</v>
      </c>
    </row>
    <row r="448" spans="2:73" ht="18" customHeight="1" thickBot="1">
      <c r="B448" s="294">
        <v>442</v>
      </c>
      <c r="C448" s="297"/>
      <c r="D448" s="365"/>
      <c r="E448" s="366"/>
      <c r="F448" s="367"/>
      <c r="G448" s="367"/>
      <c r="H448" s="368"/>
      <c r="I448" s="367"/>
      <c r="J448" s="367"/>
      <c r="K448" s="295"/>
      <c r="L448" s="297" t="str">
        <f t="shared" si="117"/>
        <v/>
      </c>
      <c r="M448" s="297"/>
      <c r="N448" s="298">
        <f t="shared" si="132"/>
        <v>0</v>
      </c>
      <c r="O448" s="298">
        <f t="shared" si="132"/>
        <v>0</v>
      </c>
      <c r="P448" s="298">
        <f t="shared" si="133"/>
        <v>0</v>
      </c>
      <c r="Q448" s="298">
        <f t="shared" si="133"/>
        <v>0</v>
      </c>
      <c r="R448" s="298">
        <f t="shared" si="133"/>
        <v>0</v>
      </c>
      <c r="S448" s="298">
        <f t="shared" si="133"/>
        <v>0</v>
      </c>
      <c r="T448" s="298">
        <f t="shared" si="133"/>
        <v>0</v>
      </c>
      <c r="U448" s="298">
        <f t="shared" si="133"/>
        <v>0</v>
      </c>
      <c r="V448" s="298">
        <f t="shared" si="133"/>
        <v>0</v>
      </c>
      <c r="W448" s="298">
        <f t="shared" si="133"/>
        <v>0</v>
      </c>
      <c r="X448" s="298">
        <f t="shared" si="133"/>
        <v>0</v>
      </c>
      <c r="Y448" s="298">
        <f t="shared" si="133"/>
        <v>0</v>
      </c>
      <c r="Z448" s="298">
        <f t="shared" si="133"/>
        <v>0</v>
      </c>
      <c r="AA448" s="298">
        <f t="shared" si="133"/>
        <v>0</v>
      </c>
      <c r="AB448" s="298">
        <f t="shared" si="133"/>
        <v>0</v>
      </c>
      <c r="AC448" s="298">
        <f t="shared" si="133"/>
        <v>0</v>
      </c>
      <c r="AD448" s="298">
        <f t="shared" si="133"/>
        <v>0</v>
      </c>
      <c r="AE448" s="298">
        <f t="shared" si="133"/>
        <v>0</v>
      </c>
      <c r="AF448" s="298">
        <f t="shared" si="133"/>
        <v>0</v>
      </c>
      <c r="AG448" s="298">
        <f t="shared" si="133"/>
        <v>0</v>
      </c>
      <c r="AH448" s="298">
        <f t="shared" si="133"/>
        <v>0</v>
      </c>
      <c r="AI448" s="298">
        <f t="shared" si="133"/>
        <v>0</v>
      </c>
      <c r="AJ448" s="298">
        <f t="shared" si="133"/>
        <v>0</v>
      </c>
      <c r="AK448" s="298">
        <f t="shared" si="133"/>
        <v>0</v>
      </c>
      <c r="AL448" s="298">
        <f t="shared" si="133"/>
        <v>0</v>
      </c>
      <c r="AM448" s="298">
        <f t="shared" si="133"/>
        <v>0</v>
      </c>
      <c r="AN448" s="298">
        <f t="shared" si="133"/>
        <v>0</v>
      </c>
      <c r="AO448" s="298">
        <f t="shared" si="133"/>
        <v>0</v>
      </c>
      <c r="AP448" s="298">
        <f t="shared" si="133"/>
        <v>0</v>
      </c>
      <c r="AQ448" s="298">
        <f t="shared" si="133"/>
        <v>0</v>
      </c>
      <c r="AR448" s="298">
        <f t="shared" si="133"/>
        <v>0</v>
      </c>
      <c r="AS448" s="298">
        <f t="shared" si="133"/>
        <v>0</v>
      </c>
      <c r="AT448" s="298">
        <f t="shared" si="133"/>
        <v>0</v>
      </c>
      <c r="AU448" s="298">
        <f t="shared" si="133"/>
        <v>0</v>
      </c>
      <c r="AV448" s="298">
        <f t="shared" si="133"/>
        <v>0</v>
      </c>
      <c r="AW448" s="298">
        <f t="shared" si="133"/>
        <v>0</v>
      </c>
      <c r="AX448" s="298">
        <f t="shared" si="133"/>
        <v>0</v>
      </c>
      <c r="AY448" s="298">
        <f t="shared" si="133"/>
        <v>0</v>
      </c>
      <c r="AZ448" s="298">
        <f t="shared" si="133"/>
        <v>0</v>
      </c>
      <c r="BA448" s="298">
        <f t="shared" si="133"/>
        <v>0</v>
      </c>
      <c r="BB448" s="298">
        <f t="shared" si="133"/>
        <v>0</v>
      </c>
      <c r="BC448" s="298">
        <f t="shared" si="133"/>
        <v>0</v>
      </c>
      <c r="BD448" s="298">
        <f t="shared" si="133"/>
        <v>0</v>
      </c>
      <c r="BE448" s="298">
        <f t="shared" si="133"/>
        <v>0</v>
      </c>
      <c r="BF448" s="298">
        <f t="shared" si="133"/>
        <v>0</v>
      </c>
      <c r="BG448" s="298">
        <f t="shared" si="133"/>
        <v>0</v>
      </c>
      <c r="BH448" s="298">
        <f t="shared" si="133"/>
        <v>0</v>
      </c>
      <c r="BI448" s="298">
        <f t="shared" si="133"/>
        <v>0</v>
      </c>
      <c r="BJ448" s="298">
        <f t="shared" si="133"/>
        <v>0</v>
      </c>
      <c r="BK448" s="298">
        <f t="shared" si="133"/>
        <v>0</v>
      </c>
      <c r="BL448" s="298">
        <f t="shared" si="133"/>
        <v>0</v>
      </c>
      <c r="BM448" s="298">
        <f t="shared" si="133"/>
        <v>0</v>
      </c>
      <c r="BN448" s="298">
        <f t="shared" si="133"/>
        <v>0</v>
      </c>
      <c r="BO448" s="298">
        <f t="shared" si="133"/>
        <v>0</v>
      </c>
      <c r="BP448" s="298">
        <f t="shared" si="133"/>
        <v>0</v>
      </c>
      <c r="BQ448" s="298">
        <f t="shared" si="133"/>
        <v>0</v>
      </c>
      <c r="BR448" s="298">
        <f t="shared" si="133"/>
        <v>0</v>
      </c>
      <c r="BS448" s="298">
        <f t="shared" si="133"/>
        <v>0</v>
      </c>
      <c r="BT448" s="298">
        <f t="shared" si="133"/>
        <v>0</v>
      </c>
      <c r="BU448" s="298">
        <f t="shared" si="133"/>
        <v>0</v>
      </c>
    </row>
    <row r="449" spans="2:73" ht="18" customHeight="1">
      <c r="B449" s="294">
        <v>443</v>
      </c>
      <c r="C449" s="292"/>
      <c r="D449" s="361"/>
      <c r="E449" s="362"/>
      <c r="F449" s="363"/>
      <c r="G449" s="363"/>
      <c r="H449" s="364"/>
      <c r="I449" s="363"/>
      <c r="J449" s="363"/>
      <c r="K449" s="291"/>
      <c r="L449" s="292" t="str">
        <f t="shared" si="117"/>
        <v/>
      </c>
      <c r="M449" s="292"/>
      <c r="N449" s="293">
        <f t="shared" si="132"/>
        <v>0</v>
      </c>
      <c r="O449" s="293">
        <f t="shared" si="132"/>
        <v>0</v>
      </c>
      <c r="P449" s="293">
        <f t="shared" si="133"/>
        <v>0</v>
      </c>
      <c r="Q449" s="293">
        <f t="shared" si="133"/>
        <v>0</v>
      </c>
      <c r="R449" s="293">
        <f t="shared" si="133"/>
        <v>0</v>
      </c>
      <c r="S449" s="293">
        <f t="shared" si="133"/>
        <v>0</v>
      </c>
      <c r="T449" s="293">
        <f t="shared" si="133"/>
        <v>0</v>
      </c>
      <c r="U449" s="293">
        <f t="shared" si="133"/>
        <v>0</v>
      </c>
      <c r="V449" s="293">
        <f t="shared" si="133"/>
        <v>0</v>
      </c>
      <c r="W449" s="293">
        <f t="shared" si="133"/>
        <v>0</v>
      </c>
      <c r="X449" s="293">
        <f t="shared" si="133"/>
        <v>0</v>
      </c>
      <c r="Y449" s="293">
        <f t="shared" si="133"/>
        <v>0</v>
      </c>
      <c r="Z449" s="293">
        <f t="shared" si="133"/>
        <v>0</v>
      </c>
      <c r="AA449" s="293">
        <f t="shared" si="133"/>
        <v>0</v>
      </c>
      <c r="AB449" s="293">
        <f t="shared" si="133"/>
        <v>0</v>
      </c>
      <c r="AC449" s="293">
        <f t="shared" si="133"/>
        <v>0</v>
      </c>
      <c r="AD449" s="293">
        <f t="shared" si="133"/>
        <v>0</v>
      </c>
      <c r="AE449" s="293">
        <f t="shared" si="133"/>
        <v>0</v>
      </c>
      <c r="AF449" s="293">
        <f t="shared" si="133"/>
        <v>0</v>
      </c>
      <c r="AG449" s="293">
        <f t="shared" si="133"/>
        <v>0</v>
      </c>
      <c r="AH449" s="293">
        <f t="shared" si="133"/>
        <v>0</v>
      </c>
      <c r="AI449" s="293">
        <f t="shared" si="133"/>
        <v>0</v>
      </c>
      <c r="AJ449" s="293">
        <f t="shared" si="133"/>
        <v>0</v>
      </c>
      <c r="AK449" s="293">
        <f t="shared" si="133"/>
        <v>0</v>
      </c>
      <c r="AL449" s="293">
        <f t="shared" si="133"/>
        <v>0</v>
      </c>
      <c r="AM449" s="293">
        <f t="shared" si="133"/>
        <v>0</v>
      </c>
      <c r="AN449" s="293">
        <f t="shared" si="133"/>
        <v>0</v>
      </c>
      <c r="AO449" s="293">
        <f t="shared" si="133"/>
        <v>0</v>
      </c>
      <c r="AP449" s="293">
        <f t="shared" si="133"/>
        <v>0</v>
      </c>
      <c r="AQ449" s="293">
        <f t="shared" si="133"/>
        <v>0</v>
      </c>
      <c r="AR449" s="293">
        <f t="shared" si="133"/>
        <v>0</v>
      </c>
      <c r="AS449" s="293">
        <f t="shared" si="133"/>
        <v>0</v>
      </c>
      <c r="AT449" s="293">
        <f t="shared" si="133"/>
        <v>0</v>
      </c>
      <c r="AU449" s="293">
        <f t="shared" si="133"/>
        <v>0</v>
      </c>
      <c r="AV449" s="293">
        <f t="shared" si="133"/>
        <v>0</v>
      </c>
      <c r="AW449" s="293">
        <f t="shared" si="133"/>
        <v>0</v>
      </c>
      <c r="AX449" s="293">
        <f t="shared" si="133"/>
        <v>0</v>
      </c>
      <c r="AY449" s="293">
        <f t="shared" si="133"/>
        <v>0</v>
      </c>
      <c r="AZ449" s="293">
        <f t="shared" si="133"/>
        <v>0</v>
      </c>
      <c r="BA449" s="293">
        <f t="shared" si="133"/>
        <v>0</v>
      </c>
      <c r="BB449" s="293">
        <f t="shared" si="133"/>
        <v>0</v>
      </c>
      <c r="BC449" s="293">
        <f t="shared" si="133"/>
        <v>0</v>
      </c>
      <c r="BD449" s="293">
        <f t="shared" si="133"/>
        <v>0</v>
      </c>
      <c r="BE449" s="293">
        <f t="shared" si="133"/>
        <v>0</v>
      </c>
      <c r="BF449" s="293">
        <f t="shared" si="133"/>
        <v>0</v>
      </c>
      <c r="BG449" s="293">
        <f t="shared" si="133"/>
        <v>0</v>
      </c>
      <c r="BH449" s="293">
        <f t="shared" si="133"/>
        <v>0</v>
      </c>
      <c r="BI449" s="293">
        <f t="shared" si="133"/>
        <v>0</v>
      </c>
      <c r="BJ449" s="293">
        <f t="shared" si="133"/>
        <v>0</v>
      </c>
      <c r="BK449" s="293">
        <f t="shared" si="133"/>
        <v>0</v>
      </c>
      <c r="BL449" s="293">
        <f t="shared" si="133"/>
        <v>0</v>
      </c>
      <c r="BM449" s="293">
        <f t="shared" si="133"/>
        <v>0</v>
      </c>
      <c r="BN449" s="293">
        <f t="shared" si="133"/>
        <v>0</v>
      </c>
      <c r="BO449" s="293">
        <f t="shared" si="133"/>
        <v>0</v>
      </c>
      <c r="BP449" s="293">
        <f t="shared" si="133"/>
        <v>0</v>
      </c>
      <c r="BQ449" s="293">
        <f t="shared" si="133"/>
        <v>0</v>
      </c>
      <c r="BR449" s="293">
        <f t="shared" si="133"/>
        <v>0</v>
      </c>
      <c r="BS449" s="293">
        <f t="shared" si="133"/>
        <v>0</v>
      </c>
      <c r="BT449" s="293">
        <f t="shared" si="133"/>
        <v>0</v>
      </c>
      <c r="BU449" s="293">
        <f t="shared" si="133"/>
        <v>0</v>
      </c>
    </row>
    <row r="450" spans="2:73" ht="18" customHeight="1" thickBot="1">
      <c r="B450" s="294">
        <v>444</v>
      </c>
      <c r="C450" s="297"/>
      <c r="D450" s="365"/>
      <c r="E450" s="366"/>
      <c r="F450" s="367"/>
      <c r="G450" s="367"/>
      <c r="H450" s="368"/>
      <c r="I450" s="367"/>
      <c r="J450" s="367"/>
      <c r="K450" s="295"/>
      <c r="L450" s="297" t="str">
        <f t="shared" si="117"/>
        <v/>
      </c>
      <c r="M450" s="297"/>
      <c r="N450" s="298">
        <f t="shared" si="132"/>
        <v>0</v>
      </c>
      <c r="O450" s="298">
        <f t="shared" si="132"/>
        <v>0</v>
      </c>
      <c r="P450" s="298">
        <f t="shared" si="133"/>
        <v>0</v>
      </c>
      <c r="Q450" s="298">
        <f t="shared" si="133"/>
        <v>0</v>
      </c>
      <c r="R450" s="298">
        <f t="shared" si="133"/>
        <v>0</v>
      </c>
      <c r="S450" s="298">
        <f t="shared" si="133"/>
        <v>0</v>
      </c>
      <c r="T450" s="298">
        <f t="shared" si="133"/>
        <v>0</v>
      </c>
      <c r="U450" s="298">
        <f t="shared" si="133"/>
        <v>0</v>
      </c>
      <c r="V450" s="298">
        <f t="shared" si="133"/>
        <v>0</v>
      </c>
      <c r="W450" s="298">
        <f t="shared" si="133"/>
        <v>0</v>
      </c>
      <c r="X450" s="298">
        <f t="shared" si="133"/>
        <v>0</v>
      </c>
      <c r="Y450" s="298">
        <f t="shared" si="133"/>
        <v>0</v>
      </c>
      <c r="Z450" s="298">
        <f t="shared" si="133"/>
        <v>0</v>
      </c>
      <c r="AA450" s="298">
        <f t="shared" si="133"/>
        <v>0</v>
      </c>
      <c r="AB450" s="298">
        <f t="shared" si="133"/>
        <v>0</v>
      </c>
      <c r="AC450" s="298">
        <f t="shared" si="133"/>
        <v>0</v>
      </c>
      <c r="AD450" s="298">
        <f t="shared" si="133"/>
        <v>0</v>
      </c>
      <c r="AE450" s="298">
        <f t="shared" si="133"/>
        <v>0</v>
      </c>
      <c r="AF450" s="298">
        <f t="shared" si="133"/>
        <v>0</v>
      </c>
      <c r="AG450" s="298">
        <f t="shared" si="133"/>
        <v>0</v>
      </c>
      <c r="AH450" s="298">
        <f t="shared" si="133"/>
        <v>0</v>
      </c>
      <c r="AI450" s="298">
        <f t="shared" si="133"/>
        <v>0</v>
      </c>
      <c r="AJ450" s="298">
        <f t="shared" si="133"/>
        <v>0</v>
      </c>
      <c r="AK450" s="298">
        <f t="shared" si="133"/>
        <v>0</v>
      </c>
      <c r="AL450" s="298">
        <f t="shared" si="133"/>
        <v>0</v>
      </c>
      <c r="AM450" s="298">
        <f t="shared" si="133"/>
        <v>0</v>
      </c>
      <c r="AN450" s="298">
        <f t="shared" si="133"/>
        <v>0</v>
      </c>
      <c r="AO450" s="298">
        <f t="shared" si="133"/>
        <v>0</v>
      </c>
      <c r="AP450" s="298">
        <f t="shared" si="133"/>
        <v>0</v>
      </c>
      <c r="AQ450" s="298">
        <f t="shared" si="133"/>
        <v>0</v>
      </c>
      <c r="AR450" s="298">
        <f t="shared" si="133"/>
        <v>0</v>
      </c>
      <c r="AS450" s="298">
        <f t="shared" si="133"/>
        <v>0</v>
      </c>
      <c r="AT450" s="298">
        <f t="shared" si="133"/>
        <v>0</v>
      </c>
      <c r="AU450" s="298">
        <f t="shared" si="133"/>
        <v>0</v>
      </c>
      <c r="AV450" s="298">
        <f t="shared" si="133"/>
        <v>0</v>
      </c>
      <c r="AW450" s="298">
        <f t="shared" si="133"/>
        <v>0</v>
      </c>
      <c r="AX450" s="298">
        <f t="shared" si="133"/>
        <v>0</v>
      </c>
      <c r="AY450" s="298">
        <f t="shared" si="133"/>
        <v>0</v>
      </c>
      <c r="AZ450" s="298">
        <f t="shared" si="133"/>
        <v>0</v>
      </c>
      <c r="BA450" s="298">
        <f t="shared" si="133"/>
        <v>0</v>
      </c>
      <c r="BB450" s="298">
        <f t="shared" si="133"/>
        <v>0</v>
      </c>
      <c r="BC450" s="298">
        <f t="shared" si="133"/>
        <v>0</v>
      </c>
      <c r="BD450" s="298">
        <f t="shared" si="133"/>
        <v>0</v>
      </c>
      <c r="BE450" s="298">
        <f t="shared" si="133"/>
        <v>0</v>
      </c>
      <c r="BF450" s="298">
        <f t="shared" si="133"/>
        <v>0</v>
      </c>
      <c r="BG450" s="298">
        <f t="shared" si="133"/>
        <v>0</v>
      </c>
      <c r="BH450" s="298">
        <f t="shared" si="133"/>
        <v>0</v>
      </c>
      <c r="BI450" s="298">
        <f t="shared" si="133"/>
        <v>0</v>
      </c>
      <c r="BJ450" s="298">
        <f t="shared" si="133"/>
        <v>0</v>
      </c>
      <c r="BK450" s="298">
        <f t="shared" si="133"/>
        <v>0</v>
      </c>
      <c r="BL450" s="298">
        <f t="shared" si="133"/>
        <v>0</v>
      </c>
      <c r="BM450" s="298">
        <f t="shared" si="133"/>
        <v>0</v>
      </c>
      <c r="BN450" s="298">
        <f t="shared" si="133"/>
        <v>0</v>
      </c>
      <c r="BO450" s="298">
        <f t="shared" si="133"/>
        <v>0</v>
      </c>
      <c r="BP450" s="298">
        <f t="shared" si="133"/>
        <v>0</v>
      </c>
      <c r="BQ450" s="298">
        <f t="shared" si="133"/>
        <v>0</v>
      </c>
      <c r="BR450" s="298">
        <f t="shared" si="133"/>
        <v>0</v>
      </c>
      <c r="BS450" s="298">
        <f t="shared" si="133"/>
        <v>0</v>
      </c>
      <c r="BT450" s="298">
        <f t="shared" si="133"/>
        <v>0</v>
      </c>
      <c r="BU450" s="298">
        <f t="shared" si="133"/>
        <v>0</v>
      </c>
    </row>
    <row r="451" spans="2:73" ht="18" customHeight="1">
      <c r="B451" s="294">
        <v>445</v>
      </c>
      <c r="C451" s="292"/>
      <c r="D451" s="361"/>
      <c r="E451" s="362"/>
      <c r="F451" s="363"/>
      <c r="G451" s="363"/>
      <c r="H451" s="364"/>
      <c r="I451" s="363"/>
      <c r="J451" s="363"/>
      <c r="K451" s="291"/>
      <c r="L451" s="292" t="str">
        <f t="shared" si="117"/>
        <v/>
      </c>
      <c r="M451" s="292"/>
      <c r="N451" s="293">
        <f t="shared" si="132"/>
        <v>0</v>
      </c>
      <c r="O451" s="293">
        <f t="shared" si="132"/>
        <v>0</v>
      </c>
      <c r="P451" s="293">
        <f t="shared" si="133"/>
        <v>0</v>
      </c>
      <c r="Q451" s="293">
        <f t="shared" si="133"/>
        <v>0</v>
      </c>
      <c r="R451" s="293">
        <f t="shared" si="133"/>
        <v>0</v>
      </c>
      <c r="S451" s="293">
        <f t="shared" si="133"/>
        <v>0</v>
      </c>
      <c r="T451" s="293">
        <f t="shared" si="133"/>
        <v>0</v>
      </c>
      <c r="U451" s="293">
        <f t="shared" si="133"/>
        <v>0</v>
      </c>
      <c r="V451" s="293">
        <f t="shared" si="133"/>
        <v>0</v>
      </c>
      <c r="W451" s="293">
        <f t="shared" si="133"/>
        <v>0</v>
      </c>
      <c r="X451" s="293">
        <f t="shared" si="133"/>
        <v>0</v>
      </c>
      <c r="Y451" s="293">
        <f t="shared" si="133"/>
        <v>0</v>
      </c>
      <c r="Z451" s="293">
        <f t="shared" si="133"/>
        <v>0</v>
      </c>
      <c r="AA451" s="293">
        <f t="shared" si="133"/>
        <v>0</v>
      </c>
      <c r="AB451" s="293">
        <f t="shared" si="133"/>
        <v>0</v>
      </c>
      <c r="AC451" s="293">
        <f t="shared" si="133"/>
        <v>0</v>
      </c>
      <c r="AD451" s="293">
        <f t="shared" si="133"/>
        <v>0</v>
      </c>
      <c r="AE451" s="293">
        <f t="shared" si="133"/>
        <v>0</v>
      </c>
      <c r="AF451" s="293">
        <f t="shared" si="133"/>
        <v>0</v>
      </c>
      <c r="AG451" s="293">
        <f t="shared" si="133"/>
        <v>0</v>
      </c>
      <c r="AH451" s="293">
        <f t="shared" si="133"/>
        <v>0</v>
      </c>
      <c r="AI451" s="293">
        <f t="shared" si="133"/>
        <v>0</v>
      </c>
      <c r="AJ451" s="293">
        <f t="shared" si="133"/>
        <v>0</v>
      </c>
      <c r="AK451" s="293">
        <f t="shared" si="133"/>
        <v>0</v>
      </c>
      <c r="AL451" s="293">
        <f t="shared" si="133"/>
        <v>0</v>
      </c>
      <c r="AM451" s="293">
        <f t="shared" si="133"/>
        <v>0</v>
      </c>
      <c r="AN451" s="293">
        <f t="shared" si="133"/>
        <v>0</v>
      </c>
      <c r="AO451" s="293">
        <f t="shared" si="133"/>
        <v>0</v>
      </c>
      <c r="AP451" s="293">
        <f t="shared" si="133"/>
        <v>0</v>
      </c>
      <c r="AQ451" s="293">
        <f t="shared" si="133"/>
        <v>0</v>
      </c>
      <c r="AR451" s="293">
        <f t="shared" si="133"/>
        <v>0</v>
      </c>
      <c r="AS451" s="293">
        <f t="shared" si="133"/>
        <v>0</v>
      </c>
      <c r="AT451" s="293">
        <f t="shared" si="133"/>
        <v>0</v>
      </c>
      <c r="AU451" s="293">
        <f t="shared" si="133"/>
        <v>0</v>
      </c>
      <c r="AV451" s="293">
        <f t="shared" si="133"/>
        <v>0</v>
      </c>
      <c r="AW451" s="293">
        <f t="shared" si="133"/>
        <v>0</v>
      </c>
      <c r="AX451" s="293">
        <f t="shared" si="133"/>
        <v>0</v>
      </c>
      <c r="AY451" s="293">
        <f t="shared" si="133"/>
        <v>0</v>
      </c>
      <c r="AZ451" s="293">
        <f t="shared" si="133"/>
        <v>0</v>
      </c>
      <c r="BA451" s="293">
        <f t="shared" si="133"/>
        <v>0</v>
      </c>
      <c r="BB451" s="293">
        <f t="shared" si="133"/>
        <v>0</v>
      </c>
      <c r="BC451" s="293">
        <f t="shared" si="133"/>
        <v>0</v>
      </c>
      <c r="BD451" s="293">
        <f t="shared" si="133"/>
        <v>0</v>
      </c>
      <c r="BE451" s="293">
        <f t="shared" si="133"/>
        <v>0</v>
      </c>
      <c r="BF451" s="293">
        <f t="shared" si="133"/>
        <v>0</v>
      </c>
      <c r="BG451" s="293">
        <f t="shared" si="133"/>
        <v>0</v>
      </c>
      <c r="BH451" s="293">
        <f t="shared" si="133"/>
        <v>0</v>
      </c>
      <c r="BI451" s="293">
        <f t="shared" si="133"/>
        <v>0</v>
      </c>
      <c r="BJ451" s="293">
        <f t="shared" si="133"/>
        <v>0</v>
      </c>
      <c r="BK451" s="293">
        <f t="shared" si="133"/>
        <v>0</v>
      </c>
      <c r="BL451" s="293">
        <f t="shared" si="133"/>
        <v>0</v>
      </c>
      <c r="BM451" s="293">
        <f t="shared" si="133"/>
        <v>0</v>
      </c>
      <c r="BN451" s="293">
        <f t="shared" si="133"/>
        <v>0</v>
      </c>
      <c r="BO451" s="293">
        <f t="shared" si="133"/>
        <v>0</v>
      </c>
      <c r="BP451" s="293">
        <f t="shared" si="133"/>
        <v>0</v>
      </c>
      <c r="BQ451" s="293">
        <f t="shared" si="133"/>
        <v>0</v>
      </c>
      <c r="BR451" s="293">
        <f t="shared" si="133"/>
        <v>0</v>
      </c>
      <c r="BS451" s="293">
        <f t="shared" si="133"/>
        <v>0</v>
      </c>
      <c r="BT451" s="293">
        <f t="shared" si="133"/>
        <v>0</v>
      </c>
      <c r="BU451" s="293">
        <f t="shared" si="133"/>
        <v>0</v>
      </c>
    </row>
    <row r="452" spans="2:73" ht="18" customHeight="1" thickBot="1">
      <c r="B452" s="294">
        <v>446</v>
      </c>
      <c r="C452" s="297"/>
      <c r="D452" s="365"/>
      <c r="E452" s="366"/>
      <c r="F452" s="367"/>
      <c r="G452" s="367"/>
      <c r="H452" s="368"/>
      <c r="I452" s="367"/>
      <c r="J452" s="367"/>
      <c r="K452" s="295"/>
      <c r="L452" s="297" t="str">
        <f t="shared" si="117"/>
        <v/>
      </c>
      <c r="M452" s="297"/>
      <c r="N452" s="298">
        <f t="shared" si="132"/>
        <v>0</v>
      </c>
      <c r="O452" s="298">
        <f t="shared" si="132"/>
        <v>0</v>
      </c>
      <c r="P452" s="298">
        <f t="shared" si="133"/>
        <v>0</v>
      </c>
      <c r="Q452" s="298">
        <f t="shared" si="133"/>
        <v>0</v>
      </c>
      <c r="R452" s="298">
        <f t="shared" si="133"/>
        <v>0</v>
      </c>
      <c r="S452" s="298">
        <f t="shared" si="133"/>
        <v>0</v>
      </c>
      <c r="T452" s="298">
        <f t="shared" si="133"/>
        <v>0</v>
      </c>
      <c r="U452" s="298">
        <f t="shared" si="133"/>
        <v>0</v>
      </c>
      <c r="V452" s="298">
        <f t="shared" si="133"/>
        <v>0</v>
      </c>
      <c r="W452" s="298">
        <f t="shared" si="133"/>
        <v>0</v>
      </c>
      <c r="X452" s="298">
        <f t="shared" si="133"/>
        <v>0</v>
      </c>
      <c r="Y452" s="298">
        <f t="shared" si="133"/>
        <v>0</v>
      </c>
      <c r="Z452" s="298">
        <f t="shared" si="133"/>
        <v>0</v>
      </c>
      <c r="AA452" s="298">
        <f t="shared" si="133"/>
        <v>0</v>
      </c>
      <c r="AB452" s="298">
        <f t="shared" ref="P452:BU456" si="134">SUMIFS(listof_result_total_scores,listof_result_program_codes,$C452,listof_result_teams,AB$3)</f>
        <v>0</v>
      </c>
      <c r="AC452" s="298">
        <f t="shared" si="134"/>
        <v>0</v>
      </c>
      <c r="AD452" s="298">
        <f t="shared" si="134"/>
        <v>0</v>
      </c>
      <c r="AE452" s="298">
        <f t="shared" si="134"/>
        <v>0</v>
      </c>
      <c r="AF452" s="298">
        <f t="shared" si="134"/>
        <v>0</v>
      </c>
      <c r="AG452" s="298">
        <f t="shared" si="134"/>
        <v>0</v>
      </c>
      <c r="AH452" s="298">
        <f t="shared" si="134"/>
        <v>0</v>
      </c>
      <c r="AI452" s="298">
        <f t="shared" si="134"/>
        <v>0</v>
      </c>
      <c r="AJ452" s="298">
        <f t="shared" si="134"/>
        <v>0</v>
      </c>
      <c r="AK452" s="298">
        <f t="shared" si="134"/>
        <v>0</v>
      </c>
      <c r="AL452" s="298">
        <f t="shared" si="134"/>
        <v>0</v>
      </c>
      <c r="AM452" s="298">
        <f t="shared" si="134"/>
        <v>0</v>
      </c>
      <c r="AN452" s="298">
        <f t="shared" si="134"/>
        <v>0</v>
      </c>
      <c r="AO452" s="298">
        <f t="shared" si="134"/>
        <v>0</v>
      </c>
      <c r="AP452" s="298">
        <f t="shared" si="134"/>
        <v>0</v>
      </c>
      <c r="AQ452" s="298">
        <f t="shared" si="134"/>
        <v>0</v>
      </c>
      <c r="AR452" s="298">
        <f t="shared" si="134"/>
        <v>0</v>
      </c>
      <c r="AS452" s="298">
        <f t="shared" si="134"/>
        <v>0</v>
      </c>
      <c r="AT452" s="298">
        <f t="shared" si="134"/>
        <v>0</v>
      </c>
      <c r="AU452" s="298">
        <f t="shared" si="134"/>
        <v>0</v>
      </c>
      <c r="AV452" s="298">
        <f t="shared" si="134"/>
        <v>0</v>
      </c>
      <c r="AW452" s="298">
        <f t="shared" si="134"/>
        <v>0</v>
      </c>
      <c r="AX452" s="298">
        <f t="shared" si="134"/>
        <v>0</v>
      </c>
      <c r="AY452" s="298">
        <f t="shared" si="134"/>
        <v>0</v>
      </c>
      <c r="AZ452" s="298">
        <f t="shared" si="134"/>
        <v>0</v>
      </c>
      <c r="BA452" s="298">
        <f t="shared" si="134"/>
        <v>0</v>
      </c>
      <c r="BB452" s="298">
        <f t="shared" si="134"/>
        <v>0</v>
      </c>
      <c r="BC452" s="298">
        <f t="shared" si="134"/>
        <v>0</v>
      </c>
      <c r="BD452" s="298">
        <f t="shared" si="134"/>
        <v>0</v>
      </c>
      <c r="BE452" s="298">
        <f t="shared" si="134"/>
        <v>0</v>
      </c>
      <c r="BF452" s="298">
        <f t="shared" si="134"/>
        <v>0</v>
      </c>
      <c r="BG452" s="298">
        <f t="shared" si="134"/>
        <v>0</v>
      </c>
      <c r="BH452" s="298">
        <f t="shared" si="134"/>
        <v>0</v>
      </c>
      <c r="BI452" s="298">
        <f t="shared" si="134"/>
        <v>0</v>
      </c>
      <c r="BJ452" s="298">
        <f t="shared" si="134"/>
        <v>0</v>
      </c>
      <c r="BK452" s="298">
        <f t="shared" si="134"/>
        <v>0</v>
      </c>
      <c r="BL452" s="298">
        <f t="shared" si="134"/>
        <v>0</v>
      </c>
      <c r="BM452" s="298">
        <f t="shared" si="134"/>
        <v>0</v>
      </c>
      <c r="BN452" s="298">
        <f t="shared" si="134"/>
        <v>0</v>
      </c>
      <c r="BO452" s="298">
        <f t="shared" si="134"/>
        <v>0</v>
      </c>
      <c r="BP452" s="298">
        <f t="shared" si="134"/>
        <v>0</v>
      </c>
      <c r="BQ452" s="298">
        <f t="shared" si="134"/>
        <v>0</v>
      </c>
      <c r="BR452" s="298">
        <f t="shared" si="134"/>
        <v>0</v>
      </c>
      <c r="BS452" s="298">
        <f t="shared" si="134"/>
        <v>0</v>
      </c>
      <c r="BT452" s="298">
        <f t="shared" si="134"/>
        <v>0</v>
      </c>
      <c r="BU452" s="298">
        <f t="shared" si="134"/>
        <v>0</v>
      </c>
    </row>
    <row r="453" spans="2:73" ht="18" customHeight="1">
      <c r="B453" s="294">
        <v>447</v>
      </c>
      <c r="C453" s="292"/>
      <c r="D453" s="361"/>
      <c r="E453" s="362"/>
      <c r="F453" s="363"/>
      <c r="G453" s="363"/>
      <c r="H453" s="364"/>
      <c r="I453" s="363"/>
      <c r="J453" s="363"/>
      <c r="K453" s="291"/>
      <c r="L453" s="292" t="str">
        <f t="shared" si="117"/>
        <v/>
      </c>
      <c r="M453" s="292"/>
      <c r="N453" s="293">
        <f t="shared" si="132"/>
        <v>0</v>
      </c>
      <c r="O453" s="293">
        <f t="shared" si="132"/>
        <v>0</v>
      </c>
      <c r="P453" s="293">
        <f t="shared" si="134"/>
        <v>0</v>
      </c>
      <c r="Q453" s="293">
        <f t="shared" si="134"/>
        <v>0</v>
      </c>
      <c r="R453" s="293">
        <f t="shared" si="134"/>
        <v>0</v>
      </c>
      <c r="S453" s="293">
        <f t="shared" si="134"/>
        <v>0</v>
      </c>
      <c r="T453" s="293">
        <f t="shared" si="134"/>
        <v>0</v>
      </c>
      <c r="U453" s="293">
        <f t="shared" si="134"/>
        <v>0</v>
      </c>
      <c r="V453" s="293">
        <f t="shared" si="134"/>
        <v>0</v>
      </c>
      <c r="W453" s="293">
        <f t="shared" si="134"/>
        <v>0</v>
      </c>
      <c r="X453" s="293">
        <f t="shared" si="134"/>
        <v>0</v>
      </c>
      <c r="Y453" s="293">
        <f t="shared" si="134"/>
        <v>0</v>
      </c>
      <c r="Z453" s="293">
        <f t="shared" si="134"/>
        <v>0</v>
      </c>
      <c r="AA453" s="293">
        <f t="shared" si="134"/>
        <v>0</v>
      </c>
      <c r="AB453" s="293">
        <f t="shared" si="134"/>
        <v>0</v>
      </c>
      <c r="AC453" s="293">
        <f t="shared" si="134"/>
        <v>0</v>
      </c>
      <c r="AD453" s="293">
        <f t="shared" si="134"/>
        <v>0</v>
      </c>
      <c r="AE453" s="293">
        <f t="shared" si="134"/>
        <v>0</v>
      </c>
      <c r="AF453" s="293">
        <f t="shared" si="134"/>
        <v>0</v>
      </c>
      <c r="AG453" s="293">
        <f t="shared" si="134"/>
        <v>0</v>
      </c>
      <c r="AH453" s="293">
        <f t="shared" si="134"/>
        <v>0</v>
      </c>
      <c r="AI453" s="293">
        <f t="shared" si="134"/>
        <v>0</v>
      </c>
      <c r="AJ453" s="293">
        <f t="shared" si="134"/>
        <v>0</v>
      </c>
      <c r="AK453" s="293">
        <f t="shared" si="134"/>
        <v>0</v>
      </c>
      <c r="AL453" s="293">
        <f t="shared" si="134"/>
        <v>0</v>
      </c>
      <c r="AM453" s="293">
        <f t="shared" si="134"/>
        <v>0</v>
      </c>
      <c r="AN453" s="293">
        <f t="shared" si="134"/>
        <v>0</v>
      </c>
      <c r="AO453" s="293">
        <f t="shared" si="134"/>
        <v>0</v>
      </c>
      <c r="AP453" s="293">
        <f t="shared" si="134"/>
        <v>0</v>
      </c>
      <c r="AQ453" s="293">
        <f t="shared" si="134"/>
        <v>0</v>
      </c>
      <c r="AR453" s="293">
        <f t="shared" si="134"/>
        <v>0</v>
      </c>
      <c r="AS453" s="293">
        <f t="shared" si="134"/>
        <v>0</v>
      </c>
      <c r="AT453" s="293">
        <f t="shared" si="134"/>
        <v>0</v>
      </c>
      <c r="AU453" s="293">
        <f t="shared" si="134"/>
        <v>0</v>
      </c>
      <c r="AV453" s="293">
        <f t="shared" si="134"/>
        <v>0</v>
      </c>
      <c r="AW453" s="293">
        <f t="shared" si="134"/>
        <v>0</v>
      </c>
      <c r="AX453" s="293">
        <f t="shared" si="134"/>
        <v>0</v>
      </c>
      <c r="AY453" s="293">
        <f t="shared" si="134"/>
        <v>0</v>
      </c>
      <c r="AZ453" s="293">
        <f t="shared" si="134"/>
        <v>0</v>
      </c>
      <c r="BA453" s="293">
        <f t="shared" si="134"/>
        <v>0</v>
      </c>
      <c r="BB453" s="293">
        <f t="shared" si="134"/>
        <v>0</v>
      </c>
      <c r="BC453" s="293">
        <f t="shared" si="134"/>
        <v>0</v>
      </c>
      <c r="BD453" s="293">
        <f t="shared" si="134"/>
        <v>0</v>
      </c>
      <c r="BE453" s="293">
        <f t="shared" si="134"/>
        <v>0</v>
      </c>
      <c r="BF453" s="293">
        <f t="shared" si="134"/>
        <v>0</v>
      </c>
      <c r="BG453" s="293">
        <f t="shared" si="134"/>
        <v>0</v>
      </c>
      <c r="BH453" s="293">
        <f t="shared" si="134"/>
        <v>0</v>
      </c>
      <c r="BI453" s="293">
        <f t="shared" si="134"/>
        <v>0</v>
      </c>
      <c r="BJ453" s="293">
        <f t="shared" si="134"/>
        <v>0</v>
      </c>
      <c r="BK453" s="293">
        <f t="shared" si="134"/>
        <v>0</v>
      </c>
      <c r="BL453" s="293">
        <f t="shared" si="134"/>
        <v>0</v>
      </c>
      <c r="BM453" s="293">
        <f t="shared" si="134"/>
        <v>0</v>
      </c>
      <c r="BN453" s="293">
        <f t="shared" si="134"/>
        <v>0</v>
      </c>
      <c r="BO453" s="293">
        <f t="shared" si="134"/>
        <v>0</v>
      </c>
      <c r="BP453" s="293">
        <f t="shared" si="134"/>
        <v>0</v>
      </c>
      <c r="BQ453" s="293">
        <f t="shared" si="134"/>
        <v>0</v>
      </c>
      <c r="BR453" s="293">
        <f t="shared" si="134"/>
        <v>0</v>
      </c>
      <c r="BS453" s="293">
        <f t="shared" si="134"/>
        <v>0</v>
      </c>
      <c r="BT453" s="293">
        <f t="shared" si="134"/>
        <v>0</v>
      </c>
      <c r="BU453" s="293">
        <f t="shared" si="134"/>
        <v>0</v>
      </c>
    </row>
    <row r="454" spans="2:73" ht="18" customHeight="1" thickBot="1">
      <c r="B454" s="294">
        <v>448</v>
      </c>
      <c r="C454" s="297"/>
      <c r="D454" s="365"/>
      <c r="E454" s="366"/>
      <c r="F454" s="367"/>
      <c r="G454" s="367"/>
      <c r="H454" s="368"/>
      <c r="I454" s="367"/>
      <c r="J454" s="367"/>
      <c r="K454" s="295"/>
      <c r="L454" s="297" t="str">
        <f t="shared" si="117"/>
        <v/>
      </c>
      <c r="M454" s="297"/>
      <c r="N454" s="298">
        <f t="shared" si="132"/>
        <v>0</v>
      </c>
      <c r="O454" s="298">
        <f t="shared" si="132"/>
        <v>0</v>
      </c>
      <c r="P454" s="298">
        <f t="shared" si="134"/>
        <v>0</v>
      </c>
      <c r="Q454" s="298">
        <f t="shared" si="134"/>
        <v>0</v>
      </c>
      <c r="R454" s="298">
        <f t="shared" si="134"/>
        <v>0</v>
      </c>
      <c r="S454" s="298">
        <f t="shared" si="134"/>
        <v>0</v>
      </c>
      <c r="T454" s="298">
        <f t="shared" si="134"/>
        <v>0</v>
      </c>
      <c r="U454" s="298">
        <f t="shared" si="134"/>
        <v>0</v>
      </c>
      <c r="V454" s="298">
        <f t="shared" si="134"/>
        <v>0</v>
      </c>
      <c r="W454" s="298">
        <f t="shared" si="134"/>
        <v>0</v>
      </c>
      <c r="X454" s="298">
        <f t="shared" si="134"/>
        <v>0</v>
      </c>
      <c r="Y454" s="298">
        <f t="shared" si="134"/>
        <v>0</v>
      </c>
      <c r="Z454" s="298">
        <f t="shared" si="134"/>
        <v>0</v>
      </c>
      <c r="AA454" s="298">
        <f t="shared" si="134"/>
        <v>0</v>
      </c>
      <c r="AB454" s="298">
        <f t="shared" si="134"/>
        <v>0</v>
      </c>
      <c r="AC454" s="298">
        <f t="shared" si="134"/>
        <v>0</v>
      </c>
      <c r="AD454" s="298">
        <f t="shared" si="134"/>
        <v>0</v>
      </c>
      <c r="AE454" s="298">
        <f t="shared" si="134"/>
        <v>0</v>
      </c>
      <c r="AF454" s="298">
        <f t="shared" si="134"/>
        <v>0</v>
      </c>
      <c r="AG454" s="298">
        <f t="shared" si="134"/>
        <v>0</v>
      </c>
      <c r="AH454" s="298">
        <f t="shared" si="134"/>
        <v>0</v>
      </c>
      <c r="AI454" s="298">
        <f t="shared" si="134"/>
        <v>0</v>
      </c>
      <c r="AJ454" s="298">
        <f t="shared" si="134"/>
        <v>0</v>
      </c>
      <c r="AK454" s="298">
        <f t="shared" si="134"/>
        <v>0</v>
      </c>
      <c r="AL454" s="298">
        <f t="shared" si="134"/>
        <v>0</v>
      </c>
      <c r="AM454" s="298">
        <f t="shared" si="134"/>
        <v>0</v>
      </c>
      <c r="AN454" s="298">
        <f t="shared" si="134"/>
        <v>0</v>
      </c>
      <c r="AO454" s="298">
        <f t="shared" si="134"/>
        <v>0</v>
      </c>
      <c r="AP454" s="298">
        <f t="shared" si="134"/>
        <v>0</v>
      </c>
      <c r="AQ454" s="298">
        <f t="shared" si="134"/>
        <v>0</v>
      </c>
      <c r="AR454" s="298">
        <f t="shared" si="134"/>
        <v>0</v>
      </c>
      <c r="AS454" s="298">
        <f t="shared" si="134"/>
        <v>0</v>
      </c>
      <c r="AT454" s="298">
        <f t="shared" si="134"/>
        <v>0</v>
      </c>
      <c r="AU454" s="298">
        <f t="shared" si="134"/>
        <v>0</v>
      </c>
      <c r="AV454" s="298">
        <f t="shared" si="134"/>
        <v>0</v>
      </c>
      <c r="AW454" s="298">
        <f t="shared" si="134"/>
        <v>0</v>
      </c>
      <c r="AX454" s="298">
        <f t="shared" si="134"/>
        <v>0</v>
      </c>
      <c r="AY454" s="298">
        <f t="shared" si="134"/>
        <v>0</v>
      </c>
      <c r="AZ454" s="298">
        <f t="shared" si="134"/>
        <v>0</v>
      </c>
      <c r="BA454" s="298">
        <f t="shared" si="134"/>
        <v>0</v>
      </c>
      <c r="BB454" s="298">
        <f t="shared" si="134"/>
        <v>0</v>
      </c>
      <c r="BC454" s="298">
        <f t="shared" si="134"/>
        <v>0</v>
      </c>
      <c r="BD454" s="298">
        <f t="shared" si="134"/>
        <v>0</v>
      </c>
      <c r="BE454" s="298">
        <f t="shared" si="134"/>
        <v>0</v>
      </c>
      <c r="BF454" s="298">
        <f t="shared" si="134"/>
        <v>0</v>
      </c>
      <c r="BG454" s="298">
        <f t="shared" si="134"/>
        <v>0</v>
      </c>
      <c r="BH454" s="298">
        <f t="shared" si="134"/>
        <v>0</v>
      </c>
      <c r="BI454" s="298">
        <f t="shared" si="134"/>
        <v>0</v>
      </c>
      <c r="BJ454" s="298">
        <f t="shared" si="134"/>
        <v>0</v>
      </c>
      <c r="BK454" s="298">
        <f t="shared" si="134"/>
        <v>0</v>
      </c>
      <c r="BL454" s="298">
        <f t="shared" si="134"/>
        <v>0</v>
      </c>
      <c r="BM454" s="298">
        <f t="shared" si="134"/>
        <v>0</v>
      </c>
      <c r="BN454" s="298">
        <f t="shared" si="134"/>
        <v>0</v>
      </c>
      <c r="BO454" s="298">
        <f t="shared" si="134"/>
        <v>0</v>
      </c>
      <c r="BP454" s="298">
        <f t="shared" si="134"/>
        <v>0</v>
      </c>
      <c r="BQ454" s="298">
        <f t="shared" si="134"/>
        <v>0</v>
      </c>
      <c r="BR454" s="298">
        <f t="shared" si="134"/>
        <v>0</v>
      </c>
      <c r="BS454" s="298">
        <f t="shared" si="134"/>
        <v>0</v>
      </c>
      <c r="BT454" s="298">
        <f t="shared" si="134"/>
        <v>0</v>
      </c>
      <c r="BU454" s="298">
        <f t="shared" si="134"/>
        <v>0</v>
      </c>
    </row>
    <row r="455" spans="2:73" ht="18" customHeight="1">
      <c r="B455" s="294">
        <v>449</v>
      </c>
      <c r="C455" s="292"/>
      <c r="D455" s="361"/>
      <c r="E455" s="362"/>
      <c r="F455" s="363"/>
      <c r="G455" s="363"/>
      <c r="H455" s="364"/>
      <c r="I455" s="363"/>
      <c r="J455" s="363"/>
      <c r="K455" s="291"/>
      <c r="L455" s="292" t="str">
        <f t="shared" ref="L455:L506" si="135">IF(C455&lt;&gt;0,IF(COUNTIF(listof_result_program_codes,C455)&gt;0,IF(K455="","ENTERED",IF(K455="P","PUBLISHED",IF(K455="TP","TO PUBLISH",IF(K455="L","LOCKED")))),"NOT ENTERED"),"")</f>
        <v/>
      </c>
      <c r="M455" s="292"/>
      <c r="N455" s="293">
        <f t="shared" si="132"/>
        <v>0</v>
      </c>
      <c r="O455" s="293">
        <f t="shared" si="132"/>
        <v>0</v>
      </c>
      <c r="P455" s="293">
        <f t="shared" si="134"/>
        <v>0</v>
      </c>
      <c r="Q455" s="293">
        <f t="shared" si="134"/>
        <v>0</v>
      </c>
      <c r="R455" s="293">
        <f t="shared" si="134"/>
        <v>0</v>
      </c>
      <c r="S455" s="293">
        <f t="shared" si="134"/>
        <v>0</v>
      </c>
      <c r="T455" s="293">
        <f t="shared" si="134"/>
        <v>0</v>
      </c>
      <c r="U455" s="293">
        <f t="shared" si="134"/>
        <v>0</v>
      </c>
      <c r="V455" s="293">
        <f t="shared" si="134"/>
        <v>0</v>
      </c>
      <c r="W455" s="293">
        <f t="shared" si="134"/>
        <v>0</v>
      </c>
      <c r="X455" s="293">
        <f t="shared" si="134"/>
        <v>0</v>
      </c>
      <c r="Y455" s="293">
        <f t="shared" si="134"/>
        <v>0</v>
      </c>
      <c r="Z455" s="293">
        <f t="shared" si="134"/>
        <v>0</v>
      </c>
      <c r="AA455" s="293">
        <f t="shared" si="134"/>
        <v>0</v>
      </c>
      <c r="AB455" s="293">
        <f t="shared" si="134"/>
        <v>0</v>
      </c>
      <c r="AC455" s="293">
        <f t="shared" si="134"/>
        <v>0</v>
      </c>
      <c r="AD455" s="293">
        <f t="shared" si="134"/>
        <v>0</v>
      </c>
      <c r="AE455" s="293">
        <f t="shared" si="134"/>
        <v>0</v>
      </c>
      <c r="AF455" s="293">
        <f t="shared" si="134"/>
        <v>0</v>
      </c>
      <c r="AG455" s="293">
        <f t="shared" si="134"/>
        <v>0</v>
      </c>
      <c r="AH455" s="293">
        <f t="shared" si="134"/>
        <v>0</v>
      </c>
      <c r="AI455" s="293">
        <f t="shared" si="134"/>
        <v>0</v>
      </c>
      <c r="AJ455" s="293">
        <f t="shared" si="134"/>
        <v>0</v>
      </c>
      <c r="AK455" s="293">
        <f t="shared" si="134"/>
        <v>0</v>
      </c>
      <c r="AL455" s="293">
        <f t="shared" si="134"/>
        <v>0</v>
      </c>
      <c r="AM455" s="293">
        <f t="shared" si="134"/>
        <v>0</v>
      </c>
      <c r="AN455" s="293">
        <f t="shared" si="134"/>
        <v>0</v>
      </c>
      <c r="AO455" s="293">
        <f t="shared" si="134"/>
        <v>0</v>
      </c>
      <c r="AP455" s="293">
        <f t="shared" si="134"/>
        <v>0</v>
      </c>
      <c r="AQ455" s="293">
        <f t="shared" si="134"/>
        <v>0</v>
      </c>
      <c r="AR455" s="293">
        <f t="shared" si="134"/>
        <v>0</v>
      </c>
      <c r="AS455" s="293">
        <f t="shared" si="134"/>
        <v>0</v>
      </c>
      <c r="AT455" s="293">
        <f t="shared" si="134"/>
        <v>0</v>
      </c>
      <c r="AU455" s="293">
        <f t="shared" si="134"/>
        <v>0</v>
      </c>
      <c r="AV455" s="293">
        <f t="shared" si="134"/>
        <v>0</v>
      </c>
      <c r="AW455" s="293">
        <f t="shared" si="134"/>
        <v>0</v>
      </c>
      <c r="AX455" s="293">
        <f t="shared" si="134"/>
        <v>0</v>
      </c>
      <c r="AY455" s="293">
        <f t="shared" si="134"/>
        <v>0</v>
      </c>
      <c r="AZ455" s="293">
        <f t="shared" si="134"/>
        <v>0</v>
      </c>
      <c r="BA455" s="293">
        <f t="shared" si="134"/>
        <v>0</v>
      </c>
      <c r="BB455" s="293">
        <f t="shared" si="134"/>
        <v>0</v>
      </c>
      <c r="BC455" s="293">
        <f t="shared" si="134"/>
        <v>0</v>
      </c>
      <c r="BD455" s="293">
        <f t="shared" si="134"/>
        <v>0</v>
      </c>
      <c r="BE455" s="293">
        <f t="shared" si="134"/>
        <v>0</v>
      </c>
      <c r="BF455" s="293">
        <f t="shared" si="134"/>
        <v>0</v>
      </c>
      <c r="BG455" s="293">
        <f t="shared" si="134"/>
        <v>0</v>
      </c>
      <c r="BH455" s="293">
        <f t="shared" si="134"/>
        <v>0</v>
      </c>
      <c r="BI455" s="293">
        <f t="shared" si="134"/>
        <v>0</v>
      </c>
      <c r="BJ455" s="293">
        <f t="shared" si="134"/>
        <v>0</v>
      </c>
      <c r="BK455" s="293">
        <f t="shared" si="134"/>
        <v>0</v>
      </c>
      <c r="BL455" s="293">
        <f t="shared" si="134"/>
        <v>0</v>
      </c>
      <c r="BM455" s="293">
        <f t="shared" si="134"/>
        <v>0</v>
      </c>
      <c r="BN455" s="293">
        <f t="shared" si="134"/>
        <v>0</v>
      </c>
      <c r="BO455" s="293">
        <f t="shared" si="134"/>
        <v>0</v>
      </c>
      <c r="BP455" s="293">
        <f t="shared" si="134"/>
        <v>0</v>
      </c>
      <c r="BQ455" s="293">
        <f t="shared" si="134"/>
        <v>0</v>
      </c>
      <c r="BR455" s="293">
        <f t="shared" si="134"/>
        <v>0</v>
      </c>
      <c r="BS455" s="293">
        <f t="shared" si="134"/>
        <v>0</v>
      </c>
      <c r="BT455" s="293">
        <f t="shared" si="134"/>
        <v>0</v>
      </c>
      <c r="BU455" s="293">
        <f t="shared" si="134"/>
        <v>0</v>
      </c>
    </row>
    <row r="456" spans="2:73" ht="18" customHeight="1" thickBot="1">
      <c r="B456" s="294">
        <v>450</v>
      </c>
      <c r="C456" s="297"/>
      <c r="D456" s="365"/>
      <c r="E456" s="366"/>
      <c r="F456" s="367"/>
      <c r="G456" s="367"/>
      <c r="H456" s="368"/>
      <c r="I456" s="367"/>
      <c r="J456" s="367"/>
      <c r="K456" s="295"/>
      <c r="L456" s="297" t="str">
        <f t="shared" si="135"/>
        <v/>
      </c>
      <c r="M456" s="297"/>
      <c r="N456" s="298">
        <f t="shared" si="132"/>
        <v>0</v>
      </c>
      <c r="O456" s="298">
        <f t="shared" si="132"/>
        <v>0</v>
      </c>
      <c r="P456" s="298">
        <f t="shared" si="134"/>
        <v>0</v>
      </c>
      <c r="Q456" s="298">
        <f t="shared" si="134"/>
        <v>0</v>
      </c>
      <c r="R456" s="298">
        <f t="shared" si="134"/>
        <v>0</v>
      </c>
      <c r="S456" s="298">
        <f t="shared" si="134"/>
        <v>0</v>
      </c>
      <c r="T456" s="298">
        <f t="shared" si="134"/>
        <v>0</v>
      </c>
      <c r="U456" s="298">
        <f t="shared" si="134"/>
        <v>0</v>
      </c>
      <c r="V456" s="298">
        <f t="shared" si="134"/>
        <v>0</v>
      </c>
      <c r="W456" s="298">
        <f t="shared" si="134"/>
        <v>0</v>
      </c>
      <c r="X456" s="298">
        <f t="shared" si="134"/>
        <v>0</v>
      </c>
      <c r="Y456" s="298">
        <f t="shared" si="134"/>
        <v>0</v>
      </c>
      <c r="Z456" s="298">
        <f t="shared" si="134"/>
        <v>0</v>
      </c>
      <c r="AA456" s="298">
        <f t="shared" si="134"/>
        <v>0</v>
      </c>
      <c r="AB456" s="298">
        <f t="shared" si="134"/>
        <v>0</v>
      </c>
      <c r="AC456" s="298">
        <f t="shared" si="134"/>
        <v>0</v>
      </c>
      <c r="AD456" s="298">
        <f t="shared" si="134"/>
        <v>0</v>
      </c>
      <c r="AE456" s="298">
        <f t="shared" si="134"/>
        <v>0</v>
      </c>
      <c r="AF456" s="298">
        <f t="shared" si="134"/>
        <v>0</v>
      </c>
      <c r="AG456" s="298">
        <f t="shared" si="134"/>
        <v>0</v>
      </c>
      <c r="AH456" s="298">
        <f t="shared" si="134"/>
        <v>0</v>
      </c>
      <c r="AI456" s="298">
        <f t="shared" si="134"/>
        <v>0</v>
      </c>
      <c r="AJ456" s="298">
        <f t="shared" si="134"/>
        <v>0</v>
      </c>
      <c r="AK456" s="298">
        <f t="shared" si="134"/>
        <v>0</v>
      </c>
      <c r="AL456" s="298">
        <f t="shared" si="134"/>
        <v>0</v>
      </c>
      <c r="AM456" s="298">
        <f t="shared" si="134"/>
        <v>0</v>
      </c>
      <c r="AN456" s="298">
        <f t="shared" si="134"/>
        <v>0</v>
      </c>
      <c r="AO456" s="298">
        <f t="shared" si="134"/>
        <v>0</v>
      </c>
      <c r="AP456" s="298">
        <f t="shared" si="134"/>
        <v>0</v>
      </c>
      <c r="AQ456" s="298">
        <f t="shared" si="134"/>
        <v>0</v>
      </c>
      <c r="AR456" s="298">
        <f t="shared" si="134"/>
        <v>0</v>
      </c>
      <c r="AS456" s="298">
        <f t="shared" si="134"/>
        <v>0</v>
      </c>
      <c r="AT456" s="298">
        <f t="shared" si="134"/>
        <v>0</v>
      </c>
      <c r="AU456" s="298">
        <f t="shared" si="134"/>
        <v>0</v>
      </c>
      <c r="AV456" s="298">
        <f t="shared" si="134"/>
        <v>0</v>
      </c>
      <c r="AW456" s="298">
        <f t="shared" si="134"/>
        <v>0</v>
      </c>
      <c r="AX456" s="298">
        <f t="shared" si="134"/>
        <v>0</v>
      </c>
      <c r="AY456" s="298">
        <f t="shared" ref="P456:BU460" si="136">SUMIFS(listof_result_total_scores,listof_result_program_codes,$C456,listof_result_teams,AY$3)</f>
        <v>0</v>
      </c>
      <c r="AZ456" s="298">
        <f t="shared" si="136"/>
        <v>0</v>
      </c>
      <c r="BA456" s="298">
        <f t="shared" si="136"/>
        <v>0</v>
      </c>
      <c r="BB456" s="298">
        <f t="shared" si="136"/>
        <v>0</v>
      </c>
      <c r="BC456" s="298">
        <f t="shared" si="136"/>
        <v>0</v>
      </c>
      <c r="BD456" s="298">
        <f t="shared" si="136"/>
        <v>0</v>
      </c>
      <c r="BE456" s="298">
        <f t="shared" si="136"/>
        <v>0</v>
      </c>
      <c r="BF456" s="298">
        <f t="shared" si="136"/>
        <v>0</v>
      </c>
      <c r="BG456" s="298">
        <f t="shared" si="136"/>
        <v>0</v>
      </c>
      <c r="BH456" s="298">
        <f t="shared" si="136"/>
        <v>0</v>
      </c>
      <c r="BI456" s="298">
        <f t="shared" si="136"/>
        <v>0</v>
      </c>
      <c r="BJ456" s="298">
        <f t="shared" si="136"/>
        <v>0</v>
      </c>
      <c r="BK456" s="298">
        <f t="shared" si="136"/>
        <v>0</v>
      </c>
      <c r="BL456" s="298">
        <f t="shared" si="136"/>
        <v>0</v>
      </c>
      <c r="BM456" s="298">
        <f t="shared" si="136"/>
        <v>0</v>
      </c>
      <c r="BN456" s="298">
        <f t="shared" si="136"/>
        <v>0</v>
      </c>
      <c r="BO456" s="298">
        <f t="shared" si="136"/>
        <v>0</v>
      </c>
      <c r="BP456" s="298">
        <f t="shared" si="136"/>
        <v>0</v>
      </c>
      <c r="BQ456" s="298">
        <f t="shared" si="136"/>
        <v>0</v>
      </c>
      <c r="BR456" s="298">
        <f t="shared" si="136"/>
        <v>0</v>
      </c>
      <c r="BS456" s="298">
        <f t="shared" si="136"/>
        <v>0</v>
      </c>
      <c r="BT456" s="298">
        <f t="shared" si="136"/>
        <v>0</v>
      </c>
      <c r="BU456" s="298">
        <f t="shared" si="136"/>
        <v>0</v>
      </c>
    </row>
    <row r="457" spans="2:73" ht="18" customHeight="1">
      <c r="B457" s="294">
        <v>451</v>
      </c>
      <c r="C457" s="292"/>
      <c r="D457" s="361"/>
      <c r="E457" s="362"/>
      <c r="F457" s="363"/>
      <c r="G457" s="363"/>
      <c r="H457" s="364"/>
      <c r="I457" s="363"/>
      <c r="J457" s="363"/>
      <c r="K457" s="291"/>
      <c r="L457" s="292" t="str">
        <f t="shared" si="135"/>
        <v/>
      </c>
      <c r="M457" s="292"/>
      <c r="N457" s="293">
        <f t="shared" si="132"/>
        <v>0</v>
      </c>
      <c r="O457" s="293">
        <f t="shared" si="132"/>
        <v>0</v>
      </c>
      <c r="P457" s="293">
        <f t="shared" si="136"/>
        <v>0</v>
      </c>
      <c r="Q457" s="293">
        <f t="shared" si="136"/>
        <v>0</v>
      </c>
      <c r="R457" s="293">
        <f t="shared" si="136"/>
        <v>0</v>
      </c>
      <c r="S457" s="293">
        <f t="shared" si="136"/>
        <v>0</v>
      </c>
      <c r="T457" s="293">
        <f t="shared" si="136"/>
        <v>0</v>
      </c>
      <c r="U457" s="293">
        <f t="shared" si="136"/>
        <v>0</v>
      </c>
      <c r="V457" s="293">
        <f t="shared" si="136"/>
        <v>0</v>
      </c>
      <c r="W457" s="293">
        <f t="shared" si="136"/>
        <v>0</v>
      </c>
      <c r="X457" s="293">
        <f t="shared" si="136"/>
        <v>0</v>
      </c>
      <c r="Y457" s="293">
        <f t="shared" si="136"/>
        <v>0</v>
      </c>
      <c r="Z457" s="293">
        <f t="shared" si="136"/>
        <v>0</v>
      </c>
      <c r="AA457" s="293">
        <f t="shared" si="136"/>
        <v>0</v>
      </c>
      <c r="AB457" s="293">
        <f t="shared" si="136"/>
        <v>0</v>
      </c>
      <c r="AC457" s="293">
        <f t="shared" si="136"/>
        <v>0</v>
      </c>
      <c r="AD457" s="293">
        <f t="shared" si="136"/>
        <v>0</v>
      </c>
      <c r="AE457" s="293">
        <f t="shared" si="136"/>
        <v>0</v>
      </c>
      <c r="AF457" s="293">
        <f t="shared" si="136"/>
        <v>0</v>
      </c>
      <c r="AG457" s="293">
        <f t="shared" si="136"/>
        <v>0</v>
      </c>
      <c r="AH457" s="293">
        <f t="shared" si="136"/>
        <v>0</v>
      </c>
      <c r="AI457" s="293">
        <f t="shared" si="136"/>
        <v>0</v>
      </c>
      <c r="AJ457" s="293">
        <f t="shared" si="136"/>
        <v>0</v>
      </c>
      <c r="AK457" s="293">
        <f t="shared" si="136"/>
        <v>0</v>
      </c>
      <c r="AL457" s="293">
        <f t="shared" si="136"/>
        <v>0</v>
      </c>
      <c r="AM457" s="293">
        <f t="shared" si="136"/>
        <v>0</v>
      </c>
      <c r="AN457" s="293">
        <f t="shared" si="136"/>
        <v>0</v>
      </c>
      <c r="AO457" s="293">
        <f t="shared" si="136"/>
        <v>0</v>
      </c>
      <c r="AP457" s="293">
        <f t="shared" si="136"/>
        <v>0</v>
      </c>
      <c r="AQ457" s="293">
        <f t="shared" si="136"/>
        <v>0</v>
      </c>
      <c r="AR457" s="293">
        <f t="shared" si="136"/>
        <v>0</v>
      </c>
      <c r="AS457" s="293">
        <f t="shared" si="136"/>
        <v>0</v>
      </c>
      <c r="AT457" s="293">
        <f t="shared" si="136"/>
        <v>0</v>
      </c>
      <c r="AU457" s="293">
        <f t="shared" si="136"/>
        <v>0</v>
      </c>
      <c r="AV457" s="293">
        <f t="shared" si="136"/>
        <v>0</v>
      </c>
      <c r="AW457" s="293">
        <f t="shared" si="136"/>
        <v>0</v>
      </c>
      <c r="AX457" s="293">
        <f t="shared" si="136"/>
        <v>0</v>
      </c>
      <c r="AY457" s="293">
        <f t="shared" si="136"/>
        <v>0</v>
      </c>
      <c r="AZ457" s="293">
        <f t="shared" si="136"/>
        <v>0</v>
      </c>
      <c r="BA457" s="293">
        <f t="shared" si="136"/>
        <v>0</v>
      </c>
      <c r="BB457" s="293">
        <f t="shared" si="136"/>
        <v>0</v>
      </c>
      <c r="BC457" s="293">
        <f t="shared" si="136"/>
        <v>0</v>
      </c>
      <c r="BD457" s="293">
        <f t="shared" si="136"/>
        <v>0</v>
      </c>
      <c r="BE457" s="293">
        <f t="shared" si="136"/>
        <v>0</v>
      </c>
      <c r="BF457" s="293">
        <f t="shared" si="136"/>
        <v>0</v>
      </c>
      <c r="BG457" s="293">
        <f t="shared" si="136"/>
        <v>0</v>
      </c>
      <c r="BH457" s="293">
        <f t="shared" si="136"/>
        <v>0</v>
      </c>
      <c r="BI457" s="293">
        <f t="shared" si="136"/>
        <v>0</v>
      </c>
      <c r="BJ457" s="293">
        <f t="shared" si="136"/>
        <v>0</v>
      </c>
      <c r="BK457" s="293">
        <f t="shared" si="136"/>
        <v>0</v>
      </c>
      <c r="BL457" s="293">
        <f t="shared" si="136"/>
        <v>0</v>
      </c>
      <c r="BM457" s="293">
        <f t="shared" si="136"/>
        <v>0</v>
      </c>
      <c r="BN457" s="293">
        <f t="shared" si="136"/>
        <v>0</v>
      </c>
      <c r="BO457" s="293">
        <f t="shared" si="136"/>
        <v>0</v>
      </c>
      <c r="BP457" s="293">
        <f t="shared" si="136"/>
        <v>0</v>
      </c>
      <c r="BQ457" s="293">
        <f t="shared" si="136"/>
        <v>0</v>
      </c>
      <c r="BR457" s="293">
        <f t="shared" si="136"/>
        <v>0</v>
      </c>
      <c r="BS457" s="293">
        <f t="shared" si="136"/>
        <v>0</v>
      </c>
      <c r="BT457" s="293">
        <f t="shared" si="136"/>
        <v>0</v>
      </c>
      <c r="BU457" s="293">
        <f t="shared" si="136"/>
        <v>0</v>
      </c>
    </row>
    <row r="458" spans="2:73" ht="18" customHeight="1" thickBot="1">
      <c r="B458" s="294">
        <v>452</v>
      </c>
      <c r="C458" s="297"/>
      <c r="D458" s="365"/>
      <c r="E458" s="366"/>
      <c r="F458" s="367"/>
      <c r="G458" s="367"/>
      <c r="H458" s="368"/>
      <c r="I458" s="367"/>
      <c r="J458" s="367"/>
      <c r="K458" s="295"/>
      <c r="L458" s="297" t="str">
        <f t="shared" si="135"/>
        <v/>
      </c>
      <c r="M458" s="297"/>
      <c r="N458" s="298">
        <f t="shared" si="132"/>
        <v>0</v>
      </c>
      <c r="O458" s="298">
        <f t="shared" si="132"/>
        <v>0</v>
      </c>
      <c r="P458" s="298">
        <f t="shared" si="136"/>
        <v>0</v>
      </c>
      <c r="Q458" s="298">
        <f t="shared" si="136"/>
        <v>0</v>
      </c>
      <c r="R458" s="298">
        <f t="shared" si="136"/>
        <v>0</v>
      </c>
      <c r="S458" s="298">
        <f t="shared" si="136"/>
        <v>0</v>
      </c>
      <c r="T458" s="298">
        <f t="shared" si="136"/>
        <v>0</v>
      </c>
      <c r="U458" s="298">
        <f t="shared" si="136"/>
        <v>0</v>
      </c>
      <c r="V458" s="298">
        <f t="shared" si="136"/>
        <v>0</v>
      </c>
      <c r="W458" s="298">
        <f t="shared" si="136"/>
        <v>0</v>
      </c>
      <c r="X458" s="298">
        <f t="shared" si="136"/>
        <v>0</v>
      </c>
      <c r="Y458" s="298">
        <f t="shared" si="136"/>
        <v>0</v>
      </c>
      <c r="Z458" s="298">
        <f t="shared" si="136"/>
        <v>0</v>
      </c>
      <c r="AA458" s="298">
        <f t="shared" si="136"/>
        <v>0</v>
      </c>
      <c r="AB458" s="298">
        <f t="shared" si="136"/>
        <v>0</v>
      </c>
      <c r="AC458" s="298">
        <f t="shared" si="136"/>
        <v>0</v>
      </c>
      <c r="AD458" s="298">
        <f t="shared" si="136"/>
        <v>0</v>
      </c>
      <c r="AE458" s="298">
        <f t="shared" si="136"/>
        <v>0</v>
      </c>
      <c r="AF458" s="298">
        <f t="shared" si="136"/>
        <v>0</v>
      </c>
      <c r="AG458" s="298">
        <f t="shared" si="136"/>
        <v>0</v>
      </c>
      <c r="AH458" s="298">
        <f t="shared" si="136"/>
        <v>0</v>
      </c>
      <c r="AI458" s="298">
        <f t="shared" si="136"/>
        <v>0</v>
      </c>
      <c r="AJ458" s="298">
        <f t="shared" si="136"/>
        <v>0</v>
      </c>
      <c r="AK458" s="298">
        <f t="shared" si="136"/>
        <v>0</v>
      </c>
      <c r="AL458" s="298">
        <f t="shared" si="136"/>
        <v>0</v>
      </c>
      <c r="AM458" s="298">
        <f t="shared" si="136"/>
        <v>0</v>
      </c>
      <c r="AN458" s="298">
        <f t="shared" si="136"/>
        <v>0</v>
      </c>
      <c r="AO458" s="298">
        <f t="shared" si="136"/>
        <v>0</v>
      </c>
      <c r="AP458" s="298">
        <f t="shared" si="136"/>
        <v>0</v>
      </c>
      <c r="AQ458" s="298">
        <f t="shared" si="136"/>
        <v>0</v>
      </c>
      <c r="AR458" s="298">
        <f t="shared" si="136"/>
        <v>0</v>
      </c>
      <c r="AS458" s="298">
        <f t="shared" si="136"/>
        <v>0</v>
      </c>
      <c r="AT458" s="298">
        <f t="shared" si="136"/>
        <v>0</v>
      </c>
      <c r="AU458" s="298">
        <f t="shared" si="136"/>
        <v>0</v>
      </c>
      <c r="AV458" s="298">
        <f t="shared" si="136"/>
        <v>0</v>
      </c>
      <c r="AW458" s="298">
        <f t="shared" si="136"/>
        <v>0</v>
      </c>
      <c r="AX458" s="298">
        <f t="shared" si="136"/>
        <v>0</v>
      </c>
      <c r="AY458" s="298">
        <f t="shared" si="136"/>
        <v>0</v>
      </c>
      <c r="AZ458" s="298">
        <f t="shared" si="136"/>
        <v>0</v>
      </c>
      <c r="BA458" s="298">
        <f t="shared" si="136"/>
        <v>0</v>
      </c>
      <c r="BB458" s="298">
        <f t="shared" si="136"/>
        <v>0</v>
      </c>
      <c r="BC458" s="298">
        <f t="shared" si="136"/>
        <v>0</v>
      </c>
      <c r="BD458" s="298">
        <f t="shared" si="136"/>
        <v>0</v>
      </c>
      <c r="BE458" s="298">
        <f t="shared" si="136"/>
        <v>0</v>
      </c>
      <c r="BF458" s="298">
        <f t="shared" si="136"/>
        <v>0</v>
      </c>
      <c r="BG458" s="298">
        <f t="shared" si="136"/>
        <v>0</v>
      </c>
      <c r="BH458" s="298">
        <f t="shared" si="136"/>
        <v>0</v>
      </c>
      <c r="BI458" s="298">
        <f t="shared" si="136"/>
        <v>0</v>
      </c>
      <c r="BJ458" s="298">
        <f t="shared" si="136"/>
        <v>0</v>
      </c>
      <c r="BK458" s="298">
        <f t="shared" si="136"/>
        <v>0</v>
      </c>
      <c r="BL458" s="298">
        <f t="shared" si="136"/>
        <v>0</v>
      </c>
      <c r="BM458" s="298">
        <f t="shared" si="136"/>
        <v>0</v>
      </c>
      <c r="BN458" s="298">
        <f t="shared" si="136"/>
        <v>0</v>
      </c>
      <c r="BO458" s="298">
        <f t="shared" si="136"/>
        <v>0</v>
      </c>
      <c r="BP458" s="298">
        <f t="shared" si="136"/>
        <v>0</v>
      </c>
      <c r="BQ458" s="298">
        <f t="shared" si="136"/>
        <v>0</v>
      </c>
      <c r="BR458" s="298">
        <f t="shared" si="136"/>
        <v>0</v>
      </c>
      <c r="BS458" s="298">
        <f t="shared" si="136"/>
        <v>0</v>
      </c>
      <c r="BT458" s="298">
        <f t="shared" si="136"/>
        <v>0</v>
      </c>
      <c r="BU458" s="298">
        <f t="shared" si="136"/>
        <v>0</v>
      </c>
    </row>
    <row r="459" spans="2:73" ht="18" customHeight="1">
      <c r="B459" s="294">
        <v>453</v>
      </c>
      <c r="C459" s="292"/>
      <c r="D459" s="361"/>
      <c r="E459" s="362"/>
      <c r="F459" s="363"/>
      <c r="G459" s="363"/>
      <c r="H459" s="364"/>
      <c r="I459" s="363"/>
      <c r="J459" s="363"/>
      <c r="K459" s="291"/>
      <c r="L459" s="292" t="str">
        <f t="shared" si="135"/>
        <v/>
      </c>
      <c r="M459" s="292"/>
      <c r="N459" s="293">
        <f t="shared" si="132"/>
        <v>0</v>
      </c>
      <c r="O459" s="293">
        <f t="shared" si="132"/>
        <v>0</v>
      </c>
      <c r="P459" s="293">
        <f t="shared" si="136"/>
        <v>0</v>
      </c>
      <c r="Q459" s="293">
        <f t="shared" si="136"/>
        <v>0</v>
      </c>
      <c r="R459" s="293">
        <f t="shared" si="136"/>
        <v>0</v>
      </c>
      <c r="S459" s="293">
        <f t="shared" si="136"/>
        <v>0</v>
      </c>
      <c r="T459" s="293">
        <f t="shared" si="136"/>
        <v>0</v>
      </c>
      <c r="U459" s="293">
        <f t="shared" si="136"/>
        <v>0</v>
      </c>
      <c r="V459" s="293">
        <f t="shared" si="136"/>
        <v>0</v>
      </c>
      <c r="W459" s="293">
        <f t="shared" si="136"/>
        <v>0</v>
      </c>
      <c r="X459" s="293">
        <f t="shared" si="136"/>
        <v>0</v>
      </c>
      <c r="Y459" s="293">
        <f t="shared" si="136"/>
        <v>0</v>
      </c>
      <c r="Z459" s="293">
        <f t="shared" si="136"/>
        <v>0</v>
      </c>
      <c r="AA459" s="293">
        <f t="shared" si="136"/>
        <v>0</v>
      </c>
      <c r="AB459" s="293">
        <f t="shared" si="136"/>
        <v>0</v>
      </c>
      <c r="AC459" s="293">
        <f t="shared" si="136"/>
        <v>0</v>
      </c>
      <c r="AD459" s="293">
        <f t="shared" si="136"/>
        <v>0</v>
      </c>
      <c r="AE459" s="293">
        <f t="shared" si="136"/>
        <v>0</v>
      </c>
      <c r="AF459" s="293">
        <f t="shared" si="136"/>
        <v>0</v>
      </c>
      <c r="AG459" s="293">
        <f t="shared" si="136"/>
        <v>0</v>
      </c>
      <c r="AH459" s="293">
        <f t="shared" si="136"/>
        <v>0</v>
      </c>
      <c r="AI459" s="293">
        <f t="shared" si="136"/>
        <v>0</v>
      </c>
      <c r="AJ459" s="293">
        <f t="shared" si="136"/>
        <v>0</v>
      </c>
      <c r="AK459" s="293">
        <f t="shared" si="136"/>
        <v>0</v>
      </c>
      <c r="AL459" s="293">
        <f t="shared" si="136"/>
        <v>0</v>
      </c>
      <c r="AM459" s="293">
        <f t="shared" si="136"/>
        <v>0</v>
      </c>
      <c r="AN459" s="293">
        <f t="shared" si="136"/>
        <v>0</v>
      </c>
      <c r="AO459" s="293">
        <f t="shared" si="136"/>
        <v>0</v>
      </c>
      <c r="AP459" s="293">
        <f t="shared" si="136"/>
        <v>0</v>
      </c>
      <c r="AQ459" s="293">
        <f t="shared" si="136"/>
        <v>0</v>
      </c>
      <c r="AR459" s="293">
        <f t="shared" si="136"/>
        <v>0</v>
      </c>
      <c r="AS459" s="293">
        <f t="shared" si="136"/>
        <v>0</v>
      </c>
      <c r="AT459" s="293">
        <f t="shared" si="136"/>
        <v>0</v>
      </c>
      <c r="AU459" s="293">
        <f t="shared" si="136"/>
        <v>0</v>
      </c>
      <c r="AV459" s="293">
        <f t="shared" si="136"/>
        <v>0</v>
      </c>
      <c r="AW459" s="293">
        <f t="shared" si="136"/>
        <v>0</v>
      </c>
      <c r="AX459" s="293">
        <f t="shared" si="136"/>
        <v>0</v>
      </c>
      <c r="AY459" s="293">
        <f t="shared" si="136"/>
        <v>0</v>
      </c>
      <c r="AZ459" s="293">
        <f t="shared" si="136"/>
        <v>0</v>
      </c>
      <c r="BA459" s="293">
        <f t="shared" si="136"/>
        <v>0</v>
      </c>
      <c r="BB459" s="293">
        <f t="shared" si="136"/>
        <v>0</v>
      </c>
      <c r="BC459" s="293">
        <f t="shared" si="136"/>
        <v>0</v>
      </c>
      <c r="BD459" s="293">
        <f t="shared" si="136"/>
        <v>0</v>
      </c>
      <c r="BE459" s="293">
        <f t="shared" si="136"/>
        <v>0</v>
      </c>
      <c r="BF459" s="293">
        <f t="shared" si="136"/>
        <v>0</v>
      </c>
      <c r="BG459" s="293">
        <f t="shared" si="136"/>
        <v>0</v>
      </c>
      <c r="BH459" s="293">
        <f t="shared" si="136"/>
        <v>0</v>
      </c>
      <c r="BI459" s="293">
        <f t="shared" si="136"/>
        <v>0</v>
      </c>
      <c r="BJ459" s="293">
        <f t="shared" si="136"/>
        <v>0</v>
      </c>
      <c r="BK459" s="293">
        <f t="shared" si="136"/>
        <v>0</v>
      </c>
      <c r="BL459" s="293">
        <f t="shared" si="136"/>
        <v>0</v>
      </c>
      <c r="BM459" s="293">
        <f t="shared" si="136"/>
        <v>0</v>
      </c>
      <c r="BN459" s="293">
        <f t="shared" si="136"/>
        <v>0</v>
      </c>
      <c r="BO459" s="293">
        <f t="shared" si="136"/>
        <v>0</v>
      </c>
      <c r="BP459" s="293">
        <f t="shared" si="136"/>
        <v>0</v>
      </c>
      <c r="BQ459" s="293">
        <f t="shared" si="136"/>
        <v>0</v>
      </c>
      <c r="BR459" s="293">
        <f t="shared" si="136"/>
        <v>0</v>
      </c>
      <c r="BS459" s="293">
        <f t="shared" si="136"/>
        <v>0</v>
      </c>
      <c r="BT459" s="293">
        <f t="shared" si="136"/>
        <v>0</v>
      </c>
      <c r="BU459" s="293">
        <f t="shared" si="136"/>
        <v>0</v>
      </c>
    </row>
    <row r="460" spans="2:73" ht="18" customHeight="1" thickBot="1">
      <c r="B460" s="294">
        <v>454</v>
      </c>
      <c r="C460" s="297"/>
      <c r="D460" s="365"/>
      <c r="E460" s="366"/>
      <c r="F460" s="367"/>
      <c r="G460" s="367"/>
      <c r="H460" s="368"/>
      <c r="I460" s="367"/>
      <c r="J460" s="367"/>
      <c r="K460" s="295"/>
      <c r="L460" s="297" t="str">
        <f t="shared" si="135"/>
        <v/>
      </c>
      <c r="M460" s="297"/>
      <c r="N460" s="298">
        <f t="shared" si="132"/>
        <v>0</v>
      </c>
      <c r="O460" s="298">
        <f t="shared" si="132"/>
        <v>0</v>
      </c>
      <c r="P460" s="298">
        <f t="shared" si="136"/>
        <v>0</v>
      </c>
      <c r="Q460" s="298">
        <f t="shared" si="136"/>
        <v>0</v>
      </c>
      <c r="R460" s="298">
        <f t="shared" si="136"/>
        <v>0</v>
      </c>
      <c r="S460" s="298">
        <f t="shared" si="136"/>
        <v>0</v>
      </c>
      <c r="T460" s="298">
        <f t="shared" si="136"/>
        <v>0</v>
      </c>
      <c r="U460" s="298">
        <f t="shared" si="136"/>
        <v>0</v>
      </c>
      <c r="V460" s="298">
        <f t="shared" si="136"/>
        <v>0</v>
      </c>
      <c r="W460" s="298">
        <f t="shared" si="136"/>
        <v>0</v>
      </c>
      <c r="X460" s="298">
        <f t="shared" si="136"/>
        <v>0</v>
      </c>
      <c r="Y460" s="298">
        <f t="shared" si="136"/>
        <v>0</v>
      </c>
      <c r="Z460" s="298">
        <f t="shared" si="136"/>
        <v>0</v>
      </c>
      <c r="AA460" s="298">
        <f t="shared" si="136"/>
        <v>0</v>
      </c>
      <c r="AB460" s="298">
        <f t="shared" si="136"/>
        <v>0</v>
      </c>
      <c r="AC460" s="298">
        <f t="shared" si="136"/>
        <v>0</v>
      </c>
      <c r="AD460" s="298">
        <f t="shared" si="136"/>
        <v>0</v>
      </c>
      <c r="AE460" s="298">
        <f t="shared" si="136"/>
        <v>0</v>
      </c>
      <c r="AF460" s="298">
        <f t="shared" si="136"/>
        <v>0</v>
      </c>
      <c r="AG460" s="298">
        <f t="shared" si="136"/>
        <v>0</v>
      </c>
      <c r="AH460" s="298">
        <f t="shared" si="136"/>
        <v>0</v>
      </c>
      <c r="AI460" s="298">
        <f t="shared" si="136"/>
        <v>0</v>
      </c>
      <c r="AJ460" s="298">
        <f t="shared" si="136"/>
        <v>0</v>
      </c>
      <c r="AK460" s="298">
        <f t="shared" si="136"/>
        <v>0</v>
      </c>
      <c r="AL460" s="298">
        <f t="shared" si="136"/>
        <v>0</v>
      </c>
      <c r="AM460" s="298">
        <f t="shared" si="136"/>
        <v>0</v>
      </c>
      <c r="AN460" s="298">
        <f t="shared" si="136"/>
        <v>0</v>
      </c>
      <c r="AO460" s="298">
        <f t="shared" si="136"/>
        <v>0</v>
      </c>
      <c r="AP460" s="298">
        <f t="shared" si="136"/>
        <v>0</v>
      </c>
      <c r="AQ460" s="298">
        <f t="shared" si="136"/>
        <v>0</v>
      </c>
      <c r="AR460" s="298">
        <f t="shared" si="136"/>
        <v>0</v>
      </c>
      <c r="AS460" s="298">
        <f t="shared" si="136"/>
        <v>0</v>
      </c>
      <c r="AT460" s="298">
        <f t="shared" si="136"/>
        <v>0</v>
      </c>
      <c r="AU460" s="298">
        <f t="shared" si="136"/>
        <v>0</v>
      </c>
      <c r="AV460" s="298">
        <f t="shared" si="136"/>
        <v>0</v>
      </c>
      <c r="AW460" s="298">
        <f t="shared" si="136"/>
        <v>0</v>
      </c>
      <c r="AX460" s="298">
        <f t="shared" si="136"/>
        <v>0</v>
      </c>
      <c r="AY460" s="298">
        <f t="shared" si="136"/>
        <v>0</v>
      </c>
      <c r="AZ460" s="298">
        <f t="shared" si="136"/>
        <v>0</v>
      </c>
      <c r="BA460" s="298">
        <f t="shared" si="136"/>
        <v>0</v>
      </c>
      <c r="BB460" s="298">
        <f t="shared" si="136"/>
        <v>0</v>
      </c>
      <c r="BC460" s="298">
        <f t="shared" si="136"/>
        <v>0</v>
      </c>
      <c r="BD460" s="298">
        <f t="shared" si="136"/>
        <v>0</v>
      </c>
      <c r="BE460" s="298">
        <f t="shared" si="136"/>
        <v>0</v>
      </c>
      <c r="BF460" s="298">
        <f t="shared" si="136"/>
        <v>0</v>
      </c>
      <c r="BG460" s="298">
        <f t="shared" si="136"/>
        <v>0</v>
      </c>
      <c r="BH460" s="298">
        <f t="shared" si="136"/>
        <v>0</v>
      </c>
      <c r="BI460" s="298">
        <f t="shared" si="136"/>
        <v>0</v>
      </c>
      <c r="BJ460" s="298">
        <f t="shared" si="136"/>
        <v>0</v>
      </c>
      <c r="BK460" s="298">
        <f t="shared" si="136"/>
        <v>0</v>
      </c>
      <c r="BL460" s="298">
        <f t="shared" si="136"/>
        <v>0</v>
      </c>
      <c r="BM460" s="298">
        <f t="shared" si="136"/>
        <v>0</v>
      </c>
      <c r="BN460" s="298">
        <f t="shared" si="136"/>
        <v>0</v>
      </c>
      <c r="BO460" s="298">
        <f t="shared" si="136"/>
        <v>0</v>
      </c>
      <c r="BP460" s="298">
        <f t="shared" si="136"/>
        <v>0</v>
      </c>
      <c r="BQ460" s="298">
        <f t="shared" si="136"/>
        <v>0</v>
      </c>
      <c r="BR460" s="298">
        <f t="shared" si="136"/>
        <v>0</v>
      </c>
      <c r="BS460" s="298">
        <f t="shared" si="136"/>
        <v>0</v>
      </c>
      <c r="BT460" s="298">
        <f t="shared" si="136"/>
        <v>0</v>
      </c>
      <c r="BU460" s="298">
        <f t="shared" si="136"/>
        <v>0</v>
      </c>
    </row>
    <row r="461" spans="2:73" ht="18" customHeight="1">
      <c r="B461" s="294">
        <v>455</v>
      </c>
      <c r="C461" s="292"/>
      <c r="D461" s="361"/>
      <c r="E461" s="362"/>
      <c r="F461" s="363"/>
      <c r="G461" s="363"/>
      <c r="H461" s="364"/>
      <c r="I461" s="363"/>
      <c r="J461" s="363"/>
      <c r="K461" s="291"/>
      <c r="L461" s="292" t="str">
        <f t="shared" si="135"/>
        <v/>
      </c>
      <c r="M461" s="292"/>
      <c r="N461" s="293">
        <f t="shared" si="132"/>
        <v>0</v>
      </c>
      <c r="O461" s="293">
        <f t="shared" si="132"/>
        <v>0</v>
      </c>
      <c r="P461" s="293">
        <f t="shared" ref="P461:BU465" si="137">SUMIFS(listof_result_total_scores,listof_result_program_codes,$C461,listof_result_teams,P$3)</f>
        <v>0</v>
      </c>
      <c r="Q461" s="293">
        <f t="shared" si="137"/>
        <v>0</v>
      </c>
      <c r="R461" s="293">
        <f t="shared" si="137"/>
        <v>0</v>
      </c>
      <c r="S461" s="293">
        <f t="shared" si="137"/>
        <v>0</v>
      </c>
      <c r="T461" s="293">
        <f t="shared" si="137"/>
        <v>0</v>
      </c>
      <c r="U461" s="293">
        <f t="shared" si="137"/>
        <v>0</v>
      </c>
      <c r="V461" s="293">
        <f t="shared" si="137"/>
        <v>0</v>
      </c>
      <c r="W461" s="293">
        <f t="shared" si="137"/>
        <v>0</v>
      </c>
      <c r="X461" s="293">
        <f t="shared" si="137"/>
        <v>0</v>
      </c>
      <c r="Y461" s="293">
        <f t="shared" si="137"/>
        <v>0</v>
      </c>
      <c r="Z461" s="293">
        <f t="shared" si="137"/>
        <v>0</v>
      </c>
      <c r="AA461" s="293">
        <f t="shared" si="137"/>
        <v>0</v>
      </c>
      <c r="AB461" s="293">
        <f t="shared" si="137"/>
        <v>0</v>
      </c>
      <c r="AC461" s="293">
        <f t="shared" si="137"/>
        <v>0</v>
      </c>
      <c r="AD461" s="293">
        <f t="shared" si="137"/>
        <v>0</v>
      </c>
      <c r="AE461" s="293">
        <f t="shared" si="137"/>
        <v>0</v>
      </c>
      <c r="AF461" s="293">
        <f t="shared" si="137"/>
        <v>0</v>
      </c>
      <c r="AG461" s="293">
        <f t="shared" si="137"/>
        <v>0</v>
      </c>
      <c r="AH461" s="293">
        <f t="shared" si="137"/>
        <v>0</v>
      </c>
      <c r="AI461" s="293">
        <f t="shared" si="137"/>
        <v>0</v>
      </c>
      <c r="AJ461" s="293">
        <f t="shared" si="137"/>
        <v>0</v>
      </c>
      <c r="AK461" s="293">
        <f t="shared" si="137"/>
        <v>0</v>
      </c>
      <c r="AL461" s="293">
        <f t="shared" si="137"/>
        <v>0</v>
      </c>
      <c r="AM461" s="293">
        <f t="shared" si="137"/>
        <v>0</v>
      </c>
      <c r="AN461" s="293">
        <f t="shared" si="137"/>
        <v>0</v>
      </c>
      <c r="AO461" s="293">
        <f t="shared" si="137"/>
        <v>0</v>
      </c>
      <c r="AP461" s="293">
        <f t="shared" si="137"/>
        <v>0</v>
      </c>
      <c r="AQ461" s="293">
        <f t="shared" si="137"/>
        <v>0</v>
      </c>
      <c r="AR461" s="293">
        <f t="shared" si="137"/>
        <v>0</v>
      </c>
      <c r="AS461" s="293">
        <f t="shared" si="137"/>
        <v>0</v>
      </c>
      <c r="AT461" s="293">
        <f t="shared" si="137"/>
        <v>0</v>
      </c>
      <c r="AU461" s="293">
        <f t="shared" si="137"/>
        <v>0</v>
      </c>
      <c r="AV461" s="293">
        <f t="shared" si="137"/>
        <v>0</v>
      </c>
      <c r="AW461" s="293">
        <f t="shared" si="137"/>
        <v>0</v>
      </c>
      <c r="AX461" s="293">
        <f t="shared" si="137"/>
        <v>0</v>
      </c>
      <c r="AY461" s="293">
        <f t="shared" si="137"/>
        <v>0</v>
      </c>
      <c r="AZ461" s="293">
        <f t="shared" si="137"/>
        <v>0</v>
      </c>
      <c r="BA461" s="293">
        <f t="shared" si="137"/>
        <v>0</v>
      </c>
      <c r="BB461" s="293">
        <f t="shared" si="137"/>
        <v>0</v>
      </c>
      <c r="BC461" s="293">
        <f t="shared" si="137"/>
        <v>0</v>
      </c>
      <c r="BD461" s="293">
        <f t="shared" si="137"/>
        <v>0</v>
      </c>
      <c r="BE461" s="293">
        <f t="shared" si="137"/>
        <v>0</v>
      </c>
      <c r="BF461" s="293">
        <f t="shared" si="137"/>
        <v>0</v>
      </c>
      <c r="BG461" s="293">
        <f t="shared" si="137"/>
        <v>0</v>
      </c>
      <c r="BH461" s="293">
        <f t="shared" si="137"/>
        <v>0</v>
      </c>
      <c r="BI461" s="293">
        <f t="shared" si="137"/>
        <v>0</v>
      </c>
      <c r="BJ461" s="293">
        <f t="shared" si="137"/>
        <v>0</v>
      </c>
      <c r="BK461" s="293">
        <f t="shared" si="137"/>
        <v>0</v>
      </c>
      <c r="BL461" s="293">
        <f t="shared" si="137"/>
        <v>0</v>
      </c>
      <c r="BM461" s="293">
        <f t="shared" si="137"/>
        <v>0</v>
      </c>
      <c r="BN461" s="293">
        <f t="shared" si="137"/>
        <v>0</v>
      </c>
      <c r="BO461" s="293">
        <f t="shared" si="137"/>
        <v>0</v>
      </c>
      <c r="BP461" s="293">
        <f t="shared" si="137"/>
        <v>0</v>
      </c>
      <c r="BQ461" s="293">
        <f t="shared" si="137"/>
        <v>0</v>
      </c>
      <c r="BR461" s="293">
        <f t="shared" si="137"/>
        <v>0</v>
      </c>
      <c r="BS461" s="293">
        <f t="shared" si="137"/>
        <v>0</v>
      </c>
      <c r="BT461" s="293">
        <f t="shared" si="137"/>
        <v>0</v>
      </c>
      <c r="BU461" s="293">
        <f t="shared" si="137"/>
        <v>0</v>
      </c>
    </row>
    <row r="462" spans="2:73" ht="18" customHeight="1" thickBot="1">
      <c r="B462" s="294">
        <v>456</v>
      </c>
      <c r="C462" s="297"/>
      <c r="D462" s="365"/>
      <c r="E462" s="366"/>
      <c r="F462" s="367"/>
      <c r="G462" s="367"/>
      <c r="H462" s="368"/>
      <c r="I462" s="367"/>
      <c r="J462" s="367"/>
      <c r="K462" s="295"/>
      <c r="L462" s="297" t="str">
        <f t="shared" si="135"/>
        <v/>
      </c>
      <c r="M462" s="297"/>
      <c r="N462" s="298">
        <f t="shared" si="132"/>
        <v>0</v>
      </c>
      <c r="O462" s="298">
        <f t="shared" si="132"/>
        <v>0</v>
      </c>
      <c r="P462" s="298">
        <f t="shared" si="137"/>
        <v>0</v>
      </c>
      <c r="Q462" s="298">
        <f t="shared" si="137"/>
        <v>0</v>
      </c>
      <c r="R462" s="298">
        <f t="shared" si="137"/>
        <v>0</v>
      </c>
      <c r="S462" s="298">
        <f t="shared" si="137"/>
        <v>0</v>
      </c>
      <c r="T462" s="298">
        <f t="shared" si="137"/>
        <v>0</v>
      </c>
      <c r="U462" s="298">
        <f t="shared" si="137"/>
        <v>0</v>
      </c>
      <c r="V462" s="298">
        <f t="shared" si="137"/>
        <v>0</v>
      </c>
      <c r="W462" s="298">
        <f t="shared" si="137"/>
        <v>0</v>
      </c>
      <c r="X462" s="298">
        <f t="shared" si="137"/>
        <v>0</v>
      </c>
      <c r="Y462" s="298">
        <f t="shared" si="137"/>
        <v>0</v>
      </c>
      <c r="Z462" s="298">
        <f t="shared" si="137"/>
        <v>0</v>
      </c>
      <c r="AA462" s="298">
        <f t="shared" si="137"/>
        <v>0</v>
      </c>
      <c r="AB462" s="298">
        <f t="shared" si="137"/>
        <v>0</v>
      </c>
      <c r="AC462" s="298">
        <f t="shared" si="137"/>
        <v>0</v>
      </c>
      <c r="AD462" s="298">
        <f t="shared" si="137"/>
        <v>0</v>
      </c>
      <c r="AE462" s="298">
        <f t="shared" si="137"/>
        <v>0</v>
      </c>
      <c r="AF462" s="298">
        <f t="shared" si="137"/>
        <v>0</v>
      </c>
      <c r="AG462" s="298">
        <f t="shared" si="137"/>
        <v>0</v>
      </c>
      <c r="AH462" s="298">
        <f t="shared" si="137"/>
        <v>0</v>
      </c>
      <c r="AI462" s="298">
        <f t="shared" si="137"/>
        <v>0</v>
      </c>
      <c r="AJ462" s="298">
        <f t="shared" si="137"/>
        <v>0</v>
      </c>
      <c r="AK462" s="298">
        <f t="shared" si="137"/>
        <v>0</v>
      </c>
      <c r="AL462" s="298">
        <f t="shared" si="137"/>
        <v>0</v>
      </c>
      <c r="AM462" s="298">
        <f t="shared" si="137"/>
        <v>0</v>
      </c>
      <c r="AN462" s="298">
        <f t="shared" si="137"/>
        <v>0</v>
      </c>
      <c r="AO462" s="298">
        <f t="shared" si="137"/>
        <v>0</v>
      </c>
      <c r="AP462" s="298">
        <f t="shared" si="137"/>
        <v>0</v>
      </c>
      <c r="AQ462" s="298">
        <f t="shared" si="137"/>
        <v>0</v>
      </c>
      <c r="AR462" s="298">
        <f t="shared" si="137"/>
        <v>0</v>
      </c>
      <c r="AS462" s="298">
        <f t="shared" si="137"/>
        <v>0</v>
      </c>
      <c r="AT462" s="298">
        <f t="shared" si="137"/>
        <v>0</v>
      </c>
      <c r="AU462" s="298">
        <f t="shared" si="137"/>
        <v>0</v>
      </c>
      <c r="AV462" s="298">
        <f t="shared" si="137"/>
        <v>0</v>
      </c>
      <c r="AW462" s="298">
        <f t="shared" si="137"/>
        <v>0</v>
      </c>
      <c r="AX462" s="298">
        <f t="shared" si="137"/>
        <v>0</v>
      </c>
      <c r="AY462" s="298">
        <f t="shared" si="137"/>
        <v>0</v>
      </c>
      <c r="AZ462" s="298">
        <f t="shared" si="137"/>
        <v>0</v>
      </c>
      <c r="BA462" s="298">
        <f t="shared" si="137"/>
        <v>0</v>
      </c>
      <c r="BB462" s="298">
        <f t="shared" si="137"/>
        <v>0</v>
      </c>
      <c r="BC462" s="298">
        <f t="shared" si="137"/>
        <v>0</v>
      </c>
      <c r="BD462" s="298">
        <f t="shared" si="137"/>
        <v>0</v>
      </c>
      <c r="BE462" s="298">
        <f t="shared" si="137"/>
        <v>0</v>
      </c>
      <c r="BF462" s="298">
        <f t="shared" si="137"/>
        <v>0</v>
      </c>
      <c r="BG462" s="298">
        <f t="shared" si="137"/>
        <v>0</v>
      </c>
      <c r="BH462" s="298">
        <f t="shared" si="137"/>
        <v>0</v>
      </c>
      <c r="BI462" s="298">
        <f t="shared" si="137"/>
        <v>0</v>
      </c>
      <c r="BJ462" s="298">
        <f t="shared" si="137"/>
        <v>0</v>
      </c>
      <c r="BK462" s="298">
        <f t="shared" si="137"/>
        <v>0</v>
      </c>
      <c r="BL462" s="298">
        <f t="shared" si="137"/>
        <v>0</v>
      </c>
      <c r="BM462" s="298">
        <f t="shared" si="137"/>
        <v>0</v>
      </c>
      <c r="BN462" s="298">
        <f t="shared" si="137"/>
        <v>0</v>
      </c>
      <c r="BO462" s="298">
        <f t="shared" si="137"/>
        <v>0</v>
      </c>
      <c r="BP462" s="298">
        <f t="shared" si="137"/>
        <v>0</v>
      </c>
      <c r="BQ462" s="298">
        <f t="shared" si="137"/>
        <v>0</v>
      </c>
      <c r="BR462" s="298">
        <f t="shared" si="137"/>
        <v>0</v>
      </c>
      <c r="BS462" s="298">
        <f t="shared" si="137"/>
        <v>0</v>
      </c>
      <c r="BT462" s="298">
        <f t="shared" si="137"/>
        <v>0</v>
      </c>
      <c r="BU462" s="298">
        <f t="shared" si="137"/>
        <v>0</v>
      </c>
    </row>
    <row r="463" spans="2:73" ht="18" customHeight="1">
      <c r="B463" s="294">
        <v>457</v>
      </c>
      <c r="C463" s="292"/>
      <c r="D463" s="361"/>
      <c r="E463" s="362"/>
      <c r="F463" s="363"/>
      <c r="G463" s="363"/>
      <c r="H463" s="364"/>
      <c r="I463" s="363"/>
      <c r="J463" s="363"/>
      <c r="K463" s="291"/>
      <c r="L463" s="292" t="str">
        <f t="shared" si="135"/>
        <v/>
      </c>
      <c r="M463" s="292"/>
      <c r="N463" s="293">
        <f t="shared" si="132"/>
        <v>0</v>
      </c>
      <c r="O463" s="293">
        <f t="shared" si="132"/>
        <v>0</v>
      </c>
      <c r="P463" s="293">
        <f t="shared" si="137"/>
        <v>0</v>
      </c>
      <c r="Q463" s="293">
        <f t="shared" si="137"/>
        <v>0</v>
      </c>
      <c r="R463" s="293">
        <f t="shared" si="137"/>
        <v>0</v>
      </c>
      <c r="S463" s="293">
        <f t="shared" si="137"/>
        <v>0</v>
      </c>
      <c r="T463" s="293">
        <f t="shared" si="137"/>
        <v>0</v>
      </c>
      <c r="U463" s="293">
        <f t="shared" si="137"/>
        <v>0</v>
      </c>
      <c r="V463" s="293">
        <f t="shared" si="137"/>
        <v>0</v>
      </c>
      <c r="W463" s="293">
        <f t="shared" si="137"/>
        <v>0</v>
      </c>
      <c r="X463" s="293">
        <f t="shared" si="137"/>
        <v>0</v>
      </c>
      <c r="Y463" s="293">
        <f t="shared" si="137"/>
        <v>0</v>
      </c>
      <c r="Z463" s="293">
        <f t="shared" si="137"/>
        <v>0</v>
      </c>
      <c r="AA463" s="293">
        <f t="shared" si="137"/>
        <v>0</v>
      </c>
      <c r="AB463" s="293">
        <f t="shared" si="137"/>
        <v>0</v>
      </c>
      <c r="AC463" s="293">
        <f t="shared" si="137"/>
        <v>0</v>
      </c>
      <c r="AD463" s="293">
        <f t="shared" si="137"/>
        <v>0</v>
      </c>
      <c r="AE463" s="293">
        <f t="shared" si="137"/>
        <v>0</v>
      </c>
      <c r="AF463" s="293">
        <f t="shared" si="137"/>
        <v>0</v>
      </c>
      <c r="AG463" s="293">
        <f t="shared" si="137"/>
        <v>0</v>
      </c>
      <c r="AH463" s="293">
        <f t="shared" si="137"/>
        <v>0</v>
      </c>
      <c r="AI463" s="293">
        <f t="shared" si="137"/>
        <v>0</v>
      </c>
      <c r="AJ463" s="293">
        <f t="shared" si="137"/>
        <v>0</v>
      </c>
      <c r="AK463" s="293">
        <f t="shared" si="137"/>
        <v>0</v>
      </c>
      <c r="AL463" s="293">
        <f t="shared" si="137"/>
        <v>0</v>
      </c>
      <c r="AM463" s="293">
        <f t="shared" si="137"/>
        <v>0</v>
      </c>
      <c r="AN463" s="293">
        <f t="shared" si="137"/>
        <v>0</v>
      </c>
      <c r="AO463" s="293">
        <f t="shared" si="137"/>
        <v>0</v>
      </c>
      <c r="AP463" s="293">
        <f t="shared" si="137"/>
        <v>0</v>
      </c>
      <c r="AQ463" s="293">
        <f t="shared" si="137"/>
        <v>0</v>
      </c>
      <c r="AR463" s="293">
        <f t="shared" si="137"/>
        <v>0</v>
      </c>
      <c r="AS463" s="293">
        <f t="shared" si="137"/>
        <v>0</v>
      </c>
      <c r="AT463" s="293">
        <f t="shared" si="137"/>
        <v>0</v>
      </c>
      <c r="AU463" s="293">
        <f t="shared" si="137"/>
        <v>0</v>
      </c>
      <c r="AV463" s="293">
        <f t="shared" si="137"/>
        <v>0</v>
      </c>
      <c r="AW463" s="293">
        <f t="shared" si="137"/>
        <v>0</v>
      </c>
      <c r="AX463" s="293">
        <f t="shared" si="137"/>
        <v>0</v>
      </c>
      <c r="AY463" s="293">
        <f t="shared" si="137"/>
        <v>0</v>
      </c>
      <c r="AZ463" s="293">
        <f t="shared" si="137"/>
        <v>0</v>
      </c>
      <c r="BA463" s="293">
        <f t="shared" si="137"/>
        <v>0</v>
      </c>
      <c r="BB463" s="293">
        <f t="shared" si="137"/>
        <v>0</v>
      </c>
      <c r="BC463" s="293">
        <f t="shared" si="137"/>
        <v>0</v>
      </c>
      <c r="BD463" s="293">
        <f t="shared" si="137"/>
        <v>0</v>
      </c>
      <c r="BE463" s="293">
        <f t="shared" si="137"/>
        <v>0</v>
      </c>
      <c r="BF463" s="293">
        <f t="shared" si="137"/>
        <v>0</v>
      </c>
      <c r="BG463" s="293">
        <f t="shared" si="137"/>
        <v>0</v>
      </c>
      <c r="BH463" s="293">
        <f t="shared" si="137"/>
        <v>0</v>
      </c>
      <c r="BI463" s="293">
        <f t="shared" si="137"/>
        <v>0</v>
      </c>
      <c r="BJ463" s="293">
        <f t="shared" si="137"/>
        <v>0</v>
      </c>
      <c r="BK463" s="293">
        <f t="shared" si="137"/>
        <v>0</v>
      </c>
      <c r="BL463" s="293">
        <f t="shared" si="137"/>
        <v>0</v>
      </c>
      <c r="BM463" s="293">
        <f t="shared" si="137"/>
        <v>0</v>
      </c>
      <c r="BN463" s="293">
        <f t="shared" si="137"/>
        <v>0</v>
      </c>
      <c r="BO463" s="293">
        <f t="shared" si="137"/>
        <v>0</v>
      </c>
      <c r="BP463" s="293">
        <f t="shared" si="137"/>
        <v>0</v>
      </c>
      <c r="BQ463" s="293">
        <f t="shared" si="137"/>
        <v>0</v>
      </c>
      <c r="BR463" s="293">
        <f t="shared" si="137"/>
        <v>0</v>
      </c>
      <c r="BS463" s="293">
        <f t="shared" si="137"/>
        <v>0</v>
      </c>
      <c r="BT463" s="293">
        <f t="shared" si="137"/>
        <v>0</v>
      </c>
      <c r="BU463" s="293">
        <f t="shared" si="137"/>
        <v>0</v>
      </c>
    </row>
    <row r="464" spans="2:73" ht="18" customHeight="1" thickBot="1">
      <c r="B464" s="294">
        <v>458</v>
      </c>
      <c r="C464" s="297"/>
      <c r="D464" s="365"/>
      <c r="E464" s="366"/>
      <c r="F464" s="367"/>
      <c r="G464" s="367"/>
      <c r="H464" s="368"/>
      <c r="I464" s="367"/>
      <c r="J464" s="367"/>
      <c r="K464" s="295"/>
      <c r="L464" s="297" t="str">
        <f t="shared" si="135"/>
        <v/>
      </c>
      <c r="M464" s="297"/>
      <c r="N464" s="298">
        <f t="shared" si="132"/>
        <v>0</v>
      </c>
      <c r="O464" s="298">
        <f t="shared" si="132"/>
        <v>0</v>
      </c>
      <c r="P464" s="298">
        <f t="shared" si="137"/>
        <v>0</v>
      </c>
      <c r="Q464" s="298">
        <f t="shared" si="137"/>
        <v>0</v>
      </c>
      <c r="R464" s="298">
        <f t="shared" si="137"/>
        <v>0</v>
      </c>
      <c r="S464" s="298">
        <f t="shared" si="137"/>
        <v>0</v>
      </c>
      <c r="T464" s="298">
        <f t="shared" si="137"/>
        <v>0</v>
      </c>
      <c r="U464" s="298">
        <f t="shared" si="137"/>
        <v>0</v>
      </c>
      <c r="V464" s="298">
        <f t="shared" si="137"/>
        <v>0</v>
      </c>
      <c r="W464" s="298">
        <f t="shared" si="137"/>
        <v>0</v>
      </c>
      <c r="X464" s="298">
        <f t="shared" si="137"/>
        <v>0</v>
      </c>
      <c r="Y464" s="298">
        <f t="shared" si="137"/>
        <v>0</v>
      </c>
      <c r="Z464" s="298">
        <f t="shared" si="137"/>
        <v>0</v>
      </c>
      <c r="AA464" s="298">
        <f t="shared" si="137"/>
        <v>0</v>
      </c>
      <c r="AB464" s="298">
        <f t="shared" si="137"/>
        <v>0</v>
      </c>
      <c r="AC464" s="298">
        <f t="shared" si="137"/>
        <v>0</v>
      </c>
      <c r="AD464" s="298">
        <f t="shared" si="137"/>
        <v>0</v>
      </c>
      <c r="AE464" s="298">
        <f t="shared" si="137"/>
        <v>0</v>
      </c>
      <c r="AF464" s="298">
        <f t="shared" si="137"/>
        <v>0</v>
      </c>
      <c r="AG464" s="298">
        <f t="shared" si="137"/>
        <v>0</v>
      </c>
      <c r="AH464" s="298">
        <f t="shared" si="137"/>
        <v>0</v>
      </c>
      <c r="AI464" s="298">
        <f t="shared" si="137"/>
        <v>0</v>
      </c>
      <c r="AJ464" s="298">
        <f t="shared" si="137"/>
        <v>0</v>
      </c>
      <c r="AK464" s="298">
        <f t="shared" si="137"/>
        <v>0</v>
      </c>
      <c r="AL464" s="298">
        <f t="shared" si="137"/>
        <v>0</v>
      </c>
      <c r="AM464" s="298">
        <f t="shared" si="137"/>
        <v>0</v>
      </c>
      <c r="AN464" s="298">
        <f t="shared" si="137"/>
        <v>0</v>
      </c>
      <c r="AO464" s="298">
        <f t="shared" si="137"/>
        <v>0</v>
      </c>
      <c r="AP464" s="298">
        <f t="shared" si="137"/>
        <v>0</v>
      </c>
      <c r="AQ464" s="298">
        <f t="shared" si="137"/>
        <v>0</v>
      </c>
      <c r="AR464" s="298">
        <f t="shared" si="137"/>
        <v>0</v>
      </c>
      <c r="AS464" s="298">
        <f t="shared" si="137"/>
        <v>0</v>
      </c>
      <c r="AT464" s="298">
        <f t="shared" si="137"/>
        <v>0</v>
      </c>
      <c r="AU464" s="298">
        <f t="shared" si="137"/>
        <v>0</v>
      </c>
      <c r="AV464" s="298">
        <f t="shared" si="137"/>
        <v>0</v>
      </c>
      <c r="AW464" s="298">
        <f t="shared" si="137"/>
        <v>0</v>
      </c>
      <c r="AX464" s="298">
        <f t="shared" si="137"/>
        <v>0</v>
      </c>
      <c r="AY464" s="298">
        <f t="shared" si="137"/>
        <v>0</v>
      </c>
      <c r="AZ464" s="298">
        <f t="shared" si="137"/>
        <v>0</v>
      </c>
      <c r="BA464" s="298">
        <f t="shared" si="137"/>
        <v>0</v>
      </c>
      <c r="BB464" s="298">
        <f t="shared" si="137"/>
        <v>0</v>
      </c>
      <c r="BC464" s="298">
        <f t="shared" si="137"/>
        <v>0</v>
      </c>
      <c r="BD464" s="298">
        <f t="shared" si="137"/>
        <v>0</v>
      </c>
      <c r="BE464" s="298">
        <f t="shared" si="137"/>
        <v>0</v>
      </c>
      <c r="BF464" s="298">
        <f t="shared" si="137"/>
        <v>0</v>
      </c>
      <c r="BG464" s="298">
        <f t="shared" si="137"/>
        <v>0</v>
      </c>
      <c r="BH464" s="298">
        <f t="shared" si="137"/>
        <v>0</v>
      </c>
      <c r="BI464" s="298">
        <f t="shared" si="137"/>
        <v>0</v>
      </c>
      <c r="BJ464" s="298">
        <f t="shared" si="137"/>
        <v>0</v>
      </c>
      <c r="BK464" s="298">
        <f t="shared" si="137"/>
        <v>0</v>
      </c>
      <c r="BL464" s="298">
        <f t="shared" si="137"/>
        <v>0</v>
      </c>
      <c r="BM464" s="298">
        <f t="shared" si="137"/>
        <v>0</v>
      </c>
      <c r="BN464" s="298">
        <f t="shared" si="137"/>
        <v>0</v>
      </c>
      <c r="BO464" s="298">
        <f t="shared" si="137"/>
        <v>0</v>
      </c>
      <c r="BP464" s="298">
        <f t="shared" si="137"/>
        <v>0</v>
      </c>
      <c r="BQ464" s="298">
        <f t="shared" si="137"/>
        <v>0</v>
      </c>
      <c r="BR464" s="298">
        <f t="shared" si="137"/>
        <v>0</v>
      </c>
      <c r="BS464" s="298">
        <f t="shared" si="137"/>
        <v>0</v>
      </c>
      <c r="BT464" s="298">
        <f t="shared" si="137"/>
        <v>0</v>
      </c>
      <c r="BU464" s="298">
        <f t="shared" si="137"/>
        <v>0</v>
      </c>
    </row>
    <row r="465" spans="2:73" ht="18" customHeight="1">
      <c r="B465" s="294">
        <v>459</v>
      </c>
      <c r="C465" s="292"/>
      <c r="D465" s="361"/>
      <c r="E465" s="362"/>
      <c r="F465" s="363"/>
      <c r="G465" s="363"/>
      <c r="H465" s="364"/>
      <c r="I465" s="363"/>
      <c r="J465" s="363"/>
      <c r="K465" s="291"/>
      <c r="L465" s="292" t="str">
        <f t="shared" si="135"/>
        <v/>
      </c>
      <c r="M465" s="292"/>
      <c r="N465" s="293">
        <f t="shared" si="132"/>
        <v>0</v>
      </c>
      <c r="O465" s="293">
        <f t="shared" si="132"/>
        <v>0</v>
      </c>
      <c r="P465" s="293">
        <f t="shared" si="137"/>
        <v>0</v>
      </c>
      <c r="Q465" s="293">
        <f t="shared" si="137"/>
        <v>0</v>
      </c>
      <c r="R465" s="293">
        <f t="shared" si="137"/>
        <v>0</v>
      </c>
      <c r="S465" s="293">
        <f t="shared" si="137"/>
        <v>0</v>
      </c>
      <c r="T465" s="293">
        <f t="shared" si="137"/>
        <v>0</v>
      </c>
      <c r="U465" s="293">
        <f t="shared" si="137"/>
        <v>0</v>
      </c>
      <c r="V465" s="293">
        <f t="shared" si="137"/>
        <v>0</v>
      </c>
      <c r="W465" s="293">
        <f t="shared" si="137"/>
        <v>0</v>
      </c>
      <c r="X465" s="293">
        <f t="shared" si="137"/>
        <v>0</v>
      </c>
      <c r="Y465" s="293">
        <f t="shared" si="137"/>
        <v>0</v>
      </c>
      <c r="Z465" s="293">
        <f t="shared" si="137"/>
        <v>0</v>
      </c>
      <c r="AA465" s="293">
        <f t="shared" si="137"/>
        <v>0</v>
      </c>
      <c r="AB465" s="293">
        <f t="shared" si="137"/>
        <v>0</v>
      </c>
      <c r="AC465" s="293">
        <f t="shared" si="137"/>
        <v>0</v>
      </c>
      <c r="AD465" s="293">
        <f t="shared" si="137"/>
        <v>0</v>
      </c>
      <c r="AE465" s="293">
        <f t="shared" si="137"/>
        <v>0</v>
      </c>
      <c r="AF465" s="293">
        <f t="shared" si="137"/>
        <v>0</v>
      </c>
      <c r="AG465" s="293">
        <f t="shared" si="137"/>
        <v>0</v>
      </c>
      <c r="AH465" s="293">
        <f t="shared" si="137"/>
        <v>0</v>
      </c>
      <c r="AI465" s="293">
        <f t="shared" si="137"/>
        <v>0</v>
      </c>
      <c r="AJ465" s="293">
        <f t="shared" si="137"/>
        <v>0</v>
      </c>
      <c r="AK465" s="293">
        <f t="shared" si="137"/>
        <v>0</v>
      </c>
      <c r="AL465" s="293">
        <f t="shared" si="137"/>
        <v>0</v>
      </c>
      <c r="AM465" s="293">
        <f t="shared" ref="P465:BU470" si="138">SUMIFS(listof_result_total_scores,listof_result_program_codes,$C465,listof_result_teams,AM$3)</f>
        <v>0</v>
      </c>
      <c r="AN465" s="293">
        <f t="shared" si="138"/>
        <v>0</v>
      </c>
      <c r="AO465" s="293">
        <f t="shared" si="138"/>
        <v>0</v>
      </c>
      <c r="AP465" s="293">
        <f t="shared" si="138"/>
        <v>0</v>
      </c>
      <c r="AQ465" s="293">
        <f t="shared" si="138"/>
        <v>0</v>
      </c>
      <c r="AR465" s="293">
        <f t="shared" si="138"/>
        <v>0</v>
      </c>
      <c r="AS465" s="293">
        <f t="shared" si="138"/>
        <v>0</v>
      </c>
      <c r="AT465" s="293">
        <f t="shared" si="138"/>
        <v>0</v>
      </c>
      <c r="AU465" s="293">
        <f t="shared" si="138"/>
        <v>0</v>
      </c>
      <c r="AV465" s="293">
        <f t="shared" si="138"/>
        <v>0</v>
      </c>
      <c r="AW465" s="293">
        <f t="shared" si="138"/>
        <v>0</v>
      </c>
      <c r="AX465" s="293">
        <f t="shared" si="138"/>
        <v>0</v>
      </c>
      <c r="AY465" s="293">
        <f t="shared" si="138"/>
        <v>0</v>
      </c>
      <c r="AZ465" s="293">
        <f t="shared" si="138"/>
        <v>0</v>
      </c>
      <c r="BA465" s="293">
        <f t="shared" si="138"/>
        <v>0</v>
      </c>
      <c r="BB465" s="293">
        <f t="shared" si="138"/>
        <v>0</v>
      </c>
      <c r="BC465" s="293">
        <f t="shared" si="138"/>
        <v>0</v>
      </c>
      <c r="BD465" s="293">
        <f t="shared" si="138"/>
        <v>0</v>
      </c>
      <c r="BE465" s="293">
        <f t="shared" si="138"/>
        <v>0</v>
      </c>
      <c r="BF465" s="293">
        <f t="shared" si="138"/>
        <v>0</v>
      </c>
      <c r="BG465" s="293">
        <f t="shared" si="138"/>
        <v>0</v>
      </c>
      <c r="BH465" s="293">
        <f t="shared" si="138"/>
        <v>0</v>
      </c>
      <c r="BI465" s="293">
        <f t="shared" si="138"/>
        <v>0</v>
      </c>
      <c r="BJ465" s="293">
        <f t="shared" si="138"/>
        <v>0</v>
      </c>
      <c r="BK465" s="293">
        <f t="shared" si="138"/>
        <v>0</v>
      </c>
      <c r="BL465" s="293">
        <f t="shared" si="138"/>
        <v>0</v>
      </c>
      <c r="BM465" s="293">
        <f t="shared" si="138"/>
        <v>0</v>
      </c>
      <c r="BN465" s="293">
        <f t="shared" si="138"/>
        <v>0</v>
      </c>
      <c r="BO465" s="293">
        <f t="shared" si="138"/>
        <v>0</v>
      </c>
      <c r="BP465" s="293">
        <f t="shared" si="138"/>
        <v>0</v>
      </c>
      <c r="BQ465" s="293">
        <f t="shared" si="138"/>
        <v>0</v>
      </c>
      <c r="BR465" s="293">
        <f t="shared" si="138"/>
        <v>0</v>
      </c>
      <c r="BS465" s="293">
        <f t="shared" si="138"/>
        <v>0</v>
      </c>
      <c r="BT465" s="293">
        <f t="shared" si="138"/>
        <v>0</v>
      </c>
      <c r="BU465" s="293">
        <f t="shared" si="138"/>
        <v>0</v>
      </c>
    </row>
    <row r="466" spans="2:73" ht="18" customHeight="1" thickBot="1">
      <c r="B466" s="294">
        <v>460</v>
      </c>
      <c r="C466" s="297"/>
      <c r="D466" s="365"/>
      <c r="E466" s="366"/>
      <c r="F466" s="367"/>
      <c r="G466" s="367"/>
      <c r="H466" s="368"/>
      <c r="I466" s="367"/>
      <c r="J466" s="367"/>
      <c r="K466" s="295"/>
      <c r="L466" s="297" t="str">
        <f t="shared" si="135"/>
        <v/>
      </c>
      <c r="M466" s="297"/>
      <c r="N466" s="298">
        <f t="shared" si="132"/>
        <v>0</v>
      </c>
      <c r="O466" s="298">
        <f t="shared" si="132"/>
        <v>0</v>
      </c>
      <c r="P466" s="298">
        <f t="shared" si="138"/>
        <v>0</v>
      </c>
      <c r="Q466" s="298">
        <f t="shared" si="138"/>
        <v>0</v>
      </c>
      <c r="R466" s="298">
        <f t="shared" si="138"/>
        <v>0</v>
      </c>
      <c r="S466" s="298">
        <f t="shared" si="138"/>
        <v>0</v>
      </c>
      <c r="T466" s="298">
        <f t="shared" si="138"/>
        <v>0</v>
      </c>
      <c r="U466" s="298">
        <f t="shared" si="138"/>
        <v>0</v>
      </c>
      <c r="V466" s="298">
        <f t="shared" si="138"/>
        <v>0</v>
      </c>
      <c r="W466" s="298">
        <f t="shared" si="138"/>
        <v>0</v>
      </c>
      <c r="X466" s="298">
        <f t="shared" si="138"/>
        <v>0</v>
      </c>
      <c r="Y466" s="298">
        <f t="shared" si="138"/>
        <v>0</v>
      </c>
      <c r="Z466" s="298">
        <f t="shared" si="138"/>
        <v>0</v>
      </c>
      <c r="AA466" s="298">
        <f t="shared" si="138"/>
        <v>0</v>
      </c>
      <c r="AB466" s="298">
        <f t="shared" si="138"/>
        <v>0</v>
      </c>
      <c r="AC466" s="298">
        <f t="shared" si="138"/>
        <v>0</v>
      </c>
      <c r="AD466" s="298">
        <f t="shared" si="138"/>
        <v>0</v>
      </c>
      <c r="AE466" s="298">
        <f t="shared" si="138"/>
        <v>0</v>
      </c>
      <c r="AF466" s="298">
        <f t="shared" si="138"/>
        <v>0</v>
      </c>
      <c r="AG466" s="298">
        <f t="shared" si="138"/>
        <v>0</v>
      </c>
      <c r="AH466" s="298">
        <f t="shared" si="138"/>
        <v>0</v>
      </c>
      <c r="AI466" s="298">
        <f t="shared" si="138"/>
        <v>0</v>
      </c>
      <c r="AJ466" s="298">
        <f t="shared" si="138"/>
        <v>0</v>
      </c>
      <c r="AK466" s="298">
        <f t="shared" si="138"/>
        <v>0</v>
      </c>
      <c r="AL466" s="298">
        <f t="shared" si="138"/>
        <v>0</v>
      </c>
      <c r="AM466" s="298">
        <f t="shared" si="138"/>
        <v>0</v>
      </c>
      <c r="AN466" s="298">
        <f t="shared" si="138"/>
        <v>0</v>
      </c>
      <c r="AO466" s="298">
        <f t="shared" si="138"/>
        <v>0</v>
      </c>
      <c r="AP466" s="298">
        <f t="shared" si="138"/>
        <v>0</v>
      </c>
      <c r="AQ466" s="298">
        <f t="shared" si="138"/>
        <v>0</v>
      </c>
      <c r="AR466" s="298">
        <f t="shared" si="138"/>
        <v>0</v>
      </c>
      <c r="AS466" s="298">
        <f t="shared" si="138"/>
        <v>0</v>
      </c>
      <c r="AT466" s="298">
        <f t="shared" si="138"/>
        <v>0</v>
      </c>
      <c r="AU466" s="298">
        <f t="shared" si="138"/>
        <v>0</v>
      </c>
      <c r="AV466" s="298">
        <f t="shared" si="138"/>
        <v>0</v>
      </c>
      <c r="AW466" s="298">
        <f t="shared" si="138"/>
        <v>0</v>
      </c>
      <c r="AX466" s="298">
        <f t="shared" si="138"/>
        <v>0</v>
      </c>
      <c r="AY466" s="298">
        <f t="shared" si="138"/>
        <v>0</v>
      </c>
      <c r="AZ466" s="298">
        <f t="shared" si="138"/>
        <v>0</v>
      </c>
      <c r="BA466" s="298">
        <f t="shared" si="138"/>
        <v>0</v>
      </c>
      <c r="BB466" s="298">
        <f t="shared" si="138"/>
        <v>0</v>
      </c>
      <c r="BC466" s="298">
        <f t="shared" si="138"/>
        <v>0</v>
      </c>
      <c r="BD466" s="298">
        <f t="shared" si="138"/>
        <v>0</v>
      </c>
      <c r="BE466" s="298">
        <f t="shared" si="138"/>
        <v>0</v>
      </c>
      <c r="BF466" s="298">
        <f t="shared" si="138"/>
        <v>0</v>
      </c>
      <c r="BG466" s="298">
        <f t="shared" si="138"/>
        <v>0</v>
      </c>
      <c r="BH466" s="298">
        <f t="shared" si="138"/>
        <v>0</v>
      </c>
      <c r="BI466" s="298">
        <f t="shared" si="138"/>
        <v>0</v>
      </c>
      <c r="BJ466" s="298">
        <f t="shared" si="138"/>
        <v>0</v>
      </c>
      <c r="BK466" s="298">
        <f t="shared" si="138"/>
        <v>0</v>
      </c>
      <c r="BL466" s="298">
        <f t="shared" si="138"/>
        <v>0</v>
      </c>
      <c r="BM466" s="298">
        <f t="shared" si="138"/>
        <v>0</v>
      </c>
      <c r="BN466" s="298">
        <f t="shared" si="138"/>
        <v>0</v>
      </c>
      <c r="BO466" s="298">
        <f t="shared" si="138"/>
        <v>0</v>
      </c>
      <c r="BP466" s="298">
        <f t="shared" si="138"/>
        <v>0</v>
      </c>
      <c r="BQ466" s="298">
        <f t="shared" si="138"/>
        <v>0</v>
      </c>
      <c r="BR466" s="298">
        <f t="shared" si="138"/>
        <v>0</v>
      </c>
      <c r="BS466" s="298">
        <f t="shared" si="138"/>
        <v>0</v>
      </c>
      <c r="BT466" s="298">
        <f t="shared" si="138"/>
        <v>0</v>
      </c>
      <c r="BU466" s="298">
        <f t="shared" si="138"/>
        <v>0</v>
      </c>
    </row>
    <row r="467" spans="2:73" ht="18" customHeight="1">
      <c r="B467" s="294">
        <v>461</v>
      </c>
      <c r="C467" s="292"/>
      <c r="D467" s="361"/>
      <c r="E467" s="362"/>
      <c r="F467" s="363"/>
      <c r="G467" s="363"/>
      <c r="H467" s="364"/>
      <c r="I467" s="363"/>
      <c r="J467" s="363"/>
      <c r="K467" s="291"/>
      <c r="L467" s="292" t="str">
        <f t="shared" si="135"/>
        <v/>
      </c>
      <c r="M467" s="292"/>
      <c r="N467" s="293">
        <f t="shared" ref="N467:AC486" si="139">SUMIFS(listof_result_total_scores,listof_result_program_codes,$C467,listof_result_teams,N$3)</f>
        <v>0</v>
      </c>
      <c r="O467" s="293">
        <f t="shared" si="139"/>
        <v>0</v>
      </c>
      <c r="P467" s="293">
        <f t="shared" si="139"/>
        <v>0</v>
      </c>
      <c r="Q467" s="293">
        <f t="shared" si="139"/>
        <v>0</v>
      </c>
      <c r="R467" s="293">
        <f t="shared" si="139"/>
        <v>0</v>
      </c>
      <c r="S467" s="293">
        <f t="shared" si="139"/>
        <v>0</v>
      </c>
      <c r="T467" s="293">
        <f t="shared" si="139"/>
        <v>0</v>
      </c>
      <c r="U467" s="293">
        <f t="shared" si="139"/>
        <v>0</v>
      </c>
      <c r="V467" s="293">
        <f t="shared" si="139"/>
        <v>0</v>
      </c>
      <c r="W467" s="293">
        <f t="shared" si="139"/>
        <v>0</v>
      </c>
      <c r="X467" s="293">
        <f t="shared" si="139"/>
        <v>0</v>
      </c>
      <c r="Y467" s="293">
        <f t="shared" si="139"/>
        <v>0</v>
      </c>
      <c r="Z467" s="293">
        <f t="shared" si="139"/>
        <v>0</v>
      </c>
      <c r="AA467" s="293">
        <f t="shared" si="139"/>
        <v>0</v>
      </c>
      <c r="AB467" s="293">
        <f t="shared" si="139"/>
        <v>0</v>
      </c>
      <c r="AC467" s="293">
        <f t="shared" si="139"/>
        <v>0</v>
      </c>
      <c r="AD467" s="293">
        <f t="shared" si="138"/>
        <v>0</v>
      </c>
      <c r="AE467" s="293">
        <f t="shared" si="138"/>
        <v>0</v>
      </c>
      <c r="AF467" s="293">
        <f t="shared" si="138"/>
        <v>0</v>
      </c>
      <c r="AG467" s="293">
        <f t="shared" si="138"/>
        <v>0</v>
      </c>
      <c r="AH467" s="293">
        <f t="shared" si="138"/>
        <v>0</v>
      </c>
      <c r="AI467" s="293">
        <f t="shared" si="138"/>
        <v>0</v>
      </c>
      <c r="AJ467" s="293">
        <f t="shared" si="138"/>
        <v>0</v>
      </c>
      <c r="AK467" s="293">
        <f t="shared" si="138"/>
        <v>0</v>
      </c>
      <c r="AL467" s="293">
        <f t="shared" si="138"/>
        <v>0</v>
      </c>
      <c r="AM467" s="293">
        <f t="shared" si="138"/>
        <v>0</v>
      </c>
      <c r="AN467" s="293">
        <f t="shared" si="138"/>
        <v>0</v>
      </c>
      <c r="AO467" s="293">
        <f t="shared" si="138"/>
        <v>0</v>
      </c>
      <c r="AP467" s="293">
        <f t="shared" si="138"/>
        <v>0</v>
      </c>
      <c r="AQ467" s="293">
        <f t="shared" si="138"/>
        <v>0</v>
      </c>
      <c r="AR467" s="293">
        <f t="shared" si="138"/>
        <v>0</v>
      </c>
      <c r="AS467" s="293">
        <f t="shared" si="138"/>
        <v>0</v>
      </c>
      <c r="AT467" s="293">
        <f t="shared" si="138"/>
        <v>0</v>
      </c>
      <c r="AU467" s="293">
        <f t="shared" si="138"/>
        <v>0</v>
      </c>
      <c r="AV467" s="293">
        <f t="shared" si="138"/>
        <v>0</v>
      </c>
      <c r="AW467" s="293">
        <f t="shared" si="138"/>
        <v>0</v>
      </c>
      <c r="AX467" s="293">
        <f t="shared" si="138"/>
        <v>0</v>
      </c>
      <c r="AY467" s="293">
        <f t="shared" si="138"/>
        <v>0</v>
      </c>
      <c r="AZ467" s="293">
        <f t="shared" si="138"/>
        <v>0</v>
      </c>
      <c r="BA467" s="293">
        <f t="shared" si="138"/>
        <v>0</v>
      </c>
      <c r="BB467" s="293">
        <f t="shared" si="138"/>
        <v>0</v>
      </c>
      <c r="BC467" s="293">
        <f t="shared" si="138"/>
        <v>0</v>
      </c>
      <c r="BD467" s="293">
        <f t="shared" si="138"/>
        <v>0</v>
      </c>
      <c r="BE467" s="293">
        <f t="shared" si="138"/>
        <v>0</v>
      </c>
      <c r="BF467" s="293">
        <f t="shared" si="138"/>
        <v>0</v>
      </c>
      <c r="BG467" s="293">
        <f t="shared" si="138"/>
        <v>0</v>
      </c>
      <c r="BH467" s="293">
        <f t="shared" si="138"/>
        <v>0</v>
      </c>
      <c r="BI467" s="293">
        <f t="shared" si="138"/>
        <v>0</v>
      </c>
      <c r="BJ467" s="293">
        <f t="shared" si="138"/>
        <v>0</v>
      </c>
      <c r="BK467" s="293">
        <f t="shared" si="138"/>
        <v>0</v>
      </c>
      <c r="BL467" s="293">
        <f t="shared" si="138"/>
        <v>0</v>
      </c>
      <c r="BM467" s="293">
        <f t="shared" si="138"/>
        <v>0</v>
      </c>
      <c r="BN467" s="293">
        <f t="shared" si="138"/>
        <v>0</v>
      </c>
      <c r="BO467" s="293">
        <f t="shared" si="138"/>
        <v>0</v>
      </c>
      <c r="BP467" s="293">
        <f t="shared" si="138"/>
        <v>0</v>
      </c>
      <c r="BQ467" s="293">
        <f t="shared" si="138"/>
        <v>0</v>
      </c>
      <c r="BR467" s="293">
        <f t="shared" si="138"/>
        <v>0</v>
      </c>
      <c r="BS467" s="293">
        <f t="shared" si="138"/>
        <v>0</v>
      </c>
      <c r="BT467" s="293">
        <f t="shared" si="138"/>
        <v>0</v>
      </c>
      <c r="BU467" s="293">
        <f t="shared" si="138"/>
        <v>0</v>
      </c>
    </row>
    <row r="468" spans="2:73" ht="18" customHeight="1" thickBot="1">
      <c r="B468" s="294">
        <v>462</v>
      </c>
      <c r="C468" s="297"/>
      <c r="D468" s="365"/>
      <c r="E468" s="366"/>
      <c r="F468" s="367"/>
      <c r="G468" s="367"/>
      <c r="H468" s="368"/>
      <c r="I468" s="367"/>
      <c r="J468" s="367"/>
      <c r="K468" s="295"/>
      <c r="L468" s="297" t="str">
        <f t="shared" si="135"/>
        <v/>
      </c>
      <c r="M468" s="297"/>
      <c r="N468" s="298">
        <f t="shared" si="139"/>
        <v>0</v>
      </c>
      <c r="O468" s="298">
        <f t="shared" si="139"/>
        <v>0</v>
      </c>
      <c r="P468" s="298">
        <f t="shared" si="138"/>
        <v>0</v>
      </c>
      <c r="Q468" s="298">
        <f t="shared" si="138"/>
        <v>0</v>
      </c>
      <c r="R468" s="298">
        <f t="shared" si="138"/>
        <v>0</v>
      </c>
      <c r="S468" s="298">
        <f t="shared" si="138"/>
        <v>0</v>
      </c>
      <c r="T468" s="298">
        <f t="shared" si="138"/>
        <v>0</v>
      </c>
      <c r="U468" s="298">
        <f t="shared" si="138"/>
        <v>0</v>
      </c>
      <c r="V468" s="298">
        <f t="shared" si="138"/>
        <v>0</v>
      </c>
      <c r="W468" s="298">
        <f t="shared" si="138"/>
        <v>0</v>
      </c>
      <c r="X468" s="298">
        <f t="shared" si="138"/>
        <v>0</v>
      </c>
      <c r="Y468" s="298">
        <f t="shared" si="138"/>
        <v>0</v>
      </c>
      <c r="Z468" s="298">
        <f t="shared" si="138"/>
        <v>0</v>
      </c>
      <c r="AA468" s="298">
        <f t="shared" si="138"/>
        <v>0</v>
      </c>
      <c r="AB468" s="298">
        <f t="shared" si="138"/>
        <v>0</v>
      </c>
      <c r="AC468" s="298">
        <f t="shared" si="138"/>
        <v>0</v>
      </c>
      <c r="AD468" s="298">
        <f t="shared" si="138"/>
        <v>0</v>
      </c>
      <c r="AE468" s="298">
        <f t="shared" si="138"/>
        <v>0</v>
      </c>
      <c r="AF468" s="298">
        <f t="shared" si="138"/>
        <v>0</v>
      </c>
      <c r="AG468" s="298">
        <f t="shared" si="138"/>
        <v>0</v>
      </c>
      <c r="AH468" s="298">
        <f t="shared" si="138"/>
        <v>0</v>
      </c>
      <c r="AI468" s="298">
        <f t="shared" si="138"/>
        <v>0</v>
      </c>
      <c r="AJ468" s="298">
        <f t="shared" si="138"/>
        <v>0</v>
      </c>
      <c r="AK468" s="298">
        <f t="shared" si="138"/>
        <v>0</v>
      </c>
      <c r="AL468" s="298">
        <f t="shared" si="138"/>
        <v>0</v>
      </c>
      <c r="AM468" s="298">
        <f t="shared" si="138"/>
        <v>0</v>
      </c>
      <c r="AN468" s="298">
        <f t="shared" si="138"/>
        <v>0</v>
      </c>
      <c r="AO468" s="298">
        <f t="shared" si="138"/>
        <v>0</v>
      </c>
      <c r="AP468" s="298">
        <f t="shared" si="138"/>
        <v>0</v>
      </c>
      <c r="AQ468" s="298">
        <f t="shared" si="138"/>
        <v>0</v>
      </c>
      <c r="AR468" s="298">
        <f t="shared" si="138"/>
        <v>0</v>
      </c>
      <c r="AS468" s="298">
        <f t="shared" si="138"/>
        <v>0</v>
      </c>
      <c r="AT468" s="298">
        <f t="shared" si="138"/>
        <v>0</v>
      </c>
      <c r="AU468" s="298">
        <f t="shared" si="138"/>
        <v>0</v>
      </c>
      <c r="AV468" s="298">
        <f t="shared" si="138"/>
        <v>0</v>
      </c>
      <c r="AW468" s="298">
        <f t="shared" si="138"/>
        <v>0</v>
      </c>
      <c r="AX468" s="298">
        <f t="shared" si="138"/>
        <v>0</v>
      </c>
      <c r="AY468" s="298">
        <f t="shared" si="138"/>
        <v>0</v>
      </c>
      <c r="AZ468" s="298">
        <f t="shared" si="138"/>
        <v>0</v>
      </c>
      <c r="BA468" s="298">
        <f t="shared" si="138"/>
        <v>0</v>
      </c>
      <c r="BB468" s="298">
        <f t="shared" si="138"/>
        <v>0</v>
      </c>
      <c r="BC468" s="298">
        <f t="shared" si="138"/>
        <v>0</v>
      </c>
      <c r="BD468" s="298">
        <f t="shared" si="138"/>
        <v>0</v>
      </c>
      <c r="BE468" s="298">
        <f t="shared" si="138"/>
        <v>0</v>
      </c>
      <c r="BF468" s="298">
        <f t="shared" si="138"/>
        <v>0</v>
      </c>
      <c r="BG468" s="298">
        <f t="shared" si="138"/>
        <v>0</v>
      </c>
      <c r="BH468" s="298">
        <f t="shared" si="138"/>
        <v>0</v>
      </c>
      <c r="BI468" s="298">
        <f t="shared" si="138"/>
        <v>0</v>
      </c>
      <c r="BJ468" s="298">
        <f t="shared" si="138"/>
        <v>0</v>
      </c>
      <c r="BK468" s="298">
        <f t="shared" si="138"/>
        <v>0</v>
      </c>
      <c r="BL468" s="298">
        <f t="shared" si="138"/>
        <v>0</v>
      </c>
      <c r="BM468" s="298">
        <f t="shared" si="138"/>
        <v>0</v>
      </c>
      <c r="BN468" s="298">
        <f t="shared" si="138"/>
        <v>0</v>
      </c>
      <c r="BO468" s="298">
        <f t="shared" si="138"/>
        <v>0</v>
      </c>
      <c r="BP468" s="298">
        <f t="shared" si="138"/>
        <v>0</v>
      </c>
      <c r="BQ468" s="298">
        <f t="shared" si="138"/>
        <v>0</v>
      </c>
      <c r="BR468" s="298">
        <f t="shared" si="138"/>
        <v>0</v>
      </c>
      <c r="BS468" s="298">
        <f t="shared" si="138"/>
        <v>0</v>
      </c>
      <c r="BT468" s="298">
        <f t="shared" si="138"/>
        <v>0</v>
      </c>
      <c r="BU468" s="298">
        <f t="shared" si="138"/>
        <v>0</v>
      </c>
    </row>
    <row r="469" spans="2:73" ht="18" customHeight="1">
      <c r="B469" s="294">
        <v>463</v>
      </c>
      <c r="C469" s="292"/>
      <c r="D469" s="361"/>
      <c r="E469" s="362"/>
      <c r="F469" s="363"/>
      <c r="G469" s="363"/>
      <c r="H469" s="364"/>
      <c r="I469" s="363"/>
      <c r="J469" s="363"/>
      <c r="K469" s="291"/>
      <c r="L469" s="292" t="str">
        <f t="shared" si="135"/>
        <v/>
      </c>
      <c r="M469" s="292"/>
      <c r="N469" s="293">
        <f t="shared" si="139"/>
        <v>0</v>
      </c>
      <c r="O469" s="293">
        <f t="shared" si="139"/>
        <v>0</v>
      </c>
      <c r="P469" s="293">
        <f t="shared" si="138"/>
        <v>0</v>
      </c>
      <c r="Q469" s="293">
        <f t="shared" si="138"/>
        <v>0</v>
      </c>
      <c r="R469" s="293">
        <f t="shared" si="138"/>
        <v>0</v>
      </c>
      <c r="S469" s="293">
        <f t="shared" si="138"/>
        <v>0</v>
      </c>
      <c r="T469" s="293">
        <f t="shared" si="138"/>
        <v>0</v>
      </c>
      <c r="U469" s="293">
        <f t="shared" si="138"/>
        <v>0</v>
      </c>
      <c r="V469" s="293">
        <f t="shared" si="138"/>
        <v>0</v>
      </c>
      <c r="W469" s="293">
        <f t="shared" si="138"/>
        <v>0</v>
      </c>
      <c r="X469" s="293">
        <f t="shared" si="138"/>
        <v>0</v>
      </c>
      <c r="Y469" s="293">
        <f t="shared" si="138"/>
        <v>0</v>
      </c>
      <c r="Z469" s="293">
        <f t="shared" si="138"/>
        <v>0</v>
      </c>
      <c r="AA469" s="293">
        <f t="shared" si="138"/>
        <v>0</v>
      </c>
      <c r="AB469" s="293">
        <f t="shared" si="138"/>
        <v>0</v>
      </c>
      <c r="AC469" s="293">
        <f t="shared" si="138"/>
        <v>0</v>
      </c>
      <c r="AD469" s="293">
        <f t="shared" si="138"/>
        <v>0</v>
      </c>
      <c r="AE469" s="293">
        <f t="shared" si="138"/>
        <v>0</v>
      </c>
      <c r="AF469" s="293">
        <f t="shared" si="138"/>
        <v>0</v>
      </c>
      <c r="AG469" s="293">
        <f t="shared" si="138"/>
        <v>0</v>
      </c>
      <c r="AH469" s="293">
        <f t="shared" si="138"/>
        <v>0</v>
      </c>
      <c r="AI469" s="293">
        <f t="shared" si="138"/>
        <v>0</v>
      </c>
      <c r="AJ469" s="293">
        <f t="shared" si="138"/>
        <v>0</v>
      </c>
      <c r="AK469" s="293">
        <f t="shared" si="138"/>
        <v>0</v>
      </c>
      <c r="AL469" s="293">
        <f t="shared" si="138"/>
        <v>0</v>
      </c>
      <c r="AM469" s="293">
        <f t="shared" si="138"/>
        <v>0</v>
      </c>
      <c r="AN469" s="293">
        <f t="shared" si="138"/>
        <v>0</v>
      </c>
      <c r="AO469" s="293">
        <f t="shared" si="138"/>
        <v>0</v>
      </c>
      <c r="AP469" s="293">
        <f t="shared" si="138"/>
        <v>0</v>
      </c>
      <c r="AQ469" s="293">
        <f t="shared" si="138"/>
        <v>0</v>
      </c>
      <c r="AR469" s="293">
        <f t="shared" si="138"/>
        <v>0</v>
      </c>
      <c r="AS469" s="293">
        <f t="shared" si="138"/>
        <v>0</v>
      </c>
      <c r="AT469" s="293">
        <f t="shared" si="138"/>
        <v>0</v>
      </c>
      <c r="AU469" s="293">
        <f t="shared" si="138"/>
        <v>0</v>
      </c>
      <c r="AV469" s="293">
        <f t="shared" si="138"/>
        <v>0</v>
      </c>
      <c r="AW469" s="293">
        <f t="shared" si="138"/>
        <v>0</v>
      </c>
      <c r="AX469" s="293">
        <f t="shared" si="138"/>
        <v>0</v>
      </c>
      <c r="AY469" s="293">
        <f t="shared" si="138"/>
        <v>0</v>
      </c>
      <c r="AZ469" s="293">
        <f t="shared" si="138"/>
        <v>0</v>
      </c>
      <c r="BA469" s="293">
        <f t="shared" si="138"/>
        <v>0</v>
      </c>
      <c r="BB469" s="293">
        <f t="shared" si="138"/>
        <v>0</v>
      </c>
      <c r="BC469" s="293">
        <f t="shared" si="138"/>
        <v>0</v>
      </c>
      <c r="BD469" s="293">
        <f t="shared" si="138"/>
        <v>0</v>
      </c>
      <c r="BE469" s="293">
        <f t="shared" si="138"/>
        <v>0</v>
      </c>
      <c r="BF469" s="293">
        <f t="shared" si="138"/>
        <v>0</v>
      </c>
      <c r="BG469" s="293">
        <f t="shared" si="138"/>
        <v>0</v>
      </c>
      <c r="BH469" s="293">
        <f t="shared" si="138"/>
        <v>0</v>
      </c>
      <c r="BI469" s="293">
        <f t="shared" si="138"/>
        <v>0</v>
      </c>
      <c r="BJ469" s="293">
        <f t="shared" si="138"/>
        <v>0</v>
      </c>
      <c r="BK469" s="293">
        <f t="shared" si="138"/>
        <v>0</v>
      </c>
      <c r="BL469" s="293">
        <f t="shared" si="138"/>
        <v>0</v>
      </c>
      <c r="BM469" s="293">
        <f t="shared" si="138"/>
        <v>0</v>
      </c>
      <c r="BN469" s="293">
        <f t="shared" si="138"/>
        <v>0</v>
      </c>
      <c r="BO469" s="293">
        <f t="shared" si="138"/>
        <v>0</v>
      </c>
      <c r="BP469" s="293">
        <f t="shared" si="138"/>
        <v>0</v>
      </c>
      <c r="BQ469" s="293">
        <f t="shared" si="138"/>
        <v>0</v>
      </c>
      <c r="BR469" s="293">
        <f t="shared" si="138"/>
        <v>0</v>
      </c>
      <c r="BS469" s="293">
        <f t="shared" si="138"/>
        <v>0</v>
      </c>
      <c r="BT469" s="293">
        <f t="shared" si="138"/>
        <v>0</v>
      </c>
      <c r="BU469" s="293">
        <f t="shared" si="138"/>
        <v>0</v>
      </c>
    </row>
    <row r="470" spans="2:73" ht="18" customHeight="1" thickBot="1">
      <c r="B470" s="294">
        <v>464</v>
      </c>
      <c r="C470" s="297"/>
      <c r="D470" s="365"/>
      <c r="E470" s="366"/>
      <c r="F470" s="367"/>
      <c r="G470" s="367"/>
      <c r="H470" s="368"/>
      <c r="I470" s="367"/>
      <c r="J470" s="367"/>
      <c r="K470" s="295"/>
      <c r="L470" s="297" t="str">
        <f t="shared" si="135"/>
        <v/>
      </c>
      <c r="M470" s="297"/>
      <c r="N470" s="298">
        <f t="shared" si="139"/>
        <v>0</v>
      </c>
      <c r="O470" s="298">
        <f t="shared" si="139"/>
        <v>0</v>
      </c>
      <c r="P470" s="298">
        <f t="shared" si="138"/>
        <v>0</v>
      </c>
      <c r="Q470" s="298">
        <f t="shared" si="138"/>
        <v>0</v>
      </c>
      <c r="R470" s="298">
        <f t="shared" ref="P470:BU474" si="140">SUMIFS(listof_result_total_scores,listof_result_program_codes,$C470,listof_result_teams,R$3)</f>
        <v>0</v>
      </c>
      <c r="S470" s="298">
        <f t="shared" si="140"/>
        <v>0</v>
      </c>
      <c r="T470" s="298">
        <f t="shared" si="140"/>
        <v>0</v>
      </c>
      <c r="U470" s="298">
        <f t="shared" si="140"/>
        <v>0</v>
      </c>
      <c r="V470" s="298">
        <f t="shared" si="140"/>
        <v>0</v>
      </c>
      <c r="W470" s="298">
        <f t="shared" si="140"/>
        <v>0</v>
      </c>
      <c r="X470" s="298">
        <f t="shared" si="140"/>
        <v>0</v>
      </c>
      <c r="Y470" s="298">
        <f t="shared" si="140"/>
        <v>0</v>
      </c>
      <c r="Z470" s="298">
        <f t="shared" si="140"/>
        <v>0</v>
      </c>
      <c r="AA470" s="298">
        <f t="shared" si="140"/>
        <v>0</v>
      </c>
      <c r="AB470" s="298">
        <f t="shared" si="140"/>
        <v>0</v>
      </c>
      <c r="AC470" s="298">
        <f t="shared" si="140"/>
        <v>0</v>
      </c>
      <c r="AD470" s="298">
        <f t="shared" si="140"/>
        <v>0</v>
      </c>
      <c r="AE470" s="298">
        <f t="shared" si="140"/>
        <v>0</v>
      </c>
      <c r="AF470" s="298">
        <f t="shared" si="140"/>
        <v>0</v>
      </c>
      <c r="AG470" s="298">
        <f t="shared" si="140"/>
        <v>0</v>
      </c>
      <c r="AH470" s="298">
        <f t="shared" si="140"/>
        <v>0</v>
      </c>
      <c r="AI470" s="298">
        <f t="shared" si="140"/>
        <v>0</v>
      </c>
      <c r="AJ470" s="298">
        <f t="shared" si="140"/>
        <v>0</v>
      </c>
      <c r="AK470" s="298">
        <f t="shared" si="140"/>
        <v>0</v>
      </c>
      <c r="AL470" s="298">
        <f t="shared" si="140"/>
        <v>0</v>
      </c>
      <c r="AM470" s="298">
        <f t="shared" si="140"/>
        <v>0</v>
      </c>
      <c r="AN470" s="298">
        <f t="shared" si="140"/>
        <v>0</v>
      </c>
      <c r="AO470" s="298">
        <f t="shared" si="140"/>
        <v>0</v>
      </c>
      <c r="AP470" s="298">
        <f t="shared" si="140"/>
        <v>0</v>
      </c>
      <c r="AQ470" s="298">
        <f t="shared" si="140"/>
        <v>0</v>
      </c>
      <c r="AR470" s="298">
        <f t="shared" si="140"/>
        <v>0</v>
      </c>
      <c r="AS470" s="298">
        <f t="shared" si="140"/>
        <v>0</v>
      </c>
      <c r="AT470" s="298">
        <f t="shared" si="140"/>
        <v>0</v>
      </c>
      <c r="AU470" s="298">
        <f t="shared" si="140"/>
        <v>0</v>
      </c>
      <c r="AV470" s="298">
        <f t="shared" si="140"/>
        <v>0</v>
      </c>
      <c r="AW470" s="298">
        <f t="shared" si="140"/>
        <v>0</v>
      </c>
      <c r="AX470" s="298">
        <f t="shared" si="140"/>
        <v>0</v>
      </c>
      <c r="AY470" s="298">
        <f t="shared" si="140"/>
        <v>0</v>
      </c>
      <c r="AZ470" s="298">
        <f t="shared" si="140"/>
        <v>0</v>
      </c>
      <c r="BA470" s="298">
        <f t="shared" si="140"/>
        <v>0</v>
      </c>
      <c r="BB470" s="298">
        <f t="shared" si="140"/>
        <v>0</v>
      </c>
      <c r="BC470" s="298">
        <f t="shared" si="140"/>
        <v>0</v>
      </c>
      <c r="BD470" s="298">
        <f t="shared" si="140"/>
        <v>0</v>
      </c>
      <c r="BE470" s="298">
        <f t="shared" si="140"/>
        <v>0</v>
      </c>
      <c r="BF470" s="298">
        <f t="shared" si="140"/>
        <v>0</v>
      </c>
      <c r="BG470" s="298">
        <f t="shared" si="140"/>
        <v>0</v>
      </c>
      <c r="BH470" s="298">
        <f t="shared" si="140"/>
        <v>0</v>
      </c>
      <c r="BI470" s="298">
        <f t="shared" si="140"/>
        <v>0</v>
      </c>
      <c r="BJ470" s="298">
        <f t="shared" si="140"/>
        <v>0</v>
      </c>
      <c r="BK470" s="298">
        <f t="shared" si="140"/>
        <v>0</v>
      </c>
      <c r="BL470" s="298">
        <f t="shared" si="140"/>
        <v>0</v>
      </c>
      <c r="BM470" s="298">
        <f t="shared" si="140"/>
        <v>0</v>
      </c>
      <c r="BN470" s="298">
        <f t="shared" si="140"/>
        <v>0</v>
      </c>
      <c r="BO470" s="298">
        <f t="shared" si="140"/>
        <v>0</v>
      </c>
      <c r="BP470" s="298">
        <f t="shared" si="140"/>
        <v>0</v>
      </c>
      <c r="BQ470" s="298">
        <f t="shared" si="140"/>
        <v>0</v>
      </c>
      <c r="BR470" s="298">
        <f t="shared" si="140"/>
        <v>0</v>
      </c>
      <c r="BS470" s="298">
        <f t="shared" si="140"/>
        <v>0</v>
      </c>
      <c r="BT470" s="298">
        <f t="shared" si="140"/>
        <v>0</v>
      </c>
      <c r="BU470" s="298">
        <f t="shared" si="140"/>
        <v>0</v>
      </c>
    </row>
    <row r="471" spans="2:73" ht="18" customHeight="1">
      <c r="B471" s="294">
        <v>465</v>
      </c>
      <c r="C471" s="292"/>
      <c r="D471" s="361"/>
      <c r="E471" s="362"/>
      <c r="F471" s="363"/>
      <c r="G471" s="363"/>
      <c r="H471" s="364"/>
      <c r="I471" s="363"/>
      <c r="J471" s="363"/>
      <c r="K471" s="291"/>
      <c r="L471" s="292" t="str">
        <f t="shared" si="135"/>
        <v/>
      </c>
      <c r="M471" s="292"/>
      <c r="N471" s="293">
        <f t="shared" si="139"/>
        <v>0</v>
      </c>
      <c r="O471" s="293">
        <f t="shared" si="139"/>
        <v>0</v>
      </c>
      <c r="P471" s="293">
        <f t="shared" si="140"/>
        <v>0</v>
      </c>
      <c r="Q471" s="293">
        <f t="shared" si="140"/>
        <v>0</v>
      </c>
      <c r="R471" s="293">
        <f t="shared" si="140"/>
        <v>0</v>
      </c>
      <c r="S471" s="293">
        <f t="shared" si="140"/>
        <v>0</v>
      </c>
      <c r="T471" s="293">
        <f t="shared" si="140"/>
        <v>0</v>
      </c>
      <c r="U471" s="293">
        <f t="shared" si="140"/>
        <v>0</v>
      </c>
      <c r="V471" s="293">
        <f t="shared" si="140"/>
        <v>0</v>
      </c>
      <c r="W471" s="293">
        <f t="shared" si="140"/>
        <v>0</v>
      </c>
      <c r="X471" s="293">
        <f t="shared" si="140"/>
        <v>0</v>
      </c>
      <c r="Y471" s="293">
        <f t="shared" si="140"/>
        <v>0</v>
      </c>
      <c r="Z471" s="293">
        <f t="shared" si="140"/>
        <v>0</v>
      </c>
      <c r="AA471" s="293">
        <f t="shared" si="140"/>
        <v>0</v>
      </c>
      <c r="AB471" s="293">
        <f t="shared" si="140"/>
        <v>0</v>
      </c>
      <c r="AC471" s="293">
        <f t="shared" si="140"/>
        <v>0</v>
      </c>
      <c r="AD471" s="293">
        <f t="shared" si="140"/>
        <v>0</v>
      </c>
      <c r="AE471" s="293">
        <f t="shared" si="140"/>
        <v>0</v>
      </c>
      <c r="AF471" s="293">
        <f t="shared" si="140"/>
        <v>0</v>
      </c>
      <c r="AG471" s="293">
        <f t="shared" si="140"/>
        <v>0</v>
      </c>
      <c r="AH471" s="293">
        <f t="shared" si="140"/>
        <v>0</v>
      </c>
      <c r="AI471" s="293">
        <f t="shared" si="140"/>
        <v>0</v>
      </c>
      <c r="AJ471" s="293">
        <f t="shared" si="140"/>
        <v>0</v>
      </c>
      <c r="AK471" s="293">
        <f t="shared" si="140"/>
        <v>0</v>
      </c>
      <c r="AL471" s="293">
        <f t="shared" si="140"/>
        <v>0</v>
      </c>
      <c r="AM471" s="293">
        <f t="shared" si="140"/>
        <v>0</v>
      </c>
      <c r="AN471" s="293">
        <f t="shared" si="140"/>
        <v>0</v>
      </c>
      <c r="AO471" s="293">
        <f t="shared" si="140"/>
        <v>0</v>
      </c>
      <c r="AP471" s="293">
        <f t="shared" si="140"/>
        <v>0</v>
      </c>
      <c r="AQ471" s="293">
        <f t="shared" si="140"/>
        <v>0</v>
      </c>
      <c r="AR471" s="293">
        <f t="shared" si="140"/>
        <v>0</v>
      </c>
      <c r="AS471" s="293">
        <f t="shared" si="140"/>
        <v>0</v>
      </c>
      <c r="AT471" s="293">
        <f t="shared" si="140"/>
        <v>0</v>
      </c>
      <c r="AU471" s="293">
        <f t="shared" si="140"/>
        <v>0</v>
      </c>
      <c r="AV471" s="293">
        <f t="shared" si="140"/>
        <v>0</v>
      </c>
      <c r="AW471" s="293">
        <f t="shared" si="140"/>
        <v>0</v>
      </c>
      <c r="AX471" s="293">
        <f t="shared" si="140"/>
        <v>0</v>
      </c>
      <c r="AY471" s="293">
        <f t="shared" si="140"/>
        <v>0</v>
      </c>
      <c r="AZ471" s="293">
        <f t="shared" si="140"/>
        <v>0</v>
      </c>
      <c r="BA471" s="293">
        <f t="shared" si="140"/>
        <v>0</v>
      </c>
      <c r="BB471" s="293">
        <f t="shared" si="140"/>
        <v>0</v>
      </c>
      <c r="BC471" s="293">
        <f t="shared" si="140"/>
        <v>0</v>
      </c>
      <c r="BD471" s="293">
        <f t="shared" si="140"/>
        <v>0</v>
      </c>
      <c r="BE471" s="293">
        <f t="shared" si="140"/>
        <v>0</v>
      </c>
      <c r="BF471" s="293">
        <f t="shared" si="140"/>
        <v>0</v>
      </c>
      <c r="BG471" s="293">
        <f t="shared" si="140"/>
        <v>0</v>
      </c>
      <c r="BH471" s="293">
        <f t="shared" si="140"/>
        <v>0</v>
      </c>
      <c r="BI471" s="293">
        <f t="shared" si="140"/>
        <v>0</v>
      </c>
      <c r="BJ471" s="293">
        <f t="shared" si="140"/>
        <v>0</v>
      </c>
      <c r="BK471" s="293">
        <f t="shared" si="140"/>
        <v>0</v>
      </c>
      <c r="BL471" s="293">
        <f t="shared" si="140"/>
        <v>0</v>
      </c>
      <c r="BM471" s="293">
        <f t="shared" si="140"/>
        <v>0</v>
      </c>
      <c r="BN471" s="293">
        <f t="shared" si="140"/>
        <v>0</v>
      </c>
      <c r="BO471" s="293">
        <f t="shared" si="140"/>
        <v>0</v>
      </c>
      <c r="BP471" s="293">
        <f t="shared" si="140"/>
        <v>0</v>
      </c>
      <c r="BQ471" s="293">
        <f t="shared" si="140"/>
        <v>0</v>
      </c>
      <c r="BR471" s="293">
        <f t="shared" si="140"/>
        <v>0</v>
      </c>
      <c r="BS471" s="293">
        <f t="shared" si="140"/>
        <v>0</v>
      </c>
      <c r="BT471" s="293">
        <f t="shared" si="140"/>
        <v>0</v>
      </c>
      <c r="BU471" s="293">
        <f t="shared" si="140"/>
        <v>0</v>
      </c>
    </row>
    <row r="472" spans="2:73" ht="18" customHeight="1" thickBot="1">
      <c r="B472" s="294">
        <v>466</v>
      </c>
      <c r="C472" s="297"/>
      <c r="D472" s="365"/>
      <c r="E472" s="366"/>
      <c r="F472" s="367"/>
      <c r="G472" s="367"/>
      <c r="H472" s="368"/>
      <c r="I472" s="367"/>
      <c r="J472" s="367"/>
      <c r="K472" s="295"/>
      <c r="L472" s="297" t="str">
        <f t="shared" si="135"/>
        <v/>
      </c>
      <c r="M472" s="297"/>
      <c r="N472" s="298">
        <f t="shared" si="139"/>
        <v>0</v>
      </c>
      <c r="O472" s="298">
        <f t="shared" si="139"/>
        <v>0</v>
      </c>
      <c r="P472" s="298">
        <f t="shared" si="140"/>
        <v>0</v>
      </c>
      <c r="Q472" s="298">
        <f t="shared" si="140"/>
        <v>0</v>
      </c>
      <c r="R472" s="298">
        <f t="shared" si="140"/>
        <v>0</v>
      </c>
      <c r="S472" s="298">
        <f t="shared" si="140"/>
        <v>0</v>
      </c>
      <c r="T472" s="298">
        <f t="shared" si="140"/>
        <v>0</v>
      </c>
      <c r="U472" s="298">
        <f t="shared" si="140"/>
        <v>0</v>
      </c>
      <c r="V472" s="298">
        <f t="shared" si="140"/>
        <v>0</v>
      </c>
      <c r="W472" s="298">
        <f t="shared" si="140"/>
        <v>0</v>
      </c>
      <c r="X472" s="298">
        <f t="shared" si="140"/>
        <v>0</v>
      </c>
      <c r="Y472" s="298">
        <f t="shared" si="140"/>
        <v>0</v>
      </c>
      <c r="Z472" s="298">
        <f t="shared" si="140"/>
        <v>0</v>
      </c>
      <c r="AA472" s="298">
        <f t="shared" si="140"/>
        <v>0</v>
      </c>
      <c r="AB472" s="298">
        <f t="shared" si="140"/>
        <v>0</v>
      </c>
      <c r="AC472" s="298">
        <f t="shared" si="140"/>
        <v>0</v>
      </c>
      <c r="AD472" s="298">
        <f t="shared" si="140"/>
        <v>0</v>
      </c>
      <c r="AE472" s="298">
        <f t="shared" si="140"/>
        <v>0</v>
      </c>
      <c r="AF472" s="298">
        <f t="shared" si="140"/>
        <v>0</v>
      </c>
      <c r="AG472" s="298">
        <f t="shared" si="140"/>
        <v>0</v>
      </c>
      <c r="AH472" s="298">
        <f t="shared" si="140"/>
        <v>0</v>
      </c>
      <c r="AI472" s="298">
        <f t="shared" si="140"/>
        <v>0</v>
      </c>
      <c r="AJ472" s="298">
        <f t="shared" si="140"/>
        <v>0</v>
      </c>
      <c r="AK472" s="298">
        <f t="shared" si="140"/>
        <v>0</v>
      </c>
      <c r="AL472" s="298">
        <f t="shared" si="140"/>
        <v>0</v>
      </c>
      <c r="AM472" s="298">
        <f t="shared" si="140"/>
        <v>0</v>
      </c>
      <c r="AN472" s="298">
        <f t="shared" si="140"/>
        <v>0</v>
      </c>
      <c r="AO472" s="298">
        <f t="shared" si="140"/>
        <v>0</v>
      </c>
      <c r="AP472" s="298">
        <f t="shared" si="140"/>
        <v>0</v>
      </c>
      <c r="AQ472" s="298">
        <f t="shared" si="140"/>
        <v>0</v>
      </c>
      <c r="AR472" s="298">
        <f t="shared" si="140"/>
        <v>0</v>
      </c>
      <c r="AS472" s="298">
        <f t="shared" si="140"/>
        <v>0</v>
      </c>
      <c r="AT472" s="298">
        <f t="shared" si="140"/>
        <v>0</v>
      </c>
      <c r="AU472" s="298">
        <f t="shared" si="140"/>
        <v>0</v>
      </c>
      <c r="AV472" s="298">
        <f t="shared" si="140"/>
        <v>0</v>
      </c>
      <c r="AW472" s="298">
        <f t="shared" si="140"/>
        <v>0</v>
      </c>
      <c r="AX472" s="298">
        <f t="shared" si="140"/>
        <v>0</v>
      </c>
      <c r="AY472" s="298">
        <f t="shared" si="140"/>
        <v>0</v>
      </c>
      <c r="AZ472" s="298">
        <f t="shared" si="140"/>
        <v>0</v>
      </c>
      <c r="BA472" s="298">
        <f t="shared" si="140"/>
        <v>0</v>
      </c>
      <c r="BB472" s="298">
        <f t="shared" si="140"/>
        <v>0</v>
      </c>
      <c r="BC472" s="298">
        <f t="shared" si="140"/>
        <v>0</v>
      </c>
      <c r="BD472" s="298">
        <f t="shared" si="140"/>
        <v>0</v>
      </c>
      <c r="BE472" s="298">
        <f t="shared" si="140"/>
        <v>0</v>
      </c>
      <c r="BF472" s="298">
        <f t="shared" si="140"/>
        <v>0</v>
      </c>
      <c r="BG472" s="298">
        <f t="shared" si="140"/>
        <v>0</v>
      </c>
      <c r="BH472" s="298">
        <f t="shared" si="140"/>
        <v>0</v>
      </c>
      <c r="BI472" s="298">
        <f t="shared" si="140"/>
        <v>0</v>
      </c>
      <c r="BJ472" s="298">
        <f t="shared" si="140"/>
        <v>0</v>
      </c>
      <c r="BK472" s="298">
        <f t="shared" si="140"/>
        <v>0</v>
      </c>
      <c r="BL472" s="298">
        <f t="shared" si="140"/>
        <v>0</v>
      </c>
      <c r="BM472" s="298">
        <f t="shared" si="140"/>
        <v>0</v>
      </c>
      <c r="BN472" s="298">
        <f t="shared" si="140"/>
        <v>0</v>
      </c>
      <c r="BO472" s="298">
        <f t="shared" si="140"/>
        <v>0</v>
      </c>
      <c r="BP472" s="298">
        <f t="shared" si="140"/>
        <v>0</v>
      </c>
      <c r="BQ472" s="298">
        <f t="shared" si="140"/>
        <v>0</v>
      </c>
      <c r="BR472" s="298">
        <f t="shared" si="140"/>
        <v>0</v>
      </c>
      <c r="BS472" s="298">
        <f t="shared" si="140"/>
        <v>0</v>
      </c>
      <c r="BT472" s="298">
        <f t="shared" si="140"/>
        <v>0</v>
      </c>
      <c r="BU472" s="298">
        <f t="shared" si="140"/>
        <v>0</v>
      </c>
    </row>
    <row r="473" spans="2:73" ht="18" customHeight="1">
      <c r="B473" s="294">
        <v>467</v>
      </c>
      <c r="C473" s="292"/>
      <c r="D473" s="361"/>
      <c r="E473" s="362"/>
      <c r="F473" s="363"/>
      <c r="G473" s="363"/>
      <c r="H473" s="364"/>
      <c r="I473" s="363"/>
      <c r="J473" s="363"/>
      <c r="K473" s="291"/>
      <c r="L473" s="292" t="str">
        <f t="shared" si="135"/>
        <v/>
      </c>
      <c r="M473" s="292"/>
      <c r="N473" s="293">
        <f t="shared" si="139"/>
        <v>0</v>
      </c>
      <c r="O473" s="293">
        <f t="shared" si="139"/>
        <v>0</v>
      </c>
      <c r="P473" s="293">
        <f t="shared" si="140"/>
        <v>0</v>
      </c>
      <c r="Q473" s="293">
        <f t="shared" si="140"/>
        <v>0</v>
      </c>
      <c r="R473" s="293">
        <f t="shared" si="140"/>
        <v>0</v>
      </c>
      <c r="S473" s="293">
        <f t="shared" si="140"/>
        <v>0</v>
      </c>
      <c r="T473" s="293">
        <f t="shared" si="140"/>
        <v>0</v>
      </c>
      <c r="U473" s="293">
        <f t="shared" si="140"/>
        <v>0</v>
      </c>
      <c r="V473" s="293">
        <f t="shared" si="140"/>
        <v>0</v>
      </c>
      <c r="W473" s="293">
        <f t="shared" si="140"/>
        <v>0</v>
      </c>
      <c r="X473" s="293">
        <f t="shared" si="140"/>
        <v>0</v>
      </c>
      <c r="Y473" s="293">
        <f t="shared" si="140"/>
        <v>0</v>
      </c>
      <c r="Z473" s="293">
        <f t="shared" si="140"/>
        <v>0</v>
      </c>
      <c r="AA473" s="293">
        <f t="shared" si="140"/>
        <v>0</v>
      </c>
      <c r="AB473" s="293">
        <f t="shared" si="140"/>
        <v>0</v>
      </c>
      <c r="AC473" s="293">
        <f t="shared" si="140"/>
        <v>0</v>
      </c>
      <c r="AD473" s="293">
        <f t="shared" si="140"/>
        <v>0</v>
      </c>
      <c r="AE473" s="293">
        <f t="shared" si="140"/>
        <v>0</v>
      </c>
      <c r="AF473" s="293">
        <f t="shared" si="140"/>
        <v>0</v>
      </c>
      <c r="AG473" s="293">
        <f t="shared" si="140"/>
        <v>0</v>
      </c>
      <c r="AH473" s="293">
        <f t="shared" si="140"/>
        <v>0</v>
      </c>
      <c r="AI473" s="293">
        <f t="shared" si="140"/>
        <v>0</v>
      </c>
      <c r="AJ473" s="293">
        <f t="shared" si="140"/>
        <v>0</v>
      </c>
      <c r="AK473" s="293">
        <f t="shared" si="140"/>
        <v>0</v>
      </c>
      <c r="AL473" s="293">
        <f t="shared" si="140"/>
        <v>0</v>
      </c>
      <c r="AM473" s="293">
        <f t="shared" si="140"/>
        <v>0</v>
      </c>
      <c r="AN473" s="293">
        <f t="shared" si="140"/>
        <v>0</v>
      </c>
      <c r="AO473" s="293">
        <f t="shared" si="140"/>
        <v>0</v>
      </c>
      <c r="AP473" s="293">
        <f t="shared" si="140"/>
        <v>0</v>
      </c>
      <c r="AQ473" s="293">
        <f t="shared" si="140"/>
        <v>0</v>
      </c>
      <c r="AR473" s="293">
        <f t="shared" si="140"/>
        <v>0</v>
      </c>
      <c r="AS473" s="293">
        <f t="shared" si="140"/>
        <v>0</v>
      </c>
      <c r="AT473" s="293">
        <f t="shared" si="140"/>
        <v>0</v>
      </c>
      <c r="AU473" s="293">
        <f t="shared" si="140"/>
        <v>0</v>
      </c>
      <c r="AV473" s="293">
        <f t="shared" si="140"/>
        <v>0</v>
      </c>
      <c r="AW473" s="293">
        <f t="shared" si="140"/>
        <v>0</v>
      </c>
      <c r="AX473" s="293">
        <f t="shared" si="140"/>
        <v>0</v>
      </c>
      <c r="AY473" s="293">
        <f t="shared" si="140"/>
        <v>0</v>
      </c>
      <c r="AZ473" s="293">
        <f t="shared" si="140"/>
        <v>0</v>
      </c>
      <c r="BA473" s="293">
        <f t="shared" si="140"/>
        <v>0</v>
      </c>
      <c r="BB473" s="293">
        <f t="shared" si="140"/>
        <v>0</v>
      </c>
      <c r="BC473" s="293">
        <f t="shared" si="140"/>
        <v>0</v>
      </c>
      <c r="BD473" s="293">
        <f t="shared" si="140"/>
        <v>0</v>
      </c>
      <c r="BE473" s="293">
        <f t="shared" si="140"/>
        <v>0</v>
      </c>
      <c r="BF473" s="293">
        <f t="shared" si="140"/>
        <v>0</v>
      </c>
      <c r="BG473" s="293">
        <f t="shared" si="140"/>
        <v>0</v>
      </c>
      <c r="BH473" s="293">
        <f t="shared" si="140"/>
        <v>0</v>
      </c>
      <c r="BI473" s="293">
        <f t="shared" si="140"/>
        <v>0</v>
      </c>
      <c r="BJ473" s="293">
        <f t="shared" si="140"/>
        <v>0</v>
      </c>
      <c r="BK473" s="293">
        <f t="shared" si="140"/>
        <v>0</v>
      </c>
      <c r="BL473" s="293">
        <f t="shared" si="140"/>
        <v>0</v>
      </c>
      <c r="BM473" s="293">
        <f t="shared" si="140"/>
        <v>0</v>
      </c>
      <c r="BN473" s="293">
        <f t="shared" si="140"/>
        <v>0</v>
      </c>
      <c r="BO473" s="293">
        <f t="shared" si="140"/>
        <v>0</v>
      </c>
      <c r="BP473" s="293">
        <f t="shared" si="140"/>
        <v>0</v>
      </c>
      <c r="BQ473" s="293">
        <f t="shared" si="140"/>
        <v>0</v>
      </c>
      <c r="BR473" s="293">
        <f t="shared" si="140"/>
        <v>0</v>
      </c>
      <c r="BS473" s="293">
        <f t="shared" si="140"/>
        <v>0</v>
      </c>
      <c r="BT473" s="293">
        <f t="shared" si="140"/>
        <v>0</v>
      </c>
      <c r="BU473" s="293">
        <f t="shared" si="140"/>
        <v>0</v>
      </c>
    </row>
    <row r="474" spans="2:73" ht="18" customHeight="1" thickBot="1">
      <c r="B474" s="294">
        <v>468</v>
      </c>
      <c r="C474" s="297"/>
      <c r="D474" s="365"/>
      <c r="E474" s="366"/>
      <c r="F474" s="367"/>
      <c r="G474" s="367"/>
      <c r="H474" s="368"/>
      <c r="I474" s="367"/>
      <c r="J474" s="367"/>
      <c r="K474" s="295"/>
      <c r="L474" s="297" t="str">
        <f t="shared" si="135"/>
        <v/>
      </c>
      <c r="M474" s="297"/>
      <c r="N474" s="298">
        <f t="shared" si="139"/>
        <v>0</v>
      </c>
      <c r="O474" s="298">
        <f t="shared" si="139"/>
        <v>0</v>
      </c>
      <c r="P474" s="298">
        <f t="shared" si="140"/>
        <v>0</v>
      </c>
      <c r="Q474" s="298">
        <f t="shared" si="140"/>
        <v>0</v>
      </c>
      <c r="R474" s="298">
        <f t="shared" si="140"/>
        <v>0</v>
      </c>
      <c r="S474" s="298">
        <f t="shared" si="140"/>
        <v>0</v>
      </c>
      <c r="T474" s="298">
        <f t="shared" si="140"/>
        <v>0</v>
      </c>
      <c r="U474" s="298">
        <f t="shared" si="140"/>
        <v>0</v>
      </c>
      <c r="V474" s="298">
        <f t="shared" si="140"/>
        <v>0</v>
      </c>
      <c r="W474" s="298">
        <f t="shared" si="140"/>
        <v>0</v>
      </c>
      <c r="X474" s="298">
        <f t="shared" si="140"/>
        <v>0</v>
      </c>
      <c r="Y474" s="298">
        <f t="shared" si="140"/>
        <v>0</v>
      </c>
      <c r="Z474" s="298">
        <f t="shared" si="140"/>
        <v>0</v>
      </c>
      <c r="AA474" s="298">
        <f t="shared" si="140"/>
        <v>0</v>
      </c>
      <c r="AB474" s="298">
        <f t="shared" si="140"/>
        <v>0</v>
      </c>
      <c r="AC474" s="298">
        <f t="shared" si="140"/>
        <v>0</v>
      </c>
      <c r="AD474" s="298">
        <f t="shared" si="140"/>
        <v>0</v>
      </c>
      <c r="AE474" s="298">
        <f t="shared" si="140"/>
        <v>0</v>
      </c>
      <c r="AF474" s="298">
        <f t="shared" si="140"/>
        <v>0</v>
      </c>
      <c r="AG474" s="298">
        <f t="shared" si="140"/>
        <v>0</v>
      </c>
      <c r="AH474" s="298">
        <f t="shared" si="140"/>
        <v>0</v>
      </c>
      <c r="AI474" s="298">
        <f t="shared" si="140"/>
        <v>0</v>
      </c>
      <c r="AJ474" s="298">
        <f t="shared" si="140"/>
        <v>0</v>
      </c>
      <c r="AK474" s="298">
        <f t="shared" si="140"/>
        <v>0</v>
      </c>
      <c r="AL474" s="298">
        <f t="shared" si="140"/>
        <v>0</v>
      </c>
      <c r="AM474" s="298">
        <f t="shared" si="140"/>
        <v>0</v>
      </c>
      <c r="AN474" s="298">
        <f t="shared" si="140"/>
        <v>0</v>
      </c>
      <c r="AO474" s="298">
        <f t="shared" ref="P474:BU478" si="141">SUMIFS(listof_result_total_scores,listof_result_program_codes,$C474,listof_result_teams,AO$3)</f>
        <v>0</v>
      </c>
      <c r="AP474" s="298">
        <f t="shared" si="141"/>
        <v>0</v>
      </c>
      <c r="AQ474" s="298">
        <f t="shared" si="141"/>
        <v>0</v>
      </c>
      <c r="AR474" s="298">
        <f t="shared" si="141"/>
        <v>0</v>
      </c>
      <c r="AS474" s="298">
        <f t="shared" si="141"/>
        <v>0</v>
      </c>
      <c r="AT474" s="298">
        <f t="shared" si="141"/>
        <v>0</v>
      </c>
      <c r="AU474" s="298">
        <f t="shared" si="141"/>
        <v>0</v>
      </c>
      <c r="AV474" s="298">
        <f t="shared" si="141"/>
        <v>0</v>
      </c>
      <c r="AW474" s="298">
        <f t="shared" si="141"/>
        <v>0</v>
      </c>
      <c r="AX474" s="298">
        <f t="shared" si="141"/>
        <v>0</v>
      </c>
      <c r="AY474" s="298">
        <f t="shared" si="141"/>
        <v>0</v>
      </c>
      <c r="AZ474" s="298">
        <f t="shared" si="141"/>
        <v>0</v>
      </c>
      <c r="BA474" s="298">
        <f t="shared" si="141"/>
        <v>0</v>
      </c>
      <c r="BB474" s="298">
        <f t="shared" si="141"/>
        <v>0</v>
      </c>
      <c r="BC474" s="298">
        <f t="shared" si="141"/>
        <v>0</v>
      </c>
      <c r="BD474" s="298">
        <f t="shared" si="141"/>
        <v>0</v>
      </c>
      <c r="BE474" s="298">
        <f t="shared" si="141"/>
        <v>0</v>
      </c>
      <c r="BF474" s="298">
        <f t="shared" si="141"/>
        <v>0</v>
      </c>
      <c r="BG474" s="298">
        <f t="shared" si="141"/>
        <v>0</v>
      </c>
      <c r="BH474" s="298">
        <f t="shared" si="141"/>
        <v>0</v>
      </c>
      <c r="BI474" s="298">
        <f t="shared" si="141"/>
        <v>0</v>
      </c>
      <c r="BJ474" s="298">
        <f t="shared" si="141"/>
        <v>0</v>
      </c>
      <c r="BK474" s="298">
        <f t="shared" si="141"/>
        <v>0</v>
      </c>
      <c r="BL474" s="298">
        <f t="shared" si="141"/>
        <v>0</v>
      </c>
      <c r="BM474" s="298">
        <f t="shared" si="141"/>
        <v>0</v>
      </c>
      <c r="BN474" s="298">
        <f t="shared" si="141"/>
        <v>0</v>
      </c>
      <c r="BO474" s="298">
        <f t="shared" si="141"/>
        <v>0</v>
      </c>
      <c r="BP474" s="298">
        <f t="shared" si="141"/>
        <v>0</v>
      </c>
      <c r="BQ474" s="298">
        <f t="shared" si="141"/>
        <v>0</v>
      </c>
      <c r="BR474" s="298">
        <f t="shared" si="141"/>
        <v>0</v>
      </c>
      <c r="BS474" s="298">
        <f t="shared" si="141"/>
        <v>0</v>
      </c>
      <c r="BT474" s="298">
        <f t="shared" si="141"/>
        <v>0</v>
      </c>
      <c r="BU474" s="298">
        <f t="shared" si="141"/>
        <v>0</v>
      </c>
    </row>
    <row r="475" spans="2:73" ht="18" customHeight="1">
      <c r="B475" s="294">
        <v>469</v>
      </c>
      <c r="C475" s="292"/>
      <c r="D475" s="361"/>
      <c r="E475" s="362"/>
      <c r="F475" s="363"/>
      <c r="G475" s="363"/>
      <c r="H475" s="364"/>
      <c r="I475" s="363"/>
      <c r="J475" s="363"/>
      <c r="K475" s="291"/>
      <c r="L475" s="292" t="str">
        <f t="shared" si="135"/>
        <v/>
      </c>
      <c r="M475" s="292"/>
      <c r="N475" s="293">
        <f t="shared" si="139"/>
        <v>0</v>
      </c>
      <c r="O475" s="293">
        <f t="shared" si="139"/>
        <v>0</v>
      </c>
      <c r="P475" s="293">
        <f t="shared" si="141"/>
        <v>0</v>
      </c>
      <c r="Q475" s="293">
        <f t="shared" si="141"/>
        <v>0</v>
      </c>
      <c r="R475" s="293">
        <f t="shared" si="141"/>
        <v>0</v>
      </c>
      <c r="S475" s="293">
        <f t="shared" si="141"/>
        <v>0</v>
      </c>
      <c r="T475" s="293">
        <f t="shared" si="141"/>
        <v>0</v>
      </c>
      <c r="U475" s="293">
        <f t="shared" si="141"/>
        <v>0</v>
      </c>
      <c r="V475" s="293">
        <f t="shared" si="141"/>
        <v>0</v>
      </c>
      <c r="W475" s="293">
        <f t="shared" si="141"/>
        <v>0</v>
      </c>
      <c r="X475" s="293">
        <f t="shared" si="141"/>
        <v>0</v>
      </c>
      <c r="Y475" s="293">
        <f t="shared" si="141"/>
        <v>0</v>
      </c>
      <c r="Z475" s="293">
        <f t="shared" si="141"/>
        <v>0</v>
      </c>
      <c r="AA475" s="293">
        <f t="shared" si="141"/>
        <v>0</v>
      </c>
      <c r="AB475" s="293">
        <f t="shared" si="141"/>
        <v>0</v>
      </c>
      <c r="AC475" s="293">
        <f t="shared" si="141"/>
        <v>0</v>
      </c>
      <c r="AD475" s="293">
        <f t="shared" si="141"/>
        <v>0</v>
      </c>
      <c r="AE475" s="293">
        <f t="shared" si="141"/>
        <v>0</v>
      </c>
      <c r="AF475" s="293">
        <f t="shared" si="141"/>
        <v>0</v>
      </c>
      <c r="AG475" s="293">
        <f t="shared" si="141"/>
        <v>0</v>
      </c>
      <c r="AH475" s="293">
        <f t="shared" si="141"/>
        <v>0</v>
      </c>
      <c r="AI475" s="293">
        <f t="shared" si="141"/>
        <v>0</v>
      </c>
      <c r="AJ475" s="293">
        <f t="shared" si="141"/>
        <v>0</v>
      </c>
      <c r="AK475" s="293">
        <f t="shared" si="141"/>
        <v>0</v>
      </c>
      <c r="AL475" s="293">
        <f t="shared" si="141"/>
        <v>0</v>
      </c>
      <c r="AM475" s="293">
        <f t="shared" si="141"/>
        <v>0</v>
      </c>
      <c r="AN475" s="293">
        <f t="shared" si="141"/>
        <v>0</v>
      </c>
      <c r="AO475" s="293">
        <f t="shared" si="141"/>
        <v>0</v>
      </c>
      <c r="AP475" s="293">
        <f t="shared" si="141"/>
        <v>0</v>
      </c>
      <c r="AQ475" s="293">
        <f t="shared" si="141"/>
        <v>0</v>
      </c>
      <c r="AR475" s="293">
        <f t="shared" si="141"/>
        <v>0</v>
      </c>
      <c r="AS475" s="293">
        <f t="shared" si="141"/>
        <v>0</v>
      </c>
      <c r="AT475" s="293">
        <f t="shared" si="141"/>
        <v>0</v>
      </c>
      <c r="AU475" s="293">
        <f t="shared" si="141"/>
        <v>0</v>
      </c>
      <c r="AV475" s="293">
        <f t="shared" si="141"/>
        <v>0</v>
      </c>
      <c r="AW475" s="293">
        <f t="shared" si="141"/>
        <v>0</v>
      </c>
      <c r="AX475" s="293">
        <f t="shared" si="141"/>
        <v>0</v>
      </c>
      <c r="AY475" s="293">
        <f t="shared" si="141"/>
        <v>0</v>
      </c>
      <c r="AZ475" s="293">
        <f t="shared" si="141"/>
        <v>0</v>
      </c>
      <c r="BA475" s="293">
        <f t="shared" si="141"/>
        <v>0</v>
      </c>
      <c r="BB475" s="293">
        <f t="shared" si="141"/>
        <v>0</v>
      </c>
      <c r="BC475" s="293">
        <f t="shared" si="141"/>
        <v>0</v>
      </c>
      <c r="BD475" s="293">
        <f t="shared" si="141"/>
        <v>0</v>
      </c>
      <c r="BE475" s="293">
        <f t="shared" si="141"/>
        <v>0</v>
      </c>
      <c r="BF475" s="293">
        <f t="shared" si="141"/>
        <v>0</v>
      </c>
      <c r="BG475" s="293">
        <f t="shared" si="141"/>
        <v>0</v>
      </c>
      <c r="BH475" s="293">
        <f t="shared" si="141"/>
        <v>0</v>
      </c>
      <c r="BI475" s="293">
        <f t="shared" si="141"/>
        <v>0</v>
      </c>
      <c r="BJ475" s="293">
        <f t="shared" si="141"/>
        <v>0</v>
      </c>
      <c r="BK475" s="293">
        <f t="shared" si="141"/>
        <v>0</v>
      </c>
      <c r="BL475" s="293">
        <f t="shared" si="141"/>
        <v>0</v>
      </c>
      <c r="BM475" s="293">
        <f t="shared" si="141"/>
        <v>0</v>
      </c>
      <c r="BN475" s="293">
        <f t="shared" si="141"/>
        <v>0</v>
      </c>
      <c r="BO475" s="293">
        <f t="shared" si="141"/>
        <v>0</v>
      </c>
      <c r="BP475" s="293">
        <f t="shared" si="141"/>
        <v>0</v>
      </c>
      <c r="BQ475" s="293">
        <f t="shared" si="141"/>
        <v>0</v>
      </c>
      <c r="BR475" s="293">
        <f t="shared" si="141"/>
        <v>0</v>
      </c>
      <c r="BS475" s="293">
        <f t="shared" si="141"/>
        <v>0</v>
      </c>
      <c r="BT475" s="293">
        <f t="shared" si="141"/>
        <v>0</v>
      </c>
      <c r="BU475" s="293">
        <f t="shared" si="141"/>
        <v>0</v>
      </c>
    </row>
    <row r="476" spans="2:73" ht="18" customHeight="1" thickBot="1">
      <c r="B476" s="294">
        <v>470</v>
      </c>
      <c r="C476" s="297"/>
      <c r="D476" s="365"/>
      <c r="E476" s="366"/>
      <c r="F476" s="367"/>
      <c r="G476" s="367"/>
      <c r="H476" s="368"/>
      <c r="I476" s="367"/>
      <c r="J476" s="367"/>
      <c r="K476" s="295"/>
      <c r="L476" s="297" t="str">
        <f t="shared" si="135"/>
        <v/>
      </c>
      <c r="M476" s="297"/>
      <c r="N476" s="298">
        <f t="shared" si="139"/>
        <v>0</v>
      </c>
      <c r="O476" s="298">
        <f t="shared" si="139"/>
        <v>0</v>
      </c>
      <c r="P476" s="298">
        <f t="shared" si="141"/>
        <v>0</v>
      </c>
      <c r="Q476" s="298">
        <f t="shared" si="141"/>
        <v>0</v>
      </c>
      <c r="R476" s="298">
        <f t="shared" si="141"/>
        <v>0</v>
      </c>
      <c r="S476" s="298">
        <f t="shared" si="141"/>
        <v>0</v>
      </c>
      <c r="T476" s="298">
        <f t="shared" si="141"/>
        <v>0</v>
      </c>
      <c r="U476" s="298">
        <f t="shared" si="141"/>
        <v>0</v>
      </c>
      <c r="V476" s="298">
        <f t="shared" si="141"/>
        <v>0</v>
      </c>
      <c r="W476" s="298">
        <f t="shared" si="141"/>
        <v>0</v>
      </c>
      <c r="X476" s="298">
        <f t="shared" si="141"/>
        <v>0</v>
      </c>
      <c r="Y476" s="298">
        <f t="shared" si="141"/>
        <v>0</v>
      </c>
      <c r="Z476" s="298">
        <f t="shared" si="141"/>
        <v>0</v>
      </c>
      <c r="AA476" s="298">
        <f t="shared" si="141"/>
        <v>0</v>
      </c>
      <c r="AB476" s="298">
        <f t="shared" si="141"/>
        <v>0</v>
      </c>
      <c r="AC476" s="298">
        <f t="shared" si="141"/>
        <v>0</v>
      </c>
      <c r="AD476" s="298">
        <f t="shared" si="141"/>
        <v>0</v>
      </c>
      <c r="AE476" s="298">
        <f t="shared" si="141"/>
        <v>0</v>
      </c>
      <c r="AF476" s="298">
        <f t="shared" si="141"/>
        <v>0</v>
      </c>
      <c r="AG476" s="298">
        <f t="shared" si="141"/>
        <v>0</v>
      </c>
      <c r="AH476" s="298">
        <f t="shared" si="141"/>
        <v>0</v>
      </c>
      <c r="AI476" s="298">
        <f t="shared" si="141"/>
        <v>0</v>
      </c>
      <c r="AJ476" s="298">
        <f t="shared" si="141"/>
        <v>0</v>
      </c>
      <c r="AK476" s="298">
        <f t="shared" si="141"/>
        <v>0</v>
      </c>
      <c r="AL476" s="298">
        <f t="shared" si="141"/>
        <v>0</v>
      </c>
      <c r="AM476" s="298">
        <f t="shared" si="141"/>
        <v>0</v>
      </c>
      <c r="AN476" s="298">
        <f t="shared" si="141"/>
        <v>0</v>
      </c>
      <c r="AO476" s="298">
        <f t="shared" si="141"/>
        <v>0</v>
      </c>
      <c r="AP476" s="298">
        <f t="shared" si="141"/>
        <v>0</v>
      </c>
      <c r="AQ476" s="298">
        <f t="shared" si="141"/>
        <v>0</v>
      </c>
      <c r="AR476" s="298">
        <f t="shared" si="141"/>
        <v>0</v>
      </c>
      <c r="AS476" s="298">
        <f t="shared" si="141"/>
        <v>0</v>
      </c>
      <c r="AT476" s="298">
        <f t="shared" si="141"/>
        <v>0</v>
      </c>
      <c r="AU476" s="298">
        <f t="shared" si="141"/>
        <v>0</v>
      </c>
      <c r="AV476" s="298">
        <f t="shared" si="141"/>
        <v>0</v>
      </c>
      <c r="AW476" s="298">
        <f t="shared" si="141"/>
        <v>0</v>
      </c>
      <c r="AX476" s="298">
        <f t="shared" si="141"/>
        <v>0</v>
      </c>
      <c r="AY476" s="298">
        <f t="shared" si="141"/>
        <v>0</v>
      </c>
      <c r="AZ476" s="298">
        <f t="shared" si="141"/>
        <v>0</v>
      </c>
      <c r="BA476" s="298">
        <f t="shared" si="141"/>
        <v>0</v>
      </c>
      <c r="BB476" s="298">
        <f t="shared" si="141"/>
        <v>0</v>
      </c>
      <c r="BC476" s="298">
        <f t="shared" si="141"/>
        <v>0</v>
      </c>
      <c r="BD476" s="298">
        <f t="shared" si="141"/>
        <v>0</v>
      </c>
      <c r="BE476" s="298">
        <f t="shared" si="141"/>
        <v>0</v>
      </c>
      <c r="BF476" s="298">
        <f t="shared" si="141"/>
        <v>0</v>
      </c>
      <c r="BG476" s="298">
        <f t="shared" si="141"/>
        <v>0</v>
      </c>
      <c r="BH476" s="298">
        <f t="shared" si="141"/>
        <v>0</v>
      </c>
      <c r="BI476" s="298">
        <f t="shared" si="141"/>
        <v>0</v>
      </c>
      <c r="BJ476" s="298">
        <f t="shared" si="141"/>
        <v>0</v>
      </c>
      <c r="BK476" s="298">
        <f t="shared" si="141"/>
        <v>0</v>
      </c>
      <c r="BL476" s="298">
        <f t="shared" si="141"/>
        <v>0</v>
      </c>
      <c r="BM476" s="298">
        <f t="shared" si="141"/>
        <v>0</v>
      </c>
      <c r="BN476" s="298">
        <f t="shared" si="141"/>
        <v>0</v>
      </c>
      <c r="BO476" s="298">
        <f t="shared" si="141"/>
        <v>0</v>
      </c>
      <c r="BP476" s="298">
        <f t="shared" si="141"/>
        <v>0</v>
      </c>
      <c r="BQ476" s="298">
        <f t="shared" si="141"/>
        <v>0</v>
      </c>
      <c r="BR476" s="298">
        <f t="shared" si="141"/>
        <v>0</v>
      </c>
      <c r="BS476" s="298">
        <f t="shared" si="141"/>
        <v>0</v>
      </c>
      <c r="BT476" s="298">
        <f t="shared" si="141"/>
        <v>0</v>
      </c>
      <c r="BU476" s="298">
        <f t="shared" si="141"/>
        <v>0</v>
      </c>
    </row>
    <row r="477" spans="2:73" ht="18" customHeight="1">
      <c r="B477" s="294">
        <v>471</v>
      </c>
      <c r="C477" s="292"/>
      <c r="D477" s="361"/>
      <c r="E477" s="362"/>
      <c r="F477" s="363"/>
      <c r="G477" s="363"/>
      <c r="H477" s="364"/>
      <c r="I477" s="363"/>
      <c r="J477" s="363"/>
      <c r="K477" s="291"/>
      <c r="L477" s="292" t="str">
        <f t="shared" si="135"/>
        <v/>
      </c>
      <c r="M477" s="292"/>
      <c r="N477" s="293">
        <f t="shared" si="139"/>
        <v>0</v>
      </c>
      <c r="O477" s="293">
        <f t="shared" si="139"/>
        <v>0</v>
      </c>
      <c r="P477" s="293">
        <f t="shared" si="141"/>
        <v>0</v>
      </c>
      <c r="Q477" s="293">
        <f t="shared" si="141"/>
        <v>0</v>
      </c>
      <c r="R477" s="293">
        <f t="shared" si="141"/>
        <v>0</v>
      </c>
      <c r="S477" s="293">
        <f t="shared" si="141"/>
        <v>0</v>
      </c>
      <c r="T477" s="293">
        <f t="shared" si="141"/>
        <v>0</v>
      </c>
      <c r="U477" s="293">
        <f t="shared" si="141"/>
        <v>0</v>
      </c>
      <c r="V477" s="293">
        <f t="shared" si="141"/>
        <v>0</v>
      </c>
      <c r="W477" s="293">
        <f t="shared" si="141"/>
        <v>0</v>
      </c>
      <c r="X477" s="293">
        <f t="shared" si="141"/>
        <v>0</v>
      </c>
      <c r="Y477" s="293">
        <f t="shared" si="141"/>
        <v>0</v>
      </c>
      <c r="Z477" s="293">
        <f t="shared" si="141"/>
        <v>0</v>
      </c>
      <c r="AA477" s="293">
        <f t="shared" si="141"/>
        <v>0</v>
      </c>
      <c r="AB477" s="293">
        <f t="shared" si="141"/>
        <v>0</v>
      </c>
      <c r="AC477" s="293">
        <f t="shared" si="141"/>
        <v>0</v>
      </c>
      <c r="AD477" s="293">
        <f t="shared" si="141"/>
        <v>0</v>
      </c>
      <c r="AE477" s="293">
        <f t="shared" si="141"/>
        <v>0</v>
      </c>
      <c r="AF477" s="293">
        <f t="shared" si="141"/>
        <v>0</v>
      </c>
      <c r="AG477" s="293">
        <f t="shared" si="141"/>
        <v>0</v>
      </c>
      <c r="AH477" s="293">
        <f t="shared" si="141"/>
        <v>0</v>
      </c>
      <c r="AI477" s="293">
        <f t="shared" si="141"/>
        <v>0</v>
      </c>
      <c r="AJ477" s="293">
        <f t="shared" si="141"/>
        <v>0</v>
      </c>
      <c r="AK477" s="293">
        <f t="shared" si="141"/>
        <v>0</v>
      </c>
      <c r="AL477" s="293">
        <f t="shared" si="141"/>
        <v>0</v>
      </c>
      <c r="AM477" s="293">
        <f t="shared" si="141"/>
        <v>0</v>
      </c>
      <c r="AN477" s="293">
        <f t="shared" si="141"/>
        <v>0</v>
      </c>
      <c r="AO477" s="293">
        <f t="shared" si="141"/>
        <v>0</v>
      </c>
      <c r="AP477" s="293">
        <f t="shared" si="141"/>
        <v>0</v>
      </c>
      <c r="AQ477" s="293">
        <f t="shared" si="141"/>
        <v>0</v>
      </c>
      <c r="AR477" s="293">
        <f t="shared" si="141"/>
        <v>0</v>
      </c>
      <c r="AS477" s="293">
        <f t="shared" si="141"/>
        <v>0</v>
      </c>
      <c r="AT477" s="293">
        <f t="shared" si="141"/>
        <v>0</v>
      </c>
      <c r="AU477" s="293">
        <f t="shared" si="141"/>
        <v>0</v>
      </c>
      <c r="AV477" s="293">
        <f t="shared" si="141"/>
        <v>0</v>
      </c>
      <c r="AW477" s="293">
        <f t="shared" si="141"/>
        <v>0</v>
      </c>
      <c r="AX477" s="293">
        <f t="shared" si="141"/>
        <v>0</v>
      </c>
      <c r="AY477" s="293">
        <f t="shared" si="141"/>
        <v>0</v>
      </c>
      <c r="AZ477" s="293">
        <f t="shared" si="141"/>
        <v>0</v>
      </c>
      <c r="BA477" s="293">
        <f t="shared" si="141"/>
        <v>0</v>
      </c>
      <c r="BB477" s="293">
        <f t="shared" si="141"/>
        <v>0</v>
      </c>
      <c r="BC477" s="293">
        <f t="shared" si="141"/>
        <v>0</v>
      </c>
      <c r="BD477" s="293">
        <f t="shared" si="141"/>
        <v>0</v>
      </c>
      <c r="BE477" s="293">
        <f t="shared" si="141"/>
        <v>0</v>
      </c>
      <c r="BF477" s="293">
        <f t="shared" si="141"/>
        <v>0</v>
      </c>
      <c r="BG477" s="293">
        <f t="shared" si="141"/>
        <v>0</v>
      </c>
      <c r="BH477" s="293">
        <f t="shared" si="141"/>
        <v>0</v>
      </c>
      <c r="BI477" s="293">
        <f t="shared" si="141"/>
        <v>0</v>
      </c>
      <c r="BJ477" s="293">
        <f t="shared" si="141"/>
        <v>0</v>
      </c>
      <c r="BK477" s="293">
        <f t="shared" si="141"/>
        <v>0</v>
      </c>
      <c r="BL477" s="293">
        <f t="shared" si="141"/>
        <v>0</v>
      </c>
      <c r="BM477" s="293">
        <f t="shared" si="141"/>
        <v>0</v>
      </c>
      <c r="BN477" s="293">
        <f t="shared" si="141"/>
        <v>0</v>
      </c>
      <c r="BO477" s="293">
        <f t="shared" si="141"/>
        <v>0</v>
      </c>
      <c r="BP477" s="293">
        <f t="shared" si="141"/>
        <v>0</v>
      </c>
      <c r="BQ477" s="293">
        <f t="shared" si="141"/>
        <v>0</v>
      </c>
      <c r="BR477" s="293">
        <f t="shared" si="141"/>
        <v>0</v>
      </c>
      <c r="BS477" s="293">
        <f t="shared" si="141"/>
        <v>0</v>
      </c>
      <c r="BT477" s="293">
        <f t="shared" si="141"/>
        <v>0</v>
      </c>
      <c r="BU477" s="293">
        <f t="shared" si="141"/>
        <v>0</v>
      </c>
    </row>
    <row r="478" spans="2:73" ht="18" customHeight="1" thickBot="1">
      <c r="B478" s="294">
        <v>472</v>
      </c>
      <c r="C478" s="297"/>
      <c r="D478" s="365"/>
      <c r="E478" s="366"/>
      <c r="F478" s="367"/>
      <c r="G478" s="367"/>
      <c r="H478" s="368"/>
      <c r="I478" s="367"/>
      <c r="J478" s="367"/>
      <c r="K478" s="295"/>
      <c r="L478" s="297" t="str">
        <f t="shared" si="135"/>
        <v/>
      </c>
      <c r="M478" s="297"/>
      <c r="N478" s="298">
        <f t="shared" si="139"/>
        <v>0</v>
      </c>
      <c r="O478" s="298">
        <f t="shared" si="139"/>
        <v>0</v>
      </c>
      <c r="P478" s="298">
        <f t="shared" si="141"/>
        <v>0</v>
      </c>
      <c r="Q478" s="298">
        <f t="shared" si="141"/>
        <v>0</v>
      </c>
      <c r="R478" s="298">
        <f t="shared" si="141"/>
        <v>0</v>
      </c>
      <c r="S478" s="298">
        <f t="shared" si="141"/>
        <v>0</v>
      </c>
      <c r="T478" s="298">
        <f t="shared" si="141"/>
        <v>0</v>
      </c>
      <c r="U478" s="298">
        <f t="shared" si="141"/>
        <v>0</v>
      </c>
      <c r="V478" s="298">
        <f t="shared" si="141"/>
        <v>0</v>
      </c>
      <c r="W478" s="298">
        <f t="shared" si="141"/>
        <v>0</v>
      </c>
      <c r="X478" s="298">
        <f t="shared" si="141"/>
        <v>0</v>
      </c>
      <c r="Y478" s="298">
        <f t="shared" si="141"/>
        <v>0</v>
      </c>
      <c r="Z478" s="298">
        <f t="shared" si="141"/>
        <v>0</v>
      </c>
      <c r="AA478" s="298">
        <f t="shared" si="141"/>
        <v>0</v>
      </c>
      <c r="AB478" s="298">
        <f t="shared" si="141"/>
        <v>0</v>
      </c>
      <c r="AC478" s="298">
        <f t="shared" si="141"/>
        <v>0</v>
      </c>
      <c r="AD478" s="298">
        <f t="shared" si="141"/>
        <v>0</v>
      </c>
      <c r="AE478" s="298">
        <f t="shared" si="141"/>
        <v>0</v>
      </c>
      <c r="AF478" s="298">
        <f t="shared" si="141"/>
        <v>0</v>
      </c>
      <c r="AG478" s="298">
        <f t="shared" si="141"/>
        <v>0</v>
      </c>
      <c r="AH478" s="298">
        <f t="shared" si="141"/>
        <v>0</v>
      </c>
      <c r="AI478" s="298">
        <f t="shared" si="141"/>
        <v>0</v>
      </c>
      <c r="AJ478" s="298">
        <f t="shared" si="141"/>
        <v>0</v>
      </c>
      <c r="AK478" s="298">
        <f t="shared" si="141"/>
        <v>0</v>
      </c>
      <c r="AL478" s="298">
        <f t="shared" si="141"/>
        <v>0</v>
      </c>
      <c r="AM478" s="298">
        <f t="shared" si="141"/>
        <v>0</v>
      </c>
      <c r="AN478" s="298">
        <f t="shared" si="141"/>
        <v>0</v>
      </c>
      <c r="AO478" s="298">
        <f t="shared" si="141"/>
        <v>0</v>
      </c>
      <c r="AP478" s="298">
        <f t="shared" si="141"/>
        <v>0</v>
      </c>
      <c r="AQ478" s="298">
        <f t="shared" si="141"/>
        <v>0</v>
      </c>
      <c r="AR478" s="298">
        <f t="shared" si="141"/>
        <v>0</v>
      </c>
      <c r="AS478" s="298">
        <f t="shared" si="141"/>
        <v>0</v>
      </c>
      <c r="AT478" s="298">
        <f t="shared" si="141"/>
        <v>0</v>
      </c>
      <c r="AU478" s="298">
        <f t="shared" si="141"/>
        <v>0</v>
      </c>
      <c r="AV478" s="298">
        <f t="shared" si="141"/>
        <v>0</v>
      </c>
      <c r="AW478" s="298">
        <f t="shared" si="141"/>
        <v>0</v>
      </c>
      <c r="AX478" s="298">
        <f t="shared" si="141"/>
        <v>0</v>
      </c>
      <c r="AY478" s="298">
        <f t="shared" si="141"/>
        <v>0</v>
      </c>
      <c r="AZ478" s="298">
        <f t="shared" si="141"/>
        <v>0</v>
      </c>
      <c r="BA478" s="298">
        <f t="shared" si="141"/>
        <v>0</v>
      </c>
      <c r="BB478" s="298">
        <f t="shared" si="141"/>
        <v>0</v>
      </c>
      <c r="BC478" s="298">
        <f t="shared" si="141"/>
        <v>0</v>
      </c>
      <c r="BD478" s="298">
        <f t="shared" si="141"/>
        <v>0</v>
      </c>
      <c r="BE478" s="298">
        <f t="shared" si="141"/>
        <v>0</v>
      </c>
      <c r="BF478" s="298">
        <f t="shared" si="141"/>
        <v>0</v>
      </c>
      <c r="BG478" s="298">
        <f t="shared" si="141"/>
        <v>0</v>
      </c>
      <c r="BH478" s="298">
        <f t="shared" si="141"/>
        <v>0</v>
      </c>
      <c r="BI478" s="298">
        <f t="shared" si="141"/>
        <v>0</v>
      </c>
      <c r="BJ478" s="298">
        <f t="shared" si="141"/>
        <v>0</v>
      </c>
      <c r="BK478" s="298">
        <f t="shared" si="141"/>
        <v>0</v>
      </c>
      <c r="BL478" s="298">
        <f t="shared" ref="P478:BU483" si="142">SUMIFS(listof_result_total_scores,listof_result_program_codes,$C478,listof_result_teams,BL$3)</f>
        <v>0</v>
      </c>
      <c r="BM478" s="298">
        <f t="shared" si="142"/>
        <v>0</v>
      </c>
      <c r="BN478" s="298">
        <f t="shared" si="142"/>
        <v>0</v>
      </c>
      <c r="BO478" s="298">
        <f t="shared" si="142"/>
        <v>0</v>
      </c>
      <c r="BP478" s="298">
        <f t="shared" si="142"/>
        <v>0</v>
      </c>
      <c r="BQ478" s="298">
        <f t="shared" si="142"/>
        <v>0</v>
      </c>
      <c r="BR478" s="298">
        <f t="shared" si="142"/>
        <v>0</v>
      </c>
      <c r="BS478" s="298">
        <f t="shared" si="142"/>
        <v>0</v>
      </c>
      <c r="BT478" s="298">
        <f t="shared" si="142"/>
        <v>0</v>
      </c>
      <c r="BU478" s="298">
        <f t="shared" si="142"/>
        <v>0</v>
      </c>
    </row>
    <row r="479" spans="2:73" ht="18" customHeight="1">
      <c r="B479" s="294">
        <v>473</v>
      </c>
      <c r="C479" s="292"/>
      <c r="D479" s="361"/>
      <c r="E479" s="362"/>
      <c r="F479" s="363"/>
      <c r="G479" s="363"/>
      <c r="H479" s="364"/>
      <c r="I479" s="363"/>
      <c r="J479" s="363"/>
      <c r="K479" s="291"/>
      <c r="L479" s="292" t="str">
        <f t="shared" si="135"/>
        <v/>
      </c>
      <c r="M479" s="292"/>
      <c r="N479" s="293">
        <f t="shared" si="139"/>
        <v>0</v>
      </c>
      <c r="O479" s="293">
        <f t="shared" si="139"/>
        <v>0</v>
      </c>
      <c r="P479" s="293">
        <f t="shared" si="142"/>
        <v>0</v>
      </c>
      <c r="Q479" s="293">
        <f t="shared" si="142"/>
        <v>0</v>
      </c>
      <c r="R479" s="293">
        <f t="shared" si="142"/>
        <v>0</v>
      </c>
      <c r="S479" s="293">
        <f t="shared" si="142"/>
        <v>0</v>
      </c>
      <c r="T479" s="293">
        <f t="shared" si="142"/>
        <v>0</v>
      </c>
      <c r="U479" s="293">
        <f t="shared" si="142"/>
        <v>0</v>
      </c>
      <c r="V479" s="293">
        <f t="shared" si="142"/>
        <v>0</v>
      </c>
      <c r="W479" s="293">
        <f t="shared" si="142"/>
        <v>0</v>
      </c>
      <c r="X479" s="293">
        <f t="shared" si="142"/>
        <v>0</v>
      </c>
      <c r="Y479" s="293">
        <f t="shared" si="142"/>
        <v>0</v>
      </c>
      <c r="Z479" s="293">
        <f t="shared" si="142"/>
        <v>0</v>
      </c>
      <c r="AA479" s="293">
        <f t="shared" si="142"/>
        <v>0</v>
      </c>
      <c r="AB479" s="293">
        <f t="shared" si="142"/>
        <v>0</v>
      </c>
      <c r="AC479" s="293">
        <f t="shared" si="142"/>
        <v>0</v>
      </c>
      <c r="AD479" s="293">
        <f t="shared" si="142"/>
        <v>0</v>
      </c>
      <c r="AE479" s="293">
        <f t="shared" si="142"/>
        <v>0</v>
      </c>
      <c r="AF479" s="293">
        <f t="shared" si="142"/>
        <v>0</v>
      </c>
      <c r="AG479" s="293">
        <f t="shared" si="142"/>
        <v>0</v>
      </c>
      <c r="AH479" s="293">
        <f t="shared" si="142"/>
        <v>0</v>
      </c>
      <c r="AI479" s="293">
        <f t="shared" si="142"/>
        <v>0</v>
      </c>
      <c r="AJ479" s="293">
        <f t="shared" si="142"/>
        <v>0</v>
      </c>
      <c r="AK479" s="293">
        <f t="shared" si="142"/>
        <v>0</v>
      </c>
      <c r="AL479" s="293">
        <f t="shared" si="142"/>
        <v>0</v>
      </c>
      <c r="AM479" s="293">
        <f t="shared" si="142"/>
        <v>0</v>
      </c>
      <c r="AN479" s="293">
        <f t="shared" si="142"/>
        <v>0</v>
      </c>
      <c r="AO479" s="293">
        <f t="shared" si="142"/>
        <v>0</v>
      </c>
      <c r="AP479" s="293">
        <f t="shared" si="142"/>
        <v>0</v>
      </c>
      <c r="AQ479" s="293">
        <f t="shared" si="142"/>
        <v>0</v>
      </c>
      <c r="AR479" s="293">
        <f t="shared" si="142"/>
        <v>0</v>
      </c>
      <c r="AS479" s="293">
        <f t="shared" si="142"/>
        <v>0</v>
      </c>
      <c r="AT479" s="293">
        <f t="shared" si="142"/>
        <v>0</v>
      </c>
      <c r="AU479" s="293">
        <f t="shared" si="142"/>
        <v>0</v>
      </c>
      <c r="AV479" s="293">
        <f t="shared" si="142"/>
        <v>0</v>
      </c>
      <c r="AW479" s="293">
        <f t="shared" si="142"/>
        <v>0</v>
      </c>
      <c r="AX479" s="293">
        <f t="shared" si="142"/>
        <v>0</v>
      </c>
      <c r="AY479" s="293">
        <f t="shared" si="142"/>
        <v>0</v>
      </c>
      <c r="AZ479" s="293">
        <f t="shared" si="142"/>
        <v>0</v>
      </c>
      <c r="BA479" s="293">
        <f t="shared" si="142"/>
        <v>0</v>
      </c>
      <c r="BB479" s="293">
        <f t="shared" si="142"/>
        <v>0</v>
      </c>
      <c r="BC479" s="293">
        <f t="shared" si="142"/>
        <v>0</v>
      </c>
      <c r="BD479" s="293">
        <f t="shared" si="142"/>
        <v>0</v>
      </c>
      <c r="BE479" s="293">
        <f t="shared" si="142"/>
        <v>0</v>
      </c>
      <c r="BF479" s="293">
        <f t="shared" si="142"/>
        <v>0</v>
      </c>
      <c r="BG479" s="293">
        <f t="shared" si="142"/>
        <v>0</v>
      </c>
      <c r="BH479" s="293">
        <f t="shared" si="142"/>
        <v>0</v>
      </c>
      <c r="BI479" s="293">
        <f t="shared" si="142"/>
        <v>0</v>
      </c>
      <c r="BJ479" s="293">
        <f t="shared" si="142"/>
        <v>0</v>
      </c>
      <c r="BK479" s="293">
        <f t="shared" si="142"/>
        <v>0</v>
      </c>
      <c r="BL479" s="293">
        <f t="shared" si="142"/>
        <v>0</v>
      </c>
      <c r="BM479" s="293">
        <f t="shared" si="142"/>
        <v>0</v>
      </c>
      <c r="BN479" s="293">
        <f t="shared" si="142"/>
        <v>0</v>
      </c>
      <c r="BO479" s="293">
        <f t="shared" si="142"/>
        <v>0</v>
      </c>
      <c r="BP479" s="293">
        <f t="shared" si="142"/>
        <v>0</v>
      </c>
      <c r="BQ479" s="293">
        <f t="shared" si="142"/>
        <v>0</v>
      </c>
      <c r="BR479" s="293">
        <f t="shared" si="142"/>
        <v>0</v>
      </c>
      <c r="BS479" s="293">
        <f t="shared" si="142"/>
        <v>0</v>
      </c>
      <c r="BT479" s="293">
        <f t="shared" si="142"/>
        <v>0</v>
      </c>
      <c r="BU479" s="293">
        <f t="shared" si="142"/>
        <v>0</v>
      </c>
    </row>
    <row r="480" spans="2:73" ht="18" customHeight="1" thickBot="1">
      <c r="B480" s="294">
        <v>474</v>
      </c>
      <c r="C480" s="297"/>
      <c r="D480" s="365"/>
      <c r="E480" s="366"/>
      <c r="F480" s="367"/>
      <c r="G480" s="367"/>
      <c r="H480" s="368"/>
      <c r="I480" s="367"/>
      <c r="J480" s="367"/>
      <c r="K480" s="295"/>
      <c r="L480" s="297" t="str">
        <f t="shared" si="135"/>
        <v/>
      </c>
      <c r="M480" s="297"/>
      <c r="N480" s="298">
        <f t="shared" si="139"/>
        <v>0</v>
      </c>
      <c r="O480" s="298">
        <f t="shared" si="139"/>
        <v>0</v>
      </c>
      <c r="P480" s="298">
        <f t="shared" si="142"/>
        <v>0</v>
      </c>
      <c r="Q480" s="298">
        <f t="shared" si="142"/>
        <v>0</v>
      </c>
      <c r="R480" s="298">
        <f t="shared" si="142"/>
        <v>0</v>
      </c>
      <c r="S480" s="298">
        <f t="shared" si="142"/>
        <v>0</v>
      </c>
      <c r="T480" s="298">
        <f t="shared" si="142"/>
        <v>0</v>
      </c>
      <c r="U480" s="298">
        <f t="shared" si="142"/>
        <v>0</v>
      </c>
      <c r="V480" s="298">
        <f t="shared" si="142"/>
        <v>0</v>
      </c>
      <c r="W480" s="298">
        <f t="shared" si="142"/>
        <v>0</v>
      </c>
      <c r="X480" s="298">
        <f t="shared" si="142"/>
        <v>0</v>
      </c>
      <c r="Y480" s="298">
        <f t="shared" si="142"/>
        <v>0</v>
      </c>
      <c r="Z480" s="298">
        <f t="shared" si="142"/>
        <v>0</v>
      </c>
      <c r="AA480" s="298">
        <f t="shared" si="142"/>
        <v>0</v>
      </c>
      <c r="AB480" s="298">
        <f t="shared" si="142"/>
        <v>0</v>
      </c>
      <c r="AC480" s="298">
        <f t="shared" si="142"/>
        <v>0</v>
      </c>
      <c r="AD480" s="298">
        <f t="shared" si="142"/>
        <v>0</v>
      </c>
      <c r="AE480" s="298">
        <f t="shared" si="142"/>
        <v>0</v>
      </c>
      <c r="AF480" s="298">
        <f t="shared" si="142"/>
        <v>0</v>
      </c>
      <c r="AG480" s="298">
        <f t="shared" si="142"/>
        <v>0</v>
      </c>
      <c r="AH480" s="298">
        <f t="shared" si="142"/>
        <v>0</v>
      </c>
      <c r="AI480" s="298">
        <f t="shared" si="142"/>
        <v>0</v>
      </c>
      <c r="AJ480" s="298">
        <f t="shared" si="142"/>
        <v>0</v>
      </c>
      <c r="AK480" s="298">
        <f t="shared" si="142"/>
        <v>0</v>
      </c>
      <c r="AL480" s="298">
        <f t="shared" si="142"/>
        <v>0</v>
      </c>
      <c r="AM480" s="298">
        <f t="shared" si="142"/>
        <v>0</v>
      </c>
      <c r="AN480" s="298">
        <f t="shared" si="142"/>
        <v>0</v>
      </c>
      <c r="AO480" s="298">
        <f t="shared" si="142"/>
        <v>0</v>
      </c>
      <c r="AP480" s="298">
        <f t="shared" si="142"/>
        <v>0</v>
      </c>
      <c r="AQ480" s="298">
        <f t="shared" si="142"/>
        <v>0</v>
      </c>
      <c r="AR480" s="298">
        <f t="shared" si="142"/>
        <v>0</v>
      </c>
      <c r="AS480" s="298">
        <f t="shared" si="142"/>
        <v>0</v>
      </c>
      <c r="AT480" s="298">
        <f t="shared" si="142"/>
        <v>0</v>
      </c>
      <c r="AU480" s="298">
        <f t="shared" si="142"/>
        <v>0</v>
      </c>
      <c r="AV480" s="298">
        <f t="shared" si="142"/>
        <v>0</v>
      </c>
      <c r="AW480" s="298">
        <f t="shared" si="142"/>
        <v>0</v>
      </c>
      <c r="AX480" s="298">
        <f t="shared" si="142"/>
        <v>0</v>
      </c>
      <c r="AY480" s="298">
        <f t="shared" si="142"/>
        <v>0</v>
      </c>
      <c r="AZ480" s="298">
        <f t="shared" si="142"/>
        <v>0</v>
      </c>
      <c r="BA480" s="298">
        <f t="shared" si="142"/>
        <v>0</v>
      </c>
      <c r="BB480" s="298">
        <f t="shared" si="142"/>
        <v>0</v>
      </c>
      <c r="BC480" s="298">
        <f t="shared" si="142"/>
        <v>0</v>
      </c>
      <c r="BD480" s="298">
        <f t="shared" si="142"/>
        <v>0</v>
      </c>
      <c r="BE480" s="298">
        <f t="shared" si="142"/>
        <v>0</v>
      </c>
      <c r="BF480" s="298">
        <f t="shared" si="142"/>
        <v>0</v>
      </c>
      <c r="BG480" s="298">
        <f t="shared" si="142"/>
        <v>0</v>
      </c>
      <c r="BH480" s="298">
        <f t="shared" si="142"/>
        <v>0</v>
      </c>
      <c r="BI480" s="298">
        <f t="shared" si="142"/>
        <v>0</v>
      </c>
      <c r="BJ480" s="298">
        <f t="shared" si="142"/>
        <v>0</v>
      </c>
      <c r="BK480" s="298">
        <f t="shared" si="142"/>
        <v>0</v>
      </c>
      <c r="BL480" s="298">
        <f t="shared" si="142"/>
        <v>0</v>
      </c>
      <c r="BM480" s="298">
        <f t="shared" si="142"/>
        <v>0</v>
      </c>
      <c r="BN480" s="298">
        <f t="shared" si="142"/>
        <v>0</v>
      </c>
      <c r="BO480" s="298">
        <f t="shared" si="142"/>
        <v>0</v>
      </c>
      <c r="BP480" s="298">
        <f t="shared" si="142"/>
        <v>0</v>
      </c>
      <c r="BQ480" s="298">
        <f t="shared" si="142"/>
        <v>0</v>
      </c>
      <c r="BR480" s="298">
        <f t="shared" si="142"/>
        <v>0</v>
      </c>
      <c r="BS480" s="298">
        <f t="shared" si="142"/>
        <v>0</v>
      </c>
      <c r="BT480" s="298">
        <f t="shared" si="142"/>
        <v>0</v>
      </c>
      <c r="BU480" s="298">
        <f t="shared" si="142"/>
        <v>0</v>
      </c>
    </row>
    <row r="481" spans="2:73" ht="18" customHeight="1">
      <c r="B481" s="294">
        <v>475</v>
      </c>
      <c r="C481" s="292"/>
      <c r="D481" s="361"/>
      <c r="E481" s="362"/>
      <c r="F481" s="363"/>
      <c r="G481" s="363"/>
      <c r="H481" s="364"/>
      <c r="I481" s="363"/>
      <c r="J481" s="363"/>
      <c r="K481" s="291"/>
      <c r="L481" s="292" t="str">
        <f t="shared" si="135"/>
        <v/>
      </c>
      <c r="M481" s="292"/>
      <c r="N481" s="293">
        <f t="shared" si="139"/>
        <v>0</v>
      </c>
      <c r="O481" s="293">
        <f t="shared" si="139"/>
        <v>0</v>
      </c>
      <c r="P481" s="293">
        <f t="shared" si="142"/>
        <v>0</v>
      </c>
      <c r="Q481" s="293">
        <f t="shared" si="142"/>
        <v>0</v>
      </c>
      <c r="R481" s="293">
        <f t="shared" si="142"/>
        <v>0</v>
      </c>
      <c r="S481" s="293">
        <f t="shared" si="142"/>
        <v>0</v>
      </c>
      <c r="T481" s="293">
        <f t="shared" si="142"/>
        <v>0</v>
      </c>
      <c r="U481" s="293">
        <f t="shared" si="142"/>
        <v>0</v>
      </c>
      <c r="V481" s="293">
        <f t="shared" si="142"/>
        <v>0</v>
      </c>
      <c r="W481" s="293">
        <f t="shared" si="142"/>
        <v>0</v>
      </c>
      <c r="X481" s="293">
        <f t="shared" si="142"/>
        <v>0</v>
      </c>
      <c r="Y481" s="293">
        <f t="shared" si="142"/>
        <v>0</v>
      </c>
      <c r="Z481" s="293">
        <f t="shared" si="142"/>
        <v>0</v>
      </c>
      <c r="AA481" s="293">
        <f t="shared" si="142"/>
        <v>0</v>
      </c>
      <c r="AB481" s="293">
        <f t="shared" si="142"/>
        <v>0</v>
      </c>
      <c r="AC481" s="293">
        <f t="shared" si="142"/>
        <v>0</v>
      </c>
      <c r="AD481" s="293">
        <f t="shared" si="142"/>
        <v>0</v>
      </c>
      <c r="AE481" s="293">
        <f t="shared" si="142"/>
        <v>0</v>
      </c>
      <c r="AF481" s="293">
        <f t="shared" si="142"/>
        <v>0</v>
      </c>
      <c r="AG481" s="293">
        <f t="shared" si="142"/>
        <v>0</v>
      </c>
      <c r="AH481" s="293">
        <f t="shared" si="142"/>
        <v>0</v>
      </c>
      <c r="AI481" s="293">
        <f t="shared" si="142"/>
        <v>0</v>
      </c>
      <c r="AJ481" s="293">
        <f t="shared" si="142"/>
        <v>0</v>
      </c>
      <c r="AK481" s="293">
        <f t="shared" si="142"/>
        <v>0</v>
      </c>
      <c r="AL481" s="293">
        <f t="shared" si="142"/>
        <v>0</v>
      </c>
      <c r="AM481" s="293">
        <f t="shared" si="142"/>
        <v>0</v>
      </c>
      <c r="AN481" s="293">
        <f t="shared" si="142"/>
        <v>0</v>
      </c>
      <c r="AO481" s="293">
        <f t="shared" si="142"/>
        <v>0</v>
      </c>
      <c r="AP481" s="293">
        <f t="shared" si="142"/>
        <v>0</v>
      </c>
      <c r="AQ481" s="293">
        <f t="shared" si="142"/>
        <v>0</v>
      </c>
      <c r="AR481" s="293">
        <f t="shared" si="142"/>
        <v>0</v>
      </c>
      <c r="AS481" s="293">
        <f t="shared" si="142"/>
        <v>0</v>
      </c>
      <c r="AT481" s="293">
        <f t="shared" si="142"/>
        <v>0</v>
      </c>
      <c r="AU481" s="293">
        <f t="shared" si="142"/>
        <v>0</v>
      </c>
      <c r="AV481" s="293">
        <f t="shared" si="142"/>
        <v>0</v>
      </c>
      <c r="AW481" s="293">
        <f t="shared" si="142"/>
        <v>0</v>
      </c>
      <c r="AX481" s="293">
        <f t="shared" si="142"/>
        <v>0</v>
      </c>
      <c r="AY481" s="293">
        <f t="shared" si="142"/>
        <v>0</v>
      </c>
      <c r="AZ481" s="293">
        <f t="shared" si="142"/>
        <v>0</v>
      </c>
      <c r="BA481" s="293">
        <f t="shared" si="142"/>
        <v>0</v>
      </c>
      <c r="BB481" s="293">
        <f t="shared" si="142"/>
        <v>0</v>
      </c>
      <c r="BC481" s="293">
        <f t="shared" si="142"/>
        <v>0</v>
      </c>
      <c r="BD481" s="293">
        <f t="shared" si="142"/>
        <v>0</v>
      </c>
      <c r="BE481" s="293">
        <f t="shared" si="142"/>
        <v>0</v>
      </c>
      <c r="BF481" s="293">
        <f t="shared" si="142"/>
        <v>0</v>
      </c>
      <c r="BG481" s="293">
        <f t="shared" si="142"/>
        <v>0</v>
      </c>
      <c r="BH481" s="293">
        <f t="shared" si="142"/>
        <v>0</v>
      </c>
      <c r="BI481" s="293">
        <f t="shared" si="142"/>
        <v>0</v>
      </c>
      <c r="BJ481" s="293">
        <f t="shared" si="142"/>
        <v>0</v>
      </c>
      <c r="BK481" s="293">
        <f t="shared" si="142"/>
        <v>0</v>
      </c>
      <c r="BL481" s="293">
        <f t="shared" si="142"/>
        <v>0</v>
      </c>
      <c r="BM481" s="293">
        <f t="shared" si="142"/>
        <v>0</v>
      </c>
      <c r="BN481" s="293">
        <f t="shared" si="142"/>
        <v>0</v>
      </c>
      <c r="BO481" s="293">
        <f t="shared" si="142"/>
        <v>0</v>
      </c>
      <c r="BP481" s="293">
        <f t="shared" si="142"/>
        <v>0</v>
      </c>
      <c r="BQ481" s="293">
        <f t="shared" si="142"/>
        <v>0</v>
      </c>
      <c r="BR481" s="293">
        <f t="shared" si="142"/>
        <v>0</v>
      </c>
      <c r="BS481" s="293">
        <f t="shared" si="142"/>
        <v>0</v>
      </c>
      <c r="BT481" s="293">
        <f t="shared" si="142"/>
        <v>0</v>
      </c>
      <c r="BU481" s="293">
        <f t="shared" si="142"/>
        <v>0</v>
      </c>
    </row>
    <row r="482" spans="2:73" ht="18" customHeight="1" thickBot="1">
      <c r="B482" s="294">
        <v>476</v>
      </c>
      <c r="C482" s="297"/>
      <c r="D482" s="365"/>
      <c r="E482" s="366"/>
      <c r="F482" s="367"/>
      <c r="G482" s="367"/>
      <c r="H482" s="368"/>
      <c r="I482" s="367"/>
      <c r="J482" s="367"/>
      <c r="K482" s="295"/>
      <c r="L482" s="297" t="str">
        <f t="shared" si="135"/>
        <v/>
      </c>
      <c r="M482" s="297"/>
      <c r="N482" s="298">
        <f t="shared" si="139"/>
        <v>0</v>
      </c>
      <c r="O482" s="298">
        <f t="shared" si="139"/>
        <v>0</v>
      </c>
      <c r="P482" s="298">
        <f t="shared" si="142"/>
        <v>0</v>
      </c>
      <c r="Q482" s="298">
        <f t="shared" si="142"/>
        <v>0</v>
      </c>
      <c r="R482" s="298">
        <f t="shared" si="142"/>
        <v>0</v>
      </c>
      <c r="S482" s="298">
        <f t="shared" si="142"/>
        <v>0</v>
      </c>
      <c r="T482" s="298">
        <f t="shared" si="142"/>
        <v>0</v>
      </c>
      <c r="U482" s="298">
        <f t="shared" si="142"/>
        <v>0</v>
      </c>
      <c r="V482" s="298">
        <f t="shared" si="142"/>
        <v>0</v>
      </c>
      <c r="W482" s="298">
        <f t="shared" si="142"/>
        <v>0</v>
      </c>
      <c r="X482" s="298">
        <f t="shared" si="142"/>
        <v>0</v>
      </c>
      <c r="Y482" s="298">
        <f t="shared" si="142"/>
        <v>0</v>
      </c>
      <c r="Z482" s="298">
        <f t="shared" si="142"/>
        <v>0</v>
      </c>
      <c r="AA482" s="298">
        <f t="shared" si="142"/>
        <v>0</v>
      </c>
      <c r="AB482" s="298">
        <f t="shared" si="142"/>
        <v>0</v>
      </c>
      <c r="AC482" s="298">
        <f t="shared" si="142"/>
        <v>0</v>
      </c>
      <c r="AD482" s="298">
        <f t="shared" si="142"/>
        <v>0</v>
      </c>
      <c r="AE482" s="298">
        <f t="shared" si="142"/>
        <v>0</v>
      </c>
      <c r="AF482" s="298">
        <f t="shared" si="142"/>
        <v>0</v>
      </c>
      <c r="AG482" s="298">
        <f t="shared" si="142"/>
        <v>0</v>
      </c>
      <c r="AH482" s="298">
        <f t="shared" si="142"/>
        <v>0</v>
      </c>
      <c r="AI482" s="298">
        <f t="shared" si="142"/>
        <v>0</v>
      </c>
      <c r="AJ482" s="298">
        <f t="shared" si="142"/>
        <v>0</v>
      </c>
      <c r="AK482" s="298">
        <f t="shared" si="142"/>
        <v>0</v>
      </c>
      <c r="AL482" s="298">
        <f t="shared" si="142"/>
        <v>0</v>
      </c>
      <c r="AM482" s="298">
        <f t="shared" si="142"/>
        <v>0</v>
      </c>
      <c r="AN482" s="298">
        <f t="shared" si="142"/>
        <v>0</v>
      </c>
      <c r="AO482" s="298">
        <f t="shared" si="142"/>
        <v>0</v>
      </c>
      <c r="AP482" s="298">
        <f t="shared" si="142"/>
        <v>0</v>
      </c>
      <c r="AQ482" s="298">
        <f t="shared" si="142"/>
        <v>0</v>
      </c>
      <c r="AR482" s="298">
        <f t="shared" si="142"/>
        <v>0</v>
      </c>
      <c r="AS482" s="298">
        <f t="shared" si="142"/>
        <v>0</v>
      </c>
      <c r="AT482" s="298">
        <f t="shared" si="142"/>
        <v>0</v>
      </c>
      <c r="AU482" s="298">
        <f t="shared" si="142"/>
        <v>0</v>
      </c>
      <c r="AV482" s="298">
        <f t="shared" si="142"/>
        <v>0</v>
      </c>
      <c r="AW482" s="298">
        <f t="shared" si="142"/>
        <v>0</v>
      </c>
      <c r="AX482" s="298">
        <f t="shared" si="142"/>
        <v>0</v>
      </c>
      <c r="AY482" s="298">
        <f t="shared" si="142"/>
        <v>0</v>
      </c>
      <c r="AZ482" s="298">
        <f t="shared" si="142"/>
        <v>0</v>
      </c>
      <c r="BA482" s="298">
        <f t="shared" si="142"/>
        <v>0</v>
      </c>
      <c r="BB482" s="298">
        <f t="shared" si="142"/>
        <v>0</v>
      </c>
      <c r="BC482" s="298">
        <f t="shared" si="142"/>
        <v>0</v>
      </c>
      <c r="BD482" s="298">
        <f t="shared" si="142"/>
        <v>0</v>
      </c>
      <c r="BE482" s="298">
        <f t="shared" si="142"/>
        <v>0</v>
      </c>
      <c r="BF482" s="298">
        <f t="shared" si="142"/>
        <v>0</v>
      </c>
      <c r="BG482" s="298">
        <f t="shared" si="142"/>
        <v>0</v>
      </c>
      <c r="BH482" s="298">
        <f t="shared" si="142"/>
        <v>0</v>
      </c>
      <c r="BI482" s="298">
        <f t="shared" si="142"/>
        <v>0</v>
      </c>
      <c r="BJ482" s="298">
        <f t="shared" si="142"/>
        <v>0</v>
      </c>
      <c r="BK482" s="298">
        <f t="shared" si="142"/>
        <v>0</v>
      </c>
      <c r="BL482" s="298">
        <f t="shared" si="142"/>
        <v>0</v>
      </c>
      <c r="BM482" s="298">
        <f t="shared" si="142"/>
        <v>0</v>
      </c>
      <c r="BN482" s="298">
        <f t="shared" si="142"/>
        <v>0</v>
      </c>
      <c r="BO482" s="298">
        <f t="shared" si="142"/>
        <v>0</v>
      </c>
      <c r="BP482" s="298">
        <f t="shared" si="142"/>
        <v>0</v>
      </c>
      <c r="BQ482" s="298">
        <f t="shared" si="142"/>
        <v>0</v>
      </c>
      <c r="BR482" s="298">
        <f t="shared" si="142"/>
        <v>0</v>
      </c>
      <c r="BS482" s="298">
        <f t="shared" si="142"/>
        <v>0</v>
      </c>
      <c r="BT482" s="298">
        <f t="shared" si="142"/>
        <v>0</v>
      </c>
      <c r="BU482" s="298">
        <f t="shared" si="142"/>
        <v>0</v>
      </c>
    </row>
    <row r="483" spans="2:73" ht="18" customHeight="1">
      <c r="B483" s="294">
        <v>477</v>
      </c>
      <c r="C483" s="292"/>
      <c r="D483" s="361"/>
      <c r="E483" s="362"/>
      <c r="F483" s="363"/>
      <c r="G483" s="363"/>
      <c r="H483" s="364"/>
      <c r="I483" s="363"/>
      <c r="J483" s="363"/>
      <c r="K483" s="291"/>
      <c r="L483" s="292" t="str">
        <f t="shared" si="135"/>
        <v/>
      </c>
      <c r="M483" s="292"/>
      <c r="N483" s="293">
        <f t="shared" si="139"/>
        <v>0</v>
      </c>
      <c r="O483" s="293">
        <f t="shared" si="139"/>
        <v>0</v>
      </c>
      <c r="P483" s="293">
        <f t="shared" si="142"/>
        <v>0</v>
      </c>
      <c r="Q483" s="293">
        <f t="shared" si="142"/>
        <v>0</v>
      </c>
      <c r="R483" s="293">
        <f t="shared" si="142"/>
        <v>0</v>
      </c>
      <c r="S483" s="293">
        <f t="shared" si="142"/>
        <v>0</v>
      </c>
      <c r="T483" s="293">
        <f t="shared" si="142"/>
        <v>0</v>
      </c>
      <c r="U483" s="293">
        <f t="shared" si="142"/>
        <v>0</v>
      </c>
      <c r="V483" s="293">
        <f t="shared" si="142"/>
        <v>0</v>
      </c>
      <c r="W483" s="293">
        <f t="shared" si="142"/>
        <v>0</v>
      </c>
      <c r="X483" s="293">
        <f t="shared" si="142"/>
        <v>0</v>
      </c>
      <c r="Y483" s="293">
        <f t="shared" si="142"/>
        <v>0</v>
      </c>
      <c r="Z483" s="293">
        <f t="shared" si="142"/>
        <v>0</v>
      </c>
      <c r="AA483" s="293">
        <f t="shared" si="142"/>
        <v>0</v>
      </c>
      <c r="AB483" s="293">
        <f t="shared" si="142"/>
        <v>0</v>
      </c>
      <c r="AC483" s="293">
        <f t="shared" ref="P483:BU487" si="143">SUMIFS(listof_result_total_scores,listof_result_program_codes,$C483,listof_result_teams,AC$3)</f>
        <v>0</v>
      </c>
      <c r="AD483" s="293">
        <f t="shared" si="143"/>
        <v>0</v>
      </c>
      <c r="AE483" s="293">
        <f t="shared" si="143"/>
        <v>0</v>
      </c>
      <c r="AF483" s="293">
        <f t="shared" si="143"/>
        <v>0</v>
      </c>
      <c r="AG483" s="293">
        <f t="shared" si="143"/>
        <v>0</v>
      </c>
      <c r="AH483" s="293">
        <f t="shared" si="143"/>
        <v>0</v>
      </c>
      <c r="AI483" s="293">
        <f t="shared" si="143"/>
        <v>0</v>
      </c>
      <c r="AJ483" s="293">
        <f t="shared" si="143"/>
        <v>0</v>
      </c>
      <c r="AK483" s="293">
        <f t="shared" si="143"/>
        <v>0</v>
      </c>
      <c r="AL483" s="293">
        <f t="shared" si="143"/>
        <v>0</v>
      </c>
      <c r="AM483" s="293">
        <f t="shared" si="143"/>
        <v>0</v>
      </c>
      <c r="AN483" s="293">
        <f t="shared" si="143"/>
        <v>0</v>
      </c>
      <c r="AO483" s="293">
        <f t="shared" si="143"/>
        <v>0</v>
      </c>
      <c r="AP483" s="293">
        <f t="shared" si="143"/>
        <v>0</v>
      </c>
      <c r="AQ483" s="293">
        <f t="shared" si="143"/>
        <v>0</v>
      </c>
      <c r="AR483" s="293">
        <f t="shared" si="143"/>
        <v>0</v>
      </c>
      <c r="AS483" s="293">
        <f t="shared" si="143"/>
        <v>0</v>
      </c>
      <c r="AT483" s="293">
        <f t="shared" si="143"/>
        <v>0</v>
      </c>
      <c r="AU483" s="293">
        <f t="shared" si="143"/>
        <v>0</v>
      </c>
      <c r="AV483" s="293">
        <f t="shared" si="143"/>
        <v>0</v>
      </c>
      <c r="AW483" s="293">
        <f t="shared" si="143"/>
        <v>0</v>
      </c>
      <c r="AX483" s="293">
        <f t="shared" si="143"/>
        <v>0</v>
      </c>
      <c r="AY483" s="293">
        <f t="shared" si="143"/>
        <v>0</v>
      </c>
      <c r="AZ483" s="293">
        <f t="shared" si="143"/>
        <v>0</v>
      </c>
      <c r="BA483" s="293">
        <f t="shared" si="143"/>
        <v>0</v>
      </c>
      <c r="BB483" s="293">
        <f t="shared" si="143"/>
        <v>0</v>
      </c>
      <c r="BC483" s="293">
        <f t="shared" si="143"/>
        <v>0</v>
      </c>
      <c r="BD483" s="293">
        <f t="shared" si="143"/>
        <v>0</v>
      </c>
      <c r="BE483" s="293">
        <f t="shared" si="143"/>
        <v>0</v>
      </c>
      <c r="BF483" s="293">
        <f t="shared" si="143"/>
        <v>0</v>
      </c>
      <c r="BG483" s="293">
        <f t="shared" si="143"/>
        <v>0</v>
      </c>
      <c r="BH483" s="293">
        <f t="shared" si="143"/>
        <v>0</v>
      </c>
      <c r="BI483" s="293">
        <f t="shared" si="143"/>
        <v>0</v>
      </c>
      <c r="BJ483" s="293">
        <f t="shared" si="143"/>
        <v>0</v>
      </c>
      <c r="BK483" s="293">
        <f t="shared" si="143"/>
        <v>0</v>
      </c>
      <c r="BL483" s="293">
        <f t="shared" si="143"/>
        <v>0</v>
      </c>
      <c r="BM483" s="293">
        <f t="shared" si="143"/>
        <v>0</v>
      </c>
      <c r="BN483" s="293">
        <f t="shared" si="143"/>
        <v>0</v>
      </c>
      <c r="BO483" s="293">
        <f t="shared" si="143"/>
        <v>0</v>
      </c>
      <c r="BP483" s="293">
        <f t="shared" si="143"/>
        <v>0</v>
      </c>
      <c r="BQ483" s="293">
        <f t="shared" si="143"/>
        <v>0</v>
      </c>
      <c r="BR483" s="293">
        <f t="shared" si="143"/>
        <v>0</v>
      </c>
      <c r="BS483" s="293">
        <f t="shared" si="143"/>
        <v>0</v>
      </c>
      <c r="BT483" s="293">
        <f t="shared" si="143"/>
        <v>0</v>
      </c>
      <c r="BU483" s="293">
        <f t="shared" si="143"/>
        <v>0</v>
      </c>
    </row>
    <row r="484" spans="2:73" ht="18" customHeight="1" thickBot="1">
      <c r="B484" s="294">
        <v>478</v>
      </c>
      <c r="C484" s="297"/>
      <c r="D484" s="365"/>
      <c r="E484" s="366"/>
      <c r="F484" s="367"/>
      <c r="G484" s="367"/>
      <c r="H484" s="368"/>
      <c r="I484" s="367"/>
      <c r="J484" s="367"/>
      <c r="K484" s="295"/>
      <c r="L484" s="297" t="str">
        <f t="shared" si="135"/>
        <v/>
      </c>
      <c r="M484" s="297"/>
      <c r="N484" s="298">
        <f t="shared" si="139"/>
        <v>0</v>
      </c>
      <c r="O484" s="298">
        <f t="shared" si="139"/>
        <v>0</v>
      </c>
      <c r="P484" s="298">
        <f t="shared" si="143"/>
        <v>0</v>
      </c>
      <c r="Q484" s="298">
        <f t="shared" si="143"/>
        <v>0</v>
      </c>
      <c r="R484" s="298">
        <f t="shared" si="143"/>
        <v>0</v>
      </c>
      <c r="S484" s="298">
        <f t="shared" si="143"/>
        <v>0</v>
      </c>
      <c r="T484" s="298">
        <f t="shared" si="143"/>
        <v>0</v>
      </c>
      <c r="U484" s="298">
        <f t="shared" si="143"/>
        <v>0</v>
      </c>
      <c r="V484" s="298">
        <f t="shared" si="143"/>
        <v>0</v>
      </c>
      <c r="W484" s="298">
        <f t="shared" si="143"/>
        <v>0</v>
      </c>
      <c r="X484" s="298">
        <f t="shared" si="143"/>
        <v>0</v>
      </c>
      <c r="Y484" s="298">
        <f t="shared" si="143"/>
        <v>0</v>
      </c>
      <c r="Z484" s="298">
        <f t="shared" si="143"/>
        <v>0</v>
      </c>
      <c r="AA484" s="298">
        <f t="shared" si="143"/>
        <v>0</v>
      </c>
      <c r="AB484" s="298">
        <f t="shared" si="143"/>
        <v>0</v>
      </c>
      <c r="AC484" s="298">
        <f t="shared" si="143"/>
        <v>0</v>
      </c>
      <c r="AD484" s="298">
        <f t="shared" si="143"/>
        <v>0</v>
      </c>
      <c r="AE484" s="298">
        <f t="shared" si="143"/>
        <v>0</v>
      </c>
      <c r="AF484" s="298">
        <f t="shared" si="143"/>
        <v>0</v>
      </c>
      <c r="AG484" s="298">
        <f t="shared" si="143"/>
        <v>0</v>
      </c>
      <c r="AH484" s="298">
        <f t="shared" si="143"/>
        <v>0</v>
      </c>
      <c r="AI484" s="298">
        <f t="shared" si="143"/>
        <v>0</v>
      </c>
      <c r="AJ484" s="298">
        <f t="shared" si="143"/>
        <v>0</v>
      </c>
      <c r="AK484" s="298">
        <f t="shared" si="143"/>
        <v>0</v>
      </c>
      <c r="AL484" s="298">
        <f t="shared" si="143"/>
        <v>0</v>
      </c>
      <c r="AM484" s="298">
        <f t="shared" si="143"/>
        <v>0</v>
      </c>
      <c r="AN484" s="298">
        <f t="shared" si="143"/>
        <v>0</v>
      </c>
      <c r="AO484" s="298">
        <f t="shared" si="143"/>
        <v>0</v>
      </c>
      <c r="AP484" s="298">
        <f t="shared" si="143"/>
        <v>0</v>
      </c>
      <c r="AQ484" s="298">
        <f t="shared" si="143"/>
        <v>0</v>
      </c>
      <c r="AR484" s="298">
        <f t="shared" si="143"/>
        <v>0</v>
      </c>
      <c r="AS484" s="298">
        <f t="shared" si="143"/>
        <v>0</v>
      </c>
      <c r="AT484" s="298">
        <f t="shared" si="143"/>
        <v>0</v>
      </c>
      <c r="AU484" s="298">
        <f t="shared" si="143"/>
        <v>0</v>
      </c>
      <c r="AV484" s="298">
        <f t="shared" si="143"/>
        <v>0</v>
      </c>
      <c r="AW484" s="298">
        <f t="shared" si="143"/>
        <v>0</v>
      </c>
      <c r="AX484" s="298">
        <f t="shared" si="143"/>
        <v>0</v>
      </c>
      <c r="AY484" s="298">
        <f t="shared" si="143"/>
        <v>0</v>
      </c>
      <c r="AZ484" s="298">
        <f t="shared" si="143"/>
        <v>0</v>
      </c>
      <c r="BA484" s="298">
        <f t="shared" si="143"/>
        <v>0</v>
      </c>
      <c r="BB484" s="298">
        <f t="shared" si="143"/>
        <v>0</v>
      </c>
      <c r="BC484" s="298">
        <f t="shared" si="143"/>
        <v>0</v>
      </c>
      <c r="BD484" s="298">
        <f t="shared" si="143"/>
        <v>0</v>
      </c>
      <c r="BE484" s="298">
        <f t="shared" si="143"/>
        <v>0</v>
      </c>
      <c r="BF484" s="298">
        <f t="shared" si="143"/>
        <v>0</v>
      </c>
      <c r="BG484" s="298">
        <f t="shared" si="143"/>
        <v>0</v>
      </c>
      <c r="BH484" s="298">
        <f t="shared" si="143"/>
        <v>0</v>
      </c>
      <c r="BI484" s="298">
        <f t="shared" si="143"/>
        <v>0</v>
      </c>
      <c r="BJ484" s="298">
        <f t="shared" si="143"/>
        <v>0</v>
      </c>
      <c r="BK484" s="298">
        <f t="shared" si="143"/>
        <v>0</v>
      </c>
      <c r="BL484" s="298">
        <f t="shared" si="143"/>
        <v>0</v>
      </c>
      <c r="BM484" s="298">
        <f t="shared" si="143"/>
        <v>0</v>
      </c>
      <c r="BN484" s="298">
        <f t="shared" si="143"/>
        <v>0</v>
      </c>
      <c r="BO484" s="298">
        <f t="shared" si="143"/>
        <v>0</v>
      </c>
      <c r="BP484" s="298">
        <f t="shared" si="143"/>
        <v>0</v>
      </c>
      <c r="BQ484" s="298">
        <f t="shared" si="143"/>
        <v>0</v>
      </c>
      <c r="BR484" s="298">
        <f t="shared" si="143"/>
        <v>0</v>
      </c>
      <c r="BS484" s="298">
        <f t="shared" si="143"/>
        <v>0</v>
      </c>
      <c r="BT484" s="298">
        <f t="shared" si="143"/>
        <v>0</v>
      </c>
      <c r="BU484" s="298">
        <f t="shared" si="143"/>
        <v>0</v>
      </c>
    </row>
    <row r="485" spans="2:73" ht="18" customHeight="1">
      <c r="B485" s="294">
        <v>479</v>
      </c>
      <c r="C485" s="292"/>
      <c r="D485" s="361"/>
      <c r="E485" s="362"/>
      <c r="F485" s="363"/>
      <c r="G485" s="363"/>
      <c r="H485" s="364"/>
      <c r="I485" s="363"/>
      <c r="J485" s="363"/>
      <c r="K485" s="291"/>
      <c r="L485" s="292" t="str">
        <f t="shared" si="135"/>
        <v/>
      </c>
      <c r="M485" s="292"/>
      <c r="N485" s="293">
        <f t="shared" si="139"/>
        <v>0</v>
      </c>
      <c r="O485" s="293">
        <f t="shared" si="139"/>
        <v>0</v>
      </c>
      <c r="P485" s="293">
        <f t="shared" si="143"/>
        <v>0</v>
      </c>
      <c r="Q485" s="293">
        <f t="shared" si="143"/>
        <v>0</v>
      </c>
      <c r="R485" s="293">
        <f t="shared" si="143"/>
        <v>0</v>
      </c>
      <c r="S485" s="293">
        <f t="shared" si="143"/>
        <v>0</v>
      </c>
      <c r="T485" s="293">
        <f t="shared" si="143"/>
        <v>0</v>
      </c>
      <c r="U485" s="293">
        <f t="shared" si="143"/>
        <v>0</v>
      </c>
      <c r="V485" s="293">
        <f t="shared" si="143"/>
        <v>0</v>
      </c>
      <c r="W485" s="293">
        <f t="shared" si="143"/>
        <v>0</v>
      </c>
      <c r="X485" s="293">
        <f t="shared" si="143"/>
        <v>0</v>
      </c>
      <c r="Y485" s="293">
        <f t="shared" si="143"/>
        <v>0</v>
      </c>
      <c r="Z485" s="293">
        <f t="shared" si="143"/>
        <v>0</v>
      </c>
      <c r="AA485" s="293">
        <f t="shared" si="143"/>
        <v>0</v>
      </c>
      <c r="AB485" s="293">
        <f t="shared" si="143"/>
        <v>0</v>
      </c>
      <c r="AC485" s="293">
        <f t="shared" si="143"/>
        <v>0</v>
      </c>
      <c r="AD485" s="293">
        <f t="shared" si="143"/>
        <v>0</v>
      </c>
      <c r="AE485" s="293">
        <f t="shared" si="143"/>
        <v>0</v>
      </c>
      <c r="AF485" s="293">
        <f t="shared" si="143"/>
        <v>0</v>
      </c>
      <c r="AG485" s="293">
        <f t="shared" si="143"/>
        <v>0</v>
      </c>
      <c r="AH485" s="293">
        <f t="shared" si="143"/>
        <v>0</v>
      </c>
      <c r="AI485" s="293">
        <f t="shared" si="143"/>
        <v>0</v>
      </c>
      <c r="AJ485" s="293">
        <f t="shared" si="143"/>
        <v>0</v>
      </c>
      <c r="AK485" s="293">
        <f t="shared" si="143"/>
        <v>0</v>
      </c>
      <c r="AL485" s="293">
        <f t="shared" si="143"/>
        <v>0</v>
      </c>
      <c r="AM485" s="293">
        <f t="shared" si="143"/>
        <v>0</v>
      </c>
      <c r="AN485" s="293">
        <f t="shared" si="143"/>
        <v>0</v>
      </c>
      <c r="AO485" s="293">
        <f t="shared" si="143"/>
        <v>0</v>
      </c>
      <c r="AP485" s="293">
        <f t="shared" si="143"/>
        <v>0</v>
      </c>
      <c r="AQ485" s="293">
        <f t="shared" si="143"/>
        <v>0</v>
      </c>
      <c r="AR485" s="293">
        <f t="shared" si="143"/>
        <v>0</v>
      </c>
      <c r="AS485" s="293">
        <f t="shared" si="143"/>
        <v>0</v>
      </c>
      <c r="AT485" s="293">
        <f t="shared" si="143"/>
        <v>0</v>
      </c>
      <c r="AU485" s="293">
        <f t="shared" si="143"/>
        <v>0</v>
      </c>
      <c r="AV485" s="293">
        <f t="shared" si="143"/>
        <v>0</v>
      </c>
      <c r="AW485" s="293">
        <f t="shared" si="143"/>
        <v>0</v>
      </c>
      <c r="AX485" s="293">
        <f t="shared" si="143"/>
        <v>0</v>
      </c>
      <c r="AY485" s="293">
        <f t="shared" si="143"/>
        <v>0</v>
      </c>
      <c r="AZ485" s="293">
        <f t="shared" si="143"/>
        <v>0</v>
      </c>
      <c r="BA485" s="293">
        <f t="shared" si="143"/>
        <v>0</v>
      </c>
      <c r="BB485" s="293">
        <f t="shared" si="143"/>
        <v>0</v>
      </c>
      <c r="BC485" s="293">
        <f t="shared" si="143"/>
        <v>0</v>
      </c>
      <c r="BD485" s="293">
        <f t="shared" si="143"/>
        <v>0</v>
      </c>
      <c r="BE485" s="293">
        <f t="shared" si="143"/>
        <v>0</v>
      </c>
      <c r="BF485" s="293">
        <f t="shared" si="143"/>
        <v>0</v>
      </c>
      <c r="BG485" s="293">
        <f t="shared" si="143"/>
        <v>0</v>
      </c>
      <c r="BH485" s="293">
        <f t="shared" si="143"/>
        <v>0</v>
      </c>
      <c r="BI485" s="293">
        <f t="shared" si="143"/>
        <v>0</v>
      </c>
      <c r="BJ485" s="293">
        <f t="shared" si="143"/>
        <v>0</v>
      </c>
      <c r="BK485" s="293">
        <f t="shared" si="143"/>
        <v>0</v>
      </c>
      <c r="BL485" s="293">
        <f t="shared" si="143"/>
        <v>0</v>
      </c>
      <c r="BM485" s="293">
        <f t="shared" si="143"/>
        <v>0</v>
      </c>
      <c r="BN485" s="293">
        <f t="shared" si="143"/>
        <v>0</v>
      </c>
      <c r="BO485" s="293">
        <f t="shared" si="143"/>
        <v>0</v>
      </c>
      <c r="BP485" s="293">
        <f t="shared" si="143"/>
        <v>0</v>
      </c>
      <c r="BQ485" s="293">
        <f t="shared" si="143"/>
        <v>0</v>
      </c>
      <c r="BR485" s="293">
        <f t="shared" si="143"/>
        <v>0</v>
      </c>
      <c r="BS485" s="293">
        <f t="shared" si="143"/>
        <v>0</v>
      </c>
      <c r="BT485" s="293">
        <f t="shared" si="143"/>
        <v>0</v>
      </c>
      <c r="BU485" s="293">
        <f t="shared" si="143"/>
        <v>0</v>
      </c>
    </row>
    <row r="486" spans="2:73" ht="18" customHeight="1" thickBot="1">
      <c r="B486" s="294">
        <v>480</v>
      </c>
      <c r="C486" s="297"/>
      <c r="D486" s="365"/>
      <c r="E486" s="366"/>
      <c r="F486" s="367"/>
      <c r="G486" s="367"/>
      <c r="H486" s="368"/>
      <c r="I486" s="367"/>
      <c r="J486" s="367"/>
      <c r="K486" s="295"/>
      <c r="L486" s="297" t="str">
        <f t="shared" si="135"/>
        <v/>
      </c>
      <c r="M486" s="297"/>
      <c r="N486" s="298">
        <f t="shared" si="139"/>
        <v>0</v>
      </c>
      <c r="O486" s="298">
        <f t="shared" si="139"/>
        <v>0</v>
      </c>
      <c r="P486" s="298">
        <f t="shared" si="143"/>
        <v>0</v>
      </c>
      <c r="Q486" s="298">
        <f t="shared" si="143"/>
        <v>0</v>
      </c>
      <c r="R486" s="298">
        <f t="shared" si="143"/>
        <v>0</v>
      </c>
      <c r="S486" s="298">
        <f t="shared" si="143"/>
        <v>0</v>
      </c>
      <c r="T486" s="298">
        <f t="shared" si="143"/>
        <v>0</v>
      </c>
      <c r="U486" s="298">
        <f t="shared" si="143"/>
        <v>0</v>
      </c>
      <c r="V486" s="298">
        <f t="shared" si="143"/>
        <v>0</v>
      </c>
      <c r="W486" s="298">
        <f t="shared" si="143"/>
        <v>0</v>
      </c>
      <c r="X486" s="298">
        <f t="shared" si="143"/>
        <v>0</v>
      </c>
      <c r="Y486" s="298">
        <f t="shared" si="143"/>
        <v>0</v>
      </c>
      <c r="Z486" s="298">
        <f t="shared" si="143"/>
        <v>0</v>
      </c>
      <c r="AA486" s="298">
        <f t="shared" si="143"/>
        <v>0</v>
      </c>
      <c r="AB486" s="298">
        <f t="shared" si="143"/>
        <v>0</v>
      </c>
      <c r="AC486" s="298">
        <f t="shared" si="143"/>
        <v>0</v>
      </c>
      <c r="AD486" s="298">
        <f t="shared" si="143"/>
        <v>0</v>
      </c>
      <c r="AE486" s="298">
        <f t="shared" si="143"/>
        <v>0</v>
      </c>
      <c r="AF486" s="298">
        <f t="shared" si="143"/>
        <v>0</v>
      </c>
      <c r="AG486" s="298">
        <f t="shared" si="143"/>
        <v>0</v>
      </c>
      <c r="AH486" s="298">
        <f t="shared" si="143"/>
        <v>0</v>
      </c>
      <c r="AI486" s="298">
        <f t="shared" si="143"/>
        <v>0</v>
      </c>
      <c r="AJ486" s="298">
        <f t="shared" si="143"/>
        <v>0</v>
      </c>
      <c r="AK486" s="298">
        <f t="shared" si="143"/>
        <v>0</v>
      </c>
      <c r="AL486" s="298">
        <f t="shared" si="143"/>
        <v>0</v>
      </c>
      <c r="AM486" s="298">
        <f t="shared" si="143"/>
        <v>0</v>
      </c>
      <c r="AN486" s="298">
        <f t="shared" si="143"/>
        <v>0</v>
      </c>
      <c r="AO486" s="298">
        <f t="shared" si="143"/>
        <v>0</v>
      </c>
      <c r="AP486" s="298">
        <f t="shared" si="143"/>
        <v>0</v>
      </c>
      <c r="AQ486" s="298">
        <f t="shared" si="143"/>
        <v>0</v>
      </c>
      <c r="AR486" s="298">
        <f t="shared" si="143"/>
        <v>0</v>
      </c>
      <c r="AS486" s="298">
        <f t="shared" si="143"/>
        <v>0</v>
      </c>
      <c r="AT486" s="298">
        <f t="shared" si="143"/>
        <v>0</v>
      </c>
      <c r="AU486" s="298">
        <f t="shared" si="143"/>
        <v>0</v>
      </c>
      <c r="AV486" s="298">
        <f t="shared" si="143"/>
        <v>0</v>
      </c>
      <c r="AW486" s="298">
        <f t="shared" si="143"/>
        <v>0</v>
      </c>
      <c r="AX486" s="298">
        <f t="shared" si="143"/>
        <v>0</v>
      </c>
      <c r="AY486" s="298">
        <f t="shared" si="143"/>
        <v>0</v>
      </c>
      <c r="AZ486" s="298">
        <f t="shared" si="143"/>
        <v>0</v>
      </c>
      <c r="BA486" s="298">
        <f t="shared" si="143"/>
        <v>0</v>
      </c>
      <c r="BB486" s="298">
        <f t="shared" si="143"/>
        <v>0</v>
      </c>
      <c r="BC486" s="298">
        <f t="shared" si="143"/>
        <v>0</v>
      </c>
      <c r="BD486" s="298">
        <f t="shared" si="143"/>
        <v>0</v>
      </c>
      <c r="BE486" s="298">
        <f t="shared" si="143"/>
        <v>0</v>
      </c>
      <c r="BF486" s="298">
        <f t="shared" si="143"/>
        <v>0</v>
      </c>
      <c r="BG486" s="298">
        <f t="shared" si="143"/>
        <v>0</v>
      </c>
      <c r="BH486" s="298">
        <f t="shared" si="143"/>
        <v>0</v>
      </c>
      <c r="BI486" s="298">
        <f t="shared" si="143"/>
        <v>0</v>
      </c>
      <c r="BJ486" s="298">
        <f t="shared" si="143"/>
        <v>0</v>
      </c>
      <c r="BK486" s="298">
        <f t="shared" si="143"/>
        <v>0</v>
      </c>
      <c r="BL486" s="298">
        <f t="shared" si="143"/>
        <v>0</v>
      </c>
      <c r="BM486" s="298">
        <f t="shared" si="143"/>
        <v>0</v>
      </c>
      <c r="BN486" s="298">
        <f t="shared" si="143"/>
        <v>0</v>
      </c>
      <c r="BO486" s="298">
        <f t="shared" si="143"/>
        <v>0</v>
      </c>
      <c r="BP486" s="298">
        <f t="shared" si="143"/>
        <v>0</v>
      </c>
      <c r="BQ486" s="298">
        <f t="shared" si="143"/>
        <v>0</v>
      </c>
      <c r="BR486" s="298">
        <f t="shared" si="143"/>
        <v>0</v>
      </c>
      <c r="BS486" s="298">
        <f t="shared" si="143"/>
        <v>0</v>
      </c>
      <c r="BT486" s="298">
        <f t="shared" si="143"/>
        <v>0</v>
      </c>
      <c r="BU486" s="298">
        <f t="shared" si="143"/>
        <v>0</v>
      </c>
    </row>
    <row r="487" spans="2:73" ht="18" customHeight="1">
      <c r="B487" s="294">
        <v>481</v>
      </c>
      <c r="C487" s="292"/>
      <c r="D487" s="361"/>
      <c r="E487" s="362"/>
      <c r="F487" s="363"/>
      <c r="G487" s="363"/>
      <c r="H487" s="364"/>
      <c r="I487" s="363"/>
      <c r="J487" s="363"/>
      <c r="K487" s="291"/>
      <c r="L487" s="292" t="str">
        <f t="shared" si="135"/>
        <v/>
      </c>
      <c r="M487" s="292"/>
      <c r="N487" s="293">
        <f t="shared" ref="N487:AC506" si="144">SUMIFS(listof_result_total_scores,listof_result_program_codes,$C487,listof_result_teams,N$3)</f>
        <v>0</v>
      </c>
      <c r="O487" s="293">
        <f t="shared" si="144"/>
        <v>0</v>
      </c>
      <c r="P487" s="293">
        <f t="shared" si="144"/>
        <v>0</v>
      </c>
      <c r="Q487" s="293">
        <f t="shared" si="144"/>
        <v>0</v>
      </c>
      <c r="R487" s="293">
        <f t="shared" si="144"/>
        <v>0</v>
      </c>
      <c r="S487" s="293">
        <f t="shared" si="144"/>
        <v>0</v>
      </c>
      <c r="T487" s="293">
        <f t="shared" si="144"/>
        <v>0</v>
      </c>
      <c r="U487" s="293">
        <f t="shared" si="144"/>
        <v>0</v>
      </c>
      <c r="V487" s="293">
        <f t="shared" si="144"/>
        <v>0</v>
      </c>
      <c r="W487" s="293">
        <f t="shared" si="144"/>
        <v>0</v>
      </c>
      <c r="X487" s="293">
        <f t="shared" si="144"/>
        <v>0</v>
      </c>
      <c r="Y487" s="293">
        <f t="shared" si="144"/>
        <v>0</v>
      </c>
      <c r="Z487" s="293">
        <f t="shared" si="144"/>
        <v>0</v>
      </c>
      <c r="AA487" s="293">
        <f t="shared" si="144"/>
        <v>0</v>
      </c>
      <c r="AB487" s="293">
        <f t="shared" si="144"/>
        <v>0</v>
      </c>
      <c r="AC487" s="293">
        <f t="shared" si="144"/>
        <v>0</v>
      </c>
      <c r="AD487" s="293">
        <f t="shared" si="143"/>
        <v>0</v>
      </c>
      <c r="AE487" s="293">
        <f t="shared" si="143"/>
        <v>0</v>
      </c>
      <c r="AF487" s="293">
        <f t="shared" si="143"/>
        <v>0</v>
      </c>
      <c r="AG487" s="293">
        <f t="shared" si="143"/>
        <v>0</v>
      </c>
      <c r="AH487" s="293">
        <f t="shared" si="143"/>
        <v>0</v>
      </c>
      <c r="AI487" s="293">
        <f t="shared" si="143"/>
        <v>0</v>
      </c>
      <c r="AJ487" s="293">
        <f t="shared" si="143"/>
        <v>0</v>
      </c>
      <c r="AK487" s="293">
        <f t="shared" si="143"/>
        <v>0</v>
      </c>
      <c r="AL487" s="293">
        <f t="shared" si="143"/>
        <v>0</v>
      </c>
      <c r="AM487" s="293">
        <f t="shared" si="143"/>
        <v>0</v>
      </c>
      <c r="AN487" s="293">
        <f t="shared" si="143"/>
        <v>0</v>
      </c>
      <c r="AO487" s="293">
        <f t="shared" si="143"/>
        <v>0</v>
      </c>
      <c r="AP487" s="293">
        <f t="shared" si="143"/>
        <v>0</v>
      </c>
      <c r="AQ487" s="293">
        <f t="shared" si="143"/>
        <v>0</v>
      </c>
      <c r="AR487" s="293">
        <f t="shared" si="143"/>
        <v>0</v>
      </c>
      <c r="AS487" s="293">
        <f t="shared" si="143"/>
        <v>0</v>
      </c>
      <c r="AT487" s="293">
        <f t="shared" si="143"/>
        <v>0</v>
      </c>
      <c r="AU487" s="293">
        <f t="shared" si="143"/>
        <v>0</v>
      </c>
      <c r="AV487" s="293">
        <f t="shared" si="143"/>
        <v>0</v>
      </c>
      <c r="AW487" s="293">
        <f t="shared" si="143"/>
        <v>0</v>
      </c>
      <c r="AX487" s="293">
        <f t="shared" si="143"/>
        <v>0</v>
      </c>
      <c r="AY487" s="293">
        <f t="shared" si="143"/>
        <v>0</v>
      </c>
      <c r="AZ487" s="293">
        <f t="shared" si="143"/>
        <v>0</v>
      </c>
      <c r="BA487" s="293">
        <f t="shared" si="143"/>
        <v>0</v>
      </c>
      <c r="BB487" s="293">
        <f t="shared" si="143"/>
        <v>0</v>
      </c>
      <c r="BC487" s="293">
        <f t="shared" si="143"/>
        <v>0</v>
      </c>
      <c r="BD487" s="293">
        <f t="shared" si="143"/>
        <v>0</v>
      </c>
      <c r="BE487" s="293">
        <f t="shared" si="143"/>
        <v>0</v>
      </c>
      <c r="BF487" s="293">
        <f t="shared" si="143"/>
        <v>0</v>
      </c>
      <c r="BG487" s="293">
        <f t="shared" si="143"/>
        <v>0</v>
      </c>
      <c r="BH487" s="293">
        <f t="shared" si="143"/>
        <v>0</v>
      </c>
      <c r="BI487" s="293">
        <f t="shared" si="143"/>
        <v>0</v>
      </c>
      <c r="BJ487" s="293">
        <f t="shared" si="143"/>
        <v>0</v>
      </c>
      <c r="BK487" s="293">
        <f t="shared" si="143"/>
        <v>0</v>
      </c>
      <c r="BL487" s="293">
        <f t="shared" si="143"/>
        <v>0</v>
      </c>
      <c r="BM487" s="293">
        <f t="shared" si="143"/>
        <v>0</v>
      </c>
      <c r="BN487" s="293">
        <f t="shared" ref="P487:BU492" si="145">SUMIFS(listof_result_total_scores,listof_result_program_codes,$C487,listof_result_teams,BN$3)</f>
        <v>0</v>
      </c>
      <c r="BO487" s="293">
        <f t="shared" si="145"/>
        <v>0</v>
      </c>
      <c r="BP487" s="293">
        <f t="shared" si="145"/>
        <v>0</v>
      </c>
      <c r="BQ487" s="293">
        <f t="shared" si="145"/>
        <v>0</v>
      </c>
      <c r="BR487" s="293">
        <f t="shared" si="145"/>
        <v>0</v>
      </c>
      <c r="BS487" s="293">
        <f t="shared" si="145"/>
        <v>0</v>
      </c>
      <c r="BT487" s="293">
        <f t="shared" si="145"/>
        <v>0</v>
      </c>
      <c r="BU487" s="293">
        <f t="shared" si="145"/>
        <v>0</v>
      </c>
    </row>
    <row r="488" spans="2:73" ht="18" customHeight="1" thickBot="1">
      <c r="B488" s="294">
        <v>482</v>
      </c>
      <c r="C488" s="297"/>
      <c r="D488" s="365"/>
      <c r="E488" s="366"/>
      <c r="F488" s="367"/>
      <c r="G488" s="367"/>
      <c r="H488" s="368"/>
      <c r="I488" s="367"/>
      <c r="J488" s="367"/>
      <c r="K488" s="295"/>
      <c r="L488" s="297" t="str">
        <f t="shared" si="135"/>
        <v/>
      </c>
      <c r="M488" s="297"/>
      <c r="N488" s="298">
        <f t="shared" si="144"/>
        <v>0</v>
      </c>
      <c r="O488" s="298">
        <f t="shared" si="144"/>
        <v>0</v>
      </c>
      <c r="P488" s="298">
        <f t="shared" si="145"/>
        <v>0</v>
      </c>
      <c r="Q488" s="298">
        <f t="shared" si="145"/>
        <v>0</v>
      </c>
      <c r="R488" s="298">
        <f t="shared" si="145"/>
        <v>0</v>
      </c>
      <c r="S488" s="298">
        <f t="shared" si="145"/>
        <v>0</v>
      </c>
      <c r="T488" s="298">
        <f t="shared" si="145"/>
        <v>0</v>
      </c>
      <c r="U488" s="298">
        <f t="shared" si="145"/>
        <v>0</v>
      </c>
      <c r="V488" s="298">
        <f t="shared" si="145"/>
        <v>0</v>
      </c>
      <c r="W488" s="298">
        <f t="shared" si="145"/>
        <v>0</v>
      </c>
      <c r="X488" s="298">
        <f t="shared" si="145"/>
        <v>0</v>
      </c>
      <c r="Y488" s="298">
        <f t="shared" si="145"/>
        <v>0</v>
      </c>
      <c r="Z488" s="298">
        <f t="shared" si="145"/>
        <v>0</v>
      </c>
      <c r="AA488" s="298">
        <f t="shared" si="145"/>
        <v>0</v>
      </c>
      <c r="AB488" s="298">
        <f t="shared" si="145"/>
        <v>0</v>
      </c>
      <c r="AC488" s="298">
        <f t="shared" si="145"/>
        <v>0</v>
      </c>
      <c r="AD488" s="298">
        <f t="shared" si="145"/>
        <v>0</v>
      </c>
      <c r="AE488" s="298">
        <f t="shared" si="145"/>
        <v>0</v>
      </c>
      <c r="AF488" s="298">
        <f t="shared" si="145"/>
        <v>0</v>
      </c>
      <c r="AG488" s="298">
        <f t="shared" si="145"/>
        <v>0</v>
      </c>
      <c r="AH488" s="298">
        <f t="shared" si="145"/>
        <v>0</v>
      </c>
      <c r="AI488" s="298">
        <f t="shared" si="145"/>
        <v>0</v>
      </c>
      <c r="AJ488" s="298">
        <f t="shared" si="145"/>
        <v>0</v>
      </c>
      <c r="AK488" s="298">
        <f t="shared" si="145"/>
        <v>0</v>
      </c>
      <c r="AL488" s="298">
        <f t="shared" si="145"/>
        <v>0</v>
      </c>
      <c r="AM488" s="298">
        <f t="shared" si="145"/>
        <v>0</v>
      </c>
      <c r="AN488" s="298">
        <f t="shared" si="145"/>
        <v>0</v>
      </c>
      <c r="AO488" s="298">
        <f t="shared" si="145"/>
        <v>0</v>
      </c>
      <c r="AP488" s="298">
        <f t="shared" si="145"/>
        <v>0</v>
      </c>
      <c r="AQ488" s="298">
        <f t="shared" si="145"/>
        <v>0</v>
      </c>
      <c r="AR488" s="298">
        <f t="shared" si="145"/>
        <v>0</v>
      </c>
      <c r="AS488" s="298">
        <f t="shared" si="145"/>
        <v>0</v>
      </c>
      <c r="AT488" s="298">
        <f t="shared" si="145"/>
        <v>0</v>
      </c>
      <c r="AU488" s="298">
        <f t="shared" si="145"/>
        <v>0</v>
      </c>
      <c r="AV488" s="298">
        <f t="shared" si="145"/>
        <v>0</v>
      </c>
      <c r="AW488" s="298">
        <f t="shared" si="145"/>
        <v>0</v>
      </c>
      <c r="AX488" s="298">
        <f t="shared" si="145"/>
        <v>0</v>
      </c>
      <c r="AY488" s="298">
        <f t="shared" si="145"/>
        <v>0</v>
      </c>
      <c r="AZ488" s="298">
        <f t="shared" si="145"/>
        <v>0</v>
      </c>
      <c r="BA488" s="298">
        <f t="shared" si="145"/>
        <v>0</v>
      </c>
      <c r="BB488" s="298">
        <f t="shared" si="145"/>
        <v>0</v>
      </c>
      <c r="BC488" s="298">
        <f t="shared" si="145"/>
        <v>0</v>
      </c>
      <c r="BD488" s="298">
        <f t="shared" si="145"/>
        <v>0</v>
      </c>
      <c r="BE488" s="298">
        <f t="shared" si="145"/>
        <v>0</v>
      </c>
      <c r="BF488" s="298">
        <f t="shared" si="145"/>
        <v>0</v>
      </c>
      <c r="BG488" s="298">
        <f t="shared" si="145"/>
        <v>0</v>
      </c>
      <c r="BH488" s="298">
        <f t="shared" si="145"/>
        <v>0</v>
      </c>
      <c r="BI488" s="298">
        <f t="shared" si="145"/>
        <v>0</v>
      </c>
      <c r="BJ488" s="298">
        <f t="shared" si="145"/>
        <v>0</v>
      </c>
      <c r="BK488" s="298">
        <f t="shared" si="145"/>
        <v>0</v>
      </c>
      <c r="BL488" s="298">
        <f t="shared" si="145"/>
        <v>0</v>
      </c>
      <c r="BM488" s="298">
        <f t="shared" si="145"/>
        <v>0</v>
      </c>
      <c r="BN488" s="298">
        <f t="shared" si="145"/>
        <v>0</v>
      </c>
      <c r="BO488" s="298">
        <f t="shared" si="145"/>
        <v>0</v>
      </c>
      <c r="BP488" s="298">
        <f t="shared" si="145"/>
        <v>0</v>
      </c>
      <c r="BQ488" s="298">
        <f t="shared" si="145"/>
        <v>0</v>
      </c>
      <c r="BR488" s="298">
        <f t="shared" si="145"/>
        <v>0</v>
      </c>
      <c r="BS488" s="298">
        <f t="shared" si="145"/>
        <v>0</v>
      </c>
      <c r="BT488" s="298">
        <f t="shared" si="145"/>
        <v>0</v>
      </c>
      <c r="BU488" s="298">
        <f t="shared" si="145"/>
        <v>0</v>
      </c>
    </row>
    <row r="489" spans="2:73" ht="18" customHeight="1">
      <c r="B489" s="294">
        <v>483</v>
      </c>
      <c r="C489" s="292"/>
      <c r="D489" s="361"/>
      <c r="E489" s="362"/>
      <c r="F489" s="363"/>
      <c r="G489" s="363"/>
      <c r="H489" s="364"/>
      <c r="I489" s="363"/>
      <c r="J489" s="363"/>
      <c r="K489" s="291"/>
      <c r="L489" s="292" t="str">
        <f t="shared" si="135"/>
        <v/>
      </c>
      <c r="M489" s="292"/>
      <c r="N489" s="293">
        <f t="shared" si="144"/>
        <v>0</v>
      </c>
      <c r="O489" s="293">
        <f t="shared" si="144"/>
        <v>0</v>
      </c>
      <c r="P489" s="293">
        <f t="shared" si="145"/>
        <v>0</v>
      </c>
      <c r="Q489" s="293">
        <f t="shared" si="145"/>
        <v>0</v>
      </c>
      <c r="R489" s="293">
        <f t="shared" si="145"/>
        <v>0</v>
      </c>
      <c r="S489" s="293">
        <f t="shared" si="145"/>
        <v>0</v>
      </c>
      <c r="T489" s="293">
        <f t="shared" si="145"/>
        <v>0</v>
      </c>
      <c r="U489" s="293">
        <f t="shared" si="145"/>
        <v>0</v>
      </c>
      <c r="V489" s="293">
        <f t="shared" si="145"/>
        <v>0</v>
      </c>
      <c r="W489" s="293">
        <f t="shared" si="145"/>
        <v>0</v>
      </c>
      <c r="X489" s="293">
        <f t="shared" si="145"/>
        <v>0</v>
      </c>
      <c r="Y489" s="293">
        <f t="shared" si="145"/>
        <v>0</v>
      </c>
      <c r="Z489" s="293">
        <f t="shared" si="145"/>
        <v>0</v>
      </c>
      <c r="AA489" s="293">
        <f t="shared" si="145"/>
        <v>0</v>
      </c>
      <c r="AB489" s="293">
        <f t="shared" si="145"/>
        <v>0</v>
      </c>
      <c r="AC489" s="293">
        <f t="shared" si="145"/>
        <v>0</v>
      </c>
      <c r="AD489" s="293">
        <f t="shared" si="145"/>
        <v>0</v>
      </c>
      <c r="AE489" s="293">
        <f t="shared" si="145"/>
        <v>0</v>
      </c>
      <c r="AF489" s="293">
        <f t="shared" si="145"/>
        <v>0</v>
      </c>
      <c r="AG489" s="293">
        <f t="shared" si="145"/>
        <v>0</v>
      </c>
      <c r="AH489" s="293">
        <f t="shared" si="145"/>
        <v>0</v>
      </c>
      <c r="AI489" s="293">
        <f t="shared" si="145"/>
        <v>0</v>
      </c>
      <c r="AJ489" s="293">
        <f t="shared" si="145"/>
        <v>0</v>
      </c>
      <c r="AK489" s="293">
        <f t="shared" si="145"/>
        <v>0</v>
      </c>
      <c r="AL489" s="293">
        <f t="shared" si="145"/>
        <v>0</v>
      </c>
      <c r="AM489" s="293">
        <f t="shared" si="145"/>
        <v>0</v>
      </c>
      <c r="AN489" s="293">
        <f t="shared" si="145"/>
        <v>0</v>
      </c>
      <c r="AO489" s="293">
        <f t="shared" si="145"/>
        <v>0</v>
      </c>
      <c r="AP489" s="293">
        <f t="shared" si="145"/>
        <v>0</v>
      </c>
      <c r="AQ489" s="293">
        <f t="shared" si="145"/>
        <v>0</v>
      </c>
      <c r="AR489" s="293">
        <f t="shared" si="145"/>
        <v>0</v>
      </c>
      <c r="AS489" s="293">
        <f t="shared" si="145"/>
        <v>0</v>
      </c>
      <c r="AT489" s="293">
        <f t="shared" si="145"/>
        <v>0</v>
      </c>
      <c r="AU489" s="293">
        <f t="shared" si="145"/>
        <v>0</v>
      </c>
      <c r="AV489" s="293">
        <f t="shared" si="145"/>
        <v>0</v>
      </c>
      <c r="AW489" s="293">
        <f t="shared" si="145"/>
        <v>0</v>
      </c>
      <c r="AX489" s="293">
        <f t="shared" si="145"/>
        <v>0</v>
      </c>
      <c r="AY489" s="293">
        <f t="shared" si="145"/>
        <v>0</v>
      </c>
      <c r="AZ489" s="293">
        <f t="shared" si="145"/>
        <v>0</v>
      </c>
      <c r="BA489" s="293">
        <f t="shared" si="145"/>
        <v>0</v>
      </c>
      <c r="BB489" s="293">
        <f t="shared" si="145"/>
        <v>0</v>
      </c>
      <c r="BC489" s="293">
        <f t="shared" si="145"/>
        <v>0</v>
      </c>
      <c r="BD489" s="293">
        <f t="shared" si="145"/>
        <v>0</v>
      </c>
      <c r="BE489" s="293">
        <f t="shared" si="145"/>
        <v>0</v>
      </c>
      <c r="BF489" s="293">
        <f t="shared" si="145"/>
        <v>0</v>
      </c>
      <c r="BG489" s="293">
        <f t="shared" si="145"/>
        <v>0</v>
      </c>
      <c r="BH489" s="293">
        <f t="shared" si="145"/>
        <v>0</v>
      </c>
      <c r="BI489" s="293">
        <f t="shared" si="145"/>
        <v>0</v>
      </c>
      <c r="BJ489" s="293">
        <f t="shared" si="145"/>
        <v>0</v>
      </c>
      <c r="BK489" s="293">
        <f t="shared" si="145"/>
        <v>0</v>
      </c>
      <c r="BL489" s="293">
        <f t="shared" si="145"/>
        <v>0</v>
      </c>
      <c r="BM489" s="293">
        <f t="shared" si="145"/>
        <v>0</v>
      </c>
      <c r="BN489" s="293">
        <f t="shared" si="145"/>
        <v>0</v>
      </c>
      <c r="BO489" s="293">
        <f t="shared" si="145"/>
        <v>0</v>
      </c>
      <c r="BP489" s="293">
        <f t="shared" si="145"/>
        <v>0</v>
      </c>
      <c r="BQ489" s="293">
        <f t="shared" si="145"/>
        <v>0</v>
      </c>
      <c r="BR489" s="293">
        <f t="shared" si="145"/>
        <v>0</v>
      </c>
      <c r="BS489" s="293">
        <f t="shared" si="145"/>
        <v>0</v>
      </c>
      <c r="BT489" s="293">
        <f t="shared" si="145"/>
        <v>0</v>
      </c>
      <c r="BU489" s="293">
        <f t="shared" si="145"/>
        <v>0</v>
      </c>
    </row>
    <row r="490" spans="2:73" ht="18" customHeight="1" thickBot="1">
      <c r="B490" s="294">
        <v>484</v>
      </c>
      <c r="C490" s="297"/>
      <c r="D490" s="365"/>
      <c r="E490" s="366"/>
      <c r="F490" s="367"/>
      <c r="G490" s="367"/>
      <c r="H490" s="368"/>
      <c r="I490" s="367"/>
      <c r="J490" s="367"/>
      <c r="K490" s="295"/>
      <c r="L490" s="297" t="str">
        <f t="shared" si="135"/>
        <v/>
      </c>
      <c r="M490" s="297"/>
      <c r="N490" s="298">
        <f t="shared" si="144"/>
        <v>0</v>
      </c>
      <c r="O490" s="298">
        <f t="shared" si="144"/>
        <v>0</v>
      </c>
      <c r="P490" s="298">
        <f t="shared" si="145"/>
        <v>0</v>
      </c>
      <c r="Q490" s="298">
        <f t="shared" si="145"/>
        <v>0</v>
      </c>
      <c r="R490" s="298">
        <f t="shared" si="145"/>
        <v>0</v>
      </c>
      <c r="S490" s="298">
        <f t="shared" si="145"/>
        <v>0</v>
      </c>
      <c r="T490" s="298">
        <f t="shared" si="145"/>
        <v>0</v>
      </c>
      <c r="U490" s="298">
        <f t="shared" si="145"/>
        <v>0</v>
      </c>
      <c r="V490" s="298">
        <f t="shared" si="145"/>
        <v>0</v>
      </c>
      <c r="W490" s="298">
        <f t="shared" si="145"/>
        <v>0</v>
      </c>
      <c r="X490" s="298">
        <f t="shared" si="145"/>
        <v>0</v>
      </c>
      <c r="Y490" s="298">
        <f t="shared" si="145"/>
        <v>0</v>
      </c>
      <c r="Z490" s="298">
        <f t="shared" si="145"/>
        <v>0</v>
      </c>
      <c r="AA490" s="298">
        <f t="shared" si="145"/>
        <v>0</v>
      </c>
      <c r="AB490" s="298">
        <f t="shared" si="145"/>
        <v>0</v>
      </c>
      <c r="AC490" s="298">
        <f t="shared" si="145"/>
        <v>0</v>
      </c>
      <c r="AD490" s="298">
        <f t="shared" si="145"/>
        <v>0</v>
      </c>
      <c r="AE490" s="298">
        <f t="shared" si="145"/>
        <v>0</v>
      </c>
      <c r="AF490" s="298">
        <f t="shared" si="145"/>
        <v>0</v>
      </c>
      <c r="AG490" s="298">
        <f t="shared" si="145"/>
        <v>0</v>
      </c>
      <c r="AH490" s="298">
        <f t="shared" si="145"/>
        <v>0</v>
      </c>
      <c r="AI490" s="298">
        <f t="shared" si="145"/>
        <v>0</v>
      </c>
      <c r="AJ490" s="298">
        <f t="shared" si="145"/>
        <v>0</v>
      </c>
      <c r="AK490" s="298">
        <f t="shared" si="145"/>
        <v>0</v>
      </c>
      <c r="AL490" s="298">
        <f t="shared" si="145"/>
        <v>0</v>
      </c>
      <c r="AM490" s="298">
        <f t="shared" si="145"/>
        <v>0</v>
      </c>
      <c r="AN490" s="298">
        <f t="shared" si="145"/>
        <v>0</v>
      </c>
      <c r="AO490" s="298">
        <f t="shared" si="145"/>
        <v>0</v>
      </c>
      <c r="AP490" s="298">
        <f t="shared" si="145"/>
        <v>0</v>
      </c>
      <c r="AQ490" s="298">
        <f t="shared" si="145"/>
        <v>0</v>
      </c>
      <c r="AR490" s="298">
        <f t="shared" si="145"/>
        <v>0</v>
      </c>
      <c r="AS490" s="298">
        <f t="shared" si="145"/>
        <v>0</v>
      </c>
      <c r="AT490" s="298">
        <f t="shared" si="145"/>
        <v>0</v>
      </c>
      <c r="AU490" s="298">
        <f t="shared" si="145"/>
        <v>0</v>
      </c>
      <c r="AV490" s="298">
        <f t="shared" si="145"/>
        <v>0</v>
      </c>
      <c r="AW490" s="298">
        <f t="shared" si="145"/>
        <v>0</v>
      </c>
      <c r="AX490" s="298">
        <f t="shared" si="145"/>
        <v>0</v>
      </c>
      <c r="AY490" s="298">
        <f t="shared" si="145"/>
        <v>0</v>
      </c>
      <c r="AZ490" s="298">
        <f t="shared" si="145"/>
        <v>0</v>
      </c>
      <c r="BA490" s="298">
        <f t="shared" si="145"/>
        <v>0</v>
      </c>
      <c r="BB490" s="298">
        <f t="shared" si="145"/>
        <v>0</v>
      </c>
      <c r="BC490" s="298">
        <f t="shared" si="145"/>
        <v>0</v>
      </c>
      <c r="BD490" s="298">
        <f t="shared" si="145"/>
        <v>0</v>
      </c>
      <c r="BE490" s="298">
        <f t="shared" si="145"/>
        <v>0</v>
      </c>
      <c r="BF490" s="298">
        <f t="shared" si="145"/>
        <v>0</v>
      </c>
      <c r="BG490" s="298">
        <f t="shared" si="145"/>
        <v>0</v>
      </c>
      <c r="BH490" s="298">
        <f t="shared" si="145"/>
        <v>0</v>
      </c>
      <c r="BI490" s="298">
        <f t="shared" si="145"/>
        <v>0</v>
      </c>
      <c r="BJ490" s="298">
        <f t="shared" si="145"/>
        <v>0</v>
      </c>
      <c r="BK490" s="298">
        <f t="shared" si="145"/>
        <v>0</v>
      </c>
      <c r="BL490" s="298">
        <f t="shared" si="145"/>
        <v>0</v>
      </c>
      <c r="BM490" s="298">
        <f t="shared" si="145"/>
        <v>0</v>
      </c>
      <c r="BN490" s="298">
        <f t="shared" si="145"/>
        <v>0</v>
      </c>
      <c r="BO490" s="298">
        <f t="shared" si="145"/>
        <v>0</v>
      </c>
      <c r="BP490" s="298">
        <f t="shared" si="145"/>
        <v>0</v>
      </c>
      <c r="BQ490" s="298">
        <f t="shared" si="145"/>
        <v>0</v>
      </c>
      <c r="BR490" s="298">
        <f t="shared" si="145"/>
        <v>0</v>
      </c>
      <c r="BS490" s="298">
        <f t="shared" si="145"/>
        <v>0</v>
      </c>
      <c r="BT490" s="298">
        <f t="shared" si="145"/>
        <v>0</v>
      </c>
      <c r="BU490" s="298">
        <f t="shared" si="145"/>
        <v>0</v>
      </c>
    </row>
    <row r="491" spans="2:73" ht="18" customHeight="1">
      <c r="B491" s="294">
        <v>485</v>
      </c>
      <c r="C491" s="292"/>
      <c r="D491" s="361"/>
      <c r="E491" s="362"/>
      <c r="F491" s="363"/>
      <c r="G491" s="363"/>
      <c r="H491" s="364"/>
      <c r="I491" s="363"/>
      <c r="J491" s="363"/>
      <c r="K491" s="291"/>
      <c r="L491" s="292" t="str">
        <f t="shared" si="135"/>
        <v/>
      </c>
      <c r="M491" s="292"/>
      <c r="N491" s="293">
        <f t="shared" si="144"/>
        <v>0</v>
      </c>
      <c r="O491" s="293">
        <f t="shared" si="144"/>
        <v>0</v>
      </c>
      <c r="P491" s="293">
        <f t="shared" si="145"/>
        <v>0</v>
      </c>
      <c r="Q491" s="293">
        <f t="shared" si="145"/>
        <v>0</v>
      </c>
      <c r="R491" s="293">
        <f t="shared" si="145"/>
        <v>0</v>
      </c>
      <c r="S491" s="293">
        <f t="shared" si="145"/>
        <v>0</v>
      </c>
      <c r="T491" s="293">
        <f t="shared" si="145"/>
        <v>0</v>
      </c>
      <c r="U491" s="293">
        <f t="shared" si="145"/>
        <v>0</v>
      </c>
      <c r="V491" s="293">
        <f t="shared" si="145"/>
        <v>0</v>
      </c>
      <c r="W491" s="293">
        <f t="shared" si="145"/>
        <v>0</v>
      </c>
      <c r="X491" s="293">
        <f t="shared" si="145"/>
        <v>0</v>
      </c>
      <c r="Y491" s="293">
        <f t="shared" si="145"/>
        <v>0</v>
      </c>
      <c r="Z491" s="293">
        <f t="shared" si="145"/>
        <v>0</v>
      </c>
      <c r="AA491" s="293">
        <f t="shared" si="145"/>
        <v>0</v>
      </c>
      <c r="AB491" s="293">
        <f t="shared" si="145"/>
        <v>0</v>
      </c>
      <c r="AC491" s="293">
        <f t="shared" si="145"/>
        <v>0</v>
      </c>
      <c r="AD491" s="293">
        <f t="shared" si="145"/>
        <v>0</v>
      </c>
      <c r="AE491" s="293">
        <f t="shared" si="145"/>
        <v>0</v>
      </c>
      <c r="AF491" s="293">
        <f t="shared" si="145"/>
        <v>0</v>
      </c>
      <c r="AG491" s="293">
        <f t="shared" si="145"/>
        <v>0</v>
      </c>
      <c r="AH491" s="293">
        <f t="shared" si="145"/>
        <v>0</v>
      </c>
      <c r="AI491" s="293">
        <f t="shared" si="145"/>
        <v>0</v>
      </c>
      <c r="AJ491" s="293">
        <f t="shared" si="145"/>
        <v>0</v>
      </c>
      <c r="AK491" s="293">
        <f t="shared" si="145"/>
        <v>0</v>
      </c>
      <c r="AL491" s="293">
        <f t="shared" si="145"/>
        <v>0</v>
      </c>
      <c r="AM491" s="293">
        <f t="shared" si="145"/>
        <v>0</v>
      </c>
      <c r="AN491" s="293">
        <f t="shared" si="145"/>
        <v>0</v>
      </c>
      <c r="AO491" s="293">
        <f t="shared" si="145"/>
        <v>0</v>
      </c>
      <c r="AP491" s="293">
        <f t="shared" si="145"/>
        <v>0</v>
      </c>
      <c r="AQ491" s="293">
        <f t="shared" si="145"/>
        <v>0</v>
      </c>
      <c r="AR491" s="293">
        <f t="shared" si="145"/>
        <v>0</v>
      </c>
      <c r="AS491" s="293">
        <f t="shared" si="145"/>
        <v>0</v>
      </c>
      <c r="AT491" s="293">
        <f t="shared" si="145"/>
        <v>0</v>
      </c>
      <c r="AU491" s="293">
        <f t="shared" si="145"/>
        <v>0</v>
      </c>
      <c r="AV491" s="293">
        <f t="shared" si="145"/>
        <v>0</v>
      </c>
      <c r="AW491" s="293">
        <f t="shared" si="145"/>
        <v>0</v>
      </c>
      <c r="AX491" s="293">
        <f t="shared" si="145"/>
        <v>0</v>
      </c>
      <c r="AY491" s="293">
        <f t="shared" si="145"/>
        <v>0</v>
      </c>
      <c r="AZ491" s="293">
        <f t="shared" si="145"/>
        <v>0</v>
      </c>
      <c r="BA491" s="293">
        <f t="shared" si="145"/>
        <v>0</v>
      </c>
      <c r="BB491" s="293">
        <f t="shared" si="145"/>
        <v>0</v>
      </c>
      <c r="BC491" s="293">
        <f t="shared" si="145"/>
        <v>0</v>
      </c>
      <c r="BD491" s="293">
        <f t="shared" si="145"/>
        <v>0</v>
      </c>
      <c r="BE491" s="293">
        <f t="shared" si="145"/>
        <v>0</v>
      </c>
      <c r="BF491" s="293">
        <f t="shared" si="145"/>
        <v>0</v>
      </c>
      <c r="BG491" s="293">
        <f t="shared" si="145"/>
        <v>0</v>
      </c>
      <c r="BH491" s="293">
        <f t="shared" si="145"/>
        <v>0</v>
      </c>
      <c r="BI491" s="293">
        <f t="shared" si="145"/>
        <v>0</v>
      </c>
      <c r="BJ491" s="293">
        <f t="shared" si="145"/>
        <v>0</v>
      </c>
      <c r="BK491" s="293">
        <f t="shared" si="145"/>
        <v>0</v>
      </c>
      <c r="BL491" s="293">
        <f t="shared" si="145"/>
        <v>0</v>
      </c>
      <c r="BM491" s="293">
        <f t="shared" si="145"/>
        <v>0</v>
      </c>
      <c r="BN491" s="293">
        <f t="shared" si="145"/>
        <v>0</v>
      </c>
      <c r="BO491" s="293">
        <f t="shared" si="145"/>
        <v>0</v>
      </c>
      <c r="BP491" s="293">
        <f t="shared" si="145"/>
        <v>0</v>
      </c>
      <c r="BQ491" s="293">
        <f t="shared" si="145"/>
        <v>0</v>
      </c>
      <c r="BR491" s="293">
        <f t="shared" si="145"/>
        <v>0</v>
      </c>
      <c r="BS491" s="293">
        <f t="shared" si="145"/>
        <v>0</v>
      </c>
      <c r="BT491" s="293">
        <f t="shared" si="145"/>
        <v>0</v>
      </c>
      <c r="BU491" s="293">
        <f t="shared" si="145"/>
        <v>0</v>
      </c>
    </row>
    <row r="492" spans="2:73" ht="18" customHeight="1" thickBot="1">
      <c r="B492" s="294">
        <v>486</v>
      </c>
      <c r="C492" s="297"/>
      <c r="D492" s="365"/>
      <c r="E492" s="366"/>
      <c r="F492" s="367"/>
      <c r="G492" s="367"/>
      <c r="H492" s="368"/>
      <c r="I492" s="367"/>
      <c r="J492" s="367"/>
      <c r="K492" s="295"/>
      <c r="L492" s="297" t="str">
        <f t="shared" si="135"/>
        <v/>
      </c>
      <c r="M492" s="297"/>
      <c r="N492" s="298">
        <f t="shared" si="144"/>
        <v>0</v>
      </c>
      <c r="O492" s="298">
        <f t="shared" si="144"/>
        <v>0</v>
      </c>
      <c r="P492" s="298">
        <f t="shared" si="145"/>
        <v>0</v>
      </c>
      <c r="Q492" s="298">
        <f t="shared" si="145"/>
        <v>0</v>
      </c>
      <c r="R492" s="298">
        <f t="shared" si="145"/>
        <v>0</v>
      </c>
      <c r="S492" s="298">
        <f t="shared" si="145"/>
        <v>0</v>
      </c>
      <c r="T492" s="298">
        <f t="shared" si="145"/>
        <v>0</v>
      </c>
      <c r="U492" s="298">
        <f t="shared" si="145"/>
        <v>0</v>
      </c>
      <c r="V492" s="298">
        <f t="shared" si="145"/>
        <v>0</v>
      </c>
      <c r="W492" s="298">
        <f t="shared" si="145"/>
        <v>0</v>
      </c>
      <c r="X492" s="298">
        <f t="shared" si="145"/>
        <v>0</v>
      </c>
      <c r="Y492" s="298">
        <f t="shared" si="145"/>
        <v>0</v>
      </c>
      <c r="Z492" s="298">
        <f t="shared" si="145"/>
        <v>0</v>
      </c>
      <c r="AA492" s="298">
        <f t="shared" si="145"/>
        <v>0</v>
      </c>
      <c r="AB492" s="298">
        <f t="shared" si="145"/>
        <v>0</v>
      </c>
      <c r="AC492" s="298">
        <f t="shared" si="145"/>
        <v>0</v>
      </c>
      <c r="AD492" s="298">
        <f t="shared" si="145"/>
        <v>0</v>
      </c>
      <c r="AE492" s="298">
        <f t="shared" ref="P492:BU496" si="146">SUMIFS(listof_result_total_scores,listof_result_program_codes,$C492,listof_result_teams,AE$3)</f>
        <v>0</v>
      </c>
      <c r="AF492" s="298">
        <f t="shared" si="146"/>
        <v>0</v>
      </c>
      <c r="AG492" s="298">
        <f t="shared" si="146"/>
        <v>0</v>
      </c>
      <c r="AH492" s="298">
        <f t="shared" si="146"/>
        <v>0</v>
      </c>
      <c r="AI492" s="298">
        <f t="shared" si="146"/>
        <v>0</v>
      </c>
      <c r="AJ492" s="298">
        <f t="shared" si="146"/>
        <v>0</v>
      </c>
      <c r="AK492" s="298">
        <f t="shared" si="146"/>
        <v>0</v>
      </c>
      <c r="AL492" s="298">
        <f t="shared" si="146"/>
        <v>0</v>
      </c>
      <c r="AM492" s="298">
        <f t="shared" si="146"/>
        <v>0</v>
      </c>
      <c r="AN492" s="298">
        <f t="shared" si="146"/>
        <v>0</v>
      </c>
      <c r="AO492" s="298">
        <f t="shared" si="146"/>
        <v>0</v>
      </c>
      <c r="AP492" s="298">
        <f t="shared" si="146"/>
        <v>0</v>
      </c>
      <c r="AQ492" s="298">
        <f t="shared" si="146"/>
        <v>0</v>
      </c>
      <c r="AR492" s="298">
        <f t="shared" si="146"/>
        <v>0</v>
      </c>
      <c r="AS492" s="298">
        <f t="shared" si="146"/>
        <v>0</v>
      </c>
      <c r="AT492" s="298">
        <f t="shared" si="146"/>
        <v>0</v>
      </c>
      <c r="AU492" s="298">
        <f t="shared" si="146"/>
        <v>0</v>
      </c>
      <c r="AV492" s="298">
        <f t="shared" si="146"/>
        <v>0</v>
      </c>
      <c r="AW492" s="298">
        <f t="shared" si="146"/>
        <v>0</v>
      </c>
      <c r="AX492" s="298">
        <f t="shared" si="146"/>
        <v>0</v>
      </c>
      <c r="AY492" s="298">
        <f t="shared" si="146"/>
        <v>0</v>
      </c>
      <c r="AZ492" s="298">
        <f t="shared" si="146"/>
        <v>0</v>
      </c>
      <c r="BA492" s="298">
        <f t="shared" si="146"/>
        <v>0</v>
      </c>
      <c r="BB492" s="298">
        <f t="shared" si="146"/>
        <v>0</v>
      </c>
      <c r="BC492" s="298">
        <f t="shared" si="146"/>
        <v>0</v>
      </c>
      <c r="BD492" s="298">
        <f t="shared" si="146"/>
        <v>0</v>
      </c>
      <c r="BE492" s="298">
        <f t="shared" si="146"/>
        <v>0</v>
      </c>
      <c r="BF492" s="298">
        <f t="shared" si="146"/>
        <v>0</v>
      </c>
      <c r="BG492" s="298">
        <f t="shared" si="146"/>
        <v>0</v>
      </c>
      <c r="BH492" s="298">
        <f t="shared" si="146"/>
        <v>0</v>
      </c>
      <c r="BI492" s="298">
        <f t="shared" si="146"/>
        <v>0</v>
      </c>
      <c r="BJ492" s="298">
        <f t="shared" si="146"/>
        <v>0</v>
      </c>
      <c r="BK492" s="298">
        <f t="shared" si="146"/>
        <v>0</v>
      </c>
      <c r="BL492" s="298">
        <f t="shared" si="146"/>
        <v>0</v>
      </c>
      <c r="BM492" s="298">
        <f t="shared" si="146"/>
        <v>0</v>
      </c>
      <c r="BN492" s="298">
        <f t="shared" si="146"/>
        <v>0</v>
      </c>
      <c r="BO492" s="298">
        <f t="shared" si="146"/>
        <v>0</v>
      </c>
      <c r="BP492" s="298">
        <f t="shared" si="146"/>
        <v>0</v>
      </c>
      <c r="BQ492" s="298">
        <f t="shared" si="146"/>
        <v>0</v>
      </c>
      <c r="BR492" s="298">
        <f t="shared" si="146"/>
        <v>0</v>
      </c>
      <c r="BS492" s="298">
        <f t="shared" si="146"/>
        <v>0</v>
      </c>
      <c r="BT492" s="298">
        <f t="shared" si="146"/>
        <v>0</v>
      </c>
      <c r="BU492" s="298">
        <f t="shared" si="146"/>
        <v>0</v>
      </c>
    </row>
    <row r="493" spans="2:73" ht="18" customHeight="1">
      <c r="B493" s="294">
        <v>487</v>
      </c>
      <c r="C493" s="292"/>
      <c r="D493" s="361"/>
      <c r="E493" s="362"/>
      <c r="F493" s="363"/>
      <c r="G493" s="363"/>
      <c r="H493" s="364"/>
      <c r="I493" s="363"/>
      <c r="J493" s="363"/>
      <c r="K493" s="291"/>
      <c r="L493" s="292" t="str">
        <f t="shared" si="135"/>
        <v/>
      </c>
      <c r="M493" s="292"/>
      <c r="N493" s="293">
        <f t="shared" si="144"/>
        <v>0</v>
      </c>
      <c r="O493" s="293">
        <f t="shared" si="144"/>
        <v>0</v>
      </c>
      <c r="P493" s="293">
        <f t="shared" si="146"/>
        <v>0</v>
      </c>
      <c r="Q493" s="293">
        <f t="shared" si="146"/>
        <v>0</v>
      </c>
      <c r="R493" s="293">
        <f t="shared" si="146"/>
        <v>0</v>
      </c>
      <c r="S493" s="293">
        <f t="shared" si="146"/>
        <v>0</v>
      </c>
      <c r="T493" s="293">
        <f t="shared" si="146"/>
        <v>0</v>
      </c>
      <c r="U493" s="293">
        <f t="shared" si="146"/>
        <v>0</v>
      </c>
      <c r="V493" s="293">
        <f t="shared" si="146"/>
        <v>0</v>
      </c>
      <c r="W493" s="293">
        <f t="shared" si="146"/>
        <v>0</v>
      </c>
      <c r="X493" s="293">
        <f t="shared" si="146"/>
        <v>0</v>
      </c>
      <c r="Y493" s="293">
        <f t="shared" si="146"/>
        <v>0</v>
      </c>
      <c r="Z493" s="293">
        <f t="shared" si="146"/>
        <v>0</v>
      </c>
      <c r="AA493" s="293">
        <f t="shared" si="146"/>
        <v>0</v>
      </c>
      <c r="AB493" s="293">
        <f t="shared" si="146"/>
        <v>0</v>
      </c>
      <c r="AC493" s="293">
        <f t="shared" si="146"/>
        <v>0</v>
      </c>
      <c r="AD493" s="293">
        <f t="shared" si="146"/>
        <v>0</v>
      </c>
      <c r="AE493" s="293">
        <f t="shared" si="146"/>
        <v>0</v>
      </c>
      <c r="AF493" s="293">
        <f t="shared" si="146"/>
        <v>0</v>
      </c>
      <c r="AG493" s="293">
        <f t="shared" si="146"/>
        <v>0</v>
      </c>
      <c r="AH493" s="293">
        <f t="shared" si="146"/>
        <v>0</v>
      </c>
      <c r="AI493" s="293">
        <f t="shared" si="146"/>
        <v>0</v>
      </c>
      <c r="AJ493" s="293">
        <f t="shared" si="146"/>
        <v>0</v>
      </c>
      <c r="AK493" s="293">
        <f t="shared" si="146"/>
        <v>0</v>
      </c>
      <c r="AL493" s="293">
        <f t="shared" si="146"/>
        <v>0</v>
      </c>
      <c r="AM493" s="293">
        <f t="shared" si="146"/>
        <v>0</v>
      </c>
      <c r="AN493" s="293">
        <f t="shared" si="146"/>
        <v>0</v>
      </c>
      <c r="AO493" s="293">
        <f t="shared" si="146"/>
        <v>0</v>
      </c>
      <c r="AP493" s="293">
        <f t="shared" si="146"/>
        <v>0</v>
      </c>
      <c r="AQ493" s="293">
        <f t="shared" si="146"/>
        <v>0</v>
      </c>
      <c r="AR493" s="293">
        <f t="shared" si="146"/>
        <v>0</v>
      </c>
      <c r="AS493" s="293">
        <f t="shared" si="146"/>
        <v>0</v>
      </c>
      <c r="AT493" s="293">
        <f t="shared" si="146"/>
        <v>0</v>
      </c>
      <c r="AU493" s="293">
        <f t="shared" si="146"/>
        <v>0</v>
      </c>
      <c r="AV493" s="293">
        <f t="shared" si="146"/>
        <v>0</v>
      </c>
      <c r="AW493" s="293">
        <f t="shared" si="146"/>
        <v>0</v>
      </c>
      <c r="AX493" s="293">
        <f t="shared" si="146"/>
        <v>0</v>
      </c>
      <c r="AY493" s="293">
        <f t="shared" si="146"/>
        <v>0</v>
      </c>
      <c r="AZ493" s="293">
        <f t="shared" si="146"/>
        <v>0</v>
      </c>
      <c r="BA493" s="293">
        <f t="shared" si="146"/>
        <v>0</v>
      </c>
      <c r="BB493" s="293">
        <f t="shared" si="146"/>
        <v>0</v>
      </c>
      <c r="BC493" s="293">
        <f t="shared" si="146"/>
        <v>0</v>
      </c>
      <c r="BD493" s="293">
        <f t="shared" si="146"/>
        <v>0</v>
      </c>
      <c r="BE493" s="293">
        <f t="shared" si="146"/>
        <v>0</v>
      </c>
      <c r="BF493" s="293">
        <f t="shared" si="146"/>
        <v>0</v>
      </c>
      <c r="BG493" s="293">
        <f t="shared" si="146"/>
        <v>0</v>
      </c>
      <c r="BH493" s="293">
        <f t="shared" si="146"/>
        <v>0</v>
      </c>
      <c r="BI493" s="293">
        <f t="shared" si="146"/>
        <v>0</v>
      </c>
      <c r="BJ493" s="293">
        <f t="shared" si="146"/>
        <v>0</v>
      </c>
      <c r="BK493" s="293">
        <f t="shared" si="146"/>
        <v>0</v>
      </c>
      <c r="BL493" s="293">
        <f t="shared" si="146"/>
        <v>0</v>
      </c>
      <c r="BM493" s="293">
        <f t="shared" si="146"/>
        <v>0</v>
      </c>
      <c r="BN493" s="293">
        <f t="shared" si="146"/>
        <v>0</v>
      </c>
      <c r="BO493" s="293">
        <f t="shared" si="146"/>
        <v>0</v>
      </c>
      <c r="BP493" s="293">
        <f t="shared" si="146"/>
        <v>0</v>
      </c>
      <c r="BQ493" s="293">
        <f t="shared" si="146"/>
        <v>0</v>
      </c>
      <c r="BR493" s="293">
        <f t="shared" si="146"/>
        <v>0</v>
      </c>
      <c r="BS493" s="293">
        <f t="shared" si="146"/>
        <v>0</v>
      </c>
      <c r="BT493" s="293">
        <f t="shared" si="146"/>
        <v>0</v>
      </c>
      <c r="BU493" s="293">
        <f t="shared" si="146"/>
        <v>0</v>
      </c>
    </row>
    <row r="494" spans="2:73" ht="18" customHeight="1" thickBot="1">
      <c r="B494" s="294">
        <v>488</v>
      </c>
      <c r="C494" s="297"/>
      <c r="D494" s="365"/>
      <c r="E494" s="366"/>
      <c r="F494" s="367"/>
      <c r="G494" s="367"/>
      <c r="H494" s="368"/>
      <c r="I494" s="367"/>
      <c r="J494" s="367"/>
      <c r="K494" s="295"/>
      <c r="L494" s="297" t="str">
        <f t="shared" si="135"/>
        <v/>
      </c>
      <c r="M494" s="297"/>
      <c r="N494" s="298">
        <f t="shared" si="144"/>
        <v>0</v>
      </c>
      <c r="O494" s="298">
        <f t="shared" si="144"/>
        <v>0</v>
      </c>
      <c r="P494" s="298">
        <f t="shared" si="146"/>
        <v>0</v>
      </c>
      <c r="Q494" s="298">
        <f t="shared" si="146"/>
        <v>0</v>
      </c>
      <c r="R494" s="298">
        <f t="shared" si="146"/>
        <v>0</v>
      </c>
      <c r="S494" s="298">
        <f t="shared" si="146"/>
        <v>0</v>
      </c>
      <c r="T494" s="298">
        <f t="shared" si="146"/>
        <v>0</v>
      </c>
      <c r="U494" s="298">
        <f t="shared" si="146"/>
        <v>0</v>
      </c>
      <c r="V494" s="298">
        <f t="shared" si="146"/>
        <v>0</v>
      </c>
      <c r="W494" s="298">
        <f t="shared" si="146"/>
        <v>0</v>
      </c>
      <c r="X494" s="298">
        <f t="shared" si="146"/>
        <v>0</v>
      </c>
      <c r="Y494" s="298">
        <f t="shared" si="146"/>
        <v>0</v>
      </c>
      <c r="Z494" s="298">
        <f t="shared" si="146"/>
        <v>0</v>
      </c>
      <c r="AA494" s="298">
        <f t="shared" si="146"/>
        <v>0</v>
      </c>
      <c r="AB494" s="298">
        <f t="shared" si="146"/>
        <v>0</v>
      </c>
      <c r="AC494" s="298">
        <f t="shared" si="146"/>
        <v>0</v>
      </c>
      <c r="AD494" s="298">
        <f t="shared" si="146"/>
        <v>0</v>
      </c>
      <c r="AE494" s="298">
        <f t="shared" si="146"/>
        <v>0</v>
      </c>
      <c r="AF494" s="298">
        <f t="shared" si="146"/>
        <v>0</v>
      </c>
      <c r="AG494" s="298">
        <f t="shared" si="146"/>
        <v>0</v>
      </c>
      <c r="AH494" s="298">
        <f t="shared" si="146"/>
        <v>0</v>
      </c>
      <c r="AI494" s="298">
        <f t="shared" si="146"/>
        <v>0</v>
      </c>
      <c r="AJ494" s="298">
        <f t="shared" si="146"/>
        <v>0</v>
      </c>
      <c r="AK494" s="298">
        <f t="shared" si="146"/>
        <v>0</v>
      </c>
      <c r="AL494" s="298">
        <f t="shared" si="146"/>
        <v>0</v>
      </c>
      <c r="AM494" s="298">
        <f t="shared" si="146"/>
        <v>0</v>
      </c>
      <c r="AN494" s="298">
        <f t="shared" si="146"/>
        <v>0</v>
      </c>
      <c r="AO494" s="298">
        <f t="shared" si="146"/>
        <v>0</v>
      </c>
      <c r="AP494" s="298">
        <f t="shared" si="146"/>
        <v>0</v>
      </c>
      <c r="AQ494" s="298">
        <f t="shared" si="146"/>
        <v>0</v>
      </c>
      <c r="AR494" s="298">
        <f t="shared" si="146"/>
        <v>0</v>
      </c>
      <c r="AS494" s="298">
        <f t="shared" si="146"/>
        <v>0</v>
      </c>
      <c r="AT494" s="298">
        <f t="shared" si="146"/>
        <v>0</v>
      </c>
      <c r="AU494" s="298">
        <f t="shared" si="146"/>
        <v>0</v>
      </c>
      <c r="AV494" s="298">
        <f t="shared" si="146"/>
        <v>0</v>
      </c>
      <c r="AW494" s="298">
        <f t="shared" si="146"/>
        <v>0</v>
      </c>
      <c r="AX494" s="298">
        <f t="shared" si="146"/>
        <v>0</v>
      </c>
      <c r="AY494" s="298">
        <f t="shared" si="146"/>
        <v>0</v>
      </c>
      <c r="AZ494" s="298">
        <f t="shared" si="146"/>
        <v>0</v>
      </c>
      <c r="BA494" s="298">
        <f t="shared" si="146"/>
        <v>0</v>
      </c>
      <c r="BB494" s="298">
        <f t="shared" si="146"/>
        <v>0</v>
      </c>
      <c r="BC494" s="298">
        <f t="shared" si="146"/>
        <v>0</v>
      </c>
      <c r="BD494" s="298">
        <f t="shared" si="146"/>
        <v>0</v>
      </c>
      <c r="BE494" s="298">
        <f t="shared" si="146"/>
        <v>0</v>
      </c>
      <c r="BF494" s="298">
        <f t="shared" si="146"/>
        <v>0</v>
      </c>
      <c r="BG494" s="298">
        <f t="shared" si="146"/>
        <v>0</v>
      </c>
      <c r="BH494" s="298">
        <f t="shared" si="146"/>
        <v>0</v>
      </c>
      <c r="BI494" s="298">
        <f t="shared" si="146"/>
        <v>0</v>
      </c>
      <c r="BJ494" s="298">
        <f t="shared" si="146"/>
        <v>0</v>
      </c>
      <c r="BK494" s="298">
        <f t="shared" si="146"/>
        <v>0</v>
      </c>
      <c r="BL494" s="298">
        <f t="shared" si="146"/>
        <v>0</v>
      </c>
      <c r="BM494" s="298">
        <f t="shared" si="146"/>
        <v>0</v>
      </c>
      <c r="BN494" s="298">
        <f t="shared" si="146"/>
        <v>0</v>
      </c>
      <c r="BO494" s="298">
        <f t="shared" si="146"/>
        <v>0</v>
      </c>
      <c r="BP494" s="298">
        <f t="shared" si="146"/>
        <v>0</v>
      </c>
      <c r="BQ494" s="298">
        <f t="shared" si="146"/>
        <v>0</v>
      </c>
      <c r="BR494" s="298">
        <f t="shared" si="146"/>
        <v>0</v>
      </c>
      <c r="BS494" s="298">
        <f t="shared" si="146"/>
        <v>0</v>
      </c>
      <c r="BT494" s="298">
        <f t="shared" si="146"/>
        <v>0</v>
      </c>
      <c r="BU494" s="298">
        <f t="shared" si="146"/>
        <v>0</v>
      </c>
    </row>
    <row r="495" spans="2:73" ht="18" customHeight="1">
      <c r="B495" s="294">
        <v>489</v>
      </c>
      <c r="C495" s="292"/>
      <c r="D495" s="361"/>
      <c r="E495" s="362"/>
      <c r="F495" s="363"/>
      <c r="G495" s="363"/>
      <c r="H495" s="364"/>
      <c r="I495" s="363"/>
      <c r="J495" s="363"/>
      <c r="K495" s="291"/>
      <c r="L495" s="292" t="str">
        <f t="shared" si="135"/>
        <v/>
      </c>
      <c r="M495" s="292"/>
      <c r="N495" s="293">
        <f t="shared" si="144"/>
        <v>0</v>
      </c>
      <c r="O495" s="293">
        <f t="shared" si="144"/>
        <v>0</v>
      </c>
      <c r="P495" s="293">
        <f t="shared" si="146"/>
        <v>0</v>
      </c>
      <c r="Q495" s="293">
        <f t="shared" si="146"/>
        <v>0</v>
      </c>
      <c r="R495" s="293">
        <f t="shared" si="146"/>
        <v>0</v>
      </c>
      <c r="S495" s="293">
        <f t="shared" si="146"/>
        <v>0</v>
      </c>
      <c r="T495" s="293">
        <f t="shared" si="146"/>
        <v>0</v>
      </c>
      <c r="U495" s="293">
        <f t="shared" si="146"/>
        <v>0</v>
      </c>
      <c r="V495" s="293">
        <f t="shared" si="146"/>
        <v>0</v>
      </c>
      <c r="W495" s="293">
        <f t="shared" si="146"/>
        <v>0</v>
      </c>
      <c r="X495" s="293">
        <f t="shared" si="146"/>
        <v>0</v>
      </c>
      <c r="Y495" s="293">
        <f t="shared" si="146"/>
        <v>0</v>
      </c>
      <c r="Z495" s="293">
        <f t="shared" si="146"/>
        <v>0</v>
      </c>
      <c r="AA495" s="293">
        <f t="shared" si="146"/>
        <v>0</v>
      </c>
      <c r="AB495" s="293">
        <f t="shared" si="146"/>
        <v>0</v>
      </c>
      <c r="AC495" s="293">
        <f t="shared" si="146"/>
        <v>0</v>
      </c>
      <c r="AD495" s="293">
        <f t="shared" si="146"/>
        <v>0</v>
      </c>
      <c r="AE495" s="293">
        <f t="shared" si="146"/>
        <v>0</v>
      </c>
      <c r="AF495" s="293">
        <f t="shared" si="146"/>
        <v>0</v>
      </c>
      <c r="AG495" s="293">
        <f t="shared" si="146"/>
        <v>0</v>
      </c>
      <c r="AH495" s="293">
        <f t="shared" si="146"/>
        <v>0</v>
      </c>
      <c r="AI495" s="293">
        <f t="shared" si="146"/>
        <v>0</v>
      </c>
      <c r="AJ495" s="293">
        <f t="shared" si="146"/>
        <v>0</v>
      </c>
      <c r="AK495" s="293">
        <f t="shared" si="146"/>
        <v>0</v>
      </c>
      <c r="AL495" s="293">
        <f t="shared" si="146"/>
        <v>0</v>
      </c>
      <c r="AM495" s="293">
        <f t="shared" si="146"/>
        <v>0</v>
      </c>
      <c r="AN495" s="293">
        <f t="shared" si="146"/>
        <v>0</v>
      </c>
      <c r="AO495" s="293">
        <f t="shared" si="146"/>
        <v>0</v>
      </c>
      <c r="AP495" s="293">
        <f t="shared" si="146"/>
        <v>0</v>
      </c>
      <c r="AQ495" s="293">
        <f t="shared" si="146"/>
        <v>0</v>
      </c>
      <c r="AR495" s="293">
        <f t="shared" si="146"/>
        <v>0</v>
      </c>
      <c r="AS495" s="293">
        <f t="shared" si="146"/>
        <v>0</v>
      </c>
      <c r="AT495" s="293">
        <f t="shared" si="146"/>
        <v>0</v>
      </c>
      <c r="AU495" s="293">
        <f t="shared" si="146"/>
        <v>0</v>
      </c>
      <c r="AV495" s="293">
        <f t="shared" si="146"/>
        <v>0</v>
      </c>
      <c r="AW495" s="293">
        <f t="shared" si="146"/>
        <v>0</v>
      </c>
      <c r="AX495" s="293">
        <f t="shared" si="146"/>
        <v>0</v>
      </c>
      <c r="AY495" s="293">
        <f t="shared" si="146"/>
        <v>0</v>
      </c>
      <c r="AZ495" s="293">
        <f t="shared" si="146"/>
        <v>0</v>
      </c>
      <c r="BA495" s="293">
        <f t="shared" si="146"/>
        <v>0</v>
      </c>
      <c r="BB495" s="293">
        <f t="shared" si="146"/>
        <v>0</v>
      </c>
      <c r="BC495" s="293">
        <f t="shared" si="146"/>
        <v>0</v>
      </c>
      <c r="BD495" s="293">
        <f t="shared" si="146"/>
        <v>0</v>
      </c>
      <c r="BE495" s="293">
        <f t="shared" si="146"/>
        <v>0</v>
      </c>
      <c r="BF495" s="293">
        <f t="shared" si="146"/>
        <v>0</v>
      </c>
      <c r="BG495" s="293">
        <f t="shared" si="146"/>
        <v>0</v>
      </c>
      <c r="BH495" s="293">
        <f t="shared" si="146"/>
        <v>0</v>
      </c>
      <c r="BI495" s="293">
        <f t="shared" si="146"/>
        <v>0</v>
      </c>
      <c r="BJ495" s="293">
        <f t="shared" si="146"/>
        <v>0</v>
      </c>
      <c r="BK495" s="293">
        <f t="shared" si="146"/>
        <v>0</v>
      </c>
      <c r="BL495" s="293">
        <f t="shared" si="146"/>
        <v>0</v>
      </c>
      <c r="BM495" s="293">
        <f t="shared" si="146"/>
        <v>0</v>
      </c>
      <c r="BN495" s="293">
        <f t="shared" si="146"/>
        <v>0</v>
      </c>
      <c r="BO495" s="293">
        <f t="shared" si="146"/>
        <v>0</v>
      </c>
      <c r="BP495" s="293">
        <f t="shared" si="146"/>
        <v>0</v>
      </c>
      <c r="BQ495" s="293">
        <f t="shared" si="146"/>
        <v>0</v>
      </c>
      <c r="BR495" s="293">
        <f t="shared" si="146"/>
        <v>0</v>
      </c>
      <c r="BS495" s="293">
        <f t="shared" si="146"/>
        <v>0</v>
      </c>
      <c r="BT495" s="293">
        <f t="shared" si="146"/>
        <v>0</v>
      </c>
      <c r="BU495" s="293">
        <f t="shared" si="146"/>
        <v>0</v>
      </c>
    </row>
    <row r="496" spans="2:73" ht="18" customHeight="1" thickBot="1">
      <c r="B496" s="294">
        <v>490</v>
      </c>
      <c r="C496" s="297"/>
      <c r="D496" s="365"/>
      <c r="E496" s="366"/>
      <c r="F496" s="367"/>
      <c r="G496" s="367"/>
      <c r="H496" s="368"/>
      <c r="I496" s="367"/>
      <c r="J496" s="367"/>
      <c r="K496" s="295"/>
      <c r="L496" s="297" t="str">
        <f t="shared" si="135"/>
        <v/>
      </c>
      <c r="M496" s="297"/>
      <c r="N496" s="298">
        <f t="shared" si="144"/>
        <v>0</v>
      </c>
      <c r="O496" s="298">
        <f t="shared" si="144"/>
        <v>0</v>
      </c>
      <c r="P496" s="298">
        <f t="shared" si="146"/>
        <v>0</v>
      </c>
      <c r="Q496" s="298">
        <f t="shared" si="146"/>
        <v>0</v>
      </c>
      <c r="R496" s="298">
        <f t="shared" si="146"/>
        <v>0</v>
      </c>
      <c r="S496" s="298">
        <f t="shared" si="146"/>
        <v>0</v>
      </c>
      <c r="T496" s="298">
        <f t="shared" si="146"/>
        <v>0</v>
      </c>
      <c r="U496" s="298">
        <f t="shared" si="146"/>
        <v>0</v>
      </c>
      <c r="V496" s="298">
        <f t="shared" si="146"/>
        <v>0</v>
      </c>
      <c r="W496" s="298">
        <f t="shared" si="146"/>
        <v>0</v>
      </c>
      <c r="X496" s="298">
        <f t="shared" si="146"/>
        <v>0</v>
      </c>
      <c r="Y496" s="298">
        <f t="shared" si="146"/>
        <v>0</v>
      </c>
      <c r="Z496" s="298">
        <f t="shared" si="146"/>
        <v>0</v>
      </c>
      <c r="AA496" s="298">
        <f t="shared" si="146"/>
        <v>0</v>
      </c>
      <c r="AB496" s="298">
        <f t="shared" si="146"/>
        <v>0</v>
      </c>
      <c r="AC496" s="298">
        <f t="shared" si="146"/>
        <v>0</v>
      </c>
      <c r="AD496" s="298">
        <f t="shared" si="146"/>
        <v>0</v>
      </c>
      <c r="AE496" s="298">
        <f t="shared" si="146"/>
        <v>0</v>
      </c>
      <c r="AF496" s="298">
        <f t="shared" si="146"/>
        <v>0</v>
      </c>
      <c r="AG496" s="298">
        <f t="shared" si="146"/>
        <v>0</v>
      </c>
      <c r="AH496" s="298">
        <f t="shared" si="146"/>
        <v>0</v>
      </c>
      <c r="AI496" s="298">
        <f t="shared" si="146"/>
        <v>0</v>
      </c>
      <c r="AJ496" s="298">
        <f t="shared" si="146"/>
        <v>0</v>
      </c>
      <c r="AK496" s="298">
        <f t="shared" si="146"/>
        <v>0</v>
      </c>
      <c r="AL496" s="298">
        <f t="shared" si="146"/>
        <v>0</v>
      </c>
      <c r="AM496" s="298">
        <f t="shared" si="146"/>
        <v>0</v>
      </c>
      <c r="AN496" s="298">
        <f t="shared" si="146"/>
        <v>0</v>
      </c>
      <c r="AO496" s="298">
        <f t="shared" si="146"/>
        <v>0</v>
      </c>
      <c r="AP496" s="298">
        <f t="shared" si="146"/>
        <v>0</v>
      </c>
      <c r="AQ496" s="298">
        <f t="shared" si="146"/>
        <v>0</v>
      </c>
      <c r="AR496" s="298">
        <f t="shared" si="146"/>
        <v>0</v>
      </c>
      <c r="AS496" s="298">
        <f t="shared" si="146"/>
        <v>0</v>
      </c>
      <c r="AT496" s="298">
        <f t="shared" si="146"/>
        <v>0</v>
      </c>
      <c r="AU496" s="298">
        <f t="shared" si="146"/>
        <v>0</v>
      </c>
      <c r="AV496" s="298">
        <f t="shared" si="146"/>
        <v>0</v>
      </c>
      <c r="AW496" s="298">
        <f t="shared" si="146"/>
        <v>0</v>
      </c>
      <c r="AX496" s="298">
        <f t="shared" si="146"/>
        <v>0</v>
      </c>
      <c r="AY496" s="298">
        <f t="shared" si="146"/>
        <v>0</v>
      </c>
      <c r="AZ496" s="298">
        <f t="shared" si="146"/>
        <v>0</v>
      </c>
      <c r="BA496" s="298">
        <f t="shared" si="146"/>
        <v>0</v>
      </c>
      <c r="BB496" s="298">
        <f t="shared" ref="P496:BU501" si="147">SUMIFS(listof_result_total_scores,listof_result_program_codes,$C496,listof_result_teams,BB$3)</f>
        <v>0</v>
      </c>
      <c r="BC496" s="298">
        <f t="shared" si="147"/>
        <v>0</v>
      </c>
      <c r="BD496" s="298">
        <f t="shared" si="147"/>
        <v>0</v>
      </c>
      <c r="BE496" s="298">
        <f t="shared" si="147"/>
        <v>0</v>
      </c>
      <c r="BF496" s="298">
        <f t="shared" si="147"/>
        <v>0</v>
      </c>
      <c r="BG496" s="298">
        <f t="shared" si="147"/>
        <v>0</v>
      </c>
      <c r="BH496" s="298">
        <f t="shared" si="147"/>
        <v>0</v>
      </c>
      <c r="BI496" s="298">
        <f t="shared" si="147"/>
        <v>0</v>
      </c>
      <c r="BJ496" s="298">
        <f t="shared" si="147"/>
        <v>0</v>
      </c>
      <c r="BK496" s="298">
        <f t="shared" si="147"/>
        <v>0</v>
      </c>
      <c r="BL496" s="298">
        <f t="shared" si="147"/>
        <v>0</v>
      </c>
      <c r="BM496" s="298">
        <f t="shared" si="147"/>
        <v>0</v>
      </c>
      <c r="BN496" s="298">
        <f t="shared" si="147"/>
        <v>0</v>
      </c>
      <c r="BO496" s="298">
        <f t="shared" si="147"/>
        <v>0</v>
      </c>
      <c r="BP496" s="298">
        <f t="shared" si="147"/>
        <v>0</v>
      </c>
      <c r="BQ496" s="298">
        <f t="shared" si="147"/>
        <v>0</v>
      </c>
      <c r="BR496" s="298">
        <f t="shared" si="147"/>
        <v>0</v>
      </c>
      <c r="BS496" s="298">
        <f t="shared" si="147"/>
        <v>0</v>
      </c>
      <c r="BT496" s="298">
        <f t="shared" si="147"/>
        <v>0</v>
      </c>
      <c r="BU496" s="298">
        <f t="shared" si="147"/>
        <v>0</v>
      </c>
    </row>
    <row r="497" spans="2:73" ht="18" customHeight="1">
      <c r="B497" s="294">
        <v>491</v>
      </c>
      <c r="C497" s="292"/>
      <c r="D497" s="361"/>
      <c r="E497" s="362"/>
      <c r="F497" s="363"/>
      <c r="G497" s="363"/>
      <c r="H497" s="364"/>
      <c r="I497" s="363"/>
      <c r="J497" s="363"/>
      <c r="K497" s="291"/>
      <c r="L497" s="292" t="str">
        <f t="shared" si="135"/>
        <v/>
      </c>
      <c r="M497" s="292"/>
      <c r="N497" s="293">
        <f t="shared" si="144"/>
        <v>0</v>
      </c>
      <c r="O497" s="293">
        <f t="shared" si="144"/>
        <v>0</v>
      </c>
      <c r="P497" s="293">
        <f t="shared" si="147"/>
        <v>0</v>
      </c>
      <c r="Q497" s="293">
        <f t="shared" si="147"/>
        <v>0</v>
      </c>
      <c r="R497" s="293">
        <f t="shared" si="147"/>
        <v>0</v>
      </c>
      <c r="S497" s="293">
        <f t="shared" si="147"/>
        <v>0</v>
      </c>
      <c r="T497" s="293">
        <f t="shared" si="147"/>
        <v>0</v>
      </c>
      <c r="U497" s="293">
        <f t="shared" si="147"/>
        <v>0</v>
      </c>
      <c r="V497" s="293">
        <f t="shared" si="147"/>
        <v>0</v>
      </c>
      <c r="W497" s="293">
        <f t="shared" si="147"/>
        <v>0</v>
      </c>
      <c r="X497" s="293">
        <f t="shared" si="147"/>
        <v>0</v>
      </c>
      <c r="Y497" s="293">
        <f t="shared" si="147"/>
        <v>0</v>
      </c>
      <c r="Z497" s="293">
        <f t="shared" si="147"/>
        <v>0</v>
      </c>
      <c r="AA497" s="293">
        <f t="shared" si="147"/>
        <v>0</v>
      </c>
      <c r="AB497" s="293">
        <f t="shared" si="147"/>
        <v>0</v>
      </c>
      <c r="AC497" s="293">
        <f t="shared" si="147"/>
        <v>0</v>
      </c>
      <c r="AD497" s="293">
        <f t="shared" si="147"/>
        <v>0</v>
      </c>
      <c r="AE497" s="293">
        <f t="shared" si="147"/>
        <v>0</v>
      </c>
      <c r="AF497" s="293">
        <f t="shared" si="147"/>
        <v>0</v>
      </c>
      <c r="AG497" s="293">
        <f t="shared" si="147"/>
        <v>0</v>
      </c>
      <c r="AH497" s="293">
        <f t="shared" si="147"/>
        <v>0</v>
      </c>
      <c r="AI497" s="293">
        <f t="shared" si="147"/>
        <v>0</v>
      </c>
      <c r="AJ497" s="293">
        <f t="shared" si="147"/>
        <v>0</v>
      </c>
      <c r="AK497" s="293">
        <f t="shared" si="147"/>
        <v>0</v>
      </c>
      <c r="AL497" s="293">
        <f t="shared" si="147"/>
        <v>0</v>
      </c>
      <c r="AM497" s="293">
        <f t="shared" si="147"/>
        <v>0</v>
      </c>
      <c r="AN497" s="293">
        <f t="shared" si="147"/>
        <v>0</v>
      </c>
      <c r="AO497" s="293">
        <f t="shared" si="147"/>
        <v>0</v>
      </c>
      <c r="AP497" s="293">
        <f t="shared" si="147"/>
        <v>0</v>
      </c>
      <c r="AQ497" s="293">
        <f t="shared" si="147"/>
        <v>0</v>
      </c>
      <c r="AR497" s="293">
        <f t="shared" si="147"/>
        <v>0</v>
      </c>
      <c r="AS497" s="293">
        <f t="shared" si="147"/>
        <v>0</v>
      </c>
      <c r="AT497" s="293">
        <f t="shared" si="147"/>
        <v>0</v>
      </c>
      <c r="AU497" s="293">
        <f t="shared" si="147"/>
        <v>0</v>
      </c>
      <c r="AV497" s="293">
        <f t="shared" si="147"/>
        <v>0</v>
      </c>
      <c r="AW497" s="293">
        <f t="shared" si="147"/>
        <v>0</v>
      </c>
      <c r="AX497" s="293">
        <f t="shared" si="147"/>
        <v>0</v>
      </c>
      <c r="AY497" s="293">
        <f t="shared" si="147"/>
        <v>0</v>
      </c>
      <c r="AZ497" s="293">
        <f t="shared" si="147"/>
        <v>0</v>
      </c>
      <c r="BA497" s="293">
        <f t="shared" si="147"/>
        <v>0</v>
      </c>
      <c r="BB497" s="293">
        <f t="shared" si="147"/>
        <v>0</v>
      </c>
      <c r="BC497" s="293">
        <f t="shared" si="147"/>
        <v>0</v>
      </c>
      <c r="BD497" s="293">
        <f t="shared" si="147"/>
        <v>0</v>
      </c>
      <c r="BE497" s="293">
        <f t="shared" si="147"/>
        <v>0</v>
      </c>
      <c r="BF497" s="293">
        <f t="shared" si="147"/>
        <v>0</v>
      </c>
      <c r="BG497" s="293">
        <f t="shared" si="147"/>
        <v>0</v>
      </c>
      <c r="BH497" s="293">
        <f t="shared" si="147"/>
        <v>0</v>
      </c>
      <c r="BI497" s="293">
        <f t="shared" si="147"/>
        <v>0</v>
      </c>
      <c r="BJ497" s="293">
        <f t="shared" si="147"/>
        <v>0</v>
      </c>
      <c r="BK497" s="293">
        <f t="shared" si="147"/>
        <v>0</v>
      </c>
      <c r="BL497" s="293">
        <f t="shared" si="147"/>
        <v>0</v>
      </c>
      <c r="BM497" s="293">
        <f t="shared" si="147"/>
        <v>0</v>
      </c>
      <c r="BN497" s="293">
        <f t="shared" si="147"/>
        <v>0</v>
      </c>
      <c r="BO497" s="293">
        <f t="shared" si="147"/>
        <v>0</v>
      </c>
      <c r="BP497" s="293">
        <f t="shared" si="147"/>
        <v>0</v>
      </c>
      <c r="BQ497" s="293">
        <f t="shared" si="147"/>
        <v>0</v>
      </c>
      <c r="BR497" s="293">
        <f t="shared" si="147"/>
        <v>0</v>
      </c>
      <c r="BS497" s="293">
        <f t="shared" si="147"/>
        <v>0</v>
      </c>
      <c r="BT497" s="293">
        <f t="shared" si="147"/>
        <v>0</v>
      </c>
      <c r="BU497" s="293">
        <f t="shared" si="147"/>
        <v>0</v>
      </c>
    </row>
    <row r="498" spans="2:73" ht="18" customHeight="1" thickBot="1">
      <c r="B498" s="294">
        <v>492</v>
      </c>
      <c r="C498" s="297"/>
      <c r="D498" s="365"/>
      <c r="E498" s="366"/>
      <c r="F498" s="367"/>
      <c r="G498" s="367"/>
      <c r="H498" s="368"/>
      <c r="I498" s="367"/>
      <c r="J498" s="367"/>
      <c r="K498" s="295"/>
      <c r="L498" s="297" t="str">
        <f t="shared" si="135"/>
        <v/>
      </c>
      <c r="M498" s="297"/>
      <c r="N498" s="298">
        <f t="shared" si="144"/>
        <v>0</v>
      </c>
      <c r="O498" s="298">
        <f t="shared" si="144"/>
        <v>0</v>
      </c>
      <c r="P498" s="298">
        <f t="shared" si="147"/>
        <v>0</v>
      </c>
      <c r="Q498" s="298">
        <f t="shared" si="147"/>
        <v>0</v>
      </c>
      <c r="R498" s="298">
        <f t="shared" si="147"/>
        <v>0</v>
      </c>
      <c r="S498" s="298">
        <f t="shared" si="147"/>
        <v>0</v>
      </c>
      <c r="T498" s="298">
        <f t="shared" si="147"/>
        <v>0</v>
      </c>
      <c r="U498" s="298">
        <f t="shared" si="147"/>
        <v>0</v>
      </c>
      <c r="V498" s="298">
        <f t="shared" si="147"/>
        <v>0</v>
      </c>
      <c r="W498" s="298">
        <f t="shared" si="147"/>
        <v>0</v>
      </c>
      <c r="X498" s="298">
        <f t="shared" si="147"/>
        <v>0</v>
      </c>
      <c r="Y498" s="298">
        <f t="shared" si="147"/>
        <v>0</v>
      </c>
      <c r="Z498" s="298">
        <f t="shared" si="147"/>
        <v>0</v>
      </c>
      <c r="AA498" s="298">
        <f t="shared" si="147"/>
        <v>0</v>
      </c>
      <c r="AB498" s="298">
        <f t="shared" si="147"/>
        <v>0</v>
      </c>
      <c r="AC498" s="298">
        <f t="shared" si="147"/>
        <v>0</v>
      </c>
      <c r="AD498" s="298">
        <f t="shared" si="147"/>
        <v>0</v>
      </c>
      <c r="AE498" s="298">
        <f t="shared" si="147"/>
        <v>0</v>
      </c>
      <c r="AF498" s="298">
        <f t="shared" si="147"/>
        <v>0</v>
      </c>
      <c r="AG498" s="298">
        <f t="shared" si="147"/>
        <v>0</v>
      </c>
      <c r="AH498" s="298">
        <f t="shared" si="147"/>
        <v>0</v>
      </c>
      <c r="AI498" s="298">
        <f t="shared" si="147"/>
        <v>0</v>
      </c>
      <c r="AJ498" s="298">
        <f t="shared" si="147"/>
        <v>0</v>
      </c>
      <c r="AK498" s="298">
        <f t="shared" si="147"/>
        <v>0</v>
      </c>
      <c r="AL498" s="298">
        <f t="shared" si="147"/>
        <v>0</v>
      </c>
      <c r="AM498" s="298">
        <f t="shared" si="147"/>
        <v>0</v>
      </c>
      <c r="AN498" s="298">
        <f t="shared" si="147"/>
        <v>0</v>
      </c>
      <c r="AO498" s="298">
        <f t="shared" si="147"/>
        <v>0</v>
      </c>
      <c r="AP498" s="298">
        <f t="shared" si="147"/>
        <v>0</v>
      </c>
      <c r="AQ498" s="298">
        <f t="shared" si="147"/>
        <v>0</v>
      </c>
      <c r="AR498" s="298">
        <f t="shared" si="147"/>
        <v>0</v>
      </c>
      <c r="AS498" s="298">
        <f t="shared" si="147"/>
        <v>0</v>
      </c>
      <c r="AT498" s="298">
        <f t="shared" si="147"/>
        <v>0</v>
      </c>
      <c r="AU498" s="298">
        <f t="shared" si="147"/>
        <v>0</v>
      </c>
      <c r="AV498" s="298">
        <f t="shared" si="147"/>
        <v>0</v>
      </c>
      <c r="AW498" s="298">
        <f t="shared" si="147"/>
        <v>0</v>
      </c>
      <c r="AX498" s="298">
        <f t="shared" si="147"/>
        <v>0</v>
      </c>
      <c r="AY498" s="298">
        <f t="shared" si="147"/>
        <v>0</v>
      </c>
      <c r="AZ498" s="298">
        <f t="shared" si="147"/>
        <v>0</v>
      </c>
      <c r="BA498" s="298">
        <f t="shared" si="147"/>
        <v>0</v>
      </c>
      <c r="BB498" s="298">
        <f t="shared" si="147"/>
        <v>0</v>
      </c>
      <c r="BC498" s="298">
        <f t="shared" si="147"/>
        <v>0</v>
      </c>
      <c r="BD498" s="298">
        <f t="shared" si="147"/>
        <v>0</v>
      </c>
      <c r="BE498" s="298">
        <f t="shared" si="147"/>
        <v>0</v>
      </c>
      <c r="BF498" s="298">
        <f t="shared" si="147"/>
        <v>0</v>
      </c>
      <c r="BG498" s="298">
        <f t="shared" si="147"/>
        <v>0</v>
      </c>
      <c r="BH498" s="298">
        <f t="shared" si="147"/>
        <v>0</v>
      </c>
      <c r="BI498" s="298">
        <f t="shared" si="147"/>
        <v>0</v>
      </c>
      <c r="BJ498" s="298">
        <f t="shared" si="147"/>
        <v>0</v>
      </c>
      <c r="BK498" s="298">
        <f t="shared" si="147"/>
        <v>0</v>
      </c>
      <c r="BL498" s="298">
        <f t="shared" si="147"/>
        <v>0</v>
      </c>
      <c r="BM498" s="298">
        <f t="shared" si="147"/>
        <v>0</v>
      </c>
      <c r="BN498" s="298">
        <f t="shared" si="147"/>
        <v>0</v>
      </c>
      <c r="BO498" s="298">
        <f t="shared" si="147"/>
        <v>0</v>
      </c>
      <c r="BP498" s="298">
        <f t="shared" si="147"/>
        <v>0</v>
      </c>
      <c r="BQ498" s="298">
        <f t="shared" si="147"/>
        <v>0</v>
      </c>
      <c r="BR498" s="298">
        <f t="shared" si="147"/>
        <v>0</v>
      </c>
      <c r="BS498" s="298">
        <f t="shared" si="147"/>
        <v>0</v>
      </c>
      <c r="BT498" s="298">
        <f t="shared" si="147"/>
        <v>0</v>
      </c>
      <c r="BU498" s="298">
        <f t="shared" si="147"/>
        <v>0</v>
      </c>
    </row>
    <row r="499" spans="2:73" ht="18" customHeight="1">
      <c r="B499" s="294">
        <v>493</v>
      </c>
      <c r="C499" s="292"/>
      <c r="D499" s="361"/>
      <c r="E499" s="362"/>
      <c r="F499" s="363"/>
      <c r="G499" s="363"/>
      <c r="H499" s="364"/>
      <c r="I499" s="363"/>
      <c r="J499" s="363"/>
      <c r="K499" s="291"/>
      <c r="L499" s="292" t="str">
        <f t="shared" si="135"/>
        <v/>
      </c>
      <c r="M499" s="292"/>
      <c r="N499" s="293">
        <f t="shared" si="144"/>
        <v>0</v>
      </c>
      <c r="O499" s="293">
        <f t="shared" si="144"/>
        <v>0</v>
      </c>
      <c r="P499" s="293">
        <f t="shared" si="147"/>
        <v>0</v>
      </c>
      <c r="Q499" s="293">
        <f t="shared" si="147"/>
        <v>0</v>
      </c>
      <c r="R499" s="293">
        <f t="shared" si="147"/>
        <v>0</v>
      </c>
      <c r="S499" s="293">
        <f t="shared" si="147"/>
        <v>0</v>
      </c>
      <c r="T499" s="293">
        <f t="shared" si="147"/>
        <v>0</v>
      </c>
      <c r="U499" s="293">
        <f t="shared" si="147"/>
        <v>0</v>
      </c>
      <c r="V499" s="293">
        <f t="shared" si="147"/>
        <v>0</v>
      </c>
      <c r="W499" s="293">
        <f t="shared" si="147"/>
        <v>0</v>
      </c>
      <c r="X499" s="293">
        <f t="shared" si="147"/>
        <v>0</v>
      </c>
      <c r="Y499" s="293">
        <f t="shared" si="147"/>
        <v>0</v>
      </c>
      <c r="Z499" s="293">
        <f t="shared" si="147"/>
        <v>0</v>
      </c>
      <c r="AA499" s="293">
        <f t="shared" si="147"/>
        <v>0</v>
      </c>
      <c r="AB499" s="293">
        <f t="shared" si="147"/>
        <v>0</v>
      </c>
      <c r="AC499" s="293">
        <f t="shared" si="147"/>
        <v>0</v>
      </c>
      <c r="AD499" s="293">
        <f t="shared" si="147"/>
        <v>0</v>
      </c>
      <c r="AE499" s="293">
        <f t="shared" si="147"/>
        <v>0</v>
      </c>
      <c r="AF499" s="293">
        <f t="shared" si="147"/>
        <v>0</v>
      </c>
      <c r="AG499" s="293">
        <f t="shared" si="147"/>
        <v>0</v>
      </c>
      <c r="AH499" s="293">
        <f t="shared" si="147"/>
        <v>0</v>
      </c>
      <c r="AI499" s="293">
        <f t="shared" si="147"/>
        <v>0</v>
      </c>
      <c r="AJ499" s="293">
        <f t="shared" si="147"/>
        <v>0</v>
      </c>
      <c r="AK499" s="293">
        <f t="shared" si="147"/>
        <v>0</v>
      </c>
      <c r="AL499" s="293">
        <f t="shared" si="147"/>
        <v>0</v>
      </c>
      <c r="AM499" s="293">
        <f t="shared" si="147"/>
        <v>0</v>
      </c>
      <c r="AN499" s="293">
        <f t="shared" si="147"/>
        <v>0</v>
      </c>
      <c r="AO499" s="293">
        <f t="shared" si="147"/>
        <v>0</v>
      </c>
      <c r="AP499" s="293">
        <f t="shared" si="147"/>
        <v>0</v>
      </c>
      <c r="AQ499" s="293">
        <f t="shared" si="147"/>
        <v>0</v>
      </c>
      <c r="AR499" s="293">
        <f t="shared" si="147"/>
        <v>0</v>
      </c>
      <c r="AS499" s="293">
        <f t="shared" si="147"/>
        <v>0</v>
      </c>
      <c r="AT499" s="293">
        <f t="shared" si="147"/>
        <v>0</v>
      </c>
      <c r="AU499" s="293">
        <f t="shared" si="147"/>
        <v>0</v>
      </c>
      <c r="AV499" s="293">
        <f t="shared" si="147"/>
        <v>0</v>
      </c>
      <c r="AW499" s="293">
        <f t="shared" si="147"/>
        <v>0</v>
      </c>
      <c r="AX499" s="293">
        <f t="shared" si="147"/>
        <v>0</v>
      </c>
      <c r="AY499" s="293">
        <f t="shared" si="147"/>
        <v>0</v>
      </c>
      <c r="AZ499" s="293">
        <f t="shared" si="147"/>
        <v>0</v>
      </c>
      <c r="BA499" s="293">
        <f t="shared" si="147"/>
        <v>0</v>
      </c>
      <c r="BB499" s="293">
        <f t="shared" si="147"/>
        <v>0</v>
      </c>
      <c r="BC499" s="293">
        <f t="shared" si="147"/>
        <v>0</v>
      </c>
      <c r="BD499" s="293">
        <f t="shared" si="147"/>
        <v>0</v>
      </c>
      <c r="BE499" s="293">
        <f t="shared" si="147"/>
        <v>0</v>
      </c>
      <c r="BF499" s="293">
        <f t="shared" si="147"/>
        <v>0</v>
      </c>
      <c r="BG499" s="293">
        <f t="shared" si="147"/>
        <v>0</v>
      </c>
      <c r="BH499" s="293">
        <f t="shared" si="147"/>
        <v>0</v>
      </c>
      <c r="BI499" s="293">
        <f t="shared" si="147"/>
        <v>0</v>
      </c>
      <c r="BJ499" s="293">
        <f t="shared" si="147"/>
        <v>0</v>
      </c>
      <c r="BK499" s="293">
        <f t="shared" si="147"/>
        <v>0</v>
      </c>
      <c r="BL499" s="293">
        <f t="shared" si="147"/>
        <v>0</v>
      </c>
      <c r="BM499" s="293">
        <f t="shared" si="147"/>
        <v>0</v>
      </c>
      <c r="BN499" s="293">
        <f t="shared" si="147"/>
        <v>0</v>
      </c>
      <c r="BO499" s="293">
        <f t="shared" si="147"/>
        <v>0</v>
      </c>
      <c r="BP499" s="293">
        <f t="shared" si="147"/>
        <v>0</v>
      </c>
      <c r="BQ499" s="293">
        <f t="shared" si="147"/>
        <v>0</v>
      </c>
      <c r="BR499" s="293">
        <f t="shared" si="147"/>
        <v>0</v>
      </c>
      <c r="BS499" s="293">
        <f t="shared" si="147"/>
        <v>0</v>
      </c>
      <c r="BT499" s="293">
        <f t="shared" si="147"/>
        <v>0</v>
      </c>
      <c r="BU499" s="293">
        <f t="shared" si="147"/>
        <v>0</v>
      </c>
    </row>
    <row r="500" spans="2:73" ht="18" customHeight="1" thickBot="1">
      <c r="B500" s="294">
        <v>494</v>
      </c>
      <c r="C500" s="297"/>
      <c r="D500" s="365"/>
      <c r="E500" s="366"/>
      <c r="F500" s="367"/>
      <c r="G500" s="367"/>
      <c r="H500" s="368"/>
      <c r="I500" s="367"/>
      <c r="J500" s="367"/>
      <c r="K500" s="295"/>
      <c r="L500" s="297" t="str">
        <f t="shared" si="135"/>
        <v/>
      </c>
      <c r="M500" s="297"/>
      <c r="N500" s="298">
        <f t="shared" si="144"/>
        <v>0</v>
      </c>
      <c r="O500" s="298">
        <f t="shared" si="144"/>
        <v>0</v>
      </c>
      <c r="P500" s="298">
        <f t="shared" si="147"/>
        <v>0</v>
      </c>
      <c r="Q500" s="298">
        <f t="shared" si="147"/>
        <v>0</v>
      </c>
      <c r="R500" s="298">
        <f t="shared" si="147"/>
        <v>0</v>
      </c>
      <c r="S500" s="298">
        <f t="shared" si="147"/>
        <v>0</v>
      </c>
      <c r="T500" s="298">
        <f t="shared" si="147"/>
        <v>0</v>
      </c>
      <c r="U500" s="298">
        <f t="shared" si="147"/>
        <v>0</v>
      </c>
      <c r="V500" s="298">
        <f t="shared" si="147"/>
        <v>0</v>
      </c>
      <c r="W500" s="298">
        <f t="shared" si="147"/>
        <v>0</v>
      </c>
      <c r="X500" s="298">
        <f t="shared" si="147"/>
        <v>0</v>
      </c>
      <c r="Y500" s="298">
        <f t="shared" si="147"/>
        <v>0</v>
      </c>
      <c r="Z500" s="298">
        <f t="shared" si="147"/>
        <v>0</v>
      </c>
      <c r="AA500" s="298">
        <f t="shared" si="147"/>
        <v>0</v>
      </c>
      <c r="AB500" s="298">
        <f t="shared" si="147"/>
        <v>0</v>
      </c>
      <c r="AC500" s="298">
        <f t="shared" si="147"/>
        <v>0</v>
      </c>
      <c r="AD500" s="298">
        <f t="shared" si="147"/>
        <v>0</v>
      </c>
      <c r="AE500" s="298">
        <f t="shared" si="147"/>
        <v>0</v>
      </c>
      <c r="AF500" s="298">
        <f t="shared" si="147"/>
        <v>0</v>
      </c>
      <c r="AG500" s="298">
        <f t="shared" si="147"/>
        <v>0</v>
      </c>
      <c r="AH500" s="298">
        <f t="shared" si="147"/>
        <v>0</v>
      </c>
      <c r="AI500" s="298">
        <f t="shared" si="147"/>
        <v>0</v>
      </c>
      <c r="AJ500" s="298">
        <f t="shared" si="147"/>
        <v>0</v>
      </c>
      <c r="AK500" s="298">
        <f t="shared" si="147"/>
        <v>0</v>
      </c>
      <c r="AL500" s="298">
        <f t="shared" si="147"/>
        <v>0</v>
      </c>
      <c r="AM500" s="298">
        <f t="shared" si="147"/>
        <v>0</v>
      </c>
      <c r="AN500" s="298">
        <f t="shared" si="147"/>
        <v>0</v>
      </c>
      <c r="AO500" s="298">
        <f t="shared" si="147"/>
        <v>0</v>
      </c>
      <c r="AP500" s="298">
        <f t="shared" si="147"/>
        <v>0</v>
      </c>
      <c r="AQ500" s="298">
        <f t="shared" si="147"/>
        <v>0</v>
      </c>
      <c r="AR500" s="298">
        <f t="shared" si="147"/>
        <v>0</v>
      </c>
      <c r="AS500" s="298">
        <f t="shared" si="147"/>
        <v>0</v>
      </c>
      <c r="AT500" s="298">
        <f t="shared" si="147"/>
        <v>0</v>
      </c>
      <c r="AU500" s="298">
        <f t="shared" si="147"/>
        <v>0</v>
      </c>
      <c r="AV500" s="298">
        <f t="shared" si="147"/>
        <v>0</v>
      </c>
      <c r="AW500" s="298">
        <f t="shared" si="147"/>
        <v>0</v>
      </c>
      <c r="AX500" s="298">
        <f t="shared" si="147"/>
        <v>0</v>
      </c>
      <c r="AY500" s="298">
        <f t="shared" si="147"/>
        <v>0</v>
      </c>
      <c r="AZ500" s="298">
        <f t="shared" si="147"/>
        <v>0</v>
      </c>
      <c r="BA500" s="298">
        <f t="shared" si="147"/>
        <v>0</v>
      </c>
      <c r="BB500" s="298">
        <f t="shared" si="147"/>
        <v>0</v>
      </c>
      <c r="BC500" s="298">
        <f t="shared" si="147"/>
        <v>0</v>
      </c>
      <c r="BD500" s="298">
        <f t="shared" si="147"/>
        <v>0</v>
      </c>
      <c r="BE500" s="298">
        <f t="shared" si="147"/>
        <v>0</v>
      </c>
      <c r="BF500" s="298">
        <f t="shared" si="147"/>
        <v>0</v>
      </c>
      <c r="BG500" s="298">
        <f t="shared" si="147"/>
        <v>0</v>
      </c>
      <c r="BH500" s="298">
        <f t="shared" si="147"/>
        <v>0</v>
      </c>
      <c r="BI500" s="298">
        <f t="shared" si="147"/>
        <v>0</v>
      </c>
      <c r="BJ500" s="298">
        <f t="shared" si="147"/>
        <v>0</v>
      </c>
      <c r="BK500" s="298">
        <f t="shared" si="147"/>
        <v>0</v>
      </c>
      <c r="BL500" s="298">
        <f t="shared" si="147"/>
        <v>0</v>
      </c>
      <c r="BM500" s="298">
        <f t="shared" si="147"/>
        <v>0</v>
      </c>
      <c r="BN500" s="298">
        <f t="shared" si="147"/>
        <v>0</v>
      </c>
      <c r="BO500" s="298">
        <f t="shared" si="147"/>
        <v>0</v>
      </c>
      <c r="BP500" s="298">
        <f t="shared" si="147"/>
        <v>0</v>
      </c>
      <c r="BQ500" s="298">
        <f t="shared" si="147"/>
        <v>0</v>
      </c>
      <c r="BR500" s="298">
        <f t="shared" si="147"/>
        <v>0</v>
      </c>
      <c r="BS500" s="298">
        <f t="shared" si="147"/>
        <v>0</v>
      </c>
      <c r="BT500" s="298">
        <f t="shared" si="147"/>
        <v>0</v>
      </c>
      <c r="BU500" s="298">
        <f t="shared" si="147"/>
        <v>0</v>
      </c>
    </row>
    <row r="501" spans="2:73" ht="18" customHeight="1">
      <c r="B501" s="294">
        <v>495</v>
      </c>
      <c r="C501" s="292"/>
      <c r="D501" s="361"/>
      <c r="E501" s="362"/>
      <c r="F501" s="363"/>
      <c r="G501" s="363"/>
      <c r="H501" s="364"/>
      <c r="I501" s="363"/>
      <c r="J501" s="363"/>
      <c r="K501" s="291"/>
      <c r="L501" s="292" t="str">
        <f t="shared" si="135"/>
        <v/>
      </c>
      <c r="M501" s="292"/>
      <c r="N501" s="293">
        <f t="shared" si="144"/>
        <v>0</v>
      </c>
      <c r="O501" s="293">
        <f t="shared" si="144"/>
        <v>0</v>
      </c>
      <c r="P501" s="293">
        <f t="shared" si="147"/>
        <v>0</v>
      </c>
      <c r="Q501" s="293">
        <f t="shared" si="147"/>
        <v>0</v>
      </c>
      <c r="R501" s="293">
        <f t="shared" si="147"/>
        <v>0</v>
      </c>
      <c r="S501" s="293">
        <f t="shared" ref="P501:BU505" si="148">SUMIFS(listof_result_total_scores,listof_result_program_codes,$C501,listof_result_teams,S$3)</f>
        <v>0</v>
      </c>
      <c r="T501" s="293">
        <f t="shared" si="148"/>
        <v>0</v>
      </c>
      <c r="U501" s="293">
        <f t="shared" si="148"/>
        <v>0</v>
      </c>
      <c r="V501" s="293">
        <f t="shared" si="148"/>
        <v>0</v>
      </c>
      <c r="W501" s="293">
        <f t="shared" si="148"/>
        <v>0</v>
      </c>
      <c r="X501" s="293">
        <f t="shared" si="148"/>
        <v>0</v>
      </c>
      <c r="Y501" s="293">
        <f t="shared" si="148"/>
        <v>0</v>
      </c>
      <c r="Z501" s="293">
        <f t="shared" si="148"/>
        <v>0</v>
      </c>
      <c r="AA501" s="293">
        <f t="shared" si="148"/>
        <v>0</v>
      </c>
      <c r="AB501" s="293">
        <f t="shared" si="148"/>
        <v>0</v>
      </c>
      <c r="AC501" s="293">
        <f t="shared" si="148"/>
        <v>0</v>
      </c>
      <c r="AD501" s="293">
        <f t="shared" si="148"/>
        <v>0</v>
      </c>
      <c r="AE501" s="293">
        <f t="shared" si="148"/>
        <v>0</v>
      </c>
      <c r="AF501" s="293">
        <f t="shared" si="148"/>
        <v>0</v>
      </c>
      <c r="AG501" s="293">
        <f t="shared" si="148"/>
        <v>0</v>
      </c>
      <c r="AH501" s="293">
        <f t="shared" si="148"/>
        <v>0</v>
      </c>
      <c r="AI501" s="293">
        <f t="shared" si="148"/>
        <v>0</v>
      </c>
      <c r="AJ501" s="293">
        <f t="shared" si="148"/>
        <v>0</v>
      </c>
      <c r="AK501" s="293">
        <f t="shared" si="148"/>
        <v>0</v>
      </c>
      <c r="AL501" s="293">
        <f t="shared" si="148"/>
        <v>0</v>
      </c>
      <c r="AM501" s="293">
        <f t="shared" si="148"/>
        <v>0</v>
      </c>
      <c r="AN501" s="293">
        <f t="shared" si="148"/>
        <v>0</v>
      </c>
      <c r="AO501" s="293">
        <f t="shared" si="148"/>
        <v>0</v>
      </c>
      <c r="AP501" s="293">
        <f t="shared" si="148"/>
        <v>0</v>
      </c>
      <c r="AQ501" s="293">
        <f t="shared" si="148"/>
        <v>0</v>
      </c>
      <c r="AR501" s="293">
        <f t="shared" si="148"/>
        <v>0</v>
      </c>
      <c r="AS501" s="293">
        <f t="shared" si="148"/>
        <v>0</v>
      </c>
      <c r="AT501" s="293">
        <f t="shared" si="148"/>
        <v>0</v>
      </c>
      <c r="AU501" s="293">
        <f t="shared" si="148"/>
        <v>0</v>
      </c>
      <c r="AV501" s="293">
        <f t="shared" si="148"/>
        <v>0</v>
      </c>
      <c r="AW501" s="293">
        <f t="shared" si="148"/>
        <v>0</v>
      </c>
      <c r="AX501" s="293">
        <f t="shared" si="148"/>
        <v>0</v>
      </c>
      <c r="AY501" s="293">
        <f t="shared" si="148"/>
        <v>0</v>
      </c>
      <c r="AZ501" s="293">
        <f t="shared" si="148"/>
        <v>0</v>
      </c>
      <c r="BA501" s="293">
        <f t="shared" si="148"/>
        <v>0</v>
      </c>
      <c r="BB501" s="293">
        <f t="shared" si="148"/>
        <v>0</v>
      </c>
      <c r="BC501" s="293">
        <f t="shared" si="148"/>
        <v>0</v>
      </c>
      <c r="BD501" s="293">
        <f t="shared" si="148"/>
        <v>0</v>
      </c>
      <c r="BE501" s="293">
        <f t="shared" si="148"/>
        <v>0</v>
      </c>
      <c r="BF501" s="293">
        <f t="shared" si="148"/>
        <v>0</v>
      </c>
      <c r="BG501" s="293">
        <f t="shared" si="148"/>
        <v>0</v>
      </c>
      <c r="BH501" s="293">
        <f t="shared" si="148"/>
        <v>0</v>
      </c>
      <c r="BI501" s="293">
        <f t="shared" si="148"/>
        <v>0</v>
      </c>
      <c r="BJ501" s="293">
        <f t="shared" si="148"/>
        <v>0</v>
      </c>
      <c r="BK501" s="293">
        <f t="shared" si="148"/>
        <v>0</v>
      </c>
      <c r="BL501" s="293">
        <f t="shared" si="148"/>
        <v>0</v>
      </c>
      <c r="BM501" s="293">
        <f t="shared" si="148"/>
        <v>0</v>
      </c>
      <c r="BN501" s="293">
        <f t="shared" si="148"/>
        <v>0</v>
      </c>
      <c r="BO501" s="293">
        <f t="shared" si="148"/>
        <v>0</v>
      </c>
      <c r="BP501" s="293">
        <f t="shared" si="148"/>
        <v>0</v>
      </c>
      <c r="BQ501" s="293">
        <f t="shared" si="148"/>
        <v>0</v>
      </c>
      <c r="BR501" s="293">
        <f t="shared" si="148"/>
        <v>0</v>
      </c>
      <c r="BS501" s="293">
        <f t="shared" si="148"/>
        <v>0</v>
      </c>
      <c r="BT501" s="293">
        <f t="shared" si="148"/>
        <v>0</v>
      </c>
      <c r="BU501" s="293">
        <f t="shared" si="148"/>
        <v>0</v>
      </c>
    </row>
    <row r="502" spans="2:73" ht="18" customHeight="1" thickBot="1">
      <c r="B502" s="294">
        <v>496</v>
      </c>
      <c r="C502" s="297"/>
      <c r="D502" s="365"/>
      <c r="E502" s="366"/>
      <c r="F502" s="367"/>
      <c r="G502" s="367"/>
      <c r="H502" s="368"/>
      <c r="I502" s="367"/>
      <c r="J502" s="367"/>
      <c r="K502" s="295"/>
      <c r="L502" s="297" t="str">
        <f t="shared" si="135"/>
        <v/>
      </c>
      <c r="M502" s="297"/>
      <c r="N502" s="298">
        <f t="shared" si="144"/>
        <v>0</v>
      </c>
      <c r="O502" s="298">
        <f t="shared" si="144"/>
        <v>0</v>
      </c>
      <c r="P502" s="298">
        <f t="shared" si="148"/>
        <v>0</v>
      </c>
      <c r="Q502" s="298">
        <f t="shared" si="148"/>
        <v>0</v>
      </c>
      <c r="R502" s="298">
        <f t="shared" si="148"/>
        <v>0</v>
      </c>
      <c r="S502" s="298">
        <f t="shared" si="148"/>
        <v>0</v>
      </c>
      <c r="T502" s="298">
        <f t="shared" si="148"/>
        <v>0</v>
      </c>
      <c r="U502" s="298">
        <f t="shared" si="148"/>
        <v>0</v>
      </c>
      <c r="V502" s="298">
        <f t="shared" si="148"/>
        <v>0</v>
      </c>
      <c r="W502" s="298">
        <f t="shared" si="148"/>
        <v>0</v>
      </c>
      <c r="X502" s="298">
        <f t="shared" si="148"/>
        <v>0</v>
      </c>
      <c r="Y502" s="298">
        <f t="shared" si="148"/>
        <v>0</v>
      </c>
      <c r="Z502" s="298">
        <f t="shared" si="148"/>
        <v>0</v>
      </c>
      <c r="AA502" s="298">
        <f t="shared" si="148"/>
        <v>0</v>
      </c>
      <c r="AB502" s="298">
        <f t="shared" si="148"/>
        <v>0</v>
      </c>
      <c r="AC502" s="298">
        <f t="shared" si="148"/>
        <v>0</v>
      </c>
      <c r="AD502" s="298">
        <f t="shared" si="148"/>
        <v>0</v>
      </c>
      <c r="AE502" s="298">
        <f t="shared" si="148"/>
        <v>0</v>
      </c>
      <c r="AF502" s="298">
        <f t="shared" si="148"/>
        <v>0</v>
      </c>
      <c r="AG502" s="298">
        <f t="shared" si="148"/>
        <v>0</v>
      </c>
      <c r="AH502" s="298">
        <f t="shared" si="148"/>
        <v>0</v>
      </c>
      <c r="AI502" s="298">
        <f t="shared" si="148"/>
        <v>0</v>
      </c>
      <c r="AJ502" s="298">
        <f t="shared" si="148"/>
        <v>0</v>
      </c>
      <c r="AK502" s="298">
        <f t="shared" si="148"/>
        <v>0</v>
      </c>
      <c r="AL502" s="298">
        <f t="shared" si="148"/>
        <v>0</v>
      </c>
      <c r="AM502" s="298">
        <f t="shared" si="148"/>
        <v>0</v>
      </c>
      <c r="AN502" s="298">
        <f t="shared" si="148"/>
        <v>0</v>
      </c>
      <c r="AO502" s="298">
        <f t="shared" si="148"/>
        <v>0</v>
      </c>
      <c r="AP502" s="298">
        <f t="shared" si="148"/>
        <v>0</v>
      </c>
      <c r="AQ502" s="298">
        <f t="shared" si="148"/>
        <v>0</v>
      </c>
      <c r="AR502" s="298">
        <f t="shared" si="148"/>
        <v>0</v>
      </c>
      <c r="AS502" s="298">
        <f t="shared" si="148"/>
        <v>0</v>
      </c>
      <c r="AT502" s="298">
        <f t="shared" si="148"/>
        <v>0</v>
      </c>
      <c r="AU502" s="298">
        <f t="shared" si="148"/>
        <v>0</v>
      </c>
      <c r="AV502" s="298">
        <f t="shared" si="148"/>
        <v>0</v>
      </c>
      <c r="AW502" s="298">
        <f t="shared" si="148"/>
        <v>0</v>
      </c>
      <c r="AX502" s="298">
        <f t="shared" si="148"/>
        <v>0</v>
      </c>
      <c r="AY502" s="298">
        <f t="shared" si="148"/>
        <v>0</v>
      </c>
      <c r="AZ502" s="298">
        <f t="shared" si="148"/>
        <v>0</v>
      </c>
      <c r="BA502" s="298">
        <f t="shared" si="148"/>
        <v>0</v>
      </c>
      <c r="BB502" s="298">
        <f t="shared" si="148"/>
        <v>0</v>
      </c>
      <c r="BC502" s="298">
        <f t="shared" si="148"/>
        <v>0</v>
      </c>
      <c r="BD502" s="298">
        <f t="shared" si="148"/>
        <v>0</v>
      </c>
      <c r="BE502" s="298">
        <f t="shared" si="148"/>
        <v>0</v>
      </c>
      <c r="BF502" s="298">
        <f t="shared" si="148"/>
        <v>0</v>
      </c>
      <c r="BG502" s="298">
        <f t="shared" si="148"/>
        <v>0</v>
      </c>
      <c r="BH502" s="298">
        <f t="shared" si="148"/>
        <v>0</v>
      </c>
      <c r="BI502" s="298">
        <f t="shared" si="148"/>
        <v>0</v>
      </c>
      <c r="BJ502" s="298">
        <f t="shared" si="148"/>
        <v>0</v>
      </c>
      <c r="BK502" s="298">
        <f t="shared" si="148"/>
        <v>0</v>
      </c>
      <c r="BL502" s="298">
        <f t="shared" si="148"/>
        <v>0</v>
      </c>
      <c r="BM502" s="298">
        <f t="shared" si="148"/>
        <v>0</v>
      </c>
      <c r="BN502" s="298">
        <f t="shared" si="148"/>
        <v>0</v>
      </c>
      <c r="BO502" s="298">
        <f t="shared" si="148"/>
        <v>0</v>
      </c>
      <c r="BP502" s="298">
        <f t="shared" si="148"/>
        <v>0</v>
      </c>
      <c r="BQ502" s="298">
        <f t="shared" si="148"/>
        <v>0</v>
      </c>
      <c r="BR502" s="298">
        <f t="shared" si="148"/>
        <v>0</v>
      </c>
      <c r="BS502" s="298">
        <f t="shared" si="148"/>
        <v>0</v>
      </c>
      <c r="BT502" s="298">
        <f t="shared" si="148"/>
        <v>0</v>
      </c>
      <c r="BU502" s="298">
        <f t="shared" si="148"/>
        <v>0</v>
      </c>
    </row>
    <row r="503" spans="2:73" ht="18" customHeight="1">
      <c r="B503" s="294">
        <v>497</v>
      </c>
      <c r="C503" s="292"/>
      <c r="D503" s="361"/>
      <c r="E503" s="362"/>
      <c r="F503" s="363"/>
      <c r="G503" s="363"/>
      <c r="H503" s="364"/>
      <c r="I503" s="363"/>
      <c r="J503" s="363"/>
      <c r="K503" s="291"/>
      <c r="L503" s="292" t="str">
        <f t="shared" si="135"/>
        <v/>
      </c>
      <c r="M503" s="292"/>
      <c r="N503" s="293">
        <f t="shared" si="144"/>
        <v>0</v>
      </c>
      <c r="O503" s="293">
        <f t="shared" si="144"/>
        <v>0</v>
      </c>
      <c r="P503" s="293">
        <f t="shared" si="148"/>
        <v>0</v>
      </c>
      <c r="Q503" s="293">
        <f t="shared" si="148"/>
        <v>0</v>
      </c>
      <c r="R503" s="293">
        <f t="shared" si="148"/>
        <v>0</v>
      </c>
      <c r="S503" s="293">
        <f t="shared" si="148"/>
        <v>0</v>
      </c>
      <c r="T503" s="293">
        <f t="shared" si="148"/>
        <v>0</v>
      </c>
      <c r="U503" s="293">
        <f t="shared" si="148"/>
        <v>0</v>
      </c>
      <c r="V503" s="293">
        <f t="shared" si="148"/>
        <v>0</v>
      </c>
      <c r="W503" s="293">
        <f t="shared" si="148"/>
        <v>0</v>
      </c>
      <c r="X503" s="293">
        <f t="shared" si="148"/>
        <v>0</v>
      </c>
      <c r="Y503" s="293">
        <f t="shared" si="148"/>
        <v>0</v>
      </c>
      <c r="Z503" s="293">
        <f t="shared" si="148"/>
        <v>0</v>
      </c>
      <c r="AA503" s="293">
        <f t="shared" si="148"/>
        <v>0</v>
      </c>
      <c r="AB503" s="293">
        <f t="shared" si="148"/>
        <v>0</v>
      </c>
      <c r="AC503" s="293">
        <f t="shared" si="148"/>
        <v>0</v>
      </c>
      <c r="AD503" s="293">
        <f t="shared" si="148"/>
        <v>0</v>
      </c>
      <c r="AE503" s="293">
        <f t="shared" si="148"/>
        <v>0</v>
      </c>
      <c r="AF503" s="293">
        <f t="shared" si="148"/>
        <v>0</v>
      </c>
      <c r="AG503" s="293">
        <f t="shared" si="148"/>
        <v>0</v>
      </c>
      <c r="AH503" s="293">
        <f t="shared" si="148"/>
        <v>0</v>
      </c>
      <c r="AI503" s="293">
        <f t="shared" si="148"/>
        <v>0</v>
      </c>
      <c r="AJ503" s="293">
        <f t="shared" si="148"/>
        <v>0</v>
      </c>
      <c r="AK503" s="293">
        <f t="shared" si="148"/>
        <v>0</v>
      </c>
      <c r="AL503" s="293">
        <f t="shared" si="148"/>
        <v>0</v>
      </c>
      <c r="AM503" s="293">
        <f t="shared" si="148"/>
        <v>0</v>
      </c>
      <c r="AN503" s="293">
        <f t="shared" si="148"/>
        <v>0</v>
      </c>
      <c r="AO503" s="293">
        <f t="shared" si="148"/>
        <v>0</v>
      </c>
      <c r="AP503" s="293">
        <f t="shared" si="148"/>
        <v>0</v>
      </c>
      <c r="AQ503" s="293">
        <f t="shared" si="148"/>
        <v>0</v>
      </c>
      <c r="AR503" s="293">
        <f t="shared" si="148"/>
        <v>0</v>
      </c>
      <c r="AS503" s="293">
        <f t="shared" si="148"/>
        <v>0</v>
      </c>
      <c r="AT503" s="293">
        <f t="shared" si="148"/>
        <v>0</v>
      </c>
      <c r="AU503" s="293">
        <f t="shared" si="148"/>
        <v>0</v>
      </c>
      <c r="AV503" s="293">
        <f t="shared" si="148"/>
        <v>0</v>
      </c>
      <c r="AW503" s="293">
        <f t="shared" si="148"/>
        <v>0</v>
      </c>
      <c r="AX503" s="293">
        <f t="shared" si="148"/>
        <v>0</v>
      </c>
      <c r="AY503" s="293">
        <f t="shared" si="148"/>
        <v>0</v>
      </c>
      <c r="AZ503" s="293">
        <f t="shared" si="148"/>
        <v>0</v>
      </c>
      <c r="BA503" s="293">
        <f t="shared" si="148"/>
        <v>0</v>
      </c>
      <c r="BB503" s="293">
        <f t="shared" si="148"/>
        <v>0</v>
      </c>
      <c r="BC503" s="293">
        <f t="shared" si="148"/>
        <v>0</v>
      </c>
      <c r="BD503" s="293">
        <f t="shared" si="148"/>
        <v>0</v>
      </c>
      <c r="BE503" s="293">
        <f t="shared" si="148"/>
        <v>0</v>
      </c>
      <c r="BF503" s="293">
        <f t="shared" si="148"/>
        <v>0</v>
      </c>
      <c r="BG503" s="293">
        <f t="shared" si="148"/>
        <v>0</v>
      </c>
      <c r="BH503" s="293">
        <f t="shared" si="148"/>
        <v>0</v>
      </c>
      <c r="BI503" s="293">
        <f t="shared" si="148"/>
        <v>0</v>
      </c>
      <c r="BJ503" s="293">
        <f t="shared" si="148"/>
        <v>0</v>
      </c>
      <c r="BK503" s="293">
        <f t="shared" si="148"/>
        <v>0</v>
      </c>
      <c r="BL503" s="293">
        <f t="shared" si="148"/>
        <v>0</v>
      </c>
      <c r="BM503" s="293">
        <f t="shared" si="148"/>
        <v>0</v>
      </c>
      <c r="BN503" s="293">
        <f t="shared" si="148"/>
        <v>0</v>
      </c>
      <c r="BO503" s="293">
        <f t="shared" si="148"/>
        <v>0</v>
      </c>
      <c r="BP503" s="293">
        <f t="shared" si="148"/>
        <v>0</v>
      </c>
      <c r="BQ503" s="293">
        <f t="shared" si="148"/>
        <v>0</v>
      </c>
      <c r="BR503" s="293">
        <f t="shared" si="148"/>
        <v>0</v>
      </c>
      <c r="BS503" s="293">
        <f t="shared" si="148"/>
        <v>0</v>
      </c>
      <c r="BT503" s="293">
        <f t="shared" si="148"/>
        <v>0</v>
      </c>
      <c r="BU503" s="293">
        <f t="shared" si="148"/>
        <v>0</v>
      </c>
    </row>
    <row r="504" spans="2:73" ht="18" customHeight="1" thickBot="1">
      <c r="B504" s="294">
        <v>498</v>
      </c>
      <c r="C504" s="297"/>
      <c r="D504" s="365"/>
      <c r="E504" s="366"/>
      <c r="F504" s="367"/>
      <c r="G504" s="367"/>
      <c r="H504" s="368"/>
      <c r="I504" s="367"/>
      <c r="J504" s="367"/>
      <c r="K504" s="295"/>
      <c r="L504" s="297" t="str">
        <f t="shared" si="135"/>
        <v/>
      </c>
      <c r="M504" s="297"/>
      <c r="N504" s="298">
        <f t="shared" si="144"/>
        <v>0</v>
      </c>
      <c r="O504" s="298">
        <f t="shared" si="144"/>
        <v>0</v>
      </c>
      <c r="P504" s="298">
        <f t="shared" si="148"/>
        <v>0</v>
      </c>
      <c r="Q504" s="298">
        <f t="shared" si="148"/>
        <v>0</v>
      </c>
      <c r="R504" s="298">
        <f t="shared" si="148"/>
        <v>0</v>
      </c>
      <c r="S504" s="298">
        <f t="shared" si="148"/>
        <v>0</v>
      </c>
      <c r="T504" s="298">
        <f t="shared" si="148"/>
        <v>0</v>
      </c>
      <c r="U504" s="298">
        <f t="shared" si="148"/>
        <v>0</v>
      </c>
      <c r="V504" s="298">
        <f t="shared" si="148"/>
        <v>0</v>
      </c>
      <c r="W504" s="298">
        <f t="shared" si="148"/>
        <v>0</v>
      </c>
      <c r="X504" s="298">
        <f t="shared" si="148"/>
        <v>0</v>
      </c>
      <c r="Y504" s="298">
        <f t="shared" si="148"/>
        <v>0</v>
      </c>
      <c r="Z504" s="298">
        <f t="shared" si="148"/>
        <v>0</v>
      </c>
      <c r="AA504" s="298">
        <f t="shared" si="148"/>
        <v>0</v>
      </c>
      <c r="AB504" s="298">
        <f t="shared" si="148"/>
        <v>0</v>
      </c>
      <c r="AC504" s="298">
        <f t="shared" si="148"/>
        <v>0</v>
      </c>
      <c r="AD504" s="298">
        <f t="shared" si="148"/>
        <v>0</v>
      </c>
      <c r="AE504" s="298">
        <f t="shared" si="148"/>
        <v>0</v>
      </c>
      <c r="AF504" s="298">
        <f t="shared" si="148"/>
        <v>0</v>
      </c>
      <c r="AG504" s="298">
        <f t="shared" si="148"/>
        <v>0</v>
      </c>
      <c r="AH504" s="298">
        <f t="shared" si="148"/>
        <v>0</v>
      </c>
      <c r="AI504" s="298">
        <f t="shared" si="148"/>
        <v>0</v>
      </c>
      <c r="AJ504" s="298">
        <f t="shared" si="148"/>
        <v>0</v>
      </c>
      <c r="AK504" s="298">
        <f t="shared" si="148"/>
        <v>0</v>
      </c>
      <c r="AL504" s="298">
        <f t="shared" si="148"/>
        <v>0</v>
      </c>
      <c r="AM504" s="298">
        <f t="shared" si="148"/>
        <v>0</v>
      </c>
      <c r="AN504" s="298">
        <f t="shared" si="148"/>
        <v>0</v>
      </c>
      <c r="AO504" s="298">
        <f t="shared" si="148"/>
        <v>0</v>
      </c>
      <c r="AP504" s="298">
        <f t="shared" si="148"/>
        <v>0</v>
      </c>
      <c r="AQ504" s="298">
        <f t="shared" si="148"/>
        <v>0</v>
      </c>
      <c r="AR504" s="298">
        <f t="shared" si="148"/>
        <v>0</v>
      </c>
      <c r="AS504" s="298">
        <f t="shared" si="148"/>
        <v>0</v>
      </c>
      <c r="AT504" s="298">
        <f t="shared" si="148"/>
        <v>0</v>
      </c>
      <c r="AU504" s="298">
        <f t="shared" si="148"/>
        <v>0</v>
      </c>
      <c r="AV504" s="298">
        <f t="shared" si="148"/>
        <v>0</v>
      </c>
      <c r="AW504" s="298">
        <f t="shared" si="148"/>
        <v>0</v>
      </c>
      <c r="AX504" s="298">
        <f t="shared" si="148"/>
        <v>0</v>
      </c>
      <c r="AY504" s="298">
        <f t="shared" si="148"/>
        <v>0</v>
      </c>
      <c r="AZ504" s="298">
        <f t="shared" si="148"/>
        <v>0</v>
      </c>
      <c r="BA504" s="298">
        <f t="shared" si="148"/>
        <v>0</v>
      </c>
      <c r="BB504" s="298">
        <f t="shared" si="148"/>
        <v>0</v>
      </c>
      <c r="BC504" s="298">
        <f t="shared" si="148"/>
        <v>0</v>
      </c>
      <c r="BD504" s="298">
        <f t="shared" si="148"/>
        <v>0</v>
      </c>
      <c r="BE504" s="298">
        <f t="shared" si="148"/>
        <v>0</v>
      </c>
      <c r="BF504" s="298">
        <f t="shared" si="148"/>
        <v>0</v>
      </c>
      <c r="BG504" s="298">
        <f t="shared" si="148"/>
        <v>0</v>
      </c>
      <c r="BH504" s="298">
        <f t="shared" si="148"/>
        <v>0</v>
      </c>
      <c r="BI504" s="298">
        <f t="shared" si="148"/>
        <v>0</v>
      </c>
      <c r="BJ504" s="298">
        <f t="shared" si="148"/>
        <v>0</v>
      </c>
      <c r="BK504" s="298">
        <f t="shared" si="148"/>
        <v>0</v>
      </c>
      <c r="BL504" s="298">
        <f t="shared" si="148"/>
        <v>0</v>
      </c>
      <c r="BM504" s="298">
        <f t="shared" si="148"/>
        <v>0</v>
      </c>
      <c r="BN504" s="298">
        <f t="shared" si="148"/>
        <v>0</v>
      </c>
      <c r="BO504" s="298">
        <f t="shared" si="148"/>
        <v>0</v>
      </c>
      <c r="BP504" s="298">
        <f t="shared" si="148"/>
        <v>0</v>
      </c>
      <c r="BQ504" s="298">
        <f t="shared" si="148"/>
        <v>0</v>
      </c>
      <c r="BR504" s="298">
        <f t="shared" si="148"/>
        <v>0</v>
      </c>
      <c r="BS504" s="298">
        <f t="shared" si="148"/>
        <v>0</v>
      </c>
      <c r="BT504" s="298">
        <f t="shared" si="148"/>
        <v>0</v>
      </c>
      <c r="BU504" s="298">
        <f t="shared" si="148"/>
        <v>0</v>
      </c>
    </row>
    <row r="505" spans="2:73" ht="18" customHeight="1">
      <c r="B505" s="294">
        <v>499</v>
      </c>
      <c r="C505" s="292"/>
      <c r="D505" s="361"/>
      <c r="E505" s="362"/>
      <c r="F505" s="363"/>
      <c r="G505" s="363"/>
      <c r="H505" s="364"/>
      <c r="I505" s="363"/>
      <c r="J505" s="363"/>
      <c r="K505" s="291"/>
      <c r="L505" s="292" t="str">
        <f t="shared" si="135"/>
        <v/>
      </c>
      <c r="M505" s="292"/>
      <c r="N505" s="293">
        <f t="shared" si="144"/>
        <v>0</v>
      </c>
      <c r="O505" s="293">
        <f t="shared" si="144"/>
        <v>0</v>
      </c>
      <c r="P505" s="293">
        <f t="shared" si="148"/>
        <v>0</v>
      </c>
      <c r="Q505" s="293">
        <f t="shared" si="148"/>
        <v>0</v>
      </c>
      <c r="R505" s="293">
        <f t="shared" si="148"/>
        <v>0</v>
      </c>
      <c r="S505" s="293">
        <f t="shared" si="148"/>
        <v>0</v>
      </c>
      <c r="T505" s="293">
        <f t="shared" si="148"/>
        <v>0</v>
      </c>
      <c r="U505" s="293">
        <f t="shared" si="148"/>
        <v>0</v>
      </c>
      <c r="V505" s="293">
        <f t="shared" si="148"/>
        <v>0</v>
      </c>
      <c r="W505" s="293">
        <f t="shared" si="148"/>
        <v>0</v>
      </c>
      <c r="X505" s="293">
        <f t="shared" si="148"/>
        <v>0</v>
      </c>
      <c r="Y505" s="293">
        <f t="shared" si="148"/>
        <v>0</v>
      </c>
      <c r="Z505" s="293">
        <f t="shared" si="148"/>
        <v>0</v>
      </c>
      <c r="AA505" s="293">
        <f t="shared" si="148"/>
        <v>0</v>
      </c>
      <c r="AB505" s="293">
        <f t="shared" si="148"/>
        <v>0</v>
      </c>
      <c r="AC505" s="293">
        <f t="shared" si="148"/>
        <v>0</v>
      </c>
      <c r="AD505" s="293">
        <f t="shared" si="148"/>
        <v>0</v>
      </c>
      <c r="AE505" s="293">
        <f t="shared" si="148"/>
        <v>0</v>
      </c>
      <c r="AF505" s="293">
        <f t="shared" si="148"/>
        <v>0</v>
      </c>
      <c r="AG505" s="293">
        <f t="shared" si="148"/>
        <v>0</v>
      </c>
      <c r="AH505" s="293">
        <f t="shared" si="148"/>
        <v>0</v>
      </c>
      <c r="AI505" s="293">
        <f t="shared" si="148"/>
        <v>0</v>
      </c>
      <c r="AJ505" s="293">
        <f t="shared" si="148"/>
        <v>0</v>
      </c>
      <c r="AK505" s="293">
        <f t="shared" si="148"/>
        <v>0</v>
      </c>
      <c r="AL505" s="293">
        <f t="shared" si="148"/>
        <v>0</v>
      </c>
      <c r="AM505" s="293">
        <f t="shared" si="148"/>
        <v>0</v>
      </c>
      <c r="AN505" s="293">
        <f t="shared" si="148"/>
        <v>0</v>
      </c>
      <c r="AO505" s="293">
        <f t="shared" si="148"/>
        <v>0</v>
      </c>
      <c r="AP505" s="293">
        <f t="shared" ref="P505:BU506" si="149">SUMIFS(listof_result_total_scores,listof_result_program_codes,$C505,listof_result_teams,AP$3)</f>
        <v>0</v>
      </c>
      <c r="AQ505" s="293">
        <f t="shared" si="149"/>
        <v>0</v>
      </c>
      <c r="AR505" s="293">
        <f t="shared" si="149"/>
        <v>0</v>
      </c>
      <c r="AS505" s="293">
        <f t="shared" si="149"/>
        <v>0</v>
      </c>
      <c r="AT505" s="293">
        <f t="shared" si="149"/>
        <v>0</v>
      </c>
      <c r="AU505" s="293">
        <f t="shared" si="149"/>
        <v>0</v>
      </c>
      <c r="AV505" s="293">
        <f t="shared" si="149"/>
        <v>0</v>
      </c>
      <c r="AW505" s="293">
        <f t="shared" si="149"/>
        <v>0</v>
      </c>
      <c r="AX505" s="293">
        <f t="shared" si="149"/>
        <v>0</v>
      </c>
      <c r="AY505" s="293">
        <f t="shared" si="149"/>
        <v>0</v>
      </c>
      <c r="AZ505" s="293">
        <f t="shared" si="149"/>
        <v>0</v>
      </c>
      <c r="BA505" s="293">
        <f t="shared" si="149"/>
        <v>0</v>
      </c>
      <c r="BB505" s="293">
        <f t="shared" si="149"/>
        <v>0</v>
      </c>
      <c r="BC505" s="293">
        <f t="shared" si="149"/>
        <v>0</v>
      </c>
      <c r="BD505" s="293">
        <f t="shared" si="149"/>
        <v>0</v>
      </c>
      <c r="BE505" s="293">
        <f t="shared" si="149"/>
        <v>0</v>
      </c>
      <c r="BF505" s="293">
        <f t="shared" si="149"/>
        <v>0</v>
      </c>
      <c r="BG505" s="293">
        <f t="shared" si="149"/>
        <v>0</v>
      </c>
      <c r="BH505" s="293">
        <f t="shared" si="149"/>
        <v>0</v>
      </c>
      <c r="BI505" s="293">
        <f t="shared" si="149"/>
        <v>0</v>
      </c>
      <c r="BJ505" s="293">
        <f t="shared" si="149"/>
        <v>0</v>
      </c>
      <c r="BK505" s="293">
        <f t="shared" si="149"/>
        <v>0</v>
      </c>
      <c r="BL505" s="293">
        <f t="shared" si="149"/>
        <v>0</v>
      </c>
      <c r="BM505" s="293">
        <f t="shared" si="149"/>
        <v>0</v>
      </c>
      <c r="BN505" s="293">
        <f t="shared" si="149"/>
        <v>0</v>
      </c>
      <c r="BO505" s="293">
        <f t="shared" si="149"/>
        <v>0</v>
      </c>
      <c r="BP505" s="293">
        <f t="shared" si="149"/>
        <v>0</v>
      </c>
      <c r="BQ505" s="293">
        <f t="shared" si="149"/>
        <v>0</v>
      </c>
      <c r="BR505" s="293">
        <f t="shared" si="149"/>
        <v>0</v>
      </c>
      <c r="BS505" s="293">
        <f t="shared" si="149"/>
        <v>0</v>
      </c>
      <c r="BT505" s="293">
        <f t="shared" si="149"/>
        <v>0</v>
      </c>
      <c r="BU505" s="293">
        <f t="shared" si="149"/>
        <v>0</v>
      </c>
    </row>
    <row r="506" spans="2:73" ht="18" customHeight="1" thickBot="1">
      <c r="B506" s="299">
        <v>500</v>
      </c>
      <c r="C506" s="297"/>
      <c r="D506" s="365"/>
      <c r="E506" s="366"/>
      <c r="F506" s="367"/>
      <c r="G506" s="367"/>
      <c r="H506" s="368"/>
      <c r="I506" s="367"/>
      <c r="J506" s="367"/>
      <c r="K506" s="295"/>
      <c r="L506" s="297" t="str">
        <f t="shared" si="135"/>
        <v/>
      </c>
      <c r="M506" s="297"/>
      <c r="N506" s="298">
        <f t="shared" si="144"/>
        <v>0</v>
      </c>
      <c r="O506" s="298">
        <f t="shared" si="144"/>
        <v>0</v>
      </c>
      <c r="P506" s="298">
        <f t="shared" si="149"/>
        <v>0</v>
      </c>
      <c r="Q506" s="298">
        <f t="shared" si="149"/>
        <v>0</v>
      </c>
      <c r="R506" s="298">
        <f t="shared" si="149"/>
        <v>0</v>
      </c>
      <c r="S506" s="298">
        <f t="shared" si="149"/>
        <v>0</v>
      </c>
      <c r="T506" s="298">
        <f t="shared" si="149"/>
        <v>0</v>
      </c>
      <c r="U506" s="298">
        <f t="shared" si="149"/>
        <v>0</v>
      </c>
      <c r="V506" s="298">
        <f t="shared" si="149"/>
        <v>0</v>
      </c>
      <c r="W506" s="298">
        <f t="shared" si="149"/>
        <v>0</v>
      </c>
      <c r="X506" s="298">
        <f t="shared" si="149"/>
        <v>0</v>
      </c>
      <c r="Y506" s="298">
        <f t="shared" si="149"/>
        <v>0</v>
      </c>
      <c r="Z506" s="298">
        <f t="shared" si="149"/>
        <v>0</v>
      </c>
      <c r="AA506" s="298">
        <f t="shared" si="149"/>
        <v>0</v>
      </c>
      <c r="AB506" s="298">
        <f t="shared" si="149"/>
        <v>0</v>
      </c>
      <c r="AC506" s="298">
        <f t="shared" si="149"/>
        <v>0</v>
      </c>
      <c r="AD506" s="298">
        <f t="shared" si="149"/>
        <v>0</v>
      </c>
      <c r="AE506" s="298">
        <f t="shared" si="149"/>
        <v>0</v>
      </c>
      <c r="AF506" s="298">
        <f t="shared" si="149"/>
        <v>0</v>
      </c>
      <c r="AG506" s="298">
        <f t="shared" si="149"/>
        <v>0</v>
      </c>
      <c r="AH506" s="298">
        <f t="shared" si="149"/>
        <v>0</v>
      </c>
      <c r="AI506" s="298">
        <f t="shared" si="149"/>
        <v>0</v>
      </c>
      <c r="AJ506" s="298">
        <f t="shared" si="149"/>
        <v>0</v>
      </c>
      <c r="AK506" s="298">
        <f t="shared" si="149"/>
        <v>0</v>
      </c>
      <c r="AL506" s="298">
        <f t="shared" si="149"/>
        <v>0</v>
      </c>
      <c r="AM506" s="298">
        <f t="shared" si="149"/>
        <v>0</v>
      </c>
      <c r="AN506" s="298">
        <f t="shared" si="149"/>
        <v>0</v>
      </c>
      <c r="AO506" s="298">
        <f t="shared" si="149"/>
        <v>0</v>
      </c>
      <c r="AP506" s="298">
        <f t="shared" si="149"/>
        <v>0</v>
      </c>
      <c r="AQ506" s="298">
        <f t="shared" si="149"/>
        <v>0</v>
      </c>
      <c r="AR506" s="298">
        <f t="shared" si="149"/>
        <v>0</v>
      </c>
      <c r="AS506" s="298">
        <f t="shared" si="149"/>
        <v>0</v>
      </c>
      <c r="AT506" s="298">
        <f t="shared" si="149"/>
        <v>0</v>
      </c>
      <c r="AU506" s="298">
        <f t="shared" si="149"/>
        <v>0</v>
      </c>
      <c r="AV506" s="298">
        <f t="shared" si="149"/>
        <v>0</v>
      </c>
      <c r="AW506" s="298">
        <f t="shared" si="149"/>
        <v>0</v>
      </c>
      <c r="AX506" s="298">
        <f t="shared" si="149"/>
        <v>0</v>
      </c>
      <c r="AY506" s="298">
        <f t="shared" si="149"/>
        <v>0</v>
      </c>
      <c r="AZ506" s="298">
        <f t="shared" si="149"/>
        <v>0</v>
      </c>
      <c r="BA506" s="298">
        <f t="shared" si="149"/>
        <v>0</v>
      </c>
      <c r="BB506" s="298">
        <f t="shared" si="149"/>
        <v>0</v>
      </c>
      <c r="BC506" s="298">
        <f t="shared" si="149"/>
        <v>0</v>
      </c>
      <c r="BD506" s="298">
        <f t="shared" si="149"/>
        <v>0</v>
      </c>
      <c r="BE506" s="298">
        <f t="shared" si="149"/>
        <v>0</v>
      </c>
      <c r="BF506" s="298">
        <f t="shared" si="149"/>
        <v>0</v>
      </c>
      <c r="BG506" s="298">
        <f t="shared" si="149"/>
        <v>0</v>
      </c>
      <c r="BH506" s="298">
        <f t="shared" si="149"/>
        <v>0</v>
      </c>
      <c r="BI506" s="298">
        <f t="shared" si="149"/>
        <v>0</v>
      </c>
      <c r="BJ506" s="298">
        <f t="shared" si="149"/>
        <v>0</v>
      </c>
      <c r="BK506" s="298">
        <f t="shared" si="149"/>
        <v>0</v>
      </c>
      <c r="BL506" s="298">
        <f t="shared" si="149"/>
        <v>0</v>
      </c>
      <c r="BM506" s="298">
        <f t="shared" si="149"/>
        <v>0</v>
      </c>
      <c r="BN506" s="298">
        <f t="shared" si="149"/>
        <v>0</v>
      </c>
      <c r="BO506" s="298">
        <f t="shared" si="149"/>
        <v>0</v>
      </c>
      <c r="BP506" s="298">
        <f t="shared" si="149"/>
        <v>0</v>
      </c>
      <c r="BQ506" s="298">
        <f t="shared" si="149"/>
        <v>0</v>
      </c>
      <c r="BR506" s="298">
        <f t="shared" si="149"/>
        <v>0</v>
      </c>
      <c r="BS506" s="298">
        <f t="shared" si="149"/>
        <v>0</v>
      </c>
      <c r="BT506" s="298">
        <f t="shared" si="149"/>
        <v>0</v>
      </c>
      <c r="BU506" s="298">
        <f t="shared" si="149"/>
        <v>0</v>
      </c>
    </row>
    <row r="507" spans="2:73">
      <c r="C507" s="109" t="s">
        <v>182</v>
      </c>
      <c r="D507" s="137" t="s">
        <v>182</v>
      </c>
      <c r="E507" s="109" t="s">
        <v>182</v>
      </c>
      <c r="G507" s="109" t="s">
        <v>182</v>
      </c>
      <c r="H507" s="126" t="s">
        <v>182</v>
      </c>
      <c r="I507" s="109" t="s">
        <v>182</v>
      </c>
      <c r="J507" s="109" t="s">
        <v>182</v>
      </c>
      <c r="K507" s="109" t="s">
        <v>182</v>
      </c>
      <c r="L507" s="109" t="s">
        <v>182</v>
      </c>
      <c r="M507" s="109" t="s">
        <v>182</v>
      </c>
      <c r="N507" s="109" t="s">
        <v>182</v>
      </c>
    </row>
    <row r="509" spans="2:73">
      <c r="I509" s="109">
        <f>COUNTIF(I7:I506,"Individual")</f>
        <v>43</v>
      </c>
      <c r="J509" s="109">
        <f>COUNTIF(J7:J506,"Individual")</f>
        <v>43</v>
      </c>
    </row>
    <row r="552" spans="4:4">
      <c r="D552" s="109" cm="1">
        <f t="array" ref="D552:D597">listof_curblist_codes</f>
        <v>0</v>
      </c>
    </row>
    <row r="553" spans="4:4">
      <c r="D553" s="109">
        <v>0</v>
      </c>
    </row>
    <row r="554" spans="4:4">
      <c r="D554" s="109">
        <v>0</v>
      </c>
    </row>
    <row r="555" spans="4:4">
      <c r="D555" s="109">
        <v>0</v>
      </c>
    </row>
    <row r="556" spans="4:4">
      <c r="D556" s="109">
        <v>0</v>
      </c>
    </row>
    <row r="557" spans="4:4">
      <c r="D557" s="109">
        <v>0</v>
      </c>
    </row>
    <row r="558" spans="4:4">
      <c r="D558" s="109">
        <v>0</v>
      </c>
    </row>
    <row r="559" spans="4:4">
      <c r="D559" s="109">
        <v>0</v>
      </c>
    </row>
    <row r="560" spans="4:4">
      <c r="D560" s="109">
        <v>0</v>
      </c>
    </row>
    <row r="561" spans="4:4">
      <c r="D561" s="109">
        <v>0</v>
      </c>
    </row>
    <row r="562" spans="4:4">
      <c r="D562" s="109">
        <v>0</v>
      </c>
    </row>
    <row r="563" spans="4:4">
      <c r="D563" s="109">
        <v>0</v>
      </c>
    </row>
    <row r="564" spans="4:4">
      <c r="D564" s="109">
        <v>0</v>
      </c>
    </row>
    <row r="565" spans="4:4">
      <c r="D565" s="109">
        <v>0</v>
      </c>
    </row>
    <row r="566" spans="4:4">
      <c r="D566" s="109">
        <v>0</v>
      </c>
    </row>
    <row r="567" spans="4:4">
      <c r="D567" s="109">
        <v>0</v>
      </c>
    </row>
    <row r="568" spans="4:4">
      <c r="D568" s="109">
        <v>0</v>
      </c>
    </row>
    <row r="569" spans="4:4">
      <c r="D569" s="109">
        <v>0</v>
      </c>
    </row>
    <row r="570" spans="4:4">
      <c r="D570" s="109">
        <v>0</v>
      </c>
    </row>
    <row r="571" spans="4:4">
      <c r="D571" s="109">
        <v>0</v>
      </c>
    </row>
    <row r="572" spans="4:4">
      <c r="D572" s="109">
        <v>0</v>
      </c>
    </row>
    <row r="573" spans="4:4">
      <c r="D573" s="109">
        <v>0</v>
      </c>
    </row>
    <row r="574" spans="4:4">
      <c r="D574" s="109">
        <v>0</v>
      </c>
    </row>
    <row r="575" spans="4:4">
      <c r="D575" s="109">
        <v>0</v>
      </c>
    </row>
    <row r="576" spans="4:4">
      <c r="D576" s="109">
        <v>0</v>
      </c>
    </row>
    <row r="577" spans="4:4">
      <c r="D577" s="109">
        <v>0</v>
      </c>
    </row>
    <row r="578" spans="4:4">
      <c r="D578" s="109">
        <v>0</v>
      </c>
    </row>
    <row r="579" spans="4:4">
      <c r="D579" s="109">
        <v>0</v>
      </c>
    </row>
    <row r="580" spans="4:4">
      <c r="D580" s="109">
        <v>0</v>
      </c>
    </row>
    <row r="581" spans="4:4">
      <c r="D581" s="109">
        <v>0</v>
      </c>
    </row>
    <row r="582" spans="4:4">
      <c r="D582" s="109">
        <v>0</v>
      </c>
    </row>
    <row r="583" spans="4:4">
      <c r="D583" s="109">
        <v>0</v>
      </c>
    </row>
    <row r="584" spans="4:4">
      <c r="D584" s="109">
        <v>0</v>
      </c>
    </row>
    <row r="585" spans="4:4">
      <c r="D585" s="109">
        <v>0</v>
      </c>
    </row>
    <row r="586" spans="4:4">
      <c r="D586" s="109">
        <v>0</v>
      </c>
    </row>
    <row r="587" spans="4:4">
      <c r="D587" s="109">
        <v>0</v>
      </c>
    </row>
    <row r="588" spans="4:4">
      <c r="D588" s="109">
        <v>0</v>
      </c>
    </row>
    <row r="589" spans="4:4">
      <c r="D589" s="109">
        <v>0</v>
      </c>
    </row>
    <row r="590" spans="4:4">
      <c r="D590" s="109">
        <v>0</v>
      </c>
    </row>
    <row r="591" spans="4:4">
      <c r="D591" s="109">
        <v>0</v>
      </c>
    </row>
    <row r="592" spans="4:4">
      <c r="D592" s="109">
        <v>0</v>
      </c>
    </row>
    <row r="593" spans="4:4">
      <c r="D593" s="109">
        <v>0</v>
      </c>
    </row>
    <row r="594" spans="4:4">
      <c r="D594" s="109">
        <v>0</v>
      </c>
    </row>
    <row r="595" spans="4:4">
      <c r="D595" s="109">
        <v>0</v>
      </c>
    </row>
    <row r="596" spans="4:4">
      <c r="D596" s="109">
        <v>0</v>
      </c>
    </row>
    <row r="597" spans="4:4">
      <c r="D597" s="109">
        <v>0</v>
      </c>
    </row>
  </sheetData>
  <sheetProtection selectLockedCells="1"/>
  <mergeCells count="2">
    <mergeCell ref="K2:L2"/>
    <mergeCell ref="I2:J2"/>
  </mergeCells>
  <phoneticPr fontId="23" type="noConversion"/>
  <conditionalFormatting sqref="C7:C506">
    <cfRule type="duplicateValues" dxfId="59" priority="12"/>
  </conditionalFormatting>
  <conditionalFormatting sqref="N7:BU506">
    <cfRule type="cellIs" dxfId="58" priority="10" operator="equal">
      <formula>0</formula>
    </cfRule>
  </conditionalFormatting>
  <conditionalFormatting sqref="K7:K506">
    <cfRule type="expression" dxfId="57" priority="1">
      <formula>INDEX($1:$1048576,ROW(),COLUMN()+1)="NOT ENTERED"</formula>
    </cfRule>
    <cfRule type="cellIs" dxfId="56" priority="2" operator="equal">
      <formula>"L"</formula>
    </cfRule>
    <cfRule type="cellIs" dxfId="55" priority="3" operator="equal">
      <formula>"TP"</formula>
    </cfRule>
    <cfRule type="cellIs" dxfId="54" priority="4" operator="equal">
      <formula>"P"</formula>
    </cfRule>
  </conditionalFormatting>
  <conditionalFormatting sqref="L7:L506">
    <cfRule type="cellIs" dxfId="53" priority="5" operator="equal">
      <formula>"ENTERED"</formula>
    </cfRule>
    <cfRule type="cellIs" dxfId="52" priority="6" operator="equal">
      <formula>"NOT ENTERED"</formula>
    </cfRule>
    <cfRule type="cellIs" dxfId="51" priority="7" operator="equal">
      <formula>"LOCKED"</formula>
    </cfRule>
    <cfRule type="cellIs" dxfId="50" priority="8" operator="equal">
      <formula>"TO PUBLISH"</formula>
    </cfRule>
    <cfRule type="cellIs" dxfId="49" priority="9" operator="equal">
      <formula>"PUBLISHED"</formula>
    </cfRule>
  </conditionalFormatting>
  <dataValidations count="7">
    <dataValidation type="list" allowBlank="1" showInputMessage="1" showErrorMessage="1" sqref="E7:E506" xr:uid="{C4D27AFB-0246-43AD-A760-9D3B6E397CDC}">
      <formula1>listof_sections</formula1>
    </dataValidation>
    <dataValidation type="list" allowBlank="1" showInputMessage="1" showErrorMessage="1" sqref="J7:J506" xr:uid="{98148682-AA85-44F2-847E-8CBD2E44AD60}">
      <formula1>listof_grade_scale</formula1>
    </dataValidation>
    <dataValidation type="list" allowBlank="1" showInputMessage="1" showErrorMessage="1" sqref="C5" xr:uid="{FDFE75FD-D7EB-41F7-810E-009B120A2C61}">
      <formula1>listof_program_codes</formula1>
    </dataValidation>
    <dataValidation type="list" allowBlank="1" showInputMessage="1" showErrorMessage="1" sqref="G7:G506" xr:uid="{C41F5486-CE71-43B5-B693-634BA5D1296C}">
      <formula1>"Stage,Non-Stg"</formula1>
    </dataValidation>
    <dataValidation operator="greaterThan" allowBlank="1" showInputMessage="1" showErrorMessage="1" errorTitle="Minimum 1" error="Minimum 1 is needed." sqref="H7:H506" xr:uid="{79E2258E-9F32-43F9-AD2B-1D06CABF0CBD}"/>
    <dataValidation type="list" allowBlank="1" showInputMessage="1" showErrorMessage="1" sqref="F7:F506" xr:uid="{9B120F64-D3DD-4E1B-A3A9-365C80873E6F}">
      <formula1>"Single,Group"</formula1>
    </dataValidation>
    <dataValidation type="list" allowBlank="1" showInputMessage="1" showErrorMessage="1" errorTitle="Invalid input" error="Please use &quot;L&quot; for locking the result publishing for later, &quot;TP&quot; for checking the program to publish, and &quot;P&quot; for checking it as published." sqref="K7:K506" xr:uid="{C83DD4DF-C3AA-4AD2-9C2F-FF8A1663D699}">
      <formula1>"TP,P,L"</formula1>
    </dataValidation>
  </dataValidations>
  <pageMargins left="0.7" right="0.7" top="0.75" bottom="0.75" header="0.3" footer="0.3"/>
  <pageSetup paperSize="9" scale="12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AFB3FD-05D1-4B39-8FBA-1FB404F34CA7}">
          <x14:formula1>
            <xm:f>BASIC!$F$20:$F$29</xm:f>
          </x14:formula1>
          <xm:sqref>I7:I506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D0F5-1754-4E17-90E9-A63EDA57219C}">
  <sheetPr codeName="Sheet7">
    <tabColor theme="3" tint="-0.249977111117893"/>
  </sheetPr>
  <dimension ref="B1:O68"/>
  <sheetViews>
    <sheetView zoomScale="83" zoomScaleNormal="83" workbookViewId="0">
      <selection activeCell="D14" sqref="D14"/>
    </sheetView>
  </sheetViews>
  <sheetFormatPr defaultColWidth="9" defaultRowHeight="14.25"/>
  <cols>
    <col min="1" max="1" width="9" style="141"/>
    <col min="2" max="2" width="4.86328125" style="141" customWidth="1"/>
    <col min="3" max="3" width="28.1328125" style="141" customWidth="1"/>
    <col min="4" max="15" width="12.3984375" style="152" customWidth="1"/>
    <col min="16" max="16384" width="9" style="141"/>
  </cols>
  <sheetData>
    <row r="1" spans="2:15"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4.65" thickBot="1"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s="142" customFormat="1" ht="27.95" customHeight="1">
      <c r="B3" s="471" t="s">
        <v>207</v>
      </c>
      <c r="C3" s="472"/>
      <c r="D3" s="472"/>
      <c r="E3" s="472"/>
      <c r="F3" s="472"/>
      <c r="G3" s="472"/>
      <c r="H3" s="472"/>
      <c r="I3" s="472"/>
      <c r="J3" s="472"/>
      <c r="K3" s="472"/>
      <c r="L3" s="472"/>
      <c r="M3" s="473"/>
      <c r="N3" s="477" t="s">
        <v>515</v>
      </c>
      <c r="O3" s="478"/>
    </row>
    <row r="4" spans="2:15" ht="14.25" hidden="1" customHeight="1">
      <c r="B4" s="144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5"/>
      <c r="N4" s="477"/>
      <c r="O4" s="478"/>
    </row>
    <row r="5" spans="2:15" s="146" customFormat="1" ht="27.4" customHeight="1">
      <c r="B5" s="147"/>
      <c r="C5" s="148"/>
      <c r="D5" s="153" t="str" cm="1">
        <f t="array" ref="D5:H5">TRANSPOSE(_xlfn._xlws.FILTER(listof_sections,listof_sections&lt;&gt;0))</f>
        <v>SUB JUNIOR</v>
      </c>
      <c r="E5" s="153" t="str">
        <v>JUNIOR</v>
      </c>
      <c r="F5" s="153" t="str">
        <v>SENIOR</v>
      </c>
      <c r="G5" s="153" t="str">
        <v>SUPER SENIOR</v>
      </c>
      <c r="H5" s="153" t="str">
        <v>GENERAL</v>
      </c>
      <c r="I5" s="153"/>
      <c r="J5" s="153"/>
      <c r="K5" s="153"/>
      <c r="L5" s="153"/>
      <c r="M5" s="154"/>
      <c r="N5" s="477"/>
      <c r="O5" s="478"/>
    </row>
    <row r="6" spans="2:15" s="146" customFormat="1" ht="20.85" customHeight="1">
      <c r="B6" s="151">
        <v>1</v>
      </c>
      <c r="C6" s="149" t="s">
        <v>187</v>
      </c>
      <c r="D6" s="341"/>
      <c r="E6" s="342"/>
      <c r="F6" s="342"/>
      <c r="G6" s="342"/>
      <c r="H6" s="342"/>
      <c r="I6" s="342"/>
      <c r="J6" s="342"/>
      <c r="K6" s="342"/>
      <c r="L6" s="342"/>
      <c r="M6" s="343"/>
      <c r="N6" s="477"/>
      <c r="O6" s="478"/>
    </row>
    <row r="7" spans="2:15" s="146" customFormat="1" ht="20.85" customHeight="1">
      <c r="B7" s="151">
        <v>2</v>
      </c>
      <c r="C7" s="149" t="s">
        <v>189</v>
      </c>
      <c r="D7" s="341"/>
      <c r="E7" s="342"/>
      <c r="F7" s="342"/>
      <c r="G7" s="342"/>
      <c r="H7" s="342"/>
      <c r="I7" s="342"/>
      <c r="J7" s="342"/>
      <c r="K7" s="342"/>
      <c r="L7" s="342"/>
      <c r="M7" s="343"/>
      <c r="N7" s="477"/>
      <c r="O7" s="478"/>
    </row>
    <row r="8" spans="2:15" s="146" customFormat="1" ht="20.85" customHeight="1">
      <c r="B8" s="151">
        <v>3</v>
      </c>
      <c r="C8" s="149" t="s">
        <v>188</v>
      </c>
      <c r="D8" s="341"/>
      <c r="E8" s="342"/>
      <c r="F8" s="342"/>
      <c r="G8" s="342"/>
      <c r="H8" s="342"/>
      <c r="I8" s="342"/>
      <c r="J8" s="342"/>
      <c r="K8" s="342"/>
      <c r="L8" s="342"/>
      <c r="M8" s="343"/>
      <c r="N8" s="477"/>
      <c r="O8" s="478"/>
    </row>
    <row r="9" spans="2:15" s="146" customFormat="1" ht="20.85" customHeight="1">
      <c r="B9" s="151">
        <v>4</v>
      </c>
      <c r="C9" s="149" t="s">
        <v>190</v>
      </c>
      <c r="D9" s="341"/>
      <c r="E9" s="342"/>
      <c r="F9" s="342"/>
      <c r="G9" s="342"/>
      <c r="H9" s="342"/>
      <c r="I9" s="342"/>
      <c r="J9" s="342"/>
      <c r="K9" s="342"/>
      <c r="L9" s="342"/>
      <c r="M9" s="343"/>
      <c r="N9" s="477"/>
      <c r="O9" s="478"/>
    </row>
    <row r="10" spans="2:15" s="146" customFormat="1" ht="20.85" customHeight="1">
      <c r="B10" s="151">
        <v>5</v>
      </c>
      <c r="C10" s="149" t="s">
        <v>191</v>
      </c>
      <c r="D10" s="341"/>
      <c r="E10" s="342"/>
      <c r="F10" s="342"/>
      <c r="G10" s="342"/>
      <c r="H10" s="342"/>
      <c r="I10" s="342"/>
      <c r="J10" s="342"/>
      <c r="K10" s="342"/>
      <c r="L10" s="342"/>
      <c r="M10" s="343"/>
      <c r="N10" s="477"/>
      <c r="O10" s="478"/>
    </row>
    <row r="11" spans="2:15" s="146" customFormat="1" ht="20.85" customHeight="1">
      <c r="B11" s="151">
        <v>6</v>
      </c>
      <c r="C11" s="149" t="s">
        <v>192</v>
      </c>
      <c r="D11" s="341"/>
      <c r="E11" s="342"/>
      <c r="F11" s="342"/>
      <c r="G11" s="342"/>
      <c r="H11" s="342"/>
      <c r="I11" s="342"/>
      <c r="J11" s="342"/>
      <c r="K11" s="342"/>
      <c r="L11" s="342"/>
      <c r="M11" s="343"/>
      <c r="N11" s="477"/>
      <c r="O11" s="478"/>
    </row>
    <row r="12" spans="2:15" s="146" customFormat="1" ht="22.35" customHeight="1" thickBot="1">
      <c r="B12" s="151">
        <v>7</v>
      </c>
      <c r="C12" s="150" t="s">
        <v>216</v>
      </c>
      <c r="D12" s="341">
        <v>4</v>
      </c>
      <c r="E12" s="342">
        <v>4</v>
      </c>
      <c r="F12" s="342">
        <v>4</v>
      </c>
      <c r="G12" s="342">
        <v>4</v>
      </c>
      <c r="H12" s="342"/>
      <c r="I12" s="344"/>
      <c r="J12" s="344"/>
      <c r="K12" s="344"/>
      <c r="L12" s="344"/>
      <c r="M12" s="345"/>
      <c r="N12" s="477"/>
      <c r="O12" s="478"/>
    </row>
    <row r="13" spans="2:15" s="146" customFormat="1" ht="22.35" customHeight="1" thickBot="1">
      <c r="B13" s="151">
        <v>8</v>
      </c>
      <c r="C13" s="150" t="s">
        <v>217</v>
      </c>
      <c r="D13" s="341"/>
      <c r="E13" s="342"/>
      <c r="F13" s="342"/>
      <c r="G13" s="342"/>
      <c r="H13" s="342"/>
      <c r="I13" s="344"/>
      <c r="J13" s="344"/>
      <c r="K13" s="344"/>
      <c r="L13" s="344"/>
      <c r="M13" s="345"/>
      <c r="N13" s="477"/>
      <c r="O13" s="478"/>
    </row>
    <row r="14" spans="2:15" s="146" customFormat="1" ht="22.35" customHeight="1" thickBot="1">
      <c r="B14" s="151">
        <v>9</v>
      </c>
      <c r="C14" s="150" t="s">
        <v>219</v>
      </c>
      <c r="D14" s="341"/>
      <c r="E14" s="342"/>
      <c r="F14" s="342"/>
      <c r="G14" s="342"/>
      <c r="H14" s="342"/>
      <c r="I14" s="344"/>
      <c r="J14" s="344"/>
      <c r="K14" s="344"/>
      <c r="L14" s="344"/>
      <c r="M14" s="345"/>
      <c r="N14" s="477"/>
      <c r="O14" s="478"/>
    </row>
    <row r="15" spans="2:15" s="146" customFormat="1" ht="22.35" customHeight="1" thickBot="1">
      <c r="B15" s="151">
        <v>10</v>
      </c>
      <c r="C15" s="150" t="s">
        <v>218</v>
      </c>
      <c r="D15" s="341"/>
      <c r="E15" s="342"/>
      <c r="F15" s="342"/>
      <c r="G15" s="342"/>
      <c r="H15" s="342"/>
      <c r="I15" s="344"/>
      <c r="J15" s="344"/>
      <c r="K15" s="344"/>
      <c r="L15" s="344"/>
      <c r="M15" s="345"/>
      <c r="N15" s="477"/>
      <c r="O15" s="478"/>
    </row>
    <row r="16" spans="2:15" s="146" customFormat="1" ht="20.85" customHeight="1" thickBot="1"/>
    <row r="17" spans="2:15" s="146" customFormat="1" ht="20.85" customHeight="1">
      <c r="B17" s="474" t="s">
        <v>208</v>
      </c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6"/>
    </row>
    <row r="18" spans="2:15" s="146" customFormat="1" ht="20.85" customHeight="1">
      <c r="B18" s="155"/>
      <c r="C18" s="156" t="s">
        <v>193</v>
      </c>
      <c r="D18" s="157" t="s">
        <v>194</v>
      </c>
      <c r="E18" s="157" t="s">
        <v>195</v>
      </c>
      <c r="F18" s="157" t="s">
        <v>196</v>
      </c>
      <c r="G18" s="157" t="s">
        <v>197</v>
      </c>
      <c r="H18" s="157" t="s">
        <v>198</v>
      </c>
      <c r="I18" s="157" t="s">
        <v>199</v>
      </c>
      <c r="J18" s="157" t="s">
        <v>200</v>
      </c>
      <c r="K18" s="157" t="s">
        <v>201</v>
      </c>
      <c r="L18" s="157" t="s">
        <v>202</v>
      </c>
      <c r="M18" s="157" t="s">
        <v>203</v>
      </c>
      <c r="N18" s="157" t="s">
        <v>204</v>
      </c>
      <c r="O18" s="158" t="s">
        <v>205</v>
      </c>
    </row>
    <row r="19" spans="2:15" s="146" customFormat="1" ht="20.85" customHeight="1">
      <c r="B19" s="151">
        <v>1</v>
      </c>
      <c r="C19" s="346"/>
      <c r="D19" s="347"/>
      <c r="E19" s="347"/>
      <c r="F19" s="347"/>
      <c r="G19" s="347"/>
      <c r="H19" s="347"/>
      <c r="I19" s="347"/>
      <c r="J19" s="347"/>
      <c r="K19" s="347"/>
      <c r="L19" s="347"/>
      <c r="M19" s="347"/>
      <c r="N19" s="347"/>
      <c r="O19" s="348"/>
    </row>
    <row r="20" spans="2:15" s="146" customFormat="1" ht="20.85" customHeight="1">
      <c r="B20" s="151">
        <v>2</v>
      </c>
      <c r="C20" s="346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8"/>
    </row>
    <row r="21" spans="2:15" s="146" customFormat="1" ht="20.85" customHeight="1">
      <c r="B21" s="151">
        <v>3</v>
      </c>
      <c r="C21" s="346"/>
      <c r="D21" s="347"/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8"/>
    </row>
    <row r="22" spans="2:15" s="146" customFormat="1" ht="20.85" customHeight="1">
      <c r="B22" s="151">
        <v>4</v>
      </c>
      <c r="C22" s="346"/>
      <c r="D22" s="347"/>
      <c r="E22" s="347"/>
      <c r="F22" s="347"/>
      <c r="G22" s="347"/>
      <c r="H22" s="347"/>
      <c r="I22" s="347"/>
      <c r="J22" s="347"/>
      <c r="K22" s="347"/>
      <c r="L22" s="347"/>
      <c r="M22" s="347"/>
      <c r="N22" s="347"/>
      <c r="O22" s="348"/>
    </row>
    <row r="23" spans="2:15" s="146" customFormat="1" ht="20.85" customHeight="1">
      <c r="B23" s="151">
        <v>5</v>
      </c>
      <c r="C23" s="346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8"/>
    </row>
    <row r="24" spans="2:15" s="146" customFormat="1" ht="20.85" customHeight="1">
      <c r="B24" s="151">
        <v>6</v>
      </c>
      <c r="C24" s="346"/>
      <c r="D24" s="347"/>
      <c r="E24" s="347"/>
      <c r="F24" s="347"/>
      <c r="G24" s="347"/>
      <c r="H24" s="347"/>
      <c r="I24" s="347"/>
      <c r="J24" s="347"/>
      <c r="K24" s="347"/>
      <c r="L24" s="347"/>
      <c r="M24" s="347"/>
      <c r="N24" s="347"/>
      <c r="O24" s="348"/>
    </row>
    <row r="25" spans="2:15" s="146" customFormat="1" ht="20.85" customHeight="1">
      <c r="B25" s="151">
        <v>7</v>
      </c>
      <c r="C25" s="346"/>
      <c r="D25" s="347"/>
      <c r="E25" s="347"/>
      <c r="F25" s="347"/>
      <c r="G25" s="347"/>
      <c r="H25" s="347"/>
      <c r="I25" s="347"/>
      <c r="J25" s="347"/>
      <c r="K25" s="347"/>
      <c r="L25" s="347"/>
      <c r="M25" s="347"/>
      <c r="N25" s="347"/>
      <c r="O25" s="348"/>
    </row>
    <row r="26" spans="2:15" s="146" customFormat="1" ht="20.85" customHeight="1">
      <c r="B26" s="151">
        <v>8</v>
      </c>
      <c r="C26" s="346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8"/>
    </row>
    <row r="27" spans="2:15" s="146" customFormat="1" ht="20.85" customHeight="1">
      <c r="B27" s="151">
        <v>9</v>
      </c>
      <c r="C27" s="346"/>
      <c r="D27" s="347"/>
      <c r="E27" s="347"/>
      <c r="F27" s="347"/>
      <c r="G27" s="347"/>
      <c r="H27" s="347"/>
      <c r="I27" s="347"/>
      <c r="J27" s="347"/>
      <c r="K27" s="347"/>
      <c r="L27" s="347"/>
      <c r="M27" s="347"/>
      <c r="N27" s="347"/>
      <c r="O27" s="348"/>
    </row>
    <row r="28" spans="2:15" s="146" customFormat="1" ht="20.85" customHeight="1">
      <c r="B28" s="151">
        <v>10</v>
      </c>
      <c r="C28" s="346"/>
      <c r="D28" s="347"/>
      <c r="E28" s="347"/>
      <c r="F28" s="347"/>
      <c r="G28" s="347"/>
      <c r="H28" s="347"/>
      <c r="I28" s="347"/>
      <c r="J28" s="347"/>
      <c r="K28" s="347"/>
      <c r="L28" s="347"/>
      <c r="M28" s="347"/>
      <c r="N28" s="347"/>
      <c r="O28" s="348"/>
    </row>
    <row r="29" spans="2:15" s="146" customFormat="1" ht="20.85" customHeight="1">
      <c r="B29" s="151">
        <v>11</v>
      </c>
      <c r="C29" s="346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8"/>
    </row>
    <row r="30" spans="2:15" s="146" customFormat="1" ht="20.85" customHeight="1">
      <c r="B30" s="151">
        <v>12</v>
      </c>
      <c r="C30" s="346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8"/>
    </row>
    <row r="31" spans="2:15" s="146" customFormat="1" ht="20.85" customHeight="1">
      <c r="B31" s="151">
        <v>13</v>
      </c>
      <c r="C31" s="346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8"/>
    </row>
    <row r="32" spans="2:15" s="146" customFormat="1" ht="20.85" customHeight="1">
      <c r="B32" s="151">
        <v>14</v>
      </c>
      <c r="C32" s="346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8"/>
    </row>
    <row r="33" spans="2:15" s="146" customFormat="1" ht="20.85" customHeight="1">
      <c r="B33" s="151">
        <v>15</v>
      </c>
      <c r="C33" s="346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8"/>
    </row>
    <row r="34" spans="2:15" s="146" customFormat="1" ht="20.85" customHeight="1">
      <c r="B34" s="151">
        <v>16</v>
      </c>
      <c r="C34" s="346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8"/>
    </row>
    <row r="35" spans="2:15" s="146" customFormat="1" ht="20.85" customHeight="1">
      <c r="B35" s="151">
        <v>17</v>
      </c>
      <c r="C35" s="346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8"/>
    </row>
    <row r="36" spans="2:15" s="146" customFormat="1" ht="20.85" customHeight="1">
      <c r="B36" s="151">
        <v>18</v>
      </c>
      <c r="C36" s="346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8"/>
    </row>
    <row r="37" spans="2:15" s="146" customFormat="1" ht="20.85" customHeight="1">
      <c r="B37" s="151">
        <v>19</v>
      </c>
      <c r="C37" s="346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8"/>
    </row>
    <row r="38" spans="2:15" s="146" customFormat="1" ht="20.85" customHeight="1">
      <c r="B38" s="151">
        <v>20</v>
      </c>
      <c r="C38" s="346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8"/>
    </row>
    <row r="39" spans="2:15" s="146" customFormat="1" ht="20.85" customHeight="1">
      <c r="B39" s="151">
        <v>21</v>
      </c>
      <c r="C39" s="346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8"/>
    </row>
    <row r="40" spans="2:15" s="146" customFormat="1" ht="20.85" customHeight="1">
      <c r="B40" s="151">
        <v>22</v>
      </c>
      <c r="C40" s="346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8"/>
    </row>
    <row r="41" spans="2:15" s="146" customFormat="1" ht="20.85" customHeight="1">
      <c r="B41" s="151">
        <v>23</v>
      </c>
      <c r="C41" s="346"/>
      <c r="D41" s="347"/>
      <c r="E41" s="347"/>
      <c r="F41" s="347"/>
      <c r="G41" s="347"/>
      <c r="H41" s="347"/>
      <c r="I41" s="347"/>
      <c r="J41" s="347"/>
      <c r="K41" s="347"/>
      <c r="L41" s="347"/>
      <c r="M41" s="347"/>
      <c r="N41" s="347"/>
      <c r="O41" s="348"/>
    </row>
    <row r="42" spans="2:15" s="146" customFormat="1" ht="20.85" customHeight="1">
      <c r="B42" s="151">
        <v>24</v>
      </c>
      <c r="C42" s="346"/>
      <c r="D42" s="347"/>
      <c r="E42" s="347"/>
      <c r="F42" s="347"/>
      <c r="G42" s="347"/>
      <c r="H42" s="347"/>
      <c r="I42" s="347"/>
      <c r="J42" s="347"/>
      <c r="K42" s="347"/>
      <c r="L42" s="347"/>
      <c r="M42" s="347"/>
      <c r="N42" s="347"/>
      <c r="O42" s="348"/>
    </row>
    <row r="43" spans="2:15" s="146" customFormat="1" ht="20.85" customHeight="1">
      <c r="B43" s="151">
        <v>25</v>
      </c>
      <c r="C43" s="346"/>
      <c r="D43" s="347"/>
      <c r="E43" s="347"/>
      <c r="F43" s="347"/>
      <c r="G43" s="347"/>
      <c r="H43" s="347"/>
      <c r="I43" s="347"/>
      <c r="J43" s="347"/>
      <c r="K43" s="347"/>
      <c r="L43" s="347"/>
      <c r="M43" s="347"/>
      <c r="N43" s="347"/>
      <c r="O43" s="348"/>
    </row>
    <row r="44" spans="2:15" s="146" customFormat="1" ht="20.85" customHeight="1">
      <c r="B44" s="151">
        <v>26</v>
      </c>
      <c r="C44" s="346"/>
      <c r="D44" s="347"/>
      <c r="E44" s="347"/>
      <c r="F44" s="347"/>
      <c r="G44" s="347"/>
      <c r="H44" s="347"/>
      <c r="I44" s="347"/>
      <c r="J44" s="347"/>
      <c r="K44" s="347"/>
      <c r="L44" s="347"/>
      <c r="M44" s="347"/>
      <c r="N44" s="347"/>
      <c r="O44" s="348"/>
    </row>
    <row r="45" spans="2:15" s="146" customFormat="1" ht="20.85" customHeight="1">
      <c r="B45" s="151">
        <v>27</v>
      </c>
      <c r="C45" s="346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8"/>
    </row>
    <row r="46" spans="2:15" s="146" customFormat="1" ht="20.85" customHeight="1">
      <c r="B46" s="151">
        <v>28</v>
      </c>
      <c r="C46" s="346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8"/>
    </row>
    <row r="47" spans="2:15" s="146" customFormat="1" ht="20.85" customHeight="1">
      <c r="B47" s="151">
        <v>29</v>
      </c>
      <c r="C47" s="346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8"/>
    </row>
    <row r="48" spans="2:15" s="146" customFormat="1" ht="20.85" customHeight="1">
      <c r="B48" s="151">
        <v>30</v>
      </c>
      <c r="C48" s="346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8"/>
    </row>
    <row r="49" spans="2:15" s="146" customFormat="1" ht="20.85" customHeight="1">
      <c r="B49" s="151">
        <v>31</v>
      </c>
      <c r="C49" s="346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8"/>
    </row>
    <row r="50" spans="2:15" s="146" customFormat="1" ht="20.85" customHeight="1">
      <c r="B50" s="151">
        <v>32</v>
      </c>
      <c r="C50" s="346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8"/>
    </row>
    <row r="51" spans="2:15" s="146" customFormat="1" ht="20.85" customHeight="1">
      <c r="B51" s="151">
        <v>33</v>
      </c>
      <c r="C51" s="346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8"/>
    </row>
    <row r="52" spans="2:15" s="146" customFormat="1" ht="20.85" customHeight="1">
      <c r="B52" s="151">
        <v>34</v>
      </c>
      <c r="C52" s="346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8"/>
    </row>
    <row r="53" spans="2:15" s="146" customFormat="1" ht="20.85" customHeight="1">
      <c r="B53" s="151">
        <v>35</v>
      </c>
      <c r="C53" s="346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8"/>
    </row>
    <row r="54" spans="2:15" s="146" customFormat="1" ht="20.85" customHeight="1">
      <c r="B54" s="151">
        <v>36</v>
      </c>
      <c r="C54" s="346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8"/>
    </row>
    <row r="55" spans="2:15" s="146" customFormat="1" ht="20.85" customHeight="1">
      <c r="B55" s="151">
        <v>37</v>
      </c>
      <c r="C55" s="346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8"/>
    </row>
    <row r="56" spans="2:15" s="146" customFormat="1" ht="20.85" customHeight="1">
      <c r="B56" s="151">
        <v>38</v>
      </c>
      <c r="C56" s="346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8"/>
    </row>
    <row r="57" spans="2:15" s="146" customFormat="1" ht="20.85" customHeight="1">
      <c r="B57" s="151">
        <v>39</v>
      </c>
      <c r="C57" s="346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8"/>
    </row>
    <row r="58" spans="2:15" s="146" customFormat="1" ht="20.85" customHeight="1">
      <c r="B58" s="151">
        <v>40</v>
      </c>
      <c r="C58" s="346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8"/>
    </row>
    <row r="59" spans="2:15" s="146" customFormat="1" ht="20.85" customHeight="1">
      <c r="B59" s="151">
        <v>41</v>
      </c>
      <c r="C59" s="346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8"/>
    </row>
    <row r="60" spans="2:15" s="146" customFormat="1" ht="20.85" customHeight="1">
      <c r="B60" s="151">
        <v>42</v>
      </c>
      <c r="C60" s="346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8"/>
    </row>
    <row r="61" spans="2:15" s="146" customFormat="1" ht="20.85" customHeight="1">
      <c r="B61" s="151">
        <v>43</v>
      </c>
      <c r="C61" s="346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8"/>
    </row>
    <row r="62" spans="2:15" s="146" customFormat="1" ht="20.85" customHeight="1">
      <c r="B62" s="151">
        <v>44</v>
      </c>
      <c r="C62" s="346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8"/>
    </row>
    <row r="63" spans="2:15" s="146" customFormat="1" ht="20.85" customHeight="1">
      <c r="B63" s="151">
        <v>45</v>
      </c>
      <c r="C63" s="346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8"/>
    </row>
    <row r="64" spans="2:15" s="146" customFormat="1" ht="20.85" customHeight="1">
      <c r="B64" s="151">
        <v>46</v>
      </c>
      <c r="C64" s="346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8"/>
    </row>
    <row r="65" spans="2:15" s="146" customFormat="1" ht="20.85" customHeight="1">
      <c r="B65" s="151">
        <v>47</v>
      </c>
      <c r="C65" s="346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8"/>
    </row>
    <row r="66" spans="2:15" ht="15.75">
      <c r="B66" s="151">
        <v>48</v>
      </c>
      <c r="C66" s="346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8"/>
    </row>
    <row r="67" spans="2:15" ht="15.75">
      <c r="B67" s="151">
        <v>49</v>
      </c>
      <c r="C67" s="346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8"/>
    </row>
    <row r="68" spans="2:15" ht="16.149999999999999" thickBot="1">
      <c r="B68" s="151">
        <v>50</v>
      </c>
      <c r="C68" s="346"/>
      <c r="D68" s="349"/>
      <c r="E68" s="349"/>
      <c r="F68" s="349"/>
      <c r="G68" s="349"/>
      <c r="H68" s="349"/>
      <c r="I68" s="349"/>
      <c r="J68" s="349"/>
      <c r="K68" s="349"/>
      <c r="L68" s="349"/>
      <c r="M68" s="349"/>
      <c r="N68" s="347"/>
      <c r="O68" s="348"/>
    </row>
  </sheetData>
  <sheetProtection sheet="1" objects="1" scenarios="1" selectLockedCells="1"/>
  <mergeCells count="3">
    <mergeCell ref="B3:M3"/>
    <mergeCell ref="B17:O17"/>
    <mergeCell ref="N3:O15"/>
  </mergeCells>
  <phoneticPr fontId="23" type="noConversion"/>
  <conditionalFormatting sqref="D19:M68">
    <cfRule type="duplicateValues" dxfId="48" priority="2"/>
  </conditionalFormatting>
  <conditionalFormatting sqref="C19:C68">
    <cfRule type="duplicateValues" dxfId="47" priority="20"/>
  </conditionalFormatting>
  <dataValidations count="1">
    <dataValidation type="list" allowBlank="1" showInputMessage="1" showErrorMessage="1" sqref="D19:M68" xr:uid="{92C0EA59-D415-4B53-A5BF-8355881D51B3}">
      <formula1>listof_program_codes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70B54-9711-4D75-88B0-F74AC2E51CE6}">
  <sheetPr codeName="Sheet5">
    <tabColor theme="5" tint="-0.499984740745262"/>
  </sheetPr>
  <dimension ref="A1:KW507"/>
  <sheetViews>
    <sheetView zoomScale="96" zoomScaleNormal="80" workbookViewId="0">
      <pane xSplit="8" ySplit="3" topLeftCell="AA42" activePane="bottomRight" state="frozen"/>
      <selection activeCell="J28" sqref="J28"/>
      <selection pane="topRight" activeCell="J28" sqref="J28"/>
      <selection pane="bottomLeft" activeCell="J28" sqref="J28"/>
      <selection pane="bottomRight" activeCell="H60" sqref="H60"/>
    </sheetView>
  </sheetViews>
  <sheetFormatPr defaultColWidth="9" defaultRowHeight="14.25"/>
  <cols>
    <col min="1" max="1" width="2.796875" style="109" customWidth="1"/>
    <col min="2" max="2" width="6.06640625" style="109" customWidth="1"/>
    <col min="3" max="3" width="8.59765625" style="109" customWidth="1"/>
    <col min="4" max="4" width="27.33203125" style="109" customWidth="1"/>
    <col min="5" max="5" width="7.265625" style="109" bestFit="1" customWidth="1"/>
    <col min="6" max="6" width="9.53125" style="109" bestFit="1" customWidth="1"/>
    <col min="7" max="7" width="10.86328125" style="109" bestFit="1" customWidth="1"/>
    <col min="8" max="8" width="16.53125" style="109" customWidth="1"/>
    <col min="9" max="9" width="9.265625" style="109" bestFit="1" customWidth="1"/>
    <col min="10" max="16384" width="9" style="109"/>
  </cols>
  <sheetData>
    <row r="1" spans="1:309" ht="10.9" customHeight="1"/>
    <row r="2" spans="1:309" ht="21" customHeight="1">
      <c r="A2" s="110"/>
      <c r="B2" s="120" t="str">
        <f>IF(isProgramsConfirmed,"🔒","🔓")</f>
        <v>🔓</v>
      </c>
      <c r="C2" s="129" t="s">
        <v>177</v>
      </c>
      <c r="D2" s="130"/>
      <c r="E2" s="95"/>
      <c r="F2" s="95"/>
      <c r="G2" s="95"/>
      <c r="H2" s="95"/>
      <c r="I2" s="140">
        <f>IF(I3&lt;&gt;"",COUNTIF($I$3:I3,I3),"")</f>
        <v>1</v>
      </c>
      <c r="J2" s="140">
        <f>IF(J3&lt;&gt;"",COUNTIF($I$3:J3,J3),"")</f>
        <v>2</v>
      </c>
      <c r="K2" s="140">
        <f>IF(K3&lt;&gt;"",COUNTIF($I$3:K3,K3),"")</f>
        <v>3</v>
      </c>
      <c r="L2" s="140">
        <f>IF(L3&lt;&gt;"",COUNTIF($I$3:L3,L3),"")</f>
        <v>4</v>
      </c>
      <c r="M2" s="140">
        <f>IF(M3&lt;&gt;"",COUNTIF($I$3:M3,M3),"")</f>
        <v>5</v>
      </c>
      <c r="N2" s="140">
        <f>IF(N3&lt;&gt;"",COUNTIF($I$3:N3,N3),"")</f>
        <v>6</v>
      </c>
      <c r="O2" s="140">
        <f>IF(O3&lt;&gt;"",COUNTIF($I$3:O3,O3),"")</f>
        <v>7</v>
      </c>
      <c r="P2" s="140">
        <f>IF(P3&lt;&gt;"",COUNTIF($I$3:P3,P3),"")</f>
        <v>8</v>
      </c>
      <c r="Q2" s="140">
        <f>IF(Q3&lt;&gt;"",COUNTIF($I$3:Q3,Q3),"")</f>
        <v>9</v>
      </c>
      <c r="R2" s="140">
        <f>IF(R3&lt;&gt;"",COUNTIF($I$3:R3,R3),"")</f>
        <v>1</v>
      </c>
      <c r="S2" s="140">
        <f>IF(S3&lt;&gt;"",COUNTIF($I$3:S3,S3),"")</f>
        <v>2</v>
      </c>
      <c r="T2" s="140">
        <f>IF(T3&lt;&gt;"",COUNTIF($I$3:T3,T3),"")</f>
        <v>3</v>
      </c>
      <c r="U2" s="140">
        <f>IF(U3&lt;&gt;"",COUNTIF($I$3:U3,U3),"")</f>
        <v>4</v>
      </c>
      <c r="V2" s="140">
        <f>IF(V3&lt;&gt;"",COUNTIF($I$3:V3,V3),"")</f>
        <v>5</v>
      </c>
      <c r="W2" s="140">
        <f>IF(W3&lt;&gt;"",COUNTIF($I$3:W3,W3),"")</f>
        <v>6</v>
      </c>
      <c r="X2" s="140">
        <f>IF(X3&lt;&gt;"",COUNTIF($I$3:X3,X3),"")</f>
        <v>7</v>
      </c>
      <c r="Y2" s="140">
        <f>IF(Y3&lt;&gt;"",COUNTIF($I$3:Y3,Y3),"")</f>
        <v>8</v>
      </c>
      <c r="Z2" s="140">
        <f>IF(Z3&lt;&gt;"",COUNTIF($I$3:Z3,Z3),"")</f>
        <v>9</v>
      </c>
      <c r="AA2" s="140">
        <f>IF(AA3&lt;&gt;"",COUNTIF($I$3:AA3,AA3),"")</f>
        <v>1</v>
      </c>
      <c r="AB2" s="140">
        <f>IF(AB3&lt;&gt;"",COUNTIF($I$3:AB3,AB3),"")</f>
        <v>2</v>
      </c>
      <c r="AC2" s="140">
        <f>IF(AC3&lt;&gt;"",COUNTIF($I$3:AC3,AC3),"")</f>
        <v>3</v>
      </c>
      <c r="AD2" s="140">
        <f>IF(AD3&lt;&gt;"",COUNTIF($I$3:AD3,AD3),"")</f>
        <v>4</v>
      </c>
      <c r="AE2" s="140">
        <f>IF(AE3&lt;&gt;"",COUNTIF($I$3:AE3,AE3),"")</f>
        <v>5</v>
      </c>
      <c r="AF2" s="140">
        <f>IF(AF3&lt;&gt;"",COUNTIF($I$3:AF3,AF3),"")</f>
        <v>6</v>
      </c>
      <c r="AG2" s="140">
        <f>IF(AG3&lt;&gt;"",COUNTIF($I$3:AG3,AG3),"")</f>
        <v>7</v>
      </c>
      <c r="AH2" s="140">
        <f>IF(AH3&lt;&gt;"",COUNTIF($I$3:AH3,AH3),"")</f>
        <v>8</v>
      </c>
      <c r="AI2" s="140">
        <f>IF(AI3&lt;&gt;"",COUNTIF($I$3:AI3,AI3),"")</f>
        <v>9</v>
      </c>
      <c r="AJ2" s="140">
        <f>IF(AJ3&lt;&gt;"",COUNTIF($I$3:AJ3,AJ3),"")</f>
        <v>1</v>
      </c>
      <c r="AK2" s="140">
        <f>IF(AK3&lt;&gt;"",COUNTIF($I$3:AK3,AK3),"")</f>
        <v>2</v>
      </c>
      <c r="AL2" s="140">
        <f>IF(AL3&lt;&gt;"",COUNTIF($I$3:AL3,AL3),"")</f>
        <v>3</v>
      </c>
      <c r="AM2" s="140">
        <f>IF(AM3&lt;&gt;"",COUNTIF($I$3:AM3,AM3),"")</f>
        <v>4</v>
      </c>
      <c r="AN2" s="140">
        <f>IF(AN3&lt;&gt;"",COUNTIF($I$3:AN3,AN3),"")</f>
        <v>5</v>
      </c>
      <c r="AO2" s="140">
        <f>IF(AO3&lt;&gt;"",COUNTIF($I$3:AO3,AO3),"")</f>
        <v>6</v>
      </c>
      <c r="AP2" s="140">
        <f>IF(AP3&lt;&gt;"",COUNTIF($I$3:AP3,AP3),"")</f>
        <v>7</v>
      </c>
      <c r="AQ2" s="140">
        <f>IF(AQ3&lt;&gt;"",COUNTIF($I$3:AQ3,AQ3),"")</f>
        <v>8</v>
      </c>
      <c r="AR2" s="140">
        <f>IF(AR3&lt;&gt;"",COUNTIF($I$3:AR3,AR3),"")</f>
        <v>9</v>
      </c>
      <c r="AS2" s="140" t="e">
        <f>IF(AS3&lt;&gt;"",COUNTIF($I$3:AS3,AS3),"")</f>
        <v>#REF!</v>
      </c>
      <c r="AT2" s="140" t="e">
        <f>IF(AT3&lt;&gt;"",COUNTIF($I$3:AT3,AT3),"")</f>
        <v>#REF!</v>
      </c>
      <c r="AU2" s="140" t="e">
        <f>IF(AU3&lt;&gt;"",COUNTIF($I$3:AU3,AU3),"")</f>
        <v>#REF!</v>
      </c>
      <c r="AV2" s="140" t="e">
        <f>IF(AV3&lt;&gt;"",COUNTIF($I$3:AV3,AV3),"")</f>
        <v>#REF!</v>
      </c>
      <c r="AW2" s="140" t="e">
        <f>IF(AW3&lt;&gt;"",COUNTIF($I$3:AW3,AW3),"")</f>
        <v>#REF!</v>
      </c>
      <c r="AX2" s="140" t="e">
        <f>IF(AX3&lt;&gt;"",COUNTIF($I$3:AX3,AX3),"")</f>
        <v>#REF!</v>
      </c>
      <c r="AY2" s="140" t="e">
        <f>IF(AY3&lt;&gt;"",COUNTIF($I$3:AY3,AY3),"")</f>
        <v>#REF!</v>
      </c>
      <c r="AZ2" s="140" t="e">
        <f>IF(AZ3&lt;&gt;"",COUNTIF($I$3:AZ3,AZ3),"")</f>
        <v>#REF!</v>
      </c>
      <c r="BA2" s="140" t="e">
        <f>IF(BA3&lt;&gt;"",COUNTIF($I$3:BA3,BA3),"")</f>
        <v>#REF!</v>
      </c>
      <c r="BB2" s="140" t="e">
        <f>IF(BB3&lt;&gt;"",COUNTIF($I$3:BB3,BB3),"")</f>
        <v>#REF!</v>
      </c>
      <c r="BC2" s="140" t="e">
        <f>IF(BC3&lt;&gt;"",COUNTIF($I$3:BC3,BC3),"")</f>
        <v>#REF!</v>
      </c>
      <c r="BD2" s="140" t="e">
        <f>IF(BD3&lt;&gt;"",COUNTIF($I$3:BD3,BD3),"")</f>
        <v>#REF!</v>
      </c>
      <c r="BE2" s="140" t="e">
        <f>IF(BE3&lt;&gt;"",COUNTIF($I$3:BE3,BE3),"")</f>
        <v>#REF!</v>
      </c>
      <c r="BF2" s="140" t="e">
        <f>IF(BF3&lt;&gt;"",COUNTIF($I$3:BF3,BF3),"")</f>
        <v>#REF!</v>
      </c>
      <c r="BG2" s="140" t="e">
        <f>IF(BG3&lt;&gt;"",COUNTIF($I$3:BG3,BG3),"")</f>
        <v>#REF!</v>
      </c>
      <c r="BH2" s="140" t="e">
        <f>IF(BH3&lt;&gt;"",COUNTIF($I$3:BH3,BH3),"")</f>
        <v>#REF!</v>
      </c>
      <c r="BI2" s="140" t="e">
        <f>IF(BI3&lt;&gt;"",COUNTIF($I$3:BI3,BI3),"")</f>
        <v>#REF!</v>
      </c>
      <c r="BJ2" s="140" t="e">
        <f>IF(BJ3&lt;&gt;"",COUNTIF($I$3:BJ3,BJ3),"")</f>
        <v>#REF!</v>
      </c>
      <c r="BK2" s="140" t="e">
        <f>IF(BK3&lt;&gt;"",COUNTIF($I$3:BK3,BK3),"")</f>
        <v>#REF!</v>
      </c>
      <c r="BL2" s="140" t="e">
        <f>IF(BL3&lt;&gt;"",COUNTIF($I$3:BL3,BL3),"")</f>
        <v>#REF!</v>
      </c>
      <c r="BM2" s="140" t="e">
        <f>IF(BM3&lt;&gt;"",COUNTIF($I$3:BM3,BM3),"")</f>
        <v>#REF!</v>
      </c>
      <c r="BN2" s="140" t="e">
        <f>IF(BN3&lt;&gt;"",COUNTIF($I$3:BN3,BN3),"")</f>
        <v>#REF!</v>
      </c>
      <c r="BO2" s="140" t="e">
        <f>IF(BO3&lt;&gt;"",COUNTIF($I$3:BO3,BO3),"")</f>
        <v>#REF!</v>
      </c>
      <c r="BP2" s="140" t="e">
        <f>IF(BP3&lt;&gt;"",COUNTIF($I$3:BP3,BP3),"")</f>
        <v>#REF!</v>
      </c>
      <c r="BQ2" s="140" t="e">
        <f>IF(BQ3&lt;&gt;"",COUNTIF($I$3:BQ3,BQ3),"")</f>
        <v>#REF!</v>
      </c>
      <c r="BR2" s="140" t="e">
        <f>IF(BR3&lt;&gt;"",COUNTIF($I$3:BR3,BR3),"")</f>
        <v>#REF!</v>
      </c>
      <c r="BS2" s="140" t="e">
        <f>IF(BS3&lt;&gt;"",COUNTIF($I$3:BS3,BS3),"")</f>
        <v>#REF!</v>
      </c>
      <c r="BT2" s="140" t="e">
        <f>IF(BT3&lt;&gt;"",COUNTIF($I$3:BT3,BT3),"")</f>
        <v>#REF!</v>
      </c>
      <c r="BU2" s="140" t="e">
        <f>IF(BU3&lt;&gt;"",COUNTIF($I$3:BU3,BU3),"")</f>
        <v>#REF!</v>
      </c>
      <c r="BV2" s="140" t="e">
        <f>IF(BV3&lt;&gt;"",COUNTIF($I$3:BV3,BV3),"")</f>
        <v>#REF!</v>
      </c>
      <c r="BW2" s="140" t="e">
        <f>IF(BW3&lt;&gt;"",COUNTIF($I$3:BW3,BW3),"")</f>
        <v>#REF!</v>
      </c>
      <c r="BX2" s="140" t="e">
        <f>IF(BX3&lt;&gt;"",COUNTIF($I$3:BX3,BX3),"")</f>
        <v>#REF!</v>
      </c>
      <c r="BY2" s="140" t="e">
        <f>IF(BY3&lt;&gt;"",COUNTIF($I$3:BY3,BY3),"")</f>
        <v>#REF!</v>
      </c>
      <c r="BZ2" s="140" t="e">
        <f>IF(BZ3&lt;&gt;"",COUNTIF($I$3:BZ3,BZ3),"")</f>
        <v>#REF!</v>
      </c>
      <c r="CA2" s="140" t="e">
        <f>IF(CA3&lt;&gt;"",COUNTIF($I$3:CA3,CA3),"")</f>
        <v>#REF!</v>
      </c>
      <c r="CB2" s="140" t="e">
        <f>IF(CB3&lt;&gt;"",COUNTIF($I$3:CB3,CB3),"")</f>
        <v>#REF!</v>
      </c>
      <c r="CC2" s="140" t="e">
        <f>IF(CC3&lt;&gt;"",COUNTIF($I$3:CC3,CC3),"")</f>
        <v>#REF!</v>
      </c>
      <c r="CD2" s="140" t="e">
        <f>IF(CD3&lt;&gt;"",COUNTIF($I$3:CD3,CD3),"")</f>
        <v>#REF!</v>
      </c>
      <c r="CE2" s="140" t="e">
        <f>IF(CE3&lt;&gt;"",COUNTIF($I$3:CE3,CE3),"")</f>
        <v>#REF!</v>
      </c>
      <c r="CF2" s="140" t="e">
        <f>IF(CF3&lt;&gt;"",COUNTIF($I$3:CF3,CF3),"")</f>
        <v>#REF!</v>
      </c>
      <c r="CG2" s="140" t="e">
        <f>IF(CG3&lt;&gt;"",COUNTIF($I$3:CG3,CG3),"")</f>
        <v>#REF!</v>
      </c>
      <c r="CH2" s="140" t="e">
        <f>IF(CH3&lt;&gt;"",COUNTIF($I$3:CH3,CH3),"")</f>
        <v>#REF!</v>
      </c>
      <c r="CI2" s="140" t="e">
        <f>IF(CI3&lt;&gt;"",COUNTIF($I$3:CI3,CI3),"")</f>
        <v>#REF!</v>
      </c>
      <c r="CJ2" s="140" t="e">
        <f>IF(CJ3&lt;&gt;"",COUNTIF($I$3:CJ3,CJ3),"")</f>
        <v>#REF!</v>
      </c>
      <c r="CK2" s="140" t="e">
        <f>IF(CK3&lt;&gt;"",COUNTIF($I$3:CK3,CK3),"")</f>
        <v>#REF!</v>
      </c>
      <c r="CL2" s="140" t="e">
        <f>IF(CL3&lt;&gt;"",COUNTIF($I$3:CL3,CL3),"")</f>
        <v>#REF!</v>
      </c>
      <c r="CM2" s="140" t="e">
        <f>IF(CM3&lt;&gt;"",COUNTIF($I$3:CM3,CM3),"")</f>
        <v>#REF!</v>
      </c>
      <c r="CN2" s="140" t="e">
        <f>IF(CN3&lt;&gt;"",COUNTIF($I$3:CN3,CN3),"")</f>
        <v>#REF!</v>
      </c>
      <c r="CO2" s="140" t="e">
        <f>IF(CO3&lt;&gt;"",COUNTIF($I$3:CO3,CO3),"")</f>
        <v>#REF!</v>
      </c>
      <c r="CP2" s="140" t="e">
        <f>IF(CP3&lt;&gt;"",COUNTIF($I$3:CP3,CP3),"")</f>
        <v>#REF!</v>
      </c>
      <c r="CQ2" s="140" t="e">
        <f>IF(CQ3&lt;&gt;"",COUNTIF($I$3:CQ3,CQ3),"")</f>
        <v>#REF!</v>
      </c>
      <c r="CR2" s="140" t="e">
        <f>IF(CR3&lt;&gt;"",COUNTIF($I$3:CR3,CR3),"")</f>
        <v>#REF!</v>
      </c>
      <c r="CS2" s="140" t="e">
        <f>IF(CS3&lt;&gt;"",COUNTIF($I$3:CS3,CS3),"")</f>
        <v>#REF!</v>
      </c>
      <c r="CT2" s="140" t="e">
        <f>IF(CT3&lt;&gt;"",COUNTIF($I$3:CT3,CT3),"")</f>
        <v>#REF!</v>
      </c>
      <c r="CU2" s="140" t="e">
        <f>IF(CU3&lt;&gt;"",COUNTIF($I$3:CU3,CU3),"")</f>
        <v>#REF!</v>
      </c>
      <c r="CV2" s="140" t="e">
        <f>IF(CV3&lt;&gt;"",COUNTIF($I$3:CV3,CV3),"")</f>
        <v>#REF!</v>
      </c>
      <c r="CW2" s="140" t="e">
        <f>IF(CW3&lt;&gt;"",COUNTIF($I$3:CW3,CW3),"")</f>
        <v>#REF!</v>
      </c>
      <c r="CX2" s="140" t="e">
        <f>IF(CX3&lt;&gt;"",COUNTIF($I$3:CX3,CX3),"")</f>
        <v>#REF!</v>
      </c>
      <c r="CY2" s="140" t="e">
        <f>IF(CY3&lt;&gt;"",COUNTIF($I$3:CY3,CY3),"")</f>
        <v>#REF!</v>
      </c>
      <c r="CZ2" s="140" t="e">
        <f>IF(CZ3&lt;&gt;"",COUNTIF($I$3:CZ3,CZ3),"")</f>
        <v>#REF!</v>
      </c>
      <c r="DA2" s="140" t="e">
        <f>IF(DA3&lt;&gt;"",COUNTIF($I$3:DA3,DA3),"")</f>
        <v>#REF!</v>
      </c>
      <c r="DB2" s="140" t="e">
        <f>IF(DB3&lt;&gt;"",COUNTIF($I$3:DB3,DB3),"")</f>
        <v>#REF!</v>
      </c>
      <c r="DC2" s="140" t="e">
        <f>IF(DC3&lt;&gt;"",COUNTIF($I$3:DC3,DC3),"")</f>
        <v>#REF!</v>
      </c>
      <c r="DD2" s="140" t="e">
        <f>IF(DD3&lt;&gt;"",COUNTIF($I$3:DD3,DD3),"")</f>
        <v>#REF!</v>
      </c>
      <c r="DE2" s="140" t="e">
        <f>IF(DE3&lt;&gt;"",COUNTIF($I$3:DE3,DE3),"")</f>
        <v>#REF!</v>
      </c>
      <c r="DF2" s="140" t="e">
        <f>IF(DF3&lt;&gt;"",COUNTIF($I$3:DF3,DF3),"")</f>
        <v>#REF!</v>
      </c>
      <c r="DG2" s="140" t="e">
        <f>IF(DG3&lt;&gt;"",COUNTIF($I$3:DG3,DG3),"")</f>
        <v>#REF!</v>
      </c>
      <c r="DH2" s="140" t="e">
        <f>IF(DH3&lt;&gt;"",COUNTIF($I$3:DH3,DH3),"")</f>
        <v>#REF!</v>
      </c>
      <c r="DI2" s="140" t="e">
        <f>IF(DI3&lt;&gt;"",COUNTIF($I$3:DI3,DI3),"")</f>
        <v>#REF!</v>
      </c>
      <c r="DJ2" s="140" t="e">
        <f>IF(DJ3&lt;&gt;"",COUNTIF($I$3:DJ3,DJ3),"")</f>
        <v>#REF!</v>
      </c>
      <c r="DK2" s="140" t="e">
        <f>IF(DK3&lt;&gt;"",COUNTIF($I$3:DK3,DK3),"")</f>
        <v>#REF!</v>
      </c>
      <c r="DL2" s="140" t="e">
        <f>IF(DL3&lt;&gt;"",COUNTIF($I$3:DL3,DL3),"")</f>
        <v>#REF!</v>
      </c>
      <c r="DM2" s="140" t="e">
        <f>IF(DM3&lt;&gt;"",COUNTIF($I$3:DM3,DM3),"")</f>
        <v>#REF!</v>
      </c>
      <c r="DN2" s="140" t="e">
        <f>IF(DN3&lt;&gt;"",COUNTIF($I$3:DN3,DN3),"")</f>
        <v>#REF!</v>
      </c>
      <c r="DO2" s="140" t="e">
        <f>IF(DO3&lt;&gt;"",COUNTIF($I$3:DO3,DO3),"")</f>
        <v>#REF!</v>
      </c>
      <c r="DP2" s="140" t="e">
        <f>IF(DP3&lt;&gt;"",COUNTIF($I$3:DP3,DP3),"")</f>
        <v>#REF!</v>
      </c>
      <c r="DQ2" s="140" t="e">
        <f>IF(DQ3&lt;&gt;"",COUNTIF($I$3:DQ3,DQ3),"")</f>
        <v>#REF!</v>
      </c>
      <c r="DR2" s="140" t="e">
        <f>IF(DR3&lt;&gt;"",COUNTIF($I$3:DR3,DR3),"")</f>
        <v>#REF!</v>
      </c>
      <c r="DS2" s="140" t="e">
        <f>IF(DS3&lt;&gt;"",COUNTIF($I$3:DS3,DS3),"")</f>
        <v>#REF!</v>
      </c>
      <c r="DT2" s="140" t="e">
        <f>IF(DT3&lt;&gt;"",COUNTIF($I$3:DT3,DT3),"")</f>
        <v>#REF!</v>
      </c>
      <c r="DU2" s="140" t="e">
        <f>IF(DU3&lt;&gt;"",COUNTIF($I$3:DU3,DU3),"")</f>
        <v>#REF!</v>
      </c>
      <c r="DV2" s="140" t="e">
        <f>IF(DV3&lt;&gt;"",COUNTIF($I$3:DV3,DV3),"")</f>
        <v>#REF!</v>
      </c>
      <c r="DW2" s="140" t="e">
        <f>IF(DW3&lt;&gt;"",COUNTIF($I$3:DW3,DW3),"")</f>
        <v>#REF!</v>
      </c>
      <c r="DX2" s="140" t="e">
        <f>IF(DX3&lt;&gt;"",COUNTIF($I$3:DX3,DX3),"")</f>
        <v>#REF!</v>
      </c>
      <c r="DY2" s="140" t="e">
        <f>IF(DY3&lt;&gt;"",COUNTIF($I$3:DY3,DY3),"")</f>
        <v>#REF!</v>
      </c>
      <c r="DZ2" s="140" t="e">
        <f>IF(DZ3&lt;&gt;"",COUNTIF($I$3:DZ3,DZ3),"")</f>
        <v>#REF!</v>
      </c>
      <c r="EA2" s="140" t="e">
        <f>IF(EA3&lt;&gt;"",COUNTIF($I$3:EA3,EA3),"")</f>
        <v>#REF!</v>
      </c>
      <c r="EB2" s="140" t="e">
        <f>IF(EB3&lt;&gt;"",COUNTIF($I$3:EB3,EB3),"")</f>
        <v>#REF!</v>
      </c>
      <c r="EC2" s="140" t="e">
        <f>IF(EC3&lt;&gt;"",COUNTIF($I$3:EC3,EC3),"")</f>
        <v>#REF!</v>
      </c>
      <c r="ED2" s="140" t="e">
        <f>IF(ED3&lt;&gt;"",COUNTIF($I$3:ED3,ED3),"")</f>
        <v>#REF!</v>
      </c>
      <c r="EE2" s="140" t="e">
        <f>IF(EE3&lt;&gt;"",COUNTIF($I$3:EE3,EE3),"")</f>
        <v>#REF!</v>
      </c>
      <c r="EF2" s="140" t="e">
        <f>IF(EF3&lt;&gt;"",COUNTIF($I$3:EF3,EF3),"")</f>
        <v>#REF!</v>
      </c>
      <c r="EG2" s="140" t="e">
        <f>IF(EG3&lt;&gt;"",COUNTIF($I$3:EG3,EG3),"")</f>
        <v>#REF!</v>
      </c>
      <c r="EH2" s="140" t="e">
        <f>IF(EH3&lt;&gt;"",COUNTIF($I$3:EH3,EH3),"")</f>
        <v>#REF!</v>
      </c>
      <c r="EI2" s="140" t="e">
        <f>IF(EI3&lt;&gt;"",COUNTIF($I$3:EI3,EI3),"")</f>
        <v>#REF!</v>
      </c>
      <c r="EJ2" s="140" t="e">
        <f>IF(EJ3&lt;&gt;"",COUNTIF($I$3:EJ3,EJ3),"")</f>
        <v>#REF!</v>
      </c>
      <c r="EK2" s="140" t="e">
        <f>IF(EK3&lt;&gt;"",COUNTIF($I$3:EK3,EK3),"")</f>
        <v>#REF!</v>
      </c>
      <c r="EL2" s="140" t="e">
        <f>IF(EL3&lt;&gt;"",COUNTIF($I$3:EL3,EL3),"")</f>
        <v>#REF!</v>
      </c>
      <c r="EM2" s="140" t="e">
        <f>IF(EM3&lt;&gt;"",COUNTIF($I$3:EM3,EM3),"")</f>
        <v>#REF!</v>
      </c>
      <c r="EN2" s="140" t="e">
        <f>IF(EN3&lt;&gt;"",COUNTIF($I$3:EN3,EN3),"")</f>
        <v>#REF!</v>
      </c>
      <c r="EO2" s="140" t="e">
        <f>IF(EO3&lt;&gt;"",COUNTIF($I$3:EO3,EO3),"")</f>
        <v>#REF!</v>
      </c>
      <c r="EP2" s="140" t="e">
        <f>IF(EP3&lt;&gt;"",COUNTIF($I$3:EP3,EP3),"")</f>
        <v>#REF!</v>
      </c>
      <c r="EQ2" s="140" t="e">
        <f>IF(EQ3&lt;&gt;"",COUNTIF($I$3:EQ3,EQ3),"")</f>
        <v>#REF!</v>
      </c>
      <c r="ER2" s="140" t="e">
        <f>IF(ER3&lt;&gt;"",COUNTIF($I$3:ER3,ER3),"")</f>
        <v>#REF!</v>
      </c>
      <c r="ES2" s="140" t="e">
        <f>IF(ES3&lt;&gt;"",COUNTIF($I$3:ES3,ES3),"")</f>
        <v>#REF!</v>
      </c>
      <c r="ET2" s="140" t="e">
        <f>IF(ET3&lt;&gt;"",COUNTIF($I$3:ET3,ET3),"")</f>
        <v>#REF!</v>
      </c>
      <c r="EU2" s="140" t="e">
        <f>IF(EU3&lt;&gt;"",COUNTIF($I$3:EU3,EU3),"")</f>
        <v>#REF!</v>
      </c>
      <c r="EV2" s="140" t="e">
        <f>IF(EV3&lt;&gt;"",COUNTIF($I$3:EV3,EV3),"")</f>
        <v>#REF!</v>
      </c>
      <c r="EW2" s="140" t="e">
        <f>IF(EW3&lt;&gt;"",COUNTIF($I$3:EW3,EW3),"")</f>
        <v>#REF!</v>
      </c>
      <c r="EX2" s="140" t="e">
        <f>IF(EX3&lt;&gt;"",COUNTIF($I$3:EX3,EX3),"")</f>
        <v>#REF!</v>
      </c>
      <c r="EY2" s="140" t="e">
        <f>IF(EY3&lt;&gt;"",COUNTIF($I$3:EY3,EY3),"")</f>
        <v>#REF!</v>
      </c>
      <c r="EZ2" s="140" t="e">
        <f>IF(EZ3&lt;&gt;"",COUNTIF($I$3:EZ3,EZ3),"")</f>
        <v>#REF!</v>
      </c>
      <c r="FA2" s="140" t="e">
        <f>IF(FA3&lt;&gt;"",COUNTIF($I$3:FA3,FA3),"")</f>
        <v>#REF!</v>
      </c>
      <c r="FB2" s="140" t="e">
        <f>IF(FB3&lt;&gt;"",COUNTIF($I$3:FB3,FB3),"")</f>
        <v>#REF!</v>
      </c>
      <c r="FC2" s="140" t="e">
        <f>IF(FC3&lt;&gt;"",COUNTIF($I$3:FC3,FC3),"")</f>
        <v>#REF!</v>
      </c>
      <c r="FD2" s="140" t="e">
        <f>IF(FD3&lt;&gt;"",COUNTIF($I$3:FD3,FD3),"")</f>
        <v>#REF!</v>
      </c>
      <c r="FE2" s="140" t="e">
        <f>IF(FE3&lt;&gt;"",COUNTIF($I$3:FE3,FE3),"")</f>
        <v>#REF!</v>
      </c>
      <c r="FF2" s="140" t="e">
        <f>IF(FF3&lt;&gt;"",COUNTIF($I$3:FF3,FF3),"")</f>
        <v>#REF!</v>
      </c>
      <c r="FG2" s="140" t="e">
        <f>IF(FG3&lt;&gt;"",COUNTIF($I$3:FG3,FG3),"")</f>
        <v>#REF!</v>
      </c>
      <c r="FH2" s="140" t="e">
        <f>IF(FH3&lt;&gt;"",COUNTIF($I$3:FH3,FH3),"")</f>
        <v>#REF!</v>
      </c>
      <c r="FI2" s="140" t="e">
        <f>IF(FI3&lt;&gt;"",COUNTIF($I$3:FI3,FI3),"")</f>
        <v>#REF!</v>
      </c>
      <c r="FJ2" s="140" t="e">
        <f>IF(FJ3&lt;&gt;"",COUNTIF($I$3:FJ3,FJ3),"")</f>
        <v>#REF!</v>
      </c>
      <c r="FK2" s="140" t="e">
        <f>IF(FK3&lt;&gt;"",COUNTIF($I$3:FK3,FK3),"")</f>
        <v>#REF!</v>
      </c>
      <c r="FL2" s="140" t="e">
        <f>IF(FL3&lt;&gt;"",COUNTIF($I$3:FL3,FL3),"")</f>
        <v>#REF!</v>
      </c>
      <c r="FM2" s="140" t="e">
        <f>IF(FM3&lt;&gt;"",COUNTIF($I$3:FM3,FM3),"")</f>
        <v>#REF!</v>
      </c>
      <c r="FN2" s="140" t="e">
        <f>IF(FN3&lt;&gt;"",COUNTIF($I$3:FN3,FN3),"")</f>
        <v>#REF!</v>
      </c>
      <c r="FO2" s="140" t="e">
        <f>IF(FO3&lt;&gt;"",COUNTIF($I$3:FO3,FO3),"")</f>
        <v>#REF!</v>
      </c>
      <c r="FP2" s="140" t="e">
        <f>IF(FP3&lt;&gt;"",COUNTIF($I$3:FP3,FP3),"")</f>
        <v>#REF!</v>
      </c>
      <c r="FQ2" s="140" t="e">
        <f>IF(FQ3&lt;&gt;"",COUNTIF($I$3:FQ3,FQ3),"")</f>
        <v>#REF!</v>
      </c>
      <c r="FR2" s="140" t="e">
        <f>IF(FR3&lt;&gt;"",COUNTIF($I$3:FR3,FR3),"")</f>
        <v>#REF!</v>
      </c>
      <c r="FS2" s="140" t="e">
        <f>IF(FS3&lt;&gt;"",COUNTIF($I$3:FS3,FS3),"")</f>
        <v>#REF!</v>
      </c>
      <c r="FT2" s="140" t="e">
        <f>IF(FT3&lt;&gt;"",COUNTIF($I$3:FT3,FT3),"")</f>
        <v>#REF!</v>
      </c>
      <c r="FU2" s="140" t="e">
        <f>IF(FU3&lt;&gt;"",COUNTIF($I$3:FU3,FU3),"")</f>
        <v>#REF!</v>
      </c>
      <c r="FV2" s="140" t="e">
        <f>IF(FV3&lt;&gt;"",COUNTIF($I$3:FV3,FV3),"")</f>
        <v>#REF!</v>
      </c>
      <c r="FW2" s="140" t="e">
        <f>IF(FW3&lt;&gt;"",COUNTIF($I$3:FW3,FW3),"")</f>
        <v>#REF!</v>
      </c>
      <c r="FX2" s="140" t="e">
        <f>IF(FX3&lt;&gt;"",COUNTIF($I$3:FX3,FX3),"")</f>
        <v>#REF!</v>
      </c>
      <c r="FY2" s="140" t="e">
        <f>IF(FY3&lt;&gt;"",COUNTIF($I$3:FY3,FY3),"")</f>
        <v>#REF!</v>
      </c>
      <c r="FZ2" s="140" t="e">
        <f>IF(FZ3&lt;&gt;"",COUNTIF($I$3:FZ3,FZ3),"")</f>
        <v>#REF!</v>
      </c>
      <c r="GA2" s="140" t="e">
        <f>IF(GA3&lt;&gt;"",COUNTIF($I$3:GA3,GA3),"")</f>
        <v>#REF!</v>
      </c>
      <c r="GB2" s="140" t="e">
        <f>IF(GB3&lt;&gt;"",COUNTIF($I$3:GB3,GB3),"")</f>
        <v>#REF!</v>
      </c>
      <c r="GC2" s="140" t="e">
        <f>IF(GC3&lt;&gt;"",COUNTIF($I$3:GC3,GC3),"")</f>
        <v>#REF!</v>
      </c>
      <c r="GD2" s="140" t="e">
        <f>IF(GD3&lt;&gt;"",COUNTIF($I$3:GD3,GD3),"")</f>
        <v>#REF!</v>
      </c>
      <c r="GE2" s="140" t="e">
        <f>IF(GE3&lt;&gt;"",COUNTIF($I$3:GE3,GE3),"")</f>
        <v>#REF!</v>
      </c>
      <c r="GF2" s="140" t="e">
        <f>IF(GF3&lt;&gt;"",COUNTIF($I$3:GF3,GF3),"")</f>
        <v>#REF!</v>
      </c>
      <c r="GG2" s="140" t="e">
        <f>IF(GG3&lt;&gt;"",COUNTIF($I$3:GG3,GG3),"")</f>
        <v>#REF!</v>
      </c>
      <c r="GH2" s="140" t="e">
        <f>IF(GH3&lt;&gt;"",COUNTIF($I$3:GH3,GH3),"")</f>
        <v>#REF!</v>
      </c>
      <c r="GI2" s="140" t="e">
        <f>IF(GI3&lt;&gt;"",COUNTIF($I$3:GI3,GI3),"")</f>
        <v>#REF!</v>
      </c>
      <c r="GJ2" s="140" t="e">
        <f>IF(GJ3&lt;&gt;"",COUNTIF($I$3:GJ3,GJ3),"")</f>
        <v>#REF!</v>
      </c>
      <c r="GK2" s="140" t="e">
        <f>IF(GK3&lt;&gt;"",COUNTIF($I$3:GK3,GK3),"")</f>
        <v>#REF!</v>
      </c>
      <c r="GL2" s="140" t="e">
        <f>IF(GL3&lt;&gt;"",COUNTIF($I$3:GL3,GL3),"")</f>
        <v>#REF!</v>
      </c>
      <c r="GM2" s="140" t="e">
        <f>IF(GM3&lt;&gt;"",COUNTIF($I$3:GM3,GM3),"")</f>
        <v>#REF!</v>
      </c>
      <c r="GN2" s="140" t="e">
        <f>IF(GN3&lt;&gt;"",COUNTIF($I$3:GN3,GN3),"")</f>
        <v>#REF!</v>
      </c>
      <c r="GO2" s="140" t="e">
        <f>IF(GO3&lt;&gt;"",COUNTIF($I$3:GO3,GO3),"")</f>
        <v>#REF!</v>
      </c>
      <c r="GP2" s="140" t="e">
        <f>IF(GP3&lt;&gt;"",COUNTIF($I$3:GP3,GP3),"")</f>
        <v>#REF!</v>
      </c>
      <c r="GQ2" s="140" t="e">
        <f>IF(GQ3&lt;&gt;"",COUNTIF($I$3:GQ3,GQ3),"")</f>
        <v>#REF!</v>
      </c>
      <c r="GR2" s="140" t="e">
        <f>IF(GR3&lt;&gt;"",COUNTIF($I$3:GR3,GR3),"")</f>
        <v>#REF!</v>
      </c>
      <c r="GS2" s="140" t="e">
        <f>IF(GS3&lt;&gt;"",COUNTIF($I$3:GS3,GS3),"")</f>
        <v>#REF!</v>
      </c>
      <c r="GT2" s="140" t="e">
        <f>IF(GT3&lt;&gt;"",COUNTIF($I$3:GT3,GT3),"")</f>
        <v>#REF!</v>
      </c>
      <c r="GU2" s="140" t="e">
        <f>IF(GU3&lt;&gt;"",COUNTIF($I$3:GU3,GU3),"")</f>
        <v>#REF!</v>
      </c>
      <c r="GV2" s="140" t="e">
        <f>IF(GV3&lt;&gt;"",COUNTIF($I$3:GV3,GV3),"")</f>
        <v>#REF!</v>
      </c>
      <c r="GW2" s="140" t="e">
        <f>IF(GW3&lt;&gt;"",COUNTIF($I$3:GW3,GW3),"")</f>
        <v>#REF!</v>
      </c>
      <c r="GX2" s="140" t="e">
        <f>IF(GX3&lt;&gt;"",COUNTIF($I$3:GX3,GX3),"")</f>
        <v>#REF!</v>
      </c>
      <c r="GY2" s="140" t="e">
        <f>IF(GY3&lt;&gt;"",COUNTIF($I$3:GY3,GY3),"")</f>
        <v>#REF!</v>
      </c>
      <c r="GZ2" s="140" t="e">
        <f>IF(GZ3&lt;&gt;"",COUNTIF($I$3:GZ3,GZ3),"")</f>
        <v>#REF!</v>
      </c>
      <c r="HA2" s="140" t="e">
        <f>IF(HA3&lt;&gt;"",COUNTIF($I$3:HA3,HA3),"")</f>
        <v>#REF!</v>
      </c>
      <c r="HB2" s="140" t="e">
        <f>IF(HB3&lt;&gt;"",COUNTIF($I$3:HB3,HB3),"")</f>
        <v>#REF!</v>
      </c>
      <c r="HC2" s="140" t="e">
        <f>IF(HC3&lt;&gt;"",COUNTIF($I$3:HC3,HC3),"")</f>
        <v>#REF!</v>
      </c>
      <c r="HD2" s="140" t="e">
        <f>IF(HD3&lt;&gt;"",COUNTIF($I$3:HD3,HD3),"")</f>
        <v>#REF!</v>
      </c>
      <c r="HE2" s="140" t="e">
        <f>IF(HE3&lt;&gt;"",COUNTIF($I$3:HE3,HE3),"")</f>
        <v>#REF!</v>
      </c>
      <c r="HF2" s="140" t="e">
        <f>IF(HF3&lt;&gt;"",COUNTIF($I$3:HF3,HF3),"")</f>
        <v>#REF!</v>
      </c>
      <c r="HG2" s="140" t="e">
        <f>IF(HG3&lt;&gt;"",COUNTIF($I$3:HG3,HG3),"")</f>
        <v>#REF!</v>
      </c>
      <c r="HH2" s="140" t="e">
        <f>IF(HH3&lt;&gt;"",COUNTIF($I$3:HH3,HH3),"")</f>
        <v>#REF!</v>
      </c>
      <c r="HI2" s="140" t="e">
        <f>IF(HI3&lt;&gt;"",COUNTIF($I$3:HI3,HI3),"")</f>
        <v>#REF!</v>
      </c>
      <c r="HJ2" s="140" t="e">
        <f>IF(HJ3&lt;&gt;"",COUNTIF($I$3:HJ3,HJ3),"")</f>
        <v>#REF!</v>
      </c>
      <c r="HK2" s="140" t="e">
        <f>IF(HK3&lt;&gt;"",COUNTIF($I$3:HK3,HK3),"")</f>
        <v>#REF!</v>
      </c>
      <c r="HL2" s="140" t="e">
        <f>IF(HL3&lt;&gt;"",COUNTIF($I$3:HL3,HL3),"")</f>
        <v>#REF!</v>
      </c>
      <c r="HM2" s="140" t="e">
        <f>IF(HM3&lt;&gt;"",COUNTIF($I$3:HM3,HM3),"")</f>
        <v>#REF!</v>
      </c>
      <c r="HN2" s="140" t="e">
        <f>IF(HN3&lt;&gt;"",COUNTIF($I$3:HN3,HN3),"")</f>
        <v>#REF!</v>
      </c>
      <c r="HO2" s="140" t="e">
        <f>IF(HO3&lt;&gt;"",COUNTIF($I$3:HO3,HO3),"")</f>
        <v>#REF!</v>
      </c>
      <c r="HP2" s="140" t="e">
        <f>IF(HP3&lt;&gt;"",COUNTIF($I$3:HP3,HP3),"")</f>
        <v>#REF!</v>
      </c>
      <c r="HQ2" s="140" t="e">
        <f>IF(HQ3&lt;&gt;"",COUNTIF($I$3:HQ3,HQ3),"")</f>
        <v>#REF!</v>
      </c>
      <c r="HR2" s="140" t="e">
        <f>IF(HR3&lt;&gt;"",COUNTIF($I$3:HR3,HR3),"")</f>
        <v>#REF!</v>
      </c>
      <c r="HS2" s="140" t="e">
        <f>IF(HS3&lt;&gt;"",COUNTIF($I$3:HS3,HS3),"")</f>
        <v>#REF!</v>
      </c>
      <c r="HT2" s="140" t="e">
        <f>IF(HT3&lt;&gt;"",COUNTIF($I$3:HT3,HT3),"")</f>
        <v>#REF!</v>
      </c>
      <c r="HU2" s="140" t="e">
        <f>IF(HU3&lt;&gt;"",COUNTIF($I$3:HU3,HU3),"")</f>
        <v>#REF!</v>
      </c>
      <c r="HV2" s="140" t="e">
        <f>IF(HV3&lt;&gt;"",COUNTIF($I$3:HV3,HV3),"")</f>
        <v>#REF!</v>
      </c>
      <c r="HW2" s="140" t="e">
        <f>IF(HW3&lt;&gt;"",COUNTIF($I$3:HW3,HW3),"")</f>
        <v>#REF!</v>
      </c>
      <c r="HX2" s="140" t="e">
        <f>IF(HX3&lt;&gt;"",COUNTIF($I$3:HX3,HX3),"")</f>
        <v>#REF!</v>
      </c>
      <c r="HY2" s="140" t="e">
        <f>IF(HY3&lt;&gt;"",COUNTIF($I$3:HY3,HY3),"")</f>
        <v>#REF!</v>
      </c>
      <c r="HZ2" s="140" t="e">
        <f>IF(HZ3&lt;&gt;"",COUNTIF($I$3:HZ3,HZ3),"")</f>
        <v>#REF!</v>
      </c>
      <c r="IA2" s="140" t="e">
        <f>IF(IA3&lt;&gt;"",COUNTIF($I$3:IA3,IA3),"")</f>
        <v>#REF!</v>
      </c>
      <c r="IB2" s="140" t="e">
        <f>IF(IB3&lt;&gt;"",COUNTIF($I$3:IB3,IB3),"")</f>
        <v>#REF!</v>
      </c>
      <c r="IC2" s="140" t="e">
        <f>IF(IC3&lt;&gt;"",COUNTIF($I$3:IC3,IC3),"")</f>
        <v>#REF!</v>
      </c>
      <c r="ID2" s="140" t="e">
        <f>IF(ID3&lt;&gt;"",COUNTIF($I$3:ID3,ID3),"")</f>
        <v>#REF!</v>
      </c>
      <c r="IE2" s="140" t="e">
        <f>IF(IE3&lt;&gt;"",COUNTIF($I$3:IE3,IE3),"")</f>
        <v>#REF!</v>
      </c>
      <c r="IF2" s="140" t="e">
        <f>IF(IF3&lt;&gt;"",COUNTIF($I$3:IF3,IF3),"")</f>
        <v>#REF!</v>
      </c>
      <c r="IG2" s="140" t="e">
        <f>IF(IG3&lt;&gt;"",COUNTIF($I$3:IG3,IG3),"")</f>
        <v>#REF!</v>
      </c>
      <c r="IH2" s="140" t="e">
        <f>IF(IH3&lt;&gt;"",COUNTIF($I$3:IH3,IH3),"")</f>
        <v>#REF!</v>
      </c>
      <c r="II2" s="140" t="e">
        <f>IF(II3&lt;&gt;"",COUNTIF($I$3:II3,II3),"")</f>
        <v>#REF!</v>
      </c>
      <c r="IJ2" s="140" t="e">
        <f>IF(IJ3&lt;&gt;"",COUNTIF($I$3:IJ3,IJ3),"")</f>
        <v>#REF!</v>
      </c>
      <c r="IK2" s="140" t="e">
        <f>IF(IK3&lt;&gt;"",COUNTIF($I$3:IK3,IK3),"")</f>
        <v>#REF!</v>
      </c>
      <c r="IL2" s="140" t="e">
        <f>IF(IL3&lt;&gt;"",COUNTIF($I$3:IL3,IL3),"")</f>
        <v>#REF!</v>
      </c>
      <c r="IM2" s="140" t="e">
        <f>IF(IM3&lt;&gt;"",COUNTIF($I$3:IM3,IM3),"")</f>
        <v>#REF!</v>
      </c>
      <c r="IN2" s="140" t="e">
        <f>IF(IN3&lt;&gt;"",COUNTIF($I$3:IN3,IN3),"")</f>
        <v>#REF!</v>
      </c>
      <c r="IO2" s="140" t="e">
        <f>IF(IO3&lt;&gt;"",COUNTIF($I$3:IO3,IO3),"")</f>
        <v>#REF!</v>
      </c>
      <c r="IP2" s="140" t="e">
        <f>IF(IP3&lt;&gt;"",COUNTIF($I$3:IP3,IP3),"")</f>
        <v>#REF!</v>
      </c>
      <c r="IQ2" s="140" t="e">
        <f>IF(IQ3&lt;&gt;"",COUNTIF($I$3:IQ3,IQ3),"")</f>
        <v>#REF!</v>
      </c>
      <c r="IR2" s="140" t="e">
        <f>IF(IR3&lt;&gt;"",COUNTIF($I$3:IR3,IR3),"")</f>
        <v>#REF!</v>
      </c>
      <c r="IS2" s="140" t="e">
        <f>IF(IS3&lt;&gt;"",COUNTIF($I$3:IS3,IS3),"")</f>
        <v>#REF!</v>
      </c>
      <c r="IT2" s="140" t="e">
        <f>IF(IT3&lt;&gt;"",COUNTIF($I$3:IT3,IT3),"")</f>
        <v>#REF!</v>
      </c>
      <c r="IU2" s="140" t="e">
        <f>IF(IU3&lt;&gt;"",COUNTIF($I$3:IU3,IU3),"")</f>
        <v>#REF!</v>
      </c>
      <c r="IV2" s="140" t="e">
        <f>IF(IV3&lt;&gt;"",COUNTIF($I$3:IV3,IV3),"")</f>
        <v>#REF!</v>
      </c>
      <c r="IW2" s="140" t="e">
        <f>IF(IW3&lt;&gt;"",COUNTIF($I$3:IW3,IW3),"")</f>
        <v>#REF!</v>
      </c>
      <c r="IX2" s="140" t="e">
        <f>IF(IX3&lt;&gt;"",COUNTIF($I$3:IX3,IX3),"")</f>
        <v>#REF!</v>
      </c>
      <c r="IY2" s="140" t="e">
        <f>IF(IY3&lt;&gt;"",COUNTIF($I$3:IY3,IY3),"")</f>
        <v>#REF!</v>
      </c>
      <c r="IZ2" s="140" t="e">
        <f>IF(IZ3&lt;&gt;"",COUNTIF($I$3:IZ3,IZ3),"")</f>
        <v>#REF!</v>
      </c>
      <c r="JA2" s="140" t="e">
        <f>IF(JA3&lt;&gt;"",COUNTIF($I$3:JA3,JA3),"")</f>
        <v>#REF!</v>
      </c>
      <c r="JB2" s="140" t="e">
        <f>IF(JB3&lt;&gt;"",COUNTIF($I$3:JB3,JB3),"")</f>
        <v>#REF!</v>
      </c>
      <c r="JC2" s="140" t="e">
        <f>IF(JC3&lt;&gt;"",COUNTIF($I$3:JC3,JC3),"")</f>
        <v>#REF!</v>
      </c>
      <c r="JD2" s="140" t="e">
        <f>IF(JD3&lt;&gt;"",COUNTIF($I$3:JD3,JD3),"")</f>
        <v>#REF!</v>
      </c>
      <c r="JE2" s="140" t="e">
        <f>IF(JE3&lt;&gt;"",COUNTIF($I$3:JE3,JE3),"")</f>
        <v>#REF!</v>
      </c>
      <c r="JF2" s="140" t="e">
        <f>IF(JF3&lt;&gt;"",COUNTIF($I$3:JF3,JF3),"")</f>
        <v>#REF!</v>
      </c>
      <c r="JG2" s="140" t="e">
        <f>IF(JG3&lt;&gt;"",COUNTIF($I$3:JG3,JG3),"")</f>
        <v>#REF!</v>
      </c>
      <c r="JH2" s="140" t="e">
        <f>IF(JH3&lt;&gt;"",COUNTIF($I$3:JH3,JH3),"")</f>
        <v>#REF!</v>
      </c>
      <c r="JI2" s="140" t="e">
        <f>IF(JI3&lt;&gt;"",COUNTIF($I$3:JI3,JI3),"")</f>
        <v>#REF!</v>
      </c>
      <c r="JJ2" s="140" t="e">
        <f>IF(JJ3&lt;&gt;"",COUNTIF($I$3:JJ3,JJ3),"")</f>
        <v>#REF!</v>
      </c>
      <c r="JK2" s="140" t="e">
        <f>IF(JK3&lt;&gt;"",COUNTIF($I$3:JK3,JK3),"")</f>
        <v>#REF!</v>
      </c>
      <c r="JL2" s="140" t="e">
        <f>IF(JL3&lt;&gt;"",COUNTIF($I$3:JL3,JL3),"")</f>
        <v>#REF!</v>
      </c>
      <c r="JM2" s="140" t="e">
        <f>IF(JM3&lt;&gt;"",COUNTIF($I$3:JM3,JM3),"")</f>
        <v>#REF!</v>
      </c>
      <c r="JN2" s="140" t="e">
        <f>IF(JN3&lt;&gt;"",COUNTIF($I$3:JN3,JN3),"")</f>
        <v>#REF!</v>
      </c>
      <c r="JO2" s="140" t="e">
        <f>IF(JO3&lt;&gt;"",COUNTIF($I$3:JO3,JO3),"")</f>
        <v>#REF!</v>
      </c>
      <c r="JP2" s="140" t="e">
        <f>IF(JP3&lt;&gt;"",COUNTIF($I$3:JP3,JP3),"")</f>
        <v>#REF!</v>
      </c>
      <c r="JQ2" s="140" t="e">
        <f>IF(JQ3&lt;&gt;"",COUNTIF($I$3:JQ3,JQ3),"")</f>
        <v>#REF!</v>
      </c>
      <c r="JR2" s="140" t="e">
        <f>IF(JR3&lt;&gt;"",COUNTIF($I$3:JR3,JR3),"")</f>
        <v>#REF!</v>
      </c>
      <c r="JS2" s="140" t="e">
        <f>IF(JS3&lt;&gt;"",COUNTIF($I$3:JS3,JS3),"")</f>
        <v>#REF!</v>
      </c>
      <c r="JT2" s="140" t="e">
        <f>IF(JT3&lt;&gt;"",COUNTIF($I$3:JT3,JT3),"")</f>
        <v>#REF!</v>
      </c>
      <c r="JU2" s="140" t="e">
        <f>IF(JU3&lt;&gt;"",COUNTIF($I$3:JU3,JU3),"")</f>
        <v>#REF!</v>
      </c>
      <c r="JV2" s="140" t="e">
        <f>IF(JV3&lt;&gt;"",COUNTIF($I$3:JV3,JV3),"")</f>
        <v>#REF!</v>
      </c>
      <c r="JW2" s="140" t="e">
        <f>IF(JW3&lt;&gt;"",COUNTIF($I$3:JW3,JW3),"")</f>
        <v>#REF!</v>
      </c>
      <c r="JX2" s="140" t="e">
        <f>IF(JX3&lt;&gt;"",COUNTIF($I$3:JX3,JX3),"")</f>
        <v>#REF!</v>
      </c>
      <c r="JY2" s="140" t="e">
        <f>IF(JY3&lt;&gt;"",COUNTIF($I$3:JY3,JY3),"")</f>
        <v>#REF!</v>
      </c>
      <c r="JZ2" s="140" t="e">
        <f>IF(JZ3&lt;&gt;"",COUNTIF($I$3:JZ3,JZ3),"")</f>
        <v>#REF!</v>
      </c>
      <c r="KA2" s="140" t="e">
        <f>IF(KA3&lt;&gt;"",COUNTIF($I$3:KA3,KA3),"")</f>
        <v>#REF!</v>
      </c>
      <c r="KB2" s="140" t="e">
        <f>IF(KB3&lt;&gt;"",COUNTIF($I$3:KB3,KB3),"")</f>
        <v>#REF!</v>
      </c>
      <c r="KC2" s="140" t="e">
        <f>IF(KC3&lt;&gt;"",COUNTIF($I$3:KC3,KC3),"")</f>
        <v>#REF!</v>
      </c>
      <c r="KD2" s="140" t="e">
        <f>IF(KD3&lt;&gt;"",COUNTIF($I$3:KD3,KD3),"")</f>
        <v>#REF!</v>
      </c>
      <c r="KE2" s="140" t="e">
        <f>IF(KE3&lt;&gt;"",COUNTIF($I$3:KE3,KE3),"")</f>
        <v>#REF!</v>
      </c>
      <c r="KF2" s="140" t="e">
        <f>IF(KF3&lt;&gt;"",COUNTIF($I$3:KF3,KF3),"")</f>
        <v>#REF!</v>
      </c>
      <c r="KG2" s="140" t="e">
        <f>IF(KG3&lt;&gt;"",COUNTIF($I$3:KG3,KG3),"")</f>
        <v>#REF!</v>
      </c>
      <c r="KH2" s="140" t="e">
        <f>IF(KH3&lt;&gt;"",COUNTIF($I$3:KH3,KH3),"")</f>
        <v>#REF!</v>
      </c>
      <c r="KI2" s="140" t="e">
        <f>IF(KI3&lt;&gt;"",COUNTIF($I$3:KI3,KI3),"")</f>
        <v>#REF!</v>
      </c>
      <c r="KJ2" s="140" t="e">
        <f>IF(KJ3&lt;&gt;"",COUNTIF($I$3:KJ3,KJ3),"")</f>
        <v>#REF!</v>
      </c>
      <c r="KK2" s="140" t="e">
        <f>IF(KK3&lt;&gt;"",COUNTIF($I$3:KK3,KK3),"")</f>
        <v>#REF!</v>
      </c>
      <c r="KL2" s="140" t="e">
        <f>IF(KL3&lt;&gt;"",COUNTIF($I$3:KL3,KL3),"")</f>
        <v>#REF!</v>
      </c>
      <c r="KM2" s="140" t="e">
        <f>IF(KM3&lt;&gt;"",COUNTIF($I$3:KM3,KM3),"")</f>
        <v>#REF!</v>
      </c>
      <c r="KN2" s="140" t="e">
        <f>IF(KN3&lt;&gt;"",COUNTIF($I$3:KN3,KN3),"")</f>
        <v>#REF!</v>
      </c>
      <c r="KO2" s="140" t="e">
        <f>IF(KO3&lt;&gt;"",COUNTIF($I$3:KO3,KO3),"")</f>
        <v>#REF!</v>
      </c>
      <c r="KP2" s="140" t="e">
        <f>IF(KP3&lt;&gt;"",COUNTIF($I$3:KP3,KP3),"")</f>
        <v>#REF!</v>
      </c>
      <c r="KQ2" s="140" t="e">
        <f>IF(KQ3&lt;&gt;"",COUNTIF($I$3:KQ3,KQ3),"")</f>
        <v>#REF!</v>
      </c>
      <c r="KR2" s="140" t="e">
        <f>IF(KR3&lt;&gt;"",COUNTIF($I$3:KR3,KR3),"")</f>
        <v>#REF!</v>
      </c>
      <c r="KS2" s="140" t="e">
        <f>IF(KS3&lt;&gt;"",COUNTIF($I$3:KS3,KS3),"")</f>
        <v>#REF!</v>
      </c>
      <c r="KT2" s="140" t="e">
        <f>IF(KT3&lt;&gt;"",COUNTIF($I$3:KT3,KT3),"")</f>
        <v>#REF!</v>
      </c>
      <c r="KU2" s="140" t="e">
        <f>IF(KU3&lt;&gt;"",COUNTIF($I$3:KU3,KU3),"")</f>
        <v>#REF!</v>
      </c>
      <c r="KV2" s="140" t="e">
        <f>IF(KV3&lt;&gt;"",COUNTIF($I$3:KV3,KV3),"")</f>
        <v>#REF!</v>
      </c>
    </row>
    <row r="3" spans="1:309" ht="54.4" customHeight="1">
      <c r="B3" s="121" t="s">
        <v>45</v>
      </c>
      <c r="C3" s="117" t="s">
        <v>33</v>
      </c>
      <c r="D3" s="96" t="s">
        <v>34</v>
      </c>
      <c r="E3" s="139" t="s">
        <v>206</v>
      </c>
      <c r="F3" s="139" t="s">
        <v>211</v>
      </c>
      <c r="G3" s="139" t="s">
        <v>214</v>
      </c>
      <c r="H3" s="118" t="s">
        <v>42</v>
      </c>
      <c r="I3" s="125" t="str" cm="1">
        <f t="array" ref="I3">IF(INDEX(listof_teamcodes,INT((COLUMN()-9)/LARGE(all_candidate_counts_of_programs,1))+1)=0,"",INDEX(listof_teamcodes,INT((COLUMN()-9)/LARGE(all_candidate_counts_of_programs,1))+1))</f>
        <v>FANT</v>
      </c>
      <c r="J3" s="125" t="str" cm="1">
        <f t="array" ref="J3">IF(INDEX(listof_teamcodes,INT((COLUMN()-9)/LARGE(all_candidate_counts_of_programs,1))+1)=0,"",INDEX(listof_teamcodes,INT((COLUMN()-9)/LARGE(all_candidate_counts_of_programs,1))+1))</f>
        <v>FANT</v>
      </c>
      <c r="K3" s="125" t="str" cm="1">
        <f t="array" ref="K3">IF(INDEX(listof_teamcodes,INT((COLUMN()-9)/LARGE(all_candidate_counts_of_programs,1))+1)=0,"",INDEX(listof_teamcodes,INT((COLUMN()-9)/LARGE(all_candidate_counts_of_programs,1))+1))</f>
        <v>FANT</v>
      </c>
      <c r="L3" s="125" t="str" cm="1">
        <f t="array" ref="L3">IF(INDEX(listof_teamcodes,INT((COLUMN()-9)/LARGE(all_candidate_counts_of_programs,1))+1)=0,"",INDEX(listof_teamcodes,INT((COLUMN()-9)/LARGE(all_candidate_counts_of_programs,1))+1))</f>
        <v>FANT</v>
      </c>
      <c r="M3" s="125" t="str" cm="1">
        <f t="array" ref="M3">IF(INDEX(listof_teamcodes,INT((COLUMN()-9)/LARGE(all_candidate_counts_of_programs,1))+1)=0,"",INDEX(listof_teamcodes,INT((COLUMN()-9)/LARGE(all_candidate_counts_of_programs,1))+1))</f>
        <v>FANT</v>
      </c>
      <c r="N3" s="125" t="str" cm="1">
        <f t="array" ref="N3">IF(INDEX(listof_teamcodes,INT((COLUMN()-9)/LARGE(all_candidate_counts_of_programs,1))+1)=0,"",INDEX(listof_teamcodes,INT((COLUMN()-9)/LARGE(all_candidate_counts_of_programs,1))+1))</f>
        <v>FANT</v>
      </c>
      <c r="O3" s="125" t="str" cm="1">
        <f t="array" ref="O3">IF(INDEX(listof_teamcodes,INT((COLUMN()-9)/LARGE(all_candidate_counts_of_programs,1))+1)=0,"",INDEX(listof_teamcodes,INT((COLUMN()-9)/LARGE(all_candidate_counts_of_programs,1))+1))</f>
        <v>FANT</v>
      </c>
      <c r="P3" s="125" t="str" cm="1">
        <f t="array" ref="P3">IF(INDEX(listof_teamcodes,INT((COLUMN()-9)/LARGE(all_candidate_counts_of_programs,1))+1)=0,"",INDEX(listof_teamcodes,INT((COLUMN()-9)/LARGE(all_candidate_counts_of_programs,1))+1))</f>
        <v>FANT</v>
      </c>
      <c r="Q3" s="125" t="str" cm="1">
        <f t="array" ref="Q3">IF(INDEX(listof_teamcodes,INT((COLUMN()-9)/LARGE(all_candidate_counts_of_programs,1))+1)=0,"",INDEX(listof_teamcodes,INT((COLUMN()-9)/LARGE(all_candidate_counts_of_programs,1))+1))</f>
        <v>FANT</v>
      </c>
      <c r="R3" s="125" t="str" cm="1">
        <f t="array" ref="R3">IF(INDEX(listof_teamcodes,INT((COLUMN()-9)/LARGE(all_candidate_counts_of_programs,1))+1)=0,"",INDEX(listof_teamcodes,INT((COLUMN()-9)/LARGE(all_candidate_counts_of_programs,1))+1))</f>
        <v>DAHF</v>
      </c>
      <c r="S3" s="125" t="str" cm="1">
        <f t="array" ref="S3">IF(INDEX(listof_teamcodes,INT((COLUMN()-9)/LARGE(all_candidate_counts_of_programs,1))+1)=0,"",INDEX(listof_teamcodes,INT((COLUMN()-9)/LARGE(all_candidate_counts_of_programs,1))+1))</f>
        <v>DAHF</v>
      </c>
      <c r="T3" s="125" t="str" cm="1">
        <f t="array" ref="T3">IF(INDEX(listof_teamcodes,INT((COLUMN()-9)/LARGE(all_candidate_counts_of_programs,1))+1)=0,"",INDEX(listof_teamcodes,INT((COLUMN()-9)/LARGE(all_candidate_counts_of_programs,1))+1))</f>
        <v>DAHF</v>
      </c>
      <c r="U3" s="125" t="str" cm="1">
        <f t="array" ref="U3">IF(INDEX(listof_teamcodes,INT((COLUMN()-9)/LARGE(all_candidate_counts_of_programs,1))+1)=0,"",INDEX(listof_teamcodes,INT((COLUMN()-9)/LARGE(all_candidate_counts_of_programs,1))+1))</f>
        <v>DAHF</v>
      </c>
      <c r="V3" s="125" t="str" cm="1">
        <f t="array" ref="V3">IF(INDEX(listof_teamcodes,INT((COLUMN()-9)/LARGE(all_candidate_counts_of_programs,1))+1)=0,"",INDEX(listof_teamcodes,INT((COLUMN()-9)/LARGE(all_candidate_counts_of_programs,1))+1))</f>
        <v>DAHF</v>
      </c>
      <c r="W3" s="125" t="str" cm="1">
        <f t="array" ref="W3">IF(INDEX(listof_teamcodes,INT((COLUMN()-9)/LARGE(all_candidate_counts_of_programs,1))+1)=0,"",INDEX(listof_teamcodes,INT((COLUMN()-9)/LARGE(all_candidate_counts_of_programs,1))+1))</f>
        <v>DAHF</v>
      </c>
      <c r="X3" s="125" t="str" cm="1">
        <f t="array" ref="X3">IF(INDEX(listof_teamcodes,INT((COLUMN()-9)/LARGE(all_candidate_counts_of_programs,1))+1)=0,"",INDEX(listof_teamcodes,INT((COLUMN()-9)/LARGE(all_candidate_counts_of_programs,1))+1))</f>
        <v>DAHF</v>
      </c>
      <c r="Y3" s="125" t="str" cm="1">
        <f t="array" ref="Y3">IF(INDEX(listof_teamcodes,INT((COLUMN()-9)/LARGE(all_candidate_counts_of_programs,1))+1)=0,"",INDEX(listof_teamcodes,INT((COLUMN()-9)/LARGE(all_candidate_counts_of_programs,1))+1))</f>
        <v>DAHF</v>
      </c>
      <c r="Z3" s="125" t="str" cm="1">
        <f t="array" ref="Z3">IF(INDEX(listof_teamcodes,INT((COLUMN()-9)/LARGE(all_candidate_counts_of_programs,1))+1)=0,"",INDEX(listof_teamcodes,INT((COLUMN()-9)/LARGE(all_candidate_counts_of_programs,1))+1))</f>
        <v>DAHF</v>
      </c>
      <c r="AA3" s="125" t="str" cm="1">
        <f t="array" ref="AA3">IF(INDEX(listof_teamcodes,INT((COLUMN()-9)/LARGE(all_candidate_counts_of_programs,1))+1)=0,"",INDEX(listof_teamcodes,INT((COLUMN()-9)/LARGE(all_candidate_counts_of_programs,1))+1))</f>
        <v>BADF</v>
      </c>
      <c r="AB3" s="125" t="str" cm="1">
        <f t="array" ref="AB3">IF(INDEX(listof_teamcodes,INT((COLUMN()-9)/LARGE(all_candidate_counts_of_programs,1))+1)=0,"",INDEX(listof_teamcodes,INT((COLUMN()-9)/LARGE(all_candidate_counts_of_programs,1))+1))</f>
        <v>BADF</v>
      </c>
      <c r="AC3" s="125" t="str" cm="1">
        <f t="array" ref="AC3">IF(INDEX(listof_teamcodes,INT((COLUMN()-9)/LARGE(all_candidate_counts_of_programs,1))+1)=0,"",INDEX(listof_teamcodes,INT((COLUMN()-9)/LARGE(all_candidate_counts_of_programs,1))+1))</f>
        <v>BADF</v>
      </c>
      <c r="AD3" s="125" t="str" cm="1">
        <f t="array" ref="AD3">IF(INDEX(listof_teamcodes,INT((COLUMN()-9)/LARGE(all_candidate_counts_of_programs,1))+1)=0,"",INDEX(listof_teamcodes,INT((COLUMN()-9)/LARGE(all_candidate_counts_of_programs,1))+1))</f>
        <v>BADF</v>
      </c>
      <c r="AE3" s="125" t="str" cm="1">
        <f t="array" ref="AE3">IF(INDEX(listof_teamcodes,INT((COLUMN()-9)/LARGE(all_candidate_counts_of_programs,1))+1)=0,"",INDEX(listof_teamcodes,INT((COLUMN()-9)/LARGE(all_candidate_counts_of_programs,1))+1))</f>
        <v>BADF</v>
      </c>
      <c r="AF3" s="125" t="str" cm="1">
        <f t="array" ref="AF3">IF(INDEX(listof_teamcodes,INT((COLUMN()-9)/LARGE(all_candidate_counts_of_programs,1))+1)=0,"",INDEX(listof_teamcodes,INT((COLUMN()-9)/LARGE(all_candidate_counts_of_programs,1))+1))</f>
        <v>BADF</v>
      </c>
      <c r="AG3" s="125" t="str" cm="1">
        <f t="array" ref="AG3">IF(INDEX(listof_teamcodes,INT((COLUMN()-9)/LARGE(all_candidate_counts_of_programs,1))+1)=0,"",INDEX(listof_teamcodes,INT((COLUMN()-9)/LARGE(all_candidate_counts_of_programs,1))+1))</f>
        <v>BADF</v>
      </c>
      <c r="AH3" s="125" t="str" cm="1">
        <f t="array" ref="AH3">IF(INDEX(listof_teamcodes,INT((COLUMN()-9)/LARGE(all_candidate_counts_of_programs,1))+1)=0,"",INDEX(listof_teamcodes,INT((COLUMN()-9)/LARGE(all_candidate_counts_of_programs,1))+1))</f>
        <v>BADF</v>
      </c>
      <c r="AI3" s="125" t="str" cm="1">
        <f t="array" ref="AI3">IF(INDEX(listof_teamcodes,INT((COLUMN()-9)/LARGE(all_candidate_counts_of_programs,1))+1)=0,"",INDEX(listof_teamcodes,INT((COLUMN()-9)/LARGE(all_candidate_counts_of_programs,1))+1))</f>
        <v>BADF</v>
      </c>
      <c r="AJ3" s="125" t="str" cm="1">
        <f t="array" ref="AJ3">IF(INDEX(listof_teamcodes,INT((COLUMN()-9)/LARGE(all_candidate_counts_of_programs,1))+1)=0,"",INDEX(listof_teamcodes,INT((COLUMN()-9)/LARGE(all_candidate_counts_of_programs,1))+1))</f>
        <v>JARF</v>
      </c>
      <c r="AK3" s="125" t="str" cm="1">
        <f t="array" ref="AK3">IF(INDEX(listof_teamcodes,INT((COLUMN()-9)/LARGE(all_candidate_counts_of_programs,1))+1)=0,"",INDEX(listof_teamcodes,INT((COLUMN()-9)/LARGE(all_candidate_counts_of_programs,1))+1))</f>
        <v>JARF</v>
      </c>
      <c r="AL3" s="125" t="str" cm="1">
        <f t="array" ref="AL3">IF(INDEX(listof_teamcodes,INT((COLUMN()-9)/LARGE(all_candidate_counts_of_programs,1))+1)=0,"",INDEX(listof_teamcodes,INT((COLUMN()-9)/LARGE(all_candidate_counts_of_programs,1))+1))</f>
        <v>JARF</v>
      </c>
      <c r="AM3" s="125" t="str" cm="1">
        <f t="array" ref="AM3">IF(INDEX(listof_teamcodes,INT((COLUMN()-9)/LARGE(all_candidate_counts_of_programs,1))+1)=0,"",INDEX(listof_teamcodes,INT((COLUMN()-9)/LARGE(all_candidate_counts_of_programs,1))+1))</f>
        <v>JARF</v>
      </c>
      <c r="AN3" s="125" t="str" cm="1">
        <f t="array" ref="AN3">IF(INDEX(listof_teamcodes,INT((COLUMN()-9)/LARGE(all_candidate_counts_of_programs,1))+1)=0,"",INDEX(listof_teamcodes,INT((COLUMN()-9)/LARGE(all_candidate_counts_of_programs,1))+1))</f>
        <v>JARF</v>
      </c>
      <c r="AO3" s="125" t="str" cm="1">
        <f t="array" ref="AO3">IF(INDEX(listof_teamcodes,INT((COLUMN()-9)/LARGE(all_candidate_counts_of_programs,1))+1)=0,"",INDEX(listof_teamcodes,INT((COLUMN()-9)/LARGE(all_candidate_counts_of_programs,1))+1))</f>
        <v>JARF</v>
      </c>
      <c r="AP3" s="125" t="str" cm="1">
        <f t="array" ref="AP3">IF(INDEX(listof_teamcodes,INT((COLUMN()-9)/LARGE(all_candidate_counts_of_programs,1))+1)=0,"",INDEX(listof_teamcodes,INT((COLUMN()-9)/LARGE(all_candidate_counts_of_programs,1))+1))</f>
        <v>JARF</v>
      </c>
      <c r="AQ3" s="125" t="str" cm="1">
        <f t="array" ref="AQ3">IF(INDEX(listof_teamcodes,INT((COLUMN()-9)/LARGE(all_candidate_counts_of_programs,1))+1)=0,"",INDEX(listof_teamcodes,INT((COLUMN()-9)/LARGE(all_candidate_counts_of_programs,1))+1))</f>
        <v>JARF</v>
      </c>
      <c r="AR3" s="125" t="str" cm="1">
        <f t="array" ref="AR3">IF(INDEX(listof_teamcodes,INT((COLUMN()-9)/LARGE(all_candidate_counts_of_programs,1))+1)=0,"",INDEX(listof_teamcodes,INT((COLUMN()-9)/LARGE(all_candidate_counts_of_programs,1))+1))</f>
        <v>JARF</v>
      </c>
      <c r="AS3" s="125" t="e" cm="1">
        <f t="array" ref="AS3">IF(INDEX(listof_teamcodes,INT((COLUMN()-9)/LARGE(all_candidate_counts_of_programs,1))+1)=0,"",INDEX(listof_teamcodes,INT((COLUMN()-9)/LARGE(all_candidate_counts_of_programs,1))+1))</f>
        <v>#REF!</v>
      </c>
      <c r="AT3" s="125" t="e" cm="1">
        <f t="array" ref="AT3">IF(INDEX(listof_teamcodes,INT((COLUMN()-9)/LARGE(all_candidate_counts_of_programs,1))+1)=0,"",INDEX(listof_teamcodes,INT((COLUMN()-9)/LARGE(all_candidate_counts_of_programs,1))+1))</f>
        <v>#REF!</v>
      </c>
      <c r="AU3" s="125" t="e" cm="1">
        <f t="array" ref="AU3">IF(INDEX(listof_teamcodes,INT((COLUMN()-9)/LARGE(all_candidate_counts_of_programs,1))+1)=0,"",INDEX(listof_teamcodes,INT((COLUMN()-9)/LARGE(all_candidate_counts_of_programs,1))+1))</f>
        <v>#REF!</v>
      </c>
      <c r="AV3" s="125" t="e" cm="1">
        <f t="array" ref="AV3">IF(INDEX(listof_teamcodes,INT((COLUMN()-9)/LARGE(all_candidate_counts_of_programs,1))+1)=0,"",INDEX(listof_teamcodes,INT((COLUMN()-9)/LARGE(all_candidate_counts_of_programs,1))+1))</f>
        <v>#REF!</v>
      </c>
      <c r="AW3" s="125" t="e" cm="1">
        <f t="array" ref="AW3">IF(INDEX(listof_teamcodes,INT((COLUMN()-9)/LARGE(all_candidate_counts_of_programs,1))+1)=0,"",INDEX(listof_teamcodes,INT((COLUMN()-9)/LARGE(all_candidate_counts_of_programs,1))+1))</f>
        <v>#REF!</v>
      </c>
      <c r="AX3" s="125" t="e" cm="1">
        <f t="array" ref="AX3">IF(INDEX(listof_teamcodes,INT((COLUMN()-9)/LARGE(all_candidate_counts_of_programs,1))+1)=0,"",INDEX(listof_teamcodes,INT((COLUMN()-9)/LARGE(all_candidate_counts_of_programs,1))+1))</f>
        <v>#REF!</v>
      </c>
      <c r="AY3" s="125" t="e" cm="1">
        <f t="array" ref="AY3">IF(INDEX(listof_teamcodes,INT((COLUMN()-9)/LARGE(all_candidate_counts_of_programs,1))+1)=0,"",INDEX(listof_teamcodes,INT((COLUMN()-9)/LARGE(all_candidate_counts_of_programs,1))+1))</f>
        <v>#REF!</v>
      </c>
      <c r="AZ3" s="125" t="e" cm="1">
        <f t="array" ref="AZ3">IF(INDEX(listof_teamcodes,INT((COLUMN()-9)/LARGE(all_candidate_counts_of_programs,1))+1)=0,"",INDEX(listof_teamcodes,INT((COLUMN()-9)/LARGE(all_candidate_counts_of_programs,1))+1))</f>
        <v>#REF!</v>
      </c>
      <c r="BA3" s="125" t="e" cm="1">
        <f t="array" ref="BA3">IF(INDEX(listof_teamcodes,INT((COLUMN()-9)/LARGE(all_candidate_counts_of_programs,1))+1)=0,"",INDEX(listof_teamcodes,INT((COLUMN()-9)/LARGE(all_candidate_counts_of_programs,1))+1))</f>
        <v>#REF!</v>
      </c>
      <c r="BB3" s="125" t="e" cm="1">
        <f t="array" ref="BB3">IF(INDEX(listof_teamcodes,INT((COLUMN()-9)/LARGE(all_candidate_counts_of_programs,1))+1)=0,"",INDEX(listof_teamcodes,INT((COLUMN()-9)/LARGE(all_candidate_counts_of_programs,1))+1))</f>
        <v>#REF!</v>
      </c>
      <c r="BC3" s="125" t="e" cm="1">
        <f t="array" ref="BC3">IF(INDEX(listof_teamcodes,INT((COLUMN()-9)/LARGE(all_candidate_counts_of_programs,1))+1)=0,"",INDEX(listof_teamcodes,INT((COLUMN()-9)/LARGE(all_candidate_counts_of_programs,1))+1))</f>
        <v>#REF!</v>
      </c>
      <c r="BD3" s="125" t="e" cm="1">
        <f t="array" ref="BD3">IF(INDEX(listof_teamcodes,INT((COLUMN()-9)/LARGE(all_candidate_counts_of_programs,1))+1)=0,"",INDEX(listof_teamcodes,INT((COLUMN()-9)/LARGE(all_candidate_counts_of_programs,1))+1))</f>
        <v>#REF!</v>
      </c>
      <c r="BE3" s="125" t="e" cm="1">
        <f t="array" ref="BE3">IF(INDEX(listof_teamcodes,INT((COLUMN()-9)/LARGE(all_candidate_counts_of_programs,1))+1)=0,"",INDEX(listof_teamcodes,INT((COLUMN()-9)/LARGE(all_candidate_counts_of_programs,1))+1))</f>
        <v>#REF!</v>
      </c>
      <c r="BF3" s="125" t="e" cm="1">
        <f t="array" ref="BF3">IF(INDEX(listof_teamcodes,INT((COLUMN()-9)/LARGE(all_candidate_counts_of_programs,1))+1)=0,"",INDEX(listof_teamcodes,INT((COLUMN()-9)/LARGE(all_candidate_counts_of_programs,1))+1))</f>
        <v>#REF!</v>
      </c>
      <c r="BG3" s="125" t="e" cm="1">
        <f t="array" ref="BG3">IF(INDEX(listof_teamcodes,INT((COLUMN()-9)/LARGE(all_candidate_counts_of_programs,1))+1)=0,"",INDEX(listof_teamcodes,INT((COLUMN()-9)/LARGE(all_candidate_counts_of_programs,1))+1))</f>
        <v>#REF!</v>
      </c>
      <c r="BH3" s="125" t="e" cm="1">
        <f t="array" ref="BH3">IF(INDEX(listof_teamcodes,INT((COLUMN()-9)/LARGE(all_candidate_counts_of_programs,1))+1)=0,"",INDEX(listof_teamcodes,INT((COLUMN()-9)/LARGE(all_candidate_counts_of_programs,1))+1))</f>
        <v>#REF!</v>
      </c>
      <c r="BI3" s="125" t="e" cm="1">
        <f t="array" ref="BI3">IF(INDEX(listof_teamcodes,INT((COLUMN()-9)/LARGE(all_candidate_counts_of_programs,1))+1)=0,"",INDEX(listof_teamcodes,INT((COLUMN()-9)/LARGE(all_candidate_counts_of_programs,1))+1))</f>
        <v>#REF!</v>
      </c>
      <c r="BJ3" s="125" t="e" cm="1">
        <f t="array" ref="BJ3">IF(INDEX(listof_teamcodes,INT((COLUMN()-9)/LARGE(all_candidate_counts_of_programs,1))+1)=0,"",INDEX(listof_teamcodes,INT((COLUMN()-9)/LARGE(all_candidate_counts_of_programs,1))+1))</f>
        <v>#REF!</v>
      </c>
      <c r="BK3" s="125" t="e" cm="1">
        <f t="array" ref="BK3">IF(INDEX(listof_teamcodes,INT((COLUMN()-9)/LARGE(all_candidate_counts_of_programs,1))+1)=0,"",INDEX(listof_teamcodes,INT((COLUMN()-9)/LARGE(all_candidate_counts_of_programs,1))+1))</f>
        <v>#REF!</v>
      </c>
      <c r="BL3" s="125" t="e" cm="1">
        <f t="array" ref="BL3">IF(INDEX(listof_teamcodes,INT((COLUMN()-9)/LARGE(all_candidate_counts_of_programs,1))+1)=0,"",INDEX(listof_teamcodes,INT((COLUMN()-9)/LARGE(all_candidate_counts_of_programs,1))+1))</f>
        <v>#REF!</v>
      </c>
      <c r="BM3" s="125" t="e" cm="1">
        <f t="array" ref="BM3">IF(INDEX(listof_teamcodes,INT((COLUMN()-9)/LARGE(all_candidate_counts_of_programs,1))+1)=0,"",INDEX(listof_teamcodes,INT((COLUMN()-9)/LARGE(all_candidate_counts_of_programs,1))+1))</f>
        <v>#REF!</v>
      </c>
      <c r="BN3" s="125" t="e" cm="1">
        <f t="array" ref="BN3">IF(INDEX(listof_teamcodes,INT((COLUMN()-9)/LARGE(all_candidate_counts_of_programs,1))+1)=0,"",INDEX(listof_teamcodes,INT((COLUMN()-9)/LARGE(all_candidate_counts_of_programs,1))+1))</f>
        <v>#REF!</v>
      </c>
      <c r="BO3" s="125" t="e" cm="1">
        <f t="array" ref="BO3">IF(INDEX(listof_teamcodes,INT((COLUMN()-9)/LARGE(all_candidate_counts_of_programs,1))+1)=0,"",INDEX(listof_teamcodes,INT((COLUMN()-9)/LARGE(all_candidate_counts_of_programs,1))+1))</f>
        <v>#REF!</v>
      </c>
      <c r="BP3" s="125" t="e" cm="1">
        <f t="array" ref="BP3">IF(INDEX(listof_teamcodes,INT((COLUMN()-9)/LARGE(all_candidate_counts_of_programs,1))+1)=0,"",INDEX(listof_teamcodes,INT((COLUMN()-9)/LARGE(all_candidate_counts_of_programs,1))+1))</f>
        <v>#REF!</v>
      </c>
      <c r="BQ3" s="125" t="e" cm="1">
        <f t="array" ref="BQ3">IF(INDEX(listof_teamcodes,INT((COLUMN()-9)/LARGE(all_candidate_counts_of_programs,1))+1)=0,"",INDEX(listof_teamcodes,INT((COLUMN()-9)/LARGE(all_candidate_counts_of_programs,1))+1))</f>
        <v>#REF!</v>
      </c>
      <c r="BR3" s="125" t="e" cm="1">
        <f t="array" ref="BR3">IF(INDEX(listof_teamcodes,INT((COLUMN()-9)/LARGE(all_candidate_counts_of_programs,1))+1)=0,"",INDEX(listof_teamcodes,INT((COLUMN()-9)/LARGE(all_candidate_counts_of_programs,1))+1))</f>
        <v>#REF!</v>
      </c>
      <c r="BS3" s="125" t="e" cm="1">
        <f t="array" ref="BS3">IF(INDEX(listof_teamcodes,INT((COLUMN()-9)/LARGE(all_candidate_counts_of_programs,1))+1)=0,"",INDEX(listof_teamcodes,INT((COLUMN()-9)/LARGE(all_candidate_counts_of_programs,1))+1))</f>
        <v>#REF!</v>
      </c>
      <c r="BT3" s="125" t="e" cm="1">
        <f t="array" ref="BT3">IF(INDEX(listof_teamcodes,INT((COLUMN()-9)/LARGE(all_candidate_counts_of_programs,1))+1)=0,"",INDEX(listof_teamcodes,INT((COLUMN()-9)/LARGE(all_candidate_counts_of_programs,1))+1))</f>
        <v>#REF!</v>
      </c>
      <c r="BU3" s="125" t="e" cm="1">
        <f t="array" ref="BU3">IF(INDEX(listof_teamcodes,INT((COLUMN()-9)/LARGE(all_candidate_counts_of_programs,1))+1)=0,"",INDEX(listof_teamcodes,INT((COLUMN()-9)/LARGE(all_candidate_counts_of_programs,1))+1))</f>
        <v>#REF!</v>
      </c>
      <c r="BV3" s="125" t="e" cm="1">
        <f t="array" ref="BV3">IF(INDEX(listof_teamcodes,INT((COLUMN()-9)/LARGE(all_candidate_counts_of_programs,1))+1)=0,"",INDEX(listof_teamcodes,INT((COLUMN()-9)/LARGE(all_candidate_counts_of_programs,1))+1))</f>
        <v>#REF!</v>
      </c>
      <c r="BW3" s="125" t="e" cm="1">
        <f t="array" ref="BW3">IF(INDEX(listof_teamcodes,INT((COLUMN()-9)/LARGE(all_candidate_counts_of_programs,1))+1)=0,"",INDEX(listof_teamcodes,INT((COLUMN()-9)/LARGE(all_candidate_counts_of_programs,1))+1))</f>
        <v>#REF!</v>
      </c>
      <c r="BX3" s="125" t="e" cm="1">
        <f t="array" ref="BX3">IF(INDEX(listof_teamcodes,INT((COLUMN()-9)/LARGE(all_candidate_counts_of_programs,1))+1)=0,"",INDEX(listof_teamcodes,INT((COLUMN()-9)/LARGE(all_candidate_counts_of_programs,1))+1))</f>
        <v>#REF!</v>
      </c>
      <c r="BY3" s="125" t="e" cm="1">
        <f t="array" ref="BY3">IF(INDEX(listof_teamcodes,INT((COLUMN()-9)/LARGE(all_candidate_counts_of_programs,1))+1)=0,"",INDEX(listof_teamcodes,INT((COLUMN()-9)/LARGE(all_candidate_counts_of_programs,1))+1))</f>
        <v>#REF!</v>
      </c>
      <c r="BZ3" s="125" t="e" cm="1">
        <f t="array" ref="BZ3">IF(INDEX(listof_teamcodes,INT((COLUMN()-9)/LARGE(all_candidate_counts_of_programs,1))+1)=0,"",INDEX(listof_teamcodes,INT((COLUMN()-9)/LARGE(all_candidate_counts_of_programs,1))+1))</f>
        <v>#REF!</v>
      </c>
      <c r="CA3" s="125" t="e" cm="1">
        <f t="array" ref="CA3">IF(INDEX(listof_teamcodes,INT((COLUMN()-9)/LARGE(all_candidate_counts_of_programs,1))+1)=0,"",INDEX(listof_teamcodes,INT((COLUMN()-9)/LARGE(all_candidate_counts_of_programs,1))+1))</f>
        <v>#REF!</v>
      </c>
      <c r="CB3" s="125" t="e" cm="1">
        <f t="array" ref="CB3">IF(INDEX(listof_teamcodes,INT((COLUMN()-9)/LARGE(all_candidate_counts_of_programs,1))+1)=0,"",INDEX(listof_teamcodes,INT((COLUMN()-9)/LARGE(all_candidate_counts_of_programs,1))+1))</f>
        <v>#REF!</v>
      </c>
      <c r="CC3" s="125" t="e" cm="1">
        <f t="array" ref="CC3">IF(INDEX(listof_teamcodes,INT((COLUMN()-9)/LARGE(all_candidate_counts_of_programs,1))+1)=0,"",INDEX(listof_teamcodes,INT((COLUMN()-9)/LARGE(all_candidate_counts_of_programs,1))+1))</f>
        <v>#REF!</v>
      </c>
      <c r="CD3" s="125" t="e" cm="1">
        <f t="array" ref="CD3">IF(INDEX(listof_teamcodes,INT((COLUMN()-9)/LARGE(all_candidate_counts_of_programs,1))+1)=0,"",INDEX(listof_teamcodes,INT((COLUMN()-9)/LARGE(all_candidate_counts_of_programs,1))+1))</f>
        <v>#REF!</v>
      </c>
      <c r="CE3" s="125" t="e" cm="1">
        <f t="array" ref="CE3">IF(INDEX(listof_teamcodes,INT((COLUMN()-9)/LARGE(all_candidate_counts_of_programs,1))+1)=0,"",INDEX(listof_teamcodes,INT((COLUMN()-9)/LARGE(all_candidate_counts_of_programs,1))+1))</f>
        <v>#REF!</v>
      </c>
      <c r="CF3" s="125" t="e" cm="1">
        <f t="array" ref="CF3">IF(INDEX(listof_teamcodes,INT((COLUMN()-9)/LARGE(all_candidate_counts_of_programs,1))+1)=0,"",INDEX(listof_teamcodes,INT((COLUMN()-9)/LARGE(all_candidate_counts_of_programs,1))+1))</f>
        <v>#REF!</v>
      </c>
      <c r="CG3" s="125" t="e" cm="1">
        <f t="array" ref="CG3">IF(INDEX(listof_teamcodes,INT((COLUMN()-9)/LARGE(all_candidate_counts_of_programs,1))+1)=0,"",INDEX(listof_teamcodes,INT((COLUMN()-9)/LARGE(all_candidate_counts_of_programs,1))+1))</f>
        <v>#REF!</v>
      </c>
      <c r="CH3" s="125" t="e" cm="1">
        <f t="array" ref="CH3">IF(INDEX(listof_teamcodes,INT((COLUMN()-9)/LARGE(all_candidate_counts_of_programs,1))+1)=0,"",INDEX(listof_teamcodes,INT((COLUMN()-9)/LARGE(all_candidate_counts_of_programs,1))+1))</f>
        <v>#REF!</v>
      </c>
      <c r="CI3" s="125" t="e" cm="1">
        <f t="array" ref="CI3">IF(INDEX(listof_teamcodes,INT((COLUMN()-9)/LARGE(all_candidate_counts_of_programs,1))+1)=0,"",INDEX(listof_teamcodes,INT((COLUMN()-9)/LARGE(all_candidate_counts_of_programs,1))+1))</f>
        <v>#REF!</v>
      </c>
      <c r="CJ3" s="125" t="e" cm="1">
        <f t="array" ref="CJ3">IF(INDEX(listof_teamcodes,INT((COLUMN()-9)/LARGE(all_candidate_counts_of_programs,1))+1)=0,"",INDEX(listof_teamcodes,INT((COLUMN()-9)/LARGE(all_candidate_counts_of_programs,1))+1))</f>
        <v>#REF!</v>
      </c>
      <c r="CK3" s="125" t="e" cm="1">
        <f t="array" ref="CK3">IF(INDEX(listof_teamcodes,INT((COLUMN()-9)/LARGE(all_candidate_counts_of_programs,1))+1)=0,"",INDEX(listof_teamcodes,INT((COLUMN()-9)/LARGE(all_candidate_counts_of_programs,1))+1))</f>
        <v>#REF!</v>
      </c>
      <c r="CL3" s="125" t="e" cm="1">
        <f t="array" ref="CL3">IF(INDEX(listof_teamcodes,INT((COLUMN()-9)/LARGE(all_candidate_counts_of_programs,1))+1)=0,"",INDEX(listof_teamcodes,INT((COLUMN()-9)/LARGE(all_candidate_counts_of_programs,1))+1))</f>
        <v>#REF!</v>
      </c>
      <c r="CM3" s="125" t="e" cm="1">
        <f t="array" ref="CM3">IF(INDEX(listof_teamcodes,INT((COLUMN()-9)/LARGE(all_candidate_counts_of_programs,1))+1)=0,"",INDEX(listof_teamcodes,INT((COLUMN()-9)/LARGE(all_candidate_counts_of_programs,1))+1))</f>
        <v>#REF!</v>
      </c>
      <c r="CN3" s="125" t="e" cm="1">
        <f t="array" ref="CN3">IF(INDEX(listof_teamcodes,INT((COLUMN()-9)/LARGE(all_candidate_counts_of_programs,1))+1)=0,"",INDEX(listof_teamcodes,INT((COLUMN()-9)/LARGE(all_candidate_counts_of_programs,1))+1))</f>
        <v>#REF!</v>
      </c>
      <c r="CO3" s="125" t="e" cm="1">
        <f t="array" ref="CO3">IF(INDEX(listof_teamcodes,INT((COLUMN()-9)/LARGE(all_candidate_counts_of_programs,1))+1)=0,"",INDEX(listof_teamcodes,INT((COLUMN()-9)/LARGE(all_candidate_counts_of_programs,1))+1))</f>
        <v>#REF!</v>
      </c>
      <c r="CP3" s="125" t="e" cm="1">
        <f t="array" ref="CP3">IF(INDEX(listof_teamcodes,INT((COLUMN()-9)/LARGE(all_candidate_counts_of_programs,1))+1)=0,"",INDEX(listof_teamcodes,INT((COLUMN()-9)/LARGE(all_candidate_counts_of_programs,1))+1))</f>
        <v>#REF!</v>
      </c>
      <c r="CQ3" s="125" t="e" cm="1">
        <f t="array" ref="CQ3">IF(INDEX(listof_teamcodes,INT((COLUMN()-9)/LARGE(all_candidate_counts_of_programs,1))+1)=0,"",INDEX(listof_teamcodes,INT((COLUMN()-9)/LARGE(all_candidate_counts_of_programs,1))+1))</f>
        <v>#REF!</v>
      </c>
      <c r="CR3" s="125" t="e" cm="1">
        <f t="array" ref="CR3">IF(INDEX(listof_teamcodes,INT((COLUMN()-9)/LARGE(all_candidate_counts_of_programs,1))+1)=0,"",INDEX(listof_teamcodes,INT((COLUMN()-9)/LARGE(all_candidate_counts_of_programs,1))+1))</f>
        <v>#REF!</v>
      </c>
      <c r="CS3" s="125" t="e" cm="1">
        <f t="array" ref="CS3">IF(INDEX(listof_teamcodes,INT((COLUMN()-9)/LARGE(all_candidate_counts_of_programs,1))+1)=0,"",INDEX(listof_teamcodes,INT((COLUMN()-9)/LARGE(all_candidate_counts_of_programs,1))+1))</f>
        <v>#REF!</v>
      </c>
      <c r="CT3" s="125" t="e" cm="1">
        <f t="array" ref="CT3">IF(INDEX(listof_teamcodes,INT((COLUMN()-9)/LARGE(all_candidate_counts_of_programs,1))+1)=0,"",INDEX(listof_teamcodes,INT((COLUMN()-9)/LARGE(all_candidate_counts_of_programs,1))+1))</f>
        <v>#REF!</v>
      </c>
      <c r="CU3" s="125" t="e" cm="1">
        <f t="array" ref="CU3">IF(INDEX(listof_teamcodes,INT((COLUMN()-9)/LARGE(all_candidate_counts_of_programs,1))+1)=0,"",INDEX(listof_teamcodes,INT((COLUMN()-9)/LARGE(all_candidate_counts_of_programs,1))+1))</f>
        <v>#REF!</v>
      </c>
      <c r="CV3" s="125" t="e" cm="1">
        <f t="array" ref="CV3">IF(INDEX(listof_teamcodes,INT((COLUMN()-9)/LARGE(all_candidate_counts_of_programs,1))+1)=0,"",INDEX(listof_teamcodes,INT((COLUMN()-9)/LARGE(all_candidate_counts_of_programs,1))+1))</f>
        <v>#REF!</v>
      </c>
      <c r="CW3" s="125" t="e" cm="1">
        <f t="array" ref="CW3">IF(INDEX(listof_teamcodes,INT((COLUMN()-9)/LARGE(all_candidate_counts_of_programs,1))+1)=0,"",INDEX(listof_teamcodes,INT((COLUMN()-9)/LARGE(all_candidate_counts_of_programs,1))+1))</f>
        <v>#REF!</v>
      </c>
      <c r="CX3" s="125" t="e" cm="1">
        <f t="array" ref="CX3">IF(INDEX(listof_teamcodes,INT((COLUMN()-9)/LARGE(all_candidate_counts_of_programs,1))+1)=0,"",INDEX(listof_teamcodes,INT((COLUMN()-9)/LARGE(all_candidate_counts_of_programs,1))+1))</f>
        <v>#REF!</v>
      </c>
      <c r="CY3" s="125" t="e" cm="1">
        <f t="array" ref="CY3">IF(INDEX(listof_teamcodes,INT((COLUMN()-9)/LARGE(all_candidate_counts_of_programs,1))+1)=0,"",INDEX(listof_teamcodes,INT((COLUMN()-9)/LARGE(all_candidate_counts_of_programs,1))+1))</f>
        <v>#REF!</v>
      </c>
      <c r="CZ3" s="125" t="e" cm="1">
        <f t="array" ref="CZ3">IF(INDEX(listof_teamcodes,INT((COLUMN()-9)/LARGE(all_candidate_counts_of_programs,1))+1)=0,"",INDEX(listof_teamcodes,INT((COLUMN()-9)/LARGE(all_candidate_counts_of_programs,1))+1))</f>
        <v>#REF!</v>
      </c>
      <c r="DA3" s="125" t="e" cm="1">
        <f t="array" ref="DA3">IF(INDEX(listof_teamcodes,INT((COLUMN()-9)/LARGE(all_candidate_counts_of_programs,1))+1)=0,"",INDEX(listof_teamcodes,INT((COLUMN()-9)/LARGE(all_candidate_counts_of_programs,1))+1))</f>
        <v>#REF!</v>
      </c>
      <c r="DB3" s="125" t="e" cm="1">
        <f t="array" ref="DB3">IF(INDEX(listof_teamcodes,INT((COLUMN()-9)/LARGE(all_candidate_counts_of_programs,1))+1)=0,"",INDEX(listof_teamcodes,INT((COLUMN()-9)/LARGE(all_candidate_counts_of_programs,1))+1))</f>
        <v>#REF!</v>
      </c>
      <c r="DC3" s="125" t="e" cm="1">
        <f t="array" ref="DC3">IF(INDEX(listof_teamcodes,INT((COLUMN()-9)/LARGE(all_candidate_counts_of_programs,1))+1)=0,"",INDEX(listof_teamcodes,INT((COLUMN()-9)/LARGE(all_candidate_counts_of_programs,1))+1))</f>
        <v>#REF!</v>
      </c>
      <c r="DD3" s="125" t="e" cm="1">
        <f t="array" ref="DD3">IF(INDEX(listof_teamcodes,INT((COLUMN()-9)/LARGE(all_candidate_counts_of_programs,1))+1)=0,"",INDEX(listof_teamcodes,INT((COLUMN()-9)/LARGE(all_candidate_counts_of_programs,1))+1))</f>
        <v>#REF!</v>
      </c>
      <c r="DE3" s="125" t="e" cm="1">
        <f t="array" ref="DE3">IF(INDEX(listof_teamcodes,INT((COLUMN()-9)/LARGE(all_candidate_counts_of_programs,1))+1)=0,"",INDEX(listof_teamcodes,INT((COLUMN()-9)/LARGE(all_candidate_counts_of_programs,1))+1))</f>
        <v>#REF!</v>
      </c>
      <c r="DF3" s="125" t="e" cm="1">
        <f t="array" ref="DF3">IF(INDEX(listof_teamcodes,INT((COLUMN()-9)/LARGE(all_candidate_counts_of_programs,1))+1)=0,"",INDEX(listof_teamcodes,INT((COLUMN()-9)/LARGE(all_candidate_counts_of_programs,1))+1))</f>
        <v>#REF!</v>
      </c>
      <c r="DG3" s="125" t="e" cm="1">
        <f t="array" ref="DG3">IF(INDEX(listof_teamcodes,INT((COLUMN()-9)/LARGE(all_candidate_counts_of_programs,1))+1)=0,"",INDEX(listof_teamcodes,INT((COLUMN()-9)/LARGE(all_candidate_counts_of_programs,1))+1))</f>
        <v>#REF!</v>
      </c>
      <c r="DH3" s="125" t="e" cm="1">
        <f t="array" ref="DH3">IF(INDEX(listof_teamcodes,INT((COLUMN()-9)/LARGE(all_candidate_counts_of_programs,1))+1)=0,"",INDEX(listof_teamcodes,INT((COLUMN()-9)/LARGE(all_candidate_counts_of_programs,1))+1))</f>
        <v>#REF!</v>
      </c>
      <c r="DI3" s="125" t="e" cm="1">
        <f t="array" ref="DI3">IF(INDEX(listof_teamcodes,INT((COLUMN()-9)/LARGE(all_candidate_counts_of_programs,1))+1)=0,"",INDEX(listof_teamcodes,INT((COLUMN()-9)/LARGE(all_candidate_counts_of_programs,1))+1))</f>
        <v>#REF!</v>
      </c>
      <c r="DJ3" s="125" t="e" cm="1">
        <f t="array" ref="DJ3">IF(INDEX(listof_teamcodes,INT((COLUMN()-9)/LARGE(all_candidate_counts_of_programs,1))+1)=0,"",INDEX(listof_teamcodes,INT((COLUMN()-9)/LARGE(all_candidate_counts_of_programs,1))+1))</f>
        <v>#REF!</v>
      </c>
      <c r="DK3" s="125" t="e" cm="1">
        <f t="array" ref="DK3">IF(INDEX(listof_teamcodes,INT((COLUMN()-9)/LARGE(all_candidate_counts_of_programs,1))+1)=0,"",INDEX(listof_teamcodes,INT((COLUMN()-9)/LARGE(all_candidate_counts_of_programs,1))+1))</f>
        <v>#REF!</v>
      </c>
      <c r="DL3" s="125" t="e" cm="1">
        <f t="array" ref="DL3">IF(INDEX(listof_teamcodes,INT((COLUMN()-9)/LARGE(all_candidate_counts_of_programs,1))+1)=0,"",INDEX(listof_teamcodes,INT((COLUMN()-9)/LARGE(all_candidate_counts_of_programs,1))+1))</f>
        <v>#REF!</v>
      </c>
      <c r="DM3" s="125" t="e" cm="1">
        <f t="array" ref="DM3">IF(INDEX(listof_teamcodes,INT((COLUMN()-9)/LARGE(all_candidate_counts_of_programs,1))+1)=0,"",INDEX(listof_teamcodes,INT((COLUMN()-9)/LARGE(all_candidate_counts_of_programs,1))+1))</f>
        <v>#REF!</v>
      </c>
      <c r="DN3" s="125" t="e" cm="1">
        <f t="array" ref="DN3">IF(INDEX(listof_teamcodes,INT((COLUMN()-9)/LARGE(all_candidate_counts_of_programs,1))+1)=0,"",INDEX(listof_teamcodes,INT((COLUMN()-9)/LARGE(all_candidate_counts_of_programs,1))+1))</f>
        <v>#REF!</v>
      </c>
      <c r="DO3" s="125" t="e" cm="1">
        <f t="array" ref="DO3">IF(INDEX(listof_teamcodes,INT((COLUMN()-9)/LARGE(all_candidate_counts_of_programs,1))+1)=0,"",INDEX(listof_teamcodes,INT((COLUMN()-9)/LARGE(all_candidate_counts_of_programs,1))+1))</f>
        <v>#REF!</v>
      </c>
      <c r="DP3" s="125" t="e" cm="1">
        <f t="array" ref="DP3">IF(INDEX(listof_teamcodes,INT((COLUMN()-9)/LARGE(all_candidate_counts_of_programs,1))+1)=0,"",INDEX(listof_teamcodes,INT((COLUMN()-9)/LARGE(all_candidate_counts_of_programs,1))+1))</f>
        <v>#REF!</v>
      </c>
      <c r="DQ3" s="125" t="e" cm="1">
        <f t="array" ref="DQ3">IF(INDEX(listof_teamcodes,INT((COLUMN()-9)/LARGE(all_candidate_counts_of_programs,1))+1)=0,"",INDEX(listof_teamcodes,INT((COLUMN()-9)/LARGE(all_candidate_counts_of_programs,1))+1))</f>
        <v>#REF!</v>
      </c>
      <c r="DR3" s="125" t="e" cm="1">
        <f t="array" ref="DR3">IF(INDEX(listof_teamcodes,INT((COLUMN()-9)/LARGE(all_candidate_counts_of_programs,1))+1)=0,"",INDEX(listof_teamcodes,INT((COLUMN()-9)/LARGE(all_candidate_counts_of_programs,1))+1))</f>
        <v>#REF!</v>
      </c>
      <c r="DS3" s="125" t="e" cm="1">
        <f t="array" ref="DS3">IF(INDEX(listof_teamcodes,INT((COLUMN()-9)/LARGE(all_candidate_counts_of_programs,1))+1)=0,"",INDEX(listof_teamcodes,INT((COLUMN()-9)/LARGE(all_candidate_counts_of_programs,1))+1))</f>
        <v>#REF!</v>
      </c>
      <c r="DT3" s="125" t="e" cm="1">
        <f t="array" ref="DT3">IF(INDEX(listof_teamcodes,INT((COLUMN()-9)/LARGE(all_candidate_counts_of_programs,1))+1)=0,"",INDEX(listof_teamcodes,INT((COLUMN()-9)/LARGE(all_candidate_counts_of_programs,1))+1))</f>
        <v>#REF!</v>
      </c>
      <c r="DU3" s="125" t="e" cm="1">
        <f t="array" ref="DU3">IF(INDEX(listof_teamcodes,INT((COLUMN()-9)/LARGE(all_candidate_counts_of_programs,1))+1)=0,"",INDEX(listof_teamcodes,INT((COLUMN()-9)/LARGE(all_candidate_counts_of_programs,1))+1))</f>
        <v>#REF!</v>
      </c>
      <c r="DV3" s="125" t="e" cm="1">
        <f t="array" ref="DV3">IF(INDEX(listof_teamcodes,INT((COLUMN()-9)/LARGE(all_candidate_counts_of_programs,1))+1)=0,"",INDEX(listof_teamcodes,INT((COLUMN()-9)/LARGE(all_candidate_counts_of_programs,1))+1))</f>
        <v>#REF!</v>
      </c>
      <c r="DW3" s="125" t="e" cm="1">
        <f t="array" ref="DW3">IF(INDEX(listof_teamcodes,INT((COLUMN()-9)/LARGE(all_candidate_counts_of_programs,1))+1)=0,"",INDEX(listof_teamcodes,INT((COLUMN()-9)/LARGE(all_candidate_counts_of_programs,1))+1))</f>
        <v>#REF!</v>
      </c>
      <c r="DX3" s="125" t="e" cm="1">
        <f t="array" ref="DX3">IF(INDEX(listof_teamcodes,INT((COLUMN()-9)/LARGE(all_candidate_counts_of_programs,1))+1)=0,"",INDEX(listof_teamcodes,INT((COLUMN()-9)/LARGE(all_candidate_counts_of_programs,1))+1))</f>
        <v>#REF!</v>
      </c>
      <c r="DY3" s="125" t="e" cm="1">
        <f t="array" ref="DY3">IF(INDEX(listof_teamcodes,INT((COLUMN()-9)/LARGE(all_candidate_counts_of_programs,1))+1)=0,"",INDEX(listof_teamcodes,INT((COLUMN()-9)/LARGE(all_candidate_counts_of_programs,1))+1))</f>
        <v>#REF!</v>
      </c>
      <c r="DZ3" s="125" t="e" cm="1">
        <f t="array" ref="DZ3">IF(INDEX(listof_teamcodes,INT((COLUMN()-9)/LARGE(all_candidate_counts_of_programs,1))+1)=0,"",INDEX(listof_teamcodes,INT((COLUMN()-9)/LARGE(all_candidate_counts_of_programs,1))+1))</f>
        <v>#REF!</v>
      </c>
      <c r="EA3" s="125" t="e" cm="1">
        <f t="array" ref="EA3">IF(INDEX(listof_teamcodes,INT((COLUMN()-9)/LARGE(all_candidate_counts_of_programs,1))+1)=0,"",INDEX(listof_teamcodes,INT((COLUMN()-9)/LARGE(all_candidate_counts_of_programs,1))+1))</f>
        <v>#REF!</v>
      </c>
      <c r="EB3" s="125" t="e" cm="1">
        <f t="array" ref="EB3">IF(INDEX(listof_teamcodes,INT((COLUMN()-9)/LARGE(all_candidate_counts_of_programs,1))+1)=0,"",INDEX(listof_teamcodes,INT((COLUMN()-9)/LARGE(all_candidate_counts_of_programs,1))+1))</f>
        <v>#REF!</v>
      </c>
      <c r="EC3" s="125" t="e" cm="1">
        <f t="array" ref="EC3">IF(INDEX(listof_teamcodes,INT((COLUMN()-9)/LARGE(all_candidate_counts_of_programs,1))+1)=0,"",INDEX(listof_teamcodes,INT((COLUMN()-9)/LARGE(all_candidate_counts_of_programs,1))+1))</f>
        <v>#REF!</v>
      </c>
      <c r="ED3" s="125" t="e" cm="1">
        <f t="array" ref="ED3">IF(INDEX(listof_teamcodes,INT((COLUMN()-9)/LARGE(all_candidate_counts_of_programs,1))+1)=0,"",INDEX(listof_teamcodes,INT((COLUMN()-9)/LARGE(all_candidate_counts_of_programs,1))+1))</f>
        <v>#REF!</v>
      </c>
      <c r="EE3" s="125" t="e" cm="1">
        <f t="array" ref="EE3">IF(INDEX(listof_teamcodes,INT((COLUMN()-9)/LARGE(all_candidate_counts_of_programs,1))+1)=0,"",INDEX(listof_teamcodes,INT((COLUMN()-9)/LARGE(all_candidate_counts_of_programs,1))+1))</f>
        <v>#REF!</v>
      </c>
      <c r="EF3" s="125" t="e" cm="1">
        <f t="array" ref="EF3">IF(INDEX(listof_teamcodes,INT((COLUMN()-9)/LARGE(all_candidate_counts_of_programs,1))+1)=0,"",INDEX(listof_teamcodes,INT((COLUMN()-9)/LARGE(all_candidate_counts_of_programs,1))+1))</f>
        <v>#REF!</v>
      </c>
      <c r="EG3" s="125" t="e" cm="1">
        <f t="array" ref="EG3">IF(INDEX(listof_teamcodes,INT((COLUMN()-9)/LARGE(all_candidate_counts_of_programs,1))+1)=0,"",INDEX(listof_teamcodes,INT((COLUMN()-9)/LARGE(all_candidate_counts_of_programs,1))+1))</f>
        <v>#REF!</v>
      </c>
      <c r="EH3" s="125" t="e" cm="1">
        <f t="array" ref="EH3">IF(INDEX(listof_teamcodes,INT((COLUMN()-9)/LARGE(all_candidate_counts_of_programs,1))+1)=0,"",INDEX(listof_teamcodes,INT((COLUMN()-9)/LARGE(all_candidate_counts_of_programs,1))+1))</f>
        <v>#REF!</v>
      </c>
      <c r="EI3" s="125" t="e" cm="1">
        <f t="array" ref="EI3">IF(INDEX(listof_teamcodes,INT((COLUMN()-9)/LARGE(all_candidate_counts_of_programs,1))+1)=0,"",INDEX(listof_teamcodes,INT((COLUMN()-9)/LARGE(all_candidate_counts_of_programs,1))+1))</f>
        <v>#REF!</v>
      </c>
      <c r="EJ3" s="125" t="e" cm="1">
        <f t="array" ref="EJ3">IF(INDEX(listof_teamcodes,INT((COLUMN()-9)/LARGE(all_candidate_counts_of_programs,1))+1)=0,"",INDEX(listof_teamcodes,INT((COLUMN()-9)/LARGE(all_candidate_counts_of_programs,1))+1))</f>
        <v>#REF!</v>
      </c>
      <c r="EK3" s="125" t="e" cm="1">
        <f t="array" ref="EK3">IF(INDEX(listof_teamcodes,INT((COLUMN()-9)/LARGE(all_candidate_counts_of_programs,1))+1)=0,"",INDEX(listof_teamcodes,INT((COLUMN()-9)/LARGE(all_candidate_counts_of_programs,1))+1))</f>
        <v>#REF!</v>
      </c>
      <c r="EL3" s="125" t="e" cm="1">
        <f t="array" ref="EL3">IF(INDEX(listof_teamcodes,INT((COLUMN()-9)/LARGE(all_candidate_counts_of_programs,1))+1)=0,"",INDEX(listof_teamcodes,INT((COLUMN()-9)/LARGE(all_candidate_counts_of_programs,1))+1))</f>
        <v>#REF!</v>
      </c>
      <c r="EM3" s="125" t="e" cm="1">
        <f t="array" ref="EM3">IF(INDEX(listof_teamcodes,INT((COLUMN()-9)/LARGE(all_candidate_counts_of_programs,1))+1)=0,"",INDEX(listof_teamcodes,INT((COLUMN()-9)/LARGE(all_candidate_counts_of_programs,1))+1))</f>
        <v>#REF!</v>
      </c>
      <c r="EN3" s="125" t="e" cm="1">
        <f t="array" ref="EN3">IF(INDEX(listof_teamcodes,INT((COLUMN()-9)/LARGE(all_candidate_counts_of_programs,1))+1)=0,"",INDEX(listof_teamcodes,INT((COLUMN()-9)/LARGE(all_candidate_counts_of_programs,1))+1))</f>
        <v>#REF!</v>
      </c>
      <c r="EO3" s="125" t="e" cm="1">
        <f t="array" ref="EO3">IF(INDEX(listof_teamcodes,INT((COLUMN()-9)/LARGE(all_candidate_counts_of_programs,1))+1)=0,"",INDEX(listof_teamcodes,INT((COLUMN()-9)/LARGE(all_candidate_counts_of_programs,1))+1))</f>
        <v>#REF!</v>
      </c>
      <c r="EP3" s="125" t="e" cm="1">
        <f t="array" ref="EP3">IF(INDEX(listof_teamcodes,INT((COLUMN()-9)/LARGE(all_candidate_counts_of_programs,1))+1)=0,"",INDEX(listof_teamcodes,INT((COLUMN()-9)/LARGE(all_candidate_counts_of_programs,1))+1))</f>
        <v>#REF!</v>
      </c>
      <c r="EQ3" s="125" t="e" cm="1">
        <f t="array" ref="EQ3">IF(INDEX(listof_teamcodes,INT((COLUMN()-9)/LARGE(all_candidate_counts_of_programs,1))+1)=0,"",INDEX(listof_teamcodes,INT((COLUMN()-9)/LARGE(all_candidate_counts_of_programs,1))+1))</f>
        <v>#REF!</v>
      </c>
      <c r="ER3" s="125" t="e" cm="1">
        <f t="array" ref="ER3">IF(INDEX(listof_teamcodes,INT((COLUMN()-9)/LARGE(all_candidate_counts_of_programs,1))+1)=0,"",INDEX(listof_teamcodes,INT((COLUMN()-9)/LARGE(all_candidate_counts_of_programs,1))+1))</f>
        <v>#REF!</v>
      </c>
      <c r="ES3" s="125" t="e" cm="1">
        <f t="array" ref="ES3">IF(INDEX(listof_teamcodes,INT((COLUMN()-9)/LARGE(all_candidate_counts_of_programs,1))+1)=0,"",INDEX(listof_teamcodes,INT((COLUMN()-9)/LARGE(all_candidate_counts_of_programs,1))+1))</f>
        <v>#REF!</v>
      </c>
      <c r="ET3" s="125" t="e" cm="1">
        <f t="array" ref="ET3">IF(INDEX(listof_teamcodes,INT((COLUMN()-9)/LARGE(all_candidate_counts_of_programs,1))+1)=0,"",INDEX(listof_teamcodes,INT((COLUMN()-9)/LARGE(all_candidate_counts_of_programs,1))+1))</f>
        <v>#REF!</v>
      </c>
      <c r="EU3" s="125" t="e" cm="1">
        <f t="array" ref="EU3">IF(INDEX(listof_teamcodes,INT((COLUMN()-9)/LARGE(all_candidate_counts_of_programs,1))+1)=0,"",INDEX(listof_teamcodes,INT((COLUMN()-9)/LARGE(all_candidate_counts_of_programs,1))+1))</f>
        <v>#REF!</v>
      </c>
      <c r="EV3" s="125" t="e" cm="1">
        <f t="array" ref="EV3">IF(INDEX(listof_teamcodes,INT((COLUMN()-9)/LARGE(all_candidate_counts_of_programs,1))+1)=0,"",INDEX(listof_teamcodes,INT((COLUMN()-9)/LARGE(all_candidate_counts_of_programs,1))+1))</f>
        <v>#REF!</v>
      </c>
      <c r="EW3" s="125" t="e" cm="1">
        <f t="array" ref="EW3">IF(INDEX(listof_teamcodes,INT((COLUMN()-9)/LARGE(all_candidate_counts_of_programs,1))+1)=0,"",INDEX(listof_teamcodes,INT((COLUMN()-9)/LARGE(all_candidate_counts_of_programs,1))+1))</f>
        <v>#REF!</v>
      </c>
      <c r="EX3" s="125" t="e" cm="1">
        <f t="array" ref="EX3">IF(INDEX(listof_teamcodes,INT((COLUMN()-9)/LARGE(all_candidate_counts_of_programs,1))+1)=0,"",INDEX(listof_teamcodes,INT((COLUMN()-9)/LARGE(all_candidate_counts_of_programs,1))+1))</f>
        <v>#REF!</v>
      </c>
      <c r="EY3" s="125" t="e" cm="1">
        <f t="array" ref="EY3">IF(INDEX(listof_teamcodes,INT((COLUMN()-9)/LARGE(all_candidate_counts_of_programs,1))+1)=0,"",INDEX(listof_teamcodes,INT((COLUMN()-9)/LARGE(all_candidate_counts_of_programs,1))+1))</f>
        <v>#REF!</v>
      </c>
      <c r="EZ3" s="125" t="e" cm="1">
        <f t="array" ref="EZ3">IF(INDEX(listof_teamcodes,INT((COLUMN()-9)/LARGE(all_candidate_counts_of_programs,1))+1)=0,"",INDEX(listof_teamcodes,INT((COLUMN()-9)/LARGE(all_candidate_counts_of_programs,1))+1))</f>
        <v>#REF!</v>
      </c>
      <c r="FA3" s="125" t="e" cm="1">
        <f t="array" ref="FA3">IF(INDEX(listof_teamcodes,INT((COLUMN()-9)/LARGE(all_candidate_counts_of_programs,1))+1)=0,"",INDEX(listof_teamcodes,INT((COLUMN()-9)/LARGE(all_candidate_counts_of_programs,1))+1))</f>
        <v>#REF!</v>
      </c>
      <c r="FB3" s="125" t="e" cm="1">
        <f t="array" ref="FB3">IF(INDEX(listof_teamcodes,INT((COLUMN()-9)/LARGE(all_candidate_counts_of_programs,1))+1)=0,"",INDEX(listof_teamcodes,INT((COLUMN()-9)/LARGE(all_candidate_counts_of_programs,1))+1))</f>
        <v>#REF!</v>
      </c>
      <c r="FC3" s="125" t="e" cm="1">
        <f t="array" ref="FC3">IF(INDEX(listof_teamcodes,INT((COLUMN()-9)/LARGE(all_candidate_counts_of_programs,1))+1)=0,"",INDEX(listof_teamcodes,INT((COLUMN()-9)/LARGE(all_candidate_counts_of_programs,1))+1))</f>
        <v>#REF!</v>
      </c>
      <c r="FD3" s="125" t="e" cm="1">
        <f t="array" ref="FD3">IF(INDEX(listof_teamcodes,INT((COLUMN()-9)/LARGE(all_candidate_counts_of_programs,1))+1)=0,"",INDEX(listof_teamcodes,INT((COLUMN()-9)/LARGE(all_candidate_counts_of_programs,1))+1))</f>
        <v>#REF!</v>
      </c>
      <c r="FE3" s="125" t="e" cm="1">
        <f t="array" ref="FE3">IF(INDEX(listof_teamcodes,INT((COLUMN()-9)/LARGE(all_candidate_counts_of_programs,1))+1)=0,"",INDEX(listof_teamcodes,INT((COLUMN()-9)/LARGE(all_candidate_counts_of_programs,1))+1))</f>
        <v>#REF!</v>
      </c>
      <c r="FF3" s="125" t="e" cm="1">
        <f t="array" ref="FF3">IF(INDEX(listof_teamcodes,INT((COLUMN()-9)/LARGE(all_candidate_counts_of_programs,1))+1)=0,"",INDEX(listof_teamcodes,INT((COLUMN()-9)/LARGE(all_candidate_counts_of_programs,1))+1))</f>
        <v>#REF!</v>
      </c>
      <c r="FG3" s="125" t="e" cm="1">
        <f t="array" ref="FG3">IF(INDEX(listof_teamcodes,INT((COLUMN()-9)/LARGE(all_candidate_counts_of_programs,1))+1)=0,"",INDEX(listof_teamcodes,INT((COLUMN()-9)/LARGE(all_candidate_counts_of_programs,1))+1))</f>
        <v>#REF!</v>
      </c>
      <c r="FH3" s="125" t="e" cm="1">
        <f t="array" ref="FH3">IF(INDEX(listof_teamcodes,INT((COLUMN()-9)/LARGE(all_candidate_counts_of_programs,1))+1)=0,"",INDEX(listof_teamcodes,INT((COLUMN()-9)/LARGE(all_candidate_counts_of_programs,1))+1))</f>
        <v>#REF!</v>
      </c>
      <c r="FI3" s="125" t="e" cm="1">
        <f t="array" ref="FI3">IF(INDEX(listof_teamcodes,INT((COLUMN()-9)/LARGE(all_candidate_counts_of_programs,1))+1)=0,"",INDEX(listof_teamcodes,INT((COLUMN()-9)/LARGE(all_candidate_counts_of_programs,1))+1))</f>
        <v>#REF!</v>
      </c>
      <c r="FJ3" s="125" t="e" cm="1">
        <f t="array" ref="FJ3">IF(INDEX(listof_teamcodes,INT((COLUMN()-9)/LARGE(all_candidate_counts_of_programs,1))+1)=0,"",INDEX(listof_teamcodes,INT((COLUMN()-9)/LARGE(all_candidate_counts_of_programs,1))+1))</f>
        <v>#REF!</v>
      </c>
      <c r="FK3" s="125" t="e" cm="1">
        <f t="array" ref="FK3">IF(INDEX(listof_teamcodes,INT((COLUMN()-9)/LARGE(all_candidate_counts_of_programs,1))+1)=0,"",INDEX(listof_teamcodes,INT((COLUMN()-9)/LARGE(all_candidate_counts_of_programs,1))+1))</f>
        <v>#REF!</v>
      </c>
      <c r="FL3" s="125" t="e" cm="1">
        <f t="array" ref="FL3">IF(INDEX(listof_teamcodes,INT((COLUMN()-9)/LARGE(all_candidate_counts_of_programs,1))+1)=0,"",INDEX(listof_teamcodes,INT((COLUMN()-9)/LARGE(all_candidate_counts_of_programs,1))+1))</f>
        <v>#REF!</v>
      </c>
      <c r="FM3" s="125" t="e" cm="1">
        <f t="array" ref="FM3">IF(INDEX(listof_teamcodes,INT((COLUMN()-9)/LARGE(all_candidate_counts_of_programs,1))+1)=0,"",INDEX(listof_teamcodes,INT((COLUMN()-9)/LARGE(all_candidate_counts_of_programs,1))+1))</f>
        <v>#REF!</v>
      </c>
      <c r="FN3" s="125" t="e" cm="1">
        <f t="array" ref="FN3">IF(INDEX(listof_teamcodes,INT((COLUMN()-9)/LARGE(all_candidate_counts_of_programs,1))+1)=0,"",INDEX(listof_teamcodes,INT((COLUMN()-9)/LARGE(all_candidate_counts_of_programs,1))+1))</f>
        <v>#REF!</v>
      </c>
      <c r="FO3" s="125" t="e" cm="1">
        <f t="array" ref="FO3">IF(INDEX(listof_teamcodes,INT((COLUMN()-9)/LARGE(all_candidate_counts_of_programs,1))+1)=0,"",INDEX(listof_teamcodes,INT((COLUMN()-9)/LARGE(all_candidate_counts_of_programs,1))+1))</f>
        <v>#REF!</v>
      </c>
      <c r="FP3" s="125" t="e" cm="1">
        <f t="array" ref="FP3">IF(INDEX(listof_teamcodes,INT((COLUMN()-9)/LARGE(all_candidate_counts_of_programs,1))+1)=0,"",INDEX(listof_teamcodes,INT((COLUMN()-9)/LARGE(all_candidate_counts_of_programs,1))+1))</f>
        <v>#REF!</v>
      </c>
      <c r="FQ3" s="125" t="e" cm="1">
        <f t="array" ref="FQ3">IF(INDEX(listof_teamcodes,INT((COLUMN()-9)/LARGE(all_candidate_counts_of_programs,1))+1)=0,"",INDEX(listof_teamcodes,INT((COLUMN()-9)/LARGE(all_candidate_counts_of_programs,1))+1))</f>
        <v>#REF!</v>
      </c>
      <c r="FR3" s="125" t="e" cm="1">
        <f t="array" ref="FR3">IF(INDEX(listof_teamcodes,INT((COLUMN()-9)/LARGE(all_candidate_counts_of_programs,1))+1)=0,"",INDEX(listof_teamcodes,INT((COLUMN()-9)/LARGE(all_candidate_counts_of_programs,1))+1))</f>
        <v>#REF!</v>
      </c>
      <c r="FS3" s="125" t="e" cm="1">
        <f t="array" ref="FS3">IF(INDEX(listof_teamcodes,INT((COLUMN()-9)/LARGE(all_candidate_counts_of_programs,1))+1)=0,"",INDEX(listof_teamcodes,INT((COLUMN()-9)/LARGE(all_candidate_counts_of_programs,1))+1))</f>
        <v>#REF!</v>
      </c>
      <c r="FT3" s="125" t="e" cm="1">
        <f t="array" ref="FT3">IF(INDEX(listof_teamcodes,INT((COLUMN()-9)/LARGE(all_candidate_counts_of_programs,1))+1)=0,"",INDEX(listof_teamcodes,INT((COLUMN()-9)/LARGE(all_candidate_counts_of_programs,1))+1))</f>
        <v>#REF!</v>
      </c>
      <c r="FU3" s="125" t="e" cm="1">
        <f t="array" ref="FU3">IF(INDEX(listof_teamcodes,INT((COLUMN()-9)/LARGE(all_candidate_counts_of_programs,1))+1)=0,"",INDEX(listof_teamcodes,INT((COLUMN()-9)/LARGE(all_candidate_counts_of_programs,1))+1))</f>
        <v>#REF!</v>
      </c>
      <c r="FV3" s="125" t="e" cm="1">
        <f t="array" ref="FV3">IF(INDEX(listof_teamcodes,INT((COLUMN()-9)/LARGE(all_candidate_counts_of_programs,1))+1)=0,"",INDEX(listof_teamcodes,INT((COLUMN()-9)/LARGE(all_candidate_counts_of_programs,1))+1))</f>
        <v>#REF!</v>
      </c>
      <c r="FW3" s="125" t="e" cm="1">
        <f t="array" ref="FW3">IF(INDEX(listof_teamcodes,INT((COLUMN()-9)/LARGE(all_candidate_counts_of_programs,1))+1)=0,"",INDEX(listof_teamcodes,INT((COLUMN()-9)/LARGE(all_candidate_counts_of_programs,1))+1))</f>
        <v>#REF!</v>
      </c>
      <c r="FX3" s="125" t="e" cm="1">
        <f t="array" ref="FX3">IF(INDEX(listof_teamcodes,INT((COLUMN()-9)/LARGE(all_candidate_counts_of_programs,1))+1)=0,"",INDEX(listof_teamcodes,INT((COLUMN()-9)/LARGE(all_candidate_counts_of_programs,1))+1))</f>
        <v>#REF!</v>
      </c>
      <c r="FY3" s="125" t="e" cm="1">
        <f t="array" ref="FY3">IF(INDEX(listof_teamcodes,INT((COLUMN()-9)/LARGE(all_candidate_counts_of_programs,1))+1)=0,"",INDEX(listof_teamcodes,INT((COLUMN()-9)/LARGE(all_candidate_counts_of_programs,1))+1))</f>
        <v>#REF!</v>
      </c>
      <c r="FZ3" s="125" t="e" cm="1">
        <f t="array" ref="FZ3">IF(INDEX(listof_teamcodes,INT((COLUMN()-9)/LARGE(all_candidate_counts_of_programs,1))+1)=0,"",INDEX(listof_teamcodes,INT((COLUMN()-9)/LARGE(all_candidate_counts_of_programs,1))+1))</f>
        <v>#REF!</v>
      </c>
      <c r="GA3" s="125" t="e" cm="1">
        <f t="array" ref="GA3">IF(INDEX(listof_teamcodes,INT((COLUMN()-9)/LARGE(all_candidate_counts_of_programs,1))+1)=0,"",INDEX(listof_teamcodes,INT((COLUMN()-9)/LARGE(all_candidate_counts_of_programs,1))+1))</f>
        <v>#REF!</v>
      </c>
      <c r="GB3" s="125" t="e" cm="1">
        <f t="array" ref="GB3">IF(INDEX(listof_teamcodes,INT((COLUMN()-9)/LARGE(all_candidate_counts_of_programs,1))+1)=0,"",INDEX(listof_teamcodes,INT((COLUMN()-9)/LARGE(all_candidate_counts_of_programs,1))+1))</f>
        <v>#REF!</v>
      </c>
      <c r="GC3" s="125" t="e" cm="1">
        <f t="array" ref="GC3">IF(INDEX(listof_teamcodes,INT((COLUMN()-9)/LARGE(all_candidate_counts_of_programs,1))+1)=0,"",INDEX(listof_teamcodes,INT((COLUMN()-9)/LARGE(all_candidate_counts_of_programs,1))+1))</f>
        <v>#REF!</v>
      </c>
      <c r="GD3" s="125" t="e" cm="1">
        <f t="array" ref="GD3">IF(INDEX(listof_teamcodes,INT((COLUMN()-9)/LARGE(all_candidate_counts_of_programs,1))+1)=0,"",INDEX(listof_teamcodes,INT((COLUMN()-9)/LARGE(all_candidate_counts_of_programs,1))+1))</f>
        <v>#REF!</v>
      </c>
      <c r="GE3" s="125" t="e" cm="1">
        <f t="array" ref="GE3">IF(INDEX(listof_teamcodes,INT((COLUMN()-9)/LARGE(all_candidate_counts_of_programs,1))+1)=0,"",INDEX(listof_teamcodes,INT((COLUMN()-9)/LARGE(all_candidate_counts_of_programs,1))+1))</f>
        <v>#REF!</v>
      </c>
      <c r="GF3" s="125" t="e" cm="1">
        <f t="array" ref="GF3">IF(INDEX(listof_teamcodes,INT((COLUMN()-9)/LARGE(all_candidate_counts_of_programs,1))+1)=0,"",INDEX(listof_teamcodes,INT((COLUMN()-9)/LARGE(all_candidate_counts_of_programs,1))+1))</f>
        <v>#REF!</v>
      </c>
      <c r="GG3" s="125" t="e" cm="1">
        <f t="array" ref="GG3">IF(INDEX(listof_teamcodes,INT((COLUMN()-9)/LARGE(all_candidate_counts_of_programs,1))+1)=0,"",INDEX(listof_teamcodes,INT((COLUMN()-9)/LARGE(all_candidate_counts_of_programs,1))+1))</f>
        <v>#REF!</v>
      </c>
      <c r="GH3" s="125" t="e" cm="1">
        <f t="array" ref="GH3">IF(INDEX(listof_teamcodes,INT((COLUMN()-9)/LARGE(all_candidate_counts_of_programs,1))+1)=0,"",INDEX(listof_teamcodes,INT((COLUMN()-9)/LARGE(all_candidate_counts_of_programs,1))+1))</f>
        <v>#REF!</v>
      </c>
      <c r="GI3" s="125" t="e" cm="1">
        <f t="array" ref="GI3">IF(INDEX(listof_teamcodes,INT((COLUMN()-9)/LARGE(all_candidate_counts_of_programs,1))+1)=0,"",INDEX(listof_teamcodes,INT((COLUMN()-9)/LARGE(all_candidate_counts_of_programs,1))+1))</f>
        <v>#REF!</v>
      </c>
      <c r="GJ3" s="125" t="e" cm="1">
        <f t="array" ref="GJ3">IF(INDEX(listof_teamcodes,INT((COLUMN()-9)/LARGE(all_candidate_counts_of_programs,1))+1)=0,"",INDEX(listof_teamcodes,INT((COLUMN()-9)/LARGE(all_candidate_counts_of_programs,1))+1))</f>
        <v>#REF!</v>
      </c>
      <c r="GK3" s="125" t="e" cm="1">
        <f t="array" ref="GK3">IF(INDEX(listof_teamcodes,INT((COLUMN()-9)/LARGE(all_candidate_counts_of_programs,1))+1)=0,"",INDEX(listof_teamcodes,INT((COLUMN()-9)/LARGE(all_candidate_counts_of_programs,1))+1))</f>
        <v>#REF!</v>
      </c>
      <c r="GL3" s="125" t="e" cm="1">
        <f t="array" ref="GL3">IF(INDEX(listof_teamcodes,INT((COLUMN()-9)/LARGE(all_candidate_counts_of_programs,1))+1)=0,"",INDEX(listof_teamcodes,INT((COLUMN()-9)/LARGE(all_candidate_counts_of_programs,1))+1))</f>
        <v>#REF!</v>
      </c>
      <c r="GM3" s="125" t="e" cm="1">
        <f t="array" ref="GM3">IF(INDEX(listof_teamcodes,INT((COLUMN()-9)/LARGE(all_candidate_counts_of_programs,1))+1)=0,"",INDEX(listof_teamcodes,INT((COLUMN()-9)/LARGE(all_candidate_counts_of_programs,1))+1))</f>
        <v>#REF!</v>
      </c>
      <c r="GN3" s="125" t="e" cm="1">
        <f t="array" ref="GN3">IF(INDEX(listof_teamcodes,INT((COLUMN()-9)/LARGE(all_candidate_counts_of_programs,1))+1)=0,"",INDEX(listof_teamcodes,INT((COLUMN()-9)/LARGE(all_candidate_counts_of_programs,1))+1))</f>
        <v>#REF!</v>
      </c>
      <c r="GO3" s="125" t="e" cm="1">
        <f t="array" ref="GO3">IF(INDEX(listof_teamcodes,INT((COLUMN()-9)/LARGE(all_candidate_counts_of_programs,1))+1)=0,"",INDEX(listof_teamcodes,INT((COLUMN()-9)/LARGE(all_candidate_counts_of_programs,1))+1))</f>
        <v>#REF!</v>
      </c>
      <c r="GP3" s="125" t="e" cm="1">
        <f t="array" ref="GP3">IF(INDEX(listof_teamcodes,INT((COLUMN()-9)/LARGE(all_candidate_counts_of_programs,1))+1)=0,"",INDEX(listof_teamcodes,INT((COLUMN()-9)/LARGE(all_candidate_counts_of_programs,1))+1))</f>
        <v>#REF!</v>
      </c>
      <c r="GQ3" s="125" t="e" cm="1">
        <f t="array" ref="GQ3">IF(INDEX(listof_teamcodes,INT((COLUMN()-9)/LARGE(all_candidate_counts_of_programs,1))+1)=0,"",INDEX(listof_teamcodes,INT((COLUMN()-9)/LARGE(all_candidate_counts_of_programs,1))+1))</f>
        <v>#REF!</v>
      </c>
      <c r="GR3" s="125" t="e" cm="1">
        <f t="array" ref="GR3">IF(INDEX(listof_teamcodes,INT((COLUMN()-9)/LARGE(all_candidate_counts_of_programs,1))+1)=0,"",INDEX(listof_teamcodes,INT((COLUMN()-9)/LARGE(all_candidate_counts_of_programs,1))+1))</f>
        <v>#REF!</v>
      </c>
      <c r="GS3" s="125" t="e" cm="1">
        <f t="array" ref="GS3">IF(INDEX(listof_teamcodes,INT((COLUMN()-9)/LARGE(all_candidate_counts_of_programs,1))+1)=0,"",INDEX(listof_teamcodes,INT((COLUMN()-9)/LARGE(all_candidate_counts_of_programs,1))+1))</f>
        <v>#REF!</v>
      </c>
      <c r="GT3" s="125" t="e" cm="1">
        <f t="array" ref="GT3">IF(INDEX(listof_teamcodes,INT((COLUMN()-9)/LARGE(all_candidate_counts_of_programs,1))+1)=0,"",INDEX(listof_teamcodes,INT((COLUMN()-9)/LARGE(all_candidate_counts_of_programs,1))+1))</f>
        <v>#REF!</v>
      </c>
      <c r="GU3" s="125" t="e" cm="1">
        <f t="array" ref="GU3">IF(INDEX(listof_teamcodes,INT((COLUMN()-9)/LARGE(all_candidate_counts_of_programs,1))+1)=0,"",INDEX(listof_teamcodes,INT((COLUMN()-9)/LARGE(all_candidate_counts_of_programs,1))+1))</f>
        <v>#REF!</v>
      </c>
      <c r="GV3" s="125" t="e" cm="1">
        <f t="array" ref="GV3">IF(INDEX(listof_teamcodes,INT((COLUMN()-9)/LARGE(all_candidate_counts_of_programs,1))+1)=0,"",INDEX(listof_teamcodes,INT((COLUMN()-9)/LARGE(all_candidate_counts_of_programs,1))+1))</f>
        <v>#REF!</v>
      </c>
      <c r="GW3" s="125" t="e" cm="1">
        <f t="array" ref="GW3">IF(INDEX(listof_teamcodes,INT((COLUMN()-9)/LARGE(all_candidate_counts_of_programs,1))+1)=0,"",INDEX(listof_teamcodes,INT((COLUMN()-9)/LARGE(all_candidate_counts_of_programs,1))+1))</f>
        <v>#REF!</v>
      </c>
      <c r="GX3" s="125" t="e" cm="1">
        <f t="array" ref="GX3">IF(INDEX(listof_teamcodes,INT((COLUMN()-9)/LARGE(all_candidate_counts_of_programs,1))+1)=0,"",INDEX(listof_teamcodes,INT((COLUMN()-9)/LARGE(all_candidate_counts_of_programs,1))+1))</f>
        <v>#REF!</v>
      </c>
      <c r="GY3" s="125" t="e" cm="1">
        <f t="array" ref="GY3">IF(INDEX(listof_teamcodes,INT((COLUMN()-9)/LARGE(all_candidate_counts_of_programs,1))+1)=0,"",INDEX(listof_teamcodes,INT((COLUMN()-9)/LARGE(all_candidate_counts_of_programs,1))+1))</f>
        <v>#REF!</v>
      </c>
      <c r="GZ3" s="125" t="e" cm="1">
        <f t="array" ref="GZ3">IF(INDEX(listof_teamcodes,INT((COLUMN()-9)/LARGE(all_candidate_counts_of_programs,1))+1)=0,"",INDEX(listof_teamcodes,INT((COLUMN()-9)/LARGE(all_candidate_counts_of_programs,1))+1))</f>
        <v>#REF!</v>
      </c>
      <c r="HA3" s="125" t="e" cm="1">
        <f t="array" ref="HA3">IF(INDEX(listof_teamcodes,INT((COLUMN()-9)/LARGE(all_candidate_counts_of_programs,1))+1)=0,"",INDEX(listof_teamcodes,INT((COLUMN()-9)/LARGE(all_candidate_counts_of_programs,1))+1))</f>
        <v>#REF!</v>
      </c>
      <c r="HB3" s="125" t="e" cm="1">
        <f t="array" ref="HB3">IF(INDEX(listof_teamcodes,INT((COLUMN()-9)/LARGE(all_candidate_counts_of_programs,1))+1)=0,"",INDEX(listof_teamcodes,INT((COLUMN()-9)/LARGE(all_candidate_counts_of_programs,1))+1))</f>
        <v>#REF!</v>
      </c>
      <c r="HC3" s="125" t="e" cm="1">
        <f t="array" ref="HC3">IF(INDEX(listof_teamcodes,INT((COLUMN()-9)/LARGE(all_candidate_counts_of_programs,1))+1)=0,"",INDEX(listof_teamcodes,INT((COLUMN()-9)/LARGE(all_candidate_counts_of_programs,1))+1))</f>
        <v>#REF!</v>
      </c>
      <c r="HD3" s="125" t="e" cm="1">
        <f t="array" ref="HD3">IF(INDEX(listof_teamcodes,INT((COLUMN()-9)/LARGE(all_candidate_counts_of_programs,1))+1)=0,"",INDEX(listof_teamcodes,INT((COLUMN()-9)/LARGE(all_candidate_counts_of_programs,1))+1))</f>
        <v>#REF!</v>
      </c>
      <c r="HE3" s="125" t="e" cm="1">
        <f t="array" ref="HE3">IF(INDEX(listof_teamcodes,INT((COLUMN()-9)/LARGE(all_candidate_counts_of_programs,1))+1)=0,"",INDEX(listof_teamcodes,INT((COLUMN()-9)/LARGE(all_candidate_counts_of_programs,1))+1))</f>
        <v>#REF!</v>
      </c>
      <c r="HF3" s="125" t="e" cm="1">
        <f t="array" ref="HF3">IF(INDEX(listof_teamcodes,INT((COLUMN()-9)/LARGE(all_candidate_counts_of_programs,1))+1)=0,"",INDEX(listof_teamcodes,INT((COLUMN()-9)/LARGE(all_candidate_counts_of_programs,1))+1))</f>
        <v>#REF!</v>
      </c>
      <c r="HG3" s="125" t="e" cm="1">
        <f t="array" ref="HG3">IF(INDEX(listof_teamcodes,INT((COLUMN()-9)/LARGE(all_candidate_counts_of_programs,1))+1)=0,"",INDEX(listof_teamcodes,INT((COLUMN()-9)/LARGE(all_candidate_counts_of_programs,1))+1))</f>
        <v>#REF!</v>
      </c>
      <c r="HH3" s="125" t="e" cm="1">
        <f t="array" ref="HH3">IF(INDEX(listof_teamcodes,INT((COLUMN()-9)/LARGE(all_candidate_counts_of_programs,1))+1)=0,"",INDEX(listof_teamcodes,INT((COLUMN()-9)/LARGE(all_candidate_counts_of_programs,1))+1))</f>
        <v>#REF!</v>
      </c>
      <c r="HI3" s="125" t="e" cm="1">
        <f t="array" ref="HI3">IF(INDEX(listof_teamcodes,INT((COLUMN()-9)/LARGE(all_candidate_counts_of_programs,1))+1)=0,"",INDEX(listof_teamcodes,INT((COLUMN()-9)/LARGE(all_candidate_counts_of_programs,1))+1))</f>
        <v>#REF!</v>
      </c>
      <c r="HJ3" s="125" t="e" cm="1">
        <f t="array" ref="HJ3">IF(INDEX(listof_teamcodes,INT((COLUMN()-9)/LARGE(all_candidate_counts_of_programs,1))+1)=0,"",INDEX(listof_teamcodes,INT((COLUMN()-9)/LARGE(all_candidate_counts_of_programs,1))+1))</f>
        <v>#REF!</v>
      </c>
      <c r="HK3" s="125" t="e" cm="1">
        <f t="array" ref="HK3">IF(INDEX(listof_teamcodes,INT((COLUMN()-9)/LARGE(all_candidate_counts_of_programs,1))+1)=0,"",INDEX(listof_teamcodes,INT((COLUMN()-9)/LARGE(all_candidate_counts_of_programs,1))+1))</f>
        <v>#REF!</v>
      </c>
      <c r="HL3" s="125" t="e" cm="1">
        <f t="array" ref="HL3">IF(INDEX(listof_teamcodes,INT((COLUMN()-9)/LARGE(all_candidate_counts_of_programs,1))+1)=0,"",INDEX(listof_teamcodes,INT((COLUMN()-9)/LARGE(all_candidate_counts_of_programs,1))+1))</f>
        <v>#REF!</v>
      </c>
      <c r="HM3" s="125" t="e" cm="1">
        <f t="array" ref="HM3">IF(INDEX(listof_teamcodes,INT((COLUMN()-9)/LARGE(all_candidate_counts_of_programs,1))+1)=0,"",INDEX(listof_teamcodes,INT((COLUMN()-9)/LARGE(all_candidate_counts_of_programs,1))+1))</f>
        <v>#REF!</v>
      </c>
      <c r="HN3" s="125" t="e" cm="1">
        <f t="array" ref="HN3">IF(INDEX(listof_teamcodes,INT((COLUMN()-9)/LARGE(all_candidate_counts_of_programs,1))+1)=0,"",INDEX(listof_teamcodes,INT((COLUMN()-9)/LARGE(all_candidate_counts_of_programs,1))+1))</f>
        <v>#REF!</v>
      </c>
      <c r="HO3" s="125" t="e" cm="1">
        <f t="array" ref="HO3">IF(INDEX(listof_teamcodes,INT((COLUMN()-9)/LARGE(all_candidate_counts_of_programs,1))+1)=0,"",INDEX(listof_teamcodes,INT((COLUMN()-9)/LARGE(all_candidate_counts_of_programs,1))+1))</f>
        <v>#REF!</v>
      </c>
      <c r="HP3" s="125" t="e" cm="1">
        <f t="array" ref="HP3">IF(INDEX(listof_teamcodes,INT((COLUMN()-9)/LARGE(all_candidate_counts_of_programs,1))+1)=0,"",INDEX(listof_teamcodes,INT((COLUMN()-9)/LARGE(all_candidate_counts_of_programs,1))+1))</f>
        <v>#REF!</v>
      </c>
      <c r="HQ3" s="125" t="e" cm="1">
        <f t="array" ref="HQ3">IF(INDEX(listof_teamcodes,INT((COLUMN()-9)/LARGE(all_candidate_counts_of_programs,1))+1)=0,"",INDEX(listof_teamcodes,INT((COLUMN()-9)/LARGE(all_candidate_counts_of_programs,1))+1))</f>
        <v>#REF!</v>
      </c>
      <c r="HR3" s="125" t="e" cm="1">
        <f t="array" ref="HR3">IF(INDEX(listof_teamcodes,INT((COLUMN()-9)/LARGE(all_candidate_counts_of_programs,1))+1)=0,"",INDEX(listof_teamcodes,INT((COLUMN()-9)/LARGE(all_candidate_counts_of_programs,1))+1))</f>
        <v>#REF!</v>
      </c>
      <c r="HS3" s="125" t="e" cm="1">
        <f t="array" ref="HS3">IF(INDEX(listof_teamcodes,INT((COLUMN()-9)/LARGE(all_candidate_counts_of_programs,1))+1)=0,"",INDEX(listof_teamcodes,INT((COLUMN()-9)/LARGE(all_candidate_counts_of_programs,1))+1))</f>
        <v>#REF!</v>
      </c>
      <c r="HT3" s="125" t="e" cm="1">
        <f t="array" ref="HT3">IF(INDEX(listof_teamcodes,INT((COLUMN()-9)/LARGE(all_candidate_counts_of_programs,1))+1)=0,"",INDEX(listof_teamcodes,INT((COLUMN()-9)/LARGE(all_candidate_counts_of_programs,1))+1))</f>
        <v>#REF!</v>
      </c>
      <c r="HU3" s="125" t="e" cm="1">
        <f t="array" ref="HU3">IF(INDEX(listof_teamcodes,INT((COLUMN()-9)/LARGE(all_candidate_counts_of_programs,1))+1)=0,"",INDEX(listof_teamcodes,INT((COLUMN()-9)/LARGE(all_candidate_counts_of_programs,1))+1))</f>
        <v>#REF!</v>
      </c>
      <c r="HV3" s="125" t="e" cm="1">
        <f t="array" ref="HV3">IF(INDEX(listof_teamcodes,INT((COLUMN()-9)/LARGE(all_candidate_counts_of_programs,1))+1)=0,"",INDEX(listof_teamcodes,INT((COLUMN()-9)/LARGE(all_candidate_counts_of_programs,1))+1))</f>
        <v>#REF!</v>
      </c>
      <c r="HW3" s="125" t="e" cm="1">
        <f t="array" ref="HW3">IF(INDEX(listof_teamcodes,INT((COLUMN()-9)/LARGE(all_candidate_counts_of_programs,1))+1)=0,"",INDEX(listof_teamcodes,INT((COLUMN()-9)/LARGE(all_candidate_counts_of_programs,1))+1))</f>
        <v>#REF!</v>
      </c>
      <c r="HX3" s="125" t="e" cm="1">
        <f t="array" ref="HX3">IF(INDEX(listof_teamcodes,INT((COLUMN()-9)/LARGE(all_candidate_counts_of_programs,1))+1)=0,"",INDEX(listof_teamcodes,INT((COLUMN()-9)/LARGE(all_candidate_counts_of_programs,1))+1))</f>
        <v>#REF!</v>
      </c>
      <c r="HY3" s="125" t="e" cm="1">
        <f t="array" ref="HY3">IF(INDEX(listof_teamcodes,INT((COLUMN()-9)/LARGE(all_candidate_counts_of_programs,1))+1)=0,"",INDEX(listof_teamcodes,INT((COLUMN()-9)/LARGE(all_candidate_counts_of_programs,1))+1))</f>
        <v>#REF!</v>
      </c>
      <c r="HZ3" s="125" t="e" cm="1">
        <f t="array" ref="HZ3">IF(INDEX(listof_teamcodes,INT((COLUMN()-9)/LARGE(all_candidate_counts_of_programs,1))+1)=0,"",INDEX(listof_teamcodes,INT((COLUMN()-9)/LARGE(all_candidate_counts_of_programs,1))+1))</f>
        <v>#REF!</v>
      </c>
      <c r="IA3" s="125" t="e" cm="1">
        <f t="array" ref="IA3">IF(INDEX(listof_teamcodes,INT((COLUMN()-9)/LARGE(all_candidate_counts_of_programs,1))+1)=0,"",INDEX(listof_teamcodes,INT((COLUMN()-9)/LARGE(all_candidate_counts_of_programs,1))+1))</f>
        <v>#REF!</v>
      </c>
      <c r="IB3" s="125" t="e" cm="1">
        <f t="array" ref="IB3">IF(INDEX(listof_teamcodes,INT((COLUMN()-9)/LARGE(all_candidate_counts_of_programs,1))+1)=0,"",INDEX(listof_teamcodes,INT((COLUMN()-9)/LARGE(all_candidate_counts_of_programs,1))+1))</f>
        <v>#REF!</v>
      </c>
      <c r="IC3" s="125" t="e" cm="1">
        <f t="array" ref="IC3">IF(INDEX(listof_teamcodes,INT((COLUMN()-9)/LARGE(all_candidate_counts_of_programs,1))+1)=0,"",INDEX(listof_teamcodes,INT((COLUMN()-9)/LARGE(all_candidate_counts_of_programs,1))+1))</f>
        <v>#REF!</v>
      </c>
      <c r="ID3" s="125" t="e" cm="1">
        <f t="array" ref="ID3">IF(INDEX(listof_teamcodes,INT((COLUMN()-9)/LARGE(all_candidate_counts_of_programs,1))+1)=0,"",INDEX(listof_teamcodes,INT((COLUMN()-9)/LARGE(all_candidate_counts_of_programs,1))+1))</f>
        <v>#REF!</v>
      </c>
      <c r="IE3" s="125" t="e" cm="1">
        <f t="array" ref="IE3">IF(INDEX(listof_teamcodes,INT((COLUMN()-9)/LARGE(all_candidate_counts_of_programs,1))+1)=0,"",INDEX(listof_teamcodes,INT((COLUMN()-9)/LARGE(all_candidate_counts_of_programs,1))+1))</f>
        <v>#REF!</v>
      </c>
      <c r="IF3" s="125" t="e" cm="1">
        <f t="array" ref="IF3">IF(INDEX(listof_teamcodes,INT((COLUMN()-9)/LARGE(all_candidate_counts_of_programs,1))+1)=0,"",INDEX(listof_teamcodes,INT((COLUMN()-9)/LARGE(all_candidate_counts_of_programs,1))+1))</f>
        <v>#REF!</v>
      </c>
      <c r="IG3" s="125" t="e" cm="1">
        <f t="array" ref="IG3">IF(INDEX(listof_teamcodes,INT((COLUMN()-9)/LARGE(all_candidate_counts_of_programs,1))+1)=0,"",INDEX(listof_teamcodes,INT((COLUMN()-9)/LARGE(all_candidate_counts_of_programs,1))+1))</f>
        <v>#REF!</v>
      </c>
      <c r="IH3" s="125" t="e" cm="1">
        <f t="array" ref="IH3">IF(INDEX(listof_teamcodes,INT((COLUMN()-9)/LARGE(all_candidate_counts_of_programs,1))+1)=0,"",INDEX(listof_teamcodes,INT((COLUMN()-9)/LARGE(all_candidate_counts_of_programs,1))+1))</f>
        <v>#REF!</v>
      </c>
      <c r="II3" s="125" t="e" cm="1">
        <f t="array" ref="II3">IF(INDEX(listof_teamcodes,INT((COLUMN()-9)/LARGE(all_candidate_counts_of_programs,1))+1)=0,"",INDEX(listof_teamcodes,INT((COLUMN()-9)/LARGE(all_candidate_counts_of_programs,1))+1))</f>
        <v>#REF!</v>
      </c>
      <c r="IJ3" s="125" t="e" cm="1">
        <f t="array" ref="IJ3">IF(INDEX(listof_teamcodes,INT((COLUMN()-9)/LARGE(all_candidate_counts_of_programs,1))+1)=0,"",INDEX(listof_teamcodes,INT((COLUMN()-9)/LARGE(all_candidate_counts_of_programs,1))+1))</f>
        <v>#REF!</v>
      </c>
      <c r="IK3" s="125" t="e" cm="1">
        <f t="array" ref="IK3">IF(INDEX(listof_teamcodes,INT((COLUMN()-9)/LARGE(all_candidate_counts_of_programs,1))+1)=0,"",INDEX(listof_teamcodes,INT((COLUMN()-9)/LARGE(all_candidate_counts_of_programs,1))+1))</f>
        <v>#REF!</v>
      </c>
      <c r="IL3" s="125" t="e" cm="1">
        <f t="array" ref="IL3">IF(INDEX(listof_teamcodes,INT((COLUMN()-9)/LARGE(all_candidate_counts_of_programs,1))+1)=0,"",INDEX(listof_teamcodes,INT((COLUMN()-9)/LARGE(all_candidate_counts_of_programs,1))+1))</f>
        <v>#REF!</v>
      </c>
      <c r="IM3" s="125" t="e" cm="1">
        <f t="array" ref="IM3">IF(INDEX(listof_teamcodes,INT((COLUMN()-9)/LARGE(all_candidate_counts_of_programs,1))+1)=0,"",INDEX(listof_teamcodes,INT((COLUMN()-9)/LARGE(all_candidate_counts_of_programs,1))+1))</f>
        <v>#REF!</v>
      </c>
      <c r="IN3" s="125" t="e" cm="1">
        <f t="array" ref="IN3">IF(INDEX(listof_teamcodes,INT((COLUMN()-9)/LARGE(all_candidate_counts_of_programs,1))+1)=0,"",INDEX(listof_teamcodes,INT((COLUMN()-9)/LARGE(all_candidate_counts_of_programs,1))+1))</f>
        <v>#REF!</v>
      </c>
      <c r="IO3" s="125" t="e" cm="1">
        <f t="array" ref="IO3">IF(INDEX(listof_teamcodes,INT((COLUMN()-9)/LARGE(all_candidate_counts_of_programs,1))+1)=0,"",INDEX(listof_teamcodes,INT((COLUMN()-9)/LARGE(all_candidate_counts_of_programs,1))+1))</f>
        <v>#REF!</v>
      </c>
      <c r="IP3" s="125" t="e" cm="1">
        <f t="array" ref="IP3">IF(INDEX(listof_teamcodes,INT((COLUMN()-9)/LARGE(all_candidate_counts_of_programs,1))+1)=0,"",INDEX(listof_teamcodes,INT((COLUMN()-9)/LARGE(all_candidate_counts_of_programs,1))+1))</f>
        <v>#REF!</v>
      </c>
      <c r="IQ3" s="125" t="e" cm="1">
        <f t="array" ref="IQ3">IF(INDEX(listof_teamcodes,INT((COLUMN()-9)/LARGE(all_candidate_counts_of_programs,1))+1)=0,"",INDEX(listof_teamcodes,INT((COLUMN()-9)/LARGE(all_candidate_counts_of_programs,1))+1))</f>
        <v>#REF!</v>
      </c>
      <c r="IR3" s="125" t="e" cm="1">
        <f t="array" ref="IR3">IF(INDEX(listof_teamcodes,INT((COLUMN()-9)/LARGE(all_candidate_counts_of_programs,1))+1)=0,"",INDEX(listof_teamcodes,INT((COLUMN()-9)/LARGE(all_candidate_counts_of_programs,1))+1))</f>
        <v>#REF!</v>
      </c>
      <c r="IS3" s="125" t="e" cm="1">
        <f t="array" ref="IS3">IF(INDEX(listof_teamcodes,INT((COLUMN()-9)/LARGE(all_candidate_counts_of_programs,1))+1)=0,"",INDEX(listof_teamcodes,INT((COLUMN()-9)/LARGE(all_candidate_counts_of_programs,1))+1))</f>
        <v>#REF!</v>
      </c>
      <c r="IT3" s="125" t="e" cm="1">
        <f t="array" ref="IT3">IF(INDEX(listof_teamcodes,INT((COLUMN()-9)/LARGE(all_candidate_counts_of_programs,1))+1)=0,"",INDEX(listof_teamcodes,INT((COLUMN()-9)/LARGE(all_candidate_counts_of_programs,1))+1))</f>
        <v>#REF!</v>
      </c>
      <c r="IU3" s="125" t="e" cm="1">
        <f t="array" ref="IU3">IF(INDEX(listof_teamcodes,INT((COLUMN()-9)/LARGE(all_candidate_counts_of_programs,1))+1)=0,"",INDEX(listof_teamcodes,INT((COLUMN()-9)/LARGE(all_candidate_counts_of_programs,1))+1))</f>
        <v>#REF!</v>
      </c>
      <c r="IV3" s="125" t="e" cm="1">
        <f t="array" ref="IV3">IF(INDEX(listof_teamcodes,INT((COLUMN()-9)/LARGE(all_candidate_counts_of_programs,1))+1)=0,"",INDEX(listof_teamcodes,INT((COLUMN()-9)/LARGE(all_candidate_counts_of_programs,1))+1))</f>
        <v>#REF!</v>
      </c>
      <c r="IW3" s="125" t="e" cm="1">
        <f t="array" ref="IW3">IF(INDEX(listof_teamcodes,INT((COLUMN()-9)/LARGE(all_candidate_counts_of_programs,1))+1)=0,"",INDEX(listof_teamcodes,INT((COLUMN()-9)/LARGE(all_candidate_counts_of_programs,1))+1))</f>
        <v>#REF!</v>
      </c>
      <c r="IX3" s="125" t="e" cm="1">
        <f t="array" ref="IX3">IF(INDEX(listof_teamcodes,INT((COLUMN()-9)/LARGE(all_candidate_counts_of_programs,1))+1)=0,"",INDEX(listof_teamcodes,INT((COLUMN()-9)/LARGE(all_candidate_counts_of_programs,1))+1))</f>
        <v>#REF!</v>
      </c>
      <c r="IY3" s="125" t="e" cm="1">
        <f t="array" ref="IY3">IF(INDEX(listof_teamcodes,INT((COLUMN()-9)/LARGE(all_candidate_counts_of_programs,1))+1)=0,"",INDEX(listof_teamcodes,INT((COLUMN()-9)/LARGE(all_candidate_counts_of_programs,1))+1))</f>
        <v>#REF!</v>
      </c>
      <c r="IZ3" s="125" t="e" cm="1">
        <f t="array" ref="IZ3">IF(INDEX(listof_teamcodes,INT((COLUMN()-9)/LARGE(all_candidate_counts_of_programs,1))+1)=0,"",INDEX(listof_teamcodes,INT((COLUMN()-9)/LARGE(all_candidate_counts_of_programs,1))+1))</f>
        <v>#REF!</v>
      </c>
      <c r="JA3" s="125" t="e" cm="1">
        <f t="array" ref="JA3">IF(INDEX(listof_teamcodes,INT((COLUMN()-9)/LARGE(all_candidate_counts_of_programs,1))+1)=0,"",INDEX(listof_teamcodes,INT((COLUMN()-9)/LARGE(all_candidate_counts_of_programs,1))+1))</f>
        <v>#REF!</v>
      </c>
      <c r="JB3" s="125" t="e" cm="1">
        <f t="array" ref="JB3">IF(INDEX(listof_teamcodes,INT((COLUMN()-9)/LARGE(all_candidate_counts_of_programs,1))+1)=0,"",INDEX(listof_teamcodes,INT((COLUMN()-9)/LARGE(all_candidate_counts_of_programs,1))+1))</f>
        <v>#REF!</v>
      </c>
      <c r="JC3" s="125" t="e" cm="1">
        <f t="array" ref="JC3">IF(INDEX(listof_teamcodes,INT((COLUMN()-9)/LARGE(all_candidate_counts_of_programs,1))+1)=0,"",INDEX(listof_teamcodes,INT((COLUMN()-9)/LARGE(all_candidate_counts_of_programs,1))+1))</f>
        <v>#REF!</v>
      </c>
      <c r="JD3" s="125" t="e" cm="1">
        <f t="array" ref="JD3">IF(INDEX(listof_teamcodes,INT((COLUMN()-9)/LARGE(all_candidate_counts_of_programs,1))+1)=0,"",INDEX(listof_teamcodes,INT((COLUMN()-9)/LARGE(all_candidate_counts_of_programs,1))+1))</f>
        <v>#REF!</v>
      </c>
      <c r="JE3" s="125" t="e" cm="1">
        <f t="array" ref="JE3">IF(INDEX(listof_teamcodes,INT((COLUMN()-9)/LARGE(all_candidate_counts_of_programs,1))+1)=0,"",INDEX(listof_teamcodes,INT((COLUMN()-9)/LARGE(all_candidate_counts_of_programs,1))+1))</f>
        <v>#REF!</v>
      </c>
      <c r="JF3" s="125" t="e" cm="1">
        <f t="array" ref="JF3">IF(INDEX(listof_teamcodes,INT((COLUMN()-9)/LARGE(all_candidate_counts_of_programs,1))+1)=0,"",INDEX(listof_teamcodes,INT((COLUMN()-9)/LARGE(all_candidate_counts_of_programs,1))+1))</f>
        <v>#REF!</v>
      </c>
      <c r="JG3" s="125" t="e" cm="1">
        <f t="array" ref="JG3">IF(INDEX(listof_teamcodes,INT((COLUMN()-9)/LARGE(all_candidate_counts_of_programs,1))+1)=0,"",INDEX(listof_teamcodes,INT((COLUMN()-9)/LARGE(all_candidate_counts_of_programs,1))+1))</f>
        <v>#REF!</v>
      </c>
      <c r="JH3" s="125" t="e" cm="1">
        <f t="array" ref="JH3">IF(INDEX(listof_teamcodes,INT((COLUMN()-9)/LARGE(all_candidate_counts_of_programs,1))+1)=0,"",INDEX(listof_teamcodes,INT((COLUMN()-9)/LARGE(all_candidate_counts_of_programs,1))+1))</f>
        <v>#REF!</v>
      </c>
      <c r="JI3" s="125" t="e" cm="1">
        <f t="array" ref="JI3">IF(INDEX(listof_teamcodes,INT((COLUMN()-9)/LARGE(all_candidate_counts_of_programs,1))+1)=0,"",INDEX(listof_teamcodes,INT((COLUMN()-9)/LARGE(all_candidate_counts_of_programs,1))+1))</f>
        <v>#REF!</v>
      </c>
      <c r="JJ3" s="125" t="e" cm="1">
        <f t="array" ref="JJ3">IF(INDEX(listof_teamcodes,INT((COLUMN()-9)/LARGE(all_candidate_counts_of_programs,1))+1)=0,"",INDEX(listof_teamcodes,INT((COLUMN()-9)/LARGE(all_candidate_counts_of_programs,1))+1))</f>
        <v>#REF!</v>
      </c>
      <c r="JK3" s="125" t="e" cm="1">
        <f t="array" ref="JK3">IF(INDEX(listof_teamcodes,INT((COLUMN()-9)/LARGE(all_candidate_counts_of_programs,1))+1)=0,"",INDEX(listof_teamcodes,INT((COLUMN()-9)/LARGE(all_candidate_counts_of_programs,1))+1))</f>
        <v>#REF!</v>
      </c>
      <c r="JL3" s="125" t="e" cm="1">
        <f t="array" ref="JL3">IF(INDEX(listof_teamcodes,INT((COLUMN()-9)/LARGE(all_candidate_counts_of_programs,1))+1)=0,"",INDEX(listof_teamcodes,INT((COLUMN()-9)/LARGE(all_candidate_counts_of_programs,1))+1))</f>
        <v>#REF!</v>
      </c>
      <c r="JM3" s="125" t="e" cm="1">
        <f t="array" ref="JM3">IF(INDEX(listof_teamcodes,INT((COLUMN()-9)/LARGE(all_candidate_counts_of_programs,1))+1)=0,"",INDEX(listof_teamcodes,INT((COLUMN()-9)/LARGE(all_candidate_counts_of_programs,1))+1))</f>
        <v>#REF!</v>
      </c>
      <c r="JN3" s="125" t="e" cm="1">
        <f t="array" ref="JN3">IF(INDEX(listof_teamcodes,INT((COLUMN()-9)/LARGE(all_candidate_counts_of_programs,1))+1)=0,"",INDEX(listof_teamcodes,INT((COLUMN()-9)/LARGE(all_candidate_counts_of_programs,1))+1))</f>
        <v>#REF!</v>
      </c>
      <c r="JO3" s="125" t="e" cm="1">
        <f t="array" ref="JO3">IF(INDEX(listof_teamcodes,INT((COLUMN()-9)/LARGE(all_candidate_counts_of_programs,1))+1)=0,"",INDEX(listof_teamcodes,INT((COLUMN()-9)/LARGE(all_candidate_counts_of_programs,1))+1))</f>
        <v>#REF!</v>
      </c>
      <c r="JP3" s="125" t="e" cm="1">
        <f t="array" ref="JP3">IF(INDEX(listof_teamcodes,INT((COLUMN()-9)/LARGE(all_candidate_counts_of_programs,1))+1)=0,"",INDEX(listof_teamcodes,INT((COLUMN()-9)/LARGE(all_candidate_counts_of_programs,1))+1))</f>
        <v>#REF!</v>
      </c>
      <c r="JQ3" s="125" t="e" cm="1">
        <f t="array" ref="JQ3">IF(INDEX(listof_teamcodes,INT((COLUMN()-9)/LARGE(all_candidate_counts_of_programs,1))+1)=0,"",INDEX(listof_teamcodes,INT((COLUMN()-9)/LARGE(all_candidate_counts_of_programs,1))+1))</f>
        <v>#REF!</v>
      </c>
      <c r="JR3" s="125" t="e" cm="1">
        <f t="array" ref="JR3">IF(INDEX(listof_teamcodes,INT((COLUMN()-9)/LARGE(all_candidate_counts_of_programs,1))+1)=0,"",INDEX(listof_teamcodes,INT((COLUMN()-9)/LARGE(all_candidate_counts_of_programs,1))+1))</f>
        <v>#REF!</v>
      </c>
      <c r="JS3" s="125" t="e" cm="1">
        <f t="array" ref="JS3">IF(INDEX(listof_teamcodes,INT((COLUMN()-9)/LARGE(all_candidate_counts_of_programs,1))+1)=0,"",INDEX(listof_teamcodes,INT((COLUMN()-9)/LARGE(all_candidate_counts_of_programs,1))+1))</f>
        <v>#REF!</v>
      </c>
      <c r="JT3" s="125" t="e" cm="1">
        <f t="array" ref="JT3">IF(INDEX(listof_teamcodes,INT((COLUMN()-9)/LARGE(all_candidate_counts_of_programs,1))+1)=0,"",INDEX(listof_teamcodes,INT((COLUMN()-9)/LARGE(all_candidate_counts_of_programs,1))+1))</f>
        <v>#REF!</v>
      </c>
      <c r="JU3" s="125" t="e" cm="1">
        <f t="array" ref="JU3">IF(INDEX(listof_teamcodes,INT((COLUMN()-9)/LARGE(all_candidate_counts_of_programs,1))+1)=0,"",INDEX(listof_teamcodes,INT((COLUMN()-9)/LARGE(all_candidate_counts_of_programs,1))+1))</f>
        <v>#REF!</v>
      </c>
      <c r="JV3" s="125" t="e" cm="1">
        <f t="array" ref="JV3">IF(INDEX(listof_teamcodes,INT((COLUMN()-9)/LARGE(all_candidate_counts_of_programs,1))+1)=0,"",INDEX(listof_teamcodes,INT((COLUMN()-9)/LARGE(all_candidate_counts_of_programs,1))+1))</f>
        <v>#REF!</v>
      </c>
      <c r="JW3" s="125" t="e" cm="1">
        <f t="array" ref="JW3">IF(INDEX(listof_teamcodes,INT((COLUMN()-9)/LARGE(all_candidate_counts_of_programs,1))+1)=0,"",INDEX(listof_teamcodes,INT((COLUMN()-9)/LARGE(all_candidate_counts_of_programs,1))+1))</f>
        <v>#REF!</v>
      </c>
      <c r="JX3" s="125" t="e" cm="1">
        <f t="array" ref="JX3">IF(INDEX(listof_teamcodes,INT((COLUMN()-9)/LARGE(all_candidate_counts_of_programs,1))+1)=0,"",INDEX(listof_teamcodes,INT((COLUMN()-9)/LARGE(all_candidate_counts_of_programs,1))+1))</f>
        <v>#REF!</v>
      </c>
      <c r="JY3" s="125" t="e" cm="1">
        <f t="array" ref="JY3">IF(INDEX(listof_teamcodes,INT((COLUMN()-9)/LARGE(all_candidate_counts_of_programs,1))+1)=0,"",INDEX(listof_teamcodes,INT((COLUMN()-9)/LARGE(all_candidate_counts_of_programs,1))+1))</f>
        <v>#REF!</v>
      </c>
      <c r="JZ3" s="125" t="e" cm="1">
        <f t="array" ref="JZ3">IF(INDEX(listof_teamcodes,INT((COLUMN()-9)/LARGE(all_candidate_counts_of_programs,1))+1)=0,"",INDEX(listof_teamcodes,INT((COLUMN()-9)/LARGE(all_candidate_counts_of_programs,1))+1))</f>
        <v>#REF!</v>
      </c>
      <c r="KA3" s="125" t="e" cm="1">
        <f t="array" ref="KA3">IF(INDEX(listof_teamcodes,INT((COLUMN()-9)/LARGE(all_candidate_counts_of_programs,1))+1)=0,"",INDEX(listof_teamcodes,INT((COLUMN()-9)/LARGE(all_candidate_counts_of_programs,1))+1))</f>
        <v>#REF!</v>
      </c>
      <c r="KB3" s="125" t="e" cm="1">
        <f t="array" ref="KB3">IF(INDEX(listof_teamcodes,INT((COLUMN()-9)/LARGE(all_candidate_counts_of_programs,1))+1)=0,"",INDEX(listof_teamcodes,INT((COLUMN()-9)/LARGE(all_candidate_counts_of_programs,1))+1))</f>
        <v>#REF!</v>
      </c>
      <c r="KC3" s="125" t="e" cm="1">
        <f t="array" ref="KC3">IF(INDEX(listof_teamcodes,INT((COLUMN()-9)/LARGE(all_candidate_counts_of_programs,1))+1)=0,"",INDEX(listof_teamcodes,INT((COLUMN()-9)/LARGE(all_candidate_counts_of_programs,1))+1))</f>
        <v>#REF!</v>
      </c>
      <c r="KD3" s="125" t="e" cm="1">
        <f t="array" ref="KD3">IF(INDEX(listof_teamcodes,INT((COLUMN()-9)/LARGE(all_candidate_counts_of_programs,1))+1)=0,"",INDEX(listof_teamcodes,INT((COLUMN()-9)/LARGE(all_candidate_counts_of_programs,1))+1))</f>
        <v>#REF!</v>
      </c>
      <c r="KE3" s="125" t="e" cm="1">
        <f t="array" ref="KE3">IF(INDEX(listof_teamcodes,INT((COLUMN()-9)/LARGE(all_candidate_counts_of_programs,1))+1)=0,"",INDEX(listof_teamcodes,INT((COLUMN()-9)/LARGE(all_candidate_counts_of_programs,1))+1))</f>
        <v>#REF!</v>
      </c>
      <c r="KF3" s="125" t="e" cm="1">
        <f t="array" ref="KF3">IF(INDEX(listof_teamcodes,INT((COLUMN()-9)/LARGE(all_candidate_counts_of_programs,1))+1)=0,"",INDEX(listof_teamcodes,INT((COLUMN()-9)/LARGE(all_candidate_counts_of_programs,1))+1))</f>
        <v>#REF!</v>
      </c>
      <c r="KG3" s="125" t="e" cm="1">
        <f t="array" ref="KG3">IF(INDEX(listof_teamcodes,INT((COLUMN()-9)/LARGE(all_candidate_counts_of_programs,1))+1)=0,"",INDEX(listof_teamcodes,INT((COLUMN()-9)/LARGE(all_candidate_counts_of_programs,1))+1))</f>
        <v>#REF!</v>
      </c>
      <c r="KH3" s="125" t="e" cm="1">
        <f t="array" ref="KH3">IF(INDEX(listof_teamcodes,INT((COLUMN()-9)/LARGE(all_candidate_counts_of_programs,1))+1)=0,"",INDEX(listof_teamcodes,INT((COLUMN()-9)/LARGE(all_candidate_counts_of_programs,1))+1))</f>
        <v>#REF!</v>
      </c>
      <c r="KI3" s="125" t="e" cm="1">
        <f t="array" ref="KI3">IF(INDEX(listof_teamcodes,INT((COLUMN()-9)/LARGE(all_candidate_counts_of_programs,1))+1)=0,"",INDEX(listof_teamcodes,INT((COLUMN()-9)/LARGE(all_candidate_counts_of_programs,1))+1))</f>
        <v>#REF!</v>
      </c>
      <c r="KJ3" s="125" t="e" cm="1">
        <f t="array" ref="KJ3">IF(INDEX(listof_teamcodes,INT((COLUMN()-9)/LARGE(all_candidate_counts_of_programs,1))+1)=0,"",INDEX(listof_teamcodes,INT((COLUMN()-9)/LARGE(all_candidate_counts_of_programs,1))+1))</f>
        <v>#REF!</v>
      </c>
      <c r="KK3" s="125" t="e" cm="1">
        <f t="array" ref="KK3">IF(INDEX(listof_teamcodes,INT((COLUMN()-9)/LARGE(all_candidate_counts_of_programs,1))+1)=0,"",INDEX(listof_teamcodes,INT((COLUMN()-9)/LARGE(all_candidate_counts_of_programs,1))+1))</f>
        <v>#REF!</v>
      </c>
      <c r="KL3" s="125" t="e" cm="1">
        <f t="array" ref="KL3">IF(INDEX(listof_teamcodes,INT((COLUMN()-9)/LARGE(all_candidate_counts_of_programs,1))+1)=0,"",INDEX(listof_teamcodes,INT((COLUMN()-9)/LARGE(all_candidate_counts_of_programs,1))+1))</f>
        <v>#REF!</v>
      </c>
      <c r="KM3" s="125" t="e" cm="1">
        <f t="array" ref="KM3">IF(INDEX(listof_teamcodes,INT((COLUMN()-9)/LARGE(all_candidate_counts_of_programs,1))+1)=0,"",INDEX(listof_teamcodes,INT((COLUMN()-9)/LARGE(all_candidate_counts_of_programs,1))+1))</f>
        <v>#REF!</v>
      </c>
      <c r="KN3" s="125" t="e" cm="1">
        <f t="array" ref="KN3">IF(INDEX(listof_teamcodes,INT((COLUMN()-9)/LARGE(all_candidate_counts_of_programs,1))+1)=0,"",INDEX(listof_teamcodes,INT((COLUMN()-9)/LARGE(all_candidate_counts_of_programs,1))+1))</f>
        <v>#REF!</v>
      </c>
      <c r="KO3" s="125" t="e" cm="1">
        <f t="array" ref="KO3">IF(INDEX(listof_teamcodes,INT((COLUMN()-9)/LARGE(all_candidate_counts_of_programs,1))+1)=0,"",INDEX(listof_teamcodes,INT((COLUMN()-9)/LARGE(all_candidate_counts_of_programs,1))+1))</f>
        <v>#REF!</v>
      </c>
      <c r="KP3" s="125" t="e" cm="1">
        <f t="array" ref="KP3">IF(INDEX(listof_teamcodes,INT((COLUMN()-9)/LARGE(all_candidate_counts_of_programs,1))+1)=0,"",INDEX(listof_teamcodes,INT((COLUMN()-9)/LARGE(all_candidate_counts_of_programs,1))+1))</f>
        <v>#REF!</v>
      </c>
      <c r="KQ3" s="125" t="e" cm="1">
        <f t="array" ref="KQ3">IF(INDEX(listof_teamcodes,INT((COLUMN()-9)/LARGE(all_candidate_counts_of_programs,1))+1)=0,"",INDEX(listof_teamcodes,INT((COLUMN()-9)/LARGE(all_candidate_counts_of_programs,1))+1))</f>
        <v>#REF!</v>
      </c>
      <c r="KR3" s="125" t="e" cm="1">
        <f t="array" ref="KR3">IF(INDEX(listof_teamcodes,INT((COLUMN()-9)/LARGE(all_candidate_counts_of_programs,1))+1)=0,"",INDEX(listof_teamcodes,INT((COLUMN()-9)/LARGE(all_candidate_counts_of_programs,1))+1))</f>
        <v>#REF!</v>
      </c>
      <c r="KS3" s="125" t="e" cm="1">
        <f t="array" ref="KS3">IF(INDEX(listof_teamcodes,INT((COLUMN()-9)/LARGE(all_candidate_counts_of_programs,1))+1)=0,"",INDEX(listof_teamcodes,INT((COLUMN()-9)/LARGE(all_candidate_counts_of_programs,1))+1))</f>
        <v>#REF!</v>
      </c>
      <c r="KT3" s="125" t="e" cm="1">
        <f t="array" ref="KT3">IF(INDEX(listof_teamcodes,INT((COLUMN()-9)/LARGE(all_candidate_counts_of_programs,1))+1)=0,"",INDEX(listof_teamcodes,INT((COLUMN()-9)/LARGE(all_candidate_counts_of_programs,1))+1))</f>
        <v>#REF!</v>
      </c>
      <c r="KU3" s="125" t="e" cm="1">
        <f t="array" ref="KU3">IF(INDEX(listof_teamcodes,INT((COLUMN()-9)/LARGE(all_candidate_counts_of_programs,1))+1)=0,"",INDEX(listof_teamcodes,INT((COLUMN()-9)/LARGE(all_candidate_counts_of_programs,1))+1))</f>
        <v>#REF!</v>
      </c>
      <c r="KV3" s="125" t="e" cm="1">
        <f t="array" ref="KV3">IF(INDEX(listof_teamcodes,INT((COLUMN()-9)/LARGE(all_candidate_counts_of_programs,1))+1)=0,"",INDEX(listof_teamcodes,INT((COLUMN()-9)/LARGE(all_candidate_counts_of_programs,1))+1))</f>
        <v>#REF!</v>
      </c>
    </row>
    <row r="4" spans="1:309" s="300" customFormat="1" ht="20.25" customHeight="1">
      <c r="B4" s="301"/>
      <c r="C4" s="302"/>
      <c r="D4" s="303"/>
      <c r="E4" s="302"/>
      <c r="F4" s="302"/>
      <c r="G4" s="302"/>
      <c r="H4" s="302"/>
      <c r="I4" s="304" t="str">
        <f>I3&amp;"_"&amp;I2</f>
        <v>FANT_1</v>
      </c>
      <c r="J4" s="304" t="str">
        <f t="shared" ref="J4:BU4" si="0">J3&amp;"_"&amp;J2</f>
        <v>FANT_2</v>
      </c>
      <c r="K4" s="304" t="str">
        <f t="shared" si="0"/>
        <v>FANT_3</v>
      </c>
      <c r="L4" s="304" t="str">
        <f t="shared" si="0"/>
        <v>FANT_4</v>
      </c>
      <c r="M4" s="304" t="str">
        <f t="shared" si="0"/>
        <v>FANT_5</v>
      </c>
      <c r="N4" s="304" t="str">
        <f t="shared" si="0"/>
        <v>FANT_6</v>
      </c>
      <c r="O4" s="304" t="str">
        <f t="shared" si="0"/>
        <v>FANT_7</v>
      </c>
      <c r="P4" s="304" t="str">
        <f t="shared" si="0"/>
        <v>FANT_8</v>
      </c>
      <c r="Q4" s="304" t="str">
        <f t="shared" si="0"/>
        <v>FANT_9</v>
      </c>
      <c r="R4" s="304" t="str">
        <f t="shared" si="0"/>
        <v>DAHF_1</v>
      </c>
      <c r="S4" s="304" t="str">
        <f t="shared" si="0"/>
        <v>DAHF_2</v>
      </c>
      <c r="T4" s="304" t="str">
        <f t="shared" si="0"/>
        <v>DAHF_3</v>
      </c>
      <c r="U4" s="304" t="str">
        <f t="shared" si="0"/>
        <v>DAHF_4</v>
      </c>
      <c r="V4" s="304" t="str">
        <f t="shared" si="0"/>
        <v>DAHF_5</v>
      </c>
      <c r="W4" s="304" t="str">
        <f t="shared" si="0"/>
        <v>DAHF_6</v>
      </c>
      <c r="X4" s="304" t="str">
        <f t="shared" si="0"/>
        <v>DAHF_7</v>
      </c>
      <c r="Y4" s="304" t="str">
        <f t="shared" si="0"/>
        <v>DAHF_8</v>
      </c>
      <c r="Z4" s="304" t="str">
        <f t="shared" si="0"/>
        <v>DAHF_9</v>
      </c>
      <c r="AA4" s="304" t="str">
        <f t="shared" si="0"/>
        <v>BADF_1</v>
      </c>
      <c r="AB4" s="304" t="str">
        <f t="shared" si="0"/>
        <v>BADF_2</v>
      </c>
      <c r="AC4" s="304" t="str">
        <f t="shared" si="0"/>
        <v>BADF_3</v>
      </c>
      <c r="AD4" s="304" t="str">
        <f t="shared" si="0"/>
        <v>BADF_4</v>
      </c>
      <c r="AE4" s="304" t="str">
        <f t="shared" si="0"/>
        <v>BADF_5</v>
      </c>
      <c r="AF4" s="304" t="str">
        <f t="shared" si="0"/>
        <v>BADF_6</v>
      </c>
      <c r="AG4" s="304" t="str">
        <f t="shared" si="0"/>
        <v>BADF_7</v>
      </c>
      <c r="AH4" s="304" t="str">
        <f t="shared" si="0"/>
        <v>BADF_8</v>
      </c>
      <c r="AI4" s="304" t="str">
        <f t="shared" si="0"/>
        <v>BADF_9</v>
      </c>
      <c r="AJ4" s="304" t="str">
        <f t="shared" si="0"/>
        <v>JARF_1</v>
      </c>
      <c r="AK4" s="304" t="str">
        <f t="shared" si="0"/>
        <v>JARF_2</v>
      </c>
      <c r="AL4" s="304" t="str">
        <f t="shared" si="0"/>
        <v>JARF_3</v>
      </c>
      <c r="AM4" s="304" t="str">
        <f t="shared" si="0"/>
        <v>JARF_4</v>
      </c>
      <c r="AN4" s="304" t="str">
        <f t="shared" si="0"/>
        <v>JARF_5</v>
      </c>
      <c r="AO4" s="304" t="str">
        <f t="shared" si="0"/>
        <v>JARF_6</v>
      </c>
      <c r="AP4" s="304" t="str">
        <f t="shared" si="0"/>
        <v>JARF_7</v>
      </c>
      <c r="AQ4" s="304" t="str">
        <f t="shared" si="0"/>
        <v>JARF_8</v>
      </c>
      <c r="AR4" s="304" t="str">
        <f t="shared" si="0"/>
        <v>JARF_9</v>
      </c>
      <c r="AS4" s="304" t="e">
        <f t="shared" si="0"/>
        <v>#REF!</v>
      </c>
      <c r="AT4" s="304" t="e">
        <f t="shared" si="0"/>
        <v>#REF!</v>
      </c>
      <c r="AU4" s="304" t="e">
        <f t="shared" si="0"/>
        <v>#REF!</v>
      </c>
      <c r="AV4" s="304" t="e">
        <f t="shared" si="0"/>
        <v>#REF!</v>
      </c>
      <c r="AW4" s="304" t="e">
        <f t="shared" si="0"/>
        <v>#REF!</v>
      </c>
      <c r="AX4" s="304" t="e">
        <f t="shared" si="0"/>
        <v>#REF!</v>
      </c>
      <c r="AY4" s="304" t="e">
        <f t="shared" si="0"/>
        <v>#REF!</v>
      </c>
      <c r="AZ4" s="304" t="e">
        <f t="shared" si="0"/>
        <v>#REF!</v>
      </c>
      <c r="BA4" s="304" t="e">
        <f t="shared" si="0"/>
        <v>#REF!</v>
      </c>
      <c r="BB4" s="304" t="e">
        <f t="shared" si="0"/>
        <v>#REF!</v>
      </c>
      <c r="BC4" s="304" t="e">
        <f t="shared" si="0"/>
        <v>#REF!</v>
      </c>
      <c r="BD4" s="304" t="e">
        <f t="shared" si="0"/>
        <v>#REF!</v>
      </c>
      <c r="BE4" s="304" t="e">
        <f t="shared" si="0"/>
        <v>#REF!</v>
      </c>
      <c r="BF4" s="304" t="e">
        <f t="shared" si="0"/>
        <v>#REF!</v>
      </c>
      <c r="BG4" s="304" t="e">
        <f t="shared" si="0"/>
        <v>#REF!</v>
      </c>
      <c r="BH4" s="304" t="e">
        <f t="shared" si="0"/>
        <v>#REF!</v>
      </c>
      <c r="BI4" s="304" t="e">
        <f t="shared" si="0"/>
        <v>#REF!</v>
      </c>
      <c r="BJ4" s="304" t="e">
        <f t="shared" si="0"/>
        <v>#REF!</v>
      </c>
      <c r="BK4" s="304" t="e">
        <f t="shared" si="0"/>
        <v>#REF!</v>
      </c>
      <c r="BL4" s="304" t="e">
        <f t="shared" si="0"/>
        <v>#REF!</v>
      </c>
      <c r="BM4" s="304" t="e">
        <f t="shared" si="0"/>
        <v>#REF!</v>
      </c>
      <c r="BN4" s="304" t="e">
        <f t="shared" si="0"/>
        <v>#REF!</v>
      </c>
      <c r="BO4" s="304" t="e">
        <f t="shared" si="0"/>
        <v>#REF!</v>
      </c>
      <c r="BP4" s="304" t="e">
        <f t="shared" si="0"/>
        <v>#REF!</v>
      </c>
      <c r="BQ4" s="304" t="e">
        <f t="shared" si="0"/>
        <v>#REF!</v>
      </c>
      <c r="BR4" s="304" t="e">
        <f t="shared" si="0"/>
        <v>#REF!</v>
      </c>
      <c r="BS4" s="304" t="e">
        <f t="shared" si="0"/>
        <v>#REF!</v>
      </c>
      <c r="BT4" s="304" t="e">
        <f t="shared" si="0"/>
        <v>#REF!</v>
      </c>
      <c r="BU4" s="304" t="e">
        <f t="shared" si="0"/>
        <v>#REF!</v>
      </c>
      <c r="BV4" s="304" t="e">
        <f t="shared" ref="BV4:EG4" si="1">BV3&amp;"_"&amp;BV2</f>
        <v>#REF!</v>
      </c>
      <c r="BW4" s="304" t="e">
        <f t="shared" si="1"/>
        <v>#REF!</v>
      </c>
      <c r="BX4" s="304" t="e">
        <f t="shared" si="1"/>
        <v>#REF!</v>
      </c>
      <c r="BY4" s="304" t="e">
        <f t="shared" si="1"/>
        <v>#REF!</v>
      </c>
      <c r="BZ4" s="304" t="e">
        <f t="shared" si="1"/>
        <v>#REF!</v>
      </c>
      <c r="CA4" s="304" t="e">
        <f t="shared" si="1"/>
        <v>#REF!</v>
      </c>
      <c r="CB4" s="304" t="e">
        <f t="shared" si="1"/>
        <v>#REF!</v>
      </c>
      <c r="CC4" s="304" t="e">
        <f t="shared" si="1"/>
        <v>#REF!</v>
      </c>
      <c r="CD4" s="304" t="e">
        <f t="shared" si="1"/>
        <v>#REF!</v>
      </c>
      <c r="CE4" s="304" t="e">
        <f t="shared" si="1"/>
        <v>#REF!</v>
      </c>
      <c r="CF4" s="304" t="e">
        <f t="shared" si="1"/>
        <v>#REF!</v>
      </c>
      <c r="CG4" s="304" t="e">
        <f t="shared" si="1"/>
        <v>#REF!</v>
      </c>
      <c r="CH4" s="304" t="e">
        <f t="shared" si="1"/>
        <v>#REF!</v>
      </c>
      <c r="CI4" s="304" t="e">
        <f t="shared" si="1"/>
        <v>#REF!</v>
      </c>
      <c r="CJ4" s="304" t="e">
        <f t="shared" si="1"/>
        <v>#REF!</v>
      </c>
      <c r="CK4" s="304" t="e">
        <f t="shared" si="1"/>
        <v>#REF!</v>
      </c>
      <c r="CL4" s="304" t="e">
        <f t="shared" si="1"/>
        <v>#REF!</v>
      </c>
      <c r="CM4" s="304" t="e">
        <f t="shared" si="1"/>
        <v>#REF!</v>
      </c>
      <c r="CN4" s="304" t="e">
        <f t="shared" si="1"/>
        <v>#REF!</v>
      </c>
      <c r="CO4" s="304" t="e">
        <f t="shared" si="1"/>
        <v>#REF!</v>
      </c>
      <c r="CP4" s="304" t="e">
        <f t="shared" si="1"/>
        <v>#REF!</v>
      </c>
      <c r="CQ4" s="304" t="e">
        <f t="shared" si="1"/>
        <v>#REF!</v>
      </c>
      <c r="CR4" s="304" t="e">
        <f t="shared" si="1"/>
        <v>#REF!</v>
      </c>
      <c r="CS4" s="304" t="e">
        <f t="shared" si="1"/>
        <v>#REF!</v>
      </c>
      <c r="CT4" s="304" t="e">
        <f t="shared" si="1"/>
        <v>#REF!</v>
      </c>
      <c r="CU4" s="304" t="e">
        <f t="shared" si="1"/>
        <v>#REF!</v>
      </c>
      <c r="CV4" s="304" t="e">
        <f t="shared" si="1"/>
        <v>#REF!</v>
      </c>
      <c r="CW4" s="304" t="e">
        <f t="shared" si="1"/>
        <v>#REF!</v>
      </c>
      <c r="CX4" s="304" t="e">
        <f t="shared" si="1"/>
        <v>#REF!</v>
      </c>
      <c r="CY4" s="304" t="e">
        <f t="shared" si="1"/>
        <v>#REF!</v>
      </c>
      <c r="CZ4" s="304" t="e">
        <f t="shared" si="1"/>
        <v>#REF!</v>
      </c>
      <c r="DA4" s="304" t="e">
        <f t="shared" si="1"/>
        <v>#REF!</v>
      </c>
      <c r="DB4" s="304" t="e">
        <f t="shared" si="1"/>
        <v>#REF!</v>
      </c>
      <c r="DC4" s="304" t="e">
        <f t="shared" si="1"/>
        <v>#REF!</v>
      </c>
      <c r="DD4" s="304" t="e">
        <f t="shared" si="1"/>
        <v>#REF!</v>
      </c>
      <c r="DE4" s="304" t="e">
        <f t="shared" si="1"/>
        <v>#REF!</v>
      </c>
      <c r="DF4" s="304" t="e">
        <f t="shared" si="1"/>
        <v>#REF!</v>
      </c>
      <c r="DG4" s="304" t="e">
        <f t="shared" si="1"/>
        <v>#REF!</v>
      </c>
      <c r="DH4" s="304" t="e">
        <f t="shared" si="1"/>
        <v>#REF!</v>
      </c>
      <c r="DI4" s="304" t="e">
        <f t="shared" si="1"/>
        <v>#REF!</v>
      </c>
      <c r="DJ4" s="304" t="e">
        <f t="shared" si="1"/>
        <v>#REF!</v>
      </c>
      <c r="DK4" s="304" t="e">
        <f t="shared" si="1"/>
        <v>#REF!</v>
      </c>
      <c r="DL4" s="304" t="e">
        <f t="shared" si="1"/>
        <v>#REF!</v>
      </c>
      <c r="DM4" s="304" t="e">
        <f t="shared" si="1"/>
        <v>#REF!</v>
      </c>
      <c r="DN4" s="304" t="e">
        <f t="shared" si="1"/>
        <v>#REF!</v>
      </c>
      <c r="DO4" s="304" t="e">
        <f t="shared" si="1"/>
        <v>#REF!</v>
      </c>
      <c r="DP4" s="304" t="e">
        <f t="shared" si="1"/>
        <v>#REF!</v>
      </c>
      <c r="DQ4" s="304" t="e">
        <f t="shared" si="1"/>
        <v>#REF!</v>
      </c>
      <c r="DR4" s="304" t="e">
        <f t="shared" si="1"/>
        <v>#REF!</v>
      </c>
      <c r="DS4" s="304" t="e">
        <f t="shared" si="1"/>
        <v>#REF!</v>
      </c>
      <c r="DT4" s="304" t="e">
        <f t="shared" si="1"/>
        <v>#REF!</v>
      </c>
      <c r="DU4" s="304" t="e">
        <f t="shared" si="1"/>
        <v>#REF!</v>
      </c>
      <c r="DV4" s="304" t="e">
        <f t="shared" si="1"/>
        <v>#REF!</v>
      </c>
      <c r="DW4" s="304" t="e">
        <f t="shared" si="1"/>
        <v>#REF!</v>
      </c>
      <c r="DX4" s="304" t="e">
        <f t="shared" si="1"/>
        <v>#REF!</v>
      </c>
      <c r="DY4" s="304" t="e">
        <f t="shared" si="1"/>
        <v>#REF!</v>
      </c>
      <c r="DZ4" s="304" t="e">
        <f t="shared" si="1"/>
        <v>#REF!</v>
      </c>
      <c r="EA4" s="304" t="e">
        <f t="shared" si="1"/>
        <v>#REF!</v>
      </c>
      <c r="EB4" s="304" t="e">
        <f t="shared" si="1"/>
        <v>#REF!</v>
      </c>
      <c r="EC4" s="304" t="e">
        <f t="shared" si="1"/>
        <v>#REF!</v>
      </c>
      <c r="ED4" s="304" t="e">
        <f t="shared" si="1"/>
        <v>#REF!</v>
      </c>
      <c r="EE4" s="304" t="e">
        <f t="shared" si="1"/>
        <v>#REF!</v>
      </c>
      <c r="EF4" s="304" t="e">
        <f t="shared" si="1"/>
        <v>#REF!</v>
      </c>
      <c r="EG4" s="304" t="e">
        <f t="shared" si="1"/>
        <v>#REF!</v>
      </c>
      <c r="EH4" s="304" t="e">
        <f t="shared" ref="EH4:GS4" si="2">EH3&amp;"_"&amp;EH2</f>
        <v>#REF!</v>
      </c>
      <c r="EI4" s="304" t="e">
        <f t="shared" si="2"/>
        <v>#REF!</v>
      </c>
      <c r="EJ4" s="304" t="e">
        <f t="shared" si="2"/>
        <v>#REF!</v>
      </c>
      <c r="EK4" s="304" t="e">
        <f t="shared" si="2"/>
        <v>#REF!</v>
      </c>
      <c r="EL4" s="304" t="e">
        <f t="shared" si="2"/>
        <v>#REF!</v>
      </c>
      <c r="EM4" s="304" t="e">
        <f t="shared" si="2"/>
        <v>#REF!</v>
      </c>
      <c r="EN4" s="304" t="e">
        <f t="shared" si="2"/>
        <v>#REF!</v>
      </c>
      <c r="EO4" s="304" t="e">
        <f t="shared" si="2"/>
        <v>#REF!</v>
      </c>
      <c r="EP4" s="304" t="e">
        <f t="shared" si="2"/>
        <v>#REF!</v>
      </c>
      <c r="EQ4" s="304" t="e">
        <f t="shared" si="2"/>
        <v>#REF!</v>
      </c>
      <c r="ER4" s="304" t="e">
        <f t="shared" si="2"/>
        <v>#REF!</v>
      </c>
      <c r="ES4" s="304" t="e">
        <f t="shared" si="2"/>
        <v>#REF!</v>
      </c>
      <c r="ET4" s="304" t="e">
        <f t="shared" si="2"/>
        <v>#REF!</v>
      </c>
      <c r="EU4" s="304" t="e">
        <f t="shared" si="2"/>
        <v>#REF!</v>
      </c>
      <c r="EV4" s="304" t="e">
        <f t="shared" si="2"/>
        <v>#REF!</v>
      </c>
      <c r="EW4" s="304" t="e">
        <f t="shared" si="2"/>
        <v>#REF!</v>
      </c>
      <c r="EX4" s="304" t="e">
        <f t="shared" si="2"/>
        <v>#REF!</v>
      </c>
      <c r="EY4" s="304" t="e">
        <f t="shared" si="2"/>
        <v>#REF!</v>
      </c>
      <c r="EZ4" s="304" t="e">
        <f t="shared" si="2"/>
        <v>#REF!</v>
      </c>
      <c r="FA4" s="304" t="e">
        <f t="shared" si="2"/>
        <v>#REF!</v>
      </c>
      <c r="FB4" s="304" t="e">
        <f t="shared" si="2"/>
        <v>#REF!</v>
      </c>
      <c r="FC4" s="304" t="e">
        <f t="shared" si="2"/>
        <v>#REF!</v>
      </c>
      <c r="FD4" s="304" t="e">
        <f t="shared" si="2"/>
        <v>#REF!</v>
      </c>
      <c r="FE4" s="304" t="e">
        <f t="shared" si="2"/>
        <v>#REF!</v>
      </c>
      <c r="FF4" s="304" t="e">
        <f t="shared" si="2"/>
        <v>#REF!</v>
      </c>
      <c r="FG4" s="304" t="e">
        <f t="shared" si="2"/>
        <v>#REF!</v>
      </c>
      <c r="FH4" s="304" t="e">
        <f t="shared" si="2"/>
        <v>#REF!</v>
      </c>
      <c r="FI4" s="304" t="e">
        <f t="shared" si="2"/>
        <v>#REF!</v>
      </c>
      <c r="FJ4" s="304" t="e">
        <f t="shared" si="2"/>
        <v>#REF!</v>
      </c>
      <c r="FK4" s="304" t="e">
        <f t="shared" si="2"/>
        <v>#REF!</v>
      </c>
      <c r="FL4" s="304" t="e">
        <f t="shared" si="2"/>
        <v>#REF!</v>
      </c>
      <c r="FM4" s="304" t="e">
        <f t="shared" si="2"/>
        <v>#REF!</v>
      </c>
      <c r="FN4" s="304" t="e">
        <f t="shared" si="2"/>
        <v>#REF!</v>
      </c>
      <c r="FO4" s="304" t="e">
        <f t="shared" si="2"/>
        <v>#REF!</v>
      </c>
      <c r="FP4" s="304" t="e">
        <f t="shared" si="2"/>
        <v>#REF!</v>
      </c>
      <c r="FQ4" s="304" t="e">
        <f t="shared" si="2"/>
        <v>#REF!</v>
      </c>
      <c r="FR4" s="304" t="e">
        <f t="shared" si="2"/>
        <v>#REF!</v>
      </c>
      <c r="FS4" s="304" t="e">
        <f t="shared" si="2"/>
        <v>#REF!</v>
      </c>
      <c r="FT4" s="304" t="e">
        <f t="shared" si="2"/>
        <v>#REF!</v>
      </c>
      <c r="FU4" s="304" t="e">
        <f t="shared" si="2"/>
        <v>#REF!</v>
      </c>
      <c r="FV4" s="304" t="e">
        <f t="shared" si="2"/>
        <v>#REF!</v>
      </c>
      <c r="FW4" s="304" t="e">
        <f t="shared" si="2"/>
        <v>#REF!</v>
      </c>
      <c r="FX4" s="304" t="e">
        <f t="shared" si="2"/>
        <v>#REF!</v>
      </c>
      <c r="FY4" s="304" t="e">
        <f t="shared" si="2"/>
        <v>#REF!</v>
      </c>
      <c r="FZ4" s="304" t="e">
        <f t="shared" si="2"/>
        <v>#REF!</v>
      </c>
      <c r="GA4" s="304" t="e">
        <f t="shared" si="2"/>
        <v>#REF!</v>
      </c>
      <c r="GB4" s="304" t="e">
        <f t="shared" si="2"/>
        <v>#REF!</v>
      </c>
      <c r="GC4" s="304" t="e">
        <f t="shared" si="2"/>
        <v>#REF!</v>
      </c>
      <c r="GD4" s="304" t="e">
        <f t="shared" si="2"/>
        <v>#REF!</v>
      </c>
      <c r="GE4" s="304" t="e">
        <f t="shared" si="2"/>
        <v>#REF!</v>
      </c>
      <c r="GF4" s="304" t="e">
        <f t="shared" si="2"/>
        <v>#REF!</v>
      </c>
      <c r="GG4" s="304" t="e">
        <f t="shared" si="2"/>
        <v>#REF!</v>
      </c>
      <c r="GH4" s="304" t="e">
        <f t="shared" si="2"/>
        <v>#REF!</v>
      </c>
      <c r="GI4" s="304" t="e">
        <f t="shared" si="2"/>
        <v>#REF!</v>
      </c>
      <c r="GJ4" s="304" t="e">
        <f t="shared" si="2"/>
        <v>#REF!</v>
      </c>
      <c r="GK4" s="304" t="e">
        <f t="shared" si="2"/>
        <v>#REF!</v>
      </c>
      <c r="GL4" s="304" t="e">
        <f t="shared" si="2"/>
        <v>#REF!</v>
      </c>
      <c r="GM4" s="304" t="e">
        <f t="shared" si="2"/>
        <v>#REF!</v>
      </c>
      <c r="GN4" s="304" t="e">
        <f t="shared" si="2"/>
        <v>#REF!</v>
      </c>
      <c r="GO4" s="304" t="e">
        <f t="shared" si="2"/>
        <v>#REF!</v>
      </c>
      <c r="GP4" s="304" t="e">
        <f t="shared" si="2"/>
        <v>#REF!</v>
      </c>
      <c r="GQ4" s="304" t="e">
        <f t="shared" si="2"/>
        <v>#REF!</v>
      </c>
      <c r="GR4" s="304" t="e">
        <f t="shared" si="2"/>
        <v>#REF!</v>
      </c>
      <c r="GS4" s="304" t="e">
        <f t="shared" si="2"/>
        <v>#REF!</v>
      </c>
      <c r="GT4" s="304" t="e">
        <f t="shared" ref="GT4:JE4" si="3">GT3&amp;"_"&amp;GT2</f>
        <v>#REF!</v>
      </c>
      <c r="GU4" s="304" t="e">
        <f t="shared" si="3"/>
        <v>#REF!</v>
      </c>
      <c r="GV4" s="304" t="e">
        <f t="shared" si="3"/>
        <v>#REF!</v>
      </c>
      <c r="GW4" s="304" t="e">
        <f t="shared" si="3"/>
        <v>#REF!</v>
      </c>
      <c r="GX4" s="304" t="e">
        <f t="shared" si="3"/>
        <v>#REF!</v>
      </c>
      <c r="GY4" s="304" t="e">
        <f t="shared" si="3"/>
        <v>#REF!</v>
      </c>
      <c r="GZ4" s="304" t="e">
        <f t="shared" si="3"/>
        <v>#REF!</v>
      </c>
      <c r="HA4" s="304" t="e">
        <f t="shared" si="3"/>
        <v>#REF!</v>
      </c>
      <c r="HB4" s="304" t="e">
        <f t="shared" si="3"/>
        <v>#REF!</v>
      </c>
      <c r="HC4" s="304" t="e">
        <f t="shared" si="3"/>
        <v>#REF!</v>
      </c>
      <c r="HD4" s="304" t="e">
        <f t="shared" si="3"/>
        <v>#REF!</v>
      </c>
      <c r="HE4" s="304" t="e">
        <f t="shared" si="3"/>
        <v>#REF!</v>
      </c>
      <c r="HF4" s="304" t="e">
        <f t="shared" si="3"/>
        <v>#REF!</v>
      </c>
      <c r="HG4" s="304" t="e">
        <f t="shared" si="3"/>
        <v>#REF!</v>
      </c>
      <c r="HH4" s="304" t="e">
        <f t="shared" si="3"/>
        <v>#REF!</v>
      </c>
      <c r="HI4" s="304" t="e">
        <f t="shared" si="3"/>
        <v>#REF!</v>
      </c>
      <c r="HJ4" s="304" t="e">
        <f t="shared" si="3"/>
        <v>#REF!</v>
      </c>
      <c r="HK4" s="304" t="e">
        <f t="shared" si="3"/>
        <v>#REF!</v>
      </c>
      <c r="HL4" s="304" t="e">
        <f t="shared" si="3"/>
        <v>#REF!</v>
      </c>
      <c r="HM4" s="304" t="e">
        <f t="shared" si="3"/>
        <v>#REF!</v>
      </c>
      <c r="HN4" s="304" t="e">
        <f t="shared" si="3"/>
        <v>#REF!</v>
      </c>
      <c r="HO4" s="304" t="e">
        <f t="shared" si="3"/>
        <v>#REF!</v>
      </c>
      <c r="HP4" s="304" t="e">
        <f t="shared" si="3"/>
        <v>#REF!</v>
      </c>
      <c r="HQ4" s="304" t="e">
        <f t="shared" si="3"/>
        <v>#REF!</v>
      </c>
      <c r="HR4" s="304" t="e">
        <f t="shared" si="3"/>
        <v>#REF!</v>
      </c>
      <c r="HS4" s="304" t="e">
        <f t="shared" si="3"/>
        <v>#REF!</v>
      </c>
      <c r="HT4" s="304" t="e">
        <f t="shared" si="3"/>
        <v>#REF!</v>
      </c>
      <c r="HU4" s="304" t="e">
        <f t="shared" si="3"/>
        <v>#REF!</v>
      </c>
      <c r="HV4" s="304" t="e">
        <f t="shared" si="3"/>
        <v>#REF!</v>
      </c>
      <c r="HW4" s="304" t="e">
        <f t="shared" si="3"/>
        <v>#REF!</v>
      </c>
      <c r="HX4" s="304" t="e">
        <f t="shared" si="3"/>
        <v>#REF!</v>
      </c>
      <c r="HY4" s="304" t="e">
        <f t="shared" si="3"/>
        <v>#REF!</v>
      </c>
      <c r="HZ4" s="304" t="e">
        <f t="shared" si="3"/>
        <v>#REF!</v>
      </c>
      <c r="IA4" s="304" t="e">
        <f t="shared" si="3"/>
        <v>#REF!</v>
      </c>
      <c r="IB4" s="304" t="e">
        <f t="shared" si="3"/>
        <v>#REF!</v>
      </c>
      <c r="IC4" s="304" t="e">
        <f t="shared" si="3"/>
        <v>#REF!</v>
      </c>
      <c r="ID4" s="304" t="e">
        <f t="shared" si="3"/>
        <v>#REF!</v>
      </c>
      <c r="IE4" s="304" t="e">
        <f t="shared" si="3"/>
        <v>#REF!</v>
      </c>
      <c r="IF4" s="304" t="e">
        <f t="shared" si="3"/>
        <v>#REF!</v>
      </c>
      <c r="IG4" s="304" t="e">
        <f t="shared" si="3"/>
        <v>#REF!</v>
      </c>
      <c r="IH4" s="304" t="e">
        <f t="shared" si="3"/>
        <v>#REF!</v>
      </c>
      <c r="II4" s="304" t="e">
        <f t="shared" si="3"/>
        <v>#REF!</v>
      </c>
      <c r="IJ4" s="304" t="e">
        <f t="shared" si="3"/>
        <v>#REF!</v>
      </c>
      <c r="IK4" s="304" t="e">
        <f t="shared" si="3"/>
        <v>#REF!</v>
      </c>
      <c r="IL4" s="304" t="e">
        <f t="shared" si="3"/>
        <v>#REF!</v>
      </c>
      <c r="IM4" s="304" t="e">
        <f t="shared" si="3"/>
        <v>#REF!</v>
      </c>
      <c r="IN4" s="304" t="e">
        <f t="shared" si="3"/>
        <v>#REF!</v>
      </c>
      <c r="IO4" s="304" t="e">
        <f t="shared" si="3"/>
        <v>#REF!</v>
      </c>
      <c r="IP4" s="304" t="e">
        <f t="shared" si="3"/>
        <v>#REF!</v>
      </c>
      <c r="IQ4" s="304" t="e">
        <f t="shared" si="3"/>
        <v>#REF!</v>
      </c>
      <c r="IR4" s="304" t="e">
        <f t="shared" si="3"/>
        <v>#REF!</v>
      </c>
      <c r="IS4" s="304" t="e">
        <f t="shared" si="3"/>
        <v>#REF!</v>
      </c>
      <c r="IT4" s="304" t="e">
        <f t="shared" si="3"/>
        <v>#REF!</v>
      </c>
      <c r="IU4" s="304" t="e">
        <f t="shared" si="3"/>
        <v>#REF!</v>
      </c>
      <c r="IV4" s="304" t="e">
        <f t="shared" si="3"/>
        <v>#REF!</v>
      </c>
      <c r="IW4" s="304" t="e">
        <f t="shared" si="3"/>
        <v>#REF!</v>
      </c>
      <c r="IX4" s="304" t="e">
        <f t="shared" si="3"/>
        <v>#REF!</v>
      </c>
      <c r="IY4" s="304" t="e">
        <f t="shared" si="3"/>
        <v>#REF!</v>
      </c>
      <c r="IZ4" s="304" t="e">
        <f t="shared" si="3"/>
        <v>#REF!</v>
      </c>
      <c r="JA4" s="304" t="e">
        <f t="shared" si="3"/>
        <v>#REF!</v>
      </c>
      <c r="JB4" s="304" t="e">
        <f t="shared" si="3"/>
        <v>#REF!</v>
      </c>
      <c r="JC4" s="304" t="e">
        <f t="shared" si="3"/>
        <v>#REF!</v>
      </c>
      <c r="JD4" s="304" t="e">
        <f t="shared" si="3"/>
        <v>#REF!</v>
      </c>
      <c r="JE4" s="304" t="e">
        <f t="shared" si="3"/>
        <v>#REF!</v>
      </c>
      <c r="JF4" s="304" t="e">
        <f t="shared" ref="JF4:KV4" si="4">JF3&amp;"_"&amp;JF2</f>
        <v>#REF!</v>
      </c>
      <c r="JG4" s="304" t="e">
        <f t="shared" si="4"/>
        <v>#REF!</v>
      </c>
      <c r="JH4" s="304" t="e">
        <f t="shared" si="4"/>
        <v>#REF!</v>
      </c>
      <c r="JI4" s="304" t="e">
        <f t="shared" si="4"/>
        <v>#REF!</v>
      </c>
      <c r="JJ4" s="304" t="e">
        <f t="shared" si="4"/>
        <v>#REF!</v>
      </c>
      <c r="JK4" s="304" t="e">
        <f t="shared" si="4"/>
        <v>#REF!</v>
      </c>
      <c r="JL4" s="304" t="e">
        <f t="shared" si="4"/>
        <v>#REF!</v>
      </c>
      <c r="JM4" s="304" t="e">
        <f t="shared" si="4"/>
        <v>#REF!</v>
      </c>
      <c r="JN4" s="304" t="e">
        <f t="shared" si="4"/>
        <v>#REF!</v>
      </c>
      <c r="JO4" s="304" t="e">
        <f t="shared" si="4"/>
        <v>#REF!</v>
      </c>
      <c r="JP4" s="304" t="e">
        <f t="shared" si="4"/>
        <v>#REF!</v>
      </c>
      <c r="JQ4" s="304" t="e">
        <f t="shared" si="4"/>
        <v>#REF!</v>
      </c>
      <c r="JR4" s="304" t="e">
        <f t="shared" si="4"/>
        <v>#REF!</v>
      </c>
      <c r="JS4" s="304" t="e">
        <f t="shared" si="4"/>
        <v>#REF!</v>
      </c>
      <c r="JT4" s="304" t="e">
        <f t="shared" si="4"/>
        <v>#REF!</v>
      </c>
      <c r="JU4" s="304" t="e">
        <f t="shared" si="4"/>
        <v>#REF!</v>
      </c>
      <c r="JV4" s="304" t="e">
        <f t="shared" si="4"/>
        <v>#REF!</v>
      </c>
      <c r="JW4" s="304" t="e">
        <f t="shared" si="4"/>
        <v>#REF!</v>
      </c>
      <c r="JX4" s="304" t="e">
        <f t="shared" si="4"/>
        <v>#REF!</v>
      </c>
      <c r="JY4" s="304" t="e">
        <f t="shared" si="4"/>
        <v>#REF!</v>
      </c>
      <c r="JZ4" s="304" t="e">
        <f t="shared" si="4"/>
        <v>#REF!</v>
      </c>
      <c r="KA4" s="304" t="e">
        <f t="shared" si="4"/>
        <v>#REF!</v>
      </c>
      <c r="KB4" s="304" t="e">
        <f t="shared" si="4"/>
        <v>#REF!</v>
      </c>
      <c r="KC4" s="304" t="e">
        <f t="shared" si="4"/>
        <v>#REF!</v>
      </c>
      <c r="KD4" s="304" t="e">
        <f t="shared" si="4"/>
        <v>#REF!</v>
      </c>
      <c r="KE4" s="304" t="e">
        <f t="shared" si="4"/>
        <v>#REF!</v>
      </c>
      <c r="KF4" s="304" t="e">
        <f t="shared" si="4"/>
        <v>#REF!</v>
      </c>
      <c r="KG4" s="304" t="e">
        <f t="shared" si="4"/>
        <v>#REF!</v>
      </c>
      <c r="KH4" s="304" t="e">
        <f t="shared" si="4"/>
        <v>#REF!</v>
      </c>
      <c r="KI4" s="304" t="e">
        <f t="shared" si="4"/>
        <v>#REF!</v>
      </c>
      <c r="KJ4" s="304" t="e">
        <f t="shared" si="4"/>
        <v>#REF!</v>
      </c>
      <c r="KK4" s="304" t="e">
        <f t="shared" si="4"/>
        <v>#REF!</v>
      </c>
      <c r="KL4" s="304" t="e">
        <f t="shared" si="4"/>
        <v>#REF!</v>
      </c>
      <c r="KM4" s="304" t="e">
        <f t="shared" si="4"/>
        <v>#REF!</v>
      </c>
      <c r="KN4" s="304" t="e">
        <f t="shared" si="4"/>
        <v>#REF!</v>
      </c>
      <c r="KO4" s="304" t="e">
        <f t="shared" si="4"/>
        <v>#REF!</v>
      </c>
      <c r="KP4" s="304" t="e">
        <f t="shared" si="4"/>
        <v>#REF!</v>
      </c>
      <c r="KQ4" s="304" t="e">
        <f t="shared" si="4"/>
        <v>#REF!</v>
      </c>
      <c r="KR4" s="304" t="e">
        <f t="shared" si="4"/>
        <v>#REF!</v>
      </c>
      <c r="KS4" s="304" t="e">
        <f t="shared" si="4"/>
        <v>#REF!</v>
      </c>
      <c r="KT4" s="304" t="e">
        <f t="shared" si="4"/>
        <v>#REF!</v>
      </c>
      <c r="KU4" s="304" t="e">
        <f t="shared" si="4"/>
        <v>#REF!</v>
      </c>
      <c r="KV4" s="304" t="e">
        <f t="shared" si="4"/>
        <v>#REF!</v>
      </c>
    </row>
    <row r="5" spans="1:309" s="224" customFormat="1" ht="26.65" customHeight="1">
      <c r="A5" s="109"/>
      <c r="B5" s="123" t="s">
        <v>38</v>
      </c>
      <c r="C5" s="184" t="s">
        <v>180</v>
      </c>
      <c r="D5" s="185" t="e">
        <f>VLOOKUP($C$5,$C$7:$I$506,COLUMN()-2,0)</f>
        <v>#N/A</v>
      </c>
      <c r="E5" s="185" t="e">
        <f t="shared" ref="E5:H5" si="5">VLOOKUP($C$5,$C$7:$I$506,COLUMN()-2,0)</f>
        <v>#N/A</v>
      </c>
      <c r="F5" s="185" t="e">
        <f t="shared" si="5"/>
        <v>#N/A</v>
      </c>
      <c r="G5" s="185" t="e">
        <f t="shared" si="5"/>
        <v>#N/A</v>
      </c>
      <c r="H5" s="185" t="e">
        <f t="shared" si="5"/>
        <v>#N/A</v>
      </c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  <c r="AI5" s="223"/>
      <c r="AJ5" s="223"/>
      <c r="AK5" s="223"/>
      <c r="AL5" s="223"/>
      <c r="AM5" s="223"/>
      <c r="AN5" s="223"/>
      <c r="AO5" s="223"/>
      <c r="AP5" s="223"/>
      <c r="AQ5" s="223"/>
      <c r="AR5" s="223"/>
      <c r="AS5" s="223"/>
      <c r="AT5" s="223"/>
      <c r="AU5" s="223"/>
      <c r="AV5" s="223"/>
      <c r="AW5" s="223"/>
      <c r="AX5" s="223"/>
      <c r="AY5" s="223"/>
      <c r="AZ5" s="223"/>
      <c r="BA5" s="223"/>
      <c r="BB5" s="223"/>
      <c r="BC5" s="223"/>
      <c r="BD5" s="223"/>
      <c r="BE5" s="223"/>
      <c r="BF5" s="223"/>
      <c r="BG5" s="223"/>
      <c r="BH5" s="223"/>
      <c r="BI5" s="223"/>
      <c r="BJ5" s="223"/>
      <c r="BK5" s="223"/>
      <c r="BL5" s="223"/>
      <c r="BM5" s="223"/>
      <c r="BN5" s="223"/>
      <c r="BO5" s="223"/>
      <c r="BP5" s="223"/>
      <c r="BQ5" s="223"/>
      <c r="BR5" s="223"/>
      <c r="BS5" s="223"/>
      <c r="BT5" s="223"/>
      <c r="BU5" s="223"/>
      <c r="BV5" s="223"/>
      <c r="BW5" s="223"/>
      <c r="BX5" s="223"/>
      <c r="BY5" s="223"/>
      <c r="BZ5" s="223"/>
      <c r="CA5" s="223"/>
      <c r="CB5" s="223"/>
      <c r="CC5" s="223"/>
      <c r="CD5" s="223"/>
      <c r="CE5" s="223"/>
      <c r="CF5" s="223"/>
      <c r="CG5" s="223"/>
      <c r="CH5" s="223"/>
      <c r="CI5" s="223"/>
      <c r="CJ5" s="223"/>
      <c r="CK5" s="223"/>
      <c r="CL5" s="223"/>
      <c r="CM5" s="223"/>
      <c r="CN5" s="223"/>
      <c r="CO5" s="223"/>
      <c r="CP5" s="223"/>
      <c r="CQ5" s="223"/>
      <c r="CR5" s="223"/>
      <c r="CS5" s="223"/>
      <c r="CT5" s="223"/>
      <c r="CU5" s="223"/>
      <c r="CV5" s="223"/>
      <c r="CW5" s="223"/>
      <c r="CX5" s="223"/>
      <c r="CY5" s="223"/>
      <c r="CZ5" s="223"/>
      <c r="DA5" s="223"/>
      <c r="DB5" s="223"/>
      <c r="DC5" s="223"/>
      <c r="DD5" s="223"/>
      <c r="DE5" s="223"/>
      <c r="DF5" s="223"/>
      <c r="DG5" s="223"/>
      <c r="DH5" s="223"/>
      <c r="DI5" s="223"/>
      <c r="DJ5" s="223"/>
      <c r="DK5" s="223"/>
      <c r="DL5" s="223"/>
      <c r="DM5" s="223"/>
      <c r="DN5" s="223"/>
      <c r="DO5" s="223"/>
      <c r="DP5" s="223"/>
      <c r="DQ5" s="223"/>
      <c r="DR5" s="223"/>
      <c r="DS5" s="223"/>
      <c r="DT5" s="223"/>
      <c r="DU5" s="223"/>
      <c r="DV5" s="223"/>
      <c r="DW5" s="223"/>
      <c r="DX5" s="223"/>
      <c r="DY5" s="223"/>
      <c r="DZ5" s="223"/>
      <c r="EA5" s="223"/>
      <c r="EB5" s="223"/>
      <c r="EC5" s="223"/>
      <c r="ED5" s="223"/>
      <c r="EE5" s="223"/>
      <c r="EF5" s="223"/>
      <c r="EG5" s="223"/>
      <c r="EH5" s="223"/>
      <c r="EI5" s="223"/>
      <c r="EJ5" s="223"/>
      <c r="EK5" s="223"/>
      <c r="EL5" s="223"/>
      <c r="EM5" s="223"/>
      <c r="EN5" s="223"/>
      <c r="EO5" s="223"/>
      <c r="EP5" s="223"/>
      <c r="EQ5" s="223"/>
      <c r="ER5" s="223"/>
      <c r="ES5" s="223"/>
      <c r="ET5" s="223"/>
      <c r="EU5" s="223"/>
      <c r="EV5" s="223"/>
      <c r="EW5" s="223"/>
      <c r="EX5" s="223"/>
      <c r="EY5" s="223"/>
      <c r="EZ5" s="223"/>
      <c r="FA5" s="223"/>
      <c r="FB5" s="223"/>
      <c r="FC5" s="223"/>
      <c r="FD5" s="223"/>
      <c r="FE5" s="223"/>
      <c r="FF5" s="223"/>
      <c r="FG5" s="223"/>
      <c r="FH5" s="223"/>
      <c r="FI5" s="223"/>
      <c r="FJ5" s="223"/>
      <c r="FK5" s="223"/>
      <c r="FL5" s="223"/>
      <c r="FM5" s="223"/>
      <c r="FN5" s="223"/>
      <c r="FO5" s="223"/>
      <c r="FP5" s="223"/>
      <c r="FQ5" s="223"/>
      <c r="FR5" s="223"/>
      <c r="FS5" s="223"/>
      <c r="FT5" s="223"/>
      <c r="FU5" s="223"/>
      <c r="FV5" s="223"/>
      <c r="FW5" s="223"/>
      <c r="FX5" s="223"/>
      <c r="FY5" s="223"/>
      <c r="FZ5" s="223"/>
      <c r="GA5" s="223"/>
      <c r="GB5" s="223"/>
      <c r="GC5" s="223"/>
      <c r="GD5" s="223"/>
      <c r="GE5" s="223"/>
      <c r="GF5" s="223"/>
      <c r="GG5" s="223"/>
      <c r="GH5" s="223"/>
      <c r="GI5" s="223"/>
      <c r="GJ5" s="223"/>
      <c r="GK5" s="223"/>
      <c r="GL5" s="223"/>
      <c r="GM5" s="223"/>
      <c r="GN5" s="223"/>
      <c r="GO5" s="223"/>
      <c r="GP5" s="223"/>
      <c r="GQ5" s="223"/>
      <c r="GR5" s="223"/>
      <c r="GS5" s="223"/>
      <c r="GT5" s="223"/>
      <c r="GU5" s="223"/>
      <c r="GV5" s="223"/>
      <c r="GW5" s="223"/>
      <c r="GX5" s="223"/>
      <c r="GY5" s="223"/>
      <c r="GZ5" s="223"/>
      <c r="HA5" s="223"/>
      <c r="HB5" s="223"/>
      <c r="HC5" s="223"/>
      <c r="HD5" s="223"/>
      <c r="HE5" s="223"/>
      <c r="HF5" s="223"/>
      <c r="HG5" s="223"/>
      <c r="HH5" s="223"/>
      <c r="HI5" s="223"/>
      <c r="HJ5" s="223"/>
      <c r="HK5" s="223"/>
      <c r="HL5" s="223"/>
      <c r="HM5" s="223"/>
      <c r="HN5" s="223"/>
      <c r="HO5" s="223"/>
      <c r="HP5" s="223"/>
      <c r="HQ5" s="223"/>
      <c r="HR5" s="223"/>
      <c r="HS5" s="223"/>
      <c r="HT5" s="223"/>
      <c r="HU5" s="223"/>
      <c r="HV5" s="223"/>
      <c r="HW5" s="223"/>
      <c r="HX5" s="223"/>
      <c r="HY5" s="223"/>
      <c r="HZ5" s="223"/>
      <c r="IA5" s="223"/>
      <c r="IB5" s="223"/>
      <c r="IC5" s="223"/>
      <c r="ID5" s="223"/>
      <c r="IE5" s="223"/>
      <c r="IF5" s="223"/>
      <c r="IG5" s="223"/>
      <c r="IH5" s="223"/>
      <c r="II5" s="223"/>
      <c r="IJ5" s="223"/>
      <c r="IK5" s="223"/>
      <c r="IL5" s="223"/>
      <c r="IM5" s="223"/>
      <c r="IN5" s="223"/>
      <c r="IO5" s="223"/>
      <c r="IP5" s="223"/>
      <c r="IQ5" s="223"/>
      <c r="IR5" s="223"/>
      <c r="IS5" s="223"/>
      <c r="IT5" s="223"/>
      <c r="IU5" s="223"/>
      <c r="IV5" s="223"/>
      <c r="IW5" s="223"/>
      <c r="IX5" s="223"/>
      <c r="IY5" s="223"/>
      <c r="IZ5" s="223"/>
      <c r="JA5" s="223"/>
      <c r="JB5" s="223"/>
      <c r="JC5" s="223"/>
      <c r="JD5" s="223"/>
      <c r="JE5" s="223"/>
      <c r="JF5" s="223"/>
      <c r="JG5" s="223"/>
      <c r="JH5" s="223"/>
      <c r="JI5" s="223"/>
      <c r="JJ5" s="223"/>
      <c r="JK5" s="223"/>
      <c r="JL5" s="223"/>
      <c r="JM5" s="223"/>
      <c r="JN5" s="223"/>
      <c r="JO5" s="223"/>
      <c r="JP5" s="223"/>
      <c r="JQ5" s="223"/>
      <c r="JR5" s="223"/>
      <c r="JS5" s="223"/>
      <c r="JT5" s="223"/>
      <c r="JU5" s="223"/>
      <c r="JV5" s="223"/>
      <c r="JW5" s="223"/>
      <c r="JX5" s="223"/>
      <c r="JY5" s="223"/>
      <c r="JZ5" s="223"/>
      <c r="KA5" s="223"/>
      <c r="KB5" s="223"/>
      <c r="KC5" s="223"/>
      <c r="KD5" s="223"/>
      <c r="KE5" s="223"/>
      <c r="KF5" s="223"/>
      <c r="KG5" s="223"/>
      <c r="KH5" s="223"/>
      <c r="KI5" s="223"/>
      <c r="KJ5" s="223"/>
      <c r="KK5" s="223"/>
      <c r="KL5" s="223"/>
      <c r="KM5" s="223"/>
      <c r="KN5" s="223"/>
      <c r="KO5" s="223"/>
      <c r="KP5" s="223"/>
      <c r="KQ5" s="223"/>
      <c r="KR5" s="223"/>
      <c r="KS5" s="223"/>
      <c r="KT5" s="223"/>
      <c r="KU5" s="223"/>
      <c r="KV5" s="223"/>
      <c r="KW5" s="479"/>
    </row>
    <row r="6" spans="1:309" s="226" customFormat="1" ht="7.5" customHeight="1" thickBot="1">
      <c r="A6" s="109"/>
      <c r="B6" s="124"/>
      <c r="C6" s="104"/>
      <c r="D6" s="104"/>
      <c r="E6" s="108"/>
      <c r="F6" s="108"/>
      <c r="G6" s="108"/>
      <c r="H6" s="108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  <c r="BE6" s="225"/>
      <c r="BF6" s="225"/>
      <c r="BG6" s="225"/>
      <c r="BH6" s="225"/>
      <c r="BI6" s="225"/>
      <c r="BJ6" s="225"/>
      <c r="BK6" s="225"/>
      <c r="BL6" s="225"/>
      <c r="BM6" s="225"/>
      <c r="BN6" s="225"/>
      <c r="BO6" s="225"/>
      <c r="BP6" s="225"/>
      <c r="BQ6" s="225"/>
      <c r="BR6" s="225"/>
      <c r="BS6" s="225"/>
      <c r="BT6" s="225"/>
      <c r="BU6" s="225"/>
      <c r="BV6" s="225"/>
      <c r="BW6" s="225"/>
      <c r="BX6" s="225"/>
      <c r="BY6" s="225"/>
      <c r="BZ6" s="225"/>
      <c r="CA6" s="225"/>
      <c r="CB6" s="225"/>
      <c r="CC6" s="225"/>
      <c r="CD6" s="225"/>
      <c r="CE6" s="225"/>
      <c r="CF6" s="225"/>
      <c r="CG6" s="225"/>
      <c r="CH6" s="225"/>
      <c r="CI6" s="225"/>
      <c r="CJ6" s="225"/>
      <c r="CK6" s="225"/>
      <c r="CL6" s="225"/>
      <c r="CM6" s="225"/>
      <c r="CN6" s="225"/>
      <c r="CO6" s="225"/>
      <c r="CP6" s="225"/>
      <c r="CQ6" s="225"/>
      <c r="CR6" s="225"/>
      <c r="CS6" s="225"/>
      <c r="CT6" s="225"/>
      <c r="CU6" s="225"/>
      <c r="CV6" s="225"/>
      <c r="CW6" s="225"/>
      <c r="CX6" s="225"/>
      <c r="CY6" s="225"/>
      <c r="CZ6" s="225"/>
      <c r="DA6" s="225"/>
      <c r="DB6" s="225"/>
      <c r="DC6" s="225"/>
      <c r="DD6" s="225"/>
      <c r="DE6" s="225"/>
      <c r="DF6" s="225"/>
      <c r="DG6" s="225"/>
      <c r="DH6" s="225"/>
      <c r="DI6" s="225"/>
      <c r="DJ6" s="225"/>
      <c r="DK6" s="225"/>
      <c r="DL6" s="225"/>
      <c r="DM6" s="225"/>
      <c r="DN6" s="225"/>
      <c r="DO6" s="225"/>
      <c r="DP6" s="225"/>
      <c r="DQ6" s="225"/>
      <c r="DR6" s="225"/>
      <c r="DS6" s="225"/>
      <c r="DT6" s="225"/>
      <c r="DU6" s="225"/>
      <c r="DV6" s="225"/>
      <c r="DW6" s="225"/>
      <c r="DX6" s="225"/>
      <c r="DY6" s="225"/>
      <c r="DZ6" s="225"/>
      <c r="EA6" s="225"/>
      <c r="EB6" s="225"/>
      <c r="EC6" s="225"/>
      <c r="ED6" s="225"/>
      <c r="EE6" s="225"/>
      <c r="EF6" s="225"/>
      <c r="EG6" s="225"/>
      <c r="EH6" s="225"/>
      <c r="EI6" s="225"/>
      <c r="EJ6" s="225"/>
      <c r="EK6" s="225"/>
      <c r="EL6" s="225"/>
      <c r="EM6" s="225"/>
      <c r="EN6" s="225"/>
      <c r="EO6" s="225"/>
      <c r="EP6" s="225"/>
      <c r="EQ6" s="225"/>
      <c r="ER6" s="225"/>
      <c r="ES6" s="225"/>
      <c r="ET6" s="225"/>
      <c r="EU6" s="225"/>
      <c r="EV6" s="225"/>
      <c r="EW6" s="225"/>
      <c r="EX6" s="225"/>
      <c r="EY6" s="225"/>
      <c r="EZ6" s="225"/>
      <c r="FA6" s="225"/>
      <c r="FB6" s="225"/>
      <c r="FC6" s="225"/>
      <c r="FD6" s="225"/>
      <c r="FE6" s="225"/>
      <c r="FF6" s="225"/>
      <c r="FG6" s="225"/>
      <c r="FH6" s="225"/>
      <c r="FI6" s="225"/>
      <c r="FJ6" s="225"/>
      <c r="FK6" s="225"/>
      <c r="FL6" s="225"/>
      <c r="FM6" s="225"/>
      <c r="FN6" s="225"/>
      <c r="FO6" s="225"/>
      <c r="FP6" s="225"/>
      <c r="FQ6" s="225"/>
      <c r="FR6" s="225"/>
      <c r="FS6" s="225"/>
      <c r="FT6" s="225"/>
      <c r="FU6" s="225"/>
      <c r="FV6" s="225"/>
      <c r="FW6" s="225"/>
      <c r="FX6" s="225"/>
      <c r="FY6" s="225"/>
      <c r="FZ6" s="225"/>
      <c r="GA6" s="225"/>
      <c r="GB6" s="225"/>
      <c r="GC6" s="225"/>
      <c r="GD6" s="225"/>
      <c r="GE6" s="225"/>
      <c r="GF6" s="225"/>
      <c r="GG6" s="225"/>
      <c r="GH6" s="225"/>
      <c r="GI6" s="225"/>
      <c r="GJ6" s="225"/>
      <c r="GK6" s="225"/>
      <c r="GL6" s="225"/>
      <c r="GM6" s="225"/>
      <c r="GN6" s="225"/>
      <c r="GO6" s="225"/>
      <c r="GP6" s="225"/>
      <c r="GQ6" s="225"/>
      <c r="GR6" s="225"/>
      <c r="GS6" s="225"/>
      <c r="GT6" s="225"/>
      <c r="GU6" s="225"/>
      <c r="GV6" s="225"/>
      <c r="GW6" s="225"/>
      <c r="GX6" s="225"/>
      <c r="GY6" s="225"/>
      <c r="GZ6" s="225"/>
      <c r="HA6" s="225"/>
      <c r="HB6" s="225"/>
      <c r="HC6" s="225"/>
      <c r="HD6" s="225"/>
      <c r="HE6" s="225"/>
      <c r="HF6" s="225"/>
      <c r="HG6" s="225"/>
      <c r="HH6" s="225"/>
      <c r="HI6" s="225"/>
      <c r="HJ6" s="225"/>
      <c r="HK6" s="225"/>
      <c r="HL6" s="225"/>
      <c r="HM6" s="225"/>
      <c r="HN6" s="225"/>
      <c r="HO6" s="225"/>
      <c r="HP6" s="225"/>
      <c r="HQ6" s="225"/>
      <c r="HR6" s="225"/>
      <c r="HS6" s="225"/>
      <c r="HT6" s="225"/>
      <c r="HU6" s="225"/>
      <c r="HV6" s="225"/>
      <c r="HW6" s="225"/>
      <c r="HX6" s="225"/>
      <c r="HY6" s="225"/>
      <c r="HZ6" s="225"/>
      <c r="IA6" s="225"/>
      <c r="IB6" s="225"/>
      <c r="IC6" s="225"/>
      <c r="ID6" s="225"/>
      <c r="IE6" s="225"/>
      <c r="IF6" s="225"/>
      <c r="IG6" s="225"/>
      <c r="IH6" s="225"/>
      <c r="II6" s="225"/>
      <c r="IJ6" s="225"/>
      <c r="IK6" s="225"/>
      <c r="IL6" s="225"/>
      <c r="IM6" s="225"/>
      <c r="IN6" s="225"/>
      <c r="IO6" s="225"/>
      <c r="IP6" s="225"/>
      <c r="IQ6" s="225"/>
      <c r="IR6" s="225"/>
      <c r="IS6" s="225"/>
      <c r="IT6" s="225"/>
      <c r="IU6" s="225"/>
      <c r="IV6" s="225"/>
      <c r="IW6" s="225"/>
      <c r="IX6" s="225"/>
      <c r="IY6" s="225"/>
      <c r="IZ6" s="225"/>
      <c r="JA6" s="225"/>
      <c r="JB6" s="225"/>
      <c r="JC6" s="225"/>
      <c r="JD6" s="225"/>
      <c r="JE6" s="225"/>
      <c r="JF6" s="225"/>
      <c r="JG6" s="225"/>
      <c r="JH6" s="225"/>
      <c r="JI6" s="225"/>
      <c r="JJ6" s="225"/>
      <c r="JK6" s="225"/>
      <c r="JL6" s="225"/>
      <c r="JM6" s="225"/>
      <c r="JN6" s="225"/>
      <c r="JO6" s="225"/>
      <c r="JP6" s="225"/>
      <c r="JQ6" s="225"/>
      <c r="JR6" s="225"/>
      <c r="JS6" s="225"/>
      <c r="JT6" s="225"/>
      <c r="JU6" s="225"/>
      <c r="JV6" s="225"/>
      <c r="JW6" s="225"/>
      <c r="JX6" s="225"/>
      <c r="JY6" s="225"/>
      <c r="JZ6" s="225"/>
      <c r="KA6" s="225"/>
      <c r="KB6" s="225"/>
      <c r="KC6" s="225"/>
      <c r="KD6" s="225"/>
      <c r="KE6" s="225"/>
      <c r="KF6" s="225"/>
      <c r="KG6" s="225"/>
      <c r="KH6" s="225"/>
      <c r="KI6" s="225"/>
      <c r="KJ6" s="225"/>
      <c r="KK6" s="225"/>
      <c r="KL6" s="225"/>
      <c r="KM6" s="225"/>
      <c r="KN6" s="225"/>
      <c r="KO6" s="225"/>
      <c r="KP6" s="225"/>
      <c r="KQ6" s="225"/>
      <c r="KR6" s="225"/>
      <c r="KS6" s="225"/>
      <c r="KT6" s="225"/>
      <c r="KU6" s="225"/>
      <c r="KV6" s="225"/>
      <c r="KW6" s="479"/>
    </row>
    <row r="7" spans="1:309" s="226" customFormat="1" ht="21" customHeight="1">
      <c r="A7" s="109"/>
      <c r="B7" s="111" cm="1">
        <f t="array" ref="B7:B506">_xlfn.SEQUENCE(500)</f>
        <v>1</v>
      </c>
      <c r="C7" s="53" t="str" cm="1">
        <f t="array" ref="C7:C65">_xlfn._xlws.FILTER(listof_program_codes,listof_program_codes&lt;&gt;0)</f>
        <v>SJSP01</v>
      </c>
      <c r="D7" s="132" t="str">
        <f t="shared" ref="D7:D70" si="6">_xlfn.IFNA(VLOOKUP(C7,detailsof_programs,2,FALSE),"")</f>
        <v>Balloon Keeping</v>
      </c>
      <c r="E7" s="132">
        <f t="shared" ref="E7:E70" si="7">_xlfn.IFNA(VLOOKUP(C7,detailsof_programs,6,FALSE),"")</f>
        <v>3</v>
      </c>
      <c r="F7" s="132" t="str">
        <f t="shared" ref="F7:F70" si="8">_xlfn.IFNA(VLOOKUP(C7,detailsof_programs,4,FALSE),"")</f>
        <v>Single</v>
      </c>
      <c r="G7" s="132" t="str">
        <f t="shared" ref="G7:G70" si="9">_xlfn.IFNA(VLOOKUP(C7,detailsof_programs,5,FALSE),"")</f>
        <v>Non-Stg</v>
      </c>
      <c r="H7" s="213" t="str">
        <f t="shared" ref="H7:H38" si="10">_xlfn.IFNA(VLOOKUP(C7,detailsof_programs,3,FALSE),"")</f>
        <v>SUB JUNIOR</v>
      </c>
      <c r="I7" s="371" t="s">
        <v>126</v>
      </c>
      <c r="J7" s="371" t="s">
        <v>133</v>
      </c>
      <c r="K7" s="371" t="s">
        <v>551</v>
      </c>
      <c r="L7" s="371"/>
      <c r="M7" s="371"/>
      <c r="N7" s="371"/>
      <c r="O7" s="371"/>
      <c r="P7" s="371"/>
      <c r="Q7" s="371"/>
      <c r="R7" s="255" t="s">
        <v>151</v>
      </c>
      <c r="S7" s="255" t="s">
        <v>157</v>
      </c>
      <c r="T7" s="255" t="s">
        <v>556</v>
      </c>
      <c r="U7" s="255"/>
      <c r="V7" s="255"/>
      <c r="W7" s="255"/>
      <c r="X7" s="255"/>
      <c r="Y7" s="255"/>
      <c r="Z7" s="255"/>
      <c r="AA7" s="255" t="s">
        <v>527</v>
      </c>
      <c r="AB7" s="255" t="s">
        <v>530</v>
      </c>
      <c r="AC7" s="255" t="s">
        <v>548</v>
      </c>
      <c r="AD7" s="255"/>
      <c r="AE7" s="255"/>
      <c r="AF7" s="255"/>
      <c r="AG7" s="255"/>
      <c r="AH7" s="255"/>
      <c r="AI7" s="255"/>
      <c r="AJ7" s="255" t="s">
        <v>128</v>
      </c>
      <c r="AK7" s="255" t="s">
        <v>147</v>
      </c>
      <c r="AL7" s="255" t="s">
        <v>541</v>
      </c>
      <c r="AM7" s="255"/>
      <c r="AN7" s="255"/>
      <c r="AO7" s="255"/>
      <c r="AP7" s="255"/>
      <c r="AQ7" s="255"/>
      <c r="AR7" s="255"/>
      <c r="AS7" s="227"/>
      <c r="AT7" s="227"/>
      <c r="AU7" s="227"/>
      <c r="AV7" s="227"/>
      <c r="AW7" s="227"/>
      <c r="AX7" s="227"/>
      <c r="AY7" s="227"/>
      <c r="AZ7" s="227"/>
      <c r="BA7" s="227"/>
      <c r="BB7" s="227"/>
      <c r="BC7" s="227"/>
      <c r="BD7" s="227"/>
      <c r="BE7" s="227"/>
      <c r="BF7" s="227"/>
      <c r="BG7" s="227"/>
      <c r="BH7" s="227"/>
      <c r="BI7" s="227"/>
      <c r="BJ7" s="227"/>
      <c r="BK7" s="227"/>
      <c r="BL7" s="227"/>
      <c r="BM7" s="227"/>
      <c r="BN7" s="227"/>
      <c r="BO7" s="227"/>
      <c r="BP7" s="227"/>
      <c r="BQ7" s="227"/>
      <c r="BR7" s="227"/>
      <c r="BS7" s="227"/>
      <c r="BT7" s="227"/>
      <c r="BU7" s="227"/>
      <c r="BV7" s="227"/>
      <c r="BW7" s="227"/>
      <c r="BX7" s="227"/>
      <c r="BY7" s="227"/>
      <c r="BZ7" s="227"/>
      <c r="CA7" s="227"/>
      <c r="CB7" s="227"/>
      <c r="CC7" s="227"/>
      <c r="CD7" s="227"/>
      <c r="CE7" s="227"/>
      <c r="CF7" s="227"/>
      <c r="CG7" s="227"/>
      <c r="CH7" s="227"/>
      <c r="CI7" s="227"/>
      <c r="CJ7" s="227"/>
      <c r="CK7" s="227"/>
      <c r="CL7" s="227"/>
      <c r="CM7" s="227"/>
      <c r="CN7" s="227"/>
      <c r="CO7" s="227"/>
      <c r="CP7" s="227"/>
      <c r="CQ7" s="227"/>
      <c r="CR7" s="227"/>
      <c r="CS7" s="227"/>
      <c r="CT7" s="227"/>
      <c r="CU7" s="227"/>
      <c r="CV7" s="227"/>
      <c r="CW7" s="227"/>
      <c r="CX7" s="227"/>
      <c r="CY7" s="227"/>
      <c r="CZ7" s="227"/>
      <c r="DA7" s="227"/>
      <c r="DB7" s="227"/>
      <c r="DC7" s="227"/>
      <c r="DD7" s="227"/>
      <c r="DE7" s="227"/>
      <c r="DF7" s="227"/>
      <c r="DG7" s="227"/>
      <c r="DH7" s="227"/>
      <c r="DI7" s="227"/>
      <c r="DJ7" s="227"/>
      <c r="DK7" s="227"/>
      <c r="DL7" s="227"/>
      <c r="DM7" s="227"/>
      <c r="DN7" s="227"/>
      <c r="DO7" s="227"/>
      <c r="DP7" s="227"/>
      <c r="DQ7" s="227"/>
      <c r="DR7" s="227"/>
      <c r="DS7" s="227"/>
      <c r="DT7" s="227"/>
      <c r="DU7" s="227"/>
      <c r="DV7" s="227"/>
      <c r="DW7" s="227"/>
      <c r="DX7" s="227"/>
      <c r="DY7" s="227"/>
      <c r="DZ7" s="227"/>
      <c r="EA7" s="227"/>
      <c r="EB7" s="227"/>
      <c r="EC7" s="227"/>
      <c r="ED7" s="227"/>
      <c r="EE7" s="227"/>
      <c r="EF7" s="227"/>
      <c r="EG7" s="227"/>
      <c r="EH7" s="227"/>
      <c r="EI7" s="227"/>
      <c r="EJ7" s="227"/>
      <c r="EK7" s="227"/>
      <c r="EL7" s="227"/>
      <c r="EM7" s="227"/>
      <c r="EN7" s="227"/>
      <c r="EO7" s="227"/>
      <c r="EP7" s="227"/>
      <c r="EQ7" s="227"/>
      <c r="ER7" s="227"/>
      <c r="ES7" s="227"/>
      <c r="ET7" s="227"/>
      <c r="EU7" s="227"/>
      <c r="EV7" s="227"/>
      <c r="EW7" s="227"/>
      <c r="EX7" s="227"/>
      <c r="EY7" s="227"/>
      <c r="EZ7" s="227"/>
      <c r="FA7" s="227"/>
      <c r="FB7" s="227"/>
      <c r="FC7" s="227"/>
      <c r="FD7" s="227"/>
      <c r="FE7" s="227"/>
      <c r="FF7" s="227"/>
      <c r="FG7" s="227"/>
      <c r="FH7" s="227"/>
      <c r="FI7" s="227"/>
      <c r="FJ7" s="227"/>
      <c r="FK7" s="227"/>
      <c r="FL7" s="227"/>
      <c r="FM7" s="227"/>
      <c r="FN7" s="227"/>
      <c r="FO7" s="227"/>
      <c r="FP7" s="227"/>
      <c r="FQ7" s="227"/>
      <c r="FR7" s="227"/>
      <c r="FS7" s="227"/>
      <c r="FT7" s="227"/>
      <c r="FU7" s="227"/>
      <c r="FV7" s="227"/>
      <c r="FW7" s="227"/>
      <c r="FX7" s="227"/>
      <c r="FY7" s="227"/>
      <c r="FZ7" s="227"/>
      <c r="GA7" s="227"/>
      <c r="GB7" s="227"/>
      <c r="GC7" s="227"/>
      <c r="GD7" s="227"/>
      <c r="GE7" s="227"/>
      <c r="GF7" s="227"/>
      <c r="GG7" s="227"/>
      <c r="GH7" s="227"/>
      <c r="GI7" s="227"/>
      <c r="GJ7" s="227"/>
      <c r="GK7" s="227"/>
      <c r="GL7" s="227"/>
      <c r="GM7" s="227"/>
      <c r="GN7" s="227"/>
      <c r="GO7" s="227"/>
      <c r="GP7" s="227"/>
      <c r="GQ7" s="227"/>
      <c r="GR7" s="227"/>
      <c r="GS7" s="227"/>
      <c r="GT7" s="227"/>
      <c r="GU7" s="227"/>
      <c r="GV7" s="227"/>
      <c r="GW7" s="227"/>
      <c r="GX7" s="227"/>
      <c r="GY7" s="227"/>
      <c r="GZ7" s="227"/>
      <c r="HA7" s="227"/>
      <c r="HB7" s="227"/>
      <c r="HC7" s="227"/>
      <c r="HD7" s="227"/>
      <c r="HE7" s="227"/>
      <c r="HF7" s="227"/>
      <c r="HG7" s="227"/>
      <c r="HH7" s="227"/>
      <c r="HI7" s="227"/>
      <c r="HJ7" s="227"/>
      <c r="HK7" s="227"/>
      <c r="HL7" s="227"/>
      <c r="HM7" s="227"/>
      <c r="HN7" s="227"/>
      <c r="HO7" s="227"/>
      <c r="HP7" s="227"/>
      <c r="HQ7" s="227"/>
      <c r="HR7" s="227"/>
      <c r="HS7" s="227"/>
      <c r="HT7" s="227"/>
      <c r="HU7" s="227"/>
      <c r="HV7" s="227"/>
      <c r="HW7" s="227"/>
      <c r="HX7" s="227"/>
      <c r="HY7" s="227"/>
      <c r="HZ7" s="227"/>
      <c r="IA7" s="227"/>
      <c r="IB7" s="227"/>
      <c r="IC7" s="227"/>
      <c r="ID7" s="227"/>
      <c r="IE7" s="227"/>
      <c r="IF7" s="227"/>
      <c r="IG7" s="227"/>
      <c r="IH7" s="227"/>
      <c r="II7" s="227"/>
      <c r="IJ7" s="227"/>
      <c r="IK7" s="227"/>
      <c r="IL7" s="227"/>
      <c r="IM7" s="227"/>
      <c r="IN7" s="227"/>
      <c r="IO7" s="227"/>
      <c r="IP7" s="227"/>
      <c r="IQ7" s="227"/>
      <c r="IR7" s="227"/>
      <c r="IS7" s="227"/>
      <c r="IT7" s="227"/>
      <c r="IU7" s="227"/>
      <c r="IV7" s="227"/>
      <c r="IW7" s="227"/>
      <c r="IX7" s="227"/>
      <c r="IY7" s="227"/>
      <c r="IZ7" s="227"/>
      <c r="JA7" s="227"/>
      <c r="JB7" s="227"/>
      <c r="JC7" s="227"/>
      <c r="JD7" s="227"/>
      <c r="JE7" s="227"/>
      <c r="JF7" s="227"/>
      <c r="JG7" s="227"/>
      <c r="JH7" s="227"/>
      <c r="JI7" s="227"/>
      <c r="JJ7" s="227"/>
      <c r="JK7" s="227"/>
      <c r="JL7" s="227"/>
      <c r="JM7" s="227"/>
      <c r="JN7" s="227"/>
      <c r="JO7" s="227"/>
      <c r="JP7" s="227"/>
      <c r="JQ7" s="227"/>
      <c r="JR7" s="227"/>
      <c r="JS7" s="227"/>
      <c r="JT7" s="227"/>
      <c r="JU7" s="227"/>
      <c r="JV7" s="227"/>
      <c r="JW7" s="227"/>
      <c r="JX7" s="227"/>
      <c r="JY7" s="227"/>
      <c r="JZ7" s="227"/>
      <c r="KA7" s="227"/>
      <c r="KB7" s="227"/>
      <c r="KC7" s="227"/>
      <c r="KD7" s="227"/>
      <c r="KE7" s="227"/>
      <c r="KF7" s="227"/>
      <c r="KG7" s="227"/>
      <c r="KH7" s="227"/>
      <c r="KI7" s="227"/>
      <c r="KJ7" s="227"/>
      <c r="KK7" s="227"/>
      <c r="KL7" s="227"/>
      <c r="KM7" s="227"/>
      <c r="KN7" s="227"/>
      <c r="KO7" s="227"/>
      <c r="KP7" s="227"/>
      <c r="KQ7" s="227"/>
      <c r="KR7" s="227"/>
      <c r="KS7" s="227"/>
      <c r="KT7" s="227"/>
      <c r="KU7" s="227"/>
      <c r="KV7" s="227"/>
      <c r="KW7" s="479"/>
    </row>
    <row r="8" spans="1:309" s="226" customFormat="1" ht="21" customHeight="1" thickBot="1">
      <c r="A8" s="109"/>
      <c r="B8" s="112">
        <v>2</v>
      </c>
      <c r="C8" s="116" t="str">
        <v>SJSP02</v>
      </c>
      <c r="D8" s="136" t="str">
        <f t="shared" si="6"/>
        <v>Biscuit Eating</v>
      </c>
      <c r="E8" s="138">
        <f t="shared" si="7"/>
        <v>3</v>
      </c>
      <c r="F8" s="138" t="str">
        <f t="shared" si="8"/>
        <v>Single</v>
      </c>
      <c r="G8" s="138" t="str">
        <f t="shared" si="9"/>
        <v>Non-Stg</v>
      </c>
      <c r="H8" s="138" t="str">
        <f t="shared" si="10"/>
        <v>SUB JUNIOR</v>
      </c>
      <c r="I8" s="371" t="s">
        <v>525</v>
      </c>
      <c r="J8" s="371" t="s">
        <v>533</v>
      </c>
      <c r="K8" s="371" t="s">
        <v>539</v>
      </c>
      <c r="L8" s="371"/>
      <c r="M8" s="371"/>
      <c r="N8" s="371"/>
      <c r="O8" s="371"/>
      <c r="P8" s="371"/>
      <c r="Q8" s="371"/>
      <c r="R8" s="255" t="s">
        <v>160</v>
      </c>
      <c r="S8" s="255" t="s">
        <v>141</v>
      </c>
      <c r="T8" s="255" t="s">
        <v>154</v>
      </c>
      <c r="U8" s="255"/>
      <c r="V8" s="255"/>
      <c r="W8" s="255"/>
      <c r="X8" s="255"/>
      <c r="Y8" s="255"/>
      <c r="Z8" s="255"/>
      <c r="AA8" s="255" t="s">
        <v>130</v>
      </c>
      <c r="AB8" s="255" t="s">
        <v>134</v>
      </c>
      <c r="AC8" s="255" t="s">
        <v>528</v>
      </c>
      <c r="AD8" s="255"/>
      <c r="AE8" s="255"/>
      <c r="AF8" s="255"/>
      <c r="AG8" s="255"/>
      <c r="AH8" s="255"/>
      <c r="AI8" s="255"/>
      <c r="AJ8" s="255" t="s">
        <v>523</v>
      </c>
      <c r="AK8" s="255" t="s">
        <v>526</v>
      </c>
      <c r="AL8" s="255" t="s">
        <v>542</v>
      </c>
      <c r="AM8" s="255"/>
      <c r="AN8" s="255"/>
      <c r="AO8" s="255"/>
      <c r="AP8" s="255"/>
      <c r="AQ8" s="255"/>
      <c r="AR8" s="255"/>
      <c r="AS8" s="228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8"/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  <c r="BR8" s="228"/>
      <c r="BS8" s="228"/>
      <c r="BT8" s="228"/>
      <c r="BU8" s="228"/>
      <c r="BV8" s="228"/>
      <c r="BW8" s="228"/>
      <c r="BX8" s="228"/>
      <c r="BY8" s="228"/>
      <c r="BZ8" s="228"/>
      <c r="CA8" s="228"/>
      <c r="CB8" s="228"/>
      <c r="CC8" s="228"/>
      <c r="CD8" s="228"/>
      <c r="CE8" s="228"/>
      <c r="CF8" s="228"/>
      <c r="CG8" s="228"/>
      <c r="CH8" s="228"/>
      <c r="CI8" s="228"/>
      <c r="CJ8" s="228"/>
      <c r="CK8" s="228"/>
      <c r="CL8" s="228"/>
      <c r="CM8" s="228"/>
      <c r="CN8" s="228"/>
      <c r="CO8" s="228"/>
      <c r="CP8" s="228"/>
      <c r="CQ8" s="228"/>
      <c r="CR8" s="228"/>
      <c r="CS8" s="228"/>
      <c r="CT8" s="228"/>
      <c r="CU8" s="228"/>
      <c r="CV8" s="228"/>
      <c r="CW8" s="228"/>
      <c r="CX8" s="228"/>
      <c r="CY8" s="228"/>
      <c r="CZ8" s="228"/>
      <c r="DA8" s="228"/>
      <c r="DB8" s="228"/>
      <c r="DC8" s="228"/>
      <c r="DD8" s="228"/>
      <c r="DE8" s="228"/>
      <c r="DF8" s="228"/>
      <c r="DG8" s="228"/>
      <c r="DH8" s="228"/>
      <c r="DI8" s="228"/>
      <c r="DJ8" s="228"/>
      <c r="DK8" s="228"/>
      <c r="DL8" s="228"/>
      <c r="DM8" s="228"/>
      <c r="DN8" s="228"/>
      <c r="DO8" s="228"/>
      <c r="DP8" s="228"/>
      <c r="DQ8" s="228"/>
      <c r="DR8" s="228"/>
      <c r="DS8" s="228"/>
      <c r="DT8" s="228"/>
      <c r="DU8" s="228"/>
      <c r="DV8" s="228"/>
      <c r="DW8" s="228"/>
      <c r="DX8" s="228"/>
      <c r="DY8" s="228"/>
      <c r="DZ8" s="228"/>
      <c r="EA8" s="228"/>
      <c r="EB8" s="228"/>
      <c r="EC8" s="228"/>
      <c r="ED8" s="228"/>
      <c r="EE8" s="228"/>
      <c r="EF8" s="228"/>
      <c r="EG8" s="228"/>
      <c r="EH8" s="228"/>
      <c r="EI8" s="228"/>
      <c r="EJ8" s="228"/>
      <c r="EK8" s="228"/>
      <c r="EL8" s="228"/>
      <c r="EM8" s="228"/>
      <c r="EN8" s="228"/>
      <c r="EO8" s="228"/>
      <c r="EP8" s="228"/>
      <c r="EQ8" s="228"/>
      <c r="ER8" s="228"/>
      <c r="ES8" s="228"/>
      <c r="ET8" s="228"/>
      <c r="EU8" s="228"/>
      <c r="EV8" s="228"/>
      <c r="EW8" s="228"/>
      <c r="EX8" s="228"/>
      <c r="EY8" s="228"/>
      <c r="EZ8" s="228"/>
      <c r="FA8" s="228"/>
      <c r="FB8" s="228"/>
      <c r="FC8" s="228"/>
      <c r="FD8" s="228"/>
      <c r="FE8" s="228"/>
      <c r="FF8" s="228"/>
      <c r="FG8" s="228"/>
      <c r="FH8" s="228"/>
      <c r="FI8" s="228"/>
      <c r="FJ8" s="228"/>
      <c r="FK8" s="228"/>
      <c r="FL8" s="228"/>
      <c r="FM8" s="228"/>
      <c r="FN8" s="228"/>
      <c r="FO8" s="228"/>
      <c r="FP8" s="228"/>
      <c r="FQ8" s="228"/>
      <c r="FR8" s="228"/>
      <c r="FS8" s="228"/>
      <c r="FT8" s="228"/>
      <c r="FU8" s="228"/>
      <c r="FV8" s="228"/>
      <c r="FW8" s="228"/>
      <c r="FX8" s="228"/>
      <c r="FY8" s="228"/>
      <c r="FZ8" s="228"/>
      <c r="GA8" s="228"/>
      <c r="GB8" s="228"/>
      <c r="GC8" s="228"/>
      <c r="GD8" s="228"/>
      <c r="GE8" s="228"/>
      <c r="GF8" s="228"/>
      <c r="GG8" s="228"/>
      <c r="GH8" s="228"/>
      <c r="GI8" s="228"/>
      <c r="GJ8" s="228"/>
      <c r="GK8" s="228"/>
      <c r="GL8" s="228"/>
      <c r="GM8" s="228"/>
      <c r="GN8" s="228"/>
      <c r="GO8" s="228"/>
      <c r="GP8" s="228"/>
      <c r="GQ8" s="228"/>
      <c r="GR8" s="228"/>
      <c r="GS8" s="228"/>
      <c r="GT8" s="228"/>
      <c r="GU8" s="228"/>
      <c r="GV8" s="228"/>
      <c r="GW8" s="228"/>
      <c r="GX8" s="228"/>
      <c r="GY8" s="228"/>
      <c r="GZ8" s="228"/>
      <c r="HA8" s="228"/>
      <c r="HB8" s="228"/>
      <c r="HC8" s="228"/>
      <c r="HD8" s="228"/>
      <c r="HE8" s="228"/>
      <c r="HF8" s="228"/>
      <c r="HG8" s="228"/>
      <c r="HH8" s="228"/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228"/>
      <c r="HT8" s="228"/>
      <c r="HU8" s="228"/>
      <c r="HV8" s="228"/>
      <c r="HW8" s="228"/>
      <c r="HX8" s="228"/>
      <c r="HY8" s="228"/>
      <c r="HZ8" s="228"/>
      <c r="IA8" s="228"/>
      <c r="IB8" s="228"/>
      <c r="IC8" s="228"/>
      <c r="ID8" s="228"/>
      <c r="IE8" s="228"/>
      <c r="IF8" s="228"/>
      <c r="IG8" s="228"/>
      <c r="IH8" s="228"/>
      <c r="II8" s="228"/>
      <c r="IJ8" s="228"/>
      <c r="IK8" s="228"/>
      <c r="IL8" s="228"/>
      <c r="IM8" s="228"/>
      <c r="IN8" s="228"/>
      <c r="IO8" s="228"/>
      <c r="IP8" s="228"/>
      <c r="IQ8" s="228"/>
      <c r="IR8" s="228"/>
      <c r="IS8" s="228"/>
      <c r="IT8" s="228"/>
      <c r="IU8" s="228"/>
      <c r="IV8" s="228"/>
      <c r="IW8" s="228"/>
      <c r="IX8" s="228"/>
      <c r="IY8" s="228"/>
      <c r="IZ8" s="228"/>
      <c r="JA8" s="228"/>
      <c r="JB8" s="228"/>
      <c r="JC8" s="228"/>
      <c r="JD8" s="228"/>
      <c r="JE8" s="228"/>
      <c r="JF8" s="228"/>
      <c r="JG8" s="228"/>
      <c r="JH8" s="228"/>
      <c r="JI8" s="228"/>
      <c r="JJ8" s="228"/>
      <c r="JK8" s="228"/>
      <c r="JL8" s="228"/>
      <c r="JM8" s="228"/>
      <c r="JN8" s="228"/>
      <c r="JO8" s="228"/>
      <c r="JP8" s="228"/>
      <c r="JQ8" s="228"/>
      <c r="JR8" s="228"/>
      <c r="JS8" s="228"/>
      <c r="JT8" s="228"/>
      <c r="JU8" s="228"/>
      <c r="JV8" s="228"/>
      <c r="JW8" s="228"/>
      <c r="JX8" s="228"/>
      <c r="JY8" s="228"/>
      <c r="JZ8" s="228"/>
      <c r="KA8" s="228"/>
      <c r="KB8" s="228"/>
      <c r="KC8" s="228"/>
      <c r="KD8" s="228"/>
      <c r="KE8" s="228"/>
      <c r="KF8" s="228"/>
      <c r="KG8" s="228"/>
      <c r="KH8" s="228"/>
      <c r="KI8" s="228"/>
      <c r="KJ8" s="228"/>
      <c r="KK8" s="228"/>
      <c r="KL8" s="228"/>
      <c r="KM8" s="228"/>
      <c r="KN8" s="228"/>
      <c r="KO8" s="228"/>
      <c r="KP8" s="228"/>
      <c r="KQ8" s="228"/>
      <c r="KR8" s="228"/>
      <c r="KS8" s="228"/>
      <c r="KT8" s="228"/>
      <c r="KU8" s="228"/>
      <c r="KV8" s="228"/>
      <c r="KW8" s="479"/>
    </row>
    <row r="9" spans="1:309" s="226" customFormat="1" ht="21" customHeight="1">
      <c r="A9" s="109"/>
      <c r="B9" s="112">
        <v>3</v>
      </c>
      <c r="C9" s="53" t="str">
        <v>SJSP03</v>
      </c>
      <c r="D9" s="132" t="str">
        <f t="shared" si="6"/>
        <v>Elephant Tail</v>
      </c>
      <c r="E9" s="132">
        <f t="shared" si="7"/>
        <v>3</v>
      </c>
      <c r="F9" s="132" t="s">
        <v>213</v>
      </c>
      <c r="G9" s="132" t="str">
        <f t="shared" si="9"/>
        <v>Non-Stg</v>
      </c>
      <c r="H9" s="213" t="str">
        <f t="shared" si="10"/>
        <v>SUB JUNIOR</v>
      </c>
      <c r="I9" s="371" t="s">
        <v>158</v>
      </c>
      <c r="J9" s="371" t="s">
        <v>535</v>
      </c>
      <c r="K9" s="371" t="s">
        <v>551</v>
      </c>
      <c r="L9" s="371"/>
      <c r="M9" s="371"/>
      <c r="N9" s="371"/>
      <c r="O9" s="371"/>
      <c r="P9" s="371"/>
      <c r="Q9" s="371"/>
      <c r="R9" s="255" t="s">
        <v>138</v>
      </c>
      <c r="S9" s="255" t="s">
        <v>546</v>
      </c>
      <c r="T9" s="255" t="s">
        <v>547</v>
      </c>
      <c r="U9" s="255"/>
      <c r="V9" s="255"/>
      <c r="W9" s="255"/>
      <c r="X9" s="255"/>
      <c r="Y9" s="255"/>
      <c r="Z9" s="255"/>
      <c r="AA9" s="255" t="s">
        <v>130</v>
      </c>
      <c r="AB9" s="255" t="s">
        <v>162</v>
      </c>
      <c r="AC9" s="255" t="s">
        <v>555</v>
      </c>
      <c r="AD9" s="255"/>
      <c r="AE9" s="255"/>
      <c r="AF9" s="255"/>
      <c r="AG9" s="255"/>
      <c r="AH9" s="255"/>
      <c r="AI9" s="255"/>
      <c r="AJ9" s="255" t="s">
        <v>127</v>
      </c>
      <c r="AK9" s="255" t="s">
        <v>149</v>
      </c>
      <c r="AL9" s="255" t="s">
        <v>523</v>
      </c>
      <c r="AM9" s="255"/>
      <c r="AN9" s="255"/>
      <c r="AO9" s="255"/>
      <c r="AP9" s="255"/>
      <c r="AQ9" s="255"/>
      <c r="AR9" s="255"/>
      <c r="AS9" s="227"/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  <c r="BH9" s="227"/>
      <c r="BI9" s="227"/>
      <c r="BJ9" s="227"/>
      <c r="BK9" s="227"/>
      <c r="BL9" s="227"/>
      <c r="BM9" s="227"/>
      <c r="BN9" s="227"/>
      <c r="BO9" s="227"/>
      <c r="BP9" s="227"/>
      <c r="BQ9" s="227"/>
      <c r="BR9" s="227"/>
      <c r="BS9" s="227"/>
      <c r="BT9" s="227"/>
      <c r="BU9" s="227"/>
      <c r="BV9" s="227"/>
      <c r="BW9" s="227"/>
      <c r="BX9" s="227"/>
      <c r="BY9" s="227"/>
      <c r="BZ9" s="227"/>
      <c r="CA9" s="227"/>
      <c r="CB9" s="227"/>
      <c r="CC9" s="227"/>
      <c r="CD9" s="227"/>
      <c r="CE9" s="227"/>
      <c r="CF9" s="227"/>
      <c r="CG9" s="227"/>
      <c r="CH9" s="227"/>
      <c r="CI9" s="227"/>
      <c r="CJ9" s="227"/>
      <c r="CK9" s="227"/>
      <c r="CL9" s="227"/>
      <c r="CM9" s="227"/>
      <c r="CN9" s="227"/>
      <c r="CO9" s="227"/>
      <c r="CP9" s="227"/>
      <c r="CQ9" s="227"/>
      <c r="CR9" s="227"/>
      <c r="CS9" s="227"/>
      <c r="CT9" s="227"/>
      <c r="CU9" s="227"/>
      <c r="CV9" s="227"/>
      <c r="CW9" s="227"/>
      <c r="CX9" s="227"/>
      <c r="CY9" s="227"/>
      <c r="CZ9" s="227"/>
      <c r="DA9" s="227"/>
      <c r="DB9" s="227"/>
      <c r="DC9" s="227"/>
      <c r="DD9" s="227"/>
      <c r="DE9" s="227"/>
      <c r="DF9" s="227"/>
      <c r="DG9" s="227"/>
      <c r="DH9" s="227"/>
      <c r="DI9" s="227"/>
      <c r="DJ9" s="227"/>
      <c r="DK9" s="227"/>
      <c r="DL9" s="227"/>
      <c r="DM9" s="227"/>
      <c r="DN9" s="227"/>
      <c r="DO9" s="227"/>
      <c r="DP9" s="227"/>
      <c r="DQ9" s="227"/>
      <c r="DR9" s="227"/>
      <c r="DS9" s="227"/>
      <c r="DT9" s="227"/>
      <c r="DU9" s="227"/>
      <c r="DV9" s="227"/>
      <c r="DW9" s="227"/>
      <c r="DX9" s="227"/>
      <c r="DY9" s="227"/>
      <c r="DZ9" s="227"/>
      <c r="EA9" s="227"/>
      <c r="EB9" s="227"/>
      <c r="EC9" s="227"/>
      <c r="ED9" s="227"/>
      <c r="EE9" s="227"/>
      <c r="EF9" s="227"/>
      <c r="EG9" s="227"/>
      <c r="EH9" s="227"/>
      <c r="EI9" s="227"/>
      <c r="EJ9" s="227"/>
      <c r="EK9" s="227"/>
      <c r="EL9" s="227"/>
      <c r="EM9" s="227"/>
      <c r="EN9" s="227"/>
      <c r="EO9" s="227"/>
      <c r="EP9" s="227"/>
      <c r="EQ9" s="227"/>
      <c r="ER9" s="227"/>
      <c r="ES9" s="227"/>
      <c r="ET9" s="227"/>
      <c r="EU9" s="227"/>
      <c r="EV9" s="227"/>
      <c r="EW9" s="227"/>
      <c r="EX9" s="227"/>
      <c r="EY9" s="227"/>
      <c r="EZ9" s="227"/>
      <c r="FA9" s="227"/>
      <c r="FB9" s="227"/>
      <c r="FC9" s="227"/>
      <c r="FD9" s="227"/>
      <c r="FE9" s="227"/>
      <c r="FF9" s="227"/>
      <c r="FG9" s="227"/>
      <c r="FH9" s="227"/>
      <c r="FI9" s="227"/>
      <c r="FJ9" s="227"/>
      <c r="FK9" s="227"/>
      <c r="FL9" s="227"/>
      <c r="FM9" s="227"/>
      <c r="FN9" s="227"/>
      <c r="FO9" s="227"/>
      <c r="FP9" s="227"/>
      <c r="FQ9" s="227"/>
      <c r="FR9" s="227"/>
      <c r="FS9" s="227"/>
      <c r="FT9" s="227"/>
      <c r="FU9" s="227"/>
      <c r="FV9" s="227"/>
      <c r="FW9" s="227"/>
      <c r="FX9" s="227"/>
      <c r="FY9" s="227"/>
      <c r="FZ9" s="227"/>
      <c r="GA9" s="227"/>
      <c r="GB9" s="227"/>
      <c r="GC9" s="227"/>
      <c r="GD9" s="227"/>
      <c r="GE9" s="227"/>
      <c r="GF9" s="227"/>
      <c r="GG9" s="227"/>
      <c r="GH9" s="227"/>
      <c r="GI9" s="227"/>
      <c r="GJ9" s="227"/>
      <c r="GK9" s="227"/>
      <c r="GL9" s="227"/>
      <c r="GM9" s="227"/>
      <c r="GN9" s="227"/>
      <c r="GO9" s="227"/>
      <c r="GP9" s="227"/>
      <c r="GQ9" s="227"/>
      <c r="GR9" s="227"/>
      <c r="GS9" s="227"/>
      <c r="GT9" s="227"/>
      <c r="GU9" s="227"/>
      <c r="GV9" s="227"/>
      <c r="GW9" s="227"/>
      <c r="GX9" s="227"/>
      <c r="GY9" s="227"/>
      <c r="GZ9" s="227"/>
      <c r="HA9" s="227"/>
      <c r="HB9" s="227"/>
      <c r="HC9" s="227"/>
      <c r="HD9" s="227"/>
      <c r="HE9" s="227"/>
      <c r="HF9" s="227"/>
      <c r="HG9" s="227"/>
      <c r="HH9" s="227"/>
      <c r="HI9" s="227"/>
      <c r="HJ9" s="227"/>
      <c r="HK9" s="227"/>
      <c r="HL9" s="227"/>
      <c r="HM9" s="227"/>
      <c r="HN9" s="227"/>
      <c r="HO9" s="227"/>
      <c r="HP9" s="227"/>
      <c r="HQ9" s="227"/>
      <c r="HR9" s="227"/>
      <c r="HS9" s="227"/>
      <c r="HT9" s="227"/>
      <c r="HU9" s="227"/>
      <c r="HV9" s="227"/>
      <c r="HW9" s="227"/>
      <c r="HX9" s="227"/>
      <c r="HY9" s="227"/>
      <c r="HZ9" s="227"/>
      <c r="IA9" s="227"/>
      <c r="IB9" s="227"/>
      <c r="IC9" s="227"/>
      <c r="ID9" s="227"/>
      <c r="IE9" s="227"/>
      <c r="IF9" s="227"/>
      <c r="IG9" s="227"/>
      <c r="IH9" s="227"/>
      <c r="II9" s="227"/>
      <c r="IJ9" s="227"/>
      <c r="IK9" s="227"/>
      <c r="IL9" s="227"/>
      <c r="IM9" s="227"/>
      <c r="IN9" s="227"/>
      <c r="IO9" s="227"/>
      <c r="IP9" s="227"/>
      <c r="IQ9" s="227"/>
      <c r="IR9" s="227"/>
      <c r="IS9" s="227"/>
      <c r="IT9" s="227"/>
      <c r="IU9" s="227"/>
      <c r="IV9" s="227"/>
      <c r="IW9" s="227"/>
      <c r="IX9" s="227"/>
      <c r="IY9" s="227"/>
      <c r="IZ9" s="227"/>
      <c r="JA9" s="227"/>
      <c r="JB9" s="227"/>
      <c r="JC9" s="227"/>
      <c r="JD9" s="227"/>
      <c r="JE9" s="227"/>
      <c r="JF9" s="227"/>
      <c r="JG9" s="227"/>
      <c r="JH9" s="227"/>
      <c r="JI9" s="227"/>
      <c r="JJ9" s="227"/>
      <c r="JK9" s="227"/>
      <c r="JL9" s="227"/>
      <c r="JM9" s="227"/>
      <c r="JN9" s="227"/>
      <c r="JO9" s="227"/>
      <c r="JP9" s="227"/>
      <c r="JQ9" s="227"/>
      <c r="JR9" s="227"/>
      <c r="JS9" s="227"/>
      <c r="JT9" s="227"/>
      <c r="JU9" s="227"/>
      <c r="JV9" s="227"/>
      <c r="JW9" s="227"/>
      <c r="JX9" s="227"/>
      <c r="JY9" s="227"/>
      <c r="JZ9" s="227"/>
      <c r="KA9" s="227"/>
      <c r="KB9" s="227"/>
      <c r="KC9" s="227"/>
      <c r="KD9" s="227"/>
      <c r="KE9" s="227"/>
      <c r="KF9" s="227"/>
      <c r="KG9" s="227"/>
      <c r="KH9" s="227"/>
      <c r="KI9" s="227"/>
      <c r="KJ9" s="227"/>
      <c r="KK9" s="227"/>
      <c r="KL9" s="227"/>
      <c r="KM9" s="227"/>
      <c r="KN9" s="227"/>
      <c r="KO9" s="227"/>
      <c r="KP9" s="227"/>
      <c r="KQ9" s="227"/>
      <c r="KR9" s="227"/>
      <c r="KS9" s="227"/>
      <c r="KT9" s="227"/>
      <c r="KU9" s="227"/>
      <c r="KV9" s="227"/>
      <c r="KW9" s="479"/>
    </row>
    <row r="10" spans="1:309" s="226" customFormat="1" ht="21" customHeight="1" thickBot="1">
      <c r="A10" s="109"/>
      <c r="B10" s="112">
        <v>4</v>
      </c>
      <c r="C10" s="116" t="str">
        <v>SJSP04</v>
      </c>
      <c r="D10" s="136" t="str">
        <f t="shared" si="6"/>
        <v>Long Jump</v>
      </c>
      <c r="E10" s="138">
        <f t="shared" si="7"/>
        <v>3</v>
      </c>
      <c r="F10" s="138" t="str">
        <f t="shared" si="8"/>
        <v>Single</v>
      </c>
      <c r="G10" s="138" t="str">
        <f t="shared" si="9"/>
        <v>Non-Stg</v>
      </c>
      <c r="H10" s="138" t="str">
        <f t="shared" si="10"/>
        <v>SUB JUNIOR</v>
      </c>
      <c r="I10" s="371" t="s">
        <v>137</v>
      </c>
      <c r="J10" s="371" t="s">
        <v>522</v>
      </c>
      <c r="K10" s="371" t="s">
        <v>533</v>
      </c>
      <c r="L10" s="371"/>
      <c r="M10" s="371"/>
      <c r="N10" s="371"/>
      <c r="O10" s="371"/>
      <c r="P10" s="371"/>
      <c r="Q10" s="371"/>
      <c r="R10" s="255" t="s">
        <v>139</v>
      </c>
      <c r="S10" s="255" t="s">
        <v>529</v>
      </c>
      <c r="T10" s="255" t="s">
        <v>554</v>
      </c>
      <c r="U10" s="255"/>
      <c r="V10" s="255"/>
      <c r="W10" s="255"/>
      <c r="X10" s="255"/>
      <c r="Y10" s="255"/>
      <c r="Z10" s="255"/>
      <c r="AA10" s="255" t="s">
        <v>524</v>
      </c>
      <c r="AB10" s="255" t="s">
        <v>527</v>
      </c>
      <c r="AC10" s="255" t="s">
        <v>528</v>
      </c>
      <c r="AD10" s="255"/>
      <c r="AE10" s="255"/>
      <c r="AF10" s="255"/>
      <c r="AG10" s="255"/>
      <c r="AH10" s="255"/>
      <c r="AI10" s="255"/>
      <c r="AJ10" s="255" t="s">
        <v>526</v>
      </c>
      <c r="AK10" s="255" t="s">
        <v>537</v>
      </c>
      <c r="AL10" s="255" t="s">
        <v>550</v>
      </c>
      <c r="AM10" s="255"/>
      <c r="AN10" s="255"/>
      <c r="AO10" s="255"/>
      <c r="AP10" s="255"/>
      <c r="AQ10" s="255"/>
      <c r="AR10" s="255"/>
      <c r="AS10" s="228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  <c r="BH10" s="228"/>
      <c r="BI10" s="228"/>
      <c r="BJ10" s="228"/>
      <c r="BK10" s="228"/>
      <c r="BL10" s="228"/>
      <c r="BM10" s="228"/>
      <c r="BN10" s="228"/>
      <c r="BO10" s="228"/>
      <c r="BP10" s="228"/>
      <c r="BQ10" s="228"/>
      <c r="BR10" s="228"/>
      <c r="BS10" s="228"/>
      <c r="BT10" s="228"/>
      <c r="BU10" s="228"/>
      <c r="BV10" s="228"/>
      <c r="BW10" s="228"/>
      <c r="BX10" s="228"/>
      <c r="BY10" s="228"/>
      <c r="BZ10" s="228"/>
      <c r="CA10" s="228"/>
      <c r="CB10" s="228"/>
      <c r="CC10" s="228"/>
      <c r="CD10" s="228"/>
      <c r="CE10" s="228"/>
      <c r="CF10" s="228"/>
      <c r="CG10" s="228"/>
      <c r="CH10" s="228"/>
      <c r="CI10" s="228"/>
      <c r="CJ10" s="228"/>
      <c r="CK10" s="228"/>
      <c r="CL10" s="228"/>
      <c r="CM10" s="228"/>
      <c r="CN10" s="228"/>
      <c r="CO10" s="228"/>
      <c r="CP10" s="228"/>
      <c r="CQ10" s="228"/>
      <c r="CR10" s="228"/>
      <c r="CS10" s="228"/>
      <c r="CT10" s="228"/>
      <c r="CU10" s="228"/>
      <c r="CV10" s="228"/>
      <c r="CW10" s="228"/>
      <c r="CX10" s="228"/>
      <c r="CY10" s="228"/>
      <c r="CZ10" s="228"/>
      <c r="DA10" s="228"/>
      <c r="DB10" s="228"/>
      <c r="DC10" s="228"/>
      <c r="DD10" s="228"/>
      <c r="DE10" s="228"/>
      <c r="DF10" s="228"/>
      <c r="DG10" s="228"/>
      <c r="DH10" s="228"/>
      <c r="DI10" s="228"/>
      <c r="DJ10" s="228"/>
      <c r="DK10" s="228"/>
      <c r="DL10" s="228"/>
      <c r="DM10" s="228"/>
      <c r="DN10" s="228"/>
      <c r="DO10" s="228"/>
      <c r="DP10" s="228"/>
      <c r="DQ10" s="228"/>
      <c r="DR10" s="228"/>
      <c r="DS10" s="228"/>
      <c r="DT10" s="228"/>
      <c r="DU10" s="228"/>
      <c r="DV10" s="228"/>
      <c r="DW10" s="228"/>
      <c r="DX10" s="228"/>
      <c r="DY10" s="228"/>
      <c r="DZ10" s="228"/>
      <c r="EA10" s="228"/>
      <c r="EB10" s="228"/>
      <c r="EC10" s="228"/>
      <c r="ED10" s="228"/>
      <c r="EE10" s="228"/>
      <c r="EF10" s="228"/>
      <c r="EG10" s="228"/>
      <c r="EH10" s="228"/>
      <c r="EI10" s="228"/>
      <c r="EJ10" s="228"/>
      <c r="EK10" s="228"/>
      <c r="EL10" s="228"/>
      <c r="EM10" s="228"/>
      <c r="EN10" s="228"/>
      <c r="EO10" s="228"/>
      <c r="EP10" s="228"/>
      <c r="EQ10" s="228"/>
      <c r="ER10" s="228"/>
      <c r="ES10" s="228"/>
      <c r="ET10" s="228"/>
      <c r="EU10" s="228"/>
      <c r="EV10" s="228"/>
      <c r="EW10" s="228"/>
      <c r="EX10" s="228"/>
      <c r="EY10" s="228"/>
      <c r="EZ10" s="228"/>
      <c r="FA10" s="228"/>
      <c r="FB10" s="228"/>
      <c r="FC10" s="228"/>
      <c r="FD10" s="228"/>
      <c r="FE10" s="228"/>
      <c r="FF10" s="228"/>
      <c r="FG10" s="228"/>
      <c r="FH10" s="228"/>
      <c r="FI10" s="228"/>
      <c r="FJ10" s="228"/>
      <c r="FK10" s="228"/>
      <c r="FL10" s="228"/>
      <c r="FM10" s="228"/>
      <c r="FN10" s="228"/>
      <c r="FO10" s="228"/>
      <c r="FP10" s="228"/>
      <c r="FQ10" s="228"/>
      <c r="FR10" s="228"/>
      <c r="FS10" s="228"/>
      <c r="FT10" s="228"/>
      <c r="FU10" s="228"/>
      <c r="FV10" s="228"/>
      <c r="FW10" s="228"/>
      <c r="FX10" s="228"/>
      <c r="FY10" s="228"/>
      <c r="FZ10" s="228"/>
      <c r="GA10" s="228"/>
      <c r="GB10" s="228"/>
      <c r="GC10" s="228"/>
      <c r="GD10" s="228"/>
      <c r="GE10" s="228"/>
      <c r="GF10" s="228"/>
      <c r="GG10" s="228"/>
      <c r="GH10" s="228"/>
      <c r="GI10" s="228"/>
      <c r="GJ10" s="228"/>
      <c r="GK10" s="228"/>
      <c r="GL10" s="228"/>
      <c r="GM10" s="228"/>
      <c r="GN10" s="228"/>
      <c r="GO10" s="228"/>
      <c r="GP10" s="228"/>
      <c r="GQ10" s="228"/>
      <c r="GR10" s="228"/>
      <c r="GS10" s="228"/>
      <c r="GT10" s="228"/>
      <c r="GU10" s="228"/>
      <c r="GV10" s="228"/>
      <c r="GW10" s="228"/>
      <c r="GX10" s="228"/>
      <c r="GY10" s="228"/>
      <c r="GZ10" s="228"/>
      <c r="HA10" s="228"/>
      <c r="HB10" s="228"/>
      <c r="HC10" s="228"/>
      <c r="HD10" s="228"/>
      <c r="HE10" s="228"/>
      <c r="HF10" s="228"/>
      <c r="HG10" s="228"/>
      <c r="HH10" s="228"/>
      <c r="HI10" s="228"/>
      <c r="HJ10" s="228"/>
      <c r="HK10" s="228"/>
      <c r="HL10" s="228"/>
      <c r="HM10" s="228"/>
      <c r="HN10" s="228"/>
      <c r="HO10" s="228"/>
      <c r="HP10" s="228"/>
      <c r="HQ10" s="228"/>
      <c r="HR10" s="228"/>
      <c r="HS10" s="228"/>
      <c r="HT10" s="228"/>
      <c r="HU10" s="228"/>
      <c r="HV10" s="228"/>
      <c r="HW10" s="228"/>
      <c r="HX10" s="228"/>
      <c r="HY10" s="228"/>
      <c r="HZ10" s="228"/>
      <c r="IA10" s="228"/>
      <c r="IB10" s="228"/>
      <c r="IC10" s="228"/>
      <c r="ID10" s="228"/>
      <c r="IE10" s="228"/>
      <c r="IF10" s="228"/>
      <c r="IG10" s="228"/>
      <c r="IH10" s="228"/>
      <c r="II10" s="228"/>
      <c r="IJ10" s="228"/>
      <c r="IK10" s="228"/>
      <c r="IL10" s="228"/>
      <c r="IM10" s="228"/>
      <c r="IN10" s="228"/>
      <c r="IO10" s="228"/>
      <c r="IP10" s="228"/>
      <c r="IQ10" s="228"/>
      <c r="IR10" s="228"/>
      <c r="IS10" s="228"/>
      <c r="IT10" s="228"/>
      <c r="IU10" s="228"/>
      <c r="IV10" s="228"/>
      <c r="IW10" s="228"/>
      <c r="IX10" s="228"/>
      <c r="IY10" s="228"/>
      <c r="IZ10" s="228"/>
      <c r="JA10" s="228"/>
      <c r="JB10" s="228"/>
      <c r="JC10" s="228"/>
      <c r="JD10" s="228"/>
      <c r="JE10" s="228"/>
      <c r="JF10" s="228"/>
      <c r="JG10" s="228"/>
      <c r="JH10" s="228"/>
      <c r="JI10" s="228"/>
      <c r="JJ10" s="228"/>
      <c r="JK10" s="228"/>
      <c r="JL10" s="228"/>
      <c r="JM10" s="228"/>
      <c r="JN10" s="228"/>
      <c r="JO10" s="228"/>
      <c r="JP10" s="228"/>
      <c r="JQ10" s="228"/>
      <c r="JR10" s="228"/>
      <c r="JS10" s="228"/>
      <c r="JT10" s="228"/>
      <c r="JU10" s="228"/>
      <c r="JV10" s="228"/>
      <c r="JW10" s="228"/>
      <c r="JX10" s="228"/>
      <c r="JY10" s="228"/>
      <c r="JZ10" s="228"/>
      <c r="KA10" s="228"/>
      <c r="KB10" s="228"/>
      <c r="KC10" s="228"/>
      <c r="KD10" s="228"/>
      <c r="KE10" s="228"/>
      <c r="KF10" s="228"/>
      <c r="KG10" s="228"/>
      <c r="KH10" s="228"/>
      <c r="KI10" s="228"/>
      <c r="KJ10" s="228"/>
      <c r="KK10" s="228"/>
      <c r="KL10" s="228"/>
      <c r="KM10" s="228"/>
      <c r="KN10" s="228"/>
      <c r="KO10" s="228"/>
      <c r="KP10" s="228"/>
      <c r="KQ10" s="228"/>
      <c r="KR10" s="228"/>
      <c r="KS10" s="228"/>
      <c r="KT10" s="228"/>
      <c r="KU10" s="228"/>
      <c r="KV10" s="228"/>
      <c r="KW10" s="479"/>
    </row>
    <row r="11" spans="1:309" s="226" customFormat="1" ht="21" customHeight="1">
      <c r="A11" s="109"/>
      <c r="B11" s="112">
        <v>5</v>
      </c>
      <c r="C11" s="53" t="str">
        <v>SJSP05</v>
      </c>
      <c r="D11" s="132" t="str">
        <f t="shared" si="6"/>
        <v>Music Chair</v>
      </c>
      <c r="E11" s="132">
        <f t="shared" si="7"/>
        <v>3</v>
      </c>
      <c r="F11" s="132" t="str">
        <f t="shared" si="8"/>
        <v>Single</v>
      </c>
      <c r="G11" s="132" t="str">
        <f t="shared" si="9"/>
        <v>Non-Stg</v>
      </c>
      <c r="H11" s="213" t="str">
        <f t="shared" si="10"/>
        <v>SUB JUNIOR</v>
      </c>
      <c r="I11" s="371" t="s">
        <v>137</v>
      </c>
      <c r="J11" s="371" t="s">
        <v>148</v>
      </c>
      <c r="K11" s="371" t="s">
        <v>543</v>
      </c>
      <c r="L11" s="371"/>
      <c r="M11" s="371"/>
      <c r="N11" s="371"/>
      <c r="O11" s="371"/>
      <c r="P11" s="371"/>
      <c r="Q11" s="371"/>
      <c r="R11" s="255" t="s">
        <v>146</v>
      </c>
      <c r="S11" s="255" t="s">
        <v>154</v>
      </c>
      <c r="T11" s="255" t="s">
        <v>160</v>
      </c>
      <c r="U11" s="255"/>
      <c r="V11" s="255"/>
      <c r="W11" s="255"/>
      <c r="X11" s="255"/>
      <c r="Y11" s="255"/>
      <c r="Z11" s="255"/>
      <c r="AA11" s="255" t="s">
        <v>140</v>
      </c>
      <c r="AB11" s="255" t="s">
        <v>161</v>
      </c>
      <c r="AC11" s="255" t="s">
        <v>153</v>
      </c>
      <c r="AD11" s="255"/>
      <c r="AE11" s="255"/>
      <c r="AF11" s="255"/>
      <c r="AG11" s="255"/>
      <c r="AH11" s="255"/>
      <c r="AI11" s="255"/>
      <c r="AJ11" s="255" t="s">
        <v>129</v>
      </c>
      <c r="AK11" s="255" t="s">
        <v>145</v>
      </c>
      <c r="AL11" s="255" t="s">
        <v>149</v>
      </c>
      <c r="AM11" s="255"/>
      <c r="AN11" s="255"/>
      <c r="AO11" s="255"/>
      <c r="AP11" s="255"/>
      <c r="AQ11" s="255"/>
      <c r="AR11" s="255"/>
      <c r="AS11" s="227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  <c r="BH11" s="227"/>
      <c r="BI11" s="227"/>
      <c r="BJ11" s="227"/>
      <c r="BK11" s="227"/>
      <c r="BL11" s="227"/>
      <c r="BM11" s="227"/>
      <c r="BN11" s="227"/>
      <c r="BO11" s="227"/>
      <c r="BP11" s="227"/>
      <c r="BQ11" s="227"/>
      <c r="BR11" s="227"/>
      <c r="BS11" s="227"/>
      <c r="BT11" s="227"/>
      <c r="BU11" s="227"/>
      <c r="BV11" s="227"/>
      <c r="BW11" s="227"/>
      <c r="BX11" s="227"/>
      <c r="BY11" s="227"/>
      <c r="BZ11" s="227"/>
      <c r="CA11" s="227"/>
      <c r="CB11" s="227"/>
      <c r="CC11" s="227"/>
      <c r="CD11" s="227"/>
      <c r="CE11" s="227"/>
      <c r="CF11" s="227"/>
      <c r="CG11" s="227"/>
      <c r="CH11" s="227"/>
      <c r="CI11" s="227"/>
      <c r="CJ11" s="227"/>
      <c r="CK11" s="227"/>
      <c r="CL11" s="227"/>
      <c r="CM11" s="227"/>
      <c r="CN11" s="227"/>
      <c r="CO11" s="227"/>
      <c r="CP11" s="227"/>
      <c r="CQ11" s="227"/>
      <c r="CR11" s="227"/>
      <c r="CS11" s="227"/>
      <c r="CT11" s="227"/>
      <c r="CU11" s="227"/>
      <c r="CV11" s="227"/>
      <c r="CW11" s="227"/>
      <c r="CX11" s="227"/>
      <c r="CY11" s="227"/>
      <c r="CZ11" s="227"/>
      <c r="DA11" s="227"/>
      <c r="DB11" s="227"/>
      <c r="DC11" s="227"/>
      <c r="DD11" s="227"/>
      <c r="DE11" s="227"/>
      <c r="DF11" s="227"/>
      <c r="DG11" s="227"/>
      <c r="DH11" s="227"/>
      <c r="DI11" s="227"/>
      <c r="DJ11" s="227"/>
      <c r="DK11" s="227"/>
      <c r="DL11" s="227"/>
      <c r="DM11" s="227"/>
      <c r="DN11" s="227"/>
      <c r="DO11" s="227"/>
      <c r="DP11" s="227"/>
      <c r="DQ11" s="227"/>
      <c r="DR11" s="227"/>
      <c r="DS11" s="227"/>
      <c r="DT11" s="227"/>
      <c r="DU11" s="227"/>
      <c r="DV11" s="227"/>
      <c r="DW11" s="227"/>
      <c r="DX11" s="227"/>
      <c r="DY11" s="227"/>
      <c r="DZ11" s="227"/>
      <c r="EA11" s="227"/>
      <c r="EB11" s="227"/>
      <c r="EC11" s="227"/>
      <c r="ED11" s="227"/>
      <c r="EE11" s="227"/>
      <c r="EF11" s="227"/>
      <c r="EG11" s="227"/>
      <c r="EH11" s="227"/>
      <c r="EI11" s="227"/>
      <c r="EJ11" s="227"/>
      <c r="EK11" s="227"/>
      <c r="EL11" s="227"/>
      <c r="EM11" s="227"/>
      <c r="EN11" s="227"/>
      <c r="EO11" s="227"/>
      <c r="EP11" s="227"/>
      <c r="EQ11" s="227"/>
      <c r="ER11" s="227"/>
      <c r="ES11" s="227"/>
      <c r="ET11" s="227"/>
      <c r="EU11" s="227"/>
      <c r="EV11" s="227"/>
      <c r="EW11" s="227"/>
      <c r="EX11" s="227"/>
      <c r="EY11" s="227"/>
      <c r="EZ11" s="227"/>
      <c r="FA11" s="227"/>
      <c r="FB11" s="227"/>
      <c r="FC11" s="227"/>
      <c r="FD11" s="227"/>
      <c r="FE11" s="227"/>
      <c r="FF11" s="227"/>
      <c r="FG11" s="227"/>
      <c r="FH11" s="227"/>
      <c r="FI11" s="227"/>
      <c r="FJ11" s="227"/>
      <c r="FK11" s="227"/>
      <c r="FL11" s="227"/>
      <c r="FM11" s="227"/>
      <c r="FN11" s="227"/>
      <c r="FO11" s="227"/>
      <c r="FP11" s="227"/>
      <c r="FQ11" s="227"/>
      <c r="FR11" s="227"/>
      <c r="FS11" s="227"/>
      <c r="FT11" s="227"/>
      <c r="FU11" s="227"/>
      <c r="FV11" s="227"/>
      <c r="FW11" s="227"/>
      <c r="FX11" s="227"/>
      <c r="FY11" s="227"/>
      <c r="FZ11" s="227"/>
      <c r="GA11" s="227"/>
      <c r="GB11" s="227"/>
      <c r="GC11" s="227"/>
      <c r="GD11" s="227"/>
      <c r="GE11" s="227"/>
      <c r="GF11" s="227"/>
      <c r="GG11" s="227"/>
      <c r="GH11" s="227"/>
      <c r="GI11" s="227"/>
      <c r="GJ11" s="227"/>
      <c r="GK11" s="227"/>
      <c r="GL11" s="227"/>
      <c r="GM11" s="227"/>
      <c r="GN11" s="227"/>
      <c r="GO11" s="227"/>
      <c r="GP11" s="227"/>
      <c r="GQ11" s="227"/>
      <c r="GR11" s="227"/>
      <c r="GS11" s="227"/>
      <c r="GT11" s="227"/>
      <c r="GU11" s="227"/>
      <c r="GV11" s="227"/>
      <c r="GW11" s="227"/>
      <c r="GX11" s="227"/>
      <c r="GY11" s="227"/>
      <c r="GZ11" s="227"/>
      <c r="HA11" s="227"/>
      <c r="HB11" s="227"/>
      <c r="HC11" s="227"/>
      <c r="HD11" s="227"/>
      <c r="HE11" s="227"/>
      <c r="HF11" s="227"/>
      <c r="HG11" s="227"/>
      <c r="HH11" s="227"/>
      <c r="HI11" s="227"/>
      <c r="HJ11" s="227"/>
      <c r="HK11" s="227"/>
      <c r="HL11" s="227"/>
      <c r="HM11" s="227"/>
      <c r="HN11" s="227"/>
      <c r="HO11" s="227"/>
      <c r="HP11" s="227"/>
      <c r="HQ11" s="227"/>
      <c r="HR11" s="227"/>
      <c r="HS11" s="227"/>
      <c r="HT11" s="227"/>
      <c r="HU11" s="227"/>
      <c r="HV11" s="227"/>
      <c r="HW11" s="227"/>
      <c r="HX11" s="227"/>
      <c r="HY11" s="227"/>
      <c r="HZ11" s="227"/>
      <c r="IA11" s="227"/>
      <c r="IB11" s="227"/>
      <c r="IC11" s="227"/>
      <c r="ID11" s="227"/>
      <c r="IE11" s="227"/>
      <c r="IF11" s="227"/>
      <c r="IG11" s="227"/>
      <c r="IH11" s="227"/>
      <c r="II11" s="227"/>
      <c r="IJ11" s="227"/>
      <c r="IK11" s="227"/>
      <c r="IL11" s="227"/>
      <c r="IM11" s="227"/>
      <c r="IN11" s="227"/>
      <c r="IO11" s="227"/>
      <c r="IP11" s="227"/>
      <c r="IQ11" s="227"/>
      <c r="IR11" s="227"/>
      <c r="IS11" s="227"/>
      <c r="IT11" s="227"/>
      <c r="IU11" s="227"/>
      <c r="IV11" s="227"/>
      <c r="IW11" s="227"/>
      <c r="IX11" s="227"/>
      <c r="IY11" s="227"/>
      <c r="IZ11" s="227"/>
      <c r="JA11" s="227"/>
      <c r="JB11" s="227"/>
      <c r="JC11" s="227"/>
      <c r="JD11" s="227"/>
      <c r="JE11" s="227"/>
      <c r="JF11" s="227"/>
      <c r="JG11" s="227"/>
      <c r="JH11" s="227"/>
      <c r="JI11" s="227"/>
      <c r="JJ11" s="227"/>
      <c r="JK11" s="227"/>
      <c r="JL11" s="227"/>
      <c r="JM11" s="227"/>
      <c r="JN11" s="227"/>
      <c r="JO11" s="227"/>
      <c r="JP11" s="227"/>
      <c r="JQ11" s="227"/>
      <c r="JR11" s="227"/>
      <c r="JS11" s="227"/>
      <c r="JT11" s="227"/>
      <c r="JU11" s="227"/>
      <c r="JV11" s="227"/>
      <c r="JW11" s="227"/>
      <c r="JX11" s="227"/>
      <c r="JY11" s="227"/>
      <c r="JZ11" s="227"/>
      <c r="KA11" s="227"/>
      <c r="KB11" s="227"/>
      <c r="KC11" s="227"/>
      <c r="KD11" s="227"/>
      <c r="KE11" s="227"/>
      <c r="KF11" s="227"/>
      <c r="KG11" s="227"/>
      <c r="KH11" s="227"/>
      <c r="KI11" s="227"/>
      <c r="KJ11" s="227"/>
      <c r="KK11" s="227"/>
      <c r="KL11" s="227"/>
      <c r="KM11" s="227"/>
      <c r="KN11" s="227"/>
      <c r="KO11" s="227"/>
      <c r="KP11" s="227"/>
      <c r="KQ11" s="227"/>
      <c r="KR11" s="227"/>
      <c r="KS11" s="227"/>
      <c r="KT11" s="227"/>
      <c r="KU11" s="227"/>
      <c r="KV11" s="227"/>
      <c r="KW11" s="479"/>
    </row>
    <row r="12" spans="1:309" s="226" customFormat="1" ht="21" customHeight="1" thickBot="1">
      <c r="A12" s="109"/>
      <c r="B12" s="112">
        <v>6</v>
      </c>
      <c r="C12" s="116" t="str">
        <v>SJSP06</v>
      </c>
      <c r="D12" s="136" t="str">
        <f t="shared" si="6"/>
        <v>Running 100</v>
      </c>
      <c r="E12" s="138">
        <f t="shared" si="7"/>
        <v>3</v>
      </c>
      <c r="F12" s="138" t="str">
        <f t="shared" si="8"/>
        <v>Single</v>
      </c>
      <c r="G12" s="138" t="str">
        <f t="shared" si="9"/>
        <v>Non-Stg</v>
      </c>
      <c r="H12" s="138" t="str">
        <f t="shared" si="10"/>
        <v>SUB JUNIOR</v>
      </c>
      <c r="I12" s="371" t="s">
        <v>165</v>
      </c>
      <c r="J12" s="371" t="s">
        <v>533</v>
      </c>
      <c r="K12" s="371" t="s">
        <v>544</v>
      </c>
      <c r="L12" s="371"/>
      <c r="M12" s="371"/>
      <c r="N12" s="371"/>
      <c r="O12" s="371"/>
      <c r="P12" s="371"/>
      <c r="Q12" s="371"/>
      <c r="R12" s="255" t="s">
        <v>139</v>
      </c>
      <c r="S12" s="255" t="s">
        <v>529</v>
      </c>
      <c r="T12" s="255" t="s">
        <v>163</v>
      </c>
      <c r="U12" s="255"/>
      <c r="V12" s="255"/>
      <c r="W12" s="255"/>
      <c r="X12" s="255"/>
      <c r="Y12" s="255"/>
      <c r="Z12" s="255"/>
      <c r="AA12" s="255" t="s">
        <v>527</v>
      </c>
      <c r="AB12" s="255" t="s">
        <v>528</v>
      </c>
      <c r="AC12" s="255" t="s">
        <v>545</v>
      </c>
      <c r="AD12" s="255"/>
      <c r="AE12" s="255"/>
      <c r="AF12" s="255"/>
      <c r="AG12" s="255"/>
      <c r="AH12" s="255"/>
      <c r="AI12" s="255"/>
      <c r="AJ12" s="255" t="s">
        <v>149</v>
      </c>
      <c r="AK12" s="255" t="s">
        <v>152</v>
      </c>
      <c r="AL12" s="255" t="s">
        <v>526</v>
      </c>
      <c r="AM12" s="255"/>
      <c r="AN12" s="255"/>
      <c r="AO12" s="255"/>
      <c r="AP12" s="255"/>
      <c r="AQ12" s="255"/>
      <c r="AR12" s="255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228"/>
      <c r="BJ12" s="228"/>
      <c r="BK12" s="228"/>
      <c r="BL12" s="228"/>
      <c r="BM12" s="228"/>
      <c r="BN12" s="228"/>
      <c r="BO12" s="228"/>
      <c r="BP12" s="228"/>
      <c r="BQ12" s="228"/>
      <c r="BR12" s="228"/>
      <c r="BS12" s="228"/>
      <c r="BT12" s="228"/>
      <c r="BU12" s="228"/>
      <c r="BV12" s="228"/>
      <c r="BW12" s="228"/>
      <c r="BX12" s="228"/>
      <c r="BY12" s="228"/>
      <c r="BZ12" s="228"/>
      <c r="CA12" s="228"/>
      <c r="CB12" s="228"/>
      <c r="CC12" s="228"/>
      <c r="CD12" s="228"/>
      <c r="CE12" s="228"/>
      <c r="CF12" s="228"/>
      <c r="CG12" s="228"/>
      <c r="CH12" s="228"/>
      <c r="CI12" s="228"/>
      <c r="CJ12" s="228"/>
      <c r="CK12" s="228"/>
      <c r="CL12" s="228"/>
      <c r="CM12" s="228"/>
      <c r="CN12" s="228"/>
      <c r="CO12" s="228"/>
      <c r="CP12" s="228"/>
      <c r="CQ12" s="228"/>
      <c r="CR12" s="228"/>
      <c r="CS12" s="228"/>
      <c r="CT12" s="228"/>
      <c r="CU12" s="228"/>
      <c r="CV12" s="228"/>
      <c r="CW12" s="228"/>
      <c r="CX12" s="228"/>
      <c r="CY12" s="228"/>
      <c r="CZ12" s="228"/>
      <c r="DA12" s="228"/>
      <c r="DB12" s="228"/>
      <c r="DC12" s="228"/>
      <c r="DD12" s="228"/>
      <c r="DE12" s="228"/>
      <c r="DF12" s="228"/>
      <c r="DG12" s="228"/>
      <c r="DH12" s="228"/>
      <c r="DI12" s="228"/>
      <c r="DJ12" s="228"/>
      <c r="DK12" s="228"/>
      <c r="DL12" s="228"/>
      <c r="DM12" s="228"/>
      <c r="DN12" s="228"/>
      <c r="DO12" s="228"/>
      <c r="DP12" s="228"/>
      <c r="DQ12" s="228"/>
      <c r="DR12" s="228"/>
      <c r="DS12" s="228"/>
      <c r="DT12" s="228"/>
      <c r="DU12" s="228"/>
      <c r="DV12" s="228"/>
      <c r="DW12" s="228"/>
      <c r="DX12" s="228"/>
      <c r="DY12" s="228"/>
      <c r="DZ12" s="228"/>
      <c r="EA12" s="228"/>
      <c r="EB12" s="228"/>
      <c r="EC12" s="228"/>
      <c r="ED12" s="228"/>
      <c r="EE12" s="228"/>
      <c r="EF12" s="228"/>
      <c r="EG12" s="228"/>
      <c r="EH12" s="228"/>
      <c r="EI12" s="228"/>
      <c r="EJ12" s="228"/>
      <c r="EK12" s="228"/>
      <c r="EL12" s="228"/>
      <c r="EM12" s="228"/>
      <c r="EN12" s="228"/>
      <c r="EO12" s="228"/>
      <c r="EP12" s="228"/>
      <c r="EQ12" s="228"/>
      <c r="ER12" s="228"/>
      <c r="ES12" s="228"/>
      <c r="ET12" s="228"/>
      <c r="EU12" s="228"/>
      <c r="EV12" s="228"/>
      <c r="EW12" s="228"/>
      <c r="EX12" s="228"/>
      <c r="EY12" s="228"/>
      <c r="EZ12" s="228"/>
      <c r="FA12" s="228"/>
      <c r="FB12" s="228"/>
      <c r="FC12" s="228"/>
      <c r="FD12" s="228"/>
      <c r="FE12" s="228"/>
      <c r="FF12" s="228"/>
      <c r="FG12" s="228"/>
      <c r="FH12" s="228"/>
      <c r="FI12" s="228"/>
      <c r="FJ12" s="228"/>
      <c r="FK12" s="228"/>
      <c r="FL12" s="228"/>
      <c r="FM12" s="228"/>
      <c r="FN12" s="228"/>
      <c r="FO12" s="228"/>
      <c r="FP12" s="228"/>
      <c r="FQ12" s="228"/>
      <c r="FR12" s="228"/>
      <c r="FS12" s="228"/>
      <c r="FT12" s="228"/>
      <c r="FU12" s="228"/>
      <c r="FV12" s="228"/>
      <c r="FW12" s="228"/>
      <c r="FX12" s="228"/>
      <c r="FY12" s="228"/>
      <c r="FZ12" s="228"/>
      <c r="GA12" s="228"/>
      <c r="GB12" s="228"/>
      <c r="GC12" s="228"/>
      <c r="GD12" s="228"/>
      <c r="GE12" s="228"/>
      <c r="GF12" s="228"/>
      <c r="GG12" s="228"/>
      <c r="GH12" s="228"/>
      <c r="GI12" s="228"/>
      <c r="GJ12" s="228"/>
      <c r="GK12" s="228"/>
      <c r="GL12" s="228"/>
      <c r="GM12" s="228"/>
      <c r="GN12" s="228"/>
      <c r="GO12" s="228"/>
      <c r="GP12" s="228"/>
      <c r="GQ12" s="228"/>
      <c r="GR12" s="228"/>
      <c r="GS12" s="228"/>
      <c r="GT12" s="228"/>
      <c r="GU12" s="228"/>
      <c r="GV12" s="228"/>
      <c r="GW12" s="228"/>
      <c r="GX12" s="228"/>
      <c r="GY12" s="228"/>
      <c r="GZ12" s="228"/>
      <c r="HA12" s="228"/>
      <c r="HB12" s="228"/>
      <c r="HC12" s="228"/>
      <c r="HD12" s="228"/>
      <c r="HE12" s="228"/>
      <c r="HF12" s="228"/>
      <c r="HG12" s="228"/>
      <c r="HH12" s="228"/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/>
      <c r="IM12" s="228"/>
      <c r="IN12" s="228"/>
      <c r="IO12" s="228"/>
      <c r="IP12" s="228"/>
      <c r="IQ12" s="228"/>
      <c r="IR12" s="228"/>
      <c r="IS12" s="228"/>
      <c r="IT12" s="228"/>
      <c r="IU12" s="228"/>
      <c r="IV12" s="228"/>
      <c r="IW12" s="228"/>
      <c r="IX12" s="228"/>
      <c r="IY12" s="228"/>
      <c r="IZ12" s="228"/>
      <c r="JA12" s="228"/>
      <c r="JB12" s="228"/>
      <c r="JC12" s="228"/>
      <c r="JD12" s="228"/>
      <c r="JE12" s="228"/>
      <c r="JF12" s="228"/>
      <c r="JG12" s="228"/>
      <c r="JH12" s="228"/>
      <c r="JI12" s="228"/>
      <c r="JJ12" s="228"/>
      <c r="JK12" s="228"/>
      <c r="JL12" s="228"/>
      <c r="JM12" s="228"/>
      <c r="JN12" s="228"/>
      <c r="JO12" s="228"/>
      <c r="JP12" s="228"/>
      <c r="JQ12" s="228"/>
      <c r="JR12" s="228"/>
      <c r="JS12" s="228"/>
      <c r="JT12" s="228"/>
      <c r="JU12" s="228"/>
      <c r="JV12" s="228"/>
      <c r="JW12" s="228"/>
      <c r="JX12" s="228"/>
      <c r="JY12" s="228"/>
      <c r="JZ12" s="228"/>
      <c r="KA12" s="228"/>
      <c r="KB12" s="228"/>
      <c r="KC12" s="228"/>
      <c r="KD12" s="228"/>
      <c r="KE12" s="228"/>
      <c r="KF12" s="228"/>
      <c r="KG12" s="228"/>
      <c r="KH12" s="228"/>
      <c r="KI12" s="228"/>
      <c r="KJ12" s="228"/>
      <c r="KK12" s="228"/>
      <c r="KL12" s="228"/>
      <c r="KM12" s="228"/>
      <c r="KN12" s="228"/>
      <c r="KO12" s="228"/>
      <c r="KP12" s="228"/>
      <c r="KQ12" s="228"/>
      <c r="KR12" s="228"/>
      <c r="KS12" s="228"/>
      <c r="KT12" s="228"/>
      <c r="KU12" s="228"/>
      <c r="KV12" s="228"/>
      <c r="KW12" s="479"/>
    </row>
    <row r="13" spans="1:309" s="226" customFormat="1" ht="21" customHeight="1">
      <c r="A13" s="109"/>
      <c r="B13" s="112">
        <v>7</v>
      </c>
      <c r="C13" s="53" t="str">
        <v>SJSP07</v>
      </c>
      <c r="D13" s="132" t="str">
        <f t="shared" si="6"/>
        <v>Shoot to Point</v>
      </c>
      <c r="E13" s="132">
        <f t="shared" si="7"/>
        <v>3</v>
      </c>
      <c r="F13" s="132" t="str">
        <f t="shared" si="8"/>
        <v>Single</v>
      </c>
      <c r="G13" s="132" t="str">
        <f t="shared" si="9"/>
        <v>Non-Stg</v>
      </c>
      <c r="H13" s="213" t="str">
        <f t="shared" si="10"/>
        <v>SUB JUNIOR</v>
      </c>
      <c r="I13" s="371" t="s">
        <v>522</v>
      </c>
      <c r="J13" s="371" t="s">
        <v>535</v>
      </c>
      <c r="K13" s="371" t="s">
        <v>544</v>
      </c>
      <c r="L13" s="371"/>
      <c r="M13" s="371"/>
      <c r="N13" s="371"/>
      <c r="O13" s="371"/>
      <c r="P13" s="371"/>
      <c r="Q13" s="371"/>
      <c r="R13" s="255" t="s">
        <v>139</v>
      </c>
      <c r="S13" s="255" t="s">
        <v>157</v>
      </c>
      <c r="T13" s="255" t="s">
        <v>556</v>
      </c>
      <c r="U13" s="255"/>
      <c r="V13" s="255"/>
      <c r="W13" s="255"/>
      <c r="X13" s="255"/>
      <c r="Y13" s="255"/>
      <c r="Z13" s="255"/>
      <c r="AA13" s="255" t="s">
        <v>134</v>
      </c>
      <c r="AB13" s="255" t="s">
        <v>135</v>
      </c>
      <c r="AC13" s="255" t="s">
        <v>545</v>
      </c>
      <c r="AD13" s="255"/>
      <c r="AE13" s="255"/>
      <c r="AF13" s="255"/>
      <c r="AG13" s="255"/>
      <c r="AH13" s="255"/>
      <c r="AI13" s="255"/>
      <c r="AJ13" s="255" t="s">
        <v>127</v>
      </c>
      <c r="AK13" s="255" t="s">
        <v>128</v>
      </c>
      <c r="AL13" s="255" t="s">
        <v>526</v>
      </c>
      <c r="AM13" s="255"/>
      <c r="AN13" s="255"/>
      <c r="AO13" s="255"/>
      <c r="AP13" s="255"/>
      <c r="AQ13" s="255"/>
      <c r="AR13" s="255"/>
      <c r="AS13" s="227"/>
      <c r="AT13" s="227"/>
      <c r="AU13" s="227"/>
      <c r="AV13" s="227"/>
      <c r="AW13" s="227"/>
      <c r="AX13" s="227"/>
      <c r="AY13" s="227"/>
      <c r="AZ13" s="227"/>
      <c r="BA13" s="227"/>
      <c r="BB13" s="227"/>
      <c r="BC13" s="227"/>
      <c r="BD13" s="227"/>
      <c r="BE13" s="227"/>
      <c r="BF13" s="227"/>
      <c r="BG13" s="227"/>
      <c r="BH13" s="227"/>
      <c r="BI13" s="227"/>
      <c r="BJ13" s="227"/>
      <c r="BK13" s="227"/>
      <c r="BL13" s="227"/>
      <c r="BM13" s="227"/>
      <c r="BN13" s="227"/>
      <c r="BO13" s="227"/>
      <c r="BP13" s="227"/>
      <c r="BQ13" s="227"/>
      <c r="BR13" s="227"/>
      <c r="BS13" s="227"/>
      <c r="BT13" s="227"/>
      <c r="BU13" s="227"/>
      <c r="BV13" s="227"/>
      <c r="BW13" s="227"/>
      <c r="BX13" s="227"/>
      <c r="BY13" s="227"/>
      <c r="BZ13" s="227"/>
      <c r="CA13" s="227"/>
      <c r="CB13" s="227"/>
      <c r="CC13" s="227"/>
      <c r="CD13" s="227"/>
      <c r="CE13" s="227"/>
      <c r="CF13" s="227"/>
      <c r="CG13" s="227"/>
      <c r="CH13" s="227"/>
      <c r="CI13" s="227"/>
      <c r="CJ13" s="227"/>
      <c r="CK13" s="227"/>
      <c r="CL13" s="227"/>
      <c r="CM13" s="227"/>
      <c r="CN13" s="227"/>
      <c r="CO13" s="227"/>
      <c r="CP13" s="227"/>
      <c r="CQ13" s="227"/>
      <c r="CR13" s="227"/>
      <c r="CS13" s="227"/>
      <c r="CT13" s="227"/>
      <c r="CU13" s="227"/>
      <c r="CV13" s="227"/>
      <c r="CW13" s="227"/>
      <c r="CX13" s="227"/>
      <c r="CY13" s="227"/>
      <c r="CZ13" s="227"/>
      <c r="DA13" s="227"/>
      <c r="DB13" s="227"/>
      <c r="DC13" s="227"/>
      <c r="DD13" s="227"/>
      <c r="DE13" s="227"/>
      <c r="DF13" s="227"/>
      <c r="DG13" s="227"/>
      <c r="DH13" s="227"/>
      <c r="DI13" s="227"/>
      <c r="DJ13" s="227"/>
      <c r="DK13" s="227"/>
      <c r="DL13" s="227"/>
      <c r="DM13" s="227"/>
      <c r="DN13" s="227"/>
      <c r="DO13" s="227"/>
      <c r="DP13" s="227"/>
      <c r="DQ13" s="227"/>
      <c r="DR13" s="227"/>
      <c r="DS13" s="227"/>
      <c r="DT13" s="227"/>
      <c r="DU13" s="227"/>
      <c r="DV13" s="227"/>
      <c r="DW13" s="227"/>
      <c r="DX13" s="227"/>
      <c r="DY13" s="227"/>
      <c r="DZ13" s="227"/>
      <c r="EA13" s="227"/>
      <c r="EB13" s="227"/>
      <c r="EC13" s="227"/>
      <c r="ED13" s="227"/>
      <c r="EE13" s="227"/>
      <c r="EF13" s="227"/>
      <c r="EG13" s="227"/>
      <c r="EH13" s="227"/>
      <c r="EI13" s="227"/>
      <c r="EJ13" s="227"/>
      <c r="EK13" s="227"/>
      <c r="EL13" s="227"/>
      <c r="EM13" s="227"/>
      <c r="EN13" s="227"/>
      <c r="EO13" s="227"/>
      <c r="EP13" s="227"/>
      <c r="EQ13" s="227"/>
      <c r="ER13" s="227"/>
      <c r="ES13" s="227"/>
      <c r="ET13" s="227"/>
      <c r="EU13" s="227"/>
      <c r="EV13" s="227"/>
      <c r="EW13" s="227"/>
      <c r="EX13" s="227"/>
      <c r="EY13" s="227"/>
      <c r="EZ13" s="227"/>
      <c r="FA13" s="227"/>
      <c r="FB13" s="227"/>
      <c r="FC13" s="227"/>
      <c r="FD13" s="227"/>
      <c r="FE13" s="227"/>
      <c r="FF13" s="227"/>
      <c r="FG13" s="227"/>
      <c r="FH13" s="227"/>
      <c r="FI13" s="227"/>
      <c r="FJ13" s="227"/>
      <c r="FK13" s="227"/>
      <c r="FL13" s="227"/>
      <c r="FM13" s="227"/>
      <c r="FN13" s="227"/>
      <c r="FO13" s="227"/>
      <c r="FP13" s="227"/>
      <c r="FQ13" s="227"/>
      <c r="FR13" s="227"/>
      <c r="FS13" s="227"/>
      <c r="FT13" s="227"/>
      <c r="FU13" s="227"/>
      <c r="FV13" s="227"/>
      <c r="FW13" s="227"/>
      <c r="FX13" s="227"/>
      <c r="FY13" s="227"/>
      <c r="FZ13" s="227"/>
      <c r="GA13" s="227"/>
      <c r="GB13" s="227"/>
      <c r="GC13" s="227"/>
      <c r="GD13" s="227"/>
      <c r="GE13" s="227"/>
      <c r="GF13" s="227"/>
      <c r="GG13" s="227"/>
      <c r="GH13" s="227"/>
      <c r="GI13" s="227"/>
      <c r="GJ13" s="227"/>
      <c r="GK13" s="227"/>
      <c r="GL13" s="227"/>
      <c r="GM13" s="227"/>
      <c r="GN13" s="227"/>
      <c r="GO13" s="227"/>
      <c r="GP13" s="227"/>
      <c r="GQ13" s="227"/>
      <c r="GR13" s="227"/>
      <c r="GS13" s="227"/>
      <c r="GT13" s="227"/>
      <c r="GU13" s="227"/>
      <c r="GV13" s="227"/>
      <c r="GW13" s="227"/>
      <c r="GX13" s="227"/>
      <c r="GY13" s="227"/>
      <c r="GZ13" s="227"/>
      <c r="HA13" s="227"/>
      <c r="HB13" s="227"/>
      <c r="HC13" s="227"/>
      <c r="HD13" s="227"/>
      <c r="HE13" s="227"/>
      <c r="HF13" s="227"/>
      <c r="HG13" s="227"/>
      <c r="HH13" s="227"/>
      <c r="HI13" s="227"/>
      <c r="HJ13" s="227"/>
      <c r="HK13" s="227"/>
      <c r="HL13" s="227"/>
      <c r="HM13" s="227"/>
      <c r="HN13" s="227"/>
      <c r="HO13" s="227"/>
      <c r="HP13" s="227"/>
      <c r="HQ13" s="227"/>
      <c r="HR13" s="227"/>
      <c r="HS13" s="227"/>
      <c r="HT13" s="227"/>
      <c r="HU13" s="227"/>
      <c r="HV13" s="227"/>
      <c r="HW13" s="227"/>
      <c r="HX13" s="227"/>
      <c r="HY13" s="227"/>
      <c r="HZ13" s="227"/>
      <c r="IA13" s="227"/>
      <c r="IB13" s="227"/>
      <c r="IC13" s="227"/>
      <c r="ID13" s="227"/>
      <c r="IE13" s="227"/>
      <c r="IF13" s="227"/>
      <c r="IG13" s="227"/>
      <c r="IH13" s="227"/>
      <c r="II13" s="227"/>
      <c r="IJ13" s="227"/>
      <c r="IK13" s="227"/>
      <c r="IL13" s="227"/>
      <c r="IM13" s="227"/>
      <c r="IN13" s="227"/>
      <c r="IO13" s="227"/>
      <c r="IP13" s="227"/>
      <c r="IQ13" s="227"/>
      <c r="IR13" s="227"/>
      <c r="IS13" s="227"/>
      <c r="IT13" s="227"/>
      <c r="IU13" s="227"/>
      <c r="IV13" s="227"/>
      <c r="IW13" s="227"/>
      <c r="IX13" s="227"/>
      <c r="IY13" s="227"/>
      <c r="IZ13" s="227"/>
      <c r="JA13" s="227"/>
      <c r="JB13" s="227"/>
      <c r="JC13" s="227"/>
      <c r="JD13" s="227"/>
      <c r="JE13" s="227"/>
      <c r="JF13" s="227"/>
      <c r="JG13" s="227"/>
      <c r="JH13" s="227"/>
      <c r="JI13" s="227"/>
      <c r="JJ13" s="227"/>
      <c r="JK13" s="227"/>
      <c r="JL13" s="227"/>
      <c r="JM13" s="227"/>
      <c r="JN13" s="227"/>
      <c r="JO13" s="227"/>
      <c r="JP13" s="227"/>
      <c r="JQ13" s="227"/>
      <c r="JR13" s="227"/>
      <c r="JS13" s="227"/>
      <c r="JT13" s="227"/>
      <c r="JU13" s="227"/>
      <c r="JV13" s="227"/>
      <c r="JW13" s="227"/>
      <c r="JX13" s="227"/>
      <c r="JY13" s="227"/>
      <c r="JZ13" s="227"/>
      <c r="KA13" s="227"/>
      <c r="KB13" s="227"/>
      <c r="KC13" s="227"/>
      <c r="KD13" s="227"/>
      <c r="KE13" s="227"/>
      <c r="KF13" s="227"/>
      <c r="KG13" s="227"/>
      <c r="KH13" s="227"/>
      <c r="KI13" s="227"/>
      <c r="KJ13" s="227"/>
      <c r="KK13" s="227"/>
      <c r="KL13" s="227"/>
      <c r="KM13" s="227"/>
      <c r="KN13" s="227"/>
      <c r="KO13" s="227"/>
      <c r="KP13" s="227"/>
      <c r="KQ13" s="227"/>
      <c r="KR13" s="227"/>
      <c r="KS13" s="227"/>
      <c r="KT13" s="227"/>
      <c r="KU13" s="227"/>
      <c r="KV13" s="227"/>
      <c r="KW13" s="479"/>
    </row>
    <row r="14" spans="1:309" s="226" customFormat="1" ht="21" customHeight="1" thickBot="1">
      <c r="A14" s="109"/>
      <c r="B14" s="112">
        <v>8</v>
      </c>
      <c r="C14" s="116" t="str">
        <v>SJSP08</v>
      </c>
      <c r="D14" s="136" t="str">
        <f t="shared" si="6"/>
        <v>Spoon Balance</v>
      </c>
      <c r="E14" s="138">
        <f t="shared" si="7"/>
        <v>3</v>
      </c>
      <c r="F14" s="138" t="str">
        <f t="shared" si="8"/>
        <v>Single</v>
      </c>
      <c r="G14" s="138" t="str">
        <f t="shared" si="9"/>
        <v>Non-Stg</v>
      </c>
      <c r="H14" s="138" t="str">
        <f t="shared" si="10"/>
        <v>SUB JUNIOR</v>
      </c>
      <c r="I14" s="371" t="s">
        <v>131</v>
      </c>
      <c r="J14" s="371" t="s">
        <v>136</v>
      </c>
      <c r="K14" s="371" t="s">
        <v>155</v>
      </c>
      <c r="L14" s="371"/>
      <c r="M14" s="371"/>
      <c r="N14" s="371"/>
      <c r="O14" s="371"/>
      <c r="P14" s="371"/>
      <c r="Q14" s="371"/>
      <c r="R14" s="255" t="s">
        <v>160</v>
      </c>
      <c r="S14" s="255" t="s">
        <v>540</v>
      </c>
      <c r="T14" s="255" t="s">
        <v>557</v>
      </c>
      <c r="U14" s="255"/>
      <c r="V14" s="255"/>
      <c r="W14" s="255"/>
      <c r="X14" s="255"/>
      <c r="Y14" s="255"/>
      <c r="Z14" s="255"/>
      <c r="AA14" s="255" t="s">
        <v>130</v>
      </c>
      <c r="AB14" s="255" t="s">
        <v>524</v>
      </c>
      <c r="AC14" s="255" t="s">
        <v>548</v>
      </c>
      <c r="AD14" s="255"/>
      <c r="AE14" s="255"/>
      <c r="AF14" s="255"/>
      <c r="AG14" s="255"/>
      <c r="AH14" s="255"/>
      <c r="AI14" s="255"/>
      <c r="AJ14" s="255" t="s">
        <v>129</v>
      </c>
      <c r="AK14" s="255" t="s">
        <v>143</v>
      </c>
      <c r="AL14" s="255" t="s">
        <v>523</v>
      </c>
      <c r="AM14" s="255"/>
      <c r="AN14" s="255"/>
      <c r="AO14" s="255"/>
      <c r="AP14" s="255"/>
      <c r="AQ14" s="255"/>
      <c r="AR14" s="255"/>
      <c r="AS14" s="228"/>
      <c r="AT14" s="228"/>
      <c r="AU14" s="228"/>
      <c r="AV14" s="228"/>
      <c r="AW14" s="228"/>
      <c r="AX14" s="228"/>
      <c r="AY14" s="228"/>
      <c r="AZ14" s="228"/>
      <c r="BA14" s="228"/>
      <c r="BB14" s="228"/>
      <c r="BC14" s="228"/>
      <c r="BD14" s="228"/>
      <c r="BE14" s="228"/>
      <c r="BF14" s="228"/>
      <c r="BG14" s="228"/>
      <c r="BH14" s="228"/>
      <c r="BI14" s="228"/>
      <c r="BJ14" s="228"/>
      <c r="BK14" s="228"/>
      <c r="BL14" s="228"/>
      <c r="BM14" s="228"/>
      <c r="BN14" s="228"/>
      <c r="BO14" s="228"/>
      <c r="BP14" s="228"/>
      <c r="BQ14" s="228"/>
      <c r="BR14" s="228"/>
      <c r="BS14" s="228"/>
      <c r="BT14" s="228"/>
      <c r="BU14" s="228"/>
      <c r="BV14" s="228"/>
      <c r="BW14" s="228"/>
      <c r="BX14" s="228"/>
      <c r="BY14" s="228"/>
      <c r="BZ14" s="228"/>
      <c r="CA14" s="228"/>
      <c r="CB14" s="228"/>
      <c r="CC14" s="228"/>
      <c r="CD14" s="228"/>
      <c r="CE14" s="228"/>
      <c r="CF14" s="228"/>
      <c r="CG14" s="228"/>
      <c r="CH14" s="228"/>
      <c r="CI14" s="228"/>
      <c r="CJ14" s="228"/>
      <c r="CK14" s="228"/>
      <c r="CL14" s="228"/>
      <c r="CM14" s="228"/>
      <c r="CN14" s="228"/>
      <c r="CO14" s="228"/>
      <c r="CP14" s="228"/>
      <c r="CQ14" s="228"/>
      <c r="CR14" s="228"/>
      <c r="CS14" s="228"/>
      <c r="CT14" s="228"/>
      <c r="CU14" s="228"/>
      <c r="CV14" s="228"/>
      <c r="CW14" s="228"/>
      <c r="CX14" s="228"/>
      <c r="CY14" s="228"/>
      <c r="CZ14" s="228"/>
      <c r="DA14" s="228"/>
      <c r="DB14" s="228"/>
      <c r="DC14" s="228"/>
      <c r="DD14" s="228"/>
      <c r="DE14" s="228"/>
      <c r="DF14" s="228"/>
      <c r="DG14" s="228"/>
      <c r="DH14" s="228"/>
      <c r="DI14" s="228"/>
      <c r="DJ14" s="228"/>
      <c r="DK14" s="228"/>
      <c r="DL14" s="228"/>
      <c r="DM14" s="228"/>
      <c r="DN14" s="228"/>
      <c r="DO14" s="228"/>
      <c r="DP14" s="228"/>
      <c r="DQ14" s="228"/>
      <c r="DR14" s="228"/>
      <c r="DS14" s="228"/>
      <c r="DT14" s="228"/>
      <c r="DU14" s="228"/>
      <c r="DV14" s="228"/>
      <c r="DW14" s="228"/>
      <c r="DX14" s="228"/>
      <c r="DY14" s="228"/>
      <c r="DZ14" s="228"/>
      <c r="EA14" s="228"/>
      <c r="EB14" s="228"/>
      <c r="EC14" s="228"/>
      <c r="ED14" s="228"/>
      <c r="EE14" s="228"/>
      <c r="EF14" s="228"/>
      <c r="EG14" s="228"/>
      <c r="EH14" s="228"/>
      <c r="EI14" s="228"/>
      <c r="EJ14" s="228"/>
      <c r="EK14" s="228"/>
      <c r="EL14" s="228"/>
      <c r="EM14" s="228"/>
      <c r="EN14" s="228"/>
      <c r="EO14" s="228"/>
      <c r="EP14" s="228"/>
      <c r="EQ14" s="228"/>
      <c r="ER14" s="228"/>
      <c r="ES14" s="228"/>
      <c r="ET14" s="228"/>
      <c r="EU14" s="228"/>
      <c r="EV14" s="228"/>
      <c r="EW14" s="228"/>
      <c r="EX14" s="228"/>
      <c r="EY14" s="228"/>
      <c r="EZ14" s="228"/>
      <c r="FA14" s="228"/>
      <c r="FB14" s="228"/>
      <c r="FC14" s="228"/>
      <c r="FD14" s="228"/>
      <c r="FE14" s="228"/>
      <c r="FF14" s="228"/>
      <c r="FG14" s="228"/>
      <c r="FH14" s="228"/>
      <c r="FI14" s="228"/>
      <c r="FJ14" s="228"/>
      <c r="FK14" s="228"/>
      <c r="FL14" s="228"/>
      <c r="FM14" s="228"/>
      <c r="FN14" s="228"/>
      <c r="FO14" s="228"/>
      <c r="FP14" s="228"/>
      <c r="FQ14" s="228"/>
      <c r="FR14" s="228"/>
      <c r="FS14" s="228"/>
      <c r="FT14" s="228"/>
      <c r="FU14" s="228"/>
      <c r="FV14" s="228"/>
      <c r="FW14" s="228"/>
      <c r="FX14" s="228"/>
      <c r="FY14" s="228"/>
      <c r="FZ14" s="228"/>
      <c r="GA14" s="228"/>
      <c r="GB14" s="228"/>
      <c r="GC14" s="228"/>
      <c r="GD14" s="228"/>
      <c r="GE14" s="228"/>
      <c r="GF14" s="228"/>
      <c r="GG14" s="228"/>
      <c r="GH14" s="228"/>
      <c r="GI14" s="228"/>
      <c r="GJ14" s="228"/>
      <c r="GK14" s="228"/>
      <c r="GL14" s="228"/>
      <c r="GM14" s="228"/>
      <c r="GN14" s="228"/>
      <c r="GO14" s="228"/>
      <c r="GP14" s="228"/>
      <c r="GQ14" s="228"/>
      <c r="GR14" s="228"/>
      <c r="GS14" s="228"/>
      <c r="GT14" s="228"/>
      <c r="GU14" s="228"/>
      <c r="GV14" s="228"/>
      <c r="GW14" s="228"/>
      <c r="GX14" s="228"/>
      <c r="GY14" s="228"/>
      <c r="GZ14" s="228"/>
      <c r="HA14" s="228"/>
      <c r="HB14" s="228"/>
      <c r="HC14" s="228"/>
      <c r="HD14" s="228"/>
      <c r="HE14" s="228"/>
      <c r="HF14" s="228"/>
      <c r="HG14" s="228"/>
      <c r="HH14" s="228"/>
      <c r="HI14" s="228"/>
      <c r="HJ14" s="228"/>
      <c r="HK14" s="228"/>
      <c r="HL14" s="228"/>
      <c r="HM14" s="228"/>
      <c r="HN14" s="228"/>
      <c r="HO14" s="228"/>
      <c r="HP14" s="228"/>
      <c r="HQ14" s="228"/>
      <c r="HR14" s="228"/>
      <c r="HS14" s="228"/>
      <c r="HT14" s="228"/>
      <c r="HU14" s="228"/>
      <c r="HV14" s="228"/>
      <c r="HW14" s="228"/>
      <c r="HX14" s="228"/>
      <c r="HY14" s="228"/>
      <c r="HZ14" s="228"/>
      <c r="IA14" s="228"/>
      <c r="IB14" s="228"/>
      <c r="IC14" s="228"/>
      <c r="ID14" s="228"/>
      <c r="IE14" s="228"/>
      <c r="IF14" s="228"/>
      <c r="IG14" s="228"/>
      <c r="IH14" s="228"/>
      <c r="II14" s="228"/>
      <c r="IJ14" s="228"/>
      <c r="IK14" s="228"/>
      <c r="IL14" s="228"/>
      <c r="IM14" s="228"/>
      <c r="IN14" s="228"/>
      <c r="IO14" s="228"/>
      <c r="IP14" s="228"/>
      <c r="IQ14" s="228"/>
      <c r="IR14" s="228"/>
      <c r="IS14" s="228"/>
      <c r="IT14" s="228"/>
      <c r="IU14" s="228"/>
      <c r="IV14" s="228"/>
      <c r="IW14" s="228"/>
      <c r="IX14" s="228"/>
      <c r="IY14" s="228"/>
      <c r="IZ14" s="228"/>
      <c r="JA14" s="228"/>
      <c r="JB14" s="228"/>
      <c r="JC14" s="228"/>
      <c r="JD14" s="228"/>
      <c r="JE14" s="228"/>
      <c r="JF14" s="228"/>
      <c r="JG14" s="228"/>
      <c r="JH14" s="228"/>
      <c r="JI14" s="228"/>
      <c r="JJ14" s="228"/>
      <c r="JK14" s="228"/>
      <c r="JL14" s="228"/>
      <c r="JM14" s="228"/>
      <c r="JN14" s="228"/>
      <c r="JO14" s="228"/>
      <c r="JP14" s="228"/>
      <c r="JQ14" s="228"/>
      <c r="JR14" s="228"/>
      <c r="JS14" s="228"/>
      <c r="JT14" s="228"/>
      <c r="JU14" s="228"/>
      <c r="JV14" s="228"/>
      <c r="JW14" s="228"/>
      <c r="JX14" s="228"/>
      <c r="JY14" s="228"/>
      <c r="JZ14" s="228"/>
      <c r="KA14" s="228"/>
      <c r="KB14" s="228"/>
      <c r="KC14" s="228"/>
      <c r="KD14" s="228"/>
      <c r="KE14" s="228"/>
      <c r="KF14" s="228"/>
      <c r="KG14" s="228"/>
      <c r="KH14" s="228"/>
      <c r="KI14" s="228"/>
      <c r="KJ14" s="228"/>
      <c r="KK14" s="228"/>
      <c r="KL14" s="228"/>
      <c r="KM14" s="228"/>
      <c r="KN14" s="228"/>
      <c r="KO14" s="228"/>
      <c r="KP14" s="228"/>
      <c r="KQ14" s="228"/>
      <c r="KR14" s="228"/>
      <c r="KS14" s="228"/>
      <c r="KT14" s="228"/>
      <c r="KU14" s="228"/>
      <c r="KV14" s="228"/>
      <c r="KW14" s="479"/>
    </row>
    <row r="15" spans="1:309" s="226" customFormat="1" ht="21" customHeight="1">
      <c r="A15" s="109"/>
      <c r="B15" s="112">
        <v>9</v>
      </c>
      <c r="C15" s="53" t="str">
        <v>SJSP09</v>
      </c>
      <c r="D15" s="132" t="str">
        <f t="shared" si="6"/>
        <v>Stone Picking</v>
      </c>
      <c r="E15" s="132">
        <f t="shared" si="7"/>
        <v>3</v>
      </c>
      <c r="F15" s="132" t="str">
        <f t="shared" si="8"/>
        <v>Single</v>
      </c>
      <c r="G15" s="132" t="str">
        <f t="shared" si="9"/>
        <v>Non-Stg</v>
      </c>
      <c r="H15" s="213" t="str">
        <f t="shared" si="10"/>
        <v>SUB JUNIOR</v>
      </c>
      <c r="I15" s="371" t="s">
        <v>148</v>
      </c>
      <c r="J15" s="371" t="s">
        <v>155</v>
      </c>
      <c r="K15" s="371" t="s">
        <v>532</v>
      </c>
      <c r="L15" s="371"/>
      <c r="M15" s="371"/>
      <c r="N15" s="371"/>
      <c r="O15" s="371"/>
      <c r="P15" s="371"/>
      <c r="Q15" s="371"/>
      <c r="R15" s="255" t="s">
        <v>157</v>
      </c>
      <c r="S15" s="255" t="s">
        <v>163</v>
      </c>
      <c r="T15" s="255" t="s">
        <v>552</v>
      </c>
      <c r="U15" s="255"/>
      <c r="V15" s="255"/>
      <c r="W15" s="255"/>
      <c r="X15" s="255"/>
      <c r="Y15" s="255"/>
      <c r="Z15" s="255"/>
      <c r="AA15" s="255" t="s">
        <v>132</v>
      </c>
      <c r="AB15" s="255" t="s">
        <v>528</v>
      </c>
      <c r="AC15" s="255" t="s">
        <v>548</v>
      </c>
      <c r="AD15" s="255"/>
      <c r="AE15" s="255"/>
      <c r="AF15" s="255"/>
      <c r="AG15" s="255"/>
      <c r="AH15" s="255"/>
      <c r="AI15" s="255"/>
      <c r="AJ15" s="255" t="s">
        <v>523</v>
      </c>
      <c r="AK15" s="255" t="s">
        <v>531</v>
      </c>
      <c r="AL15" s="255" t="s">
        <v>536</v>
      </c>
      <c r="AM15" s="255"/>
      <c r="AN15" s="255"/>
      <c r="AO15" s="255"/>
      <c r="AP15" s="255"/>
      <c r="AQ15" s="255"/>
      <c r="AR15" s="255"/>
      <c r="AS15" s="227"/>
      <c r="AT15" s="227"/>
      <c r="AU15" s="227"/>
      <c r="AV15" s="227"/>
      <c r="AW15" s="227"/>
      <c r="AX15" s="227"/>
      <c r="AY15" s="227"/>
      <c r="AZ15" s="227"/>
      <c r="BA15" s="227"/>
      <c r="BB15" s="227"/>
      <c r="BC15" s="227"/>
      <c r="BD15" s="227"/>
      <c r="BE15" s="227"/>
      <c r="BF15" s="227"/>
      <c r="BG15" s="227"/>
      <c r="BH15" s="227"/>
      <c r="BI15" s="227"/>
      <c r="BJ15" s="227"/>
      <c r="BK15" s="227"/>
      <c r="BL15" s="227"/>
      <c r="BM15" s="227"/>
      <c r="BN15" s="227"/>
      <c r="BO15" s="227"/>
      <c r="BP15" s="227"/>
      <c r="BQ15" s="227"/>
      <c r="BR15" s="227"/>
      <c r="BS15" s="227"/>
      <c r="BT15" s="227"/>
      <c r="BU15" s="227"/>
      <c r="BV15" s="227"/>
      <c r="BW15" s="227"/>
      <c r="BX15" s="227"/>
      <c r="BY15" s="227"/>
      <c r="BZ15" s="227"/>
      <c r="CA15" s="227"/>
      <c r="CB15" s="227"/>
      <c r="CC15" s="227"/>
      <c r="CD15" s="227"/>
      <c r="CE15" s="227"/>
      <c r="CF15" s="227"/>
      <c r="CG15" s="227"/>
      <c r="CH15" s="227"/>
      <c r="CI15" s="227"/>
      <c r="CJ15" s="227"/>
      <c r="CK15" s="227"/>
      <c r="CL15" s="227"/>
      <c r="CM15" s="227"/>
      <c r="CN15" s="227"/>
      <c r="CO15" s="227"/>
      <c r="CP15" s="227"/>
      <c r="CQ15" s="227"/>
      <c r="CR15" s="227"/>
      <c r="CS15" s="227"/>
      <c r="CT15" s="227"/>
      <c r="CU15" s="227"/>
      <c r="CV15" s="227"/>
      <c r="CW15" s="227"/>
      <c r="CX15" s="227"/>
      <c r="CY15" s="227"/>
      <c r="CZ15" s="227"/>
      <c r="DA15" s="227"/>
      <c r="DB15" s="227"/>
      <c r="DC15" s="227"/>
      <c r="DD15" s="227"/>
      <c r="DE15" s="227"/>
      <c r="DF15" s="227"/>
      <c r="DG15" s="227"/>
      <c r="DH15" s="227"/>
      <c r="DI15" s="227"/>
      <c r="DJ15" s="227"/>
      <c r="DK15" s="227"/>
      <c r="DL15" s="227"/>
      <c r="DM15" s="227"/>
      <c r="DN15" s="227"/>
      <c r="DO15" s="227"/>
      <c r="DP15" s="227"/>
      <c r="DQ15" s="227"/>
      <c r="DR15" s="227"/>
      <c r="DS15" s="227"/>
      <c r="DT15" s="227"/>
      <c r="DU15" s="227"/>
      <c r="DV15" s="227"/>
      <c r="DW15" s="227"/>
      <c r="DX15" s="227"/>
      <c r="DY15" s="227"/>
      <c r="DZ15" s="227"/>
      <c r="EA15" s="227"/>
      <c r="EB15" s="227"/>
      <c r="EC15" s="227"/>
      <c r="ED15" s="227"/>
      <c r="EE15" s="227"/>
      <c r="EF15" s="227"/>
      <c r="EG15" s="227"/>
      <c r="EH15" s="227"/>
      <c r="EI15" s="227"/>
      <c r="EJ15" s="227"/>
      <c r="EK15" s="227"/>
      <c r="EL15" s="227"/>
      <c r="EM15" s="227"/>
      <c r="EN15" s="227"/>
      <c r="EO15" s="227"/>
      <c r="EP15" s="227"/>
      <c r="EQ15" s="227"/>
      <c r="ER15" s="227"/>
      <c r="ES15" s="227"/>
      <c r="ET15" s="227"/>
      <c r="EU15" s="227"/>
      <c r="EV15" s="227"/>
      <c r="EW15" s="227"/>
      <c r="EX15" s="227"/>
      <c r="EY15" s="227"/>
      <c r="EZ15" s="227"/>
      <c r="FA15" s="227"/>
      <c r="FB15" s="227"/>
      <c r="FC15" s="227"/>
      <c r="FD15" s="227"/>
      <c r="FE15" s="227"/>
      <c r="FF15" s="227"/>
      <c r="FG15" s="227"/>
      <c r="FH15" s="227"/>
      <c r="FI15" s="227"/>
      <c r="FJ15" s="227"/>
      <c r="FK15" s="227"/>
      <c r="FL15" s="227"/>
      <c r="FM15" s="227"/>
      <c r="FN15" s="227"/>
      <c r="FO15" s="227"/>
      <c r="FP15" s="227"/>
      <c r="FQ15" s="227"/>
      <c r="FR15" s="227"/>
      <c r="FS15" s="227"/>
      <c r="FT15" s="227"/>
      <c r="FU15" s="227"/>
      <c r="FV15" s="227"/>
      <c r="FW15" s="227"/>
      <c r="FX15" s="227"/>
      <c r="FY15" s="227"/>
      <c r="FZ15" s="227"/>
      <c r="GA15" s="227"/>
      <c r="GB15" s="227"/>
      <c r="GC15" s="227"/>
      <c r="GD15" s="227"/>
      <c r="GE15" s="227"/>
      <c r="GF15" s="227"/>
      <c r="GG15" s="227"/>
      <c r="GH15" s="227"/>
      <c r="GI15" s="227"/>
      <c r="GJ15" s="227"/>
      <c r="GK15" s="227"/>
      <c r="GL15" s="227"/>
      <c r="GM15" s="227"/>
      <c r="GN15" s="227"/>
      <c r="GO15" s="227"/>
      <c r="GP15" s="227"/>
      <c r="GQ15" s="227"/>
      <c r="GR15" s="227"/>
      <c r="GS15" s="227"/>
      <c r="GT15" s="227"/>
      <c r="GU15" s="227"/>
      <c r="GV15" s="227"/>
      <c r="GW15" s="227"/>
      <c r="GX15" s="227"/>
      <c r="GY15" s="227"/>
      <c r="GZ15" s="227"/>
      <c r="HA15" s="227"/>
      <c r="HB15" s="227"/>
      <c r="HC15" s="227"/>
      <c r="HD15" s="227"/>
      <c r="HE15" s="227"/>
      <c r="HF15" s="227"/>
      <c r="HG15" s="227"/>
      <c r="HH15" s="227"/>
      <c r="HI15" s="227"/>
      <c r="HJ15" s="227"/>
      <c r="HK15" s="227"/>
      <c r="HL15" s="227"/>
      <c r="HM15" s="227"/>
      <c r="HN15" s="227"/>
      <c r="HO15" s="227"/>
      <c r="HP15" s="227"/>
      <c r="HQ15" s="227"/>
      <c r="HR15" s="227"/>
      <c r="HS15" s="227"/>
      <c r="HT15" s="227"/>
      <c r="HU15" s="227"/>
      <c r="HV15" s="227"/>
      <c r="HW15" s="227"/>
      <c r="HX15" s="227"/>
      <c r="HY15" s="227"/>
      <c r="HZ15" s="227"/>
      <c r="IA15" s="227"/>
      <c r="IB15" s="227"/>
      <c r="IC15" s="227"/>
      <c r="ID15" s="227"/>
      <c r="IE15" s="227"/>
      <c r="IF15" s="227"/>
      <c r="IG15" s="227"/>
      <c r="IH15" s="227"/>
      <c r="II15" s="227"/>
      <c r="IJ15" s="227"/>
      <c r="IK15" s="227"/>
      <c r="IL15" s="227"/>
      <c r="IM15" s="227"/>
      <c r="IN15" s="227"/>
      <c r="IO15" s="227"/>
      <c r="IP15" s="227"/>
      <c r="IQ15" s="227"/>
      <c r="IR15" s="227"/>
      <c r="IS15" s="227"/>
      <c r="IT15" s="227"/>
      <c r="IU15" s="227"/>
      <c r="IV15" s="227"/>
      <c r="IW15" s="227"/>
      <c r="IX15" s="227"/>
      <c r="IY15" s="227"/>
      <c r="IZ15" s="227"/>
      <c r="JA15" s="227"/>
      <c r="JB15" s="227"/>
      <c r="JC15" s="227"/>
      <c r="JD15" s="227"/>
      <c r="JE15" s="227"/>
      <c r="JF15" s="227"/>
      <c r="JG15" s="227"/>
      <c r="JH15" s="227"/>
      <c r="JI15" s="227"/>
      <c r="JJ15" s="227"/>
      <c r="JK15" s="227"/>
      <c r="JL15" s="227"/>
      <c r="JM15" s="227"/>
      <c r="JN15" s="227"/>
      <c r="JO15" s="227"/>
      <c r="JP15" s="227"/>
      <c r="JQ15" s="227"/>
      <c r="JR15" s="227"/>
      <c r="JS15" s="227"/>
      <c r="JT15" s="227"/>
      <c r="JU15" s="227"/>
      <c r="JV15" s="227"/>
      <c r="JW15" s="227"/>
      <c r="JX15" s="227"/>
      <c r="JY15" s="227"/>
      <c r="JZ15" s="227"/>
      <c r="KA15" s="227"/>
      <c r="KB15" s="227"/>
      <c r="KC15" s="227"/>
      <c r="KD15" s="227"/>
      <c r="KE15" s="227"/>
      <c r="KF15" s="227"/>
      <c r="KG15" s="227"/>
      <c r="KH15" s="227"/>
      <c r="KI15" s="227"/>
      <c r="KJ15" s="227"/>
      <c r="KK15" s="227"/>
      <c r="KL15" s="227"/>
      <c r="KM15" s="227"/>
      <c r="KN15" s="227"/>
      <c r="KO15" s="227"/>
      <c r="KP15" s="227"/>
      <c r="KQ15" s="227"/>
      <c r="KR15" s="227"/>
      <c r="KS15" s="227"/>
      <c r="KT15" s="227"/>
      <c r="KU15" s="227"/>
      <c r="KV15" s="227"/>
      <c r="KW15" s="479"/>
    </row>
    <row r="16" spans="1:309" s="226" customFormat="1" ht="21" customHeight="1" thickBot="1">
      <c r="A16" s="109"/>
      <c r="B16" s="112">
        <v>10</v>
      </c>
      <c r="C16" s="116" t="str">
        <v>SJSP10</v>
      </c>
      <c r="D16" s="136" t="str">
        <f t="shared" si="6"/>
        <v>Water Filling</v>
      </c>
      <c r="E16" s="138">
        <f t="shared" si="7"/>
        <v>3</v>
      </c>
      <c r="F16" s="138" t="str">
        <f t="shared" si="8"/>
        <v>Single</v>
      </c>
      <c r="G16" s="138" t="str">
        <f t="shared" si="9"/>
        <v>Non-Stg</v>
      </c>
      <c r="H16" s="138" t="str">
        <f t="shared" si="10"/>
        <v>SUB JUNIOR</v>
      </c>
      <c r="I16" s="371" t="s">
        <v>525</v>
      </c>
      <c r="J16" s="371" t="s">
        <v>533</v>
      </c>
      <c r="K16" s="371" t="s">
        <v>539</v>
      </c>
      <c r="L16" s="371"/>
      <c r="M16" s="371"/>
      <c r="N16" s="371"/>
      <c r="O16" s="371"/>
      <c r="P16" s="371"/>
      <c r="Q16" s="371"/>
      <c r="R16" s="255" t="s">
        <v>529</v>
      </c>
      <c r="S16" s="255" t="s">
        <v>540</v>
      </c>
      <c r="T16" s="255" t="s">
        <v>546</v>
      </c>
      <c r="U16" s="255"/>
      <c r="V16" s="255"/>
      <c r="W16" s="255"/>
      <c r="X16" s="255"/>
      <c r="Y16" s="255"/>
      <c r="Z16" s="255"/>
      <c r="AA16" s="255" t="s">
        <v>134</v>
      </c>
      <c r="AB16" s="255" t="s">
        <v>524</v>
      </c>
      <c r="AC16" s="255" t="s">
        <v>527</v>
      </c>
      <c r="AD16" s="255"/>
      <c r="AE16" s="255"/>
      <c r="AF16" s="255"/>
      <c r="AG16" s="255"/>
      <c r="AH16" s="255"/>
      <c r="AI16" s="255"/>
      <c r="AJ16" s="255" t="s">
        <v>147</v>
      </c>
      <c r="AK16" s="255" t="s">
        <v>537</v>
      </c>
      <c r="AL16" s="255" t="s">
        <v>128</v>
      </c>
      <c r="AM16" s="255"/>
      <c r="AN16" s="255"/>
      <c r="AO16" s="255"/>
      <c r="AP16" s="255"/>
      <c r="AQ16" s="255"/>
      <c r="AR16" s="255"/>
      <c r="AS16" s="228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8"/>
      <c r="BE16" s="228"/>
      <c r="BF16" s="228"/>
      <c r="BG16" s="228"/>
      <c r="BH16" s="228"/>
      <c r="BI16" s="228"/>
      <c r="BJ16" s="228"/>
      <c r="BK16" s="228"/>
      <c r="BL16" s="228"/>
      <c r="BM16" s="228"/>
      <c r="BN16" s="228"/>
      <c r="BO16" s="228"/>
      <c r="BP16" s="228"/>
      <c r="BQ16" s="228"/>
      <c r="BR16" s="228"/>
      <c r="BS16" s="228"/>
      <c r="BT16" s="228"/>
      <c r="BU16" s="228"/>
      <c r="BV16" s="228"/>
      <c r="BW16" s="228"/>
      <c r="BX16" s="228"/>
      <c r="BY16" s="228"/>
      <c r="BZ16" s="228"/>
      <c r="CA16" s="228"/>
      <c r="CB16" s="228"/>
      <c r="CC16" s="228"/>
      <c r="CD16" s="228"/>
      <c r="CE16" s="228"/>
      <c r="CF16" s="228"/>
      <c r="CG16" s="228"/>
      <c r="CH16" s="228"/>
      <c r="CI16" s="228"/>
      <c r="CJ16" s="228"/>
      <c r="CK16" s="228"/>
      <c r="CL16" s="228"/>
      <c r="CM16" s="228"/>
      <c r="CN16" s="228"/>
      <c r="CO16" s="228"/>
      <c r="CP16" s="228"/>
      <c r="CQ16" s="228"/>
      <c r="CR16" s="228"/>
      <c r="CS16" s="228"/>
      <c r="CT16" s="228"/>
      <c r="CU16" s="228"/>
      <c r="CV16" s="228"/>
      <c r="CW16" s="228"/>
      <c r="CX16" s="228"/>
      <c r="CY16" s="228"/>
      <c r="CZ16" s="228"/>
      <c r="DA16" s="228"/>
      <c r="DB16" s="228"/>
      <c r="DC16" s="228"/>
      <c r="DD16" s="228"/>
      <c r="DE16" s="228"/>
      <c r="DF16" s="228"/>
      <c r="DG16" s="228"/>
      <c r="DH16" s="228"/>
      <c r="DI16" s="228"/>
      <c r="DJ16" s="228"/>
      <c r="DK16" s="228"/>
      <c r="DL16" s="228"/>
      <c r="DM16" s="228"/>
      <c r="DN16" s="228"/>
      <c r="DO16" s="228"/>
      <c r="DP16" s="228"/>
      <c r="DQ16" s="228"/>
      <c r="DR16" s="228"/>
      <c r="DS16" s="228"/>
      <c r="DT16" s="228"/>
      <c r="DU16" s="228"/>
      <c r="DV16" s="228"/>
      <c r="DW16" s="228"/>
      <c r="DX16" s="228"/>
      <c r="DY16" s="228"/>
      <c r="DZ16" s="228"/>
      <c r="EA16" s="228"/>
      <c r="EB16" s="228"/>
      <c r="EC16" s="228"/>
      <c r="ED16" s="228"/>
      <c r="EE16" s="228"/>
      <c r="EF16" s="228"/>
      <c r="EG16" s="228"/>
      <c r="EH16" s="228"/>
      <c r="EI16" s="228"/>
      <c r="EJ16" s="228"/>
      <c r="EK16" s="228"/>
      <c r="EL16" s="228"/>
      <c r="EM16" s="228"/>
      <c r="EN16" s="228"/>
      <c r="EO16" s="228"/>
      <c r="EP16" s="228"/>
      <c r="EQ16" s="228"/>
      <c r="ER16" s="228"/>
      <c r="ES16" s="228"/>
      <c r="ET16" s="228"/>
      <c r="EU16" s="228"/>
      <c r="EV16" s="228"/>
      <c r="EW16" s="228"/>
      <c r="EX16" s="228"/>
      <c r="EY16" s="228"/>
      <c r="EZ16" s="228"/>
      <c r="FA16" s="228"/>
      <c r="FB16" s="228"/>
      <c r="FC16" s="228"/>
      <c r="FD16" s="228"/>
      <c r="FE16" s="228"/>
      <c r="FF16" s="228"/>
      <c r="FG16" s="228"/>
      <c r="FH16" s="228"/>
      <c r="FI16" s="228"/>
      <c r="FJ16" s="228"/>
      <c r="FK16" s="228"/>
      <c r="FL16" s="228"/>
      <c r="FM16" s="228"/>
      <c r="FN16" s="228"/>
      <c r="FO16" s="228"/>
      <c r="FP16" s="228"/>
      <c r="FQ16" s="228"/>
      <c r="FR16" s="228"/>
      <c r="FS16" s="228"/>
      <c r="FT16" s="228"/>
      <c r="FU16" s="228"/>
      <c r="FV16" s="228"/>
      <c r="FW16" s="228"/>
      <c r="FX16" s="228"/>
      <c r="FY16" s="228"/>
      <c r="FZ16" s="228"/>
      <c r="GA16" s="228"/>
      <c r="GB16" s="228"/>
      <c r="GC16" s="228"/>
      <c r="GD16" s="228"/>
      <c r="GE16" s="228"/>
      <c r="GF16" s="228"/>
      <c r="GG16" s="228"/>
      <c r="GH16" s="228"/>
      <c r="GI16" s="228"/>
      <c r="GJ16" s="228"/>
      <c r="GK16" s="228"/>
      <c r="GL16" s="228"/>
      <c r="GM16" s="228"/>
      <c r="GN16" s="228"/>
      <c r="GO16" s="228"/>
      <c r="GP16" s="228"/>
      <c r="GQ16" s="228"/>
      <c r="GR16" s="228"/>
      <c r="GS16" s="228"/>
      <c r="GT16" s="228"/>
      <c r="GU16" s="228"/>
      <c r="GV16" s="228"/>
      <c r="GW16" s="228"/>
      <c r="GX16" s="228"/>
      <c r="GY16" s="228"/>
      <c r="GZ16" s="228"/>
      <c r="HA16" s="228"/>
      <c r="HB16" s="228"/>
      <c r="HC16" s="228"/>
      <c r="HD16" s="228"/>
      <c r="HE16" s="228"/>
      <c r="HF16" s="228"/>
      <c r="HG16" s="228"/>
      <c r="HH16" s="228"/>
      <c r="HI16" s="228"/>
      <c r="HJ16" s="228"/>
      <c r="HK16" s="228"/>
      <c r="HL16" s="228"/>
      <c r="HM16" s="228"/>
      <c r="HN16" s="228"/>
      <c r="HO16" s="228"/>
      <c r="HP16" s="228"/>
      <c r="HQ16" s="228"/>
      <c r="HR16" s="228"/>
      <c r="HS16" s="228"/>
      <c r="HT16" s="228"/>
      <c r="HU16" s="228"/>
      <c r="HV16" s="228"/>
      <c r="HW16" s="228"/>
      <c r="HX16" s="228"/>
      <c r="HY16" s="228"/>
      <c r="HZ16" s="228"/>
      <c r="IA16" s="228"/>
      <c r="IB16" s="228"/>
      <c r="IC16" s="228"/>
      <c r="ID16" s="228"/>
      <c r="IE16" s="228"/>
      <c r="IF16" s="228"/>
      <c r="IG16" s="228"/>
      <c r="IH16" s="228"/>
      <c r="II16" s="228"/>
      <c r="IJ16" s="228"/>
      <c r="IK16" s="228"/>
      <c r="IL16" s="228"/>
      <c r="IM16" s="228"/>
      <c r="IN16" s="228"/>
      <c r="IO16" s="228"/>
      <c r="IP16" s="228"/>
      <c r="IQ16" s="228"/>
      <c r="IR16" s="228"/>
      <c r="IS16" s="228"/>
      <c r="IT16" s="228"/>
      <c r="IU16" s="228"/>
      <c r="IV16" s="228"/>
      <c r="IW16" s="228"/>
      <c r="IX16" s="228"/>
      <c r="IY16" s="228"/>
      <c r="IZ16" s="228"/>
      <c r="JA16" s="228"/>
      <c r="JB16" s="228"/>
      <c r="JC16" s="228"/>
      <c r="JD16" s="228"/>
      <c r="JE16" s="228"/>
      <c r="JF16" s="228"/>
      <c r="JG16" s="228"/>
      <c r="JH16" s="228"/>
      <c r="JI16" s="228"/>
      <c r="JJ16" s="228"/>
      <c r="JK16" s="228"/>
      <c r="JL16" s="228"/>
      <c r="JM16" s="228"/>
      <c r="JN16" s="228"/>
      <c r="JO16" s="228"/>
      <c r="JP16" s="228"/>
      <c r="JQ16" s="228"/>
      <c r="JR16" s="228"/>
      <c r="JS16" s="228"/>
      <c r="JT16" s="228"/>
      <c r="JU16" s="228"/>
      <c r="JV16" s="228"/>
      <c r="JW16" s="228"/>
      <c r="JX16" s="228"/>
      <c r="JY16" s="228"/>
      <c r="JZ16" s="228"/>
      <c r="KA16" s="228"/>
      <c r="KB16" s="228"/>
      <c r="KC16" s="228"/>
      <c r="KD16" s="228"/>
      <c r="KE16" s="228"/>
      <c r="KF16" s="228"/>
      <c r="KG16" s="228"/>
      <c r="KH16" s="228"/>
      <c r="KI16" s="228"/>
      <c r="KJ16" s="228"/>
      <c r="KK16" s="228"/>
      <c r="KL16" s="228"/>
      <c r="KM16" s="228"/>
      <c r="KN16" s="228"/>
      <c r="KO16" s="228"/>
      <c r="KP16" s="228"/>
      <c r="KQ16" s="228"/>
      <c r="KR16" s="228"/>
      <c r="KS16" s="228"/>
      <c r="KT16" s="228"/>
      <c r="KU16" s="228"/>
      <c r="KV16" s="228"/>
      <c r="KW16" s="479"/>
    </row>
    <row r="17" spans="1:309" s="226" customFormat="1" ht="21" customHeight="1">
      <c r="A17" s="109"/>
      <c r="B17" s="112">
        <v>11</v>
      </c>
      <c r="C17" s="53" t="str">
        <v>SJSP11</v>
      </c>
      <c r="D17" s="132" t="str">
        <f t="shared" si="6"/>
        <v>Relay</v>
      </c>
      <c r="E17" s="132">
        <f t="shared" si="7"/>
        <v>4</v>
      </c>
      <c r="F17" s="132" t="str">
        <f t="shared" si="8"/>
        <v>Group</v>
      </c>
      <c r="G17" s="132" t="str">
        <f t="shared" si="9"/>
        <v>Non-Stg</v>
      </c>
      <c r="H17" s="213" t="str">
        <f t="shared" si="10"/>
        <v>SUB JUNIOR</v>
      </c>
      <c r="I17" s="371" t="s">
        <v>522</v>
      </c>
      <c r="J17" s="371" t="s">
        <v>165</v>
      </c>
      <c r="K17" s="371" t="s">
        <v>533</v>
      </c>
      <c r="L17" s="371" t="s">
        <v>544</v>
      </c>
      <c r="M17" s="371"/>
      <c r="N17" s="371"/>
      <c r="O17" s="371"/>
      <c r="P17" s="371"/>
      <c r="Q17" s="371"/>
      <c r="R17" s="255" t="s">
        <v>139</v>
      </c>
      <c r="S17" s="255" t="s">
        <v>529</v>
      </c>
      <c r="T17" s="255" t="s">
        <v>163</v>
      </c>
      <c r="U17" s="255" t="s">
        <v>554</v>
      </c>
      <c r="V17" s="255"/>
      <c r="W17" s="255"/>
      <c r="X17" s="255"/>
      <c r="Y17" s="255"/>
      <c r="Z17" s="255"/>
      <c r="AA17" s="255" t="s">
        <v>524</v>
      </c>
      <c r="AB17" s="255" t="s">
        <v>527</v>
      </c>
      <c r="AC17" s="255" t="s">
        <v>528</v>
      </c>
      <c r="AD17" s="255" t="s">
        <v>545</v>
      </c>
      <c r="AE17" s="255"/>
      <c r="AF17" s="255"/>
      <c r="AG17" s="255"/>
      <c r="AH17" s="255"/>
      <c r="AI17" s="255"/>
      <c r="AJ17" s="255" t="s">
        <v>149</v>
      </c>
      <c r="AK17" s="255" t="s">
        <v>152</v>
      </c>
      <c r="AL17" s="255" t="s">
        <v>526</v>
      </c>
      <c r="AM17" s="255" t="s">
        <v>537</v>
      </c>
      <c r="AN17" s="255"/>
      <c r="AO17" s="255"/>
      <c r="AP17" s="255"/>
      <c r="AQ17" s="255"/>
      <c r="AR17" s="255"/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  <c r="BJ17" s="227"/>
      <c r="BK17" s="227"/>
      <c r="BL17" s="227"/>
      <c r="BM17" s="227"/>
      <c r="BN17" s="227"/>
      <c r="BO17" s="227"/>
      <c r="BP17" s="227"/>
      <c r="BQ17" s="227"/>
      <c r="BR17" s="227"/>
      <c r="BS17" s="227"/>
      <c r="BT17" s="227"/>
      <c r="BU17" s="227"/>
      <c r="BV17" s="227"/>
      <c r="BW17" s="227"/>
      <c r="BX17" s="227"/>
      <c r="BY17" s="227"/>
      <c r="BZ17" s="227"/>
      <c r="CA17" s="227"/>
      <c r="CB17" s="227"/>
      <c r="CC17" s="227"/>
      <c r="CD17" s="227"/>
      <c r="CE17" s="227"/>
      <c r="CF17" s="227"/>
      <c r="CG17" s="227"/>
      <c r="CH17" s="227"/>
      <c r="CI17" s="227"/>
      <c r="CJ17" s="227"/>
      <c r="CK17" s="227"/>
      <c r="CL17" s="227"/>
      <c r="CM17" s="227"/>
      <c r="CN17" s="227"/>
      <c r="CO17" s="227"/>
      <c r="CP17" s="227"/>
      <c r="CQ17" s="227"/>
      <c r="CR17" s="227"/>
      <c r="CS17" s="227"/>
      <c r="CT17" s="227"/>
      <c r="CU17" s="227"/>
      <c r="CV17" s="227"/>
      <c r="CW17" s="227"/>
      <c r="CX17" s="227"/>
      <c r="CY17" s="227"/>
      <c r="CZ17" s="227"/>
      <c r="DA17" s="227"/>
      <c r="DB17" s="227"/>
      <c r="DC17" s="227"/>
      <c r="DD17" s="227"/>
      <c r="DE17" s="227"/>
      <c r="DF17" s="227"/>
      <c r="DG17" s="227"/>
      <c r="DH17" s="227"/>
      <c r="DI17" s="227"/>
      <c r="DJ17" s="227"/>
      <c r="DK17" s="227"/>
      <c r="DL17" s="227"/>
      <c r="DM17" s="227"/>
      <c r="DN17" s="227"/>
      <c r="DO17" s="227"/>
      <c r="DP17" s="227"/>
      <c r="DQ17" s="227"/>
      <c r="DR17" s="227"/>
      <c r="DS17" s="227"/>
      <c r="DT17" s="227"/>
      <c r="DU17" s="227"/>
      <c r="DV17" s="227"/>
      <c r="DW17" s="227"/>
      <c r="DX17" s="227"/>
      <c r="DY17" s="227"/>
      <c r="DZ17" s="227"/>
      <c r="EA17" s="227"/>
      <c r="EB17" s="227"/>
      <c r="EC17" s="227"/>
      <c r="ED17" s="227"/>
      <c r="EE17" s="227"/>
      <c r="EF17" s="227"/>
      <c r="EG17" s="227"/>
      <c r="EH17" s="227"/>
      <c r="EI17" s="227"/>
      <c r="EJ17" s="227"/>
      <c r="EK17" s="227"/>
      <c r="EL17" s="227"/>
      <c r="EM17" s="227"/>
      <c r="EN17" s="227"/>
      <c r="EO17" s="227"/>
      <c r="EP17" s="227"/>
      <c r="EQ17" s="227"/>
      <c r="ER17" s="227"/>
      <c r="ES17" s="227"/>
      <c r="ET17" s="227"/>
      <c r="EU17" s="227"/>
      <c r="EV17" s="227"/>
      <c r="EW17" s="227"/>
      <c r="EX17" s="227"/>
      <c r="EY17" s="227"/>
      <c r="EZ17" s="227"/>
      <c r="FA17" s="227"/>
      <c r="FB17" s="227"/>
      <c r="FC17" s="227"/>
      <c r="FD17" s="227"/>
      <c r="FE17" s="227"/>
      <c r="FF17" s="227"/>
      <c r="FG17" s="227"/>
      <c r="FH17" s="227"/>
      <c r="FI17" s="227"/>
      <c r="FJ17" s="227"/>
      <c r="FK17" s="227"/>
      <c r="FL17" s="227"/>
      <c r="FM17" s="227"/>
      <c r="FN17" s="227"/>
      <c r="FO17" s="227"/>
      <c r="FP17" s="227"/>
      <c r="FQ17" s="227"/>
      <c r="FR17" s="227"/>
      <c r="FS17" s="227"/>
      <c r="FT17" s="227"/>
      <c r="FU17" s="227"/>
      <c r="FV17" s="227"/>
      <c r="FW17" s="227"/>
      <c r="FX17" s="227"/>
      <c r="FY17" s="227"/>
      <c r="FZ17" s="227"/>
      <c r="GA17" s="227"/>
      <c r="GB17" s="227"/>
      <c r="GC17" s="227"/>
      <c r="GD17" s="227"/>
      <c r="GE17" s="227"/>
      <c r="GF17" s="227"/>
      <c r="GG17" s="227"/>
      <c r="GH17" s="227"/>
      <c r="GI17" s="227"/>
      <c r="GJ17" s="227"/>
      <c r="GK17" s="227"/>
      <c r="GL17" s="227"/>
      <c r="GM17" s="227"/>
      <c r="GN17" s="227"/>
      <c r="GO17" s="227"/>
      <c r="GP17" s="227"/>
      <c r="GQ17" s="227"/>
      <c r="GR17" s="227"/>
      <c r="GS17" s="227"/>
      <c r="GT17" s="227"/>
      <c r="GU17" s="227"/>
      <c r="GV17" s="227"/>
      <c r="GW17" s="227"/>
      <c r="GX17" s="227"/>
      <c r="GY17" s="227"/>
      <c r="GZ17" s="227"/>
      <c r="HA17" s="227"/>
      <c r="HB17" s="227"/>
      <c r="HC17" s="227"/>
      <c r="HD17" s="227"/>
      <c r="HE17" s="227"/>
      <c r="HF17" s="227"/>
      <c r="HG17" s="227"/>
      <c r="HH17" s="227"/>
      <c r="HI17" s="227"/>
      <c r="HJ17" s="227"/>
      <c r="HK17" s="227"/>
      <c r="HL17" s="227"/>
      <c r="HM17" s="227"/>
      <c r="HN17" s="227"/>
      <c r="HO17" s="227"/>
      <c r="HP17" s="227"/>
      <c r="HQ17" s="227"/>
      <c r="HR17" s="227"/>
      <c r="HS17" s="227"/>
      <c r="HT17" s="227"/>
      <c r="HU17" s="227"/>
      <c r="HV17" s="227"/>
      <c r="HW17" s="227"/>
      <c r="HX17" s="227"/>
      <c r="HY17" s="227"/>
      <c r="HZ17" s="227"/>
      <c r="IA17" s="227"/>
      <c r="IB17" s="227"/>
      <c r="IC17" s="227"/>
      <c r="ID17" s="227"/>
      <c r="IE17" s="227"/>
      <c r="IF17" s="227"/>
      <c r="IG17" s="227"/>
      <c r="IH17" s="227"/>
      <c r="II17" s="227"/>
      <c r="IJ17" s="227"/>
      <c r="IK17" s="227"/>
      <c r="IL17" s="227"/>
      <c r="IM17" s="227"/>
      <c r="IN17" s="227"/>
      <c r="IO17" s="227"/>
      <c r="IP17" s="227"/>
      <c r="IQ17" s="227"/>
      <c r="IR17" s="227"/>
      <c r="IS17" s="227"/>
      <c r="IT17" s="227"/>
      <c r="IU17" s="227"/>
      <c r="IV17" s="227"/>
      <c r="IW17" s="227"/>
      <c r="IX17" s="227"/>
      <c r="IY17" s="227"/>
      <c r="IZ17" s="227"/>
      <c r="JA17" s="227"/>
      <c r="JB17" s="227"/>
      <c r="JC17" s="227"/>
      <c r="JD17" s="227"/>
      <c r="JE17" s="227"/>
      <c r="JF17" s="227"/>
      <c r="JG17" s="227"/>
      <c r="JH17" s="227"/>
      <c r="JI17" s="227"/>
      <c r="JJ17" s="227"/>
      <c r="JK17" s="227"/>
      <c r="JL17" s="227"/>
      <c r="JM17" s="227"/>
      <c r="JN17" s="227"/>
      <c r="JO17" s="227"/>
      <c r="JP17" s="227"/>
      <c r="JQ17" s="227"/>
      <c r="JR17" s="227"/>
      <c r="JS17" s="227"/>
      <c r="JT17" s="227"/>
      <c r="JU17" s="227"/>
      <c r="JV17" s="227"/>
      <c r="JW17" s="227"/>
      <c r="JX17" s="227"/>
      <c r="JY17" s="227"/>
      <c r="JZ17" s="227"/>
      <c r="KA17" s="227"/>
      <c r="KB17" s="227"/>
      <c r="KC17" s="227"/>
      <c r="KD17" s="227"/>
      <c r="KE17" s="227"/>
      <c r="KF17" s="227"/>
      <c r="KG17" s="227"/>
      <c r="KH17" s="227"/>
      <c r="KI17" s="227"/>
      <c r="KJ17" s="227"/>
      <c r="KK17" s="227"/>
      <c r="KL17" s="227"/>
      <c r="KM17" s="227"/>
      <c r="KN17" s="227"/>
      <c r="KO17" s="227"/>
      <c r="KP17" s="227"/>
      <c r="KQ17" s="227"/>
      <c r="KR17" s="227"/>
      <c r="KS17" s="227"/>
      <c r="KT17" s="227"/>
      <c r="KU17" s="227"/>
      <c r="KV17" s="227"/>
      <c r="KW17" s="479"/>
    </row>
    <row r="18" spans="1:309" s="226" customFormat="1" ht="21" customHeight="1" thickBot="1">
      <c r="A18" s="109"/>
      <c r="B18" s="112">
        <v>12</v>
      </c>
      <c r="C18" s="116" t="str">
        <v>JNSP01</v>
      </c>
      <c r="D18" s="136" t="str">
        <f t="shared" si="6"/>
        <v>Ball Throwing</v>
      </c>
      <c r="E18" s="138">
        <f t="shared" si="7"/>
        <v>3</v>
      </c>
      <c r="F18" s="138" t="str">
        <f t="shared" si="8"/>
        <v>Single</v>
      </c>
      <c r="G18" s="138" t="str">
        <f t="shared" si="9"/>
        <v>Non-Stg</v>
      </c>
      <c r="H18" s="138" t="str">
        <f t="shared" si="10"/>
        <v>JUNIOR</v>
      </c>
      <c r="I18" s="371" t="s">
        <v>577</v>
      </c>
      <c r="J18" s="371" t="s">
        <v>580</v>
      </c>
      <c r="K18" s="371" t="s">
        <v>614</v>
      </c>
      <c r="L18" s="371"/>
      <c r="M18" s="371"/>
      <c r="N18" s="371"/>
      <c r="O18" s="371"/>
      <c r="P18" s="371"/>
      <c r="Q18" s="371"/>
      <c r="R18" s="255" t="s">
        <v>166</v>
      </c>
      <c r="S18" s="255" t="s">
        <v>606</v>
      </c>
      <c r="T18" s="255" t="s">
        <v>615</v>
      </c>
      <c r="U18" s="255"/>
      <c r="V18" s="255"/>
      <c r="W18" s="255"/>
      <c r="X18" s="255"/>
      <c r="Y18" s="255"/>
      <c r="Z18" s="255"/>
      <c r="AA18" s="255" t="s">
        <v>578</v>
      </c>
      <c r="AB18" s="255" t="s">
        <v>603</v>
      </c>
      <c r="AC18" s="255" t="s">
        <v>610</v>
      </c>
      <c r="AD18" s="255"/>
      <c r="AE18" s="255"/>
      <c r="AF18" s="255"/>
      <c r="AG18" s="255"/>
      <c r="AH18" s="255"/>
      <c r="AI18" s="255"/>
      <c r="AJ18" s="255" t="s">
        <v>605</v>
      </c>
      <c r="AK18" s="255" t="s">
        <v>609</v>
      </c>
      <c r="AL18" s="255" t="s">
        <v>617</v>
      </c>
      <c r="AM18" s="255"/>
      <c r="AN18" s="255"/>
      <c r="AO18" s="255"/>
      <c r="AP18" s="255"/>
      <c r="AQ18" s="255"/>
      <c r="AR18" s="255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  <c r="BJ18" s="228"/>
      <c r="BK18" s="228"/>
      <c r="BL18" s="228"/>
      <c r="BM18" s="228"/>
      <c r="BN18" s="228"/>
      <c r="BO18" s="228"/>
      <c r="BP18" s="228"/>
      <c r="BQ18" s="228"/>
      <c r="BR18" s="228"/>
      <c r="BS18" s="228"/>
      <c r="BT18" s="228"/>
      <c r="BU18" s="228"/>
      <c r="BV18" s="228"/>
      <c r="BW18" s="228"/>
      <c r="BX18" s="228"/>
      <c r="BY18" s="228"/>
      <c r="BZ18" s="228"/>
      <c r="CA18" s="228"/>
      <c r="CB18" s="228"/>
      <c r="CC18" s="228"/>
      <c r="CD18" s="228"/>
      <c r="CE18" s="228"/>
      <c r="CF18" s="228"/>
      <c r="CG18" s="228"/>
      <c r="CH18" s="228"/>
      <c r="CI18" s="228"/>
      <c r="CJ18" s="228"/>
      <c r="CK18" s="228"/>
      <c r="CL18" s="228"/>
      <c r="CM18" s="228"/>
      <c r="CN18" s="228"/>
      <c r="CO18" s="228"/>
      <c r="CP18" s="228"/>
      <c r="CQ18" s="228"/>
      <c r="CR18" s="228"/>
      <c r="CS18" s="228"/>
      <c r="CT18" s="228"/>
      <c r="CU18" s="228"/>
      <c r="CV18" s="228"/>
      <c r="CW18" s="228"/>
      <c r="CX18" s="228"/>
      <c r="CY18" s="228"/>
      <c r="CZ18" s="228"/>
      <c r="DA18" s="228"/>
      <c r="DB18" s="228"/>
      <c r="DC18" s="228"/>
      <c r="DD18" s="228"/>
      <c r="DE18" s="228"/>
      <c r="DF18" s="228"/>
      <c r="DG18" s="228"/>
      <c r="DH18" s="228"/>
      <c r="DI18" s="228"/>
      <c r="DJ18" s="228"/>
      <c r="DK18" s="228"/>
      <c r="DL18" s="228"/>
      <c r="DM18" s="228"/>
      <c r="DN18" s="228"/>
      <c r="DO18" s="228"/>
      <c r="DP18" s="228"/>
      <c r="DQ18" s="228"/>
      <c r="DR18" s="228"/>
      <c r="DS18" s="228"/>
      <c r="DT18" s="228"/>
      <c r="DU18" s="228"/>
      <c r="DV18" s="228"/>
      <c r="DW18" s="228"/>
      <c r="DX18" s="228"/>
      <c r="DY18" s="228"/>
      <c r="DZ18" s="228"/>
      <c r="EA18" s="228"/>
      <c r="EB18" s="228"/>
      <c r="EC18" s="228"/>
      <c r="ED18" s="228"/>
      <c r="EE18" s="228"/>
      <c r="EF18" s="228"/>
      <c r="EG18" s="228"/>
      <c r="EH18" s="228"/>
      <c r="EI18" s="228"/>
      <c r="EJ18" s="228"/>
      <c r="EK18" s="228"/>
      <c r="EL18" s="228"/>
      <c r="EM18" s="228"/>
      <c r="EN18" s="228"/>
      <c r="EO18" s="228"/>
      <c r="EP18" s="228"/>
      <c r="EQ18" s="228"/>
      <c r="ER18" s="228"/>
      <c r="ES18" s="228"/>
      <c r="ET18" s="228"/>
      <c r="EU18" s="228"/>
      <c r="EV18" s="228"/>
      <c r="EW18" s="228"/>
      <c r="EX18" s="228"/>
      <c r="EY18" s="228"/>
      <c r="EZ18" s="228"/>
      <c r="FA18" s="228"/>
      <c r="FB18" s="228"/>
      <c r="FC18" s="228"/>
      <c r="FD18" s="228"/>
      <c r="FE18" s="228"/>
      <c r="FF18" s="228"/>
      <c r="FG18" s="228"/>
      <c r="FH18" s="228"/>
      <c r="FI18" s="228"/>
      <c r="FJ18" s="228"/>
      <c r="FK18" s="228"/>
      <c r="FL18" s="228"/>
      <c r="FM18" s="228"/>
      <c r="FN18" s="228"/>
      <c r="FO18" s="228"/>
      <c r="FP18" s="228"/>
      <c r="FQ18" s="228"/>
      <c r="FR18" s="228"/>
      <c r="FS18" s="228"/>
      <c r="FT18" s="228"/>
      <c r="FU18" s="228"/>
      <c r="FV18" s="228"/>
      <c r="FW18" s="228"/>
      <c r="FX18" s="228"/>
      <c r="FY18" s="228"/>
      <c r="FZ18" s="228"/>
      <c r="GA18" s="228"/>
      <c r="GB18" s="228"/>
      <c r="GC18" s="228"/>
      <c r="GD18" s="228"/>
      <c r="GE18" s="228"/>
      <c r="GF18" s="228"/>
      <c r="GG18" s="228"/>
      <c r="GH18" s="228"/>
      <c r="GI18" s="228"/>
      <c r="GJ18" s="228"/>
      <c r="GK18" s="228"/>
      <c r="GL18" s="228"/>
      <c r="GM18" s="228"/>
      <c r="GN18" s="228"/>
      <c r="GO18" s="228"/>
      <c r="GP18" s="228"/>
      <c r="GQ18" s="228"/>
      <c r="GR18" s="228"/>
      <c r="GS18" s="228"/>
      <c r="GT18" s="228"/>
      <c r="GU18" s="228"/>
      <c r="GV18" s="228"/>
      <c r="GW18" s="228"/>
      <c r="GX18" s="228"/>
      <c r="GY18" s="228"/>
      <c r="GZ18" s="228"/>
      <c r="HA18" s="228"/>
      <c r="HB18" s="228"/>
      <c r="HC18" s="228"/>
      <c r="HD18" s="228"/>
      <c r="HE18" s="228"/>
      <c r="HF18" s="228"/>
      <c r="HG18" s="228"/>
      <c r="HH18" s="228"/>
      <c r="HI18" s="228"/>
      <c r="HJ18" s="228"/>
      <c r="HK18" s="228"/>
      <c r="HL18" s="228"/>
      <c r="HM18" s="228"/>
      <c r="HN18" s="228"/>
      <c r="HO18" s="228"/>
      <c r="HP18" s="228"/>
      <c r="HQ18" s="228"/>
      <c r="HR18" s="228"/>
      <c r="HS18" s="228"/>
      <c r="HT18" s="228"/>
      <c r="HU18" s="228"/>
      <c r="HV18" s="228"/>
      <c r="HW18" s="228"/>
      <c r="HX18" s="228"/>
      <c r="HY18" s="228"/>
      <c r="HZ18" s="228"/>
      <c r="IA18" s="228"/>
      <c r="IB18" s="228"/>
      <c r="IC18" s="228"/>
      <c r="ID18" s="228"/>
      <c r="IE18" s="228"/>
      <c r="IF18" s="228"/>
      <c r="IG18" s="228"/>
      <c r="IH18" s="228"/>
      <c r="II18" s="228"/>
      <c r="IJ18" s="228"/>
      <c r="IK18" s="228"/>
      <c r="IL18" s="228"/>
      <c r="IM18" s="228"/>
      <c r="IN18" s="228"/>
      <c r="IO18" s="228"/>
      <c r="IP18" s="228"/>
      <c r="IQ18" s="228"/>
      <c r="IR18" s="228"/>
      <c r="IS18" s="228"/>
      <c r="IT18" s="228"/>
      <c r="IU18" s="228"/>
      <c r="IV18" s="228"/>
      <c r="IW18" s="228"/>
      <c r="IX18" s="228"/>
      <c r="IY18" s="228"/>
      <c r="IZ18" s="228"/>
      <c r="JA18" s="228"/>
      <c r="JB18" s="228"/>
      <c r="JC18" s="228"/>
      <c r="JD18" s="228"/>
      <c r="JE18" s="228"/>
      <c r="JF18" s="228"/>
      <c r="JG18" s="228"/>
      <c r="JH18" s="228"/>
      <c r="JI18" s="228"/>
      <c r="JJ18" s="228"/>
      <c r="JK18" s="228"/>
      <c r="JL18" s="228"/>
      <c r="JM18" s="228"/>
      <c r="JN18" s="228"/>
      <c r="JO18" s="228"/>
      <c r="JP18" s="228"/>
      <c r="JQ18" s="228"/>
      <c r="JR18" s="228"/>
      <c r="JS18" s="228"/>
      <c r="JT18" s="228"/>
      <c r="JU18" s="228"/>
      <c r="JV18" s="228"/>
      <c r="JW18" s="228"/>
      <c r="JX18" s="228"/>
      <c r="JY18" s="228"/>
      <c r="JZ18" s="228"/>
      <c r="KA18" s="228"/>
      <c r="KB18" s="228"/>
      <c r="KC18" s="228"/>
      <c r="KD18" s="228"/>
      <c r="KE18" s="228"/>
      <c r="KF18" s="228"/>
      <c r="KG18" s="228"/>
      <c r="KH18" s="228"/>
      <c r="KI18" s="228"/>
      <c r="KJ18" s="228"/>
      <c r="KK18" s="228"/>
      <c r="KL18" s="228"/>
      <c r="KM18" s="228"/>
      <c r="KN18" s="228"/>
      <c r="KO18" s="228"/>
      <c r="KP18" s="228"/>
      <c r="KQ18" s="228"/>
      <c r="KR18" s="228"/>
      <c r="KS18" s="228"/>
      <c r="KT18" s="228"/>
      <c r="KU18" s="228"/>
      <c r="KV18" s="228"/>
      <c r="KW18" s="479"/>
    </row>
    <row r="19" spans="1:309" s="226" customFormat="1" ht="21" customHeight="1">
      <c r="A19" s="109"/>
      <c r="B19" s="112">
        <v>13</v>
      </c>
      <c r="C19" s="53" t="str">
        <v>JNSP02</v>
      </c>
      <c r="D19" s="132" t="str">
        <f t="shared" si="6"/>
        <v>High Jump</v>
      </c>
      <c r="E19" s="132">
        <f t="shared" si="7"/>
        <v>3</v>
      </c>
      <c r="F19" s="132" t="str">
        <f t="shared" si="8"/>
        <v>Single</v>
      </c>
      <c r="G19" s="132" t="str">
        <f t="shared" si="9"/>
        <v>Non-Stg</v>
      </c>
      <c r="H19" s="213" t="str">
        <f t="shared" si="10"/>
        <v>JUNIOR</v>
      </c>
      <c r="I19" s="371" t="s">
        <v>577</v>
      </c>
      <c r="J19" s="371" t="s">
        <v>598</v>
      </c>
      <c r="K19" s="371" t="s">
        <v>601</v>
      </c>
      <c r="L19" s="371"/>
      <c r="M19" s="371"/>
      <c r="N19" s="371"/>
      <c r="O19" s="371"/>
      <c r="P19" s="371"/>
      <c r="Q19" s="371"/>
      <c r="R19" s="255" t="s">
        <v>567</v>
      </c>
      <c r="S19" s="255" t="s">
        <v>612</v>
      </c>
      <c r="T19" s="255" t="s">
        <v>616</v>
      </c>
      <c r="U19" s="255"/>
      <c r="V19" s="255"/>
      <c r="W19" s="255"/>
      <c r="X19" s="255"/>
      <c r="Y19" s="255"/>
      <c r="Z19" s="255"/>
      <c r="AA19" s="255" t="s">
        <v>561</v>
      </c>
      <c r="AB19" s="255" t="s">
        <v>564</v>
      </c>
      <c r="AC19" s="255" t="s">
        <v>621</v>
      </c>
      <c r="AD19" s="255"/>
      <c r="AE19" s="255"/>
      <c r="AF19" s="255"/>
      <c r="AG19" s="255"/>
      <c r="AH19" s="255"/>
      <c r="AI19" s="255"/>
      <c r="AJ19" s="255" t="s">
        <v>563</v>
      </c>
      <c r="AK19" s="255" t="s">
        <v>588</v>
      </c>
      <c r="AL19" s="255" t="s">
        <v>605</v>
      </c>
      <c r="AM19" s="255"/>
      <c r="AN19" s="255"/>
      <c r="AO19" s="255"/>
      <c r="AP19" s="255"/>
      <c r="AQ19" s="255"/>
      <c r="AR19" s="255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  <c r="BJ19" s="227"/>
      <c r="BK19" s="227"/>
      <c r="BL19" s="227"/>
      <c r="BM19" s="227"/>
      <c r="BN19" s="227"/>
      <c r="BO19" s="227"/>
      <c r="BP19" s="227"/>
      <c r="BQ19" s="227"/>
      <c r="BR19" s="227"/>
      <c r="BS19" s="227"/>
      <c r="BT19" s="227"/>
      <c r="BU19" s="227"/>
      <c r="BV19" s="227"/>
      <c r="BW19" s="227"/>
      <c r="BX19" s="227"/>
      <c r="BY19" s="227"/>
      <c r="BZ19" s="227"/>
      <c r="CA19" s="227"/>
      <c r="CB19" s="227"/>
      <c r="CC19" s="227"/>
      <c r="CD19" s="227"/>
      <c r="CE19" s="227"/>
      <c r="CF19" s="227"/>
      <c r="CG19" s="227"/>
      <c r="CH19" s="227"/>
      <c r="CI19" s="227"/>
      <c r="CJ19" s="227"/>
      <c r="CK19" s="227"/>
      <c r="CL19" s="227"/>
      <c r="CM19" s="227"/>
      <c r="CN19" s="227"/>
      <c r="CO19" s="227"/>
      <c r="CP19" s="227"/>
      <c r="CQ19" s="227"/>
      <c r="CR19" s="227"/>
      <c r="CS19" s="227"/>
      <c r="CT19" s="227"/>
      <c r="CU19" s="227"/>
      <c r="CV19" s="227"/>
      <c r="CW19" s="227"/>
      <c r="CX19" s="227"/>
      <c r="CY19" s="227"/>
      <c r="CZ19" s="227"/>
      <c r="DA19" s="227"/>
      <c r="DB19" s="227"/>
      <c r="DC19" s="227"/>
      <c r="DD19" s="227"/>
      <c r="DE19" s="227"/>
      <c r="DF19" s="227"/>
      <c r="DG19" s="227"/>
      <c r="DH19" s="227"/>
      <c r="DI19" s="227"/>
      <c r="DJ19" s="227"/>
      <c r="DK19" s="227"/>
      <c r="DL19" s="227"/>
      <c r="DM19" s="227"/>
      <c r="DN19" s="227"/>
      <c r="DO19" s="227"/>
      <c r="DP19" s="227"/>
      <c r="DQ19" s="227"/>
      <c r="DR19" s="227"/>
      <c r="DS19" s="227"/>
      <c r="DT19" s="227"/>
      <c r="DU19" s="227"/>
      <c r="DV19" s="227"/>
      <c r="DW19" s="227"/>
      <c r="DX19" s="227"/>
      <c r="DY19" s="227"/>
      <c r="DZ19" s="227"/>
      <c r="EA19" s="227"/>
      <c r="EB19" s="227"/>
      <c r="EC19" s="227"/>
      <c r="ED19" s="227"/>
      <c r="EE19" s="227"/>
      <c r="EF19" s="227"/>
      <c r="EG19" s="227"/>
      <c r="EH19" s="227"/>
      <c r="EI19" s="227"/>
      <c r="EJ19" s="227"/>
      <c r="EK19" s="227"/>
      <c r="EL19" s="227"/>
      <c r="EM19" s="227"/>
      <c r="EN19" s="227"/>
      <c r="EO19" s="227"/>
      <c r="EP19" s="227"/>
      <c r="EQ19" s="227"/>
      <c r="ER19" s="227"/>
      <c r="ES19" s="227"/>
      <c r="ET19" s="227"/>
      <c r="EU19" s="227"/>
      <c r="EV19" s="227"/>
      <c r="EW19" s="227"/>
      <c r="EX19" s="227"/>
      <c r="EY19" s="227"/>
      <c r="EZ19" s="227"/>
      <c r="FA19" s="227"/>
      <c r="FB19" s="227"/>
      <c r="FC19" s="227"/>
      <c r="FD19" s="227"/>
      <c r="FE19" s="227"/>
      <c r="FF19" s="227"/>
      <c r="FG19" s="227"/>
      <c r="FH19" s="227"/>
      <c r="FI19" s="227"/>
      <c r="FJ19" s="227"/>
      <c r="FK19" s="227"/>
      <c r="FL19" s="227"/>
      <c r="FM19" s="227"/>
      <c r="FN19" s="227"/>
      <c r="FO19" s="227"/>
      <c r="FP19" s="227"/>
      <c r="FQ19" s="227"/>
      <c r="FR19" s="227"/>
      <c r="FS19" s="227"/>
      <c r="FT19" s="227"/>
      <c r="FU19" s="227"/>
      <c r="FV19" s="227"/>
      <c r="FW19" s="227"/>
      <c r="FX19" s="227"/>
      <c r="FY19" s="227"/>
      <c r="FZ19" s="227"/>
      <c r="GA19" s="227"/>
      <c r="GB19" s="227"/>
      <c r="GC19" s="227"/>
      <c r="GD19" s="227"/>
      <c r="GE19" s="227"/>
      <c r="GF19" s="227"/>
      <c r="GG19" s="227"/>
      <c r="GH19" s="227"/>
      <c r="GI19" s="227"/>
      <c r="GJ19" s="227"/>
      <c r="GK19" s="227"/>
      <c r="GL19" s="227"/>
      <c r="GM19" s="227"/>
      <c r="GN19" s="227"/>
      <c r="GO19" s="227"/>
      <c r="GP19" s="227"/>
      <c r="GQ19" s="227"/>
      <c r="GR19" s="227"/>
      <c r="GS19" s="227"/>
      <c r="GT19" s="227"/>
      <c r="GU19" s="227"/>
      <c r="GV19" s="227"/>
      <c r="GW19" s="227"/>
      <c r="GX19" s="227"/>
      <c r="GY19" s="227"/>
      <c r="GZ19" s="227"/>
      <c r="HA19" s="227"/>
      <c r="HB19" s="227"/>
      <c r="HC19" s="227"/>
      <c r="HD19" s="227"/>
      <c r="HE19" s="227"/>
      <c r="HF19" s="227"/>
      <c r="HG19" s="227"/>
      <c r="HH19" s="227"/>
      <c r="HI19" s="227"/>
      <c r="HJ19" s="227"/>
      <c r="HK19" s="227"/>
      <c r="HL19" s="227"/>
      <c r="HM19" s="227"/>
      <c r="HN19" s="227"/>
      <c r="HO19" s="227"/>
      <c r="HP19" s="227"/>
      <c r="HQ19" s="227"/>
      <c r="HR19" s="227"/>
      <c r="HS19" s="227"/>
      <c r="HT19" s="227"/>
      <c r="HU19" s="227"/>
      <c r="HV19" s="227"/>
      <c r="HW19" s="227"/>
      <c r="HX19" s="227"/>
      <c r="HY19" s="227"/>
      <c r="HZ19" s="227"/>
      <c r="IA19" s="227"/>
      <c r="IB19" s="227"/>
      <c r="IC19" s="227"/>
      <c r="ID19" s="227"/>
      <c r="IE19" s="227"/>
      <c r="IF19" s="227"/>
      <c r="IG19" s="227"/>
      <c r="IH19" s="227"/>
      <c r="II19" s="227"/>
      <c r="IJ19" s="227"/>
      <c r="IK19" s="227"/>
      <c r="IL19" s="227"/>
      <c r="IM19" s="227"/>
      <c r="IN19" s="227"/>
      <c r="IO19" s="227"/>
      <c r="IP19" s="227"/>
      <c r="IQ19" s="227"/>
      <c r="IR19" s="227"/>
      <c r="IS19" s="227"/>
      <c r="IT19" s="227"/>
      <c r="IU19" s="227"/>
      <c r="IV19" s="227"/>
      <c r="IW19" s="227"/>
      <c r="IX19" s="227"/>
      <c r="IY19" s="227"/>
      <c r="IZ19" s="227"/>
      <c r="JA19" s="227"/>
      <c r="JB19" s="227"/>
      <c r="JC19" s="227"/>
      <c r="JD19" s="227"/>
      <c r="JE19" s="227"/>
      <c r="JF19" s="227"/>
      <c r="JG19" s="227"/>
      <c r="JH19" s="227"/>
      <c r="JI19" s="227"/>
      <c r="JJ19" s="227"/>
      <c r="JK19" s="227"/>
      <c r="JL19" s="227"/>
      <c r="JM19" s="227"/>
      <c r="JN19" s="227"/>
      <c r="JO19" s="227"/>
      <c r="JP19" s="227"/>
      <c r="JQ19" s="227"/>
      <c r="JR19" s="227"/>
      <c r="JS19" s="227"/>
      <c r="JT19" s="227"/>
      <c r="JU19" s="227"/>
      <c r="JV19" s="227"/>
      <c r="JW19" s="227"/>
      <c r="JX19" s="227"/>
      <c r="JY19" s="227"/>
      <c r="JZ19" s="227"/>
      <c r="KA19" s="227"/>
      <c r="KB19" s="227"/>
      <c r="KC19" s="227"/>
      <c r="KD19" s="227"/>
      <c r="KE19" s="227"/>
      <c r="KF19" s="227"/>
      <c r="KG19" s="227"/>
      <c r="KH19" s="227"/>
      <c r="KI19" s="227"/>
      <c r="KJ19" s="227"/>
      <c r="KK19" s="227"/>
      <c r="KL19" s="227"/>
      <c r="KM19" s="227"/>
      <c r="KN19" s="227"/>
      <c r="KO19" s="227"/>
      <c r="KP19" s="227"/>
      <c r="KQ19" s="227"/>
      <c r="KR19" s="227"/>
      <c r="KS19" s="227"/>
      <c r="KT19" s="227"/>
      <c r="KU19" s="227"/>
      <c r="KV19" s="227"/>
      <c r="KW19" s="479"/>
    </row>
    <row r="20" spans="1:309" s="226" customFormat="1" ht="21" customHeight="1" thickBot="1">
      <c r="A20" s="109"/>
      <c r="B20" s="112">
        <v>14</v>
      </c>
      <c r="C20" s="116" t="str">
        <v>JNSP03</v>
      </c>
      <c r="D20" s="136" t="str">
        <f t="shared" si="6"/>
        <v>Long Jump</v>
      </c>
      <c r="E20" s="138">
        <f t="shared" si="7"/>
        <v>3</v>
      </c>
      <c r="F20" s="138" t="str">
        <f t="shared" si="8"/>
        <v>Single</v>
      </c>
      <c r="G20" s="138" t="str">
        <f t="shared" si="9"/>
        <v>Non-Stg</v>
      </c>
      <c r="H20" s="138" t="str">
        <f t="shared" si="10"/>
        <v>JUNIOR</v>
      </c>
      <c r="I20" s="371" t="s">
        <v>577</v>
      </c>
      <c r="J20" s="371" t="s">
        <v>598</v>
      </c>
      <c r="K20" s="371" t="s">
        <v>601</v>
      </c>
      <c r="L20" s="371"/>
      <c r="M20" s="371"/>
      <c r="N20" s="371"/>
      <c r="O20" s="371"/>
      <c r="P20" s="371"/>
      <c r="Q20" s="371"/>
      <c r="R20" s="255" t="s">
        <v>606</v>
      </c>
      <c r="S20" s="255" t="s">
        <v>612</v>
      </c>
      <c r="T20" s="255" t="s">
        <v>616</v>
      </c>
      <c r="U20" s="255"/>
      <c r="V20" s="255"/>
      <c r="W20" s="255"/>
      <c r="X20" s="255"/>
      <c r="Y20" s="255"/>
      <c r="Z20" s="255"/>
      <c r="AA20" s="255" t="s">
        <v>561</v>
      </c>
      <c r="AB20" s="255" t="s">
        <v>564</v>
      </c>
      <c r="AC20" s="255" t="s">
        <v>621</v>
      </c>
      <c r="AD20" s="255"/>
      <c r="AE20" s="255"/>
      <c r="AF20" s="255"/>
      <c r="AG20" s="255"/>
      <c r="AH20" s="255"/>
      <c r="AI20" s="255"/>
      <c r="AJ20" s="255" t="s">
        <v>563</v>
      </c>
      <c r="AK20" s="255" t="s">
        <v>605</v>
      </c>
      <c r="AL20" s="255" t="s">
        <v>609</v>
      </c>
      <c r="AM20" s="255"/>
      <c r="AN20" s="255"/>
      <c r="AO20" s="255"/>
      <c r="AP20" s="255"/>
      <c r="AQ20" s="255"/>
      <c r="AR20" s="255"/>
      <c r="AS20" s="228"/>
      <c r="AT20" s="228"/>
      <c r="AU20" s="228"/>
      <c r="AV20" s="228"/>
      <c r="AW20" s="228"/>
      <c r="AX20" s="228"/>
      <c r="AY20" s="228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BJ20" s="228"/>
      <c r="BK20" s="228"/>
      <c r="BL20" s="228"/>
      <c r="BM20" s="228"/>
      <c r="BN20" s="228"/>
      <c r="BO20" s="228"/>
      <c r="BP20" s="228"/>
      <c r="BQ20" s="228"/>
      <c r="BR20" s="228"/>
      <c r="BS20" s="228"/>
      <c r="BT20" s="228"/>
      <c r="BU20" s="228"/>
      <c r="BV20" s="228"/>
      <c r="BW20" s="228"/>
      <c r="BX20" s="228"/>
      <c r="BY20" s="228"/>
      <c r="BZ20" s="228"/>
      <c r="CA20" s="228"/>
      <c r="CB20" s="228"/>
      <c r="CC20" s="228"/>
      <c r="CD20" s="228"/>
      <c r="CE20" s="228"/>
      <c r="CF20" s="228"/>
      <c r="CG20" s="228"/>
      <c r="CH20" s="228"/>
      <c r="CI20" s="228"/>
      <c r="CJ20" s="228"/>
      <c r="CK20" s="228"/>
      <c r="CL20" s="228"/>
      <c r="CM20" s="228"/>
      <c r="CN20" s="228"/>
      <c r="CO20" s="228"/>
      <c r="CP20" s="228"/>
      <c r="CQ20" s="228"/>
      <c r="CR20" s="228"/>
      <c r="CS20" s="228"/>
      <c r="CT20" s="228"/>
      <c r="CU20" s="228"/>
      <c r="CV20" s="228"/>
      <c r="CW20" s="228"/>
      <c r="CX20" s="228"/>
      <c r="CY20" s="228"/>
      <c r="CZ20" s="228"/>
      <c r="DA20" s="228"/>
      <c r="DB20" s="228"/>
      <c r="DC20" s="228"/>
      <c r="DD20" s="228"/>
      <c r="DE20" s="228"/>
      <c r="DF20" s="228"/>
      <c r="DG20" s="228"/>
      <c r="DH20" s="228"/>
      <c r="DI20" s="228"/>
      <c r="DJ20" s="228"/>
      <c r="DK20" s="228"/>
      <c r="DL20" s="228"/>
      <c r="DM20" s="228"/>
      <c r="DN20" s="228"/>
      <c r="DO20" s="228"/>
      <c r="DP20" s="228"/>
      <c r="DQ20" s="228"/>
      <c r="DR20" s="228"/>
      <c r="DS20" s="228"/>
      <c r="DT20" s="228"/>
      <c r="DU20" s="228"/>
      <c r="DV20" s="228"/>
      <c r="DW20" s="228"/>
      <c r="DX20" s="228"/>
      <c r="DY20" s="228"/>
      <c r="DZ20" s="228"/>
      <c r="EA20" s="228"/>
      <c r="EB20" s="228"/>
      <c r="EC20" s="228"/>
      <c r="ED20" s="228"/>
      <c r="EE20" s="228"/>
      <c r="EF20" s="228"/>
      <c r="EG20" s="228"/>
      <c r="EH20" s="228"/>
      <c r="EI20" s="228"/>
      <c r="EJ20" s="228"/>
      <c r="EK20" s="228"/>
      <c r="EL20" s="228"/>
      <c r="EM20" s="228"/>
      <c r="EN20" s="228"/>
      <c r="EO20" s="228"/>
      <c r="EP20" s="228"/>
      <c r="EQ20" s="228"/>
      <c r="ER20" s="228"/>
      <c r="ES20" s="228"/>
      <c r="ET20" s="228"/>
      <c r="EU20" s="228"/>
      <c r="EV20" s="228"/>
      <c r="EW20" s="228"/>
      <c r="EX20" s="228"/>
      <c r="EY20" s="228"/>
      <c r="EZ20" s="228"/>
      <c r="FA20" s="228"/>
      <c r="FB20" s="228"/>
      <c r="FC20" s="228"/>
      <c r="FD20" s="228"/>
      <c r="FE20" s="228"/>
      <c r="FF20" s="228"/>
      <c r="FG20" s="228"/>
      <c r="FH20" s="228"/>
      <c r="FI20" s="228"/>
      <c r="FJ20" s="228"/>
      <c r="FK20" s="228"/>
      <c r="FL20" s="228"/>
      <c r="FM20" s="228"/>
      <c r="FN20" s="228"/>
      <c r="FO20" s="228"/>
      <c r="FP20" s="228"/>
      <c r="FQ20" s="228"/>
      <c r="FR20" s="228"/>
      <c r="FS20" s="228"/>
      <c r="FT20" s="228"/>
      <c r="FU20" s="228"/>
      <c r="FV20" s="228"/>
      <c r="FW20" s="228"/>
      <c r="FX20" s="228"/>
      <c r="FY20" s="228"/>
      <c r="FZ20" s="228"/>
      <c r="GA20" s="228"/>
      <c r="GB20" s="228"/>
      <c r="GC20" s="228"/>
      <c r="GD20" s="228"/>
      <c r="GE20" s="228"/>
      <c r="GF20" s="228"/>
      <c r="GG20" s="228"/>
      <c r="GH20" s="228"/>
      <c r="GI20" s="228"/>
      <c r="GJ20" s="228"/>
      <c r="GK20" s="228"/>
      <c r="GL20" s="228"/>
      <c r="GM20" s="228"/>
      <c r="GN20" s="228"/>
      <c r="GO20" s="228"/>
      <c r="GP20" s="228"/>
      <c r="GQ20" s="228"/>
      <c r="GR20" s="228"/>
      <c r="GS20" s="228"/>
      <c r="GT20" s="228"/>
      <c r="GU20" s="228"/>
      <c r="GV20" s="228"/>
      <c r="GW20" s="228"/>
      <c r="GX20" s="228"/>
      <c r="GY20" s="228"/>
      <c r="GZ20" s="228"/>
      <c r="HA20" s="228"/>
      <c r="HB20" s="228"/>
      <c r="HC20" s="228"/>
      <c r="HD20" s="228"/>
      <c r="HE20" s="228"/>
      <c r="HF20" s="228"/>
      <c r="HG20" s="228"/>
      <c r="HH20" s="228"/>
      <c r="HI20" s="228"/>
      <c r="HJ20" s="228"/>
      <c r="HK20" s="228"/>
      <c r="HL20" s="228"/>
      <c r="HM20" s="228"/>
      <c r="HN20" s="228"/>
      <c r="HO20" s="228"/>
      <c r="HP20" s="228"/>
      <c r="HQ20" s="228"/>
      <c r="HR20" s="228"/>
      <c r="HS20" s="228"/>
      <c r="HT20" s="228"/>
      <c r="HU20" s="228"/>
      <c r="HV20" s="228"/>
      <c r="HW20" s="228"/>
      <c r="HX20" s="228"/>
      <c r="HY20" s="228"/>
      <c r="HZ20" s="228"/>
      <c r="IA20" s="228"/>
      <c r="IB20" s="228"/>
      <c r="IC20" s="228"/>
      <c r="ID20" s="228"/>
      <c r="IE20" s="228"/>
      <c r="IF20" s="228"/>
      <c r="IG20" s="228"/>
      <c r="IH20" s="228"/>
      <c r="II20" s="228"/>
      <c r="IJ20" s="228"/>
      <c r="IK20" s="228"/>
      <c r="IL20" s="228"/>
      <c r="IM20" s="228"/>
      <c r="IN20" s="228"/>
      <c r="IO20" s="228"/>
      <c r="IP20" s="228"/>
      <c r="IQ20" s="228"/>
      <c r="IR20" s="228"/>
      <c r="IS20" s="228"/>
      <c r="IT20" s="228"/>
      <c r="IU20" s="228"/>
      <c r="IV20" s="228"/>
      <c r="IW20" s="228"/>
      <c r="IX20" s="228"/>
      <c r="IY20" s="228"/>
      <c r="IZ20" s="228"/>
      <c r="JA20" s="228"/>
      <c r="JB20" s="228"/>
      <c r="JC20" s="228"/>
      <c r="JD20" s="228"/>
      <c r="JE20" s="228"/>
      <c r="JF20" s="228"/>
      <c r="JG20" s="228"/>
      <c r="JH20" s="228"/>
      <c r="JI20" s="228"/>
      <c r="JJ20" s="228"/>
      <c r="JK20" s="228"/>
      <c r="JL20" s="228"/>
      <c r="JM20" s="228"/>
      <c r="JN20" s="228"/>
      <c r="JO20" s="228"/>
      <c r="JP20" s="228"/>
      <c r="JQ20" s="228"/>
      <c r="JR20" s="228"/>
      <c r="JS20" s="228"/>
      <c r="JT20" s="228"/>
      <c r="JU20" s="228"/>
      <c r="JV20" s="228"/>
      <c r="JW20" s="228"/>
      <c r="JX20" s="228"/>
      <c r="JY20" s="228"/>
      <c r="JZ20" s="228"/>
      <c r="KA20" s="228"/>
      <c r="KB20" s="228"/>
      <c r="KC20" s="228"/>
      <c r="KD20" s="228"/>
      <c r="KE20" s="228"/>
      <c r="KF20" s="228"/>
      <c r="KG20" s="228"/>
      <c r="KH20" s="228"/>
      <c r="KI20" s="228"/>
      <c r="KJ20" s="228"/>
      <c r="KK20" s="228"/>
      <c r="KL20" s="228"/>
      <c r="KM20" s="228"/>
      <c r="KN20" s="228"/>
      <c r="KO20" s="228"/>
      <c r="KP20" s="228"/>
      <c r="KQ20" s="228"/>
      <c r="KR20" s="228"/>
      <c r="KS20" s="228"/>
      <c r="KT20" s="228"/>
      <c r="KU20" s="228"/>
      <c r="KV20" s="228"/>
      <c r="KW20" s="479"/>
    </row>
    <row r="21" spans="1:309" s="226" customFormat="1" ht="21" customHeight="1">
      <c r="A21" s="109"/>
      <c r="B21" s="112">
        <v>15</v>
      </c>
      <c r="C21" s="53" t="str">
        <v>JNSP04</v>
      </c>
      <c r="D21" s="132" t="str">
        <f t="shared" si="6"/>
        <v>Push up</v>
      </c>
      <c r="E21" s="132">
        <f t="shared" si="7"/>
        <v>2</v>
      </c>
      <c r="F21" s="132" t="str">
        <f t="shared" si="8"/>
        <v>Single</v>
      </c>
      <c r="G21" s="132" t="str">
        <f t="shared" si="9"/>
        <v>Non-Stg</v>
      </c>
      <c r="H21" s="213" t="str">
        <f t="shared" si="10"/>
        <v>JUNIOR</v>
      </c>
      <c r="I21" s="371" t="s">
        <v>586</v>
      </c>
      <c r="J21" s="371" t="s">
        <v>598</v>
      </c>
      <c r="K21" s="371"/>
      <c r="L21" s="371"/>
      <c r="M21" s="371"/>
      <c r="N21" s="371"/>
      <c r="O21" s="371"/>
      <c r="P21" s="371"/>
      <c r="Q21" s="371"/>
      <c r="R21" s="255" t="s">
        <v>606</v>
      </c>
      <c r="S21" s="255" t="s">
        <v>612</v>
      </c>
      <c r="T21" s="255"/>
      <c r="U21" s="255"/>
      <c r="V21" s="255"/>
      <c r="W21" s="255"/>
      <c r="X21" s="255"/>
      <c r="Y21" s="255"/>
      <c r="Z21" s="255"/>
      <c r="AA21" s="255" t="s">
        <v>558</v>
      </c>
      <c r="AB21" s="255" t="s">
        <v>621</v>
      </c>
      <c r="AC21" s="255"/>
      <c r="AD21" s="255"/>
      <c r="AE21" s="255"/>
      <c r="AF21" s="255"/>
      <c r="AG21" s="255"/>
      <c r="AH21" s="255"/>
      <c r="AI21" s="255"/>
      <c r="AJ21" s="255" t="s">
        <v>566</v>
      </c>
      <c r="AK21" s="255" t="s">
        <v>613</v>
      </c>
      <c r="AL21" s="255"/>
      <c r="AM21" s="255"/>
      <c r="AN21" s="255"/>
      <c r="AO21" s="255"/>
      <c r="AP21" s="255"/>
      <c r="AQ21" s="255"/>
      <c r="AR21" s="255"/>
      <c r="AS21" s="227"/>
      <c r="AT21" s="227"/>
      <c r="AU21" s="227"/>
      <c r="AV21" s="227"/>
      <c r="AW21" s="227"/>
      <c r="AX21" s="227"/>
      <c r="AY21" s="227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BJ21" s="227"/>
      <c r="BK21" s="227"/>
      <c r="BL21" s="227"/>
      <c r="BM21" s="227"/>
      <c r="BN21" s="227"/>
      <c r="BO21" s="227"/>
      <c r="BP21" s="227"/>
      <c r="BQ21" s="227"/>
      <c r="BR21" s="227"/>
      <c r="BS21" s="227"/>
      <c r="BT21" s="227"/>
      <c r="BU21" s="227"/>
      <c r="BV21" s="227"/>
      <c r="BW21" s="227"/>
      <c r="BX21" s="227"/>
      <c r="BY21" s="227"/>
      <c r="BZ21" s="227"/>
      <c r="CA21" s="227"/>
      <c r="CB21" s="227"/>
      <c r="CC21" s="227"/>
      <c r="CD21" s="227"/>
      <c r="CE21" s="227"/>
      <c r="CF21" s="227"/>
      <c r="CG21" s="227"/>
      <c r="CH21" s="227"/>
      <c r="CI21" s="227"/>
      <c r="CJ21" s="227"/>
      <c r="CK21" s="227"/>
      <c r="CL21" s="227"/>
      <c r="CM21" s="227"/>
      <c r="CN21" s="227"/>
      <c r="CO21" s="227"/>
      <c r="CP21" s="227"/>
      <c r="CQ21" s="227"/>
      <c r="CR21" s="227"/>
      <c r="CS21" s="227"/>
      <c r="CT21" s="227"/>
      <c r="CU21" s="227"/>
      <c r="CV21" s="227"/>
      <c r="CW21" s="227"/>
      <c r="CX21" s="227"/>
      <c r="CY21" s="227"/>
      <c r="CZ21" s="227"/>
      <c r="DA21" s="227"/>
      <c r="DB21" s="227"/>
      <c r="DC21" s="227"/>
      <c r="DD21" s="227"/>
      <c r="DE21" s="227"/>
      <c r="DF21" s="227"/>
      <c r="DG21" s="227"/>
      <c r="DH21" s="227"/>
      <c r="DI21" s="227"/>
      <c r="DJ21" s="227"/>
      <c r="DK21" s="227"/>
      <c r="DL21" s="227"/>
      <c r="DM21" s="227"/>
      <c r="DN21" s="227"/>
      <c r="DO21" s="227"/>
      <c r="DP21" s="227"/>
      <c r="DQ21" s="227"/>
      <c r="DR21" s="227"/>
      <c r="DS21" s="227"/>
      <c r="DT21" s="227"/>
      <c r="DU21" s="227"/>
      <c r="DV21" s="227"/>
      <c r="DW21" s="227"/>
      <c r="DX21" s="227"/>
      <c r="DY21" s="227"/>
      <c r="DZ21" s="227"/>
      <c r="EA21" s="227"/>
      <c r="EB21" s="227"/>
      <c r="EC21" s="227"/>
      <c r="ED21" s="227"/>
      <c r="EE21" s="227"/>
      <c r="EF21" s="227"/>
      <c r="EG21" s="227"/>
      <c r="EH21" s="227"/>
      <c r="EI21" s="227"/>
      <c r="EJ21" s="227"/>
      <c r="EK21" s="227"/>
      <c r="EL21" s="227"/>
      <c r="EM21" s="227"/>
      <c r="EN21" s="227"/>
      <c r="EO21" s="227"/>
      <c r="EP21" s="227"/>
      <c r="EQ21" s="227"/>
      <c r="ER21" s="227"/>
      <c r="ES21" s="227"/>
      <c r="ET21" s="227"/>
      <c r="EU21" s="227"/>
      <c r="EV21" s="227"/>
      <c r="EW21" s="227"/>
      <c r="EX21" s="227"/>
      <c r="EY21" s="227"/>
      <c r="EZ21" s="227"/>
      <c r="FA21" s="227"/>
      <c r="FB21" s="227"/>
      <c r="FC21" s="227"/>
      <c r="FD21" s="227"/>
      <c r="FE21" s="227"/>
      <c r="FF21" s="227"/>
      <c r="FG21" s="227"/>
      <c r="FH21" s="227"/>
      <c r="FI21" s="227"/>
      <c r="FJ21" s="227"/>
      <c r="FK21" s="227"/>
      <c r="FL21" s="227"/>
      <c r="FM21" s="227"/>
      <c r="FN21" s="227"/>
      <c r="FO21" s="227"/>
      <c r="FP21" s="227"/>
      <c r="FQ21" s="227"/>
      <c r="FR21" s="227"/>
      <c r="FS21" s="227"/>
      <c r="FT21" s="227"/>
      <c r="FU21" s="227"/>
      <c r="FV21" s="227"/>
      <c r="FW21" s="227"/>
      <c r="FX21" s="227"/>
      <c r="FY21" s="227"/>
      <c r="FZ21" s="227"/>
      <c r="GA21" s="227"/>
      <c r="GB21" s="227"/>
      <c r="GC21" s="227"/>
      <c r="GD21" s="227"/>
      <c r="GE21" s="227"/>
      <c r="GF21" s="227"/>
      <c r="GG21" s="227"/>
      <c r="GH21" s="227"/>
      <c r="GI21" s="227"/>
      <c r="GJ21" s="227"/>
      <c r="GK21" s="227"/>
      <c r="GL21" s="227"/>
      <c r="GM21" s="227"/>
      <c r="GN21" s="227"/>
      <c r="GO21" s="227"/>
      <c r="GP21" s="227"/>
      <c r="GQ21" s="227"/>
      <c r="GR21" s="227"/>
      <c r="GS21" s="227"/>
      <c r="GT21" s="227"/>
      <c r="GU21" s="227"/>
      <c r="GV21" s="227"/>
      <c r="GW21" s="227"/>
      <c r="GX21" s="227"/>
      <c r="GY21" s="227"/>
      <c r="GZ21" s="227"/>
      <c r="HA21" s="227"/>
      <c r="HB21" s="227"/>
      <c r="HC21" s="227"/>
      <c r="HD21" s="227"/>
      <c r="HE21" s="227"/>
      <c r="HF21" s="227"/>
      <c r="HG21" s="227"/>
      <c r="HH21" s="227"/>
      <c r="HI21" s="227"/>
      <c r="HJ21" s="227"/>
      <c r="HK21" s="227"/>
      <c r="HL21" s="227"/>
      <c r="HM21" s="227"/>
      <c r="HN21" s="227"/>
      <c r="HO21" s="227"/>
      <c r="HP21" s="227"/>
      <c r="HQ21" s="227"/>
      <c r="HR21" s="227"/>
      <c r="HS21" s="227"/>
      <c r="HT21" s="227"/>
      <c r="HU21" s="227"/>
      <c r="HV21" s="227"/>
      <c r="HW21" s="227"/>
      <c r="HX21" s="227"/>
      <c r="HY21" s="227"/>
      <c r="HZ21" s="227"/>
      <c r="IA21" s="227"/>
      <c r="IB21" s="227"/>
      <c r="IC21" s="227"/>
      <c r="ID21" s="227"/>
      <c r="IE21" s="227"/>
      <c r="IF21" s="227"/>
      <c r="IG21" s="227"/>
      <c r="IH21" s="227"/>
      <c r="II21" s="227"/>
      <c r="IJ21" s="227"/>
      <c r="IK21" s="227"/>
      <c r="IL21" s="227"/>
      <c r="IM21" s="227"/>
      <c r="IN21" s="227"/>
      <c r="IO21" s="227"/>
      <c r="IP21" s="227"/>
      <c r="IQ21" s="227"/>
      <c r="IR21" s="227"/>
      <c r="IS21" s="227"/>
      <c r="IT21" s="227"/>
      <c r="IU21" s="227"/>
      <c r="IV21" s="227"/>
      <c r="IW21" s="227"/>
      <c r="IX21" s="227"/>
      <c r="IY21" s="227"/>
      <c r="IZ21" s="227"/>
      <c r="JA21" s="227"/>
      <c r="JB21" s="227"/>
      <c r="JC21" s="227"/>
      <c r="JD21" s="227"/>
      <c r="JE21" s="227"/>
      <c r="JF21" s="227"/>
      <c r="JG21" s="227"/>
      <c r="JH21" s="227"/>
      <c r="JI21" s="227"/>
      <c r="JJ21" s="227"/>
      <c r="JK21" s="227"/>
      <c r="JL21" s="227"/>
      <c r="JM21" s="227"/>
      <c r="JN21" s="227"/>
      <c r="JO21" s="227"/>
      <c r="JP21" s="227"/>
      <c r="JQ21" s="227"/>
      <c r="JR21" s="227"/>
      <c r="JS21" s="227"/>
      <c r="JT21" s="227"/>
      <c r="JU21" s="227"/>
      <c r="JV21" s="227"/>
      <c r="JW21" s="227"/>
      <c r="JX21" s="227"/>
      <c r="JY21" s="227"/>
      <c r="JZ21" s="227"/>
      <c r="KA21" s="227"/>
      <c r="KB21" s="227"/>
      <c r="KC21" s="227"/>
      <c r="KD21" s="227"/>
      <c r="KE21" s="227"/>
      <c r="KF21" s="227"/>
      <c r="KG21" s="227"/>
      <c r="KH21" s="227"/>
      <c r="KI21" s="227"/>
      <c r="KJ21" s="227"/>
      <c r="KK21" s="227"/>
      <c r="KL21" s="227"/>
      <c r="KM21" s="227"/>
      <c r="KN21" s="227"/>
      <c r="KO21" s="227"/>
      <c r="KP21" s="227"/>
      <c r="KQ21" s="227"/>
      <c r="KR21" s="227"/>
      <c r="KS21" s="227"/>
      <c r="KT21" s="227"/>
      <c r="KU21" s="227"/>
      <c r="KV21" s="227"/>
      <c r="KW21" s="479"/>
    </row>
    <row r="22" spans="1:309" s="226" customFormat="1" ht="21" customHeight="1" thickBot="1">
      <c r="A22" s="109"/>
      <c r="B22" s="112">
        <v>16</v>
      </c>
      <c r="C22" s="116" t="str">
        <v>JNSP05</v>
      </c>
      <c r="D22" s="136" t="str">
        <f t="shared" si="6"/>
        <v>Running 100</v>
      </c>
      <c r="E22" s="138">
        <f t="shared" si="7"/>
        <v>3</v>
      </c>
      <c r="F22" s="138" t="str">
        <f t="shared" si="8"/>
        <v>Single</v>
      </c>
      <c r="G22" s="138" t="str">
        <f t="shared" si="9"/>
        <v>Non-Stg</v>
      </c>
      <c r="H22" s="138" t="str">
        <f t="shared" si="10"/>
        <v>JUNIOR</v>
      </c>
      <c r="I22" s="371" t="s">
        <v>577</v>
      </c>
      <c r="J22" s="371" t="s">
        <v>598</v>
      </c>
      <c r="K22" s="371" t="s">
        <v>600</v>
      </c>
      <c r="L22" s="371"/>
      <c r="M22" s="371"/>
      <c r="N22" s="371"/>
      <c r="O22" s="371"/>
      <c r="P22" s="371"/>
      <c r="Q22" s="371"/>
      <c r="R22" s="255" t="s">
        <v>567</v>
      </c>
      <c r="S22" s="255" t="s">
        <v>606</v>
      </c>
      <c r="T22" s="255" t="s">
        <v>612</v>
      </c>
      <c r="U22" s="255"/>
      <c r="V22" s="255"/>
      <c r="W22" s="255"/>
      <c r="X22" s="255"/>
      <c r="Y22" s="255"/>
      <c r="Z22" s="255"/>
      <c r="AA22" s="255" t="s">
        <v>561</v>
      </c>
      <c r="AB22" s="255" t="s">
        <v>594</v>
      </c>
      <c r="AC22" s="255" t="s">
        <v>621</v>
      </c>
      <c r="AD22" s="255"/>
      <c r="AE22" s="255"/>
      <c r="AF22" s="255"/>
      <c r="AG22" s="255"/>
      <c r="AH22" s="255"/>
      <c r="AI22" s="255"/>
      <c r="AJ22" s="255" t="s">
        <v>563</v>
      </c>
      <c r="AK22" s="255" t="s">
        <v>605</v>
      </c>
      <c r="AL22" s="255" t="s">
        <v>609</v>
      </c>
      <c r="AM22" s="255"/>
      <c r="AN22" s="255"/>
      <c r="AO22" s="255"/>
      <c r="AP22" s="255"/>
      <c r="AQ22" s="255"/>
      <c r="AR22" s="255"/>
      <c r="AS22" s="228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BJ22" s="228"/>
      <c r="BK22" s="228"/>
      <c r="BL22" s="228"/>
      <c r="BM22" s="228"/>
      <c r="BN22" s="228"/>
      <c r="BO22" s="228"/>
      <c r="BP22" s="228"/>
      <c r="BQ22" s="228"/>
      <c r="BR22" s="228"/>
      <c r="BS22" s="228"/>
      <c r="BT22" s="228"/>
      <c r="BU22" s="228"/>
      <c r="BV22" s="228"/>
      <c r="BW22" s="228"/>
      <c r="BX22" s="228"/>
      <c r="BY22" s="228"/>
      <c r="BZ22" s="228"/>
      <c r="CA22" s="228"/>
      <c r="CB22" s="228"/>
      <c r="CC22" s="228"/>
      <c r="CD22" s="228"/>
      <c r="CE22" s="228"/>
      <c r="CF22" s="228"/>
      <c r="CG22" s="228"/>
      <c r="CH22" s="228"/>
      <c r="CI22" s="228"/>
      <c r="CJ22" s="228"/>
      <c r="CK22" s="228"/>
      <c r="CL22" s="228"/>
      <c r="CM22" s="228"/>
      <c r="CN22" s="228"/>
      <c r="CO22" s="228"/>
      <c r="CP22" s="228"/>
      <c r="CQ22" s="228"/>
      <c r="CR22" s="228"/>
      <c r="CS22" s="228"/>
      <c r="CT22" s="228"/>
      <c r="CU22" s="228"/>
      <c r="CV22" s="228"/>
      <c r="CW22" s="228"/>
      <c r="CX22" s="228"/>
      <c r="CY22" s="228"/>
      <c r="CZ22" s="228"/>
      <c r="DA22" s="228"/>
      <c r="DB22" s="228"/>
      <c r="DC22" s="228"/>
      <c r="DD22" s="228"/>
      <c r="DE22" s="228"/>
      <c r="DF22" s="228"/>
      <c r="DG22" s="228"/>
      <c r="DH22" s="228"/>
      <c r="DI22" s="228"/>
      <c r="DJ22" s="228"/>
      <c r="DK22" s="228"/>
      <c r="DL22" s="228"/>
      <c r="DM22" s="228"/>
      <c r="DN22" s="228"/>
      <c r="DO22" s="228"/>
      <c r="DP22" s="228"/>
      <c r="DQ22" s="228"/>
      <c r="DR22" s="228"/>
      <c r="DS22" s="228"/>
      <c r="DT22" s="228"/>
      <c r="DU22" s="228"/>
      <c r="DV22" s="228"/>
      <c r="DW22" s="228"/>
      <c r="DX22" s="228"/>
      <c r="DY22" s="228"/>
      <c r="DZ22" s="228"/>
      <c r="EA22" s="228"/>
      <c r="EB22" s="228"/>
      <c r="EC22" s="228"/>
      <c r="ED22" s="228"/>
      <c r="EE22" s="228"/>
      <c r="EF22" s="228"/>
      <c r="EG22" s="228"/>
      <c r="EH22" s="228"/>
      <c r="EI22" s="228"/>
      <c r="EJ22" s="228"/>
      <c r="EK22" s="228"/>
      <c r="EL22" s="228"/>
      <c r="EM22" s="228"/>
      <c r="EN22" s="228"/>
      <c r="EO22" s="228"/>
      <c r="EP22" s="228"/>
      <c r="EQ22" s="228"/>
      <c r="ER22" s="228"/>
      <c r="ES22" s="228"/>
      <c r="ET22" s="228"/>
      <c r="EU22" s="228"/>
      <c r="EV22" s="228"/>
      <c r="EW22" s="228"/>
      <c r="EX22" s="228"/>
      <c r="EY22" s="228"/>
      <c r="EZ22" s="228"/>
      <c r="FA22" s="228"/>
      <c r="FB22" s="228"/>
      <c r="FC22" s="228"/>
      <c r="FD22" s="228"/>
      <c r="FE22" s="228"/>
      <c r="FF22" s="228"/>
      <c r="FG22" s="228"/>
      <c r="FH22" s="228"/>
      <c r="FI22" s="228"/>
      <c r="FJ22" s="228"/>
      <c r="FK22" s="228"/>
      <c r="FL22" s="228"/>
      <c r="FM22" s="228"/>
      <c r="FN22" s="228"/>
      <c r="FO22" s="228"/>
      <c r="FP22" s="228"/>
      <c r="FQ22" s="228"/>
      <c r="FR22" s="228"/>
      <c r="FS22" s="228"/>
      <c r="FT22" s="228"/>
      <c r="FU22" s="228"/>
      <c r="FV22" s="228"/>
      <c r="FW22" s="228"/>
      <c r="FX22" s="228"/>
      <c r="FY22" s="228"/>
      <c r="FZ22" s="228"/>
      <c r="GA22" s="228"/>
      <c r="GB22" s="228"/>
      <c r="GC22" s="228"/>
      <c r="GD22" s="228"/>
      <c r="GE22" s="228"/>
      <c r="GF22" s="228"/>
      <c r="GG22" s="228"/>
      <c r="GH22" s="228"/>
      <c r="GI22" s="228"/>
      <c r="GJ22" s="228"/>
      <c r="GK22" s="228"/>
      <c r="GL22" s="228"/>
      <c r="GM22" s="228"/>
      <c r="GN22" s="228"/>
      <c r="GO22" s="228"/>
      <c r="GP22" s="228"/>
      <c r="GQ22" s="228"/>
      <c r="GR22" s="228"/>
      <c r="GS22" s="228"/>
      <c r="GT22" s="228"/>
      <c r="GU22" s="228"/>
      <c r="GV22" s="228"/>
      <c r="GW22" s="228"/>
      <c r="GX22" s="228"/>
      <c r="GY22" s="228"/>
      <c r="GZ22" s="228"/>
      <c r="HA22" s="228"/>
      <c r="HB22" s="228"/>
      <c r="HC22" s="228"/>
      <c r="HD22" s="228"/>
      <c r="HE22" s="228"/>
      <c r="HF22" s="228"/>
      <c r="HG22" s="228"/>
      <c r="HH22" s="228"/>
      <c r="HI22" s="228"/>
      <c r="HJ22" s="228"/>
      <c r="HK22" s="228"/>
      <c r="HL22" s="228"/>
      <c r="HM22" s="228"/>
      <c r="HN22" s="228"/>
      <c r="HO22" s="228"/>
      <c r="HP22" s="228"/>
      <c r="HQ22" s="228"/>
      <c r="HR22" s="228"/>
      <c r="HS22" s="228"/>
      <c r="HT22" s="228"/>
      <c r="HU22" s="228"/>
      <c r="HV22" s="228"/>
      <c r="HW22" s="228"/>
      <c r="HX22" s="228"/>
      <c r="HY22" s="228"/>
      <c r="HZ22" s="228"/>
      <c r="IA22" s="228"/>
      <c r="IB22" s="228"/>
      <c r="IC22" s="228"/>
      <c r="ID22" s="228"/>
      <c r="IE22" s="228"/>
      <c r="IF22" s="228"/>
      <c r="IG22" s="228"/>
      <c r="IH22" s="228"/>
      <c r="II22" s="228"/>
      <c r="IJ22" s="228"/>
      <c r="IK22" s="228"/>
      <c r="IL22" s="228"/>
      <c r="IM22" s="228"/>
      <c r="IN22" s="228"/>
      <c r="IO22" s="228"/>
      <c r="IP22" s="228"/>
      <c r="IQ22" s="228"/>
      <c r="IR22" s="228"/>
      <c r="IS22" s="228"/>
      <c r="IT22" s="228"/>
      <c r="IU22" s="228"/>
      <c r="IV22" s="228"/>
      <c r="IW22" s="228"/>
      <c r="IX22" s="228"/>
      <c r="IY22" s="228"/>
      <c r="IZ22" s="228"/>
      <c r="JA22" s="228"/>
      <c r="JB22" s="228"/>
      <c r="JC22" s="228"/>
      <c r="JD22" s="228"/>
      <c r="JE22" s="228"/>
      <c r="JF22" s="228"/>
      <c r="JG22" s="228"/>
      <c r="JH22" s="228"/>
      <c r="JI22" s="228"/>
      <c r="JJ22" s="228"/>
      <c r="JK22" s="228"/>
      <c r="JL22" s="228"/>
      <c r="JM22" s="228"/>
      <c r="JN22" s="228"/>
      <c r="JO22" s="228"/>
      <c r="JP22" s="228"/>
      <c r="JQ22" s="228"/>
      <c r="JR22" s="228"/>
      <c r="JS22" s="228"/>
      <c r="JT22" s="228"/>
      <c r="JU22" s="228"/>
      <c r="JV22" s="228"/>
      <c r="JW22" s="228"/>
      <c r="JX22" s="228"/>
      <c r="JY22" s="228"/>
      <c r="JZ22" s="228"/>
      <c r="KA22" s="228"/>
      <c r="KB22" s="228"/>
      <c r="KC22" s="228"/>
      <c r="KD22" s="228"/>
      <c r="KE22" s="228"/>
      <c r="KF22" s="228"/>
      <c r="KG22" s="228"/>
      <c r="KH22" s="228"/>
      <c r="KI22" s="228"/>
      <c r="KJ22" s="228"/>
      <c r="KK22" s="228"/>
      <c r="KL22" s="228"/>
      <c r="KM22" s="228"/>
      <c r="KN22" s="228"/>
      <c r="KO22" s="228"/>
      <c r="KP22" s="228"/>
      <c r="KQ22" s="228"/>
      <c r="KR22" s="228"/>
      <c r="KS22" s="228"/>
      <c r="KT22" s="228"/>
      <c r="KU22" s="228"/>
      <c r="KV22" s="228"/>
      <c r="KW22" s="479"/>
    </row>
    <row r="23" spans="1:309" s="226" customFormat="1" ht="21" customHeight="1">
      <c r="A23" s="109"/>
      <c r="B23" s="112">
        <v>17</v>
      </c>
      <c r="C23" s="53" t="str">
        <v>JNSP06</v>
      </c>
      <c r="D23" s="132" t="str">
        <f t="shared" si="6"/>
        <v>Sweet Eating</v>
      </c>
      <c r="E23" s="132">
        <f t="shared" si="7"/>
        <v>3</v>
      </c>
      <c r="F23" s="132" t="str">
        <f t="shared" si="8"/>
        <v>Single</v>
      </c>
      <c r="G23" s="132" t="str">
        <f t="shared" si="9"/>
        <v>Non-Stg</v>
      </c>
      <c r="H23" s="213" t="str">
        <f t="shared" si="10"/>
        <v>JUNIOR</v>
      </c>
      <c r="I23" s="371" t="s">
        <v>560</v>
      </c>
      <c r="J23" s="371" t="s">
        <v>570</v>
      </c>
      <c r="K23" s="371" t="s">
        <v>580</v>
      </c>
      <c r="L23" s="371"/>
      <c r="M23" s="371"/>
      <c r="N23" s="371"/>
      <c r="O23" s="371"/>
      <c r="P23" s="371"/>
      <c r="Q23" s="371"/>
      <c r="R23" s="255" t="s">
        <v>568</v>
      </c>
      <c r="S23" s="255" t="s">
        <v>581</v>
      </c>
      <c r="T23" s="255" t="s">
        <v>582</v>
      </c>
      <c r="U23" s="255"/>
      <c r="V23" s="255"/>
      <c r="W23" s="255"/>
      <c r="X23" s="255"/>
      <c r="Y23" s="255"/>
      <c r="Z23" s="255"/>
      <c r="AA23" s="255" t="s">
        <v>574</v>
      </c>
      <c r="AB23" s="255" t="s">
        <v>595</v>
      </c>
      <c r="AC23" s="255" t="s">
        <v>597</v>
      </c>
      <c r="AD23" s="255"/>
      <c r="AE23" s="255"/>
      <c r="AF23" s="255"/>
      <c r="AG23" s="255"/>
      <c r="AH23" s="255"/>
      <c r="AI23" s="255"/>
      <c r="AJ23" s="255" t="s">
        <v>573</v>
      </c>
      <c r="AK23" s="255" t="s">
        <v>588</v>
      </c>
      <c r="AL23" s="255" t="s">
        <v>590</v>
      </c>
      <c r="AM23" s="255"/>
      <c r="AN23" s="255"/>
      <c r="AO23" s="255"/>
      <c r="AP23" s="255"/>
      <c r="AQ23" s="255"/>
      <c r="AR23" s="255"/>
      <c r="AS23" s="227"/>
      <c r="AT23" s="227"/>
      <c r="AU23" s="227"/>
      <c r="AV23" s="227"/>
      <c r="AW23" s="227"/>
      <c r="AX23" s="227"/>
      <c r="AY23" s="227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BJ23" s="227"/>
      <c r="BK23" s="227"/>
      <c r="BL23" s="227"/>
      <c r="BM23" s="227"/>
      <c r="BN23" s="227"/>
      <c r="BO23" s="227"/>
      <c r="BP23" s="227"/>
      <c r="BQ23" s="227"/>
      <c r="BR23" s="227"/>
      <c r="BS23" s="227"/>
      <c r="BT23" s="227"/>
      <c r="BU23" s="227"/>
      <c r="BV23" s="227"/>
      <c r="BW23" s="227"/>
      <c r="BX23" s="227"/>
      <c r="BY23" s="227"/>
      <c r="BZ23" s="227"/>
      <c r="CA23" s="227"/>
      <c r="CB23" s="227"/>
      <c r="CC23" s="227"/>
      <c r="CD23" s="227"/>
      <c r="CE23" s="227"/>
      <c r="CF23" s="227"/>
      <c r="CG23" s="227"/>
      <c r="CH23" s="227"/>
      <c r="CI23" s="227"/>
      <c r="CJ23" s="227"/>
      <c r="CK23" s="227"/>
      <c r="CL23" s="227"/>
      <c r="CM23" s="227"/>
      <c r="CN23" s="227"/>
      <c r="CO23" s="227"/>
      <c r="CP23" s="227"/>
      <c r="CQ23" s="227"/>
      <c r="CR23" s="227"/>
      <c r="CS23" s="227"/>
      <c r="CT23" s="227"/>
      <c r="CU23" s="227"/>
      <c r="CV23" s="227"/>
      <c r="CW23" s="227"/>
      <c r="CX23" s="227"/>
      <c r="CY23" s="227"/>
      <c r="CZ23" s="227"/>
      <c r="DA23" s="227"/>
      <c r="DB23" s="227"/>
      <c r="DC23" s="227"/>
      <c r="DD23" s="227"/>
      <c r="DE23" s="227"/>
      <c r="DF23" s="227"/>
      <c r="DG23" s="227"/>
      <c r="DH23" s="227"/>
      <c r="DI23" s="227"/>
      <c r="DJ23" s="227"/>
      <c r="DK23" s="227"/>
      <c r="DL23" s="227"/>
      <c r="DM23" s="227"/>
      <c r="DN23" s="227"/>
      <c r="DO23" s="227"/>
      <c r="DP23" s="227"/>
      <c r="DQ23" s="227"/>
      <c r="DR23" s="227"/>
      <c r="DS23" s="227"/>
      <c r="DT23" s="227"/>
      <c r="DU23" s="227"/>
      <c r="DV23" s="227"/>
      <c r="DW23" s="227"/>
      <c r="DX23" s="227"/>
      <c r="DY23" s="227"/>
      <c r="DZ23" s="227"/>
      <c r="EA23" s="227"/>
      <c r="EB23" s="227"/>
      <c r="EC23" s="227"/>
      <c r="ED23" s="227"/>
      <c r="EE23" s="227"/>
      <c r="EF23" s="227"/>
      <c r="EG23" s="227"/>
      <c r="EH23" s="227"/>
      <c r="EI23" s="227"/>
      <c r="EJ23" s="227"/>
      <c r="EK23" s="227"/>
      <c r="EL23" s="227"/>
      <c r="EM23" s="227"/>
      <c r="EN23" s="227"/>
      <c r="EO23" s="227"/>
      <c r="EP23" s="227"/>
      <c r="EQ23" s="227"/>
      <c r="ER23" s="227"/>
      <c r="ES23" s="227"/>
      <c r="ET23" s="227"/>
      <c r="EU23" s="227"/>
      <c r="EV23" s="227"/>
      <c r="EW23" s="227"/>
      <c r="EX23" s="227"/>
      <c r="EY23" s="227"/>
      <c r="EZ23" s="227"/>
      <c r="FA23" s="227"/>
      <c r="FB23" s="227"/>
      <c r="FC23" s="227"/>
      <c r="FD23" s="227"/>
      <c r="FE23" s="227"/>
      <c r="FF23" s="227"/>
      <c r="FG23" s="227"/>
      <c r="FH23" s="227"/>
      <c r="FI23" s="227"/>
      <c r="FJ23" s="227"/>
      <c r="FK23" s="227"/>
      <c r="FL23" s="227"/>
      <c r="FM23" s="227"/>
      <c r="FN23" s="227"/>
      <c r="FO23" s="227"/>
      <c r="FP23" s="227"/>
      <c r="FQ23" s="227"/>
      <c r="FR23" s="227"/>
      <c r="FS23" s="227"/>
      <c r="FT23" s="227"/>
      <c r="FU23" s="227"/>
      <c r="FV23" s="227"/>
      <c r="FW23" s="227"/>
      <c r="FX23" s="227"/>
      <c r="FY23" s="227"/>
      <c r="FZ23" s="227"/>
      <c r="GA23" s="227"/>
      <c r="GB23" s="227"/>
      <c r="GC23" s="227"/>
      <c r="GD23" s="227"/>
      <c r="GE23" s="227"/>
      <c r="GF23" s="227"/>
      <c r="GG23" s="227"/>
      <c r="GH23" s="227"/>
      <c r="GI23" s="227"/>
      <c r="GJ23" s="227"/>
      <c r="GK23" s="227"/>
      <c r="GL23" s="227"/>
      <c r="GM23" s="227"/>
      <c r="GN23" s="227"/>
      <c r="GO23" s="227"/>
      <c r="GP23" s="227"/>
      <c r="GQ23" s="227"/>
      <c r="GR23" s="227"/>
      <c r="GS23" s="227"/>
      <c r="GT23" s="227"/>
      <c r="GU23" s="227"/>
      <c r="GV23" s="227"/>
      <c r="GW23" s="227"/>
      <c r="GX23" s="227"/>
      <c r="GY23" s="227"/>
      <c r="GZ23" s="227"/>
      <c r="HA23" s="227"/>
      <c r="HB23" s="227"/>
      <c r="HC23" s="227"/>
      <c r="HD23" s="227"/>
      <c r="HE23" s="227"/>
      <c r="HF23" s="227"/>
      <c r="HG23" s="227"/>
      <c r="HH23" s="227"/>
      <c r="HI23" s="227"/>
      <c r="HJ23" s="227"/>
      <c r="HK23" s="227"/>
      <c r="HL23" s="227"/>
      <c r="HM23" s="227"/>
      <c r="HN23" s="227"/>
      <c r="HO23" s="227"/>
      <c r="HP23" s="227"/>
      <c r="HQ23" s="227"/>
      <c r="HR23" s="227"/>
      <c r="HS23" s="227"/>
      <c r="HT23" s="227"/>
      <c r="HU23" s="227"/>
      <c r="HV23" s="227"/>
      <c r="HW23" s="227"/>
      <c r="HX23" s="227"/>
      <c r="HY23" s="227"/>
      <c r="HZ23" s="227"/>
      <c r="IA23" s="227"/>
      <c r="IB23" s="227"/>
      <c r="IC23" s="227"/>
      <c r="ID23" s="227"/>
      <c r="IE23" s="227"/>
      <c r="IF23" s="227"/>
      <c r="IG23" s="227"/>
      <c r="IH23" s="227"/>
      <c r="II23" s="227"/>
      <c r="IJ23" s="227"/>
      <c r="IK23" s="227"/>
      <c r="IL23" s="227"/>
      <c r="IM23" s="227"/>
      <c r="IN23" s="227"/>
      <c r="IO23" s="227"/>
      <c r="IP23" s="227"/>
      <c r="IQ23" s="227"/>
      <c r="IR23" s="227"/>
      <c r="IS23" s="227"/>
      <c r="IT23" s="227"/>
      <c r="IU23" s="227"/>
      <c r="IV23" s="227"/>
      <c r="IW23" s="227"/>
      <c r="IX23" s="227"/>
      <c r="IY23" s="227"/>
      <c r="IZ23" s="227"/>
      <c r="JA23" s="227"/>
      <c r="JB23" s="227"/>
      <c r="JC23" s="227"/>
      <c r="JD23" s="227"/>
      <c r="JE23" s="227"/>
      <c r="JF23" s="227"/>
      <c r="JG23" s="227"/>
      <c r="JH23" s="227"/>
      <c r="JI23" s="227"/>
      <c r="JJ23" s="227"/>
      <c r="JK23" s="227"/>
      <c r="JL23" s="227"/>
      <c r="JM23" s="227"/>
      <c r="JN23" s="227"/>
      <c r="JO23" s="227"/>
      <c r="JP23" s="227"/>
      <c r="JQ23" s="227"/>
      <c r="JR23" s="227"/>
      <c r="JS23" s="227"/>
      <c r="JT23" s="227"/>
      <c r="JU23" s="227"/>
      <c r="JV23" s="227"/>
      <c r="JW23" s="227"/>
      <c r="JX23" s="227"/>
      <c r="JY23" s="227"/>
      <c r="JZ23" s="227"/>
      <c r="KA23" s="227"/>
      <c r="KB23" s="227"/>
      <c r="KC23" s="227"/>
      <c r="KD23" s="227"/>
      <c r="KE23" s="227"/>
      <c r="KF23" s="227"/>
      <c r="KG23" s="227"/>
      <c r="KH23" s="227"/>
      <c r="KI23" s="227"/>
      <c r="KJ23" s="227"/>
      <c r="KK23" s="227"/>
      <c r="KL23" s="227"/>
      <c r="KM23" s="227"/>
      <c r="KN23" s="227"/>
      <c r="KO23" s="227"/>
      <c r="KP23" s="227"/>
      <c r="KQ23" s="227"/>
      <c r="KR23" s="227"/>
      <c r="KS23" s="227"/>
      <c r="KT23" s="227"/>
      <c r="KU23" s="227"/>
      <c r="KV23" s="227"/>
      <c r="KW23" s="479"/>
    </row>
    <row r="24" spans="1:309" s="226" customFormat="1" ht="21" customHeight="1" thickBot="1">
      <c r="A24" s="109"/>
      <c r="B24" s="112">
        <v>18</v>
      </c>
      <c r="C24" s="116" t="str">
        <v>JNSP07</v>
      </c>
      <c r="D24" s="136" t="str">
        <f t="shared" si="6"/>
        <v>Thread Needling</v>
      </c>
      <c r="E24" s="138">
        <f t="shared" si="7"/>
        <v>3</v>
      </c>
      <c r="F24" s="138" t="str">
        <f t="shared" si="8"/>
        <v>Single</v>
      </c>
      <c r="G24" s="138" t="str">
        <f t="shared" si="9"/>
        <v>Non-Stg</v>
      </c>
      <c r="H24" s="138" t="str">
        <f t="shared" si="10"/>
        <v>JUNIOR</v>
      </c>
      <c r="I24" s="371" t="s">
        <v>569</v>
      </c>
      <c r="J24" s="371" t="s">
        <v>572</v>
      </c>
      <c r="K24" s="371" t="s">
        <v>586</v>
      </c>
      <c r="L24" s="371"/>
      <c r="M24" s="371"/>
      <c r="N24" s="371"/>
      <c r="O24" s="371"/>
      <c r="P24" s="371"/>
      <c r="Q24" s="371"/>
      <c r="R24" s="255" t="s">
        <v>568</v>
      </c>
      <c r="S24" s="255" t="s">
        <v>166</v>
      </c>
      <c r="T24" s="255" t="s">
        <v>589</v>
      </c>
      <c r="U24" s="255"/>
      <c r="V24" s="255"/>
      <c r="W24" s="255"/>
      <c r="X24" s="255"/>
      <c r="Y24" s="255"/>
      <c r="Z24" s="255"/>
      <c r="AA24" s="255" t="s">
        <v>571</v>
      </c>
      <c r="AB24" s="255" t="s">
        <v>585</v>
      </c>
      <c r="AC24" s="255" t="s">
        <v>593</v>
      </c>
      <c r="AD24" s="255"/>
      <c r="AE24" s="255"/>
      <c r="AF24" s="255"/>
      <c r="AG24" s="255"/>
      <c r="AH24" s="255"/>
      <c r="AI24" s="255"/>
      <c r="AJ24" s="255" t="s">
        <v>604</v>
      </c>
      <c r="AK24" s="255" t="s">
        <v>609</v>
      </c>
      <c r="AL24" s="255" t="s">
        <v>565</v>
      </c>
      <c r="AM24" s="255"/>
      <c r="AN24" s="255"/>
      <c r="AO24" s="255"/>
      <c r="AP24" s="255"/>
      <c r="AQ24" s="255"/>
      <c r="AR24" s="255"/>
      <c r="AS24" s="228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BJ24" s="228"/>
      <c r="BK24" s="228"/>
      <c r="BL24" s="228"/>
      <c r="BM24" s="228"/>
      <c r="BN24" s="228"/>
      <c r="BO24" s="228"/>
      <c r="BP24" s="228"/>
      <c r="BQ24" s="228"/>
      <c r="BR24" s="228"/>
      <c r="BS24" s="228"/>
      <c r="BT24" s="228"/>
      <c r="BU24" s="228"/>
      <c r="BV24" s="228"/>
      <c r="BW24" s="228"/>
      <c r="BX24" s="228"/>
      <c r="BY24" s="228"/>
      <c r="BZ24" s="228"/>
      <c r="CA24" s="228"/>
      <c r="CB24" s="228"/>
      <c r="CC24" s="228"/>
      <c r="CD24" s="228"/>
      <c r="CE24" s="228"/>
      <c r="CF24" s="228"/>
      <c r="CG24" s="228"/>
      <c r="CH24" s="228"/>
      <c r="CI24" s="228"/>
      <c r="CJ24" s="228"/>
      <c r="CK24" s="228"/>
      <c r="CL24" s="228"/>
      <c r="CM24" s="228"/>
      <c r="CN24" s="228"/>
      <c r="CO24" s="228"/>
      <c r="CP24" s="228"/>
      <c r="CQ24" s="228"/>
      <c r="CR24" s="228"/>
      <c r="CS24" s="228"/>
      <c r="CT24" s="228"/>
      <c r="CU24" s="228"/>
      <c r="CV24" s="228"/>
      <c r="CW24" s="228"/>
      <c r="CX24" s="228"/>
      <c r="CY24" s="228"/>
      <c r="CZ24" s="228"/>
      <c r="DA24" s="228"/>
      <c r="DB24" s="228"/>
      <c r="DC24" s="228"/>
      <c r="DD24" s="228"/>
      <c r="DE24" s="228"/>
      <c r="DF24" s="228"/>
      <c r="DG24" s="228"/>
      <c r="DH24" s="228"/>
      <c r="DI24" s="228"/>
      <c r="DJ24" s="228"/>
      <c r="DK24" s="228"/>
      <c r="DL24" s="228"/>
      <c r="DM24" s="228"/>
      <c r="DN24" s="228"/>
      <c r="DO24" s="228"/>
      <c r="DP24" s="228"/>
      <c r="DQ24" s="228"/>
      <c r="DR24" s="228"/>
      <c r="DS24" s="228"/>
      <c r="DT24" s="228"/>
      <c r="DU24" s="228"/>
      <c r="DV24" s="228"/>
      <c r="DW24" s="228"/>
      <c r="DX24" s="228"/>
      <c r="DY24" s="228"/>
      <c r="DZ24" s="228"/>
      <c r="EA24" s="228"/>
      <c r="EB24" s="228"/>
      <c r="EC24" s="228"/>
      <c r="ED24" s="228"/>
      <c r="EE24" s="228"/>
      <c r="EF24" s="228"/>
      <c r="EG24" s="228"/>
      <c r="EH24" s="228"/>
      <c r="EI24" s="228"/>
      <c r="EJ24" s="228"/>
      <c r="EK24" s="228"/>
      <c r="EL24" s="228"/>
      <c r="EM24" s="228"/>
      <c r="EN24" s="228"/>
      <c r="EO24" s="228"/>
      <c r="EP24" s="228"/>
      <c r="EQ24" s="228"/>
      <c r="ER24" s="228"/>
      <c r="ES24" s="228"/>
      <c r="ET24" s="228"/>
      <c r="EU24" s="228"/>
      <c r="EV24" s="228"/>
      <c r="EW24" s="228"/>
      <c r="EX24" s="228"/>
      <c r="EY24" s="228"/>
      <c r="EZ24" s="228"/>
      <c r="FA24" s="228"/>
      <c r="FB24" s="228"/>
      <c r="FC24" s="228"/>
      <c r="FD24" s="228"/>
      <c r="FE24" s="228"/>
      <c r="FF24" s="228"/>
      <c r="FG24" s="228"/>
      <c r="FH24" s="228"/>
      <c r="FI24" s="228"/>
      <c r="FJ24" s="228"/>
      <c r="FK24" s="228"/>
      <c r="FL24" s="228"/>
      <c r="FM24" s="228"/>
      <c r="FN24" s="228"/>
      <c r="FO24" s="228"/>
      <c r="FP24" s="228"/>
      <c r="FQ24" s="228"/>
      <c r="FR24" s="228"/>
      <c r="FS24" s="228"/>
      <c r="FT24" s="228"/>
      <c r="FU24" s="228"/>
      <c r="FV24" s="228"/>
      <c r="FW24" s="228"/>
      <c r="FX24" s="228"/>
      <c r="FY24" s="228"/>
      <c r="FZ24" s="228"/>
      <c r="GA24" s="228"/>
      <c r="GB24" s="228"/>
      <c r="GC24" s="228"/>
      <c r="GD24" s="228"/>
      <c r="GE24" s="228"/>
      <c r="GF24" s="228"/>
      <c r="GG24" s="228"/>
      <c r="GH24" s="228"/>
      <c r="GI24" s="228"/>
      <c r="GJ24" s="228"/>
      <c r="GK24" s="228"/>
      <c r="GL24" s="228"/>
      <c r="GM24" s="228"/>
      <c r="GN24" s="228"/>
      <c r="GO24" s="228"/>
      <c r="GP24" s="228"/>
      <c r="GQ24" s="228"/>
      <c r="GR24" s="228"/>
      <c r="GS24" s="228"/>
      <c r="GT24" s="228"/>
      <c r="GU24" s="228"/>
      <c r="GV24" s="228"/>
      <c r="GW24" s="228"/>
      <c r="GX24" s="228"/>
      <c r="GY24" s="228"/>
      <c r="GZ24" s="228"/>
      <c r="HA24" s="228"/>
      <c r="HB24" s="228"/>
      <c r="HC24" s="228"/>
      <c r="HD24" s="228"/>
      <c r="HE24" s="228"/>
      <c r="HF24" s="228"/>
      <c r="HG24" s="228"/>
      <c r="HH24" s="228"/>
      <c r="HI24" s="228"/>
      <c r="HJ24" s="228"/>
      <c r="HK24" s="228"/>
      <c r="HL24" s="228"/>
      <c r="HM24" s="228"/>
      <c r="HN24" s="228"/>
      <c r="HO24" s="228"/>
      <c r="HP24" s="228"/>
      <c r="HQ24" s="228"/>
      <c r="HR24" s="228"/>
      <c r="HS24" s="228"/>
      <c r="HT24" s="228"/>
      <c r="HU24" s="228"/>
      <c r="HV24" s="228"/>
      <c r="HW24" s="228"/>
      <c r="HX24" s="228"/>
      <c r="HY24" s="228"/>
      <c r="HZ24" s="228"/>
      <c r="IA24" s="228"/>
      <c r="IB24" s="228"/>
      <c r="IC24" s="228"/>
      <c r="ID24" s="228"/>
      <c r="IE24" s="228"/>
      <c r="IF24" s="228"/>
      <c r="IG24" s="228"/>
      <c r="IH24" s="228"/>
      <c r="II24" s="228"/>
      <c r="IJ24" s="228"/>
      <c r="IK24" s="228"/>
      <c r="IL24" s="228"/>
      <c r="IM24" s="228"/>
      <c r="IN24" s="228"/>
      <c r="IO24" s="228"/>
      <c r="IP24" s="228"/>
      <c r="IQ24" s="228"/>
      <c r="IR24" s="228"/>
      <c r="IS24" s="228"/>
      <c r="IT24" s="228"/>
      <c r="IU24" s="228"/>
      <c r="IV24" s="228"/>
      <c r="IW24" s="228"/>
      <c r="IX24" s="228"/>
      <c r="IY24" s="228"/>
      <c r="IZ24" s="228"/>
      <c r="JA24" s="228"/>
      <c r="JB24" s="228"/>
      <c r="JC24" s="228"/>
      <c r="JD24" s="228"/>
      <c r="JE24" s="228"/>
      <c r="JF24" s="228"/>
      <c r="JG24" s="228"/>
      <c r="JH24" s="228"/>
      <c r="JI24" s="228"/>
      <c r="JJ24" s="228"/>
      <c r="JK24" s="228"/>
      <c r="JL24" s="228"/>
      <c r="JM24" s="228"/>
      <c r="JN24" s="228"/>
      <c r="JO24" s="228"/>
      <c r="JP24" s="228"/>
      <c r="JQ24" s="228"/>
      <c r="JR24" s="228"/>
      <c r="JS24" s="228"/>
      <c r="JT24" s="228"/>
      <c r="JU24" s="228"/>
      <c r="JV24" s="228"/>
      <c r="JW24" s="228"/>
      <c r="JX24" s="228"/>
      <c r="JY24" s="228"/>
      <c r="JZ24" s="228"/>
      <c r="KA24" s="228"/>
      <c r="KB24" s="228"/>
      <c r="KC24" s="228"/>
      <c r="KD24" s="228"/>
      <c r="KE24" s="228"/>
      <c r="KF24" s="228"/>
      <c r="KG24" s="228"/>
      <c r="KH24" s="228"/>
      <c r="KI24" s="228"/>
      <c r="KJ24" s="228"/>
      <c r="KK24" s="228"/>
      <c r="KL24" s="228"/>
      <c r="KM24" s="228"/>
      <c r="KN24" s="228"/>
      <c r="KO24" s="228"/>
      <c r="KP24" s="228"/>
      <c r="KQ24" s="228"/>
      <c r="KR24" s="228"/>
      <c r="KS24" s="228"/>
      <c r="KT24" s="228"/>
      <c r="KU24" s="228"/>
      <c r="KV24" s="228"/>
      <c r="KW24" s="479"/>
    </row>
    <row r="25" spans="1:309" s="226" customFormat="1" ht="21" customHeight="1">
      <c r="A25" s="109"/>
      <c r="B25" s="112">
        <v>19</v>
      </c>
      <c r="C25" s="53" t="str">
        <v>JNSP08</v>
      </c>
      <c r="D25" s="132" t="str">
        <f t="shared" si="6"/>
        <v>Water filling relay</v>
      </c>
      <c r="E25" s="132">
        <f t="shared" si="7"/>
        <v>4</v>
      </c>
      <c r="F25" s="132" t="str">
        <f t="shared" si="8"/>
        <v>Group</v>
      </c>
      <c r="G25" s="132" t="str">
        <f t="shared" si="9"/>
        <v>Non-Stg</v>
      </c>
      <c r="H25" s="213" t="str">
        <f t="shared" si="10"/>
        <v>JUNIOR</v>
      </c>
      <c r="I25" s="371" t="s">
        <v>572</v>
      </c>
      <c r="J25" s="371" t="s">
        <v>602</v>
      </c>
      <c r="K25" s="371" t="s">
        <v>562</v>
      </c>
      <c r="L25" s="371" t="s">
        <v>587</v>
      </c>
      <c r="M25" s="371"/>
      <c r="N25" s="371"/>
      <c r="O25" s="371"/>
      <c r="P25" s="371"/>
      <c r="Q25" s="371"/>
      <c r="R25" s="255" t="s">
        <v>567</v>
      </c>
      <c r="S25" s="255" t="s">
        <v>589</v>
      </c>
      <c r="T25" s="255" t="s">
        <v>611</v>
      </c>
      <c r="U25" s="255" t="s">
        <v>618</v>
      </c>
      <c r="V25" s="255"/>
      <c r="W25" s="255"/>
      <c r="X25" s="255"/>
      <c r="Y25" s="255"/>
      <c r="Z25" s="255"/>
      <c r="AA25" s="255" t="s">
        <v>558</v>
      </c>
      <c r="AB25" s="255" t="s">
        <v>561</v>
      </c>
      <c r="AC25" s="255" t="s">
        <v>608</v>
      </c>
      <c r="AD25" s="255" t="s">
        <v>621</v>
      </c>
      <c r="AE25" s="255"/>
      <c r="AF25" s="255"/>
      <c r="AG25" s="255"/>
      <c r="AH25" s="255"/>
      <c r="AI25" s="255"/>
      <c r="AJ25" s="255" t="s">
        <v>563</v>
      </c>
      <c r="AK25" s="255" t="s">
        <v>575</v>
      </c>
      <c r="AL25" s="255" t="s">
        <v>583</v>
      </c>
      <c r="AM25" s="255" t="s">
        <v>604</v>
      </c>
      <c r="AN25" s="255"/>
      <c r="AO25" s="255"/>
      <c r="AP25" s="255"/>
      <c r="AQ25" s="255"/>
      <c r="AR25" s="255"/>
      <c r="AS25" s="227"/>
      <c r="AT25" s="227"/>
      <c r="AU25" s="227"/>
      <c r="AV25" s="227"/>
      <c r="AW25" s="227"/>
      <c r="AX25" s="227"/>
      <c r="AY25" s="227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BJ25" s="227"/>
      <c r="BK25" s="227"/>
      <c r="BL25" s="227"/>
      <c r="BM25" s="227"/>
      <c r="BN25" s="227"/>
      <c r="BO25" s="227"/>
      <c r="BP25" s="227"/>
      <c r="BQ25" s="227"/>
      <c r="BR25" s="227"/>
      <c r="BS25" s="227"/>
      <c r="BT25" s="227"/>
      <c r="BU25" s="227"/>
      <c r="BV25" s="227"/>
      <c r="BW25" s="227"/>
      <c r="BX25" s="227"/>
      <c r="BY25" s="227"/>
      <c r="BZ25" s="227"/>
      <c r="CA25" s="227"/>
      <c r="CB25" s="227"/>
      <c r="CC25" s="227"/>
      <c r="CD25" s="227"/>
      <c r="CE25" s="227"/>
      <c r="CF25" s="227"/>
      <c r="CG25" s="227"/>
      <c r="CH25" s="227"/>
      <c r="CI25" s="227"/>
      <c r="CJ25" s="227"/>
      <c r="CK25" s="227"/>
      <c r="CL25" s="227"/>
      <c r="CM25" s="227"/>
      <c r="CN25" s="227"/>
      <c r="CO25" s="227"/>
      <c r="CP25" s="227"/>
      <c r="CQ25" s="227"/>
      <c r="CR25" s="227"/>
      <c r="CS25" s="227"/>
      <c r="CT25" s="227"/>
      <c r="CU25" s="227"/>
      <c r="CV25" s="227"/>
      <c r="CW25" s="227"/>
      <c r="CX25" s="227"/>
      <c r="CY25" s="227"/>
      <c r="CZ25" s="227"/>
      <c r="DA25" s="227"/>
      <c r="DB25" s="227"/>
      <c r="DC25" s="227"/>
      <c r="DD25" s="227"/>
      <c r="DE25" s="227"/>
      <c r="DF25" s="227"/>
      <c r="DG25" s="227"/>
      <c r="DH25" s="227"/>
      <c r="DI25" s="227"/>
      <c r="DJ25" s="227"/>
      <c r="DK25" s="227"/>
      <c r="DL25" s="227"/>
      <c r="DM25" s="227"/>
      <c r="DN25" s="227"/>
      <c r="DO25" s="227"/>
      <c r="DP25" s="227"/>
      <c r="DQ25" s="227"/>
      <c r="DR25" s="227"/>
      <c r="DS25" s="227"/>
      <c r="DT25" s="227"/>
      <c r="DU25" s="227"/>
      <c r="DV25" s="227"/>
      <c r="DW25" s="227"/>
      <c r="DX25" s="227"/>
      <c r="DY25" s="227"/>
      <c r="DZ25" s="227"/>
      <c r="EA25" s="227"/>
      <c r="EB25" s="227"/>
      <c r="EC25" s="227"/>
      <c r="ED25" s="227"/>
      <c r="EE25" s="227"/>
      <c r="EF25" s="227"/>
      <c r="EG25" s="227"/>
      <c r="EH25" s="227"/>
      <c r="EI25" s="227"/>
      <c r="EJ25" s="227"/>
      <c r="EK25" s="227"/>
      <c r="EL25" s="227"/>
      <c r="EM25" s="227"/>
      <c r="EN25" s="227"/>
      <c r="EO25" s="227"/>
      <c r="EP25" s="227"/>
      <c r="EQ25" s="227"/>
      <c r="ER25" s="227"/>
      <c r="ES25" s="227"/>
      <c r="ET25" s="227"/>
      <c r="EU25" s="227"/>
      <c r="EV25" s="227"/>
      <c r="EW25" s="227"/>
      <c r="EX25" s="227"/>
      <c r="EY25" s="227"/>
      <c r="EZ25" s="227"/>
      <c r="FA25" s="227"/>
      <c r="FB25" s="227"/>
      <c r="FC25" s="227"/>
      <c r="FD25" s="227"/>
      <c r="FE25" s="227"/>
      <c r="FF25" s="227"/>
      <c r="FG25" s="227"/>
      <c r="FH25" s="227"/>
      <c r="FI25" s="227"/>
      <c r="FJ25" s="227"/>
      <c r="FK25" s="227"/>
      <c r="FL25" s="227"/>
      <c r="FM25" s="227"/>
      <c r="FN25" s="227"/>
      <c r="FO25" s="227"/>
      <c r="FP25" s="227"/>
      <c r="FQ25" s="227"/>
      <c r="FR25" s="227"/>
      <c r="FS25" s="227"/>
      <c r="FT25" s="227"/>
      <c r="FU25" s="227"/>
      <c r="FV25" s="227"/>
      <c r="FW25" s="227"/>
      <c r="FX25" s="227"/>
      <c r="FY25" s="227"/>
      <c r="FZ25" s="227"/>
      <c r="GA25" s="227"/>
      <c r="GB25" s="227"/>
      <c r="GC25" s="227"/>
      <c r="GD25" s="227"/>
      <c r="GE25" s="227"/>
      <c r="GF25" s="227"/>
      <c r="GG25" s="227"/>
      <c r="GH25" s="227"/>
      <c r="GI25" s="227"/>
      <c r="GJ25" s="227"/>
      <c r="GK25" s="227"/>
      <c r="GL25" s="227"/>
      <c r="GM25" s="227"/>
      <c r="GN25" s="227"/>
      <c r="GO25" s="227"/>
      <c r="GP25" s="227"/>
      <c r="GQ25" s="227"/>
      <c r="GR25" s="227"/>
      <c r="GS25" s="227"/>
      <c r="GT25" s="227"/>
      <c r="GU25" s="227"/>
      <c r="GV25" s="227"/>
      <c r="GW25" s="227"/>
      <c r="GX25" s="227"/>
      <c r="GY25" s="227"/>
      <c r="GZ25" s="227"/>
      <c r="HA25" s="227"/>
      <c r="HB25" s="227"/>
      <c r="HC25" s="227"/>
      <c r="HD25" s="227"/>
      <c r="HE25" s="227"/>
      <c r="HF25" s="227"/>
      <c r="HG25" s="227"/>
      <c r="HH25" s="227"/>
      <c r="HI25" s="227"/>
      <c r="HJ25" s="227"/>
      <c r="HK25" s="227"/>
      <c r="HL25" s="227"/>
      <c r="HM25" s="227"/>
      <c r="HN25" s="227"/>
      <c r="HO25" s="227"/>
      <c r="HP25" s="227"/>
      <c r="HQ25" s="227"/>
      <c r="HR25" s="227"/>
      <c r="HS25" s="227"/>
      <c r="HT25" s="227"/>
      <c r="HU25" s="227"/>
      <c r="HV25" s="227"/>
      <c r="HW25" s="227"/>
      <c r="HX25" s="227"/>
      <c r="HY25" s="227"/>
      <c r="HZ25" s="227"/>
      <c r="IA25" s="227"/>
      <c r="IB25" s="227"/>
      <c r="IC25" s="227"/>
      <c r="ID25" s="227"/>
      <c r="IE25" s="227"/>
      <c r="IF25" s="227"/>
      <c r="IG25" s="227"/>
      <c r="IH25" s="227"/>
      <c r="II25" s="227"/>
      <c r="IJ25" s="227"/>
      <c r="IK25" s="227"/>
      <c r="IL25" s="227"/>
      <c r="IM25" s="227"/>
      <c r="IN25" s="227"/>
      <c r="IO25" s="227"/>
      <c r="IP25" s="227"/>
      <c r="IQ25" s="227"/>
      <c r="IR25" s="227"/>
      <c r="IS25" s="227"/>
      <c r="IT25" s="227"/>
      <c r="IU25" s="227"/>
      <c r="IV25" s="227"/>
      <c r="IW25" s="227"/>
      <c r="IX25" s="227"/>
      <c r="IY25" s="227"/>
      <c r="IZ25" s="227"/>
      <c r="JA25" s="227"/>
      <c r="JB25" s="227"/>
      <c r="JC25" s="227"/>
      <c r="JD25" s="227"/>
      <c r="JE25" s="227"/>
      <c r="JF25" s="227"/>
      <c r="JG25" s="227"/>
      <c r="JH25" s="227"/>
      <c r="JI25" s="227"/>
      <c r="JJ25" s="227"/>
      <c r="JK25" s="227"/>
      <c r="JL25" s="227"/>
      <c r="JM25" s="227"/>
      <c r="JN25" s="227"/>
      <c r="JO25" s="227"/>
      <c r="JP25" s="227"/>
      <c r="JQ25" s="227"/>
      <c r="JR25" s="227"/>
      <c r="JS25" s="227"/>
      <c r="JT25" s="227"/>
      <c r="JU25" s="227"/>
      <c r="JV25" s="227"/>
      <c r="JW25" s="227"/>
      <c r="JX25" s="227"/>
      <c r="JY25" s="227"/>
      <c r="JZ25" s="227"/>
      <c r="KA25" s="227"/>
      <c r="KB25" s="227"/>
      <c r="KC25" s="227"/>
      <c r="KD25" s="227"/>
      <c r="KE25" s="227"/>
      <c r="KF25" s="227"/>
      <c r="KG25" s="227"/>
      <c r="KH25" s="227"/>
      <c r="KI25" s="227"/>
      <c r="KJ25" s="227"/>
      <c r="KK25" s="227"/>
      <c r="KL25" s="227"/>
      <c r="KM25" s="227"/>
      <c r="KN25" s="227"/>
      <c r="KO25" s="227"/>
      <c r="KP25" s="227"/>
      <c r="KQ25" s="227"/>
      <c r="KR25" s="227"/>
      <c r="KS25" s="227"/>
      <c r="KT25" s="227"/>
      <c r="KU25" s="227"/>
      <c r="KV25" s="227"/>
      <c r="KW25" s="479"/>
    </row>
    <row r="26" spans="1:309" s="226" customFormat="1" ht="21" customHeight="1" thickBot="1">
      <c r="A26" s="109"/>
      <c r="B26" s="112">
        <v>20</v>
      </c>
      <c r="C26" s="116" t="str">
        <v>JNSP09</v>
      </c>
      <c r="D26" s="136" t="str">
        <f t="shared" si="6"/>
        <v>Nano Cricket</v>
      </c>
      <c r="E26" s="138">
        <f t="shared" si="7"/>
        <v>5</v>
      </c>
      <c r="F26" s="138" t="str">
        <f t="shared" si="8"/>
        <v>Group</v>
      </c>
      <c r="G26" s="138" t="str">
        <f t="shared" si="9"/>
        <v>Non-Stg</v>
      </c>
      <c r="H26" s="138" t="str">
        <f t="shared" si="10"/>
        <v>JUNIOR</v>
      </c>
      <c r="I26" s="371" t="s">
        <v>577</v>
      </c>
      <c r="J26" s="371" t="s">
        <v>580</v>
      </c>
      <c r="K26" s="371" t="s">
        <v>601</v>
      </c>
      <c r="L26" s="371" t="s">
        <v>607</v>
      </c>
      <c r="M26" s="371" t="s">
        <v>614</v>
      </c>
      <c r="N26" s="371"/>
      <c r="O26" s="371"/>
      <c r="P26" s="371"/>
      <c r="Q26" s="371"/>
      <c r="R26" s="255" t="s">
        <v>567</v>
      </c>
      <c r="S26" s="255" t="s">
        <v>579</v>
      </c>
      <c r="T26" s="255" t="s">
        <v>584</v>
      </c>
      <c r="U26" s="255" t="s">
        <v>606</v>
      </c>
      <c r="V26" s="255" t="s">
        <v>612</v>
      </c>
      <c r="W26" s="255"/>
      <c r="X26" s="255"/>
      <c r="Y26" s="255"/>
      <c r="Z26" s="255"/>
      <c r="AA26" s="255" t="s">
        <v>561</v>
      </c>
      <c r="AB26" s="255" t="s">
        <v>578</v>
      </c>
      <c r="AC26" s="255" t="s">
        <v>603</v>
      </c>
      <c r="AD26" s="255" t="s">
        <v>608</v>
      </c>
      <c r="AE26" s="255" t="s">
        <v>610</v>
      </c>
      <c r="AF26" s="255"/>
      <c r="AG26" s="255"/>
      <c r="AH26" s="255"/>
      <c r="AI26" s="255"/>
      <c r="AJ26" s="255" t="s">
        <v>563</v>
      </c>
      <c r="AK26" s="255" t="s">
        <v>575</v>
      </c>
      <c r="AL26" s="255" t="s">
        <v>605</v>
      </c>
      <c r="AM26" s="255" t="s">
        <v>609</v>
      </c>
      <c r="AN26" s="255" t="s">
        <v>617</v>
      </c>
      <c r="AO26" s="255"/>
      <c r="AP26" s="255"/>
      <c r="AQ26" s="255"/>
      <c r="AR26" s="255"/>
      <c r="AS26" s="228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BJ26" s="228"/>
      <c r="BK26" s="228"/>
      <c r="BL26" s="228"/>
      <c r="BM26" s="228"/>
      <c r="BN26" s="228"/>
      <c r="BO26" s="228"/>
      <c r="BP26" s="228"/>
      <c r="BQ26" s="228"/>
      <c r="BR26" s="228"/>
      <c r="BS26" s="228"/>
      <c r="BT26" s="228"/>
      <c r="BU26" s="228"/>
      <c r="BV26" s="228"/>
      <c r="BW26" s="228"/>
      <c r="BX26" s="228"/>
      <c r="BY26" s="228"/>
      <c r="BZ26" s="228"/>
      <c r="CA26" s="228"/>
      <c r="CB26" s="228"/>
      <c r="CC26" s="228"/>
      <c r="CD26" s="228"/>
      <c r="CE26" s="228"/>
      <c r="CF26" s="228"/>
      <c r="CG26" s="228"/>
      <c r="CH26" s="228"/>
      <c r="CI26" s="228"/>
      <c r="CJ26" s="228"/>
      <c r="CK26" s="228"/>
      <c r="CL26" s="228"/>
      <c r="CM26" s="228"/>
      <c r="CN26" s="228"/>
      <c r="CO26" s="228"/>
      <c r="CP26" s="228"/>
      <c r="CQ26" s="228"/>
      <c r="CR26" s="228"/>
      <c r="CS26" s="228"/>
      <c r="CT26" s="228"/>
      <c r="CU26" s="228"/>
      <c r="CV26" s="228"/>
      <c r="CW26" s="228"/>
      <c r="CX26" s="228"/>
      <c r="CY26" s="228"/>
      <c r="CZ26" s="228"/>
      <c r="DA26" s="228"/>
      <c r="DB26" s="228"/>
      <c r="DC26" s="228"/>
      <c r="DD26" s="228"/>
      <c r="DE26" s="228"/>
      <c r="DF26" s="228"/>
      <c r="DG26" s="228"/>
      <c r="DH26" s="228"/>
      <c r="DI26" s="228"/>
      <c r="DJ26" s="228"/>
      <c r="DK26" s="228"/>
      <c r="DL26" s="228"/>
      <c r="DM26" s="228"/>
      <c r="DN26" s="228"/>
      <c r="DO26" s="228"/>
      <c r="DP26" s="228"/>
      <c r="DQ26" s="228"/>
      <c r="DR26" s="228"/>
      <c r="DS26" s="228"/>
      <c r="DT26" s="228"/>
      <c r="DU26" s="228"/>
      <c r="DV26" s="228"/>
      <c r="DW26" s="228"/>
      <c r="DX26" s="228"/>
      <c r="DY26" s="228"/>
      <c r="DZ26" s="228"/>
      <c r="EA26" s="228"/>
      <c r="EB26" s="228"/>
      <c r="EC26" s="228"/>
      <c r="ED26" s="228"/>
      <c r="EE26" s="228"/>
      <c r="EF26" s="228"/>
      <c r="EG26" s="228"/>
      <c r="EH26" s="228"/>
      <c r="EI26" s="228"/>
      <c r="EJ26" s="228"/>
      <c r="EK26" s="228"/>
      <c r="EL26" s="228"/>
      <c r="EM26" s="228"/>
      <c r="EN26" s="228"/>
      <c r="EO26" s="228"/>
      <c r="EP26" s="228"/>
      <c r="EQ26" s="228"/>
      <c r="ER26" s="228"/>
      <c r="ES26" s="228"/>
      <c r="ET26" s="228"/>
      <c r="EU26" s="228"/>
      <c r="EV26" s="228"/>
      <c r="EW26" s="228"/>
      <c r="EX26" s="228"/>
      <c r="EY26" s="228"/>
      <c r="EZ26" s="228"/>
      <c r="FA26" s="228"/>
      <c r="FB26" s="228"/>
      <c r="FC26" s="228"/>
      <c r="FD26" s="228"/>
      <c r="FE26" s="228"/>
      <c r="FF26" s="228"/>
      <c r="FG26" s="228"/>
      <c r="FH26" s="228"/>
      <c r="FI26" s="228"/>
      <c r="FJ26" s="228"/>
      <c r="FK26" s="228"/>
      <c r="FL26" s="228"/>
      <c r="FM26" s="228"/>
      <c r="FN26" s="228"/>
      <c r="FO26" s="228"/>
      <c r="FP26" s="228"/>
      <c r="FQ26" s="228"/>
      <c r="FR26" s="228"/>
      <c r="FS26" s="228"/>
      <c r="FT26" s="228"/>
      <c r="FU26" s="228"/>
      <c r="FV26" s="228"/>
      <c r="FW26" s="228"/>
      <c r="FX26" s="228"/>
      <c r="FY26" s="228"/>
      <c r="FZ26" s="228"/>
      <c r="GA26" s="228"/>
      <c r="GB26" s="228"/>
      <c r="GC26" s="228"/>
      <c r="GD26" s="228"/>
      <c r="GE26" s="228"/>
      <c r="GF26" s="228"/>
      <c r="GG26" s="228"/>
      <c r="GH26" s="228"/>
      <c r="GI26" s="228"/>
      <c r="GJ26" s="228"/>
      <c r="GK26" s="228"/>
      <c r="GL26" s="228"/>
      <c r="GM26" s="228"/>
      <c r="GN26" s="228"/>
      <c r="GO26" s="228"/>
      <c r="GP26" s="228"/>
      <c r="GQ26" s="228"/>
      <c r="GR26" s="228"/>
      <c r="GS26" s="228"/>
      <c r="GT26" s="228"/>
      <c r="GU26" s="228"/>
      <c r="GV26" s="228"/>
      <c r="GW26" s="228"/>
      <c r="GX26" s="228"/>
      <c r="GY26" s="228"/>
      <c r="GZ26" s="228"/>
      <c r="HA26" s="228"/>
      <c r="HB26" s="228"/>
      <c r="HC26" s="228"/>
      <c r="HD26" s="228"/>
      <c r="HE26" s="228"/>
      <c r="HF26" s="228"/>
      <c r="HG26" s="228"/>
      <c r="HH26" s="228"/>
      <c r="HI26" s="228"/>
      <c r="HJ26" s="228"/>
      <c r="HK26" s="228"/>
      <c r="HL26" s="228"/>
      <c r="HM26" s="228"/>
      <c r="HN26" s="228"/>
      <c r="HO26" s="228"/>
      <c r="HP26" s="228"/>
      <c r="HQ26" s="228"/>
      <c r="HR26" s="228"/>
      <c r="HS26" s="228"/>
      <c r="HT26" s="228"/>
      <c r="HU26" s="228"/>
      <c r="HV26" s="228"/>
      <c r="HW26" s="228"/>
      <c r="HX26" s="228"/>
      <c r="HY26" s="228"/>
      <c r="HZ26" s="228"/>
      <c r="IA26" s="228"/>
      <c r="IB26" s="228"/>
      <c r="IC26" s="228"/>
      <c r="ID26" s="228"/>
      <c r="IE26" s="228"/>
      <c r="IF26" s="228"/>
      <c r="IG26" s="228"/>
      <c r="IH26" s="228"/>
      <c r="II26" s="228"/>
      <c r="IJ26" s="228"/>
      <c r="IK26" s="228"/>
      <c r="IL26" s="228"/>
      <c r="IM26" s="228"/>
      <c r="IN26" s="228"/>
      <c r="IO26" s="228"/>
      <c r="IP26" s="228"/>
      <c r="IQ26" s="228"/>
      <c r="IR26" s="228"/>
      <c r="IS26" s="228"/>
      <c r="IT26" s="228"/>
      <c r="IU26" s="228"/>
      <c r="IV26" s="228"/>
      <c r="IW26" s="228"/>
      <c r="IX26" s="228"/>
      <c r="IY26" s="228"/>
      <c r="IZ26" s="228"/>
      <c r="JA26" s="228"/>
      <c r="JB26" s="228"/>
      <c r="JC26" s="228"/>
      <c r="JD26" s="228"/>
      <c r="JE26" s="228"/>
      <c r="JF26" s="228"/>
      <c r="JG26" s="228"/>
      <c r="JH26" s="228"/>
      <c r="JI26" s="228"/>
      <c r="JJ26" s="228"/>
      <c r="JK26" s="228"/>
      <c r="JL26" s="228"/>
      <c r="JM26" s="228"/>
      <c r="JN26" s="228"/>
      <c r="JO26" s="228"/>
      <c r="JP26" s="228"/>
      <c r="JQ26" s="228"/>
      <c r="JR26" s="228"/>
      <c r="JS26" s="228"/>
      <c r="JT26" s="228"/>
      <c r="JU26" s="228"/>
      <c r="JV26" s="228"/>
      <c r="JW26" s="228"/>
      <c r="JX26" s="228"/>
      <c r="JY26" s="228"/>
      <c r="JZ26" s="228"/>
      <c r="KA26" s="228"/>
      <c r="KB26" s="228"/>
      <c r="KC26" s="228"/>
      <c r="KD26" s="228"/>
      <c r="KE26" s="228"/>
      <c r="KF26" s="228"/>
      <c r="KG26" s="228"/>
      <c r="KH26" s="228"/>
      <c r="KI26" s="228"/>
      <c r="KJ26" s="228"/>
      <c r="KK26" s="228"/>
      <c r="KL26" s="228"/>
      <c r="KM26" s="228"/>
      <c r="KN26" s="228"/>
      <c r="KO26" s="228"/>
      <c r="KP26" s="228"/>
      <c r="KQ26" s="228"/>
      <c r="KR26" s="228"/>
      <c r="KS26" s="228"/>
      <c r="KT26" s="228"/>
      <c r="KU26" s="228"/>
      <c r="KV26" s="228"/>
      <c r="KW26" s="479"/>
    </row>
    <row r="27" spans="1:309" s="226" customFormat="1" ht="21" customHeight="1">
      <c r="A27" s="109"/>
      <c r="B27" s="112">
        <v>21</v>
      </c>
      <c r="C27" s="53" t="str">
        <v>JNSP10</v>
      </c>
      <c r="D27" s="132" t="str">
        <f t="shared" si="6"/>
        <v>Relay</v>
      </c>
      <c r="E27" s="132">
        <f t="shared" si="7"/>
        <v>4</v>
      </c>
      <c r="F27" s="132" t="str">
        <f t="shared" si="8"/>
        <v>Group</v>
      </c>
      <c r="G27" s="132" t="str">
        <f t="shared" si="9"/>
        <v>Non-Stg</v>
      </c>
      <c r="H27" s="213" t="str">
        <f t="shared" si="10"/>
        <v>JUNIOR</v>
      </c>
      <c r="I27" s="371" t="s">
        <v>577</v>
      </c>
      <c r="J27" s="371" t="s">
        <v>598</v>
      </c>
      <c r="K27" s="371" t="s">
        <v>600</v>
      </c>
      <c r="L27" s="371" t="s">
        <v>601</v>
      </c>
      <c r="M27" s="371"/>
      <c r="N27" s="371"/>
      <c r="O27" s="371"/>
      <c r="P27" s="371"/>
      <c r="Q27" s="371"/>
      <c r="R27" s="255" t="s">
        <v>567</v>
      </c>
      <c r="S27" s="255" t="s">
        <v>584</v>
      </c>
      <c r="T27" s="255" t="s">
        <v>606</v>
      </c>
      <c r="U27" s="255" t="s">
        <v>612</v>
      </c>
      <c r="V27" s="255"/>
      <c r="W27" s="255"/>
      <c r="X27" s="255"/>
      <c r="Y27" s="255"/>
      <c r="Z27" s="255"/>
      <c r="AA27" s="255" t="s">
        <v>561</v>
      </c>
      <c r="AB27" s="255" t="s">
        <v>578</v>
      </c>
      <c r="AC27" s="255" t="s">
        <v>594</v>
      </c>
      <c r="AD27" s="255" t="s">
        <v>621</v>
      </c>
      <c r="AE27" s="255"/>
      <c r="AF27" s="255"/>
      <c r="AG27" s="255"/>
      <c r="AH27" s="255"/>
      <c r="AI27" s="255"/>
      <c r="AJ27" s="255" t="s">
        <v>563</v>
      </c>
      <c r="AK27" s="255" t="s">
        <v>565</v>
      </c>
      <c r="AL27" s="255" t="s">
        <v>605</v>
      </c>
      <c r="AM27" s="255" t="s">
        <v>609</v>
      </c>
      <c r="AN27" s="255"/>
      <c r="AO27" s="255"/>
      <c r="AP27" s="255"/>
      <c r="AQ27" s="255"/>
      <c r="AR27" s="255"/>
      <c r="AS27" s="227"/>
      <c r="AT27" s="227"/>
      <c r="AU27" s="227"/>
      <c r="AV27" s="227"/>
      <c r="AW27" s="227"/>
      <c r="AX27" s="227"/>
      <c r="AY27" s="227"/>
      <c r="AZ27" s="227"/>
      <c r="BA27" s="227"/>
      <c r="BB27" s="227"/>
      <c r="BC27" s="227"/>
      <c r="BD27" s="227"/>
      <c r="BE27" s="227"/>
      <c r="BF27" s="227"/>
      <c r="BG27" s="227"/>
      <c r="BH27" s="227"/>
      <c r="BI27" s="227"/>
      <c r="BJ27" s="227"/>
      <c r="BK27" s="227"/>
      <c r="BL27" s="227"/>
      <c r="BM27" s="227"/>
      <c r="BN27" s="227"/>
      <c r="BO27" s="227"/>
      <c r="BP27" s="227"/>
      <c r="BQ27" s="227"/>
      <c r="BR27" s="227"/>
      <c r="BS27" s="227"/>
      <c r="BT27" s="227"/>
      <c r="BU27" s="227"/>
      <c r="BV27" s="227"/>
      <c r="BW27" s="227"/>
      <c r="BX27" s="227"/>
      <c r="BY27" s="227"/>
      <c r="BZ27" s="227"/>
      <c r="CA27" s="227"/>
      <c r="CB27" s="227"/>
      <c r="CC27" s="227"/>
      <c r="CD27" s="227"/>
      <c r="CE27" s="227"/>
      <c r="CF27" s="227"/>
      <c r="CG27" s="227"/>
      <c r="CH27" s="227"/>
      <c r="CI27" s="227"/>
      <c r="CJ27" s="227"/>
      <c r="CK27" s="227"/>
      <c r="CL27" s="227"/>
      <c r="CM27" s="227"/>
      <c r="CN27" s="227"/>
      <c r="CO27" s="227"/>
      <c r="CP27" s="227"/>
      <c r="CQ27" s="227"/>
      <c r="CR27" s="227"/>
      <c r="CS27" s="227"/>
      <c r="CT27" s="227"/>
      <c r="CU27" s="227"/>
      <c r="CV27" s="227"/>
      <c r="CW27" s="227"/>
      <c r="CX27" s="227"/>
      <c r="CY27" s="227"/>
      <c r="CZ27" s="227"/>
      <c r="DA27" s="227"/>
      <c r="DB27" s="227"/>
      <c r="DC27" s="227"/>
      <c r="DD27" s="227"/>
      <c r="DE27" s="227"/>
      <c r="DF27" s="227"/>
      <c r="DG27" s="227"/>
      <c r="DH27" s="227"/>
      <c r="DI27" s="227"/>
      <c r="DJ27" s="227"/>
      <c r="DK27" s="227"/>
      <c r="DL27" s="227"/>
      <c r="DM27" s="227"/>
      <c r="DN27" s="227"/>
      <c r="DO27" s="227"/>
      <c r="DP27" s="227"/>
      <c r="DQ27" s="227"/>
      <c r="DR27" s="227"/>
      <c r="DS27" s="227"/>
      <c r="DT27" s="227"/>
      <c r="DU27" s="227"/>
      <c r="DV27" s="227"/>
      <c r="DW27" s="227"/>
      <c r="DX27" s="227"/>
      <c r="DY27" s="227"/>
      <c r="DZ27" s="227"/>
      <c r="EA27" s="227"/>
      <c r="EB27" s="227"/>
      <c r="EC27" s="227"/>
      <c r="ED27" s="227"/>
      <c r="EE27" s="227"/>
      <c r="EF27" s="227"/>
      <c r="EG27" s="227"/>
      <c r="EH27" s="227"/>
      <c r="EI27" s="227"/>
      <c r="EJ27" s="227"/>
      <c r="EK27" s="227"/>
      <c r="EL27" s="227"/>
      <c r="EM27" s="227"/>
      <c r="EN27" s="227"/>
      <c r="EO27" s="227"/>
      <c r="EP27" s="227"/>
      <c r="EQ27" s="227"/>
      <c r="ER27" s="227"/>
      <c r="ES27" s="227"/>
      <c r="ET27" s="227"/>
      <c r="EU27" s="227"/>
      <c r="EV27" s="227"/>
      <c r="EW27" s="227"/>
      <c r="EX27" s="227"/>
      <c r="EY27" s="227"/>
      <c r="EZ27" s="227"/>
      <c r="FA27" s="227"/>
      <c r="FB27" s="227"/>
      <c r="FC27" s="227"/>
      <c r="FD27" s="227"/>
      <c r="FE27" s="227"/>
      <c r="FF27" s="227"/>
      <c r="FG27" s="227"/>
      <c r="FH27" s="227"/>
      <c r="FI27" s="227"/>
      <c r="FJ27" s="227"/>
      <c r="FK27" s="227"/>
      <c r="FL27" s="227"/>
      <c r="FM27" s="227"/>
      <c r="FN27" s="227"/>
      <c r="FO27" s="227"/>
      <c r="FP27" s="227"/>
      <c r="FQ27" s="227"/>
      <c r="FR27" s="227"/>
      <c r="FS27" s="227"/>
      <c r="FT27" s="227"/>
      <c r="FU27" s="227"/>
      <c r="FV27" s="227"/>
      <c r="FW27" s="227"/>
      <c r="FX27" s="227"/>
      <c r="FY27" s="227"/>
      <c r="FZ27" s="227"/>
      <c r="GA27" s="227"/>
      <c r="GB27" s="227"/>
      <c r="GC27" s="227"/>
      <c r="GD27" s="227"/>
      <c r="GE27" s="227"/>
      <c r="GF27" s="227"/>
      <c r="GG27" s="227"/>
      <c r="GH27" s="227"/>
      <c r="GI27" s="227"/>
      <c r="GJ27" s="227"/>
      <c r="GK27" s="227"/>
      <c r="GL27" s="227"/>
      <c r="GM27" s="227"/>
      <c r="GN27" s="227"/>
      <c r="GO27" s="227"/>
      <c r="GP27" s="227"/>
      <c r="GQ27" s="227"/>
      <c r="GR27" s="227"/>
      <c r="GS27" s="227"/>
      <c r="GT27" s="227"/>
      <c r="GU27" s="227"/>
      <c r="GV27" s="227"/>
      <c r="GW27" s="227"/>
      <c r="GX27" s="227"/>
      <c r="GY27" s="227"/>
      <c r="GZ27" s="227"/>
      <c r="HA27" s="227"/>
      <c r="HB27" s="227"/>
      <c r="HC27" s="227"/>
      <c r="HD27" s="227"/>
      <c r="HE27" s="227"/>
      <c r="HF27" s="227"/>
      <c r="HG27" s="227"/>
      <c r="HH27" s="227"/>
      <c r="HI27" s="227"/>
      <c r="HJ27" s="227"/>
      <c r="HK27" s="227"/>
      <c r="HL27" s="227"/>
      <c r="HM27" s="227"/>
      <c r="HN27" s="227"/>
      <c r="HO27" s="227"/>
      <c r="HP27" s="227"/>
      <c r="HQ27" s="227"/>
      <c r="HR27" s="227"/>
      <c r="HS27" s="227"/>
      <c r="HT27" s="227"/>
      <c r="HU27" s="227"/>
      <c r="HV27" s="227"/>
      <c r="HW27" s="227"/>
      <c r="HX27" s="227"/>
      <c r="HY27" s="227"/>
      <c r="HZ27" s="227"/>
      <c r="IA27" s="227"/>
      <c r="IB27" s="227"/>
      <c r="IC27" s="227"/>
      <c r="ID27" s="227"/>
      <c r="IE27" s="227"/>
      <c r="IF27" s="227"/>
      <c r="IG27" s="227"/>
      <c r="IH27" s="227"/>
      <c r="II27" s="227"/>
      <c r="IJ27" s="227"/>
      <c r="IK27" s="227"/>
      <c r="IL27" s="227"/>
      <c r="IM27" s="227"/>
      <c r="IN27" s="227"/>
      <c r="IO27" s="227"/>
      <c r="IP27" s="227"/>
      <c r="IQ27" s="227"/>
      <c r="IR27" s="227"/>
      <c r="IS27" s="227"/>
      <c r="IT27" s="227"/>
      <c r="IU27" s="227"/>
      <c r="IV27" s="227"/>
      <c r="IW27" s="227"/>
      <c r="IX27" s="227"/>
      <c r="IY27" s="227"/>
      <c r="IZ27" s="227"/>
      <c r="JA27" s="227"/>
      <c r="JB27" s="227"/>
      <c r="JC27" s="227"/>
      <c r="JD27" s="227"/>
      <c r="JE27" s="227"/>
      <c r="JF27" s="227"/>
      <c r="JG27" s="227"/>
      <c r="JH27" s="227"/>
      <c r="JI27" s="227"/>
      <c r="JJ27" s="227"/>
      <c r="JK27" s="227"/>
      <c r="JL27" s="227"/>
      <c r="JM27" s="227"/>
      <c r="JN27" s="227"/>
      <c r="JO27" s="227"/>
      <c r="JP27" s="227"/>
      <c r="JQ27" s="227"/>
      <c r="JR27" s="227"/>
      <c r="JS27" s="227"/>
      <c r="JT27" s="227"/>
      <c r="JU27" s="227"/>
      <c r="JV27" s="227"/>
      <c r="JW27" s="227"/>
      <c r="JX27" s="227"/>
      <c r="JY27" s="227"/>
      <c r="JZ27" s="227"/>
      <c r="KA27" s="227"/>
      <c r="KB27" s="227"/>
      <c r="KC27" s="227"/>
      <c r="KD27" s="227"/>
      <c r="KE27" s="227"/>
      <c r="KF27" s="227"/>
      <c r="KG27" s="227"/>
      <c r="KH27" s="227"/>
      <c r="KI27" s="227"/>
      <c r="KJ27" s="227"/>
      <c r="KK27" s="227"/>
      <c r="KL27" s="227"/>
      <c r="KM27" s="227"/>
      <c r="KN27" s="227"/>
      <c r="KO27" s="227"/>
      <c r="KP27" s="227"/>
      <c r="KQ27" s="227"/>
      <c r="KR27" s="227"/>
      <c r="KS27" s="227"/>
      <c r="KT27" s="227"/>
      <c r="KU27" s="227"/>
      <c r="KV27" s="227"/>
      <c r="KW27" s="479"/>
    </row>
    <row r="28" spans="1:309" s="226" customFormat="1" ht="21" customHeight="1" thickBot="1">
      <c r="A28" s="109"/>
      <c r="B28" s="112">
        <v>22</v>
      </c>
      <c r="C28" s="116" t="str">
        <v>SNSP01</v>
      </c>
      <c r="D28" s="136" t="str">
        <f t="shared" si="6"/>
        <v>Ball Thrawing</v>
      </c>
      <c r="E28" s="138">
        <f t="shared" si="7"/>
        <v>3</v>
      </c>
      <c r="F28" s="138" t="str">
        <f t="shared" si="8"/>
        <v>Single</v>
      </c>
      <c r="G28" s="138" t="str">
        <f t="shared" si="9"/>
        <v>Non-Stg</v>
      </c>
      <c r="H28" s="138" t="str">
        <f t="shared" si="10"/>
        <v>SENIOR</v>
      </c>
      <c r="I28" s="371" t="s">
        <v>640</v>
      </c>
      <c r="J28" s="371" t="s">
        <v>677</v>
      </c>
      <c r="K28" s="371" t="s">
        <v>690</v>
      </c>
      <c r="L28" s="371"/>
      <c r="M28" s="371"/>
      <c r="N28" s="371"/>
      <c r="O28" s="371"/>
      <c r="P28" s="371"/>
      <c r="Q28" s="371"/>
      <c r="R28" s="255" t="s">
        <v>655</v>
      </c>
      <c r="S28" s="255" t="s">
        <v>658</v>
      </c>
      <c r="T28" s="255" t="s">
        <v>699</v>
      </c>
      <c r="U28" s="255"/>
      <c r="V28" s="255"/>
      <c r="W28" s="255"/>
      <c r="X28" s="255"/>
      <c r="Y28" s="255"/>
      <c r="Z28" s="255"/>
      <c r="AA28" s="255" t="s">
        <v>626</v>
      </c>
      <c r="AB28" s="255" t="s">
        <v>670</v>
      </c>
      <c r="AC28" s="255" t="s">
        <v>693</v>
      </c>
      <c r="AD28" s="255"/>
      <c r="AE28" s="255"/>
      <c r="AF28" s="255"/>
      <c r="AG28" s="255"/>
      <c r="AH28" s="255"/>
      <c r="AI28" s="255"/>
      <c r="AJ28" s="255" t="s">
        <v>633</v>
      </c>
      <c r="AK28" s="255" t="s">
        <v>635</v>
      </c>
      <c r="AL28" s="255" t="s">
        <v>662</v>
      </c>
      <c r="AM28" s="255"/>
      <c r="AN28" s="255"/>
      <c r="AO28" s="255"/>
      <c r="AP28" s="255"/>
      <c r="AQ28" s="255"/>
      <c r="AR28" s="255"/>
      <c r="AS28" s="228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  <c r="BJ28" s="228"/>
      <c r="BK28" s="228"/>
      <c r="BL28" s="228"/>
      <c r="BM28" s="228"/>
      <c r="BN28" s="228"/>
      <c r="BO28" s="228"/>
      <c r="BP28" s="228"/>
      <c r="BQ28" s="228"/>
      <c r="BR28" s="228"/>
      <c r="BS28" s="228"/>
      <c r="BT28" s="228"/>
      <c r="BU28" s="228"/>
      <c r="BV28" s="228"/>
      <c r="BW28" s="228"/>
      <c r="BX28" s="228"/>
      <c r="BY28" s="228"/>
      <c r="BZ28" s="228"/>
      <c r="CA28" s="228"/>
      <c r="CB28" s="228"/>
      <c r="CC28" s="228"/>
      <c r="CD28" s="228"/>
      <c r="CE28" s="228"/>
      <c r="CF28" s="228"/>
      <c r="CG28" s="228"/>
      <c r="CH28" s="228"/>
      <c r="CI28" s="228"/>
      <c r="CJ28" s="228"/>
      <c r="CK28" s="228"/>
      <c r="CL28" s="228"/>
      <c r="CM28" s="228"/>
      <c r="CN28" s="228"/>
      <c r="CO28" s="228"/>
      <c r="CP28" s="228"/>
      <c r="CQ28" s="228"/>
      <c r="CR28" s="228"/>
      <c r="CS28" s="228"/>
      <c r="CT28" s="228"/>
      <c r="CU28" s="228"/>
      <c r="CV28" s="228"/>
      <c r="CW28" s="228"/>
      <c r="CX28" s="228"/>
      <c r="CY28" s="228"/>
      <c r="CZ28" s="228"/>
      <c r="DA28" s="228"/>
      <c r="DB28" s="228"/>
      <c r="DC28" s="228"/>
      <c r="DD28" s="228"/>
      <c r="DE28" s="228"/>
      <c r="DF28" s="228"/>
      <c r="DG28" s="228"/>
      <c r="DH28" s="228"/>
      <c r="DI28" s="228"/>
      <c r="DJ28" s="228"/>
      <c r="DK28" s="228"/>
      <c r="DL28" s="228"/>
      <c r="DM28" s="228"/>
      <c r="DN28" s="228"/>
      <c r="DO28" s="228"/>
      <c r="DP28" s="228"/>
      <c r="DQ28" s="228"/>
      <c r="DR28" s="228"/>
      <c r="DS28" s="228"/>
      <c r="DT28" s="228"/>
      <c r="DU28" s="228"/>
      <c r="DV28" s="228"/>
      <c r="DW28" s="228"/>
      <c r="DX28" s="228"/>
      <c r="DY28" s="228"/>
      <c r="DZ28" s="228"/>
      <c r="EA28" s="228"/>
      <c r="EB28" s="228"/>
      <c r="EC28" s="228"/>
      <c r="ED28" s="228"/>
      <c r="EE28" s="228"/>
      <c r="EF28" s="228"/>
      <c r="EG28" s="228"/>
      <c r="EH28" s="228"/>
      <c r="EI28" s="228"/>
      <c r="EJ28" s="228"/>
      <c r="EK28" s="228"/>
      <c r="EL28" s="228"/>
      <c r="EM28" s="228"/>
      <c r="EN28" s="228"/>
      <c r="EO28" s="228"/>
      <c r="EP28" s="228"/>
      <c r="EQ28" s="228"/>
      <c r="ER28" s="228"/>
      <c r="ES28" s="228"/>
      <c r="ET28" s="228"/>
      <c r="EU28" s="228"/>
      <c r="EV28" s="228"/>
      <c r="EW28" s="228"/>
      <c r="EX28" s="228"/>
      <c r="EY28" s="228"/>
      <c r="EZ28" s="228"/>
      <c r="FA28" s="228"/>
      <c r="FB28" s="228"/>
      <c r="FC28" s="228"/>
      <c r="FD28" s="228"/>
      <c r="FE28" s="228"/>
      <c r="FF28" s="228"/>
      <c r="FG28" s="228"/>
      <c r="FH28" s="228"/>
      <c r="FI28" s="228"/>
      <c r="FJ28" s="228"/>
      <c r="FK28" s="228"/>
      <c r="FL28" s="228"/>
      <c r="FM28" s="228"/>
      <c r="FN28" s="228"/>
      <c r="FO28" s="228"/>
      <c r="FP28" s="228"/>
      <c r="FQ28" s="228"/>
      <c r="FR28" s="228"/>
      <c r="FS28" s="228"/>
      <c r="FT28" s="228"/>
      <c r="FU28" s="228"/>
      <c r="FV28" s="228"/>
      <c r="FW28" s="228"/>
      <c r="FX28" s="228"/>
      <c r="FY28" s="228"/>
      <c r="FZ28" s="228"/>
      <c r="GA28" s="228"/>
      <c r="GB28" s="228"/>
      <c r="GC28" s="228"/>
      <c r="GD28" s="228"/>
      <c r="GE28" s="228"/>
      <c r="GF28" s="228"/>
      <c r="GG28" s="228"/>
      <c r="GH28" s="228"/>
      <c r="GI28" s="228"/>
      <c r="GJ28" s="228"/>
      <c r="GK28" s="228"/>
      <c r="GL28" s="228"/>
      <c r="GM28" s="228"/>
      <c r="GN28" s="228"/>
      <c r="GO28" s="228"/>
      <c r="GP28" s="228"/>
      <c r="GQ28" s="228"/>
      <c r="GR28" s="228"/>
      <c r="GS28" s="228"/>
      <c r="GT28" s="228"/>
      <c r="GU28" s="228"/>
      <c r="GV28" s="228"/>
      <c r="GW28" s="228"/>
      <c r="GX28" s="228"/>
      <c r="GY28" s="228"/>
      <c r="GZ28" s="228"/>
      <c r="HA28" s="228"/>
      <c r="HB28" s="228"/>
      <c r="HC28" s="228"/>
      <c r="HD28" s="228"/>
      <c r="HE28" s="228"/>
      <c r="HF28" s="228"/>
      <c r="HG28" s="228"/>
      <c r="HH28" s="228"/>
      <c r="HI28" s="228"/>
      <c r="HJ28" s="228"/>
      <c r="HK28" s="228"/>
      <c r="HL28" s="228"/>
      <c r="HM28" s="228"/>
      <c r="HN28" s="228"/>
      <c r="HO28" s="228"/>
      <c r="HP28" s="228"/>
      <c r="HQ28" s="228"/>
      <c r="HR28" s="228"/>
      <c r="HS28" s="228"/>
      <c r="HT28" s="228"/>
      <c r="HU28" s="228"/>
      <c r="HV28" s="228"/>
      <c r="HW28" s="228"/>
      <c r="HX28" s="228"/>
      <c r="HY28" s="228"/>
      <c r="HZ28" s="228"/>
      <c r="IA28" s="228"/>
      <c r="IB28" s="228"/>
      <c r="IC28" s="228"/>
      <c r="ID28" s="228"/>
      <c r="IE28" s="228"/>
      <c r="IF28" s="228"/>
      <c r="IG28" s="228"/>
      <c r="IH28" s="228"/>
      <c r="II28" s="228"/>
      <c r="IJ28" s="228"/>
      <c r="IK28" s="228"/>
      <c r="IL28" s="228"/>
      <c r="IM28" s="228"/>
      <c r="IN28" s="228"/>
      <c r="IO28" s="228"/>
      <c r="IP28" s="228"/>
      <c r="IQ28" s="228"/>
      <c r="IR28" s="228"/>
      <c r="IS28" s="228"/>
      <c r="IT28" s="228"/>
      <c r="IU28" s="228"/>
      <c r="IV28" s="228"/>
      <c r="IW28" s="228"/>
      <c r="IX28" s="228"/>
      <c r="IY28" s="228"/>
      <c r="IZ28" s="228"/>
      <c r="JA28" s="228"/>
      <c r="JB28" s="228"/>
      <c r="JC28" s="228"/>
      <c r="JD28" s="228"/>
      <c r="JE28" s="228"/>
      <c r="JF28" s="228"/>
      <c r="JG28" s="228"/>
      <c r="JH28" s="228"/>
      <c r="JI28" s="228"/>
      <c r="JJ28" s="228"/>
      <c r="JK28" s="228"/>
      <c r="JL28" s="228"/>
      <c r="JM28" s="228"/>
      <c r="JN28" s="228"/>
      <c r="JO28" s="228"/>
      <c r="JP28" s="228"/>
      <c r="JQ28" s="228"/>
      <c r="JR28" s="228"/>
      <c r="JS28" s="228"/>
      <c r="JT28" s="228"/>
      <c r="JU28" s="228"/>
      <c r="JV28" s="228"/>
      <c r="JW28" s="228"/>
      <c r="JX28" s="228"/>
      <c r="JY28" s="228"/>
      <c r="JZ28" s="228"/>
      <c r="KA28" s="228"/>
      <c r="KB28" s="228"/>
      <c r="KC28" s="228"/>
      <c r="KD28" s="228"/>
      <c r="KE28" s="228"/>
      <c r="KF28" s="228"/>
      <c r="KG28" s="228"/>
      <c r="KH28" s="228"/>
      <c r="KI28" s="228"/>
      <c r="KJ28" s="228"/>
      <c r="KK28" s="228"/>
      <c r="KL28" s="228"/>
      <c r="KM28" s="228"/>
      <c r="KN28" s="228"/>
      <c r="KO28" s="228"/>
      <c r="KP28" s="228"/>
      <c r="KQ28" s="228"/>
      <c r="KR28" s="228"/>
      <c r="KS28" s="228"/>
      <c r="KT28" s="228"/>
      <c r="KU28" s="228"/>
      <c r="KV28" s="228"/>
      <c r="KW28" s="479"/>
    </row>
    <row r="29" spans="1:309" s="226" customFormat="1" ht="21" customHeight="1">
      <c r="A29" s="109"/>
      <c r="B29" s="112">
        <v>23</v>
      </c>
      <c r="C29" s="53" t="str">
        <v>SNSP02</v>
      </c>
      <c r="D29" s="132" t="str">
        <f t="shared" si="6"/>
        <v>Discus Throw</v>
      </c>
      <c r="E29" s="132">
        <f t="shared" si="7"/>
        <v>3</v>
      </c>
      <c r="F29" s="132" t="str">
        <f t="shared" si="8"/>
        <v>Single</v>
      </c>
      <c r="G29" s="132" t="str">
        <f t="shared" si="9"/>
        <v>Non-Stg</v>
      </c>
      <c r="H29" s="213" t="str">
        <f t="shared" si="10"/>
        <v>SENIOR</v>
      </c>
      <c r="I29" s="371" t="s">
        <v>686</v>
      </c>
      <c r="J29" s="371" t="s">
        <v>690</v>
      </c>
      <c r="K29" s="371" t="s">
        <v>698</v>
      </c>
      <c r="L29" s="371"/>
      <c r="M29" s="371"/>
      <c r="N29" s="371"/>
      <c r="O29" s="371"/>
      <c r="P29" s="371"/>
      <c r="Q29" s="371"/>
      <c r="R29" s="255" t="s">
        <v>666</v>
      </c>
      <c r="S29" s="255" t="s">
        <v>683</v>
      </c>
      <c r="T29" s="255" t="s">
        <v>701</v>
      </c>
      <c r="U29" s="255"/>
      <c r="V29" s="255"/>
      <c r="W29" s="255"/>
      <c r="X29" s="255"/>
      <c r="Y29" s="255"/>
      <c r="Z29" s="255"/>
      <c r="AA29" s="255" t="s">
        <v>625</v>
      </c>
      <c r="AB29" s="255" t="s">
        <v>670</v>
      </c>
      <c r="AC29" s="255" t="s">
        <v>693</v>
      </c>
      <c r="AD29" s="255"/>
      <c r="AE29" s="255"/>
      <c r="AF29" s="255"/>
      <c r="AG29" s="255"/>
      <c r="AH29" s="255"/>
      <c r="AI29" s="255"/>
      <c r="AJ29" s="255" t="s">
        <v>641</v>
      </c>
      <c r="AK29" s="255" t="s">
        <v>643</v>
      </c>
      <c r="AL29" s="255" t="s">
        <v>697</v>
      </c>
      <c r="AM29" s="255"/>
      <c r="AN29" s="255"/>
      <c r="AO29" s="255"/>
      <c r="AP29" s="255"/>
      <c r="AQ29" s="255"/>
      <c r="AR29" s="255"/>
      <c r="AS29" s="227"/>
      <c r="AT29" s="227"/>
      <c r="AU29" s="227"/>
      <c r="AV29" s="227"/>
      <c r="AW29" s="227"/>
      <c r="AX29" s="227"/>
      <c r="AY29" s="227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  <c r="BJ29" s="227"/>
      <c r="BK29" s="227"/>
      <c r="BL29" s="227"/>
      <c r="BM29" s="227"/>
      <c r="BN29" s="227"/>
      <c r="BO29" s="227"/>
      <c r="BP29" s="227"/>
      <c r="BQ29" s="227"/>
      <c r="BR29" s="227"/>
      <c r="BS29" s="227"/>
      <c r="BT29" s="227"/>
      <c r="BU29" s="227"/>
      <c r="BV29" s="227"/>
      <c r="BW29" s="227"/>
      <c r="BX29" s="227"/>
      <c r="BY29" s="227"/>
      <c r="BZ29" s="227"/>
      <c r="CA29" s="227"/>
      <c r="CB29" s="227"/>
      <c r="CC29" s="227"/>
      <c r="CD29" s="227"/>
      <c r="CE29" s="227"/>
      <c r="CF29" s="227"/>
      <c r="CG29" s="227"/>
      <c r="CH29" s="227"/>
      <c r="CI29" s="227"/>
      <c r="CJ29" s="227"/>
      <c r="CK29" s="227"/>
      <c r="CL29" s="227"/>
      <c r="CM29" s="227"/>
      <c r="CN29" s="227"/>
      <c r="CO29" s="227"/>
      <c r="CP29" s="227"/>
      <c r="CQ29" s="227"/>
      <c r="CR29" s="227"/>
      <c r="CS29" s="227"/>
      <c r="CT29" s="227"/>
      <c r="CU29" s="227"/>
      <c r="CV29" s="227"/>
      <c r="CW29" s="227"/>
      <c r="CX29" s="227"/>
      <c r="CY29" s="227"/>
      <c r="CZ29" s="227"/>
      <c r="DA29" s="227"/>
      <c r="DB29" s="227"/>
      <c r="DC29" s="227"/>
      <c r="DD29" s="227"/>
      <c r="DE29" s="227"/>
      <c r="DF29" s="227"/>
      <c r="DG29" s="227"/>
      <c r="DH29" s="227"/>
      <c r="DI29" s="227"/>
      <c r="DJ29" s="227"/>
      <c r="DK29" s="227"/>
      <c r="DL29" s="227"/>
      <c r="DM29" s="227"/>
      <c r="DN29" s="227"/>
      <c r="DO29" s="227"/>
      <c r="DP29" s="227"/>
      <c r="DQ29" s="227"/>
      <c r="DR29" s="227"/>
      <c r="DS29" s="227"/>
      <c r="DT29" s="227"/>
      <c r="DU29" s="227"/>
      <c r="DV29" s="227"/>
      <c r="DW29" s="227"/>
      <c r="DX29" s="227"/>
      <c r="DY29" s="227"/>
      <c r="DZ29" s="227"/>
      <c r="EA29" s="227"/>
      <c r="EB29" s="227"/>
      <c r="EC29" s="227"/>
      <c r="ED29" s="227"/>
      <c r="EE29" s="227"/>
      <c r="EF29" s="227"/>
      <c r="EG29" s="227"/>
      <c r="EH29" s="227"/>
      <c r="EI29" s="227"/>
      <c r="EJ29" s="227"/>
      <c r="EK29" s="227"/>
      <c r="EL29" s="227"/>
      <c r="EM29" s="227"/>
      <c r="EN29" s="227"/>
      <c r="EO29" s="227"/>
      <c r="EP29" s="227"/>
      <c r="EQ29" s="227"/>
      <c r="ER29" s="227"/>
      <c r="ES29" s="227"/>
      <c r="ET29" s="227"/>
      <c r="EU29" s="227"/>
      <c r="EV29" s="227"/>
      <c r="EW29" s="227"/>
      <c r="EX29" s="227"/>
      <c r="EY29" s="227"/>
      <c r="EZ29" s="227"/>
      <c r="FA29" s="227"/>
      <c r="FB29" s="227"/>
      <c r="FC29" s="227"/>
      <c r="FD29" s="227"/>
      <c r="FE29" s="227"/>
      <c r="FF29" s="227"/>
      <c r="FG29" s="227"/>
      <c r="FH29" s="227"/>
      <c r="FI29" s="227"/>
      <c r="FJ29" s="227"/>
      <c r="FK29" s="227"/>
      <c r="FL29" s="227"/>
      <c r="FM29" s="227"/>
      <c r="FN29" s="227"/>
      <c r="FO29" s="227"/>
      <c r="FP29" s="227"/>
      <c r="FQ29" s="227"/>
      <c r="FR29" s="227"/>
      <c r="FS29" s="227"/>
      <c r="FT29" s="227"/>
      <c r="FU29" s="227"/>
      <c r="FV29" s="227"/>
      <c r="FW29" s="227"/>
      <c r="FX29" s="227"/>
      <c r="FY29" s="227"/>
      <c r="FZ29" s="227"/>
      <c r="GA29" s="227"/>
      <c r="GB29" s="227"/>
      <c r="GC29" s="227"/>
      <c r="GD29" s="227"/>
      <c r="GE29" s="227"/>
      <c r="GF29" s="227"/>
      <c r="GG29" s="227"/>
      <c r="GH29" s="227"/>
      <c r="GI29" s="227"/>
      <c r="GJ29" s="227"/>
      <c r="GK29" s="227"/>
      <c r="GL29" s="227"/>
      <c r="GM29" s="227"/>
      <c r="GN29" s="227"/>
      <c r="GO29" s="227"/>
      <c r="GP29" s="227"/>
      <c r="GQ29" s="227"/>
      <c r="GR29" s="227"/>
      <c r="GS29" s="227"/>
      <c r="GT29" s="227"/>
      <c r="GU29" s="227"/>
      <c r="GV29" s="227"/>
      <c r="GW29" s="227"/>
      <c r="GX29" s="227"/>
      <c r="GY29" s="227"/>
      <c r="GZ29" s="227"/>
      <c r="HA29" s="227"/>
      <c r="HB29" s="227"/>
      <c r="HC29" s="227"/>
      <c r="HD29" s="227"/>
      <c r="HE29" s="227"/>
      <c r="HF29" s="227"/>
      <c r="HG29" s="227"/>
      <c r="HH29" s="227"/>
      <c r="HI29" s="227"/>
      <c r="HJ29" s="227"/>
      <c r="HK29" s="227"/>
      <c r="HL29" s="227"/>
      <c r="HM29" s="227"/>
      <c r="HN29" s="227"/>
      <c r="HO29" s="227"/>
      <c r="HP29" s="227"/>
      <c r="HQ29" s="227"/>
      <c r="HR29" s="227"/>
      <c r="HS29" s="227"/>
      <c r="HT29" s="227"/>
      <c r="HU29" s="227"/>
      <c r="HV29" s="227"/>
      <c r="HW29" s="227"/>
      <c r="HX29" s="227"/>
      <c r="HY29" s="227"/>
      <c r="HZ29" s="227"/>
      <c r="IA29" s="227"/>
      <c r="IB29" s="227"/>
      <c r="IC29" s="227"/>
      <c r="ID29" s="227"/>
      <c r="IE29" s="227"/>
      <c r="IF29" s="227"/>
      <c r="IG29" s="227"/>
      <c r="IH29" s="227"/>
      <c r="II29" s="227"/>
      <c r="IJ29" s="227"/>
      <c r="IK29" s="227"/>
      <c r="IL29" s="227"/>
      <c r="IM29" s="227"/>
      <c r="IN29" s="227"/>
      <c r="IO29" s="227"/>
      <c r="IP29" s="227"/>
      <c r="IQ29" s="227"/>
      <c r="IR29" s="227"/>
      <c r="IS29" s="227"/>
      <c r="IT29" s="227"/>
      <c r="IU29" s="227"/>
      <c r="IV29" s="227"/>
      <c r="IW29" s="227"/>
      <c r="IX29" s="227"/>
      <c r="IY29" s="227"/>
      <c r="IZ29" s="227"/>
      <c r="JA29" s="227"/>
      <c r="JB29" s="227"/>
      <c r="JC29" s="227"/>
      <c r="JD29" s="227"/>
      <c r="JE29" s="227"/>
      <c r="JF29" s="227"/>
      <c r="JG29" s="227"/>
      <c r="JH29" s="227"/>
      <c r="JI29" s="227"/>
      <c r="JJ29" s="227"/>
      <c r="JK29" s="227"/>
      <c r="JL29" s="227"/>
      <c r="JM29" s="227"/>
      <c r="JN29" s="227"/>
      <c r="JO29" s="227"/>
      <c r="JP29" s="227"/>
      <c r="JQ29" s="227"/>
      <c r="JR29" s="227"/>
      <c r="JS29" s="227"/>
      <c r="JT29" s="227"/>
      <c r="JU29" s="227"/>
      <c r="JV29" s="227"/>
      <c r="JW29" s="227"/>
      <c r="JX29" s="227"/>
      <c r="JY29" s="227"/>
      <c r="JZ29" s="227"/>
      <c r="KA29" s="227"/>
      <c r="KB29" s="227"/>
      <c r="KC29" s="227"/>
      <c r="KD29" s="227"/>
      <c r="KE29" s="227"/>
      <c r="KF29" s="227"/>
      <c r="KG29" s="227"/>
      <c r="KH29" s="227"/>
      <c r="KI29" s="227"/>
      <c r="KJ29" s="227"/>
      <c r="KK29" s="227"/>
      <c r="KL29" s="227"/>
      <c r="KM29" s="227"/>
      <c r="KN29" s="227"/>
      <c r="KO29" s="227"/>
      <c r="KP29" s="227"/>
      <c r="KQ29" s="227"/>
      <c r="KR29" s="227"/>
      <c r="KS29" s="227"/>
      <c r="KT29" s="227"/>
      <c r="KU29" s="227"/>
      <c r="KV29" s="227"/>
      <c r="KW29" s="479"/>
    </row>
    <row r="30" spans="1:309" s="226" customFormat="1" ht="21" customHeight="1" thickBot="1">
      <c r="A30" s="109"/>
      <c r="B30" s="112">
        <v>24</v>
      </c>
      <c r="C30" s="116" t="str">
        <v>SNSP03</v>
      </c>
      <c r="D30" s="136" t="str">
        <f t="shared" si="6"/>
        <v>High Jump</v>
      </c>
      <c r="E30" s="138">
        <f t="shared" si="7"/>
        <v>3</v>
      </c>
      <c r="F30" s="138" t="str">
        <f t="shared" si="8"/>
        <v>Single</v>
      </c>
      <c r="G30" s="138" t="str">
        <f t="shared" si="9"/>
        <v>Non-Stg</v>
      </c>
      <c r="H30" s="138" t="str">
        <f t="shared" si="10"/>
        <v>SENIOR</v>
      </c>
      <c r="I30" s="371" t="s">
        <v>653</v>
      </c>
      <c r="J30" s="371" t="s">
        <v>656</v>
      </c>
      <c r="K30" s="371" t="s">
        <v>684</v>
      </c>
      <c r="L30" s="371"/>
      <c r="M30" s="371"/>
      <c r="N30" s="371"/>
      <c r="O30" s="371"/>
      <c r="P30" s="371"/>
      <c r="Q30" s="371"/>
      <c r="R30" s="255" t="s">
        <v>622</v>
      </c>
      <c r="S30" s="255" t="s">
        <v>672</v>
      </c>
      <c r="T30" s="255" t="s">
        <v>675</v>
      </c>
      <c r="U30" s="255"/>
      <c r="V30" s="255"/>
      <c r="W30" s="255"/>
      <c r="X30" s="255"/>
      <c r="Y30" s="255"/>
      <c r="Z30" s="255"/>
      <c r="AA30" s="255" t="s">
        <v>628</v>
      </c>
      <c r="AB30" s="255" t="s">
        <v>646</v>
      </c>
      <c r="AC30" s="255" t="s">
        <v>691</v>
      </c>
      <c r="AD30" s="255"/>
      <c r="AE30" s="255"/>
      <c r="AF30" s="255"/>
      <c r="AG30" s="255"/>
      <c r="AH30" s="255"/>
      <c r="AI30" s="255"/>
      <c r="AJ30" s="255" t="s">
        <v>627</v>
      </c>
      <c r="AK30" s="255" t="s">
        <v>648</v>
      </c>
      <c r="AL30" s="255" t="s">
        <v>669</v>
      </c>
      <c r="AM30" s="255"/>
      <c r="AN30" s="255"/>
      <c r="AO30" s="255"/>
      <c r="AP30" s="255"/>
      <c r="AQ30" s="255"/>
      <c r="AR30" s="255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  <c r="HP30" s="228"/>
      <c r="HQ30" s="228"/>
      <c r="HR30" s="228"/>
      <c r="HS30" s="228"/>
      <c r="HT30" s="228"/>
      <c r="HU30" s="228"/>
      <c r="HV30" s="228"/>
      <c r="HW30" s="228"/>
      <c r="HX30" s="228"/>
      <c r="HY30" s="228"/>
      <c r="HZ30" s="228"/>
      <c r="IA30" s="228"/>
      <c r="IB30" s="228"/>
      <c r="IC30" s="228"/>
      <c r="ID30" s="228"/>
      <c r="IE30" s="228"/>
      <c r="IF30" s="228"/>
      <c r="IG30" s="228"/>
      <c r="IH30" s="228"/>
      <c r="II30" s="228"/>
      <c r="IJ30" s="228"/>
      <c r="IK30" s="228"/>
      <c r="IL30" s="228"/>
      <c r="IM30" s="228"/>
      <c r="IN30" s="228"/>
      <c r="IO30" s="228"/>
      <c r="IP30" s="228"/>
      <c r="IQ30" s="228"/>
      <c r="IR30" s="228"/>
      <c r="IS30" s="228"/>
      <c r="IT30" s="228"/>
      <c r="IU30" s="228"/>
      <c r="IV30" s="228"/>
      <c r="IW30" s="228"/>
      <c r="IX30" s="228"/>
      <c r="IY30" s="228"/>
      <c r="IZ30" s="228"/>
      <c r="JA30" s="228"/>
      <c r="JB30" s="228"/>
      <c r="JC30" s="228"/>
      <c r="JD30" s="228"/>
      <c r="JE30" s="228"/>
      <c r="JF30" s="228"/>
      <c r="JG30" s="228"/>
      <c r="JH30" s="228"/>
      <c r="JI30" s="228"/>
      <c r="JJ30" s="228"/>
      <c r="JK30" s="228"/>
      <c r="JL30" s="228"/>
      <c r="JM30" s="228"/>
      <c r="JN30" s="228"/>
      <c r="JO30" s="228"/>
      <c r="JP30" s="228"/>
      <c r="JQ30" s="228"/>
      <c r="JR30" s="228"/>
      <c r="JS30" s="228"/>
      <c r="JT30" s="228"/>
      <c r="JU30" s="228"/>
      <c r="JV30" s="228"/>
      <c r="JW30" s="228"/>
      <c r="JX30" s="228"/>
      <c r="JY30" s="228"/>
      <c r="JZ30" s="228"/>
      <c r="KA30" s="228"/>
      <c r="KB30" s="228"/>
      <c r="KC30" s="228"/>
      <c r="KD30" s="228"/>
      <c r="KE30" s="228"/>
      <c r="KF30" s="228"/>
      <c r="KG30" s="228"/>
      <c r="KH30" s="228"/>
      <c r="KI30" s="228"/>
      <c r="KJ30" s="228"/>
      <c r="KK30" s="228"/>
      <c r="KL30" s="228"/>
      <c r="KM30" s="228"/>
      <c r="KN30" s="228"/>
      <c r="KO30" s="228"/>
      <c r="KP30" s="228"/>
      <c r="KQ30" s="228"/>
      <c r="KR30" s="228"/>
      <c r="KS30" s="228"/>
      <c r="KT30" s="228"/>
      <c r="KU30" s="228"/>
      <c r="KV30" s="228"/>
      <c r="KW30" s="479"/>
    </row>
    <row r="31" spans="1:309" s="226" customFormat="1" ht="21" customHeight="1">
      <c r="A31" s="109"/>
      <c r="B31" s="112">
        <v>25</v>
      </c>
      <c r="C31" s="53" t="str">
        <v>SNSP04</v>
      </c>
      <c r="D31" s="132" t="str">
        <f t="shared" si="6"/>
        <v>Javelin Throw</v>
      </c>
      <c r="E31" s="132">
        <f t="shared" si="7"/>
        <v>3</v>
      </c>
      <c r="F31" s="132" t="str">
        <f t="shared" si="8"/>
        <v>Single</v>
      </c>
      <c r="G31" s="132" t="str">
        <f t="shared" si="9"/>
        <v>Non-Stg</v>
      </c>
      <c r="H31" s="213" t="str">
        <f t="shared" si="10"/>
        <v>SENIOR</v>
      </c>
      <c r="I31" s="371" t="s">
        <v>649</v>
      </c>
      <c r="J31" s="371" t="s">
        <v>677</v>
      </c>
      <c r="K31" s="371" t="s">
        <v>690</v>
      </c>
      <c r="L31" s="371"/>
      <c r="M31" s="371"/>
      <c r="N31" s="371"/>
      <c r="O31" s="371"/>
      <c r="P31" s="371"/>
      <c r="Q31" s="371"/>
      <c r="R31" s="255" t="s">
        <v>666</v>
      </c>
      <c r="S31" s="255" t="s">
        <v>683</v>
      </c>
      <c r="T31" s="255" t="s">
        <v>701</v>
      </c>
      <c r="U31" s="255"/>
      <c r="V31" s="255"/>
      <c r="W31" s="255"/>
      <c r="X31" s="255"/>
      <c r="Y31" s="255"/>
      <c r="Z31" s="255"/>
      <c r="AA31" s="255" t="s">
        <v>625</v>
      </c>
      <c r="AB31" s="255" t="s">
        <v>679</v>
      </c>
      <c r="AC31" s="255" t="s">
        <v>693</v>
      </c>
      <c r="AD31" s="255"/>
      <c r="AE31" s="255"/>
      <c r="AF31" s="255"/>
      <c r="AG31" s="255"/>
      <c r="AH31" s="255"/>
      <c r="AI31" s="255"/>
      <c r="AJ31" s="255" t="s">
        <v>648</v>
      </c>
      <c r="AK31" s="255" t="s">
        <v>665</v>
      </c>
      <c r="AL31" s="255" t="s">
        <v>668</v>
      </c>
      <c r="AM31" s="255"/>
      <c r="AN31" s="255"/>
      <c r="AO31" s="255"/>
      <c r="AP31" s="255"/>
      <c r="AQ31" s="255"/>
      <c r="AR31" s="255"/>
      <c r="AS31" s="227"/>
      <c r="AT31" s="227"/>
      <c r="AU31" s="227"/>
      <c r="AV31" s="227"/>
      <c r="AW31" s="227"/>
      <c r="AX31" s="227"/>
      <c r="AY31" s="227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BJ31" s="227"/>
      <c r="BK31" s="227"/>
      <c r="BL31" s="227"/>
      <c r="BM31" s="227"/>
      <c r="BN31" s="227"/>
      <c r="BO31" s="227"/>
      <c r="BP31" s="227"/>
      <c r="BQ31" s="227"/>
      <c r="BR31" s="227"/>
      <c r="BS31" s="227"/>
      <c r="BT31" s="227"/>
      <c r="BU31" s="227"/>
      <c r="BV31" s="227"/>
      <c r="BW31" s="227"/>
      <c r="BX31" s="227"/>
      <c r="BY31" s="227"/>
      <c r="BZ31" s="227"/>
      <c r="CA31" s="227"/>
      <c r="CB31" s="227"/>
      <c r="CC31" s="227"/>
      <c r="CD31" s="227"/>
      <c r="CE31" s="227"/>
      <c r="CF31" s="227"/>
      <c r="CG31" s="227"/>
      <c r="CH31" s="227"/>
      <c r="CI31" s="227"/>
      <c r="CJ31" s="227"/>
      <c r="CK31" s="227"/>
      <c r="CL31" s="227"/>
      <c r="CM31" s="227"/>
      <c r="CN31" s="227"/>
      <c r="CO31" s="227"/>
      <c r="CP31" s="227"/>
      <c r="CQ31" s="227"/>
      <c r="CR31" s="227"/>
      <c r="CS31" s="227"/>
      <c r="CT31" s="227"/>
      <c r="CU31" s="227"/>
      <c r="CV31" s="227"/>
      <c r="CW31" s="227"/>
      <c r="CX31" s="227"/>
      <c r="CY31" s="227"/>
      <c r="CZ31" s="227"/>
      <c r="DA31" s="227"/>
      <c r="DB31" s="227"/>
      <c r="DC31" s="227"/>
      <c r="DD31" s="227"/>
      <c r="DE31" s="227"/>
      <c r="DF31" s="227"/>
      <c r="DG31" s="227"/>
      <c r="DH31" s="227"/>
      <c r="DI31" s="227"/>
      <c r="DJ31" s="227"/>
      <c r="DK31" s="227"/>
      <c r="DL31" s="227"/>
      <c r="DM31" s="227"/>
      <c r="DN31" s="227"/>
      <c r="DO31" s="227"/>
      <c r="DP31" s="227"/>
      <c r="DQ31" s="227"/>
      <c r="DR31" s="227"/>
      <c r="DS31" s="227"/>
      <c r="DT31" s="227"/>
      <c r="DU31" s="227"/>
      <c r="DV31" s="227"/>
      <c r="DW31" s="227"/>
      <c r="DX31" s="227"/>
      <c r="DY31" s="227"/>
      <c r="DZ31" s="227"/>
      <c r="EA31" s="227"/>
      <c r="EB31" s="227"/>
      <c r="EC31" s="227"/>
      <c r="ED31" s="227"/>
      <c r="EE31" s="227"/>
      <c r="EF31" s="227"/>
      <c r="EG31" s="227"/>
      <c r="EH31" s="227"/>
      <c r="EI31" s="227"/>
      <c r="EJ31" s="227"/>
      <c r="EK31" s="227"/>
      <c r="EL31" s="227"/>
      <c r="EM31" s="227"/>
      <c r="EN31" s="227"/>
      <c r="EO31" s="227"/>
      <c r="EP31" s="227"/>
      <c r="EQ31" s="227"/>
      <c r="ER31" s="227"/>
      <c r="ES31" s="227"/>
      <c r="ET31" s="227"/>
      <c r="EU31" s="227"/>
      <c r="EV31" s="227"/>
      <c r="EW31" s="227"/>
      <c r="EX31" s="227"/>
      <c r="EY31" s="227"/>
      <c r="EZ31" s="227"/>
      <c r="FA31" s="227"/>
      <c r="FB31" s="227"/>
      <c r="FC31" s="227"/>
      <c r="FD31" s="227"/>
      <c r="FE31" s="227"/>
      <c r="FF31" s="227"/>
      <c r="FG31" s="227"/>
      <c r="FH31" s="227"/>
      <c r="FI31" s="227"/>
      <c r="FJ31" s="227"/>
      <c r="FK31" s="227"/>
      <c r="FL31" s="227"/>
      <c r="FM31" s="227"/>
      <c r="FN31" s="227"/>
      <c r="FO31" s="227"/>
      <c r="FP31" s="227"/>
      <c r="FQ31" s="227"/>
      <c r="FR31" s="227"/>
      <c r="FS31" s="227"/>
      <c r="FT31" s="227"/>
      <c r="FU31" s="227"/>
      <c r="FV31" s="227"/>
      <c r="FW31" s="227"/>
      <c r="FX31" s="227"/>
      <c r="FY31" s="227"/>
      <c r="FZ31" s="227"/>
      <c r="GA31" s="227"/>
      <c r="GB31" s="227"/>
      <c r="GC31" s="227"/>
      <c r="GD31" s="227"/>
      <c r="GE31" s="227"/>
      <c r="GF31" s="227"/>
      <c r="GG31" s="227"/>
      <c r="GH31" s="227"/>
      <c r="GI31" s="227"/>
      <c r="GJ31" s="227"/>
      <c r="GK31" s="227"/>
      <c r="GL31" s="227"/>
      <c r="GM31" s="227"/>
      <c r="GN31" s="227"/>
      <c r="GO31" s="227"/>
      <c r="GP31" s="227"/>
      <c r="GQ31" s="227"/>
      <c r="GR31" s="227"/>
      <c r="GS31" s="227"/>
      <c r="GT31" s="227"/>
      <c r="GU31" s="227"/>
      <c r="GV31" s="227"/>
      <c r="GW31" s="227"/>
      <c r="GX31" s="227"/>
      <c r="GY31" s="227"/>
      <c r="GZ31" s="227"/>
      <c r="HA31" s="227"/>
      <c r="HB31" s="227"/>
      <c r="HC31" s="227"/>
      <c r="HD31" s="227"/>
      <c r="HE31" s="227"/>
      <c r="HF31" s="227"/>
      <c r="HG31" s="227"/>
      <c r="HH31" s="227"/>
      <c r="HI31" s="227"/>
      <c r="HJ31" s="227"/>
      <c r="HK31" s="227"/>
      <c r="HL31" s="227"/>
      <c r="HM31" s="227"/>
      <c r="HN31" s="227"/>
      <c r="HO31" s="227"/>
      <c r="HP31" s="227"/>
      <c r="HQ31" s="227"/>
      <c r="HR31" s="227"/>
      <c r="HS31" s="227"/>
      <c r="HT31" s="227"/>
      <c r="HU31" s="227"/>
      <c r="HV31" s="227"/>
      <c r="HW31" s="227"/>
      <c r="HX31" s="227"/>
      <c r="HY31" s="227"/>
      <c r="HZ31" s="227"/>
      <c r="IA31" s="227"/>
      <c r="IB31" s="227"/>
      <c r="IC31" s="227"/>
      <c r="ID31" s="227"/>
      <c r="IE31" s="227"/>
      <c r="IF31" s="227"/>
      <c r="IG31" s="227"/>
      <c r="IH31" s="227"/>
      <c r="II31" s="227"/>
      <c r="IJ31" s="227"/>
      <c r="IK31" s="227"/>
      <c r="IL31" s="227"/>
      <c r="IM31" s="227"/>
      <c r="IN31" s="227"/>
      <c r="IO31" s="227"/>
      <c r="IP31" s="227"/>
      <c r="IQ31" s="227"/>
      <c r="IR31" s="227"/>
      <c r="IS31" s="227"/>
      <c r="IT31" s="227"/>
      <c r="IU31" s="227"/>
      <c r="IV31" s="227"/>
      <c r="IW31" s="227"/>
      <c r="IX31" s="227"/>
      <c r="IY31" s="227"/>
      <c r="IZ31" s="227"/>
      <c r="JA31" s="227"/>
      <c r="JB31" s="227"/>
      <c r="JC31" s="227"/>
      <c r="JD31" s="227"/>
      <c r="JE31" s="227"/>
      <c r="JF31" s="227"/>
      <c r="JG31" s="227"/>
      <c r="JH31" s="227"/>
      <c r="JI31" s="227"/>
      <c r="JJ31" s="227"/>
      <c r="JK31" s="227"/>
      <c r="JL31" s="227"/>
      <c r="JM31" s="227"/>
      <c r="JN31" s="227"/>
      <c r="JO31" s="227"/>
      <c r="JP31" s="227"/>
      <c r="JQ31" s="227"/>
      <c r="JR31" s="227"/>
      <c r="JS31" s="227"/>
      <c r="JT31" s="227"/>
      <c r="JU31" s="227"/>
      <c r="JV31" s="227"/>
      <c r="JW31" s="227"/>
      <c r="JX31" s="227"/>
      <c r="JY31" s="227"/>
      <c r="JZ31" s="227"/>
      <c r="KA31" s="227"/>
      <c r="KB31" s="227"/>
      <c r="KC31" s="227"/>
      <c r="KD31" s="227"/>
      <c r="KE31" s="227"/>
      <c r="KF31" s="227"/>
      <c r="KG31" s="227"/>
      <c r="KH31" s="227"/>
      <c r="KI31" s="227"/>
      <c r="KJ31" s="227"/>
      <c r="KK31" s="227"/>
      <c r="KL31" s="227"/>
      <c r="KM31" s="227"/>
      <c r="KN31" s="227"/>
      <c r="KO31" s="227"/>
      <c r="KP31" s="227"/>
      <c r="KQ31" s="227"/>
      <c r="KR31" s="227"/>
      <c r="KS31" s="227"/>
      <c r="KT31" s="227"/>
      <c r="KU31" s="227"/>
      <c r="KV31" s="227"/>
      <c r="KW31" s="479"/>
    </row>
    <row r="32" spans="1:309" s="226" customFormat="1" ht="21" customHeight="1" thickBot="1">
      <c r="A32" s="109"/>
      <c r="B32" s="112">
        <v>26</v>
      </c>
      <c r="C32" s="116" t="str">
        <v>SNSP05</v>
      </c>
      <c r="D32" s="136" t="str">
        <f t="shared" si="6"/>
        <v>Kick off</v>
      </c>
      <c r="E32" s="138">
        <f t="shared" si="7"/>
        <v>3</v>
      </c>
      <c r="F32" s="138" t="str">
        <f t="shared" si="8"/>
        <v>Single</v>
      </c>
      <c r="G32" s="138" t="str">
        <f t="shared" si="9"/>
        <v>Non-Stg</v>
      </c>
      <c r="H32" s="138" t="str">
        <f t="shared" si="10"/>
        <v>SENIOR</v>
      </c>
      <c r="I32" s="371" t="s">
        <v>637</v>
      </c>
      <c r="J32" s="371" t="s">
        <v>677</v>
      </c>
      <c r="K32" s="371" t="s">
        <v>686</v>
      </c>
      <c r="L32" s="371"/>
      <c r="M32" s="371"/>
      <c r="N32" s="371"/>
      <c r="O32" s="371"/>
      <c r="P32" s="371"/>
      <c r="Q32" s="371"/>
      <c r="R32" s="255" t="s">
        <v>639</v>
      </c>
      <c r="S32" s="255" t="s">
        <v>655</v>
      </c>
      <c r="T32" s="255" t="s">
        <v>694</v>
      </c>
      <c r="U32" s="255"/>
      <c r="V32" s="255"/>
      <c r="W32" s="255"/>
      <c r="X32" s="255"/>
      <c r="Y32" s="255"/>
      <c r="Z32" s="255"/>
      <c r="AA32" s="255" t="s">
        <v>646</v>
      </c>
      <c r="AB32" s="255" t="s">
        <v>661</v>
      </c>
      <c r="AC32" s="255" t="s">
        <v>691</v>
      </c>
      <c r="AD32" s="255"/>
      <c r="AE32" s="255"/>
      <c r="AF32" s="255"/>
      <c r="AG32" s="255"/>
      <c r="AH32" s="255"/>
      <c r="AI32" s="255"/>
      <c r="AJ32" s="255" t="s">
        <v>627</v>
      </c>
      <c r="AK32" s="255" t="s">
        <v>665</v>
      </c>
      <c r="AL32" s="255" t="s">
        <v>689</v>
      </c>
      <c r="AM32" s="255"/>
      <c r="AN32" s="255"/>
      <c r="AO32" s="255"/>
      <c r="AP32" s="255"/>
      <c r="AQ32" s="255"/>
      <c r="AR32" s="255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  <c r="HP32" s="228"/>
      <c r="HQ32" s="228"/>
      <c r="HR32" s="228"/>
      <c r="HS32" s="228"/>
      <c r="HT32" s="228"/>
      <c r="HU32" s="228"/>
      <c r="HV32" s="228"/>
      <c r="HW32" s="228"/>
      <c r="HX32" s="228"/>
      <c r="HY32" s="228"/>
      <c r="HZ32" s="228"/>
      <c r="IA32" s="228"/>
      <c r="IB32" s="228"/>
      <c r="IC32" s="228"/>
      <c r="ID32" s="228"/>
      <c r="IE32" s="228"/>
      <c r="IF32" s="228"/>
      <c r="IG32" s="228"/>
      <c r="IH32" s="228"/>
      <c r="II32" s="228"/>
      <c r="IJ32" s="228"/>
      <c r="IK32" s="228"/>
      <c r="IL32" s="228"/>
      <c r="IM32" s="228"/>
      <c r="IN32" s="228"/>
      <c r="IO32" s="228"/>
      <c r="IP32" s="228"/>
      <c r="IQ32" s="228"/>
      <c r="IR32" s="228"/>
      <c r="IS32" s="228"/>
      <c r="IT32" s="228"/>
      <c r="IU32" s="228"/>
      <c r="IV32" s="228"/>
      <c r="IW32" s="228"/>
      <c r="IX32" s="228"/>
      <c r="IY32" s="228"/>
      <c r="IZ32" s="228"/>
      <c r="JA32" s="228"/>
      <c r="JB32" s="228"/>
      <c r="JC32" s="228"/>
      <c r="JD32" s="228"/>
      <c r="JE32" s="228"/>
      <c r="JF32" s="228"/>
      <c r="JG32" s="228"/>
      <c r="JH32" s="228"/>
      <c r="JI32" s="228"/>
      <c r="JJ32" s="228"/>
      <c r="JK32" s="228"/>
      <c r="JL32" s="228"/>
      <c r="JM32" s="228"/>
      <c r="JN32" s="228"/>
      <c r="JO32" s="228"/>
      <c r="JP32" s="228"/>
      <c r="JQ32" s="228"/>
      <c r="JR32" s="228"/>
      <c r="JS32" s="228"/>
      <c r="JT32" s="228"/>
      <c r="JU32" s="228"/>
      <c r="JV32" s="228"/>
      <c r="JW32" s="228"/>
      <c r="JX32" s="228"/>
      <c r="JY32" s="228"/>
      <c r="JZ32" s="228"/>
      <c r="KA32" s="228"/>
      <c r="KB32" s="228"/>
      <c r="KC32" s="228"/>
      <c r="KD32" s="228"/>
      <c r="KE32" s="228"/>
      <c r="KF32" s="228"/>
      <c r="KG32" s="228"/>
      <c r="KH32" s="228"/>
      <c r="KI32" s="228"/>
      <c r="KJ32" s="228"/>
      <c r="KK32" s="228"/>
      <c r="KL32" s="228"/>
      <c r="KM32" s="228"/>
      <c r="KN32" s="228"/>
      <c r="KO32" s="228"/>
      <c r="KP32" s="228"/>
      <c r="KQ32" s="228"/>
      <c r="KR32" s="228"/>
      <c r="KS32" s="228"/>
      <c r="KT32" s="228"/>
      <c r="KU32" s="228"/>
      <c r="KV32" s="228"/>
      <c r="KW32" s="479"/>
    </row>
    <row r="33" spans="1:309" s="226" customFormat="1" ht="21" customHeight="1">
      <c r="A33" s="109"/>
      <c r="B33" s="112">
        <v>27</v>
      </c>
      <c r="C33" s="53" t="str">
        <v>SNSP06</v>
      </c>
      <c r="D33" s="132" t="str">
        <f t="shared" si="6"/>
        <v>Long Jump</v>
      </c>
      <c r="E33" s="132">
        <f t="shared" si="7"/>
        <v>3</v>
      </c>
      <c r="F33" s="132" t="str">
        <f t="shared" si="8"/>
        <v>Single</v>
      </c>
      <c r="G33" s="132" t="str">
        <f t="shared" si="9"/>
        <v>Non-Stg</v>
      </c>
      <c r="H33" s="213" t="str">
        <f t="shared" si="10"/>
        <v>SENIOR</v>
      </c>
      <c r="I33" s="371" t="s">
        <v>664</v>
      </c>
      <c r="J33" s="371" t="s">
        <v>637</v>
      </c>
      <c r="K33" s="371" t="s">
        <v>698</v>
      </c>
      <c r="L33" s="371"/>
      <c r="M33" s="371"/>
      <c r="N33" s="371"/>
      <c r="O33" s="371"/>
      <c r="P33" s="371"/>
      <c r="Q33" s="371"/>
      <c r="R33" s="255" t="s">
        <v>622</v>
      </c>
      <c r="S33" s="255" t="s">
        <v>624</v>
      </c>
      <c r="T33" s="255" t="s">
        <v>655</v>
      </c>
      <c r="U33" s="255"/>
      <c r="V33" s="255"/>
      <c r="W33" s="255"/>
      <c r="X33" s="255"/>
      <c r="Y33" s="255"/>
      <c r="Z33" s="255"/>
      <c r="AA33" s="255" t="s">
        <v>625</v>
      </c>
      <c r="AB33" s="255" t="s">
        <v>636</v>
      </c>
      <c r="AC33" s="255" t="s">
        <v>654</v>
      </c>
      <c r="AD33" s="255"/>
      <c r="AE33" s="255"/>
      <c r="AF33" s="255"/>
      <c r="AG33" s="255"/>
      <c r="AH33" s="255"/>
      <c r="AI33" s="255"/>
      <c r="AJ33" s="255" t="s">
        <v>638</v>
      </c>
      <c r="AK33" s="255" t="s">
        <v>665</v>
      </c>
      <c r="AL33" s="255" t="s">
        <v>669</v>
      </c>
      <c r="AM33" s="255"/>
      <c r="AN33" s="255"/>
      <c r="AO33" s="255"/>
      <c r="AP33" s="255"/>
      <c r="AQ33" s="255"/>
      <c r="AR33" s="255"/>
      <c r="AS33" s="227"/>
      <c r="AT33" s="227"/>
      <c r="AU33" s="227"/>
      <c r="AV33" s="227"/>
      <c r="AW33" s="227"/>
      <c r="AX33" s="227"/>
      <c r="AY33" s="227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BJ33" s="227"/>
      <c r="BK33" s="227"/>
      <c r="BL33" s="227"/>
      <c r="BM33" s="227"/>
      <c r="BN33" s="227"/>
      <c r="BO33" s="227"/>
      <c r="BP33" s="227"/>
      <c r="BQ33" s="227"/>
      <c r="BR33" s="227"/>
      <c r="BS33" s="227"/>
      <c r="BT33" s="227"/>
      <c r="BU33" s="227"/>
      <c r="BV33" s="227"/>
      <c r="BW33" s="227"/>
      <c r="BX33" s="227"/>
      <c r="BY33" s="227"/>
      <c r="BZ33" s="227"/>
      <c r="CA33" s="227"/>
      <c r="CB33" s="227"/>
      <c r="CC33" s="227"/>
      <c r="CD33" s="227"/>
      <c r="CE33" s="227"/>
      <c r="CF33" s="227"/>
      <c r="CG33" s="227"/>
      <c r="CH33" s="227"/>
      <c r="CI33" s="227"/>
      <c r="CJ33" s="227"/>
      <c r="CK33" s="227"/>
      <c r="CL33" s="227"/>
      <c r="CM33" s="227"/>
      <c r="CN33" s="227"/>
      <c r="CO33" s="227"/>
      <c r="CP33" s="227"/>
      <c r="CQ33" s="227"/>
      <c r="CR33" s="227"/>
      <c r="CS33" s="227"/>
      <c r="CT33" s="227"/>
      <c r="CU33" s="227"/>
      <c r="CV33" s="227"/>
      <c r="CW33" s="227"/>
      <c r="CX33" s="227"/>
      <c r="CY33" s="227"/>
      <c r="CZ33" s="227"/>
      <c r="DA33" s="227"/>
      <c r="DB33" s="227"/>
      <c r="DC33" s="227"/>
      <c r="DD33" s="227"/>
      <c r="DE33" s="227"/>
      <c r="DF33" s="227"/>
      <c r="DG33" s="227"/>
      <c r="DH33" s="227"/>
      <c r="DI33" s="227"/>
      <c r="DJ33" s="227"/>
      <c r="DK33" s="227"/>
      <c r="DL33" s="227"/>
      <c r="DM33" s="227"/>
      <c r="DN33" s="227"/>
      <c r="DO33" s="227"/>
      <c r="DP33" s="227"/>
      <c r="DQ33" s="227"/>
      <c r="DR33" s="227"/>
      <c r="DS33" s="227"/>
      <c r="DT33" s="227"/>
      <c r="DU33" s="227"/>
      <c r="DV33" s="227"/>
      <c r="DW33" s="227"/>
      <c r="DX33" s="227"/>
      <c r="DY33" s="227"/>
      <c r="DZ33" s="227"/>
      <c r="EA33" s="227"/>
      <c r="EB33" s="227"/>
      <c r="EC33" s="227"/>
      <c r="ED33" s="227"/>
      <c r="EE33" s="227"/>
      <c r="EF33" s="227"/>
      <c r="EG33" s="227"/>
      <c r="EH33" s="227"/>
      <c r="EI33" s="227"/>
      <c r="EJ33" s="227"/>
      <c r="EK33" s="227"/>
      <c r="EL33" s="227"/>
      <c r="EM33" s="227"/>
      <c r="EN33" s="227"/>
      <c r="EO33" s="227"/>
      <c r="EP33" s="227"/>
      <c r="EQ33" s="227"/>
      <c r="ER33" s="227"/>
      <c r="ES33" s="227"/>
      <c r="ET33" s="227"/>
      <c r="EU33" s="227"/>
      <c r="EV33" s="227"/>
      <c r="EW33" s="227"/>
      <c r="EX33" s="227"/>
      <c r="EY33" s="227"/>
      <c r="EZ33" s="227"/>
      <c r="FA33" s="227"/>
      <c r="FB33" s="227"/>
      <c r="FC33" s="227"/>
      <c r="FD33" s="227"/>
      <c r="FE33" s="227"/>
      <c r="FF33" s="227"/>
      <c r="FG33" s="227"/>
      <c r="FH33" s="227"/>
      <c r="FI33" s="227"/>
      <c r="FJ33" s="227"/>
      <c r="FK33" s="227"/>
      <c r="FL33" s="227"/>
      <c r="FM33" s="227"/>
      <c r="FN33" s="227"/>
      <c r="FO33" s="227"/>
      <c r="FP33" s="227"/>
      <c r="FQ33" s="227"/>
      <c r="FR33" s="227"/>
      <c r="FS33" s="227"/>
      <c r="FT33" s="227"/>
      <c r="FU33" s="227"/>
      <c r="FV33" s="227"/>
      <c r="FW33" s="227"/>
      <c r="FX33" s="227"/>
      <c r="FY33" s="227"/>
      <c r="FZ33" s="227"/>
      <c r="GA33" s="227"/>
      <c r="GB33" s="227"/>
      <c r="GC33" s="227"/>
      <c r="GD33" s="227"/>
      <c r="GE33" s="227"/>
      <c r="GF33" s="227"/>
      <c r="GG33" s="227"/>
      <c r="GH33" s="227"/>
      <c r="GI33" s="227"/>
      <c r="GJ33" s="227"/>
      <c r="GK33" s="227"/>
      <c r="GL33" s="227"/>
      <c r="GM33" s="227"/>
      <c r="GN33" s="227"/>
      <c r="GO33" s="227"/>
      <c r="GP33" s="227"/>
      <c r="GQ33" s="227"/>
      <c r="GR33" s="227"/>
      <c r="GS33" s="227"/>
      <c r="GT33" s="227"/>
      <c r="GU33" s="227"/>
      <c r="GV33" s="227"/>
      <c r="GW33" s="227"/>
      <c r="GX33" s="227"/>
      <c r="GY33" s="227"/>
      <c r="GZ33" s="227"/>
      <c r="HA33" s="227"/>
      <c r="HB33" s="227"/>
      <c r="HC33" s="227"/>
      <c r="HD33" s="227"/>
      <c r="HE33" s="227"/>
      <c r="HF33" s="227"/>
      <c r="HG33" s="227"/>
      <c r="HH33" s="227"/>
      <c r="HI33" s="227"/>
      <c r="HJ33" s="227"/>
      <c r="HK33" s="227"/>
      <c r="HL33" s="227"/>
      <c r="HM33" s="227"/>
      <c r="HN33" s="227"/>
      <c r="HO33" s="227"/>
      <c r="HP33" s="227"/>
      <c r="HQ33" s="227"/>
      <c r="HR33" s="227"/>
      <c r="HS33" s="227"/>
      <c r="HT33" s="227"/>
      <c r="HU33" s="227"/>
      <c r="HV33" s="227"/>
      <c r="HW33" s="227"/>
      <c r="HX33" s="227"/>
      <c r="HY33" s="227"/>
      <c r="HZ33" s="227"/>
      <c r="IA33" s="227"/>
      <c r="IB33" s="227"/>
      <c r="IC33" s="227"/>
      <c r="ID33" s="227"/>
      <c r="IE33" s="227"/>
      <c r="IF33" s="227"/>
      <c r="IG33" s="227"/>
      <c r="IH33" s="227"/>
      <c r="II33" s="227"/>
      <c r="IJ33" s="227"/>
      <c r="IK33" s="227"/>
      <c r="IL33" s="227"/>
      <c r="IM33" s="227"/>
      <c r="IN33" s="227"/>
      <c r="IO33" s="227"/>
      <c r="IP33" s="227"/>
      <c r="IQ33" s="227"/>
      <c r="IR33" s="227"/>
      <c r="IS33" s="227"/>
      <c r="IT33" s="227"/>
      <c r="IU33" s="227"/>
      <c r="IV33" s="227"/>
      <c r="IW33" s="227"/>
      <c r="IX33" s="227"/>
      <c r="IY33" s="227"/>
      <c r="IZ33" s="227"/>
      <c r="JA33" s="227"/>
      <c r="JB33" s="227"/>
      <c r="JC33" s="227"/>
      <c r="JD33" s="227"/>
      <c r="JE33" s="227"/>
      <c r="JF33" s="227"/>
      <c r="JG33" s="227"/>
      <c r="JH33" s="227"/>
      <c r="JI33" s="227"/>
      <c r="JJ33" s="227"/>
      <c r="JK33" s="227"/>
      <c r="JL33" s="227"/>
      <c r="JM33" s="227"/>
      <c r="JN33" s="227"/>
      <c r="JO33" s="227"/>
      <c r="JP33" s="227"/>
      <c r="JQ33" s="227"/>
      <c r="JR33" s="227"/>
      <c r="JS33" s="227"/>
      <c r="JT33" s="227"/>
      <c r="JU33" s="227"/>
      <c r="JV33" s="227"/>
      <c r="JW33" s="227"/>
      <c r="JX33" s="227"/>
      <c r="JY33" s="227"/>
      <c r="JZ33" s="227"/>
      <c r="KA33" s="227"/>
      <c r="KB33" s="227"/>
      <c r="KC33" s="227"/>
      <c r="KD33" s="227"/>
      <c r="KE33" s="227"/>
      <c r="KF33" s="227"/>
      <c r="KG33" s="227"/>
      <c r="KH33" s="227"/>
      <c r="KI33" s="227"/>
      <c r="KJ33" s="227"/>
      <c r="KK33" s="227"/>
      <c r="KL33" s="227"/>
      <c r="KM33" s="227"/>
      <c r="KN33" s="227"/>
      <c r="KO33" s="227"/>
      <c r="KP33" s="227"/>
      <c r="KQ33" s="227"/>
      <c r="KR33" s="227"/>
      <c r="KS33" s="227"/>
      <c r="KT33" s="227"/>
      <c r="KU33" s="227"/>
      <c r="KV33" s="227"/>
      <c r="KW33" s="479"/>
    </row>
    <row r="34" spans="1:309" s="226" customFormat="1" ht="21" customHeight="1" thickBot="1">
      <c r="A34" s="109"/>
      <c r="B34" s="112">
        <v>28</v>
      </c>
      <c r="C34" s="116" t="str">
        <v>SNSP07</v>
      </c>
      <c r="D34" s="136" t="str">
        <f t="shared" si="6"/>
        <v>Marathon</v>
      </c>
      <c r="E34" s="138">
        <f t="shared" si="7"/>
        <v>3</v>
      </c>
      <c r="F34" s="138" t="str">
        <f t="shared" si="8"/>
        <v>Single</v>
      </c>
      <c r="G34" s="138" t="str">
        <f t="shared" si="9"/>
        <v>Non-Stg</v>
      </c>
      <c r="H34" s="138" t="str">
        <f t="shared" si="10"/>
        <v>SENIOR</v>
      </c>
      <c r="I34" s="371" t="s">
        <v>684</v>
      </c>
      <c r="J34" s="371" t="s">
        <v>656</v>
      </c>
      <c r="K34" s="371" t="s">
        <v>653</v>
      </c>
      <c r="L34" s="371"/>
      <c r="M34" s="371"/>
      <c r="N34" s="371"/>
      <c r="O34" s="371"/>
      <c r="P34" s="371"/>
      <c r="Q34" s="371"/>
      <c r="R34" s="255" t="s">
        <v>672</v>
      </c>
      <c r="S34" s="255" t="s">
        <v>688</v>
      </c>
      <c r="T34" s="255" t="s">
        <v>694</v>
      </c>
      <c r="U34" s="255"/>
      <c r="V34" s="255"/>
      <c r="W34" s="255"/>
      <c r="X34" s="255"/>
      <c r="Y34" s="255"/>
      <c r="Z34" s="255"/>
      <c r="AA34" s="255" t="s">
        <v>661</v>
      </c>
      <c r="AB34" s="255" t="s">
        <v>682</v>
      </c>
      <c r="AC34" s="255" t="s">
        <v>696</v>
      </c>
      <c r="AD34" s="255"/>
      <c r="AE34" s="255"/>
      <c r="AF34" s="255"/>
      <c r="AG34" s="255"/>
      <c r="AH34" s="255"/>
      <c r="AI34" s="255"/>
      <c r="AJ34" s="255" t="s">
        <v>627</v>
      </c>
      <c r="AK34" s="255" t="s">
        <v>668</v>
      </c>
      <c r="AL34" s="255" t="s">
        <v>669</v>
      </c>
      <c r="AM34" s="255"/>
      <c r="AN34" s="255"/>
      <c r="AO34" s="255"/>
      <c r="AP34" s="255"/>
      <c r="AQ34" s="255"/>
      <c r="AR34" s="255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  <c r="HP34" s="228"/>
      <c r="HQ34" s="228"/>
      <c r="HR34" s="228"/>
      <c r="HS34" s="228"/>
      <c r="HT34" s="228"/>
      <c r="HU34" s="228"/>
      <c r="HV34" s="228"/>
      <c r="HW34" s="228"/>
      <c r="HX34" s="228"/>
      <c r="HY34" s="228"/>
      <c r="HZ34" s="228"/>
      <c r="IA34" s="228"/>
      <c r="IB34" s="228"/>
      <c r="IC34" s="228"/>
      <c r="ID34" s="228"/>
      <c r="IE34" s="228"/>
      <c r="IF34" s="228"/>
      <c r="IG34" s="228"/>
      <c r="IH34" s="228"/>
      <c r="II34" s="228"/>
      <c r="IJ34" s="228"/>
      <c r="IK34" s="228"/>
      <c r="IL34" s="228"/>
      <c r="IM34" s="228"/>
      <c r="IN34" s="228"/>
      <c r="IO34" s="228"/>
      <c r="IP34" s="228"/>
      <c r="IQ34" s="228"/>
      <c r="IR34" s="228"/>
      <c r="IS34" s="228"/>
      <c r="IT34" s="228"/>
      <c r="IU34" s="228"/>
      <c r="IV34" s="228"/>
      <c r="IW34" s="228"/>
      <c r="IX34" s="228"/>
      <c r="IY34" s="228"/>
      <c r="IZ34" s="228"/>
      <c r="JA34" s="228"/>
      <c r="JB34" s="228"/>
      <c r="JC34" s="228"/>
      <c r="JD34" s="228"/>
      <c r="JE34" s="228"/>
      <c r="JF34" s="228"/>
      <c r="JG34" s="228"/>
      <c r="JH34" s="228"/>
      <c r="JI34" s="228"/>
      <c r="JJ34" s="228"/>
      <c r="JK34" s="228"/>
      <c r="JL34" s="228"/>
      <c r="JM34" s="228"/>
      <c r="JN34" s="228"/>
      <c r="JO34" s="228"/>
      <c r="JP34" s="228"/>
      <c r="JQ34" s="228"/>
      <c r="JR34" s="228"/>
      <c r="JS34" s="228"/>
      <c r="JT34" s="228"/>
      <c r="JU34" s="228"/>
      <c r="JV34" s="228"/>
      <c r="JW34" s="228"/>
      <c r="JX34" s="228"/>
      <c r="JY34" s="228"/>
      <c r="JZ34" s="228"/>
      <c r="KA34" s="228"/>
      <c r="KB34" s="228"/>
      <c r="KC34" s="228"/>
      <c r="KD34" s="228"/>
      <c r="KE34" s="228"/>
      <c r="KF34" s="228"/>
      <c r="KG34" s="228"/>
      <c r="KH34" s="228"/>
      <c r="KI34" s="228"/>
      <c r="KJ34" s="228"/>
      <c r="KK34" s="228"/>
      <c r="KL34" s="228"/>
      <c r="KM34" s="228"/>
      <c r="KN34" s="228"/>
      <c r="KO34" s="228"/>
      <c r="KP34" s="228"/>
      <c r="KQ34" s="228"/>
      <c r="KR34" s="228"/>
      <c r="KS34" s="228"/>
      <c r="KT34" s="228"/>
      <c r="KU34" s="228"/>
      <c r="KV34" s="228"/>
      <c r="KW34" s="479"/>
    </row>
    <row r="35" spans="1:309" s="226" customFormat="1" ht="21" customHeight="1">
      <c r="A35" s="109"/>
      <c r="B35" s="112">
        <v>29</v>
      </c>
      <c r="C35" s="53" t="str">
        <v>SNSP08</v>
      </c>
      <c r="D35" s="132" t="str">
        <f t="shared" si="6"/>
        <v>Pot breaking</v>
      </c>
      <c r="E35" s="132">
        <f t="shared" si="7"/>
        <v>3</v>
      </c>
      <c r="F35" s="132" t="str">
        <f t="shared" si="8"/>
        <v>Single</v>
      </c>
      <c r="G35" s="132" t="str">
        <f t="shared" si="9"/>
        <v>Non-Stg</v>
      </c>
      <c r="H35" s="213" t="str">
        <f t="shared" si="10"/>
        <v>SENIOR</v>
      </c>
      <c r="I35" s="371" t="s">
        <v>630</v>
      </c>
      <c r="J35" s="371" t="s">
        <v>649</v>
      </c>
      <c r="K35" s="371" t="s">
        <v>678</v>
      </c>
      <c r="L35" s="371"/>
      <c r="M35" s="371"/>
      <c r="N35" s="371"/>
      <c r="O35" s="371"/>
      <c r="P35" s="371"/>
      <c r="Q35" s="371"/>
      <c r="R35" s="255" t="s">
        <v>629</v>
      </c>
      <c r="S35" s="255" t="s">
        <v>652</v>
      </c>
      <c r="T35" s="255" t="s">
        <v>676</v>
      </c>
      <c r="U35" s="255"/>
      <c r="V35" s="255"/>
      <c r="W35" s="255"/>
      <c r="X35" s="255"/>
      <c r="Y35" s="255"/>
      <c r="Z35" s="255"/>
      <c r="AA35" s="255" t="s">
        <v>631</v>
      </c>
      <c r="AB35" s="255" t="s">
        <v>636</v>
      </c>
      <c r="AC35" s="255" t="s">
        <v>681</v>
      </c>
      <c r="AD35" s="255"/>
      <c r="AE35" s="255"/>
      <c r="AF35" s="255"/>
      <c r="AG35" s="255"/>
      <c r="AH35" s="255"/>
      <c r="AI35" s="255"/>
      <c r="AJ35" s="255" t="s">
        <v>641</v>
      </c>
      <c r="AK35" s="255" t="s">
        <v>673</v>
      </c>
      <c r="AL35" s="255" t="s">
        <v>697</v>
      </c>
      <c r="AM35" s="255"/>
      <c r="AN35" s="255"/>
      <c r="AO35" s="255"/>
      <c r="AP35" s="255"/>
      <c r="AQ35" s="255"/>
      <c r="AR35" s="255"/>
      <c r="AS35" s="227"/>
      <c r="AT35" s="227"/>
      <c r="AU35" s="227"/>
      <c r="AV35" s="227"/>
      <c r="AW35" s="227"/>
      <c r="AX35" s="227"/>
      <c r="AY35" s="227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BJ35" s="227"/>
      <c r="BK35" s="227"/>
      <c r="BL35" s="227"/>
      <c r="BM35" s="227"/>
      <c r="BN35" s="227"/>
      <c r="BO35" s="227"/>
      <c r="BP35" s="227"/>
      <c r="BQ35" s="227"/>
      <c r="BR35" s="227"/>
      <c r="BS35" s="227"/>
      <c r="BT35" s="227"/>
      <c r="BU35" s="227"/>
      <c r="BV35" s="227"/>
      <c r="BW35" s="227"/>
      <c r="BX35" s="227"/>
      <c r="BY35" s="227"/>
      <c r="BZ35" s="227"/>
      <c r="CA35" s="227"/>
      <c r="CB35" s="227"/>
      <c r="CC35" s="227"/>
      <c r="CD35" s="227"/>
      <c r="CE35" s="227"/>
      <c r="CF35" s="227"/>
      <c r="CG35" s="227"/>
      <c r="CH35" s="227"/>
      <c r="CI35" s="227"/>
      <c r="CJ35" s="227"/>
      <c r="CK35" s="227"/>
      <c r="CL35" s="227"/>
      <c r="CM35" s="227"/>
      <c r="CN35" s="227"/>
      <c r="CO35" s="227"/>
      <c r="CP35" s="227"/>
      <c r="CQ35" s="227"/>
      <c r="CR35" s="227"/>
      <c r="CS35" s="227"/>
      <c r="CT35" s="227"/>
      <c r="CU35" s="227"/>
      <c r="CV35" s="227"/>
      <c r="CW35" s="227"/>
      <c r="CX35" s="227"/>
      <c r="CY35" s="227"/>
      <c r="CZ35" s="227"/>
      <c r="DA35" s="227"/>
      <c r="DB35" s="227"/>
      <c r="DC35" s="227"/>
      <c r="DD35" s="227"/>
      <c r="DE35" s="227"/>
      <c r="DF35" s="227"/>
      <c r="DG35" s="227"/>
      <c r="DH35" s="227"/>
      <c r="DI35" s="227"/>
      <c r="DJ35" s="227"/>
      <c r="DK35" s="227"/>
      <c r="DL35" s="227"/>
      <c r="DM35" s="227"/>
      <c r="DN35" s="227"/>
      <c r="DO35" s="227"/>
      <c r="DP35" s="227"/>
      <c r="DQ35" s="227"/>
      <c r="DR35" s="227"/>
      <c r="DS35" s="227"/>
      <c r="DT35" s="227"/>
      <c r="DU35" s="227"/>
      <c r="DV35" s="227"/>
      <c r="DW35" s="227"/>
      <c r="DX35" s="227"/>
      <c r="DY35" s="227"/>
      <c r="DZ35" s="227"/>
      <c r="EA35" s="227"/>
      <c r="EB35" s="227"/>
      <c r="EC35" s="227"/>
      <c r="ED35" s="227"/>
      <c r="EE35" s="227"/>
      <c r="EF35" s="227"/>
      <c r="EG35" s="227"/>
      <c r="EH35" s="227"/>
      <c r="EI35" s="227"/>
      <c r="EJ35" s="227"/>
      <c r="EK35" s="227"/>
      <c r="EL35" s="227"/>
      <c r="EM35" s="227"/>
      <c r="EN35" s="227"/>
      <c r="EO35" s="227"/>
      <c r="EP35" s="227"/>
      <c r="EQ35" s="227"/>
      <c r="ER35" s="227"/>
      <c r="ES35" s="227"/>
      <c r="ET35" s="227"/>
      <c r="EU35" s="227"/>
      <c r="EV35" s="227"/>
      <c r="EW35" s="227"/>
      <c r="EX35" s="227"/>
      <c r="EY35" s="227"/>
      <c r="EZ35" s="227"/>
      <c r="FA35" s="227"/>
      <c r="FB35" s="227"/>
      <c r="FC35" s="227"/>
      <c r="FD35" s="227"/>
      <c r="FE35" s="227"/>
      <c r="FF35" s="227"/>
      <c r="FG35" s="227"/>
      <c r="FH35" s="227"/>
      <c r="FI35" s="227"/>
      <c r="FJ35" s="227"/>
      <c r="FK35" s="227"/>
      <c r="FL35" s="227"/>
      <c r="FM35" s="227"/>
      <c r="FN35" s="227"/>
      <c r="FO35" s="227"/>
      <c r="FP35" s="227"/>
      <c r="FQ35" s="227"/>
      <c r="FR35" s="227"/>
      <c r="FS35" s="227"/>
      <c r="FT35" s="227"/>
      <c r="FU35" s="227"/>
      <c r="FV35" s="227"/>
      <c r="FW35" s="227"/>
      <c r="FX35" s="227"/>
      <c r="FY35" s="227"/>
      <c r="FZ35" s="227"/>
      <c r="GA35" s="227"/>
      <c r="GB35" s="227"/>
      <c r="GC35" s="227"/>
      <c r="GD35" s="227"/>
      <c r="GE35" s="227"/>
      <c r="GF35" s="227"/>
      <c r="GG35" s="227"/>
      <c r="GH35" s="227"/>
      <c r="GI35" s="227"/>
      <c r="GJ35" s="227"/>
      <c r="GK35" s="227"/>
      <c r="GL35" s="227"/>
      <c r="GM35" s="227"/>
      <c r="GN35" s="227"/>
      <c r="GO35" s="227"/>
      <c r="GP35" s="227"/>
      <c r="GQ35" s="227"/>
      <c r="GR35" s="227"/>
      <c r="GS35" s="227"/>
      <c r="GT35" s="227"/>
      <c r="GU35" s="227"/>
      <c r="GV35" s="227"/>
      <c r="GW35" s="227"/>
      <c r="GX35" s="227"/>
      <c r="GY35" s="227"/>
      <c r="GZ35" s="227"/>
      <c r="HA35" s="227"/>
      <c r="HB35" s="227"/>
      <c r="HC35" s="227"/>
      <c r="HD35" s="227"/>
      <c r="HE35" s="227"/>
      <c r="HF35" s="227"/>
      <c r="HG35" s="227"/>
      <c r="HH35" s="227"/>
      <c r="HI35" s="227"/>
      <c r="HJ35" s="227"/>
      <c r="HK35" s="227"/>
      <c r="HL35" s="227"/>
      <c r="HM35" s="227"/>
      <c r="HN35" s="227"/>
      <c r="HO35" s="227"/>
      <c r="HP35" s="227"/>
      <c r="HQ35" s="227"/>
      <c r="HR35" s="227"/>
      <c r="HS35" s="227"/>
      <c r="HT35" s="227"/>
      <c r="HU35" s="227"/>
      <c r="HV35" s="227"/>
      <c r="HW35" s="227"/>
      <c r="HX35" s="227"/>
      <c r="HY35" s="227"/>
      <c r="HZ35" s="227"/>
      <c r="IA35" s="227"/>
      <c r="IB35" s="227"/>
      <c r="IC35" s="227"/>
      <c r="ID35" s="227"/>
      <c r="IE35" s="227"/>
      <c r="IF35" s="227"/>
      <c r="IG35" s="227"/>
      <c r="IH35" s="227"/>
      <c r="II35" s="227"/>
      <c r="IJ35" s="227"/>
      <c r="IK35" s="227"/>
      <c r="IL35" s="227"/>
      <c r="IM35" s="227"/>
      <c r="IN35" s="227"/>
      <c r="IO35" s="227"/>
      <c r="IP35" s="227"/>
      <c r="IQ35" s="227"/>
      <c r="IR35" s="227"/>
      <c r="IS35" s="227"/>
      <c r="IT35" s="227"/>
      <c r="IU35" s="227"/>
      <c r="IV35" s="227"/>
      <c r="IW35" s="227"/>
      <c r="IX35" s="227"/>
      <c r="IY35" s="227"/>
      <c r="IZ35" s="227"/>
      <c r="JA35" s="227"/>
      <c r="JB35" s="227"/>
      <c r="JC35" s="227"/>
      <c r="JD35" s="227"/>
      <c r="JE35" s="227"/>
      <c r="JF35" s="227"/>
      <c r="JG35" s="227"/>
      <c r="JH35" s="227"/>
      <c r="JI35" s="227"/>
      <c r="JJ35" s="227"/>
      <c r="JK35" s="227"/>
      <c r="JL35" s="227"/>
      <c r="JM35" s="227"/>
      <c r="JN35" s="227"/>
      <c r="JO35" s="227"/>
      <c r="JP35" s="227"/>
      <c r="JQ35" s="227"/>
      <c r="JR35" s="227"/>
      <c r="JS35" s="227"/>
      <c r="JT35" s="227"/>
      <c r="JU35" s="227"/>
      <c r="JV35" s="227"/>
      <c r="JW35" s="227"/>
      <c r="JX35" s="227"/>
      <c r="JY35" s="227"/>
      <c r="JZ35" s="227"/>
      <c r="KA35" s="227"/>
      <c r="KB35" s="227"/>
      <c r="KC35" s="227"/>
      <c r="KD35" s="227"/>
      <c r="KE35" s="227"/>
      <c r="KF35" s="227"/>
      <c r="KG35" s="227"/>
      <c r="KH35" s="227"/>
      <c r="KI35" s="227"/>
      <c r="KJ35" s="227"/>
      <c r="KK35" s="227"/>
      <c r="KL35" s="227"/>
      <c r="KM35" s="227"/>
      <c r="KN35" s="227"/>
      <c r="KO35" s="227"/>
      <c r="KP35" s="227"/>
      <c r="KQ35" s="227"/>
      <c r="KR35" s="227"/>
      <c r="KS35" s="227"/>
      <c r="KT35" s="227"/>
      <c r="KU35" s="227"/>
      <c r="KV35" s="227"/>
      <c r="KW35" s="479"/>
    </row>
    <row r="36" spans="1:309" s="226" customFormat="1" ht="21" customHeight="1" thickBot="1">
      <c r="A36" s="109"/>
      <c r="B36" s="112">
        <v>30</v>
      </c>
      <c r="C36" s="116" t="str">
        <v>SNSP09</v>
      </c>
      <c r="D36" s="136" t="str">
        <f t="shared" si="6"/>
        <v>Push up</v>
      </c>
      <c r="E36" s="138">
        <f t="shared" si="7"/>
        <v>3</v>
      </c>
      <c r="F36" s="138" t="str">
        <f t="shared" si="8"/>
        <v>Single</v>
      </c>
      <c r="G36" s="138" t="str">
        <f t="shared" si="9"/>
        <v>Non-Stg</v>
      </c>
      <c r="H36" s="138" t="str">
        <f t="shared" si="10"/>
        <v>SENIOR</v>
      </c>
      <c r="I36" s="371" t="s">
        <v>656</v>
      </c>
      <c r="J36" s="371" t="s">
        <v>664</v>
      </c>
      <c r="K36" s="371" t="s">
        <v>695</v>
      </c>
      <c r="L36" s="371"/>
      <c r="M36" s="371"/>
      <c r="N36" s="371"/>
      <c r="O36" s="371"/>
      <c r="P36" s="371"/>
      <c r="Q36" s="371"/>
      <c r="R36" s="255" t="s">
        <v>688</v>
      </c>
      <c r="S36" s="255" t="s">
        <v>672</v>
      </c>
      <c r="T36" s="255" t="s">
        <v>701</v>
      </c>
      <c r="U36" s="255"/>
      <c r="V36" s="255"/>
      <c r="W36" s="255"/>
      <c r="X36" s="255"/>
      <c r="Y36" s="255"/>
      <c r="Z36" s="255"/>
      <c r="AA36" s="255" t="s">
        <v>625</v>
      </c>
      <c r="AB36" s="255" t="s">
        <v>651</v>
      </c>
      <c r="AC36" s="255" t="s">
        <v>692</v>
      </c>
      <c r="AD36" s="255"/>
      <c r="AE36" s="255"/>
      <c r="AF36" s="255"/>
      <c r="AG36" s="255"/>
      <c r="AH36" s="255"/>
      <c r="AI36" s="255"/>
      <c r="AJ36" s="255" t="s">
        <v>668</v>
      </c>
      <c r="AK36" s="255" t="s">
        <v>674</v>
      </c>
      <c r="AL36" s="255" t="s">
        <v>687</v>
      </c>
      <c r="AM36" s="255"/>
      <c r="AN36" s="255"/>
      <c r="AO36" s="255"/>
      <c r="AP36" s="255"/>
      <c r="AQ36" s="255"/>
      <c r="AR36" s="255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  <c r="HP36" s="228"/>
      <c r="HQ36" s="228"/>
      <c r="HR36" s="228"/>
      <c r="HS36" s="228"/>
      <c r="HT36" s="228"/>
      <c r="HU36" s="228"/>
      <c r="HV36" s="228"/>
      <c r="HW36" s="228"/>
      <c r="HX36" s="228"/>
      <c r="HY36" s="228"/>
      <c r="HZ36" s="228"/>
      <c r="IA36" s="228"/>
      <c r="IB36" s="228"/>
      <c r="IC36" s="228"/>
      <c r="ID36" s="228"/>
      <c r="IE36" s="228"/>
      <c r="IF36" s="228"/>
      <c r="IG36" s="228"/>
      <c r="IH36" s="228"/>
      <c r="II36" s="228"/>
      <c r="IJ36" s="228"/>
      <c r="IK36" s="228"/>
      <c r="IL36" s="228"/>
      <c r="IM36" s="228"/>
      <c r="IN36" s="228"/>
      <c r="IO36" s="228"/>
      <c r="IP36" s="228"/>
      <c r="IQ36" s="228"/>
      <c r="IR36" s="228"/>
      <c r="IS36" s="228"/>
      <c r="IT36" s="228"/>
      <c r="IU36" s="228"/>
      <c r="IV36" s="228"/>
      <c r="IW36" s="228"/>
      <c r="IX36" s="228"/>
      <c r="IY36" s="228"/>
      <c r="IZ36" s="228"/>
      <c r="JA36" s="228"/>
      <c r="JB36" s="228"/>
      <c r="JC36" s="228"/>
      <c r="JD36" s="228"/>
      <c r="JE36" s="228"/>
      <c r="JF36" s="228"/>
      <c r="JG36" s="228"/>
      <c r="JH36" s="228"/>
      <c r="JI36" s="228"/>
      <c r="JJ36" s="228"/>
      <c r="JK36" s="228"/>
      <c r="JL36" s="228"/>
      <c r="JM36" s="228"/>
      <c r="JN36" s="228"/>
      <c r="JO36" s="228"/>
      <c r="JP36" s="228"/>
      <c r="JQ36" s="228"/>
      <c r="JR36" s="228"/>
      <c r="JS36" s="228"/>
      <c r="JT36" s="228"/>
      <c r="JU36" s="228"/>
      <c r="JV36" s="228"/>
      <c r="JW36" s="228"/>
      <c r="JX36" s="228"/>
      <c r="JY36" s="228"/>
      <c r="JZ36" s="228"/>
      <c r="KA36" s="228"/>
      <c r="KB36" s="228"/>
      <c r="KC36" s="228"/>
      <c r="KD36" s="228"/>
      <c r="KE36" s="228"/>
      <c r="KF36" s="228"/>
      <c r="KG36" s="228"/>
      <c r="KH36" s="228"/>
      <c r="KI36" s="228"/>
      <c r="KJ36" s="228"/>
      <c r="KK36" s="228"/>
      <c r="KL36" s="228"/>
      <c r="KM36" s="228"/>
      <c r="KN36" s="228"/>
      <c r="KO36" s="228"/>
      <c r="KP36" s="228"/>
      <c r="KQ36" s="228"/>
      <c r="KR36" s="228"/>
      <c r="KS36" s="228"/>
      <c r="KT36" s="228"/>
      <c r="KU36" s="228"/>
      <c r="KV36" s="228"/>
      <c r="KW36" s="479"/>
    </row>
    <row r="37" spans="1:309" s="226" customFormat="1" ht="21" customHeight="1">
      <c r="A37" s="109"/>
      <c r="B37" s="112">
        <v>31</v>
      </c>
      <c r="C37" s="53" t="str">
        <v>SNSP10</v>
      </c>
      <c r="D37" s="132" t="str">
        <f t="shared" si="6"/>
        <v>Running 100</v>
      </c>
      <c r="E37" s="132">
        <f t="shared" si="7"/>
        <v>3</v>
      </c>
      <c r="F37" s="132" t="str">
        <f t="shared" si="8"/>
        <v>Single</v>
      </c>
      <c r="G37" s="132" t="str">
        <f t="shared" si="9"/>
        <v>Non-Stg</v>
      </c>
      <c r="H37" s="213" t="str">
        <f t="shared" si="10"/>
        <v>SENIOR</v>
      </c>
      <c r="I37" s="371" t="s">
        <v>653</v>
      </c>
      <c r="J37" s="371" t="s">
        <v>678</v>
      </c>
      <c r="K37" s="371" t="s">
        <v>684</v>
      </c>
      <c r="L37" s="371"/>
      <c r="M37" s="371"/>
      <c r="N37" s="371"/>
      <c r="O37" s="371"/>
      <c r="P37" s="371"/>
      <c r="Q37" s="371"/>
      <c r="R37" s="255" t="s">
        <v>622</v>
      </c>
      <c r="S37" s="255" t="s">
        <v>680</v>
      </c>
      <c r="T37" s="255" t="s">
        <v>694</v>
      </c>
      <c r="U37" s="255"/>
      <c r="V37" s="255"/>
      <c r="W37" s="255"/>
      <c r="X37" s="255"/>
      <c r="Y37" s="255"/>
      <c r="Z37" s="255"/>
      <c r="AA37" s="255" t="s">
        <v>646</v>
      </c>
      <c r="AB37" s="255" t="s">
        <v>661</v>
      </c>
      <c r="AC37" s="255" t="s">
        <v>696</v>
      </c>
      <c r="AD37" s="255"/>
      <c r="AE37" s="255"/>
      <c r="AF37" s="255"/>
      <c r="AG37" s="255"/>
      <c r="AH37" s="255"/>
      <c r="AI37" s="255"/>
      <c r="AJ37" s="255" t="s">
        <v>674</v>
      </c>
      <c r="AK37" s="255" t="s">
        <v>687</v>
      </c>
      <c r="AL37" s="255" t="s">
        <v>662</v>
      </c>
      <c r="AM37" s="255"/>
      <c r="AN37" s="255"/>
      <c r="AO37" s="255"/>
      <c r="AP37" s="255"/>
      <c r="AQ37" s="255"/>
      <c r="AR37" s="255"/>
      <c r="AS37" s="227"/>
      <c r="AT37" s="227"/>
      <c r="AU37" s="227"/>
      <c r="AV37" s="227"/>
      <c r="AW37" s="227"/>
      <c r="AX37" s="227"/>
      <c r="AY37" s="227"/>
      <c r="AZ37" s="227"/>
      <c r="BA37" s="227"/>
      <c r="BB37" s="227"/>
      <c r="BC37" s="227"/>
      <c r="BD37" s="227"/>
      <c r="BE37" s="227"/>
      <c r="BF37" s="227"/>
      <c r="BG37" s="227"/>
      <c r="BH37" s="227"/>
      <c r="BI37" s="227"/>
      <c r="BJ37" s="227"/>
      <c r="BK37" s="227"/>
      <c r="BL37" s="227"/>
      <c r="BM37" s="227"/>
      <c r="BN37" s="227"/>
      <c r="BO37" s="227"/>
      <c r="BP37" s="227"/>
      <c r="BQ37" s="227"/>
      <c r="BR37" s="227"/>
      <c r="BS37" s="227"/>
      <c r="BT37" s="227"/>
      <c r="BU37" s="227"/>
      <c r="BV37" s="227"/>
      <c r="BW37" s="227"/>
      <c r="BX37" s="227"/>
      <c r="BY37" s="227"/>
      <c r="BZ37" s="227"/>
      <c r="CA37" s="227"/>
      <c r="CB37" s="227"/>
      <c r="CC37" s="227"/>
      <c r="CD37" s="227"/>
      <c r="CE37" s="227"/>
      <c r="CF37" s="227"/>
      <c r="CG37" s="227"/>
      <c r="CH37" s="227"/>
      <c r="CI37" s="227"/>
      <c r="CJ37" s="227"/>
      <c r="CK37" s="227"/>
      <c r="CL37" s="227"/>
      <c r="CM37" s="227"/>
      <c r="CN37" s="227"/>
      <c r="CO37" s="227"/>
      <c r="CP37" s="227"/>
      <c r="CQ37" s="227"/>
      <c r="CR37" s="227"/>
      <c r="CS37" s="227"/>
      <c r="CT37" s="227"/>
      <c r="CU37" s="227"/>
      <c r="CV37" s="227"/>
      <c r="CW37" s="227"/>
      <c r="CX37" s="227"/>
      <c r="CY37" s="227"/>
      <c r="CZ37" s="227"/>
      <c r="DA37" s="227"/>
      <c r="DB37" s="227"/>
      <c r="DC37" s="227"/>
      <c r="DD37" s="227"/>
      <c r="DE37" s="227"/>
      <c r="DF37" s="227"/>
      <c r="DG37" s="227"/>
      <c r="DH37" s="227"/>
      <c r="DI37" s="227"/>
      <c r="DJ37" s="227"/>
      <c r="DK37" s="227"/>
      <c r="DL37" s="227"/>
      <c r="DM37" s="227"/>
      <c r="DN37" s="227"/>
      <c r="DO37" s="227"/>
      <c r="DP37" s="227"/>
      <c r="DQ37" s="227"/>
      <c r="DR37" s="227"/>
      <c r="DS37" s="227"/>
      <c r="DT37" s="227"/>
      <c r="DU37" s="227"/>
      <c r="DV37" s="227"/>
      <c r="DW37" s="227"/>
      <c r="DX37" s="227"/>
      <c r="DY37" s="227"/>
      <c r="DZ37" s="227"/>
      <c r="EA37" s="227"/>
      <c r="EB37" s="227"/>
      <c r="EC37" s="227"/>
      <c r="ED37" s="227"/>
      <c r="EE37" s="227"/>
      <c r="EF37" s="227"/>
      <c r="EG37" s="227"/>
      <c r="EH37" s="227"/>
      <c r="EI37" s="227"/>
      <c r="EJ37" s="227"/>
      <c r="EK37" s="227"/>
      <c r="EL37" s="227"/>
      <c r="EM37" s="227"/>
      <c r="EN37" s="227"/>
      <c r="EO37" s="227"/>
      <c r="EP37" s="227"/>
      <c r="EQ37" s="227"/>
      <c r="ER37" s="227"/>
      <c r="ES37" s="227"/>
      <c r="ET37" s="227"/>
      <c r="EU37" s="227"/>
      <c r="EV37" s="227"/>
      <c r="EW37" s="227"/>
      <c r="EX37" s="227"/>
      <c r="EY37" s="227"/>
      <c r="EZ37" s="227"/>
      <c r="FA37" s="227"/>
      <c r="FB37" s="227"/>
      <c r="FC37" s="227"/>
      <c r="FD37" s="227"/>
      <c r="FE37" s="227"/>
      <c r="FF37" s="227"/>
      <c r="FG37" s="227"/>
      <c r="FH37" s="227"/>
      <c r="FI37" s="227"/>
      <c r="FJ37" s="227"/>
      <c r="FK37" s="227"/>
      <c r="FL37" s="227"/>
      <c r="FM37" s="227"/>
      <c r="FN37" s="227"/>
      <c r="FO37" s="227"/>
      <c r="FP37" s="227"/>
      <c r="FQ37" s="227"/>
      <c r="FR37" s="227"/>
      <c r="FS37" s="227"/>
      <c r="FT37" s="227"/>
      <c r="FU37" s="227"/>
      <c r="FV37" s="227"/>
      <c r="FW37" s="227"/>
      <c r="FX37" s="227"/>
      <c r="FY37" s="227"/>
      <c r="FZ37" s="227"/>
      <c r="GA37" s="227"/>
      <c r="GB37" s="227"/>
      <c r="GC37" s="227"/>
      <c r="GD37" s="227"/>
      <c r="GE37" s="227"/>
      <c r="GF37" s="227"/>
      <c r="GG37" s="227"/>
      <c r="GH37" s="227"/>
      <c r="GI37" s="227"/>
      <c r="GJ37" s="227"/>
      <c r="GK37" s="227"/>
      <c r="GL37" s="227"/>
      <c r="GM37" s="227"/>
      <c r="GN37" s="227"/>
      <c r="GO37" s="227"/>
      <c r="GP37" s="227"/>
      <c r="GQ37" s="227"/>
      <c r="GR37" s="227"/>
      <c r="GS37" s="227"/>
      <c r="GT37" s="227"/>
      <c r="GU37" s="227"/>
      <c r="GV37" s="227"/>
      <c r="GW37" s="227"/>
      <c r="GX37" s="227"/>
      <c r="GY37" s="227"/>
      <c r="GZ37" s="227"/>
      <c r="HA37" s="227"/>
      <c r="HB37" s="227"/>
      <c r="HC37" s="227"/>
      <c r="HD37" s="227"/>
      <c r="HE37" s="227"/>
      <c r="HF37" s="227"/>
      <c r="HG37" s="227"/>
      <c r="HH37" s="227"/>
      <c r="HI37" s="227"/>
      <c r="HJ37" s="227"/>
      <c r="HK37" s="227"/>
      <c r="HL37" s="227"/>
      <c r="HM37" s="227"/>
      <c r="HN37" s="227"/>
      <c r="HO37" s="227"/>
      <c r="HP37" s="227"/>
      <c r="HQ37" s="227"/>
      <c r="HR37" s="227"/>
      <c r="HS37" s="227"/>
      <c r="HT37" s="227"/>
      <c r="HU37" s="227"/>
      <c r="HV37" s="227"/>
      <c r="HW37" s="227"/>
      <c r="HX37" s="227"/>
      <c r="HY37" s="227"/>
      <c r="HZ37" s="227"/>
      <c r="IA37" s="227"/>
      <c r="IB37" s="227"/>
      <c r="IC37" s="227"/>
      <c r="ID37" s="227"/>
      <c r="IE37" s="227"/>
      <c r="IF37" s="227"/>
      <c r="IG37" s="227"/>
      <c r="IH37" s="227"/>
      <c r="II37" s="227"/>
      <c r="IJ37" s="227"/>
      <c r="IK37" s="227"/>
      <c r="IL37" s="227"/>
      <c r="IM37" s="227"/>
      <c r="IN37" s="227"/>
      <c r="IO37" s="227"/>
      <c r="IP37" s="227"/>
      <c r="IQ37" s="227"/>
      <c r="IR37" s="227"/>
      <c r="IS37" s="227"/>
      <c r="IT37" s="227"/>
      <c r="IU37" s="227"/>
      <c r="IV37" s="227"/>
      <c r="IW37" s="227"/>
      <c r="IX37" s="227"/>
      <c r="IY37" s="227"/>
      <c r="IZ37" s="227"/>
      <c r="JA37" s="227"/>
      <c r="JB37" s="227"/>
      <c r="JC37" s="227"/>
      <c r="JD37" s="227"/>
      <c r="JE37" s="227"/>
      <c r="JF37" s="227"/>
      <c r="JG37" s="227"/>
      <c r="JH37" s="227"/>
      <c r="JI37" s="227"/>
      <c r="JJ37" s="227"/>
      <c r="JK37" s="227"/>
      <c r="JL37" s="227"/>
      <c r="JM37" s="227"/>
      <c r="JN37" s="227"/>
      <c r="JO37" s="227"/>
      <c r="JP37" s="227"/>
      <c r="JQ37" s="227"/>
      <c r="JR37" s="227"/>
      <c r="JS37" s="227"/>
      <c r="JT37" s="227"/>
      <c r="JU37" s="227"/>
      <c r="JV37" s="227"/>
      <c r="JW37" s="227"/>
      <c r="JX37" s="227"/>
      <c r="JY37" s="227"/>
      <c r="JZ37" s="227"/>
      <c r="KA37" s="227"/>
      <c r="KB37" s="227"/>
      <c r="KC37" s="227"/>
      <c r="KD37" s="227"/>
      <c r="KE37" s="227"/>
      <c r="KF37" s="227"/>
      <c r="KG37" s="227"/>
      <c r="KH37" s="227"/>
      <c r="KI37" s="227"/>
      <c r="KJ37" s="227"/>
      <c r="KK37" s="227"/>
      <c r="KL37" s="227"/>
      <c r="KM37" s="227"/>
      <c r="KN37" s="227"/>
      <c r="KO37" s="227"/>
      <c r="KP37" s="227"/>
      <c r="KQ37" s="227"/>
      <c r="KR37" s="227"/>
      <c r="KS37" s="227"/>
      <c r="KT37" s="227"/>
      <c r="KU37" s="227"/>
      <c r="KV37" s="227"/>
      <c r="KW37" s="479"/>
    </row>
    <row r="38" spans="1:309" s="226" customFormat="1" ht="21" customHeight="1" thickBot="1">
      <c r="A38" s="109"/>
      <c r="B38" s="112">
        <v>32</v>
      </c>
      <c r="C38" s="116" t="str">
        <v>SNSP11</v>
      </c>
      <c r="D38" s="136" t="str">
        <f t="shared" si="6"/>
        <v>Running 200</v>
      </c>
      <c r="E38" s="138">
        <f t="shared" si="7"/>
        <v>3</v>
      </c>
      <c r="F38" s="138" t="str">
        <f t="shared" si="8"/>
        <v>Single</v>
      </c>
      <c r="G38" s="138" t="str">
        <f t="shared" si="9"/>
        <v>Non-Stg</v>
      </c>
      <c r="H38" s="138" t="str">
        <f t="shared" si="10"/>
        <v>SENIOR</v>
      </c>
      <c r="I38" s="371" t="s">
        <v>678</v>
      </c>
      <c r="J38" s="371" t="s">
        <v>653</v>
      </c>
      <c r="K38" s="371" t="s">
        <v>637</v>
      </c>
      <c r="L38" s="371"/>
      <c r="M38" s="371"/>
      <c r="N38" s="371"/>
      <c r="O38" s="371"/>
      <c r="P38" s="371"/>
      <c r="Q38" s="371"/>
      <c r="R38" s="255" t="s">
        <v>622</v>
      </c>
      <c r="S38" s="255" t="s">
        <v>624</v>
      </c>
      <c r="T38" s="255" t="s">
        <v>694</v>
      </c>
      <c r="U38" s="255"/>
      <c r="V38" s="255"/>
      <c r="W38" s="255"/>
      <c r="X38" s="255"/>
      <c r="Y38" s="255"/>
      <c r="Z38" s="255"/>
      <c r="AA38" s="255" t="s">
        <v>646</v>
      </c>
      <c r="AB38" s="255" t="s">
        <v>661</v>
      </c>
      <c r="AC38" s="255" t="s">
        <v>696</v>
      </c>
      <c r="AD38" s="255"/>
      <c r="AE38" s="255"/>
      <c r="AF38" s="255"/>
      <c r="AG38" s="255"/>
      <c r="AH38" s="255"/>
      <c r="AI38" s="255"/>
      <c r="AJ38" s="255" t="s">
        <v>669</v>
      </c>
      <c r="AK38" s="255" t="s">
        <v>674</v>
      </c>
      <c r="AL38" s="255" t="s">
        <v>687</v>
      </c>
      <c r="AM38" s="255"/>
      <c r="AN38" s="255"/>
      <c r="AO38" s="255"/>
      <c r="AP38" s="255"/>
      <c r="AQ38" s="255"/>
      <c r="AR38" s="255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  <c r="HP38" s="228"/>
      <c r="HQ38" s="228"/>
      <c r="HR38" s="228"/>
      <c r="HS38" s="228"/>
      <c r="HT38" s="228"/>
      <c r="HU38" s="228"/>
      <c r="HV38" s="228"/>
      <c r="HW38" s="228"/>
      <c r="HX38" s="228"/>
      <c r="HY38" s="228"/>
      <c r="HZ38" s="228"/>
      <c r="IA38" s="228"/>
      <c r="IB38" s="228"/>
      <c r="IC38" s="228"/>
      <c r="ID38" s="228"/>
      <c r="IE38" s="228"/>
      <c r="IF38" s="228"/>
      <c r="IG38" s="228"/>
      <c r="IH38" s="228"/>
      <c r="II38" s="228"/>
      <c r="IJ38" s="228"/>
      <c r="IK38" s="228"/>
      <c r="IL38" s="228"/>
      <c r="IM38" s="228"/>
      <c r="IN38" s="228"/>
      <c r="IO38" s="228"/>
      <c r="IP38" s="228"/>
      <c r="IQ38" s="228"/>
      <c r="IR38" s="228"/>
      <c r="IS38" s="228"/>
      <c r="IT38" s="228"/>
      <c r="IU38" s="228"/>
      <c r="IV38" s="228"/>
      <c r="IW38" s="228"/>
      <c r="IX38" s="228"/>
      <c r="IY38" s="228"/>
      <c r="IZ38" s="228"/>
      <c r="JA38" s="228"/>
      <c r="JB38" s="228"/>
      <c r="JC38" s="228"/>
      <c r="JD38" s="228"/>
      <c r="JE38" s="228"/>
      <c r="JF38" s="228"/>
      <c r="JG38" s="228"/>
      <c r="JH38" s="228"/>
      <c r="JI38" s="228"/>
      <c r="JJ38" s="228"/>
      <c r="JK38" s="228"/>
      <c r="JL38" s="228"/>
      <c r="JM38" s="228"/>
      <c r="JN38" s="228"/>
      <c r="JO38" s="228"/>
      <c r="JP38" s="228"/>
      <c r="JQ38" s="228"/>
      <c r="JR38" s="228"/>
      <c r="JS38" s="228"/>
      <c r="JT38" s="228"/>
      <c r="JU38" s="228"/>
      <c r="JV38" s="228"/>
      <c r="JW38" s="228"/>
      <c r="JX38" s="228"/>
      <c r="JY38" s="228"/>
      <c r="JZ38" s="228"/>
      <c r="KA38" s="228"/>
      <c r="KB38" s="228"/>
      <c r="KC38" s="228"/>
      <c r="KD38" s="228"/>
      <c r="KE38" s="228"/>
      <c r="KF38" s="228"/>
      <c r="KG38" s="228"/>
      <c r="KH38" s="228"/>
      <c r="KI38" s="228"/>
      <c r="KJ38" s="228"/>
      <c r="KK38" s="228"/>
      <c r="KL38" s="228"/>
      <c r="KM38" s="228"/>
      <c r="KN38" s="228"/>
      <c r="KO38" s="228"/>
      <c r="KP38" s="228"/>
      <c r="KQ38" s="228"/>
      <c r="KR38" s="228"/>
      <c r="KS38" s="228"/>
      <c r="KT38" s="228"/>
      <c r="KU38" s="228"/>
      <c r="KV38" s="228"/>
      <c r="KW38" s="479"/>
    </row>
    <row r="39" spans="1:309" s="226" customFormat="1" ht="21" customHeight="1">
      <c r="A39" s="109"/>
      <c r="B39" s="112">
        <v>33</v>
      </c>
      <c r="C39" s="53" t="str">
        <v>SNSP12</v>
      </c>
      <c r="D39" s="132" t="str">
        <f t="shared" si="6"/>
        <v>Shot Put</v>
      </c>
      <c r="E39" s="132">
        <f t="shared" si="7"/>
        <v>3</v>
      </c>
      <c r="F39" s="132" t="str">
        <f t="shared" si="8"/>
        <v>Single</v>
      </c>
      <c r="G39" s="132" t="str">
        <f t="shared" si="9"/>
        <v>Non-Stg</v>
      </c>
      <c r="H39" s="213" t="str">
        <f t="shared" ref="H39:H70" si="11">_xlfn.IFNA(VLOOKUP(C39,detailsof_programs,3,FALSE),"")</f>
        <v>SENIOR</v>
      </c>
      <c r="I39" s="371" t="s">
        <v>656</v>
      </c>
      <c r="J39" s="371" t="s">
        <v>686</v>
      </c>
      <c r="K39" s="371" t="s">
        <v>698</v>
      </c>
      <c r="L39" s="371"/>
      <c r="M39" s="371"/>
      <c r="N39" s="371"/>
      <c r="O39" s="371"/>
      <c r="P39" s="371"/>
      <c r="Q39" s="371"/>
      <c r="R39" s="255" t="s">
        <v>666</v>
      </c>
      <c r="S39" s="255" t="s">
        <v>683</v>
      </c>
      <c r="T39" s="255" t="s">
        <v>701</v>
      </c>
      <c r="U39" s="255"/>
      <c r="V39" s="255"/>
      <c r="W39" s="255"/>
      <c r="X39" s="255"/>
      <c r="Y39" s="255"/>
      <c r="Z39" s="255"/>
      <c r="AA39" s="255" t="s">
        <v>644</v>
      </c>
      <c r="AB39" s="255" t="s">
        <v>670</v>
      </c>
      <c r="AC39" s="255" t="s">
        <v>693</v>
      </c>
      <c r="AD39" s="255"/>
      <c r="AE39" s="255"/>
      <c r="AF39" s="255"/>
      <c r="AG39" s="255"/>
      <c r="AH39" s="255"/>
      <c r="AI39" s="255"/>
      <c r="AJ39" s="255" t="s">
        <v>627</v>
      </c>
      <c r="AK39" s="255" t="s">
        <v>643</v>
      </c>
      <c r="AL39" s="255" t="s">
        <v>687</v>
      </c>
      <c r="AM39" s="255"/>
      <c r="AN39" s="255"/>
      <c r="AO39" s="255"/>
      <c r="AP39" s="255"/>
      <c r="AQ39" s="255"/>
      <c r="AR39" s="255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  <c r="BJ39" s="227"/>
      <c r="BK39" s="227"/>
      <c r="BL39" s="227"/>
      <c r="BM39" s="227"/>
      <c r="BN39" s="227"/>
      <c r="BO39" s="227"/>
      <c r="BP39" s="227"/>
      <c r="BQ39" s="227"/>
      <c r="BR39" s="227"/>
      <c r="BS39" s="227"/>
      <c r="BT39" s="227"/>
      <c r="BU39" s="227"/>
      <c r="BV39" s="227"/>
      <c r="BW39" s="227"/>
      <c r="BX39" s="227"/>
      <c r="BY39" s="227"/>
      <c r="BZ39" s="227"/>
      <c r="CA39" s="227"/>
      <c r="CB39" s="227"/>
      <c r="CC39" s="227"/>
      <c r="CD39" s="227"/>
      <c r="CE39" s="227"/>
      <c r="CF39" s="227"/>
      <c r="CG39" s="227"/>
      <c r="CH39" s="227"/>
      <c r="CI39" s="227"/>
      <c r="CJ39" s="227"/>
      <c r="CK39" s="227"/>
      <c r="CL39" s="227"/>
      <c r="CM39" s="227"/>
      <c r="CN39" s="227"/>
      <c r="CO39" s="227"/>
      <c r="CP39" s="227"/>
      <c r="CQ39" s="227"/>
      <c r="CR39" s="227"/>
      <c r="CS39" s="227"/>
      <c r="CT39" s="227"/>
      <c r="CU39" s="227"/>
      <c r="CV39" s="227"/>
      <c r="CW39" s="227"/>
      <c r="CX39" s="227"/>
      <c r="CY39" s="227"/>
      <c r="CZ39" s="227"/>
      <c r="DA39" s="227"/>
      <c r="DB39" s="227"/>
      <c r="DC39" s="227"/>
      <c r="DD39" s="227"/>
      <c r="DE39" s="227"/>
      <c r="DF39" s="227"/>
      <c r="DG39" s="227"/>
      <c r="DH39" s="227"/>
      <c r="DI39" s="227"/>
      <c r="DJ39" s="227"/>
      <c r="DK39" s="227"/>
      <c r="DL39" s="227"/>
      <c r="DM39" s="227"/>
      <c r="DN39" s="227"/>
      <c r="DO39" s="227"/>
      <c r="DP39" s="227"/>
      <c r="DQ39" s="227"/>
      <c r="DR39" s="227"/>
      <c r="DS39" s="227"/>
      <c r="DT39" s="227"/>
      <c r="DU39" s="227"/>
      <c r="DV39" s="227"/>
      <c r="DW39" s="227"/>
      <c r="DX39" s="227"/>
      <c r="DY39" s="227"/>
      <c r="DZ39" s="227"/>
      <c r="EA39" s="227"/>
      <c r="EB39" s="227"/>
      <c r="EC39" s="227"/>
      <c r="ED39" s="227"/>
      <c r="EE39" s="227"/>
      <c r="EF39" s="227"/>
      <c r="EG39" s="227"/>
      <c r="EH39" s="227"/>
      <c r="EI39" s="227"/>
      <c r="EJ39" s="227"/>
      <c r="EK39" s="227"/>
      <c r="EL39" s="227"/>
      <c r="EM39" s="227"/>
      <c r="EN39" s="227"/>
      <c r="EO39" s="227"/>
      <c r="EP39" s="227"/>
      <c r="EQ39" s="227"/>
      <c r="ER39" s="227"/>
      <c r="ES39" s="227"/>
      <c r="ET39" s="227"/>
      <c r="EU39" s="227"/>
      <c r="EV39" s="227"/>
      <c r="EW39" s="227"/>
      <c r="EX39" s="227"/>
      <c r="EY39" s="227"/>
      <c r="EZ39" s="227"/>
      <c r="FA39" s="227"/>
      <c r="FB39" s="227"/>
      <c r="FC39" s="227"/>
      <c r="FD39" s="227"/>
      <c r="FE39" s="227"/>
      <c r="FF39" s="227"/>
      <c r="FG39" s="227"/>
      <c r="FH39" s="227"/>
      <c r="FI39" s="227"/>
      <c r="FJ39" s="227"/>
      <c r="FK39" s="227"/>
      <c r="FL39" s="227"/>
      <c r="FM39" s="227"/>
      <c r="FN39" s="227"/>
      <c r="FO39" s="227"/>
      <c r="FP39" s="227"/>
      <c r="FQ39" s="227"/>
      <c r="FR39" s="227"/>
      <c r="FS39" s="227"/>
      <c r="FT39" s="227"/>
      <c r="FU39" s="227"/>
      <c r="FV39" s="227"/>
      <c r="FW39" s="227"/>
      <c r="FX39" s="227"/>
      <c r="FY39" s="227"/>
      <c r="FZ39" s="227"/>
      <c r="GA39" s="227"/>
      <c r="GB39" s="227"/>
      <c r="GC39" s="227"/>
      <c r="GD39" s="227"/>
      <c r="GE39" s="227"/>
      <c r="GF39" s="227"/>
      <c r="GG39" s="227"/>
      <c r="GH39" s="227"/>
      <c r="GI39" s="227"/>
      <c r="GJ39" s="227"/>
      <c r="GK39" s="227"/>
      <c r="GL39" s="227"/>
      <c r="GM39" s="227"/>
      <c r="GN39" s="227"/>
      <c r="GO39" s="227"/>
      <c r="GP39" s="227"/>
      <c r="GQ39" s="227"/>
      <c r="GR39" s="227"/>
      <c r="GS39" s="227"/>
      <c r="GT39" s="227"/>
      <c r="GU39" s="227"/>
      <c r="GV39" s="227"/>
      <c r="GW39" s="227"/>
      <c r="GX39" s="227"/>
      <c r="GY39" s="227"/>
      <c r="GZ39" s="227"/>
      <c r="HA39" s="227"/>
      <c r="HB39" s="227"/>
      <c r="HC39" s="227"/>
      <c r="HD39" s="227"/>
      <c r="HE39" s="227"/>
      <c r="HF39" s="227"/>
      <c r="HG39" s="227"/>
      <c r="HH39" s="227"/>
      <c r="HI39" s="227"/>
      <c r="HJ39" s="227"/>
      <c r="HK39" s="227"/>
      <c r="HL39" s="227"/>
      <c r="HM39" s="227"/>
      <c r="HN39" s="227"/>
      <c r="HO39" s="227"/>
      <c r="HP39" s="227"/>
      <c r="HQ39" s="227"/>
      <c r="HR39" s="227"/>
      <c r="HS39" s="227"/>
      <c r="HT39" s="227"/>
      <c r="HU39" s="227"/>
      <c r="HV39" s="227"/>
      <c r="HW39" s="227"/>
      <c r="HX39" s="227"/>
      <c r="HY39" s="227"/>
      <c r="HZ39" s="227"/>
      <c r="IA39" s="227"/>
      <c r="IB39" s="227"/>
      <c r="IC39" s="227"/>
      <c r="ID39" s="227"/>
      <c r="IE39" s="227"/>
      <c r="IF39" s="227"/>
      <c r="IG39" s="227"/>
      <c r="IH39" s="227"/>
      <c r="II39" s="227"/>
      <c r="IJ39" s="227"/>
      <c r="IK39" s="227"/>
      <c r="IL39" s="227"/>
      <c r="IM39" s="227"/>
      <c r="IN39" s="227"/>
      <c r="IO39" s="227"/>
      <c r="IP39" s="227"/>
      <c r="IQ39" s="227"/>
      <c r="IR39" s="227"/>
      <c r="IS39" s="227"/>
      <c r="IT39" s="227"/>
      <c r="IU39" s="227"/>
      <c r="IV39" s="227"/>
      <c r="IW39" s="227"/>
      <c r="IX39" s="227"/>
      <c r="IY39" s="227"/>
      <c r="IZ39" s="227"/>
      <c r="JA39" s="227"/>
      <c r="JB39" s="227"/>
      <c r="JC39" s="227"/>
      <c r="JD39" s="227"/>
      <c r="JE39" s="227"/>
      <c r="JF39" s="227"/>
      <c r="JG39" s="227"/>
      <c r="JH39" s="227"/>
      <c r="JI39" s="227"/>
      <c r="JJ39" s="227"/>
      <c r="JK39" s="227"/>
      <c r="JL39" s="227"/>
      <c r="JM39" s="227"/>
      <c r="JN39" s="227"/>
      <c r="JO39" s="227"/>
      <c r="JP39" s="227"/>
      <c r="JQ39" s="227"/>
      <c r="JR39" s="227"/>
      <c r="JS39" s="227"/>
      <c r="JT39" s="227"/>
      <c r="JU39" s="227"/>
      <c r="JV39" s="227"/>
      <c r="JW39" s="227"/>
      <c r="JX39" s="227"/>
      <c r="JY39" s="227"/>
      <c r="JZ39" s="227"/>
      <c r="KA39" s="227"/>
      <c r="KB39" s="227"/>
      <c r="KC39" s="227"/>
      <c r="KD39" s="227"/>
      <c r="KE39" s="227"/>
      <c r="KF39" s="227"/>
      <c r="KG39" s="227"/>
      <c r="KH39" s="227"/>
      <c r="KI39" s="227"/>
      <c r="KJ39" s="227"/>
      <c r="KK39" s="227"/>
      <c r="KL39" s="227"/>
      <c r="KM39" s="227"/>
      <c r="KN39" s="227"/>
      <c r="KO39" s="227"/>
      <c r="KP39" s="227"/>
      <c r="KQ39" s="227"/>
      <c r="KR39" s="227"/>
      <c r="KS39" s="227"/>
      <c r="KT39" s="227"/>
      <c r="KU39" s="227"/>
      <c r="KV39" s="227"/>
      <c r="KW39" s="479"/>
    </row>
    <row r="40" spans="1:309" s="226" customFormat="1" ht="21" customHeight="1" thickBot="1">
      <c r="A40" s="109"/>
      <c r="B40" s="112">
        <v>34</v>
      </c>
      <c r="C40" s="116" t="str">
        <v>SNSP13</v>
      </c>
      <c r="D40" s="136" t="str">
        <f t="shared" si="6"/>
        <v>Stand jump</v>
      </c>
      <c r="E40" s="138">
        <f t="shared" si="7"/>
        <v>3</v>
      </c>
      <c r="F40" s="138" t="str">
        <f t="shared" si="8"/>
        <v>Single</v>
      </c>
      <c r="G40" s="138" t="str">
        <f t="shared" si="9"/>
        <v>Non-Stg</v>
      </c>
      <c r="H40" s="138" t="str">
        <f t="shared" si="11"/>
        <v>SENIOR</v>
      </c>
      <c r="I40" s="371" t="s">
        <v>640</v>
      </c>
      <c r="J40" s="371" t="s">
        <v>678</v>
      </c>
      <c r="K40" s="371" t="s">
        <v>684</v>
      </c>
      <c r="L40" s="371"/>
      <c r="M40" s="371"/>
      <c r="N40" s="371"/>
      <c r="O40" s="371"/>
      <c r="P40" s="371"/>
      <c r="Q40" s="371"/>
      <c r="R40" s="255" t="s">
        <v>639</v>
      </c>
      <c r="S40" s="255" t="s">
        <v>672</v>
      </c>
      <c r="T40" s="255" t="s">
        <v>688</v>
      </c>
      <c r="U40" s="255"/>
      <c r="V40" s="255"/>
      <c r="W40" s="255"/>
      <c r="X40" s="255"/>
      <c r="Y40" s="255"/>
      <c r="Z40" s="255"/>
      <c r="AA40" s="255" t="s">
        <v>631</v>
      </c>
      <c r="AB40" s="255" t="s">
        <v>670</v>
      </c>
      <c r="AC40" s="255" t="s">
        <v>696</v>
      </c>
      <c r="AD40" s="255"/>
      <c r="AE40" s="255"/>
      <c r="AF40" s="255"/>
      <c r="AG40" s="255"/>
      <c r="AH40" s="255"/>
      <c r="AI40" s="255"/>
      <c r="AJ40" s="255" t="s">
        <v>638</v>
      </c>
      <c r="AK40" s="255" t="s">
        <v>657</v>
      </c>
      <c r="AL40" s="255" t="s">
        <v>674</v>
      </c>
      <c r="AM40" s="255"/>
      <c r="AN40" s="255"/>
      <c r="AO40" s="255"/>
      <c r="AP40" s="255"/>
      <c r="AQ40" s="255"/>
      <c r="AR40" s="255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  <c r="HP40" s="228"/>
      <c r="HQ40" s="228"/>
      <c r="HR40" s="228"/>
      <c r="HS40" s="228"/>
      <c r="HT40" s="228"/>
      <c r="HU40" s="228"/>
      <c r="HV40" s="228"/>
      <c r="HW40" s="228"/>
      <c r="HX40" s="228"/>
      <c r="HY40" s="228"/>
      <c r="HZ40" s="228"/>
      <c r="IA40" s="228"/>
      <c r="IB40" s="228"/>
      <c r="IC40" s="228"/>
      <c r="ID40" s="228"/>
      <c r="IE40" s="228"/>
      <c r="IF40" s="228"/>
      <c r="IG40" s="228"/>
      <c r="IH40" s="228"/>
      <c r="II40" s="228"/>
      <c r="IJ40" s="228"/>
      <c r="IK40" s="228"/>
      <c r="IL40" s="228"/>
      <c r="IM40" s="228"/>
      <c r="IN40" s="228"/>
      <c r="IO40" s="228"/>
      <c r="IP40" s="228"/>
      <c r="IQ40" s="228"/>
      <c r="IR40" s="228"/>
      <c r="IS40" s="228"/>
      <c r="IT40" s="228"/>
      <c r="IU40" s="228"/>
      <c r="IV40" s="228"/>
      <c r="IW40" s="228"/>
      <c r="IX40" s="228"/>
      <c r="IY40" s="228"/>
      <c r="IZ40" s="228"/>
      <c r="JA40" s="228"/>
      <c r="JB40" s="228"/>
      <c r="JC40" s="228"/>
      <c r="JD40" s="228"/>
      <c r="JE40" s="228"/>
      <c r="JF40" s="228"/>
      <c r="JG40" s="228"/>
      <c r="JH40" s="228"/>
      <c r="JI40" s="228"/>
      <c r="JJ40" s="228"/>
      <c r="JK40" s="228"/>
      <c r="JL40" s="228"/>
      <c r="JM40" s="228"/>
      <c r="JN40" s="228"/>
      <c r="JO40" s="228"/>
      <c r="JP40" s="228"/>
      <c r="JQ40" s="228"/>
      <c r="JR40" s="228"/>
      <c r="JS40" s="228"/>
      <c r="JT40" s="228"/>
      <c r="JU40" s="228"/>
      <c r="JV40" s="228"/>
      <c r="JW40" s="228"/>
      <c r="JX40" s="228"/>
      <c r="JY40" s="228"/>
      <c r="JZ40" s="228"/>
      <c r="KA40" s="228"/>
      <c r="KB40" s="228"/>
      <c r="KC40" s="228"/>
      <c r="KD40" s="228"/>
      <c r="KE40" s="228"/>
      <c r="KF40" s="228"/>
      <c r="KG40" s="228"/>
      <c r="KH40" s="228"/>
      <c r="KI40" s="228"/>
      <c r="KJ40" s="228"/>
      <c r="KK40" s="228"/>
      <c r="KL40" s="228"/>
      <c r="KM40" s="228"/>
      <c r="KN40" s="228"/>
      <c r="KO40" s="228"/>
      <c r="KP40" s="228"/>
      <c r="KQ40" s="228"/>
      <c r="KR40" s="228"/>
      <c r="KS40" s="228"/>
      <c r="KT40" s="228"/>
      <c r="KU40" s="228"/>
      <c r="KV40" s="228"/>
      <c r="KW40" s="479"/>
    </row>
    <row r="41" spans="1:309" s="226" customFormat="1" ht="21" customHeight="1">
      <c r="A41" s="109"/>
      <c r="B41" s="112">
        <v>35</v>
      </c>
      <c r="C41" s="53" t="str">
        <v>SNSP14</v>
      </c>
      <c r="D41" s="132" t="str">
        <f t="shared" si="6"/>
        <v>Relay</v>
      </c>
      <c r="E41" s="132">
        <f t="shared" si="7"/>
        <v>4</v>
      </c>
      <c r="F41" s="132" t="str">
        <f t="shared" si="8"/>
        <v>Group</v>
      </c>
      <c r="G41" s="132" t="str">
        <f t="shared" si="9"/>
        <v>Non-Stg</v>
      </c>
      <c r="H41" s="213" t="str">
        <f t="shared" si="11"/>
        <v>SENIOR</v>
      </c>
      <c r="I41" s="371" t="s">
        <v>653</v>
      </c>
      <c r="J41" s="371" t="s">
        <v>656</v>
      </c>
      <c r="K41" s="371" t="s">
        <v>678</v>
      </c>
      <c r="L41" s="371" t="s">
        <v>684</v>
      </c>
      <c r="M41" s="371"/>
      <c r="N41" s="371"/>
      <c r="O41" s="371"/>
      <c r="P41" s="371"/>
      <c r="Q41" s="371"/>
      <c r="R41" s="255" t="s">
        <v>622</v>
      </c>
      <c r="S41" s="255" t="s">
        <v>672</v>
      </c>
      <c r="T41" s="255" t="s">
        <v>694</v>
      </c>
      <c r="U41" s="255" t="s">
        <v>701</v>
      </c>
      <c r="V41" s="255"/>
      <c r="W41" s="255"/>
      <c r="X41" s="255"/>
      <c r="Y41" s="255"/>
      <c r="Z41" s="255"/>
      <c r="AA41" s="255" t="s">
        <v>628</v>
      </c>
      <c r="AB41" s="255" t="s">
        <v>646</v>
      </c>
      <c r="AC41" s="255" t="s">
        <v>661</v>
      </c>
      <c r="AD41" s="255" t="s">
        <v>696</v>
      </c>
      <c r="AE41" s="255"/>
      <c r="AF41" s="255"/>
      <c r="AG41" s="255"/>
      <c r="AH41" s="255"/>
      <c r="AI41" s="255"/>
      <c r="AJ41" s="255" t="s">
        <v>627</v>
      </c>
      <c r="AK41" s="255" t="s">
        <v>669</v>
      </c>
      <c r="AL41" s="255" t="s">
        <v>674</v>
      </c>
      <c r="AM41" s="255" t="s">
        <v>687</v>
      </c>
      <c r="AN41" s="255"/>
      <c r="AO41" s="255"/>
      <c r="AP41" s="255"/>
      <c r="AQ41" s="255"/>
      <c r="AR41" s="255"/>
      <c r="AS41" s="227"/>
      <c r="AT41" s="227"/>
      <c r="AU41" s="227"/>
      <c r="AV41" s="227"/>
      <c r="AW41" s="227"/>
      <c r="AX41" s="227"/>
      <c r="AY41" s="227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BJ41" s="227"/>
      <c r="BK41" s="227"/>
      <c r="BL41" s="227"/>
      <c r="BM41" s="227"/>
      <c r="BN41" s="227"/>
      <c r="BO41" s="227"/>
      <c r="BP41" s="227"/>
      <c r="BQ41" s="227"/>
      <c r="BR41" s="227"/>
      <c r="BS41" s="227"/>
      <c r="BT41" s="227"/>
      <c r="BU41" s="227"/>
      <c r="BV41" s="227"/>
      <c r="BW41" s="227"/>
      <c r="BX41" s="227"/>
      <c r="BY41" s="227"/>
      <c r="BZ41" s="227"/>
      <c r="CA41" s="227"/>
      <c r="CB41" s="227"/>
      <c r="CC41" s="227"/>
      <c r="CD41" s="227"/>
      <c r="CE41" s="227"/>
      <c r="CF41" s="227"/>
      <c r="CG41" s="227"/>
      <c r="CH41" s="227"/>
      <c r="CI41" s="227"/>
      <c r="CJ41" s="227"/>
      <c r="CK41" s="227"/>
      <c r="CL41" s="227"/>
      <c r="CM41" s="227"/>
      <c r="CN41" s="227"/>
      <c r="CO41" s="227"/>
      <c r="CP41" s="227"/>
      <c r="CQ41" s="227"/>
      <c r="CR41" s="227"/>
      <c r="CS41" s="227"/>
      <c r="CT41" s="227"/>
      <c r="CU41" s="227"/>
      <c r="CV41" s="227"/>
      <c r="CW41" s="227"/>
      <c r="CX41" s="227"/>
      <c r="CY41" s="227"/>
      <c r="CZ41" s="227"/>
      <c r="DA41" s="227"/>
      <c r="DB41" s="227"/>
      <c r="DC41" s="227"/>
      <c r="DD41" s="227"/>
      <c r="DE41" s="227"/>
      <c r="DF41" s="227"/>
      <c r="DG41" s="227"/>
      <c r="DH41" s="227"/>
      <c r="DI41" s="227"/>
      <c r="DJ41" s="227"/>
      <c r="DK41" s="227"/>
      <c r="DL41" s="227"/>
      <c r="DM41" s="227"/>
      <c r="DN41" s="227"/>
      <c r="DO41" s="227"/>
      <c r="DP41" s="227"/>
      <c r="DQ41" s="227"/>
      <c r="DR41" s="227"/>
      <c r="DS41" s="227"/>
      <c r="DT41" s="227"/>
      <c r="DU41" s="227"/>
      <c r="DV41" s="227"/>
      <c r="DW41" s="227"/>
      <c r="DX41" s="227"/>
      <c r="DY41" s="227"/>
      <c r="DZ41" s="227"/>
      <c r="EA41" s="227"/>
      <c r="EB41" s="227"/>
      <c r="EC41" s="227"/>
      <c r="ED41" s="227"/>
      <c r="EE41" s="227"/>
      <c r="EF41" s="227"/>
      <c r="EG41" s="227"/>
      <c r="EH41" s="227"/>
      <c r="EI41" s="227"/>
      <c r="EJ41" s="227"/>
      <c r="EK41" s="227"/>
      <c r="EL41" s="227"/>
      <c r="EM41" s="227"/>
      <c r="EN41" s="227"/>
      <c r="EO41" s="227"/>
      <c r="EP41" s="227"/>
      <c r="EQ41" s="227"/>
      <c r="ER41" s="227"/>
      <c r="ES41" s="227"/>
      <c r="ET41" s="227"/>
      <c r="EU41" s="227"/>
      <c r="EV41" s="227"/>
      <c r="EW41" s="227"/>
      <c r="EX41" s="227"/>
      <c r="EY41" s="227"/>
      <c r="EZ41" s="227"/>
      <c r="FA41" s="227"/>
      <c r="FB41" s="227"/>
      <c r="FC41" s="227"/>
      <c r="FD41" s="227"/>
      <c r="FE41" s="227"/>
      <c r="FF41" s="227"/>
      <c r="FG41" s="227"/>
      <c r="FH41" s="227"/>
      <c r="FI41" s="227"/>
      <c r="FJ41" s="227"/>
      <c r="FK41" s="227"/>
      <c r="FL41" s="227"/>
      <c r="FM41" s="227"/>
      <c r="FN41" s="227"/>
      <c r="FO41" s="227"/>
      <c r="FP41" s="227"/>
      <c r="FQ41" s="227"/>
      <c r="FR41" s="227"/>
      <c r="FS41" s="227"/>
      <c r="FT41" s="227"/>
      <c r="FU41" s="227"/>
      <c r="FV41" s="227"/>
      <c r="FW41" s="227"/>
      <c r="FX41" s="227"/>
      <c r="FY41" s="227"/>
      <c r="FZ41" s="227"/>
      <c r="GA41" s="227"/>
      <c r="GB41" s="227"/>
      <c r="GC41" s="227"/>
      <c r="GD41" s="227"/>
      <c r="GE41" s="227"/>
      <c r="GF41" s="227"/>
      <c r="GG41" s="227"/>
      <c r="GH41" s="227"/>
      <c r="GI41" s="227"/>
      <c r="GJ41" s="227"/>
      <c r="GK41" s="227"/>
      <c r="GL41" s="227"/>
      <c r="GM41" s="227"/>
      <c r="GN41" s="227"/>
      <c r="GO41" s="227"/>
      <c r="GP41" s="227"/>
      <c r="GQ41" s="227"/>
      <c r="GR41" s="227"/>
      <c r="GS41" s="227"/>
      <c r="GT41" s="227"/>
      <c r="GU41" s="227"/>
      <c r="GV41" s="227"/>
      <c r="GW41" s="227"/>
      <c r="GX41" s="227"/>
      <c r="GY41" s="227"/>
      <c r="GZ41" s="227"/>
      <c r="HA41" s="227"/>
      <c r="HB41" s="227"/>
      <c r="HC41" s="227"/>
      <c r="HD41" s="227"/>
      <c r="HE41" s="227"/>
      <c r="HF41" s="227"/>
      <c r="HG41" s="227"/>
      <c r="HH41" s="227"/>
      <c r="HI41" s="227"/>
      <c r="HJ41" s="227"/>
      <c r="HK41" s="227"/>
      <c r="HL41" s="227"/>
      <c r="HM41" s="227"/>
      <c r="HN41" s="227"/>
      <c r="HO41" s="227"/>
      <c r="HP41" s="227"/>
      <c r="HQ41" s="227"/>
      <c r="HR41" s="227"/>
      <c r="HS41" s="227"/>
      <c r="HT41" s="227"/>
      <c r="HU41" s="227"/>
      <c r="HV41" s="227"/>
      <c r="HW41" s="227"/>
      <c r="HX41" s="227"/>
      <c r="HY41" s="227"/>
      <c r="HZ41" s="227"/>
      <c r="IA41" s="227"/>
      <c r="IB41" s="227"/>
      <c r="IC41" s="227"/>
      <c r="ID41" s="227"/>
      <c r="IE41" s="227"/>
      <c r="IF41" s="227"/>
      <c r="IG41" s="227"/>
      <c r="IH41" s="227"/>
      <c r="II41" s="227"/>
      <c r="IJ41" s="227"/>
      <c r="IK41" s="227"/>
      <c r="IL41" s="227"/>
      <c r="IM41" s="227"/>
      <c r="IN41" s="227"/>
      <c r="IO41" s="227"/>
      <c r="IP41" s="227"/>
      <c r="IQ41" s="227"/>
      <c r="IR41" s="227"/>
      <c r="IS41" s="227"/>
      <c r="IT41" s="227"/>
      <c r="IU41" s="227"/>
      <c r="IV41" s="227"/>
      <c r="IW41" s="227"/>
      <c r="IX41" s="227"/>
      <c r="IY41" s="227"/>
      <c r="IZ41" s="227"/>
      <c r="JA41" s="227"/>
      <c r="JB41" s="227"/>
      <c r="JC41" s="227"/>
      <c r="JD41" s="227"/>
      <c r="JE41" s="227"/>
      <c r="JF41" s="227"/>
      <c r="JG41" s="227"/>
      <c r="JH41" s="227"/>
      <c r="JI41" s="227"/>
      <c r="JJ41" s="227"/>
      <c r="JK41" s="227"/>
      <c r="JL41" s="227"/>
      <c r="JM41" s="227"/>
      <c r="JN41" s="227"/>
      <c r="JO41" s="227"/>
      <c r="JP41" s="227"/>
      <c r="JQ41" s="227"/>
      <c r="JR41" s="227"/>
      <c r="JS41" s="227"/>
      <c r="JT41" s="227"/>
      <c r="JU41" s="227"/>
      <c r="JV41" s="227"/>
      <c r="JW41" s="227"/>
      <c r="JX41" s="227"/>
      <c r="JY41" s="227"/>
      <c r="JZ41" s="227"/>
      <c r="KA41" s="227"/>
      <c r="KB41" s="227"/>
      <c r="KC41" s="227"/>
      <c r="KD41" s="227"/>
      <c r="KE41" s="227"/>
      <c r="KF41" s="227"/>
      <c r="KG41" s="227"/>
      <c r="KH41" s="227"/>
      <c r="KI41" s="227"/>
      <c r="KJ41" s="227"/>
      <c r="KK41" s="227"/>
      <c r="KL41" s="227"/>
      <c r="KM41" s="227"/>
      <c r="KN41" s="227"/>
      <c r="KO41" s="227"/>
      <c r="KP41" s="227"/>
      <c r="KQ41" s="227"/>
      <c r="KR41" s="227"/>
      <c r="KS41" s="227"/>
      <c r="KT41" s="227"/>
      <c r="KU41" s="227"/>
      <c r="KV41" s="227"/>
      <c r="KW41" s="479"/>
    </row>
    <row r="42" spans="1:309" s="226" customFormat="1" ht="21" customHeight="1" thickBot="1">
      <c r="A42" s="109"/>
      <c r="B42" s="112">
        <v>36</v>
      </c>
      <c r="C42" s="116" t="str">
        <v>SNSP15</v>
      </c>
      <c r="D42" s="136" t="str">
        <f t="shared" si="6"/>
        <v>Badminton</v>
      </c>
      <c r="E42" s="138">
        <f t="shared" si="7"/>
        <v>2</v>
      </c>
      <c r="F42" s="138" t="str">
        <f t="shared" si="8"/>
        <v>Group</v>
      </c>
      <c r="G42" s="138" t="str">
        <f t="shared" si="9"/>
        <v>Non-Stg</v>
      </c>
      <c r="H42" s="138" t="str">
        <f t="shared" si="11"/>
        <v>SENIOR</v>
      </c>
      <c r="I42" s="371" t="s">
        <v>653</v>
      </c>
      <c r="J42" s="371" t="s">
        <v>690</v>
      </c>
      <c r="K42" s="371"/>
      <c r="L42" s="371"/>
      <c r="M42" s="371"/>
      <c r="N42" s="371"/>
      <c r="O42" s="371"/>
      <c r="P42" s="371"/>
      <c r="Q42" s="371"/>
      <c r="R42" s="255" t="s">
        <v>683</v>
      </c>
      <c r="S42" s="255" t="s">
        <v>688</v>
      </c>
      <c r="T42" s="255"/>
      <c r="U42" s="255"/>
      <c r="V42" s="255"/>
      <c r="W42" s="255"/>
      <c r="X42" s="255"/>
      <c r="Y42" s="255"/>
      <c r="Z42" s="255"/>
      <c r="AA42" s="255" t="s">
        <v>692</v>
      </c>
      <c r="AB42" s="255" t="s">
        <v>693</v>
      </c>
      <c r="AC42" s="255"/>
      <c r="AD42" s="255"/>
      <c r="AE42" s="255"/>
      <c r="AF42" s="255"/>
      <c r="AG42" s="255"/>
      <c r="AH42" s="255"/>
      <c r="AI42" s="255"/>
      <c r="AJ42" s="255" t="s">
        <v>673</v>
      </c>
      <c r="AK42" s="255" t="s">
        <v>700</v>
      </c>
      <c r="AL42" s="255"/>
      <c r="AM42" s="255"/>
      <c r="AN42" s="255"/>
      <c r="AO42" s="255"/>
      <c r="AP42" s="255"/>
      <c r="AQ42" s="255"/>
      <c r="AR42" s="255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  <c r="HP42" s="228"/>
      <c r="HQ42" s="228"/>
      <c r="HR42" s="228"/>
      <c r="HS42" s="228"/>
      <c r="HT42" s="228"/>
      <c r="HU42" s="228"/>
      <c r="HV42" s="228"/>
      <c r="HW42" s="228"/>
      <c r="HX42" s="228"/>
      <c r="HY42" s="228"/>
      <c r="HZ42" s="228"/>
      <c r="IA42" s="228"/>
      <c r="IB42" s="228"/>
      <c r="IC42" s="228"/>
      <c r="ID42" s="228"/>
      <c r="IE42" s="228"/>
      <c r="IF42" s="228"/>
      <c r="IG42" s="228"/>
      <c r="IH42" s="228"/>
      <c r="II42" s="228"/>
      <c r="IJ42" s="228"/>
      <c r="IK42" s="228"/>
      <c r="IL42" s="228"/>
      <c r="IM42" s="228"/>
      <c r="IN42" s="228"/>
      <c r="IO42" s="228"/>
      <c r="IP42" s="228"/>
      <c r="IQ42" s="228"/>
      <c r="IR42" s="228"/>
      <c r="IS42" s="228"/>
      <c r="IT42" s="228"/>
      <c r="IU42" s="228"/>
      <c r="IV42" s="228"/>
      <c r="IW42" s="228"/>
      <c r="IX42" s="228"/>
      <c r="IY42" s="228"/>
      <c r="IZ42" s="228"/>
      <c r="JA42" s="228"/>
      <c r="JB42" s="228"/>
      <c r="JC42" s="228"/>
      <c r="JD42" s="228"/>
      <c r="JE42" s="228"/>
      <c r="JF42" s="228"/>
      <c r="JG42" s="228"/>
      <c r="JH42" s="228"/>
      <c r="JI42" s="228"/>
      <c r="JJ42" s="228"/>
      <c r="JK42" s="228"/>
      <c r="JL42" s="228"/>
      <c r="JM42" s="228"/>
      <c r="JN42" s="228"/>
      <c r="JO42" s="228"/>
      <c r="JP42" s="228"/>
      <c r="JQ42" s="228"/>
      <c r="JR42" s="228"/>
      <c r="JS42" s="228"/>
      <c r="JT42" s="228"/>
      <c r="JU42" s="228"/>
      <c r="JV42" s="228"/>
      <c r="JW42" s="228"/>
      <c r="JX42" s="228"/>
      <c r="JY42" s="228"/>
      <c r="JZ42" s="228"/>
      <c r="KA42" s="228"/>
      <c r="KB42" s="228"/>
      <c r="KC42" s="228"/>
      <c r="KD42" s="228"/>
      <c r="KE42" s="228"/>
      <c r="KF42" s="228"/>
      <c r="KG42" s="228"/>
      <c r="KH42" s="228"/>
      <c r="KI42" s="228"/>
      <c r="KJ42" s="228"/>
      <c r="KK42" s="228"/>
      <c r="KL42" s="228"/>
      <c r="KM42" s="228"/>
      <c r="KN42" s="228"/>
      <c r="KO42" s="228"/>
      <c r="KP42" s="228"/>
      <c r="KQ42" s="228"/>
      <c r="KR42" s="228"/>
      <c r="KS42" s="228"/>
      <c r="KT42" s="228"/>
      <c r="KU42" s="228"/>
      <c r="KV42" s="228"/>
      <c r="KW42" s="479"/>
    </row>
    <row r="43" spans="1:309" s="226" customFormat="1" ht="21" customHeight="1">
      <c r="A43" s="109"/>
      <c r="B43" s="112">
        <v>37</v>
      </c>
      <c r="C43" s="53" t="str">
        <v>SNSP16</v>
      </c>
      <c r="D43" s="132" t="str">
        <f t="shared" si="6"/>
        <v>Football</v>
      </c>
      <c r="E43" s="132">
        <f t="shared" si="7"/>
        <v>5</v>
      </c>
      <c r="F43" s="132" t="str">
        <f t="shared" si="8"/>
        <v>Group</v>
      </c>
      <c r="G43" s="132" t="str">
        <f t="shared" si="9"/>
        <v>Non-Stg</v>
      </c>
      <c r="H43" s="213" t="str">
        <f t="shared" si="11"/>
        <v>SENIOR</v>
      </c>
      <c r="I43" s="371" t="s">
        <v>640</v>
      </c>
      <c r="J43" s="371" t="s">
        <v>653</v>
      </c>
      <c r="K43" s="371" t="s">
        <v>677</v>
      </c>
      <c r="L43" s="371" t="s">
        <v>678</v>
      </c>
      <c r="M43" s="371" t="s">
        <v>686</v>
      </c>
      <c r="N43" s="371"/>
      <c r="O43" s="371"/>
      <c r="P43" s="371"/>
      <c r="Q43" s="371"/>
      <c r="R43" s="255" t="s">
        <v>622</v>
      </c>
      <c r="S43" s="255" t="s">
        <v>655</v>
      </c>
      <c r="T43" s="255" t="s">
        <v>666</v>
      </c>
      <c r="U43" s="255" t="s">
        <v>680</v>
      </c>
      <c r="V43" s="255" t="s">
        <v>694</v>
      </c>
      <c r="W43" s="255"/>
      <c r="X43" s="255"/>
      <c r="Y43" s="255"/>
      <c r="Z43" s="255"/>
      <c r="AA43" s="255" t="s">
        <v>628</v>
      </c>
      <c r="AB43" s="255" t="s">
        <v>646</v>
      </c>
      <c r="AC43" s="255" t="s">
        <v>654</v>
      </c>
      <c r="AD43" s="255" t="s">
        <v>661</v>
      </c>
      <c r="AE43" s="255" t="s">
        <v>691</v>
      </c>
      <c r="AF43" s="255"/>
      <c r="AG43" s="255"/>
      <c r="AH43" s="255"/>
      <c r="AI43" s="255"/>
      <c r="AJ43" s="255" t="s">
        <v>641</v>
      </c>
      <c r="AK43" s="255" t="s">
        <v>665</v>
      </c>
      <c r="AL43" s="255" t="s">
        <v>674</v>
      </c>
      <c r="AM43" s="255" t="s">
        <v>689</v>
      </c>
      <c r="AN43" s="255" t="s">
        <v>700</v>
      </c>
      <c r="AO43" s="255"/>
      <c r="AP43" s="255"/>
      <c r="AQ43" s="255"/>
      <c r="AR43" s="255"/>
      <c r="AS43" s="227"/>
      <c r="AT43" s="227"/>
      <c r="AU43" s="227"/>
      <c r="AV43" s="227"/>
      <c r="AW43" s="227"/>
      <c r="AX43" s="227"/>
      <c r="AY43" s="227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BJ43" s="227"/>
      <c r="BK43" s="227"/>
      <c r="BL43" s="227"/>
      <c r="BM43" s="227"/>
      <c r="BN43" s="227"/>
      <c r="BO43" s="227"/>
      <c r="BP43" s="227"/>
      <c r="BQ43" s="227"/>
      <c r="BR43" s="227"/>
      <c r="BS43" s="227"/>
      <c r="BT43" s="227"/>
      <c r="BU43" s="227"/>
      <c r="BV43" s="227"/>
      <c r="BW43" s="227"/>
      <c r="BX43" s="227"/>
      <c r="BY43" s="227"/>
      <c r="BZ43" s="227"/>
      <c r="CA43" s="227"/>
      <c r="CB43" s="227"/>
      <c r="CC43" s="227"/>
      <c r="CD43" s="227"/>
      <c r="CE43" s="227"/>
      <c r="CF43" s="227"/>
      <c r="CG43" s="227"/>
      <c r="CH43" s="227"/>
      <c r="CI43" s="227"/>
      <c r="CJ43" s="227"/>
      <c r="CK43" s="227"/>
      <c r="CL43" s="227"/>
      <c r="CM43" s="227"/>
      <c r="CN43" s="227"/>
      <c r="CO43" s="227"/>
      <c r="CP43" s="227"/>
      <c r="CQ43" s="227"/>
      <c r="CR43" s="227"/>
      <c r="CS43" s="227"/>
      <c r="CT43" s="227"/>
      <c r="CU43" s="227"/>
      <c r="CV43" s="227"/>
      <c r="CW43" s="227"/>
      <c r="CX43" s="227"/>
      <c r="CY43" s="227"/>
      <c r="CZ43" s="227"/>
      <c r="DA43" s="227"/>
      <c r="DB43" s="227"/>
      <c r="DC43" s="227"/>
      <c r="DD43" s="227"/>
      <c r="DE43" s="227"/>
      <c r="DF43" s="227"/>
      <c r="DG43" s="227"/>
      <c r="DH43" s="227"/>
      <c r="DI43" s="227"/>
      <c r="DJ43" s="227"/>
      <c r="DK43" s="227"/>
      <c r="DL43" s="227"/>
      <c r="DM43" s="227"/>
      <c r="DN43" s="227"/>
      <c r="DO43" s="227"/>
      <c r="DP43" s="227"/>
      <c r="DQ43" s="227"/>
      <c r="DR43" s="227"/>
      <c r="DS43" s="227"/>
      <c r="DT43" s="227"/>
      <c r="DU43" s="227"/>
      <c r="DV43" s="227"/>
      <c r="DW43" s="227"/>
      <c r="DX43" s="227"/>
      <c r="DY43" s="227"/>
      <c r="DZ43" s="227"/>
      <c r="EA43" s="227"/>
      <c r="EB43" s="227"/>
      <c r="EC43" s="227"/>
      <c r="ED43" s="227"/>
      <c r="EE43" s="227"/>
      <c r="EF43" s="227"/>
      <c r="EG43" s="227"/>
      <c r="EH43" s="227"/>
      <c r="EI43" s="227"/>
      <c r="EJ43" s="227"/>
      <c r="EK43" s="227"/>
      <c r="EL43" s="227"/>
      <c r="EM43" s="227"/>
      <c r="EN43" s="227"/>
      <c r="EO43" s="227"/>
      <c r="EP43" s="227"/>
      <c r="EQ43" s="227"/>
      <c r="ER43" s="227"/>
      <c r="ES43" s="227"/>
      <c r="ET43" s="227"/>
      <c r="EU43" s="227"/>
      <c r="EV43" s="227"/>
      <c r="EW43" s="227"/>
      <c r="EX43" s="227"/>
      <c r="EY43" s="227"/>
      <c r="EZ43" s="227"/>
      <c r="FA43" s="227"/>
      <c r="FB43" s="227"/>
      <c r="FC43" s="227"/>
      <c r="FD43" s="227"/>
      <c r="FE43" s="227"/>
      <c r="FF43" s="227"/>
      <c r="FG43" s="227"/>
      <c r="FH43" s="227"/>
      <c r="FI43" s="227"/>
      <c r="FJ43" s="227"/>
      <c r="FK43" s="227"/>
      <c r="FL43" s="227"/>
      <c r="FM43" s="227"/>
      <c r="FN43" s="227"/>
      <c r="FO43" s="227"/>
      <c r="FP43" s="227"/>
      <c r="FQ43" s="227"/>
      <c r="FR43" s="227"/>
      <c r="FS43" s="227"/>
      <c r="FT43" s="227"/>
      <c r="FU43" s="227"/>
      <c r="FV43" s="227"/>
      <c r="FW43" s="227"/>
      <c r="FX43" s="227"/>
      <c r="FY43" s="227"/>
      <c r="FZ43" s="227"/>
      <c r="GA43" s="227"/>
      <c r="GB43" s="227"/>
      <c r="GC43" s="227"/>
      <c r="GD43" s="227"/>
      <c r="GE43" s="227"/>
      <c r="GF43" s="227"/>
      <c r="GG43" s="227"/>
      <c r="GH43" s="227"/>
      <c r="GI43" s="227"/>
      <c r="GJ43" s="227"/>
      <c r="GK43" s="227"/>
      <c r="GL43" s="227"/>
      <c r="GM43" s="227"/>
      <c r="GN43" s="227"/>
      <c r="GO43" s="227"/>
      <c r="GP43" s="227"/>
      <c r="GQ43" s="227"/>
      <c r="GR43" s="227"/>
      <c r="GS43" s="227"/>
      <c r="GT43" s="227"/>
      <c r="GU43" s="227"/>
      <c r="GV43" s="227"/>
      <c r="GW43" s="227"/>
      <c r="GX43" s="227"/>
      <c r="GY43" s="227"/>
      <c r="GZ43" s="227"/>
      <c r="HA43" s="227"/>
      <c r="HB43" s="227"/>
      <c r="HC43" s="227"/>
      <c r="HD43" s="227"/>
      <c r="HE43" s="227"/>
      <c r="HF43" s="227"/>
      <c r="HG43" s="227"/>
      <c r="HH43" s="227"/>
      <c r="HI43" s="227"/>
      <c r="HJ43" s="227"/>
      <c r="HK43" s="227"/>
      <c r="HL43" s="227"/>
      <c r="HM43" s="227"/>
      <c r="HN43" s="227"/>
      <c r="HO43" s="227"/>
      <c r="HP43" s="227"/>
      <c r="HQ43" s="227"/>
      <c r="HR43" s="227"/>
      <c r="HS43" s="227"/>
      <c r="HT43" s="227"/>
      <c r="HU43" s="227"/>
      <c r="HV43" s="227"/>
      <c r="HW43" s="227"/>
      <c r="HX43" s="227"/>
      <c r="HY43" s="227"/>
      <c r="HZ43" s="227"/>
      <c r="IA43" s="227"/>
      <c r="IB43" s="227"/>
      <c r="IC43" s="227"/>
      <c r="ID43" s="227"/>
      <c r="IE43" s="227"/>
      <c r="IF43" s="227"/>
      <c r="IG43" s="227"/>
      <c r="IH43" s="227"/>
      <c r="II43" s="227"/>
      <c r="IJ43" s="227"/>
      <c r="IK43" s="227"/>
      <c r="IL43" s="227"/>
      <c r="IM43" s="227"/>
      <c r="IN43" s="227"/>
      <c r="IO43" s="227"/>
      <c r="IP43" s="227"/>
      <c r="IQ43" s="227"/>
      <c r="IR43" s="227"/>
      <c r="IS43" s="227"/>
      <c r="IT43" s="227"/>
      <c r="IU43" s="227"/>
      <c r="IV43" s="227"/>
      <c r="IW43" s="227"/>
      <c r="IX43" s="227"/>
      <c r="IY43" s="227"/>
      <c r="IZ43" s="227"/>
      <c r="JA43" s="227"/>
      <c r="JB43" s="227"/>
      <c r="JC43" s="227"/>
      <c r="JD43" s="227"/>
      <c r="JE43" s="227"/>
      <c r="JF43" s="227"/>
      <c r="JG43" s="227"/>
      <c r="JH43" s="227"/>
      <c r="JI43" s="227"/>
      <c r="JJ43" s="227"/>
      <c r="JK43" s="227"/>
      <c r="JL43" s="227"/>
      <c r="JM43" s="227"/>
      <c r="JN43" s="227"/>
      <c r="JO43" s="227"/>
      <c r="JP43" s="227"/>
      <c r="JQ43" s="227"/>
      <c r="JR43" s="227"/>
      <c r="JS43" s="227"/>
      <c r="JT43" s="227"/>
      <c r="JU43" s="227"/>
      <c r="JV43" s="227"/>
      <c r="JW43" s="227"/>
      <c r="JX43" s="227"/>
      <c r="JY43" s="227"/>
      <c r="JZ43" s="227"/>
      <c r="KA43" s="227"/>
      <c r="KB43" s="227"/>
      <c r="KC43" s="227"/>
      <c r="KD43" s="227"/>
      <c r="KE43" s="227"/>
      <c r="KF43" s="227"/>
      <c r="KG43" s="227"/>
      <c r="KH43" s="227"/>
      <c r="KI43" s="227"/>
      <c r="KJ43" s="227"/>
      <c r="KK43" s="227"/>
      <c r="KL43" s="227"/>
      <c r="KM43" s="227"/>
      <c r="KN43" s="227"/>
      <c r="KO43" s="227"/>
      <c r="KP43" s="227"/>
      <c r="KQ43" s="227"/>
      <c r="KR43" s="227"/>
      <c r="KS43" s="227"/>
      <c r="KT43" s="227"/>
      <c r="KU43" s="227"/>
      <c r="KV43" s="227"/>
      <c r="KW43" s="479"/>
    </row>
    <row r="44" spans="1:309" s="226" customFormat="1" ht="21" customHeight="1" thickBot="1">
      <c r="A44" s="109"/>
      <c r="B44" s="112">
        <v>38</v>
      </c>
      <c r="C44" s="116" t="str">
        <v>SSSP01</v>
      </c>
      <c r="D44" s="136" t="str">
        <f t="shared" si="6"/>
        <v>Basket Ball</v>
      </c>
      <c r="E44" s="138">
        <f t="shared" si="7"/>
        <v>3</v>
      </c>
      <c r="F44" s="138" t="str">
        <f t="shared" si="8"/>
        <v>Single</v>
      </c>
      <c r="G44" s="138" t="str">
        <f t="shared" si="9"/>
        <v>Non-Stg</v>
      </c>
      <c r="H44" s="138" t="str">
        <f t="shared" si="11"/>
        <v>SUPER SENIOR</v>
      </c>
      <c r="I44" s="371" t="s">
        <v>714</v>
      </c>
      <c r="J44" s="371" t="s">
        <v>772</v>
      </c>
      <c r="K44" s="371" t="s">
        <v>778</v>
      </c>
      <c r="L44" s="371"/>
      <c r="M44" s="371"/>
      <c r="N44" s="371"/>
      <c r="O44" s="371"/>
      <c r="P44" s="371"/>
      <c r="Q44" s="371"/>
      <c r="R44" s="255" t="s">
        <v>705</v>
      </c>
      <c r="S44" s="255" t="s">
        <v>751</v>
      </c>
      <c r="T44" s="255" t="s">
        <v>753</v>
      </c>
      <c r="U44" s="255"/>
      <c r="V44" s="255"/>
      <c r="W44" s="255"/>
      <c r="X44" s="255"/>
      <c r="Y44" s="255"/>
      <c r="Z44" s="255"/>
      <c r="AA44" s="255" t="s">
        <v>712</v>
      </c>
      <c r="AB44" s="255" t="s">
        <v>746</v>
      </c>
      <c r="AC44" s="255" t="s">
        <v>763</v>
      </c>
      <c r="AD44" s="255"/>
      <c r="AE44" s="255"/>
      <c r="AF44" s="255"/>
      <c r="AG44" s="255"/>
      <c r="AH44" s="255"/>
      <c r="AI44" s="255"/>
      <c r="AJ44" s="255" t="s">
        <v>713</v>
      </c>
      <c r="AK44" s="255" t="s">
        <v>740</v>
      </c>
      <c r="AL44" s="255" t="s">
        <v>755</v>
      </c>
      <c r="AM44" s="255"/>
      <c r="AN44" s="255"/>
      <c r="AO44" s="255"/>
      <c r="AP44" s="255"/>
      <c r="AQ44" s="255"/>
      <c r="AR44" s="255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  <c r="HP44" s="228"/>
      <c r="HQ44" s="228"/>
      <c r="HR44" s="228"/>
      <c r="HS44" s="228"/>
      <c r="HT44" s="228"/>
      <c r="HU44" s="228"/>
      <c r="HV44" s="228"/>
      <c r="HW44" s="228"/>
      <c r="HX44" s="228"/>
      <c r="HY44" s="228"/>
      <c r="HZ44" s="228"/>
      <c r="IA44" s="228"/>
      <c r="IB44" s="228"/>
      <c r="IC44" s="228"/>
      <c r="ID44" s="228"/>
      <c r="IE44" s="228"/>
      <c r="IF44" s="228"/>
      <c r="IG44" s="228"/>
      <c r="IH44" s="228"/>
      <c r="II44" s="228"/>
      <c r="IJ44" s="228"/>
      <c r="IK44" s="228"/>
      <c r="IL44" s="228"/>
      <c r="IM44" s="228"/>
      <c r="IN44" s="228"/>
      <c r="IO44" s="228"/>
      <c r="IP44" s="228"/>
      <c r="IQ44" s="228"/>
      <c r="IR44" s="228"/>
      <c r="IS44" s="228"/>
      <c r="IT44" s="228"/>
      <c r="IU44" s="228"/>
      <c r="IV44" s="228"/>
      <c r="IW44" s="228"/>
      <c r="IX44" s="228"/>
      <c r="IY44" s="228"/>
      <c r="IZ44" s="228"/>
      <c r="JA44" s="228"/>
      <c r="JB44" s="228"/>
      <c r="JC44" s="228"/>
      <c r="JD44" s="228"/>
      <c r="JE44" s="228"/>
      <c r="JF44" s="228"/>
      <c r="JG44" s="228"/>
      <c r="JH44" s="228"/>
      <c r="JI44" s="228"/>
      <c r="JJ44" s="228"/>
      <c r="JK44" s="228"/>
      <c r="JL44" s="228"/>
      <c r="JM44" s="228"/>
      <c r="JN44" s="228"/>
      <c r="JO44" s="228"/>
      <c r="JP44" s="228"/>
      <c r="JQ44" s="228"/>
      <c r="JR44" s="228"/>
      <c r="JS44" s="228"/>
      <c r="JT44" s="228"/>
      <c r="JU44" s="228"/>
      <c r="JV44" s="228"/>
      <c r="JW44" s="228"/>
      <c r="JX44" s="228"/>
      <c r="JY44" s="228"/>
      <c r="JZ44" s="228"/>
      <c r="KA44" s="228"/>
      <c r="KB44" s="228"/>
      <c r="KC44" s="228"/>
      <c r="KD44" s="228"/>
      <c r="KE44" s="228"/>
      <c r="KF44" s="228"/>
      <c r="KG44" s="228"/>
      <c r="KH44" s="228"/>
      <c r="KI44" s="228"/>
      <c r="KJ44" s="228"/>
      <c r="KK44" s="228"/>
      <c r="KL44" s="228"/>
      <c r="KM44" s="228"/>
      <c r="KN44" s="228"/>
      <c r="KO44" s="228"/>
      <c r="KP44" s="228"/>
      <c r="KQ44" s="228"/>
      <c r="KR44" s="228"/>
      <c r="KS44" s="228"/>
      <c r="KT44" s="228"/>
      <c r="KU44" s="228"/>
      <c r="KV44" s="228"/>
      <c r="KW44" s="479"/>
    </row>
    <row r="45" spans="1:309" s="226" customFormat="1" ht="21" customHeight="1">
      <c r="A45" s="109"/>
      <c r="B45" s="112">
        <v>39</v>
      </c>
      <c r="C45" s="53" t="str">
        <v>SSSP02</v>
      </c>
      <c r="D45" s="132" t="str">
        <f t="shared" si="6"/>
        <v>Stand jump</v>
      </c>
      <c r="E45" s="132">
        <f t="shared" si="7"/>
        <v>3</v>
      </c>
      <c r="F45" s="132" t="str">
        <f t="shared" si="8"/>
        <v>Single</v>
      </c>
      <c r="G45" s="132" t="str">
        <f t="shared" si="9"/>
        <v>Non-Stg</v>
      </c>
      <c r="H45" s="213" t="str">
        <f t="shared" si="11"/>
        <v>SUPER SENIOR</v>
      </c>
      <c r="I45" s="371" t="s">
        <v>167</v>
      </c>
      <c r="J45" s="371" t="s">
        <v>743</v>
      </c>
      <c r="K45" s="371" t="s">
        <v>789</v>
      </c>
      <c r="L45" s="371"/>
      <c r="M45" s="371"/>
      <c r="N45" s="371"/>
      <c r="O45" s="371"/>
      <c r="P45" s="371"/>
      <c r="Q45" s="371"/>
      <c r="R45" s="255" t="s">
        <v>726</v>
      </c>
      <c r="S45" s="255" t="s">
        <v>784</v>
      </c>
      <c r="T45" s="255" t="s">
        <v>788</v>
      </c>
      <c r="U45" s="255"/>
      <c r="V45" s="255"/>
      <c r="W45" s="255"/>
      <c r="X45" s="255"/>
      <c r="Y45" s="255"/>
      <c r="Z45" s="255"/>
      <c r="AA45" s="255" t="s">
        <v>738</v>
      </c>
      <c r="AB45" s="255" t="s">
        <v>744</v>
      </c>
      <c r="AC45" s="255" t="s">
        <v>775</v>
      </c>
      <c r="AD45" s="255"/>
      <c r="AE45" s="255"/>
      <c r="AF45" s="255"/>
      <c r="AG45" s="255"/>
      <c r="AH45" s="255"/>
      <c r="AI45" s="255"/>
      <c r="AJ45" s="255" t="s">
        <v>706</v>
      </c>
      <c r="AK45" s="255" t="s">
        <v>740</v>
      </c>
      <c r="AL45" s="255" t="s">
        <v>783</v>
      </c>
      <c r="AM45" s="255"/>
      <c r="AN45" s="255"/>
      <c r="AO45" s="255"/>
      <c r="AP45" s="255"/>
      <c r="AQ45" s="255"/>
      <c r="AR45" s="255"/>
      <c r="AS45" s="227"/>
      <c r="AT45" s="227"/>
      <c r="AU45" s="227"/>
      <c r="AV45" s="227"/>
      <c r="AW45" s="227"/>
      <c r="AX45" s="227"/>
      <c r="AY45" s="227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BJ45" s="227"/>
      <c r="BK45" s="227"/>
      <c r="BL45" s="227"/>
      <c r="BM45" s="227"/>
      <c r="BN45" s="227"/>
      <c r="BO45" s="227"/>
      <c r="BP45" s="227"/>
      <c r="BQ45" s="227"/>
      <c r="BR45" s="227"/>
      <c r="BS45" s="227"/>
      <c r="BT45" s="227"/>
      <c r="BU45" s="227"/>
      <c r="BV45" s="227"/>
      <c r="BW45" s="227"/>
      <c r="BX45" s="227"/>
      <c r="BY45" s="227"/>
      <c r="BZ45" s="227"/>
      <c r="CA45" s="227"/>
      <c r="CB45" s="227"/>
      <c r="CC45" s="227"/>
      <c r="CD45" s="227"/>
      <c r="CE45" s="227"/>
      <c r="CF45" s="227"/>
      <c r="CG45" s="227"/>
      <c r="CH45" s="227"/>
      <c r="CI45" s="227"/>
      <c r="CJ45" s="227"/>
      <c r="CK45" s="227"/>
      <c r="CL45" s="227"/>
      <c r="CM45" s="227"/>
      <c r="CN45" s="227"/>
      <c r="CO45" s="227"/>
      <c r="CP45" s="227"/>
      <c r="CQ45" s="227"/>
      <c r="CR45" s="227"/>
      <c r="CS45" s="227"/>
      <c r="CT45" s="227"/>
      <c r="CU45" s="227"/>
      <c r="CV45" s="227"/>
      <c r="CW45" s="227"/>
      <c r="CX45" s="227"/>
      <c r="CY45" s="227"/>
      <c r="CZ45" s="227"/>
      <c r="DA45" s="227"/>
      <c r="DB45" s="227"/>
      <c r="DC45" s="227"/>
      <c r="DD45" s="227"/>
      <c r="DE45" s="227"/>
      <c r="DF45" s="227"/>
      <c r="DG45" s="227"/>
      <c r="DH45" s="227"/>
      <c r="DI45" s="227"/>
      <c r="DJ45" s="227"/>
      <c r="DK45" s="227"/>
      <c r="DL45" s="227"/>
      <c r="DM45" s="227"/>
      <c r="DN45" s="227"/>
      <c r="DO45" s="227"/>
      <c r="DP45" s="227"/>
      <c r="DQ45" s="227"/>
      <c r="DR45" s="227"/>
      <c r="DS45" s="227"/>
      <c r="DT45" s="227"/>
      <c r="DU45" s="227"/>
      <c r="DV45" s="227"/>
      <c r="DW45" s="227"/>
      <c r="DX45" s="227"/>
      <c r="DY45" s="227"/>
      <c r="DZ45" s="227"/>
      <c r="EA45" s="227"/>
      <c r="EB45" s="227"/>
      <c r="EC45" s="227"/>
      <c r="ED45" s="227"/>
      <c r="EE45" s="227"/>
      <c r="EF45" s="227"/>
      <c r="EG45" s="227"/>
      <c r="EH45" s="227"/>
      <c r="EI45" s="227"/>
      <c r="EJ45" s="227"/>
      <c r="EK45" s="227"/>
      <c r="EL45" s="227"/>
      <c r="EM45" s="227"/>
      <c r="EN45" s="227"/>
      <c r="EO45" s="227"/>
      <c r="EP45" s="227"/>
      <c r="EQ45" s="227"/>
      <c r="ER45" s="227"/>
      <c r="ES45" s="227"/>
      <c r="ET45" s="227"/>
      <c r="EU45" s="227"/>
      <c r="EV45" s="227"/>
      <c r="EW45" s="227"/>
      <c r="EX45" s="227"/>
      <c r="EY45" s="227"/>
      <c r="EZ45" s="227"/>
      <c r="FA45" s="227"/>
      <c r="FB45" s="227"/>
      <c r="FC45" s="227"/>
      <c r="FD45" s="227"/>
      <c r="FE45" s="227"/>
      <c r="FF45" s="227"/>
      <c r="FG45" s="227"/>
      <c r="FH45" s="227"/>
      <c r="FI45" s="227"/>
      <c r="FJ45" s="227"/>
      <c r="FK45" s="227"/>
      <c r="FL45" s="227"/>
      <c r="FM45" s="227"/>
      <c r="FN45" s="227"/>
      <c r="FO45" s="227"/>
      <c r="FP45" s="227"/>
      <c r="FQ45" s="227"/>
      <c r="FR45" s="227"/>
      <c r="FS45" s="227"/>
      <c r="FT45" s="227"/>
      <c r="FU45" s="227"/>
      <c r="FV45" s="227"/>
      <c r="FW45" s="227"/>
      <c r="FX45" s="227"/>
      <c r="FY45" s="227"/>
      <c r="FZ45" s="227"/>
      <c r="GA45" s="227"/>
      <c r="GB45" s="227"/>
      <c r="GC45" s="227"/>
      <c r="GD45" s="227"/>
      <c r="GE45" s="227"/>
      <c r="GF45" s="227"/>
      <c r="GG45" s="227"/>
      <c r="GH45" s="227"/>
      <c r="GI45" s="227"/>
      <c r="GJ45" s="227"/>
      <c r="GK45" s="227"/>
      <c r="GL45" s="227"/>
      <c r="GM45" s="227"/>
      <c r="GN45" s="227"/>
      <c r="GO45" s="227"/>
      <c r="GP45" s="227"/>
      <c r="GQ45" s="227"/>
      <c r="GR45" s="227"/>
      <c r="GS45" s="227"/>
      <c r="GT45" s="227"/>
      <c r="GU45" s="227"/>
      <c r="GV45" s="227"/>
      <c r="GW45" s="227"/>
      <c r="GX45" s="227"/>
      <c r="GY45" s="227"/>
      <c r="GZ45" s="227"/>
      <c r="HA45" s="227"/>
      <c r="HB45" s="227"/>
      <c r="HC45" s="227"/>
      <c r="HD45" s="227"/>
      <c r="HE45" s="227"/>
      <c r="HF45" s="227"/>
      <c r="HG45" s="227"/>
      <c r="HH45" s="227"/>
      <c r="HI45" s="227"/>
      <c r="HJ45" s="227"/>
      <c r="HK45" s="227"/>
      <c r="HL45" s="227"/>
      <c r="HM45" s="227"/>
      <c r="HN45" s="227"/>
      <c r="HO45" s="227"/>
      <c r="HP45" s="227"/>
      <c r="HQ45" s="227"/>
      <c r="HR45" s="227"/>
      <c r="HS45" s="227"/>
      <c r="HT45" s="227"/>
      <c r="HU45" s="227"/>
      <c r="HV45" s="227"/>
      <c r="HW45" s="227"/>
      <c r="HX45" s="227"/>
      <c r="HY45" s="227"/>
      <c r="HZ45" s="227"/>
      <c r="IA45" s="227"/>
      <c r="IB45" s="227"/>
      <c r="IC45" s="227"/>
      <c r="ID45" s="227"/>
      <c r="IE45" s="227"/>
      <c r="IF45" s="227"/>
      <c r="IG45" s="227"/>
      <c r="IH45" s="227"/>
      <c r="II45" s="227"/>
      <c r="IJ45" s="227"/>
      <c r="IK45" s="227"/>
      <c r="IL45" s="227"/>
      <c r="IM45" s="227"/>
      <c r="IN45" s="227"/>
      <c r="IO45" s="227"/>
      <c r="IP45" s="227"/>
      <c r="IQ45" s="227"/>
      <c r="IR45" s="227"/>
      <c r="IS45" s="227"/>
      <c r="IT45" s="227"/>
      <c r="IU45" s="227"/>
      <c r="IV45" s="227"/>
      <c r="IW45" s="227"/>
      <c r="IX45" s="227"/>
      <c r="IY45" s="227"/>
      <c r="IZ45" s="227"/>
      <c r="JA45" s="227"/>
      <c r="JB45" s="227"/>
      <c r="JC45" s="227"/>
      <c r="JD45" s="227"/>
      <c r="JE45" s="227"/>
      <c r="JF45" s="227"/>
      <c r="JG45" s="227"/>
      <c r="JH45" s="227"/>
      <c r="JI45" s="227"/>
      <c r="JJ45" s="227"/>
      <c r="JK45" s="227"/>
      <c r="JL45" s="227"/>
      <c r="JM45" s="227"/>
      <c r="JN45" s="227"/>
      <c r="JO45" s="227"/>
      <c r="JP45" s="227"/>
      <c r="JQ45" s="227"/>
      <c r="JR45" s="227"/>
      <c r="JS45" s="227"/>
      <c r="JT45" s="227"/>
      <c r="JU45" s="227"/>
      <c r="JV45" s="227"/>
      <c r="JW45" s="227"/>
      <c r="JX45" s="227"/>
      <c r="JY45" s="227"/>
      <c r="JZ45" s="227"/>
      <c r="KA45" s="227"/>
      <c r="KB45" s="227"/>
      <c r="KC45" s="227"/>
      <c r="KD45" s="227"/>
      <c r="KE45" s="227"/>
      <c r="KF45" s="227"/>
      <c r="KG45" s="227"/>
      <c r="KH45" s="227"/>
      <c r="KI45" s="227"/>
      <c r="KJ45" s="227"/>
      <c r="KK45" s="227"/>
      <c r="KL45" s="227"/>
      <c r="KM45" s="227"/>
      <c r="KN45" s="227"/>
      <c r="KO45" s="227"/>
      <c r="KP45" s="227"/>
      <c r="KQ45" s="227"/>
      <c r="KR45" s="227"/>
      <c r="KS45" s="227"/>
      <c r="KT45" s="227"/>
      <c r="KU45" s="227"/>
      <c r="KV45" s="227"/>
      <c r="KW45" s="479"/>
    </row>
    <row r="46" spans="1:309" s="226" customFormat="1" ht="21" customHeight="1" thickBot="1">
      <c r="A46" s="109"/>
      <c r="B46" s="112">
        <v>40</v>
      </c>
      <c r="C46" s="116" t="str">
        <v>SSSP03</v>
      </c>
      <c r="D46" s="136" t="str">
        <f t="shared" si="6"/>
        <v>Marathon</v>
      </c>
      <c r="E46" s="138">
        <f t="shared" si="7"/>
        <v>3</v>
      </c>
      <c r="F46" s="138" t="str">
        <f t="shared" si="8"/>
        <v>Single</v>
      </c>
      <c r="G46" s="138" t="str">
        <f t="shared" si="9"/>
        <v>Non-Stg</v>
      </c>
      <c r="H46" s="138" t="str">
        <f t="shared" si="11"/>
        <v>SUPER SENIOR</v>
      </c>
      <c r="I46" s="371" t="s">
        <v>718</v>
      </c>
      <c r="J46" s="371" t="s">
        <v>748</v>
      </c>
      <c r="K46" s="371" t="s">
        <v>781</v>
      </c>
      <c r="L46" s="371"/>
      <c r="M46" s="371"/>
      <c r="N46" s="371"/>
      <c r="O46" s="371"/>
      <c r="P46" s="371"/>
      <c r="Q46" s="371"/>
      <c r="R46" s="255" t="s">
        <v>716</v>
      </c>
      <c r="S46" s="255" t="s">
        <v>722</v>
      </c>
      <c r="T46" s="255" t="s">
        <v>773</v>
      </c>
      <c r="U46" s="255"/>
      <c r="V46" s="255"/>
      <c r="W46" s="255"/>
      <c r="X46" s="255"/>
      <c r="Y46" s="255"/>
      <c r="Z46" s="255"/>
      <c r="AA46" s="255" t="s">
        <v>720</v>
      </c>
      <c r="AB46" s="255" t="s">
        <v>730</v>
      </c>
      <c r="AC46" s="255" t="s">
        <v>762</v>
      </c>
      <c r="AD46" s="255"/>
      <c r="AE46" s="255"/>
      <c r="AF46" s="255"/>
      <c r="AG46" s="255"/>
      <c r="AH46" s="255"/>
      <c r="AI46" s="255"/>
      <c r="AJ46" s="255" t="s">
        <v>715</v>
      </c>
      <c r="AK46" s="255" t="s">
        <v>737</v>
      </c>
      <c r="AL46" s="255" t="s">
        <v>765</v>
      </c>
      <c r="AM46" s="255"/>
      <c r="AN46" s="255"/>
      <c r="AO46" s="255"/>
      <c r="AP46" s="255"/>
      <c r="AQ46" s="255"/>
      <c r="AR46" s="255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  <c r="HP46" s="228"/>
      <c r="HQ46" s="228"/>
      <c r="HR46" s="228"/>
      <c r="HS46" s="228"/>
      <c r="HT46" s="228"/>
      <c r="HU46" s="228"/>
      <c r="HV46" s="228"/>
      <c r="HW46" s="228"/>
      <c r="HX46" s="228"/>
      <c r="HY46" s="228"/>
      <c r="HZ46" s="228"/>
      <c r="IA46" s="228"/>
      <c r="IB46" s="228"/>
      <c r="IC46" s="228"/>
      <c r="ID46" s="228"/>
      <c r="IE46" s="228"/>
      <c r="IF46" s="228"/>
      <c r="IG46" s="228"/>
      <c r="IH46" s="228"/>
      <c r="II46" s="228"/>
      <c r="IJ46" s="228"/>
      <c r="IK46" s="228"/>
      <c r="IL46" s="228"/>
      <c r="IM46" s="228"/>
      <c r="IN46" s="228"/>
      <c r="IO46" s="228"/>
      <c r="IP46" s="228"/>
      <c r="IQ46" s="228"/>
      <c r="IR46" s="228"/>
      <c r="IS46" s="228"/>
      <c r="IT46" s="228"/>
      <c r="IU46" s="228"/>
      <c r="IV46" s="228"/>
      <c r="IW46" s="228"/>
      <c r="IX46" s="228"/>
      <c r="IY46" s="228"/>
      <c r="IZ46" s="228"/>
      <c r="JA46" s="228"/>
      <c r="JB46" s="228"/>
      <c r="JC46" s="228"/>
      <c r="JD46" s="228"/>
      <c r="JE46" s="228"/>
      <c r="JF46" s="228"/>
      <c r="JG46" s="228"/>
      <c r="JH46" s="228"/>
      <c r="JI46" s="228"/>
      <c r="JJ46" s="228"/>
      <c r="JK46" s="228"/>
      <c r="JL46" s="228"/>
      <c r="JM46" s="228"/>
      <c r="JN46" s="228"/>
      <c r="JO46" s="228"/>
      <c r="JP46" s="228"/>
      <c r="JQ46" s="228"/>
      <c r="JR46" s="228"/>
      <c r="JS46" s="228"/>
      <c r="JT46" s="228"/>
      <c r="JU46" s="228"/>
      <c r="JV46" s="228"/>
      <c r="JW46" s="228"/>
      <c r="JX46" s="228"/>
      <c r="JY46" s="228"/>
      <c r="JZ46" s="228"/>
      <c r="KA46" s="228"/>
      <c r="KB46" s="228"/>
      <c r="KC46" s="228"/>
      <c r="KD46" s="228"/>
      <c r="KE46" s="228"/>
      <c r="KF46" s="228"/>
      <c r="KG46" s="228"/>
      <c r="KH46" s="228"/>
      <c r="KI46" s="228"/>
      <c r="KJ46" s="228"/>
      <c r="KK46" s="228"/>
      <c r="KL46" s="228"/>
      <c r="KM46" s="228"/>
      <c r="KN46" s="228"/>
      <c r="KO46" s="228"/>
      <c r="KP46" s="228"/>
      <c r="KQ46" s="228"/>
      <c r="KR46" s="228"/>
      <c r="KS46" s="228"/>
      <c r="KT46" s="228"/>
      <c r="KU46" s="228"/>
      <c r="KV46" s="228"/>
      <c r="KW46" s="479"/>
    </row>
    <row r="47" spans="1:309" s="226" customFormat="1" ht="21" customHeight="1">
      <c r="A47" s="109"/>
      <c r="B47" s="112">
        <v>41</v>
      </c>
      <c r="C47" s="53" t="str">
        <v>SSSP04</v>
      </c>
      <c r="D47" s="132" t="str">
        <f t="shared" si="6"/>
        <v>Discus Throw</v>
      </c>
      <c r="E47" s="132">
        <f t="shared" si="7"/>
        <v>3</v>
      </c>
      <c r="F47" s="132" t="str">
        <f t="shared" si="8"/>
        <v>Single</v>
      </c>
      <c r="G47" s="132" t="str">
        <f t="shared" si="9"/>
        <v>Non-Stg</v>
      </c>
      <c r="H47" s="213" t="str">
        <f t="shared" si="11"/>
        <v>SUPER SENIOR</v>
      </c>
      <c r="I47" s="371" t="s">
        <v>721</v>
      </c>
      <c r="J47" s="371" t="s">
        <v>739</v>
      </c>
      <c r="K47" s="371" t="s">
        <v>764</v>
      </c>
      <c r="L47" s="371"/>
      <c r="M47" s="371"/>
      <c r="N47" s="371"/>
      <c r="O47" s="371"/>
      <c r="P47" s="371"/>
      <c r="Q47" s="371"/>
      <c r="R47" s="255" t="s">
        <v>736</v>
      </c>
      <c r="S47" s="255" t="s">
        <v>751</v>
      </c>
      <c r="T47" s="255" t="s">
        <v>767</v>
      </c>
      <c r="U47" s="255"/>
      <c r="V47" s="255"/>
      <c r="W47" s="255"/>
      <c r="X47" s="255"/>
      <c r="Y47" s="255"/>
      <c r="Z47" s="255"/>
      <c r="AA47" s="255" t="s">
        <v>725</v>
      </c>
      <c r="AB47" s="255" t="s">
        <v>742</v>
      </c>
      <c r="AC47" s="255" t="s">
        <v>775</v>
      </c>
      <c r="AD47" s="255"/>
      <c r="AE47" s="255"/>
      <c r="AF47" s="255"/>
      <c r="AG47" s="255"/>
      <c r="AH47" s="255"/>
      <c r="AI47" s="255"/>
      <c r="AJ47" s="255" t="s">
        <v>740</v>
      </c>
      <c r="AK47" s="255" t="s">
        <v>745</v>
      </c>
      <c r="AL47" s="255" t="s">
        <v>761</v>
      </c>
      <c r="AM47" s="255"/>
      <c r="AN47" s="255"/>
      <c r="AO47" s="255"/>
      <c r="AP47" s="255"/>
      <c r="AQ47" s="255"/>
      <c r="AR47" s="255"/>
      <c r="AS47" s="227"/>
      <c r="AT47" s="227"/>
      <c r="AU47" s="227"/>
      <c r="AV47" s="227"/>
      <c r="AW47" s="227"/>
      <c r="AX47" s="227"/>
      <c r="AY47" s="227"/>
      <c r="AZ47" s="227"/>
      <c r="BA47" s="227"/>
      <c r="BB47" s="227"/>
      <c r="BC47" s="227"/>
      <c r="BD47" s="227"/>
      <c r="BE47" s="227"/>
      <c r="BF47" s="227"/>
      <c r="BG47" s="227"/>
      <c r="BH47" s="227"/>
      <c r="BI47" s="227"/>
      <c r="BJ47" s="227"/>
      <c r="BK47" s="227"/>
      <c r="BL47" s="227"/>
      <c r="BM47" s="227"/>
      <c r="BN47" s="227"/>
      <c r="BO47" s="227"/>
      <c r="BP47" s="227"/>
      <c r="BQ47" s="227"/>
      <c r="BR47" s="227"/>
      <c r="BS47" s="227"/>
      <c r="BT47" s="227"/>
      <c r="BU47" s="227"/>
      <c r="BV47" s="227"/>
      <c r="BW47" s="227"/>
      <c r="BX47" s="227"/>
      <c r="BY47" s="227"/>
      <c r="BZ47" s="227"/>
      <c r="CA47" s="227"/>
      <c r="CB47" s="227"/>
      <c r="CC47" s="227"/>
      <c r="CD47" s="227"/>
      <c r="CE47" s="227"/>
      <c r="CF47" s="227"/>
      <c r="CG47" s="227"/>
      <c r="CH47" s="227"/>
      <c r="CI47" s="227"/>
      <c r="CJ47" s="227"/>
      <c r="CK47" s="227"/>
      <c r="CL47" s="227"/>
      <c r="CM47" s="227"/>
      <c r="CN47" s="227"/>
      <c r="CO47" s="227"/>
      <c r="CP47" s="227"/>
      <c r="CQ47" s="227"/>
      <c r="CR47" s="227"/>
      <c r="CS47" s="227"/>
      <c r="CT47" s="227"/>
      <c r="CU47" s="227"/>
      <c r="CV47" s="227"/>
      <c r="CW47" s="227"/>
      <c r="CX47" s="227"/>
      <c r="CY47" s="227"/>
      <c r="CZ47" s="227"/>
      <c r="DA47" s="227"/>
      <c r="DB47" s="227"/>
      <c r="DC47" s="227"/>
      <c r="DD47" s="227"/>
      <c r="DE47" s="227"/>
      <c r="DF47" s="227"/>
      <c r="DG47" s="227"/>
      <c r="DH47" s="227"/>
      <c r="DI47" s="227"/>
      <c r="DJ47" s="227"/>
      <c r="DK47" s="227"/>
      <c r="DL47" s="227"/>
      <c r="DM47" s="227"/>
      <c r="DN47" s="227"/>
      <c r="DO47" s="227"/>
      <c r="DP47" s="227"/>
      <c r="DQ47" s="227"/>
      <c r="DR47" s="227"/>
      <c r="DS47" s="227"/>
      <c r="DT47" s="227"/>
      <c r="DU47" s="227"/>
      <c r="DV47" s="227"/>
      <c r="DW47" s="227"/>
      <c r="DX47" s="227"/>
      <c r="DY47" s="227"/>
      <c r="DZ47" s="227"/>
      <c r="EA47" s="227"/>
      <c r="EB47" s="227"/>
      <c r="EC47" s="227"/>
      <c r="ED47" s="227"/>
      <c r="EE47" s="227"/>
      <c r="EF47" s="227"/>
      <c r="EG47" s="227"/>
      <c r="EH47" s="227"/>
      <c r="EI47" s="227"/>
      <c r="EJ47" s="227"/>
      <c r="EK47" s="227"/>
      <c r="EL47" s="227"/>
      <c r="EM47" s="227"/>
      <c r="EN47" s="227"/>
      <c r="EO47" s="227"/>
      <c r="EP47" s="227"/>
      <c r="EQ47" s="227"/>
      <c r="ER47" s="227"/>
      <c r="ES47" s="227"/>
      <c r="ET47" s="227"/>
      <c r="EU47" s="227"/>
      <c r="EV47" s="227"/>
      <c r="EW47" s="227"/>
      <c r="EX47" s="227"/>
      <c r="EY47" s="227"/>
      <c r="EZ47" s="227"/>
      <c r="FA47" s="227"/>
      <c r="FB47" s="227"/>
      <c r="FC47" s="227"/>
      <c r="FD47" s="227"/>
      <c r="FE47" s="227"/>
      <c r="FF47" s="227"/>
      <c r="FG47" s="227"/>
      <c r="FH47" s="227"/>
      <c r="FI47" s="227"/>
      <c r="FJ47" s="227"/>
      <c r="FK47" s="227"/>
      <c r="FL47" s="227"/>
      <c r="FM47" s="227"/>
      <c r="FN47" s="227"/>
      <c r="FO47" s="227"/>
      <c r="FP47" s="227"/>
      <c r="FQ47" s="227"/>
      <c r="FR47" s="227"/>
      <c r="FS47" s="227"/>
      <c r="FT47" s="227"/>
      <c r="FU47" s="227"/>
      <c r="FV47" s="227"/>
      <c r="FW47" s="227"/>
      <c r="FX47" s="227"/>
      <c r="FY47" s="227"/>
      <c r="FZ47" s="227"/>
      <c r="GA47" s="227"/>
      <c r="GB47" s="227"/>
      <c r="GC47" s="227"/>
      <c r="GD47" s="227"/>
      <c r="GE47" s="227"/>
      <c r="GF47" s="227"/>
      <c r="GG47" s="227"/>
      <c r="GH47" s="227"/>
      <c r="GI47" s="227"/>
      <c r="GJ47" s="227"/>
      <c r="GK47" s="227"/>
      <c r="GL47" s="227"/>
      <c r="GM47" s="227"/>
      <c r="GN47" s="227"/>
      <c r="GO47" s="227"/>
      <c r="GP47" s="227"/>
      <c r="GQ47" s="227"/>
      <c r="GR47" s="227"/>
      <c r="GS47" s="227"/>
      <c r="GT47" s="227"/>
      <c r="GU47" s="227"/>
      <c r="GV47" s="227"/>
      <c r="GW47" s="227"/>
      <c r="GX47" s="227"/>
      <c r="GY47" s="227"/>
      <c r="GZ47" s="227"/>
      <c r="HA47" s="227"/>
      <c r="HB47" s="227"/>
      <c r="HC47" s="227"/>
      <c r="HD47" s="227"/>
      <c r="HE47" s="227"/>
      <c r="HF47" s="227"/>
      <c r="HG47" s="227"/>
      <c r="HH47" s="227"/>
      <c r="HI47" s="227"/>
      <c r="HJ47" s="227"/>
      <c r="HK47" s="227"/>
      <c r="HL47" s="227"/>
      <c r="HM47" s="227"/>
      <c r="HN47" s="227"/>
      <c r="HO47" s="227"/>
      <c r="HP47" s="227"/>
      <c r="HQ47" s="227"/>
      <c r="HR47" s="227"/>
      <c r="HS47" s="227"/>
      <c r="HT47" s="227"/>
      <c r="HU47" s="227"/>
      <c r="HV47" s="227"/>
      <c r="HW47" s="227"/>
      <c r="HX47" s="227"/>
      <c r="HY47" s="227"/>
      <c r="HZ47" s="227"/>
      <c r="IA47" s="227"/>
      <c r="IB47" s="227"/>
      <c r="IC47" s="227"/>
      <c r="ID47" s="227"/>
      <c r="IE47" s="227"/>
      <c r="IF47" s="227"/>
      <c r="IG47" s="227"/>
      <c r="IH47" s="227"/>
      <c r="II47" s="227"/>
      <c r="IJ47" s="227"/>
      <c r="IK47" s="227"/>
      <c r="IL47" s="227"/>
      <c r="IM47" s="227"/>
      <c r="IN47" s="227"/>
      <c r="IO47" s="227"/>
      <c r="IP47" s="227"/>
      <c r="IQ47" s="227"/>
      <c r="IR47" s="227"/>
      <c r="IS47" s="227"/>
      <c r="IT47" s="227"/>
      <c r="IU47" s="227"/>
      <c r="IV47" s="227"/>
      <c r="IW47" s="227"/>
      <c r="IX47" s="227"/>
      <c r="IY47" s="227"/>
      <c r="IZ47" s="227"/>
      <c r="JA47" s="227"/>
      <c r="JB47" s="227"/>
      <c r="JC47" s="227"/>
      <c r="JD47" s="227"/>
      <c r="JE47" s="227"/>
      <c r="JF47" s="227"/>
      <c r="JG47" s="227"/>
      <c r="JH47" s="227"/>
      <c r="JI47" s="227"/>
      <c r="JJ47" s="227"/>
      <c r="JK47" s="227"/>
      <c r="JL47" s="227"/>
      <c r="JM47" s="227"/>
      <c r="JN47" s="227"/>
      <c r="JO47" s="227"/>
      <c r="JP47" s="227"/>
      <c r="JQ47" s="227"/>
      <c r="JR47" s="227"/>
      <c r="JS47" s="227"/>
      <c r="JT47" s="227"/>
      <c r="JU47" s="227"/>
      <c r="JV47" s="227"/>
      <c r="JW47" s="227"/>
      <c r="JX47" s="227"/>
      <c r="JY47" s="227"/>
      <c r="JZ47" s="227"/>
      <c r="KA47" s="227"/>
      <c r="KB47" s="227"/>
      <c r="KC47" s="227"/>
      <c r="KD47" s="227"/>
      <c r="KE47" s="227"/>
      <c r="KF47" s="227"/>
      <c r="KG47" s="227"/>
      <c r="KH47" s="227"/>
      <c r="KI47" s="227"/>
      <c r="KJ47" s="227"/>
      <c r="KK47" s="227"/>
      <c r="KL47" s="227"/>
      <c r="KM47" s="227"/>
      <c r="KN47" s="227"/>
      <c r="KO47" s="227"/>
      <c r="KP47" s="227"/>
      <c r="KQ47" s="227"/>
      <c r="KR47" s="227"/>
      <c r="KS47" s="227"/>
      <c r="KT47" s="227"/>
      <c r="KU47" s="227"/>
      <c r="KV47" s="227"/>
      <c r="KW47" s="479"/>
    </row>
    <row r="48" spans="1:309" s="226" customFormat="1" ht="21" customHeight="1" thickBot="1">
      <c r="A48" s="109"/>
      <c r="B48" s="112">
        <v>42</v>
      </c>
      <c r="C48" s="116" t="str">
        <v>SSSP05</v>
      </c>
      <c r="D48" s="136" t="str">
        <f t="shared" si="6"/>
        <v>High Jump</v>
      </c>
      <c r="E48" s="138">
        <f t="shared" si="7"/>
        <v>3</v>
      </c>
      <c r="F48" s="138" t="str">
        <f t="shared" si="8"/>
        <v>Single</v>
      </c>
      <c r="G48" s="138" t="str">
        <f t="shared" si="9"/>
        <v>Non-Stg</v>
      </c>
      <c r="H48" s="138" t="str">
        <f t="shared" si="11"/>
        <v>SUPER SENIOR</v>
      </c>
      <c r="I48" s="371" t="s">
        <v>781</v>
      </c>
      <c r="J48" s="371" t="s">
        <v>789</v>
      </c>
      <c r="K48" s="371" t="s">
        <v>764</v>
      </c>
      <c r="L48" s="371"/>
      <c r="M48" s="371"/>
      <c r="N48" s="371"/>
      <c r="O48" s="371"/>
      <c r="P48" s="371"/>
      <c r="Q48" s="371"/>
      <c r="R48" s="255" t="s">
        <v>704</v>
      </c>
      <c r="S48" s="255" t="s">
        <v>722</v>
      </c>
      <c r="T48" s="255" t="s">
        <v>784</v>
      </c>
      <c r="U48" s="255"/>
      <c r="V48" s="255"/>
      <c r="W48" s="255"/>
      <c r="X48" s="255"/>
      <c r="Y48" s="255"/>
      <c r="Z48" s="255"/>
      <c r="AA48" s="255" t="s">
        <v>742</v>
      </c>
      <c r="AB48" s="255" t="s">
        <v>744</v>
      </c>
      <c r="AC48" s="255" t="s">
        <v>775</v>
      </c>
      <c r="AD48" s="255"/>
      <c r="AE48" s="255"/>
      <c r="AF48" s="255"/>
      <c r="AG48" s="255"/>
      <c r="AH48" s="255"/>
      <c r="AI48" s="255"/>
      <c r="AJ48" s="255" t="s">
        <v>745</v>
      </c>
      <c r="AK48" s="255" t="s">
        <v>771</v>
      </c>
      <c r="AL48" s="255" t="s">
        <v>777</v>
      </c>
      <c r="AM48" s="255"/>
      <c r="AN48" s="255"/>
      <c r="AO48" s="255"/>
      <c r="AP48" s="255"/>
      <c r="AQ48" s="255"/>
      <c r="AR48" s="255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  <c r="HP48" s="228"/>
      <c r="HQ48" s="228"/>
      <c r="HR48" s="228"/>
      <c r="HS48" s="228"/>
      <c r="HT48" s="228"/>
      <c r="HU48" s="228"/>
      <c r="HV48" s="228"/>
      <c r="HW48" s="228"/>
      <c r="HX48" s="228"/>
      <c r="HY48" s="228"/>
      <c r="HZ48" s="228"/>
      <c r="IA48" s="228"/>
      <c r="IB48" s="228"/>
      <c r="IC48" s="228"/>
      <c r="ID48" s="228"/>
      <c r="IE48" s="228"/>
      <c r="IF48" s="228"/>
      <c r="IG48" s="228"/>
      <c r="IH48" s="228"/>
      <c r="II48" s="228"/>
      <c r="IJ48" s="228"/>
      <c r="IK48" s="228"/>
      <c r="IL48" s="228"/>
      <c r="IM48" s="228"/>
      <c r="IN48" s="228"/>
      <c r="IO48" s="228"/>
      <c r="IP48" s="228"/>
      <c r="IQ48" s="228"/>
      <c r="IR48" s="228"/>
      <c r="IS48" s="228"/>
      <c r="IT48" s="228"/>
      <c r="IU48" s="228"/>
      <c r="IV48" s="228"/>
      <c r="IW48" s="228"/>
      <c r="IX48" s="228"/>
      <c r="IY48" s="228"/>
      <c r="IZ48" s="228"/>
      <c r="JA48" s="228"/>
      <c r="JB48" s="228"/>
      <c r="JC48" s="228"/>
      <c r="JD48" s="228"/>
      <c r="JE48" s="228"/>
      <c r="JF48" s="228"/>
      <c r="JG48" s="228"/>
      <c r="JH48" s="228"/>
      <c r="JI48" s="228"/>
      <c r="JJ48" s="228"/>
      <c r="JK48" s="228"/>
      <c r="JL48" s="228"/>
      <c r="JM48" s="228"/>
      <c r="JN48" s="228"/>
      <c r="JO48" s="228"/>
      <c r="JP48" s="228"/>
      <c r="JQ48" s="228"/>
      <c r="JR48" s="228"/>
      <c r="JS48" s="228"/>
      <c r="JT48" s="228"/>
      <c r="JU48" s="228"/>
      <c r="JV48" s="228"/>
      <c r="JW48" s="228"/>
      <c r="JX48" s="228"/>
      <c r="JY48" s="228"/>
      <c r="JZ48" s="228"/>
      <c r="KA48" s="228"/>
      <c r="KB48" s="228"/>
      <c r="KC48" s="228"/>
      <c r="KD48" s="228"/>
      <c r="KE48" s="228"/>
      <c r="KF48" s="228"/>
      <c r="KG48" s="228"/>
      <c r="KH48" s="228"/>
      <c r="KI48" s="228"/>
      <c r="KJ48" s="228"/>
      <c r="KK48" s="228"/>
      <c r="KL48" s="228"/>
      <c r="KM48" s="228"/>
      <c r="KN48" s="228"/>
      <c r="KO48" s="228"/>
      <c r="KP48" s="228"/>
      <c r="KQ48" s="228"/>
      <c r="KR48" s="228"/>
      <c r="KS48" s="228"/>
      <c r="KT48" s="228"/>
      <c r="KU48" s="228"/>
      <c r="KV48" s="228"/>
      <c r="KW48" s="479"/>
    </row>
    <row r="49" spans="1:309" s="226" customFormat="1" ht="21" customHeight="1">
      <c r="A49" s="109"/>
      <c r="B49" s="112">
        <v>43</v>
      </c>
      <c r="C49" s="53" t="str">
        <v>SSSP06</v>
      </c>
      <c r="D49" s="132" t="str">
        <f t="shared" si="6"/>
        <v>Javelin Throw</v>
      </c>
      <c r="E49" s="132">
        <f t="shared" si="7"/>
        <v>3</v>
      </c>
      <c r="F49" s="132" t="str">
        <f t="shared" si="8"/>
        <v>Single</v>
      </c>
      <c r="G49" s="132" t="str">
        <f t="shared" si="9"/>
        <v>Non-Stg</v>
      </c>
      <c r="H49" s="213" t="str">
        <f t="shared" si="11"/>
        <v>SUPER SENIOR</v>
      </c>
      <c r="I49" s="371" t="s">
        <v>735</v>
      </c>
      <c r="J49" s="371" t="s">
        <v>760</v>
      </c>
      <c r="K49" s="371" t="s">
        <v>764</v>
      </c>
      <c r="L49" s="371"/>
      <c r="M49" s="371"/>
      <c r="N49" s="371"/>
      <c r="O49" s="371"/>
      <c r="P49" s="371"/>
      <c r="Q49" s="371"/>
      <c r="R49" s="255" t="s">
        <v>709</v>
      </c>
      <c r="S49" s="255" t="s">
        <v>736</v>
      </c>
      <c r="T49" s="255" t="s">
        <v>793</v>
      </c>
      <c r="U49" s="255"/>
      <c r="V49" s="255"/>
      <c r="W49" s="255"/>
      <c r="X49" s="255"/>
      <c r="Y49" s="255"/>
      <c r="Z49" s="255"/>
      <c r="AA49" s="255" t="s">
        <v>725</v>
      </c>
      <c r="AB49" s="255" t="s">
        <v>727</v>
      </c>
      <c r="AC49" s="255" t="s">
        <v>742</v>
      </c>
      <c r="AD49" s="255"/>
      <c r="AE49" s="255"/>
      <c r="AF49" s="255"/>
      <c r="AG49" s="255"/>
      <c r="AH49" s="255"/>
      <c r="AI49" s="255"/>
      <c r="AJ49" s="255" t="s">
        <v>715</v>
      </c>
      <c r="AK49" s="255" t="s">
        <v>745</v>
      </c>
      <c r="AL49" s="255" t="s">
        <v>761</v>
      </c>
      <c r="AM49" s="255"/>
      <c r="AN49" s="255"/>
      <c r="AO49" s="255"/>
      <c r="AP49" s="255"/>
      <c r="AQ49" s="255"/>
      <c r="AR49" s="255"/>
      <c r="AS49" s="227"/>
      <c r="AT49" s="227"/>
      <c r="AU49" s="227"/>
      <c r="AV49" s="227"/>
      <c r="AW49" s="227"/>
      <c r="AX49" s="227"/>
      <c r="AY49" s="227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  <c r="BJ49" s="227"/>
      <c r="BK49" s="227"/>
      <c r="BL49" s="227"/>
      <c r="BM49" s="227"/>
      <c r="BN49" s="227"/>
      <c r="BO49" s="227"/>
      <c r="BP49" s="227"/>
      <c r="BQ49" s="227"/>
      <c r="BR49" s="227"/>
      <c r="BS49" s="227"/>
      <c r="BT49" s="227"/>
      <c r="BU49" s="227"/>
      <c r="BV49" s="227"/>
      <c r="BW49" s="227"/>
      <c r="BX49" s="227"/>
      <c r="BY49" s="227"/>
      <c r="BZ49" s="227"/>
      <c r="CA49" s="227"/>
      <c r="CB49" s="227"/>
      <c r="CC49" s="227"/>
      <c r="CD49" s="227"/>
      <c r="CE49" s="227"/>
      <c r="CF49" s="227"/>
      <c r="CG49" s="227"/>
      <c r="CH49" s="227"/>
      <c r="CI49" s="227"/>
      <c r="CJ49" s="227"/>
      <c r="CK49" s="227"/>
      <c r="CL49" s="227"/>
      <c r="CM49" s="227"/>
      <c r="CN49" s="227"/>
      <c r="CO49" s="227"/>
      <c r="CP49" s="227"/>
      <c r="CQ49" s="227"/>
      <c r="CR49" s="227"/>
      <c r="CS49" s="227"/>
      <c r="CT49" s="227"/>
      <c r="CU49" s="227"/>
      <c r="CV49" s="227"/>
      <c r="CW49" s="227"/>
      <c r="CX49" s="227"/>
      <c r="CY49" s="227"/>
      <c r="CZ49" s="227"/>
      <c r="DA49" s="227"/>
      <c r="DB49" s="227"/>
      <c r="DC49" s="227"/>
      <c r="DD49" s="227"/>
      <c r="DE49" s="227"/>
      <c r="DF49" s="227"/>
      <c r="DG49" s="227"/>
      <c r="DH49" s="227"/>
      <c r="DI49" s="227"/>
      <c r="DJ49" s="227"/>
      <c r="DK49" s="227"/>
      <c r="DL49" s="227"/>
      <c r="DM49" s="227"/>
      <c r="DN49" s="227"/>
      <c r="DO49" s="227"/>
      <c r="DP49" s="227"/>
      <c r="DQ49" s="227"/>
      <c r="DR49" s="227"/>
      <c r="DS49" s="227"/>
      <c r="DT49" s="227"/>
      <c r="DU49" s="227"/>
      <c r="DV49" s="227"/>
      <c r="DW49" s="227"/>
      <c r="DX49" s="227"/>
      <c r="DY49" s="227"/>
      <c r="DZ49" s="227"/>
      <c r="EA49" s="227"/>
      <c r="EB49" s="227"/>
      <c r="EC49" s="227"/>
      <c r="ED49" s="227"/>
      <c r="EE49" s="227"/>
      <c r="EF49" s="227"/>
      <c r="EG49" s="227"/>
      <c r="EH49" s="227"/>
      <c r="EI49" s="227"/>
      <c r="EJ49" s="227"/>
      <c r="EK49" s="227"/>
      <c r="EL49" s="227"/>
      <c r="EM49" s="227"/>
      <c r="EN49" s="227"/>
      <c r="EO49" s="227"/>
      <c r="EP49" s="227"/>
      <c r="EQ49" s="227"/>
      <c r="ER49" s="227"/>
      <c r="ES49" s="227"/>
      <c r="ET49" s="227"/>
      <c r="EU49" s="227"/>
      <c r="EV49" s="227"/>
      <c r="EW49" s="227"/>
      <c r="EX49" s="227"/>
      <c r="EY49" s="227"/>
      <c r="EZ49" s="227"/>
      <c r="FA49" s="227"/>
      <c r="FB49" s="227"/>
      <c r="FC49" s="227"/>
      <c r="FD49" s="227"/>
      <c r="FE49" s="227"/>
      <c r="FF49" s="227"/>
      <c r="FG49" s="227"/>
      <c r="FH49" s="227"/>
      <c r="FI49" s="227"/>
      <c r="FJ49" s="227"/>
      <c r="FK49" s="227"/>
      <c r="FL49" s="227"/>
      <c r="FM49" s="227"/>
      <c r="FN49" s="227"/>
      <c r="FO49" s="227"/>
      <c r="FP49" s="227"/>
      <c r="FQ49" s="227"/>
      <c r="FR49" s="227"/>
      <c r="FS49" s="227"/>
      <c r="FT49" s="227"/>
      <c r="FU49" s="227"/>
      <c r="FV49" s="227"/>
      <c r="FW49" s="227"/>
      <c r="FX49" s="227"/>
      <c r="FY49" s="227"/>
      <c r="FZ49" s="227"/>
      <c r="GA49" s="227"/>
      <c r="GB49" s="227"/>
      <c r="GC49" s="227"/>
      <c r="GD49" s="227"/>
      <c r="GE49" s="227"/>
      <c r="GF49" s="227"/>
      <c r="GG49" s="227"/>
      <c r="GH49" s="227"/>
      <c r="GI49" s="227"/>
      <c r="GJ49" s="227"/>
      <c r="GK49" s="227"/>
      <c r="GL49" s="227"/>
      <c r="GM49" s="227"/>
      <c r="GN49" s="227"/>
      <c r="GO49" s="227"/>
      <c r="GP49" s="227"/>
      <c r="GQ49" s="227"/>
      <c r="GR49" s="227"/>
      <c r="GS49" s="227"/>
      <c r="GT49" s="227"/>
      <c r="GU49" s="227"/>
      <c r="GV49" s="227"/>
      <c r="GW49" s="227"/>
      <c r="GX49" s="227"/>
      <c r="GY49" s="227"/>
      <c r="GZ49" s="227"/>
      <c r="HA49" s="227"/>
      <c r="HB49" s="227"/>
      <c r="HC49" s="227"/>
      <c r="HD49" s="227"/>
      <c r="HE49" s="227"/>
      <c r="HF49" s="227"/>
      <c r="HG49" s="227"/>
      <c r="HH49" s="227"/>
      <c r="HI49" s="227"/>
      <c r="HJ49" s="227"/>
      <c r="HK49" s="227"/>
      <c r="HL49" s="227"/>
      <c r="HM49" s="227"/>
      <c r="HN49" s="227"/>
      <c r="HO49" s="227"/>
      <c r="HP49" s="227"/>
      <c r="HQ49" s="227"/>
      <c r="HR49" s="227"/>
      <c r="HS49" s="227"/>
      <c r="HT49" s="227"/>
      <c r="HU49" s="227"/>
      <c r="HV49" s="227"/>
      <c r="HW49" s="227"/>
      <c r="HX49" s="227"/>
      <c r="HY49" s="227"/>
      <c r="HZ49" s="227"/>
      <c r="IA49" s="227"/>
      <c r="IB49" s="227"/>
      <c r="IC49" s="227"/>
      <c r="ID49" s="227"/>
      <c r="IE49" s="227"/>
      <c r="IF49" s="227"/>
      <c r="IG49" s="227"/>
      <c r="IH49" s="227"/>
      <c r="II49" s="227"/>
      <c r="IJ49" s="227"/>
      <c r="IK49" s="227"/>
      <c r="IL49" s="227"/>
      <c r="IM49" s="227"/>
      <c r="IN49" s="227"/>
      <c r="IO49" s="227"/>
      <c r="IP49" s="227"/>
      <c r="IQ49" s="227"/>
      <c r="IR49" s="227"/>
      <c r="IS49" s="227"/>
      <c r="IT49" s="227"/>
      <c r="IU49" s="227"/>
      <c r="IV49" s="227"/>
      <c r="IW49" s="227"/>
      <c r="IX49" s="227"/>
      <c r="IY49" s="227"/>
      <c r="IZ49" s="227"/>
      <c r="JA49" s="227"/>
      <c r="JB49" s="227"/>
      <c r="JC49" s="227"/>
      <c r="JD49" s="227"/>
      <c r="JE49" s="227"/>
      <c r="JF49" s="227"/>
      <c r="JG49" s="227"/>
      <c r="JH49" s="227"/>
      <c r="JI49" s="227"/>
      <c r="JJ49" s="227"/>
      <c r="JK49" s="227"/>
      <c r="JL49" s="227"/>
      <c r="JM49" s="227"/>
      <c r="JN49" s="227"/>
      <c r="JO49" s="227"/>
      <c r="JP49" s="227"/>
      <c r="JQ49" s="227"/>
      <c r="JR49" s="227"/>
      <c r="JS49" s="227"/>
      <c r="JT49" s="227"/>
      <c r="JU49" s="227"/>
      <c r="JV49" s="227"/>
      <c r="JW49" s="227"/>
      <c r="JX49" s="227"/>
      <c r="JY49" s="227"/>
      <c r="JZ49" s="227"/>
      <c r="KA49" s="227"/>
      <c r="KB49" s="227"/>
      <c r="KC49" s="227"/>
      <c r="KD49" s="227"/>
      <c r="KE49" s="227"/>
      <c r="KF49" s="227"/>
      <c r="KG49" s="227"/>
      <c r="KH49" s="227"/>
      <c r="KI49" s="227"/>
      <c r="KJ49" s="227"/>
      <c r="KK49" s="227"/>
      <c r="KL49" s="227"/>
      <c r="KM49" s="227"/>
      <c r="KN49" s="227"/>
      <c r="KO49" s="227"/>
      <c r="KP49" s="227"/>
      <c r="KQ49" s="227"/>
      <c r="KR49" s="227"/>
      <c r="KS49" s="227"/>
      <c r="KT49" s="227"/>
      <c r="KU49" s="227"/>
      <c r="KV49" s="227"/>
      <c r="KW49" s="479"/>
    </row>
    <row r="50" spans="1:309" s="226" customFormat="1" ht="21" customHeight="1" thickBot="1">
      <c r="A50" s="109"/>
      <c r="B50" s="112">
        <v>44</v>
      </c>
      <c r="C50" s="116" t="str">
        <v>SSSP07</v>
      </c>
      <c r="D50" s="136" t="str">
        <f t="shared" si="6"/>
        <v>Juggling</v>
      </c>
      <c r="E50" s="138">
        <f t="shared" si="7"/>
        <v>3</v>
      </c>
      <c r="F50" s="138" t="str">
        <f t="shared" si="8"/>
        <v>Single</v>
      </c>
      <c r="G50" s="138" t="str">
        <f t="shared" si="9"/>
        <v>Non-Stg</v>
      </c>
      <c r="H50" s="138" t="str">
        <f t="shared" si="11"/>
        <v>SUPER SENIOR</v>
      </c>
      <c r="I50" s="371" t="s">
        <v>739</v>
      </c>
      <c r="J50" s="371" t="s">
        <v>748</v>
      </c>
      <c r="K50" s="371" t="s">
        <v>789</v>
      </c>
      <c r="L50" s="371"/>
      <c r="M50" s="371"/>
      <c r="N50" s="371"/>
      <c r="O50" s="371"/>
      <c r="P50" s="371"/>
      <c r="Q50" s="371"/>
      <c r="R50" s="255" t="s">
        <v>716</v>
      </c>
      <c r="S50" s="255" t="s">
        <v>722</v>
      </c>
      <c r="T50" s="255" t="s">
        <v>780</v>
      </c>
      <c r="U50" s="255"/>
      <c r="V50" s="255"/>
      <c r="W50" s="255"/>
      <c r="X50" s="255"/>
      <c r="Y50" s="255"/>
      <c r="Z50" s="255"/>
      <c r="AA50" s="255" t="s">
        <v>711</v>
      </c>
      <c r="AB50" s="255" t="s">
        <v>725</v>
      </c>
      <c r="AC50" s="255" t="s">
        <v>790</v>
      </c>
      <c r="AD50" s="255"/>
      <c r="AE50" s="255"/>
      <c r="AF50" s="255"/>
      <c r="AG50" s="255"/>
      <c r="AH50" s="255"/>
      <c r="AI50" s="255"/>
      <c r="AJ50" s="255" t="s">
        <v>724</v>
      </c>
      <c r="AK50" s="255" t="s">
        <v>777</v>
      </c>
      <c r="AL50" s="255" t="s">
        <v>168</v>
      </c>
      <c r="AM50" s="255"/>
      <c r="AN50" s="255"/>
      <c r="AO50" s="255"/>
      <c r="AP50" s="255"/>
      <c r="AQ50" s="255"/>
      <c r="AR50" s="255"/>
      <c r="AS50" s="228"/>
      <c r="AT50" s="228"/>
      <c r="AU50" s="228"/>
      <c r="AV50" s="228"/>
      <c r="AW50" s="228"/>
      <c r="AX50" s="228"/>
      <c r="AY50" s="228"/>
      <c r="AZ50" s="228"/>
      <c r="BA50" s="228"/>
      <c r="BB50" s="228"/>
      <c r="BC50" s="228"/>
      <c r="BD50" s="228"/>
      <c r="BE50" s="228"/>
      <c r="BF50" s="228"/>
      <c r="BG50" s="228"/>
      <c r="BH50" s="228"/>
      <c r="BI50" s="228"/>
      <c r="BJ50" s="228"/>
      <c r="BK50" s="228"/>
      <c r="BL50" s="228"/>
      <c r="BM50" s="228"/>
      <c r="BN50" s="228"/>
      <c r="BO50" s="228"/>
      <c r="BP50" s="228"/>
      <c r="BQ50" s="228"/>
      <c r="BR50" s="228"/>
      <c r="BS50" s="228"/>
      <c r="BT50" s="228"/>
      <c r="BU50" s="228"/>
      <c r="BV50" s="228"/>
      <c r="BW50" s="228"/>
      <c r="BX50" s="228"/>
      <c r="BY50" s="228"/>
      <c r="BZ50" s="228"/>
      <c r="CA50" s="228"/>
      <c r="CB50" s="228"/>
      <c r="CC50" s="228"/>
      <c r="CD50" s="228"/>
      <c r="CE50" s="228"/>
      <c r="CF50" s="228"/>
      <c r="CG50" s="228"/>
      <c r="CH50" s="228"/>
      <c r="CI50" s="228"/>
      <c r="CJ50" s="228"/>
      <c r="CK50" s="228"/>
      <c r="CL50" s="228"/>
      <c r="CM50" s="228"/>
      <c r="CN50" s="228"/>
      <c r="CO50" s="228"/>
      <c r="CP50" s="228"/>
      <c r="CQ50" s="228"/>
      <c r="CR50" s="228"/>
      <c r="CS50" s="228"/>
      <c r="CT50" s="228"/>
      <c r="CU50" s="228"/>
      <c r="CV50" s="228"/>
      <c r="CW50" s="228"/>
      <c r="CX50" s="228"/>
      <c r="CY50" s="228"/>
      <c r="CZ50" s="228"/>
      <c r="DA50" s="228"/>
      <c r="DB50" s="228"/>
      <c r="DC50" s="228"/>
      <c r="DD50" s="228"/>
      <c r="DE50" s="228"/>
      <c r="DF50" s="228"/>
      <c r="DG50" s="228"/>
      <c r="DH50" s="228"/>
      <c r="DI50" s="228"/>
      <c r="DJ50" s="228"/>
      <c r="DK50" s="228"/>
      <c r="DL50" s="228"/>
      <c r="DM50" s="228"/>
      <c r="DN50" s="228"/>
      <c r="DO50" s="228"/>
      <c r="DP50" s="228"/>
      <c r="DQ50" s="228"/>
      <c r="DR50" s="228"/>
      <c r="DS50" s="228"/>
      <c r="DT50" s="228"/>
      <c r="DU50" s="228"/>
      <c r="DV50" s="228"/>
      <c r="DW50" s="228"/>
      <c r="DX50" s="228"/>
      <c r="DY50" s="228"/>
      <c r="DZ50" s="228"/>
      <c r="EA50" s="228"/>
      <c r="EB50" s="228"/>
      <c r="EC50" s="228"/>
      <c r="ED50" s="228"/>
      <c r="EE50" s="228"/>
      <c r="EF50" s="228"/>
      <c r="EG50" s="228"/>
      <c r="EH50" s="228"/>
      <c r="EI50" s="228"/>
      <c r="EJ50" s="228"/>
      <c r="EK50" s="228"/>
      <c r="EL50" s="228"/>
      <c r="EM50" s="228"/>
      <c r="EN50" s="228"/>
      <c r="EO50" s="228"/>
      <c r="EP50" s="228"/>
      <c r="EQ50" s="228"/>
      <c r="ER50" s="228"/>
      <c r="ES50" s="228"/>
      <c r="ET50" s="228"/>
      <c r="EU50" s="228"/>
      <c r="EV50" s="228"/>
      <c r="EW50" s="228"/>
      <c r="EX50" s="228"/>
      <c r="EY50" s="228"/>
      <c r="EZ50" s="228"/>
      <c r="FA50" s="228"/>
      <c r="FB50" s="228"/>
      <c r="FC50" s="228"/>
      <c r="FD50" s="228"/>
      <c r="FE50" s="228"/>
      <c r="FF50" s="228"/>
      <c r="FG50" s="228"/>
      <c r="FH50" s="228"/>
      <c r="FI50" s="228"/>
      <c r="FJ50" s="228"/>
      <c r="FK50" s="228"/>
      <c r="FL50" s="228"/>
      <c r="FM50" s="228"/>
      <c r="FN50" s="228"/>
      <c r="FO50" s="228"/>
      <c r="FP50" s="228"/>
      <c r="FQ50" s="228"/>
      <c r="FR50" s="228"/>
      <c r="FS50" s="228"/>
      <c r="FT50" s="228"/>
      <c r="FU50" s="228"/>
      <c r="FV50" s="228"/>
      <c r="FW50" s="228"/>
      <c r="FX50" s="228"/>
      <c r="FY50" s="228"/>
      <c r="FZ50" s="228"/>
      <c r="GA50" s="228"/>
      <c r="GB50" s="228"/>
      <c r="GC50" s="228"/>
      <c r="GD50" s="228"/>
      <c r="GE50" s="228"/>
      <c r="GF50" s="228"/>
      <c r="GG50" s="228"/>
      <c r="GH50" s="228"/>
      <c r="GI50" s="228"/>
      <c r="GJ50" s="228"/>
      <c r="GK50" s="228"/>
      <c r="GL50" s="228"/>
      <c r="GM50" s="228"/>
      <c r="GN50" s="228"/>
      <c r="GO50" s="228"/>
      <c r="GP50" s="228"/>
      <c r="GQ50" s="228"/>
      <c r="GR50" s="228"/>
      <c r="GS50" s="228"/>
      <c r="GT50" s="228"/>
      <c r="GU50" s="228"/>
      <c r="GV50" s="228"/>
      <c r="GW50" s="228"/>
      <c r="GX50" s="228"/>
      <c r="GY50" s="228"/>
      <c r="GZ50" s="228"/>
      <c r="HA50" s="228"/>
      <c r="HB50" s="228"/>
      <c r="HC50" s="228"/>
      <c r="HD50" s="228"/>
      <c r="HE50" s="228"/>
      <c r="HF50" s="228"/>
      <c r="HG50" s="228"/>
      <c r="HH50" s="228"/>
      <c r="HI50" s="228"/>
      <c r="HJ50" s="228"/>
      <c r="HK50" s="228"/>
      <c r="HL50" s="228"/>
      <c r="HM50" s="228"/>
      <c r="HN50" s="228"/>
      <c r="HO50" s="228"/>
      <c r="HP50" s="228"/>
      <c r="HQ50" s="228"/>
      <c r="HR50" s="228"/>
      <c r="HS50" s="228"/>
      <c r="HT50" s="228"/>
      <c r="HU50" s="228"/>
      <c r="HV50" s="228"/>
      <c r="HW50" s="228"/>
      <c r="HX50" s="228"/>
      <c r="HY50" s="228"/>
      <c r="HZ50" s="228"/>
      <c r="IA50" s="228"/>
      <c r="IB50" s="228"/>
      <c r="IC50" s="228"/>
      <c r="ID50" s="228"/>
      <c r="IE50" s="228"/>
      <c r="IF50" s="228"/>
      <c r="IG50" s="228"/>
      <c r="IH50" s="228"/>
      <c r="II50" s="228"/>
      <c r="IJ50" s="228"/>
      <c r="IK50" s="228"/>
      <c r="IL50" s="228"/>
      <c r="IM50" s="228"/>
      <c r="IN50" s="228"/>
      <c r="IO50" s="228"/>
      <c r="IP50" s="228"/>
      <c r="IQ50" s="228"/>
      <c r="IR50" s="228"/>
      <c r="IS50" s="228"/>
      <c r="IT50" s="228"/>
      <c r="IU50" s="228"/>
      <c r="IV50" s="228"/>
      <c r="IW50" s="228"/>
      <c r="IX50" s="228"/>
      <c r="IY50" s="228"/>
      <c r="IZ50" s="228"/>
      <c r="JA50" s="228"/>
      <c r="JB50" s="228"/>
      <c r="JC50" s="228"/>
      <c r="JD50" s="228"/>
      <c r="JE50" s="228"/>
      <c r="JF50" s="228"/>
      <c r="JG50" s="228"/>
      <c r="JH50" s="228"/>
      <c r="JI50" s="228"/>
      <c r="JJ50" s="228"/>
      <c r="JK50" s="228"/>
      <c r="JL50" s="228"/>
      <c r="JM50" s="228"/>
      <c r="JN50" s="228"/>
      <c r="JO50" s="228"/>
      <c r="JP50" s="228"/>
      <c r="JQ50" s="228"/>
      <c r="JR50" s="228"/>
      <c r="JS50" s="228"/>
      <c r="JT50" s="228"/>
      <c r="JU50" s="228"/>
      <c r="JV50" s="228"/>
      <c r="JW50" s="228"/>
      <c r="JX50" s="228"/>
      <c r="JY50" s="228"/>
      <c r="JZ50" s="228"/>
      <c r="KA50" s="228"/>
      <c r="KB50" s="228"/>
      <c r="KC50" s="228"/>
      <c r="KD50" s="228"/>
      <c r="KE50" s="228"/>
      <c r="KF50" s="228"/>
      <c r="KG50" s="228"/>
      <c r="KH50" s="228"/>
      <c r="KI50" s="228"/>
      <c r="KJ50" s="228"/>
      <c r="KK50" s="228"/>
      <c r="KL50" s="228"/>
      <c r="KM50" s="228"/>
      <c r="KN50" s="228"/>
      <c r="KO50" s="228"/>
      <c r="KP50" s="228"/>
      <c r="KQ50" s="228"/>
      <c r="KR50" s="228"/>
      <c r="KS50" s="228"/>
      <c r="KT50" s="228"/>
      <c r="KU50" s="228"/>
      <c r="KV50" s="228"/>
      <c r="KW50" s="479"/>
    </row>
    <row r="51" spans="1:309" s="226" customFormat="1" ht="21" customHeight="1">
      <c r="A51" s="109"/>
      <c r="B51" s="112">
        <v>45</v>
      </c>
      <c r="C51" s="53" t="str">
        <v>SSSP08</v>
      </c>
      <c r="D51" s="132" t="str">
        <f t="shared" si="6"/>
        <v>Kick off</v>
      </c>
      <c r="E51" s="132">
        <f t="shared" si="7"/>
        <v>3</v>
      </c>
      <c r="F51" s="132" t="str">
        <f t="shared" si="8"/>
        <v>Single</v>
      </c>
      <c r="G51" s="132" t="str">
        <f t="shared" si="9"/>
        <v>Non-Stg</v>
      </c>
      <c r="H51" s="213" t="str">
        <f t="shared" si="11"/>
        <v>SUPER SENIOR</v>
      </c>
      <c r="I51" s="371" t="s">
        <v>718</v>
      </c>
      <c r="J51" s="371" t="s">
        <v>721</v>
      </c>
      <c r="K51" s="371" t="s">
        <v>789</v>
      </c>
      <c r="L51" s="371"/>
      <c r="M51" s="371"/>
      <c r="N51" s="371"/>
      <c r="O51" s="371"/>
      <c r="P51" s="371"/>
      <c r="Q51" s="371"/>
      <c r="R51" s="255" t="s">
        <v>716</v>
      </c>
      <c r="S51" s="255" t="s">
        <v>773</v>
      </c>
      <c r="T51" s="255" t="s">
        <v>795</v>
      </c>
      <c r="U51" s="255"/>
      <c r="V51" s="255"/>
      <c r="W51" s="255"/>
      <c r="X51" s="255"/>
      <c r="Y51" s="255"/>
      <c r="Z51" s="255"/>
      <c r="AA51" s="255" t="s">
        <v>711</v>
      </c>
      <c r="AB51" s="255" t="s">
        <v>742</v>
      </c>
      <c r="AC51" s="255" t="s">
        <v>790</v>
      </c>
      <c r="AD51" s="255"/>
      <c r="AE51" s="255"/>
      <c r="AF51" s="255"/>
      <c r="AG51" s="255"/>
      <c r="AH51" s="255"/>
      <c r="AI51" s="255"/>
      <c r="AJ51" s="255" t="s">
        <v>754</v>
      </c>
      <c r="AK51" s="255" t="s">
        <v>761</v>
      </c>
      <c r="AL51" s="255" t="s">
        <v>777</v>
      </c>
      <c r="AM51" s="255"/>
      <c r="AN51" s="255"/>
      <c r="AO51" s="255"/>
      <c r="AP51" s="255"/>
      <c r="AQ51" s="255"/>
      <c r="AR51" s="255"/>
      <c r="AS51" s="227"/>
      <c r="AT51" s="227"/>
      <c r="AU51" s="227"/>
      <c r="AV51" s="227"/>
      <c r="AW51" s="227"/>
      <c r="AX51" s="227"/>
      <c r="AY51" s="227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BJ51" s="227"/>
      <c r="BK51" s="227"/>
      <c r="BL51" s="227"/>
      <c r="BM51" s="227"/>
      <c r="BN51" s="227"/>
      <c r="BO51" s="227"/>
      <c r="BP51" s="227"/>
      <c r="BQ51" s="227"/>
      <c r="BR51" s="227"/>
      <c r="BS51" s="227"/>
      <c r="BT51" s="227"/>
      <c r="BU51" s="227"/>
      <c r="BV51" s="227"/>
      <c r="BW51" s="227"/>
      <c r="BX51" s="227"/>
      <c r="BY51" s="227"/>
      <c r="BZ51" s="227"/>
      <c r="CA51" s="227"/>
      <c r="CB51" s="227"/>
      <c r="CC51" s="227"/>
      <c r="CD51" s="227"/>
      <c r="CE51" s="227"/>
      <c r="CF51" s="227"/>
      <c r="CG51" s="227"/>
      <c r="CH51" s="227"/>
      <c r="CI51" s="227"/>
      <c r="CJ51" s="227"/>
      <c r="CK51" s="227"/>
      <c r="CL51" s="227"/>
      <c r="CM51" s="227"/>
      <c r="CN51" s="227"/>
      <c r="CO51" s="227"/>
      <c r="CP51" s="227"/>
      <c r="CQ51" s="227"/>
      <c r="CR51" s="227"/>
      <c r="CS51" s="227"/>
      <c r="CT51" s="227"/>
      <c r="CU51" s="227"/>
      <c r="CV51" s="227"/>
      <c r="CW51" s="227"/>
      <c r="CX51" s="227"/>
      <c r="CY51" s="227"/>
      <c r="CZ51" s="227"/>
      <c r="DA51" s="227"/>
      <c r="DB51" s="227"/>
      <c r="DC51" s="227"/>
      <c r="DD51" s="227"/>
      <c r="DE51" s="227"/>
      <c r="DF51" s="227"/>
      <c r="DG51" s="227"/>
      <c r="DH51" s="227"/>
      <c r="DI51" s="227"/>
      <c r="DJ51" s="227"/>
      <c r="DK51" s="227"/>
      <c r="DL51" s="227"/>
      <c r="DM51" s="227"/>
      <c r="DN51" s="227"/>
      <c r="DO51" s="227"/>
      <c r="DP51" s="227"/>
      <c r="DQ51" s="227"/>
      <c r="DR51" s="227"/>
      <c r="DS51" s="227"/>
      <c r="DT51" s="227"/>
      <c r="DU51" s="227"/>
      <c r="DV51" s="227"/>
      <c r="DW51" s="227"/>
      <c r="DX51" s="227"/>
      <c r="DY51" s="227"/>
      <c r="DZ51" s="227"/>
      <c r="EA51" s="227"/>
      <c r="EB51" s="227"/>
      <c r="EC51" s="227"/>
      <c r="ED51" s="227"/>
      <c r="EE51" s="227"/>
      <c r="EF51" s="227"/>
      <c r="EG51" s="227"/>
      <c r="EH51" s="227"/>
      <c r="EI51" s="227"/>
      <c r="EJ51" s="227"/>
      <c r="EK51" s="227"/>
      <c r="EL51" s="227"/>
      <c r="EM51" s="227"/>
      <c r="EN51" s="227"/>
      <c r="EO51" s="227"/>
      <c r="EP51" s="227"/>
      <c r="EQ51" s="227"/>
      <c r="ER51" s="227"/>
      <c r="ES51" s="227"/>
      <c r="ET51" s="227"/>
      <c r="EU51" s="227"/>
      <c r="EV51" s="227"/>
      <c r="EW51" s="227"/>
      <c r="EX51" s="227"/>
      <c r="EY51" s="227"/>
      <c r="EZ51" s="227"/>
      <c r="FA51" s="227"/>
      <c r="FB51" s="227"/>
      <c r="FC51" s="227"/>
      <c r="FD51" s="227"/>
      <c r="FE51" s="227"/>
      <c r="FF51" s="227"/>
      <c r="FG51" s="227"/>
      <c r="FH51" s="227"/>
      <c r="FI51" s="227"/>
      <c r="FJ51" s="227"/>
      <c r="FK51" s="227"/>
      <c r="FL51" s="227"/>
      <c r="FM51" s="227"/>
      <c r="FN51" s="227"/>
      <c r="FO51" s="227"/>
      <c r="FP51" s="227"/>
      <c r="FQ51" s="227"/>
      <c r="FR51" s="227"/>
      <c r="FS51" s="227"/>
      <c r="FT51" s="227"/>
      <c r="FU51" s="227"/>
      <c r="FV51" s="227"/>
      <c r="FW51" s="227"/>
      <c r="FX51" s="227"/>
      <c r="FY51" s="227"/>
      <c r="FZ51" s="227"/>
      <c r="GA51" s="227"/>
      <c r="GB51" s="227"/>
      <c r="GC51" s="227"/>
      <c r="GD51" s="227"/>
      <c r="GE51" s="227"/>
      <c r="GF51" s="227"/>
      <c r="GG51" s="227"/>
      <c r="GH51" s="227"/>
      <c r="GI51" s="227"/>
      <c r="GJ51" s="227"/>
      <c r="GK51" s="227"/>
      <c r="GL51" s="227"/>
      <c r="GM51" s="227"/>
      <c r="GN51" s="227"/>
      <c r="GO51" s="227"/>
      <c r="GP51" s="227"/>
      <c r="GQ51" s="227"/>
      <c r="GR51" s="227"/>
      <c r="GS51" s="227"/>
      <c r="GT51" s="227"/>
      <c r="GU51" s="227"/>
      <c r="GV51" s="227"/>
      <c r="GW51" s="227"/>
      <c r="GX51" s="227"/>
      <c r="GY51" s="227"/>
      <c r="GZ51" s="227"/>
      <c r="HA51" s="227"/>
      <c r="HB51" s="227"/>
      <c r="HC51" s="227"/>
      <c r="HD51" s="227"/>
      <c r="HE51" s="227"/>
      <c r="HF51" s="227"/>
      <c r="HG51" s="227"/>
      <c r="HH51" s="227"/>
      <c r="HI51" s="227"/>
      <c r="HJ51" s="227"/>
      <c r="HK51" s="227"/>
      <c r="HL51" s="227"/>
      <c r="HM51" s="227"/>
      <c r="HN51" s="227"/>
      <c r="HO51" s="227"/>
      <c r="HP51" s="227"/>
      <c r="HQ51" s="227"/>
      <c r="HR51" s="227"/>
      <c r="HS51" s="227"/>
      <c r="HT51" s="227"/>
      <c r="HU51" s="227"/>
      <c r="HV51" s="227"/>
      <c r="HW51" s="227"/>
      <c r="HX51" s="227"/>
      <c r="HY51" s="227"/>
      <c r="HZ51" s="227"/>
      <c r="IA51" s="227"/>
      <c r="IB51" s="227"/>
      <c r="IC51" s="227"/>
      <c r="ID51" s="227"/>
      <c r="IE51" s="227"/>
      <c r="IF51" s="227"/>
      <c r="IG51" s="227"/>
      <c r="IH51" s="227"/>
      <c r="II51" s="227"/>
      <c r="IJ51" s="227"/>
      <c r="IK51" s="227"/>
      <c r="IL51" s="227"/>
      <c r="IM51" s="227"/>
      <c r="IN51" s="227"/>
      <c r="IO51" s="227"/>
      <c r="IP51" s="227"/>
      <c r="IQ51" s="227"/>
      <c r="IR51" s="227"/>
      <c r="IS51" s="227"/>
      <c r="IT51" s="227"/>
      <c r="IU51" s="227"/>
      <c r="IV51" s="227"/>
      <c r="IW51" s="227"/>
      <c r="IX51" s="227"/>
      <c r="IY51" s="227"/>
      <c r="IZ51" s="227"/>
      <c r="JA51" s="227"/>
      <c r="JB51" s="227"/>
      <c r="JC51" s="227"/>
      <c r="JD51" s="227"/>
      <c r="JE51" s="227"/>
      <c r="JF51" s="227"/>
      <c r="JG51" s="227"/>
      <c r="JH51" s="227"/>
      <c r="JI51" s="227"/>
      <c r="JJ51" s="227"/>
      <c r="JK51" s="227"/>
      <c r="JL51" s="227"/>
      <c r="JM51" s="227"/>
      <c r="JN51" s="227"/>
      <c r="JO51" s="227"/>
      <c r="JP51" s="227"/>
      <c r="JQ51" s="227"/>
      <c r="JR51" s="227"/>
      <c r="JS51" s="227"/>
      <c r="JT51" s="227"/>
      <c r="JU51" s="227"/>
      <c r="JV51" s="227"/>
      <c r="JW51" s="227"/>
      <c r="JX51" s="227"/>
      <c r="JY51" s="227"/>
      <c r="JZ51" s="227"/>
      <c r="KA51" s="227"/>
      <c r="KB51" s="227"/>
      <c r="KC51" s="227"/>
      <c r="KD51" s="227"/>
      <c r="KE51" s="227"/>
      <c r="KF51" s="227"/>
      <c r="KG51" s="227"/>
      <c r="KH51" s="227"/>
      <c r="KI51" s="227"/>
      <c r="KJ51" s="227"/>
      <c r="KK51" s="227"/>
      <c r="KL51" s="227"/>
      <c r="KM51" s="227"/>
      <c r="KN51" s="227"/>
      <c r="KO51" s="227"/>
      <c r="KP51" s="227"/>
      <c r="KQ51" s="227"/>
      <c r="KR51" s="227"/>
      <c r="KS51" s="227"/>
      <c r="KT51" s="227"/>
      <c r="KU51" s="227"/>
      <c r="KV51" s="227"/>
      <c r="KW51" s="479"/>
    </row>
    <row r="52" spans="1:309" s="226" customFormat="1" ht="21" customHeight="1" thickBot="1">
      <c r="A52" s="109"/>
      <c r="B52" s="112">
        <v>46</v>
      </c>
      <c r="C52" s="116" t="str">
        <v>SSSP09</v>
      </c>
      <c r="D52" s="136" t="str">
        <f t="shared" si="6"/>
        <v>Long Jump</v>
      </c>
      <c r="E52" s="138">
        <f t="shared" si="7"/>
        <v>3</v>
      </c>
      <c r="F52" s="138" t="str">
        <f t="shared" si="8"/>
        <v>Single</v>
      </c>
      <c r="G52" s="138" t="str">
        <f t="shared" si="9"/>
        <v>Non-Stg</v>
      </c>
      <c r="H52" s="138" t="str">
        <f t="shared" si="11"/>
        <v>SUPER SENIOR</v>
      </c>
      <c r="I52" s="371" t="s">
        <v>729</v>
      </c>
      <c r="J52" s="371" t="s">
        <v>781</v>
      </c>
      <c r="K52" s="371" t="s">
        <v>785</v>
      </c>
      <c r="L52" s="371"/>
      <c r="M52" s="371"/>
      <c r="N52" s="371"/>
      <c r="O52" s="371"/>
      <c r="P52" s="371"/>
      <c r="Q52" s="371"/>
      <c r="R52" s="255" t="s">
        <v>704</v>
      </c>
      <c r="S52" s="255" t="s">
        <v>726</v>
      </c>
      <c r="T52" s="255" t="s">
        <v>773</v>
      </c>
      <c r="U52" s="255"/>
      <c r="V52" s="255"/>
      <c r="W52" s="255"/>
      <c r="X52" s="255"/>
      <c r="Y52" s="255"/>
      <c r="Z52" s="255"/>
      <c r="AA52" s="255" t="s">
        <v>720</v>
      </c>
      <c r="AB52" s="255" t="s">
        <v>730</v>
      </c>
      <c r="AC52" s="255" t="s">
        <v>775</v>
      </c>
      <c r="AD52" s="255"/>
      <c r="AE52" s="255"/>
      <c r="AF52" s="255"/>
      <c r="AG52" s="255"/>
      <c r="AH52" s="255"/>
      <c r="AI52" s="255"/>
      <c r="AJ52" s="255" t="s">
        <v>724</v>
      </c>
      <c r="AK52" s="255" t="s">
        <v>737</v>
      </c>
      <c r="AL52" s="255" t="s">
        <v>765</v>
      </c>
      <c r="AM52" s="255"/>
      <c r="AN52" s="255"/>
      <c r="AO52" s="255"/>
      <c r="AP52" s="255"/>
      <c r="AQ52" s="255"/>
      <c r="AR52" s="255"/>
      <c r="AS52" s="228"/>
      <c r="AT52" s="228"/>
      <c r="AU52" s="228"/>
      <c r="AV52" s="228"/>
      <c r="AW52" s="228"/>
      <c r="AX52" s="228"/>
      <c r="AY52" s="228"/>
      <c r="AZ52" s="228"/>
      <c r="BA52" s="228"/>
      <c r="BB52" s="228"/>
      <c r="BC52" s="228"/>
      <c r="BD52" s="228"/>
      <c r="BE52" s="228"/>
      <c r="BF52" s="228"/>
      <c r="BG52" s="228"/>
      <c r="BH52" s="228"/>
      <c r="BI52" s="228"/>
      <c r="BJ52" s="228"/>
      <c r="BK52" s="228"/>
      <c r="BL52" s="228"/>
      <c r="BM52" s="228"/>
      <c r="BN52" s="228"/>
      <c r="BO52" s="228"/>
      <c r="BP52" s="228"/>
      <c r="BQ52" s="228"/>
      <c r="BR52" s="228"/>
      <c r="BS52" s="228"/>
      <c r="BT52" s="228"/>
      <c r="BU52" s="228"/>
      <c r="BV52" s="228"/>
      <c r="BW52" s="228"/>
      <c r="BX52" s="228"/>
      <c r="BY52" s="228"/>
      <c r="BZ52" s="228"/>
      <c r="CA52" s="228"/>
      <c r="CB52" s="228"/>
      <c r="CC52" s="228"/>
      <c r="CD52" s="228"/>
      <c r="CE52" s="228"/>
      <c r="CF52" s="228"/>
      <c r="CG52" s="228"/>
      <c r="CH52" s="228"/>
      <c r="CI52" s="228"/>
      <c r="CJ52" s="228"/>
      <c r="CK52" s="228"/>
      <c r="CL52" s="228"/>
      <c r="CM52" s="228"/>
      <c r="CN52" s="228"/>
      <c r="CO52" s="228"/>
      <c r="CP52" s="228"/>
      <c r="CQ52" s="228"/>
      <c r="CR52" s="228"/>
      <c r="CS52" s="228"/>
      <c r="CT52" s="228"/>
      <c r="CU52" s="228"/>
      <c r="CV52" s="228"/>
      <c r="CW52" s="228"/>
      <c r="CX52" s="228"/>
      <c r="CY52" s="228"/>
      <c r="CZ52" s="228"/>
      <c r="DA52" s="228"/>
      <c r="DB52" s="228"/>
      <c r="DC52" s="228"/>
      <c r="DD52" s="228"/>
      <c r="DE52" s="228"/>
      <c r="DF52" s="228"/>
      <c r="DG52" s="228"/>
      <c r="DH52" s="228"/>
      <c r="DI52" s="228"/>
      <c r="DJ52" s="228"/>
      <c r="DK52" s="228"/>
      <c r="DL52" s="228"/>
      <c r="DM52" s="228"/>
      <c r="DN52" s="228"/>
      <c r="DO52" s="228"/>
      <c r="DP52" s="228"/>
      <c r="DQ52" s="228"/>
      <c r="DR52" s="228"/>
      <c r="DS52" s="228"/>
      <c r="DT52" s="228"/>
      <c r="DU52" s="228"/>
      <c r="DV52" s="228"/>
      <c r="DW52" s="228"/>
      <c r="DX52" s="228"/>
      <c r="DY52" s="228"/>
      <c r="DZ52" s="228"/>
      <c r="EA52" s="228"/>
      <c r="EB52" s="228"/>
      <c r="EC52" s="228"/>
      <c r="ED52" s="228"/>
      <c r="EE52" s="228"/>
      <c r="EF52" s="228"/>
      <c r="EG52" s="228"/>
      <c r="EH52" s="228"/>
      <c r="EI52" s="228"/>
      <c r="EJ52" s="228"/>
      <c r="EK52" s="228"/>
      <c r="EL52" s="228"/>
      <c r="EM52" s="228"/>
      <c r="EN52" s="228"/>
      <c r="EO52" s="228"/>
      <c r="EP52" s="228"/>
      <c r="EQ52" s="228"/>
      <c r="ER52" s="228"/>
      <c r="ES52" s="228"/>
      <c r="ET52" s="228"/>
      <c r="EU52" s="228"/>
      <c r="EV52" s="228"/>
      <c r="EW52" s="228"/>
      <c r="EX52" s="228"/>
      <c r="EY52" s="228"/>
      <c r="EZ52" s="228"/>
      <c r="FA52" s="228"/>
      <c r="FB52" s="228"/>
      <c r="FC52" s="228"/>
      <c r="FD52" s="228"/>
      <c r="FE52" s="228"/>
      <c r="FF52" s="228"/>
      <c r="FG52" s="228"/>
      <c r="FH52" s="228"/>
      <c r="FI52" s="228"/>
      <c r="FJ52" s="228"/>
      <c r="FK52" s="228"/>
      <c r="FL52" s="228"/>
      <c r="FM52" s="228"/>
      <c r="FN52" s="228"/>
      <c r="FO52" s="228"/>
      <c r="FP52" s="228"/>
      <c r="FQ52" s="228"/>
      <c r="FR52" s="228"/>
      <c r="FS52" s="228"/>
      <c r="FT52" s="228"/>
      <c r="FU52" s="228"/>
      <c r="FV52" s="228"/>
      <c r="FW52" s="228"/>
      <c r="FX52" s="228"/>
      <c r="FY52" s="228"/>
      <c r="FZ52" s="228"/>
      <c r="GA52" s="228"/>
      <c r="GB52" s="228"/>
      <c r="GC52" s="228"/>
      <c r="GD52" s="228"/>
      <c r="GE52" s="228"/>
      <c r="GF52" s="228"/>
      <c r="GG52" s="228"/>
      <c r="GH52" s="228"/>
      <c r="GI52" s="228"/>
      <c r="GJ52" s="228"/>
      <c r="GK52" s="228"/>
      <c r="GL52" s="228"/>
      <c r="GM52" s="228"/>
      <c r="GN52" s="228"/>
      <c r="GO52" s="228"/>
      <c r="GP52" s="228"/>
      <c r="GQ52" s="228"/>
      <c r="GR52" s="228"/>
      <c r="GS52" s="228"/>
      <c r="GT52" s="228"/>
      <c r="GU52" s="228"/>
      <c r="GV52" s="228"/>
      <c r="GW52" s="228"/>
      <c r="GX52" s="228"/>
      <c r="GY52" s="228"/>
      <c r="GZ52" s="228"/>
      <c r="HA52" s="228"/>
      <c r="HB52" s="228"/>
      <c r="HC52" s="228"/>
      <c r="HD52" s="228"/>
      <c r="HE52" s="228"/>
      <c r="HF52" s="228"/>
      <c r="HG52" s="228"/>
      <c r="HH52" s="228"/>
      <c r="HI52" s="228"/>
      <c r="HJ52" s="228"/>
      <c r="HK52" s="228"/>
      <c r="HL52" s="228"/>
      <c r="HM52" s="228"/>
      <c r="HN52" s="228"/>
      <c r="HO52" s="228"/>
      <c r="HP52" s="228"/>
      <c r="HQ52" s="228"/>
      <c r="HR52" s="228"/>
      <c r="HS52" s="228"/>
      <c r="HT52" s="228"/>
      <c r="HU52" s="228"/>
      <c r="HV52" s="228"/>
      <c r="HW52" s="228"/>
      <c r="HX52" s="228"/>
      <c r="HY52" s="228"/>
      <c r="HZ52" s="228"/>
      <c r="IA52" s="228"/>
      <c r="IB52" s="228"/>
      <c r="IC52" s="228"/>
      <c r="ID52" s="228"/>
      <c r="IE52" s="228"/>
      <c r="IF52" s="228"/>
      <c r="IG52" s="228"/>
      <c r="IH52" s="228"/>
      <c r="II52" s="228"/>
      <c r="IJ52" s="228"/>
      <c r="IK52" s="228"/>
      <c r="IL52" s="228"/>
      <c r="IM52" s="228"/>
      <c r="IN52" s="228"/>
      <c r="IO52" s="228"/>
      <c r="IP52" s="228"/>
      <c r="IQ52" s="228"/>
      <c r="IR52" s="228"/>
      <c r="IS52" s="228"/>
      <c r="IT52" s="228"/>
      <c r="IU52" s="228"/>
      <c r="IV52" s="228"/>
      <c r="IW52" s="228"/>
      <c r="IX52" s="228"/>
      <c r="IY52" s="228"/>
      <c r="IZ52" s="228"/>
      <c r="JA52" s="228"/>
      <c r="JB52" s="228"/>
      <c r="JC52" s="228"/>
      <c r="JD52" s="228"/>
      <c r="JE52" s="228"/>
      <c r="JF52" s="228"/>
      <c r="JG52" s="228"/>
      <c r="JH52" s="228"/>
      <c r="JI52" s="228"/>
      <c r="JJ52" s="228"/>
      <c r="JK52" s="228"/>
      <c r="JL52" s="228"/>
      <c r="JM52" s="228"/>
      <c r="JN52" s="228"/>
      <c r="JO52" s="228"/>
      <c r="JP52" s="228"/>
      <c r="JQ52" s="228"/>
      <c r="JR52" s="228"/>
      <c r="JS52" s="228"/>
      <c r="JT52" s="228"/>
      <c r="JU52" s="228"/>
      <c r="JV52" s="228"/>
      <c r="JW52" s="228"/>
      <c r="JX52" s="228"/>
      <c r="JY52" s="228"/>
      <c r="JZ52" s="228"/>
      <c r="KA52" s="228"/>
      <c r="KB52" s="228"/>
      <c r="KC52" s="228"/>
      <c r="KD52" s="228"/>
      <c r="KE52" s="228"/>
      <c r="KF52" s="228"/>
      <c r="KG52" s="228"/>
      <c r="KH52" s="228"/>
      <c r="KI52" s="228"/>
      <c r="KJ52" s="228"/>
      <c r="KK52" s="228"/>
      <c r="KL52" s="228"/>
      <c r="KM52" s="228"/>
      <c r="KN52" s="228"/>
      <c r="KO52" s="228"/>
      <c r="KP52" s="228"/>
      <c r="KQ52" s="228"/>
      <c r="KR52" s="228"/>
      <c r="KS52" s="228"/>
      <c r="KT52" s="228"/>
      <c r="KU52" s="228"/>
      <c r="KV52" s="228"/>
      <c r="KW52" s="479"/>
    </row>
    <row r="53" spans="1:309" s="226" customFormat="1" ht="21" customHeight="1">
      <c r="A53" s="109"/>
      <c r="B53" s="112">
        <v>47</v>
      </c>
      <c r="C53" s="53" t="str">
        <v>SSSP10</v>
      </c>
      <c r="D53" s="132" t="str">
        <f t="shared" si="6"/>
        <v>Mass balance</v>
      </c>
      <c r="E53" s="132">
        <f t="shared" si="7"/>
        <v>3</v>
      </c>
      <c r="F53" s="132" t="str">
        <f t="shared" si="8"/>
        <v>Single</v>
      </c>
      <c r="G53" s="132" t="str">
        <f t="shared" si="9"/>
        <v>Non-Stg</v>
      </c>
      <c r="H53" s="213" t="str">
        <f t="shared" si="11"/>
        <v>SUPER SENIOR</v>
      </c>
      <c r="I53" s="371" t="s">
        <v>733</v>
      </c>
      <c r="J53" s="371" t="s">
        <v>735</v>
      </c>
      <c r="K53" s="371" t="s">
        <v>785</v>
      </c>
      <c r="L53" s="371"/>
      <c r="M53" s="371"/>
      <c r="N53" s="371"/>
      <c r="O53" s="371"/>
      <c r="P53" s="371"/>
      <c r="Q53" s="371"/>
      <c r="R53" s="255" t="s">
        <v>736</v>
      </c>
      <c r="S53" s="255" t="s">
        <v>784</v>
      </c>
      <c r="T53" s="255" t="s">
        <v>793</v>
      </c>
      <c r="U53" s="255"/>
      <c r="V53" s="255"/>
      <c r="W53" s="255"/>
      <c r="X53" s="255"/>
      <c r="Y53" s="255"/>
      <c r="Z53" s="255"/>
      <c r="AA53" s="255" t="s">
        <v>738</v>
      </c>
      <c r="AB53" s="255" t="s">
        <v>758</v>
      </c>
      <c r="AC53" s="255" t="s">
        <v>779</v>
      </c>
      <c r="AD53" s="255"/>
      <c r="AE53" s="255"/>
      <c r="AF53" s="255"/>
      <c r="AG53" s="255"/>
      <c r="AH53" s="255"/>
      <c r="AI53" s="255"/>
      <c r="AJ53" s="255" t="s">
        <v>706</v>
      </c>
      <c r="AK53" s="255" t="s">
        <v>717</v>
      </c>
      <c r="AL53" s="255" t="s">
        <v>752</v>
      </c>
      <c r="AM53" s="255"/>
      <c r="AN53" s="255"/>
      <c r="AO53" s="255"/>
      <c r="AP53" s="255"/>
      <c r="AQ53" s="255"/>
      <c r="AR53" s="255"/>
      <c r="AS53" s="227"/>
      <c r="AT53" s="227"/>
      <c r="AU53" s="227"/>
      <c r="AV53" s="227"/>
      <c r="AW53" s="227"/>
      <c r="AX53" s="227"/>
      <c r="AY53" s="227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BJ53" s="227"/>
      <c r="BK53" s="227"/>
      <c r="BL53" s="227"/>
      <c r="BM53" s="227"/>
      <c r="BN53" s="227"/>
      <c r="BO53" s="227"/>
      <c r="BP53" s="227"/>
      <c r="BQ53" s="227"/>
      <c r="BR53" s="227"/>
      <c r="BS53" s="227"/>
      <c r="BT53" s="227"/>
      <c r="BU53" s="227"/>
      <c r="BV53" s="227"/>
      <c r="BW53" s="227"/>
      <c r="BX53" s="227"/>
      <c r="BY53" s="227"/>
      <c r="BZ53" s="227"/>
      <c r="CA53" s="227"/>
      <c r="CB53" s="227"/>
      <c r="CC53" s="227"/>
      <c r="CD53" s="227"/>
      <c r="CE53" s="227"/>
      <c r="CF53" s="227"/>
      <c r="CG53" s="227"/>
      <c r="CH53" s="227"/>
      <c r="CI53" s="227"/>
      <c r="CJ53" s="227"/>
      <c r="CK53" s="227"/>
      <c r="CL53" s="227"/>
      <c r="CM53" s="227"/>
      <c r="CN53" s="227"/>
      <c r="CO53" s="227"/>
      <c r="CP53" s="227"/>
      <c r="CQ53" s="227"/>
      <c r="CR53" s="227"/>
      <c r="CS53" s="227"/>
      <c r="CT53" s="227"/>
      <c r="CU53" s="227"/>
      <c r="CV53" s="227"/>
      <c r="CW53" s="227"/>
      <c r="CX53" s="227"/>
      <c r="CY53" s="227"/>
      <c r="CZ53" s="227"/>
      <c r="DA53" s="227"/>
      <c r="DB53" s="227"/>
      <c r="DC53" s="227"/>
      <c r="DD53" s="227"/>
      <c r="DE53" s="227"/>
      <c r="DF53" s="227"/>
      <c r="DG53" s="227"/>
      <c r="DH53" s="227"/>
      <c r="DI53" s="227"/>
      <c r="DJ53" s="227"/>
      <c r="DK53" s="227"/>
      <c r="DL53" s="227"/>
      <c r="DM53" s="227"/>
      <c r="DN53" s="227"/>
      <c r="DO53" s="227"/>
      <c r="DP53" s="227"/>
      <c r="DQ53" s="227"/>
      <c r="DR53" s="227"/>
      <c r="DS53" s="227"/>
      <c r="DT53" s="227"/>
      <c r="DU53" s="227"/>
      <c r="DV53" s="227"/>
      <c r="DW53" s="227"/>
      <c r="DX53" s="227"/>
      <c r="DY53" s="227"/>
      <c r="DZ53" s="227"/>
      <c r="EA53" s="227"/>
      <c r="EB53" s="227"/>
      <c r="EC53" s="227"/>
      <c r="ED53" s="227"/>
      <c r="EE53" s="227"/>
      <c r="EF53" s="227"/>
      <c r="EG53" s="227"/>
      <c r="EH53" s="227"/>
      <c r="EI53" s="227"/>
      <c r="EJ53" s="227"/>
      <c r="EK53" s="227"/>
      <c r="EL53" s="227"/>
      <c r="EM53" s="227"/>
      <c r="EN53" s="227"/>
      <c r="EO53" s="227"/>
      <c r="EP53" s="227"/>
      <c r="EQ53" s="227"/>
      <c r="ER53" s="227"/>
      <c r="ES53" s="227"/>
      <c r="ET53" s="227"/>
      <c r="EU53" s="227"/>
      <c r="EV53" s="227"/>
      <c r="EW53" s="227"/>
      <c r="EX53" s="227"/>
      <c r="EY53" s="227"/>
      <c r="EZ53" s="227"/>
      <c r="FA53" s="227"/>
      <c r="FB53" s="227"/>
      <c r="FC53" s="227"/>
      <c r="FD53" s="227"/>
      <c r="FE53" s="227"/>
      <c r="FF53" s="227"/>
      <c r="FG53" s="227"/>
      <c r="FH53" s="227"/>
      <c r="FI53" s="227"/>
      <c r="FJ53" s="227"/>
      <c r="FK53" s="227"/>
      <c r="FL53" s="227"/>
      <c r="FM53" s="227"/>
      <c r="FN53" s="227"/>
      <c r="FO53" s="227"/>
      <c r="FP53" s="227"/>
      <c r="FQ53" s="227"/>
      <c r="FR53" s="227"/>
      <c r="FS53" s="227"/>
      <c r="FT53" s="227"/>
      <c r="FU53" s="227"/>
      <c r="FV53" s="227"/>
      <c r="FW53" s="227"/>
      <c r="FX53" s="227"/>
      <c r="FY53" s="227"/>
      <c r="FZ53" s="227"/>
      <c r="GA53" s="227"/>
      <c r="GB53" s="227"/>
      <c r="GC53" s="227"/>
      <c r="GD53" s="227"/>
      <c r="GE53" s="227"/>
      <c r="GF53" s="227"/>
      <c r="GG53" s="227"/>
      <c r="GH53" s="227"/>
      <c r="GI53" s="227"/>
      <c r="GJ53" s="227"/>
      <c r="GK53" s="227"/>
      <c r="GL53" s="227"/>
      <c r="GM53" s="227"/>
      <c r="GN53" s="227"/>
      <c r="GO53" s="227"/>
      <c r="GP53" s="227"/>
      <c r="GQ53" s="227"/>
      <c r="GR53" s="227"/>
      <c r="GS53" s="227"/>
      <c r="GT53" s="227"/>
      <c r="GU53" s="227"/>
      <c r="GV53" s="227"/>
      <c r="GW53" s="227"/>
      <c r="GX53" s="227"/>
      <c r="GY53" s="227"/>
      <c r="GZ53" s="227"/>
      <c r="HA53" s="227"/>
      <c r="HB53" s="227"/>
      <c r="HC53" s="227"/>
      <c r="HD53" s="227"/>
      <c r="HE53" s="227"/>
      <c r="HF53" s="227"/>
      <c r="HG53" s="227"/>
      <c r="HH53" s="227"/>
      <c r="HI53" s="227"/>
      <c r="HJ53" s="227"/>
      <c r="HK53" s="227"/>
      <c r="HL53" s="227"/>
      <c r="HM53" s="227"/>
      <c r="HN53" s="227"/>
      <c r="HO53" s="227"/>
      <c r="HP53" s="227"/>
      <c r="HQ53" s="227"/>
      <c r="HR53" s="227"/>
      <c r="HS53" s="227"/>
      <c r="HT53" s="227"/>
      <c r="HU53" s="227"/>
      <c r="HV53" s="227"/>
      <c r="HW53" s="227"/>
      <c r="HX53" s="227"/>
      <c r="HY53" s="227"/>
      <c r="HZ53" s="227"/>
      <c r="IA53" s="227"/>
      <c r="IB53" s="227"/>
      <c r="IC53" s="227"/>
      <c r="ID53" s="227"/>
      <c r="IE53" s="227"/>
      <c r="IF53" s="227"/>
      <c r="IG53" s="227"/>
      <c r="IH53" s="227"/>
      <c r="II53" s="227"/>
      <c r="IJ53" s="227"/>
      <c r="IK53" s="227"/>
      <c r="IL53" s="227"/>
      <c r="IM53" s="227"/>
      <c r="IN53" s="227"/>
      <c r="IO53" s="227"/>
      <c r="IP53" s="227"/>
      <c r="IQ53" s="227"/>
      <c r="IR53" s="227"/>
      <c r="IS53" s="227"/>
      <c r="IT53" s="227"/>
      <c r="IU53" s="227"/>
      <c r="IV53" s="227"/>
      <c r="IW53" s="227"/>
      <c r="IX53" s="227"/>
      <c r="IY53" s="227"/>
      <c r="IZ53" s="227"/>
      <c r="JA53" s="227"/>
      <c r="JB53" s="227"/>
      <c r="JC53" s="227"/>
      <c r="JD53" s="227"/>
      <c r="JE53" s="227"/>
      <c r="JF53" s="227"/>
      <c r="JG53" s="227"/>
      <c r="JH53" s="227"/>
      <c r="JI53" s="227"/>
      <c r="JJ53" s="227"/>
      <c r="JK53" s="227"/>
      <c r="JL53" s="227"/>
      <c r="JM53" s="227"/>
      <c r="JN53" s="227"/>
      <c r="JO53" s="227"/>
      <c r="JP53" s="227"/>
      <c r="JQ53" s="227"/>
      <c r="JR53" s="227"/>
      <c r="JS53" s="227"/>
      <c r="JT53" s="227"/>
      <c r="JU53" s="227"/>
      <c r="JV53" s="227"/>
      <c r="JW53" s="227"/>
      <c r="JX53" s="227"/>
      <c r="JY53" s="227"/>
      <c r="JZ53" s="227"/>
      <c r="KA53" s="227"/>
      <c r="KB53" s="227"/>
      <c r="KC53" s="227"/>
      <c r="KD53" s="227"/>
      <c r="KE53" s="227"/>
      <c r="KF53" s="227"/>
      <c r="KG53" s="227"/>
      <c r="KH53" s="227"/>
      <c r="KI53" s="227"/>
      <c r="KJ53" s="227"/>
      <c r="KK53" s="227"/>
      <c r="KL53" s="227"/>
      <c r="KM53" s="227"/>
      <c r="KN53" s="227"/>
      <c r="KO53" s="227"/>
      <c r="KP53" s="227"/>
      <c r="KQ53" s="227"/>
      <c r="KR53" s="227"/>
      <c r="KS53" s="227"/>
      <c r="KT53" s="227"/>
      <c r="KU53" s="227"/>
      <c r="KV53" s="227"/>
      <c r="KW53" s="479"/>
    </row>
    <row r="54" spans="1:309" s="226" customFormat="1" ht="21" customHeight="1" thickBot="1">
      <c r="A54" s="109"/>
      <c r="B54" s="112">
        <v>48</v>
      </c>
      <c r="C54" s="116" t="str">
        <v>SSSP11</v>
      </c>
      <c r="D54" s="136" t="str">
        <f t="shared" si="6"/>
        <v>Panchagusti</v>
      </c>
      <c r="E54" s="138">
        <f t="shared" si="7"/>
        <v>3</v>
      </c>
      <c r="F54" s="138" t="str">
        <f t="shared" si="8"/>
        <v>Single</v>
      </c>
      <c r="G54" s="138" t="str">
        <f t="shared" si="9"/>
        <v>Non-Stg</v>
      </c>
      <c r="H54" s="138" t="str">
        <f t="shared" si="11"/>
        <v>SUPER SENIOR</v>
      </c>
      <c r="I54" s="371" t="s">
        <v>733</v>
      </c>
      <c r="J54" s="371" t="s">
        <v>769</v>
      </c>
      <c r="K54" s="371" t="s">
        <v>785</v>
      </c>
      <c r="L54" s="371"/>
      <c r="M54" s="371"/>
      <c r="N54" s="371"/>
      <c r="O54" s="371"/>
      <c r="P54" s="371"/>
      <c r="Q54" s="371"/>
      <c r="R54" s="255" t="s">
        <v>709</v>
      </c>
      <c r="S54" s="255" t="s">
        <v>767</v>
      </c>
      <c r="T54" s="255" t="s">
        <v>793</v>
      </c>
      <c r="U54" s="255"/>
      <c r="V54" s="255"/>
      <c r="W54" s="255"/>
      <c r="X54" s="255"/>
      <c r="Y54" s="255"/>
      <c r="Z54" s="255"/>
      <c r="AA54" s="255" t="s">
        <v>738</v>
      </c>
      <c r="AB54" s="255" t="s">
        <v>779</v>
      </c>
      <c r="AC54" s="255" t="s">
        <v>791</v>
      </c>
      <c r="AD54" s="255"/>
      <c r="AE54" s="255"/>
      <c r="AF54" s="255"/>
      <c r="AG54" s="255"/>
      <c r="AH54" s="255"/>
      <c r="AI54" s="255"/>
      <c r="AJ54" s="255" t="s">
        <v>706</v>
      </c>
      <c r="AK54" s="255" t="s">
        <v>715</v>
      </c>
      <c r="AL54" s="255" t="s">
        <v>717</v>
      </c>
      <c r="AM54" s="255"/>
      <c r="AN54" s="255"/>
      <c r="AO54" s="255"/>
      <c r="AP54" s="255"/>
      <c r="AQ54" s="255"/>
      <c r="AR54" s="255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  <c r="GK54" s="228"/>
      <c r="GL54" s="228"/>
      <c r="GM54" s="228"/>
      <c r="GN54" s="228"/>
      <c r="GO54" s="228"/>
      <c r="GP54" s="228"/>
      <c r="GQ54" s="228"/>
      <c r="GR54" s="228"/>
      <c r="GS54" s="228"/>
      <c r="GT54" s="228"/>
      <c r="GU54" s="228"/>
      <c r="GV54" s="228"/>
      <c r="GW54" s="228"/>
      <c r="GX54" s="228"/>
      <c r="GY54" s="228"/>
      <c r="GZ54" s="228"/>
      <c r="HA54" s="228"/>
      <c r="HB54" s="228"/>
      <c r="HC54" s="228"/>
      <c r="HD54" s="228"/>
      <c r="HE54" s="228"/>
      <c r="HF54" s="228"/>
      <c r="HG54" s="228"/>
      <c r="HH54" s="228"/>
      <c r="HI54" s="228"/>
      <c r="HJ54" s="228"/>
      <c r="HK54" s="228"/>
      <c r="HL54" s="228"/>
      <c r="HM54" s="228"/>
      <c r="HN54" s="228"/>
      <c r="HO54" s="228"/>
      <c r="HP54" s="228"/>
      <c r="HQ54" s="228"/>
      <c r="HR54" s="228"/>
      <c r="HS54" s="228"/>
      <c r="HT54" s="228"/>
      <c r="HU54" s="228"/>
      <c r="HV54" s="228"/>
      <c r="HW54" s="228"/>
      <c r="HX54" s="228"/>
      <c r="HY54" s="228"/>
      <c r="HZ54" s="228"/>
      <c r="IA54" s="228"/>
      <c r="IB54" s="228"/>
      <c r="IC54" s="228"/>
      <c r="ID54" s="228"/>
      <c r="IE54" s="228"/>
      <c r="IF54" s="228"/>
      <c r="IG54" s="228"/>
      <c r="IH54" s="228"/>
      <c r="II54" s="228"/>
      <c r="IJ54" s="228"/>
      <c r="IK54" s="228"/>
      <c r="IL54" s="228"/>
      <c r="IM54" s="228"/>
      <c r="IN54" s="228"/>
      <c r="IO54" s="228"/>
      <c r="IP54" s="228"/>
      <c r="IQ54" s="228"/>
      <c r="IR54" s="228"/>
      <c r="IS54" s="228"/>
      <c r="IT54" s="228"/>
      <c r="IU54" s="228"/>
      <c r="IV54" s="228"/>
      <c r="IW54" s="228"/>
      <c r="IX54" s="228"/>
      <c r="IY54" s="228"/>
      <c r="IZ54" s="228"/>
      <c r="JA54" s="228"/>
      <c r="JB54" s="228"/>
      <c r="JC54" s="228"/>
      <c r="JD54" s="228"/>
      <c r="JE54" s="228"/>
      <c r="JF54" s="228"/>
      <c r="JG54" s="228"/>
      <c r="JH54" s="228"/>
      <c r="JI54" s="228"/>
      <c r="JJ54" s="228"/>
      <c r="JK54" s="228"/>
      <c r="JL54" s="228"/>
      <c r="JM54" s="228"/>
      <c r="JN54" s="228"/>
      <c r="JO54" s="228"/>
      <c r="JP54" s="228"/>
      <c r="JQ54" s="228"/>
      <c r="JR54" s="228"/>
      <c r="JS54" s="228"/>
      <c r="JT54" s="228"/>
      <c r="JU54" s="228"/>
      <c r="JV54" s="228"/>
      <c r="JW54" s="228"/>
      <c r="JX54" s="228"/>
      <c r="JY54" s="228"/>
      <c r="JZ54" s="228"/>
      <c r="KA54" s="228"/>
      <c r="KB54" s="228"/>
      <c r="KC54" s="228"/>
      <c r="KD54" s="228"/>
      <c r="KE54" s="228"/>
      <c r="KF54" s="228"/>
      <c r="KG54" s="228"/>
      <c r="KH54" s="228"/>
      <c r="KI54" s="228"/>
      <c r="KJ54" s="228"/>
      <c r="KK54" s="228"/>
      <c r="KL54" s="228"/>
      <c r="KM54" s="228"/>
      <c r="KN54" s="228"/>
      <c r="KO54" s="228"/>
      <c r="KP54" s="228"/>
      <c r="KQ54" s="228"/>
      <c r="KR54" s="228"/>
      <c r="KS54" s="228"/>
      <c r="KT54" s="228"/>
      <c r="KU54" s="228"/>
      <c r="KV54" s="228"/>
      <c r="KW54" s="479"/>
    </row>
    <row r="55" spans="1:309" s="226" customFormat="1" ht="21" customHeight="1">
      <c r="A55" s="109"/>
      <c r="B55" s="112">
        <v>49</v>
      </c>
      <c r="C55" s="53" t="str">
        <v>SSSP12</v>
      </c>
      <c r="D55" s="132" t="str">
        <f t="shared" si="6"/>
        <v>Push up</v>
      </c>
      <c r="E55" s="132">
        <f t="shared" si="7"/>
        <v>3</v>
      </c>
      <c r="F55" s="132" t="str">
        <f t="shared" si="8"/>
        <v>Single</v>
      </c>
      <c r="G55" s="132" t="str">
        <f t="shared" si="9"/>
        <v>Non-Stg</v>
      </c>
      <c r="H55" s="213" t="str">
        <f t="shared" si="11"/>
        <v>SUPER SENIOR</v>
      </c>
      <c r="I55" s="371" t="s">
        <v>718</v>
      </c>
      <c r="J55" s="371" t="s">
        <v>733</v>
      </c>
      <c r="K55" s="371" t="s">
        <v>766</v>
      </c>
      <c r="L55" s="371"/>
      <c r="M55" s="371"/>
      <c r="N55" s="371"/>
      <c r="O55" s="371"/>
      <c r="P55" s="371"/>
      <c r="Q55" s="371"/>
      <c r="R55" s="255" t="s">
        <v>749</v>
      </c>
      <c r="S55" s="255" t="s">
        <v>767</v>
      </c>
      <c r="T55" s="255" t="s">
        <v>784</v>
      </c>
      <c r="U55" s="255"/>
      <c r="V55" s="255"/>
      <c r="W55" s="255"/>
      <c r="X55" s="255"/>
      <c r="Y55" s="255"/>
      <c r="Z55" s="255"/>
      <c r="AA55" s="255" t="s">
        <v>738</v>
      </c>
      <c r="AB55" s="255" t="s">
        <v>758</v>
      </c>
      <c r="AC55" s="255" t="s">
        <v>774</v>
      </c>
      <c r="AD55" s="255"/>
      <c r="AE55" s="255"/>
      <c r="AF55" s="255"/>
      <c r="AG55" s="255"/>
      <c r="AH55" s="255"/>
      <c r="AI55" s="255"/>
      <c r="AJ55" s="255" t="s">
        <v>702</v>
      </c>
      <c r="AK55" s="255" t="s">
        <v>715</v>
      </c>
      <c r="AL55" s="255" t="s">
        <v>794</v>
      </c>
      <c r="AM55" s="255"/>
      <c r="AN55" s="255"/>
      <c r="AO55" s="255"/>
      <c r="AP55" s="255"/>
      <c r="AQ55" s="255"/>
      <c r="AR55" s="255"/>
      <c r="AS55" s="227"/>
      <c r="AT55" s="227"/>
      <c r="AU55" s="227"/>
      <c r="AV55" s="227"/>
      <c r="AW55" s="227"/>
      <c r="AX55" s="227"/>
      <c r="AY55" s="227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BJ55" s="227"/>
      <c r="BK55" s="227"/>
      <c r="BL55" s="227"/>
      <c r="BM55" s="227"/>
      <c r="BN55" s="227"/>
      <c r="BO55" s="227"/>
      <c r="BP55" s="227"/>
      <c r="BQ55" s="227"/>
      <c r="BR55" s="227"/>
      <c r="BS55" s="227"/>
      <c r="BT55" s="227"/>
      <c r="BU55" s="227"/>
      <c r="BV55" s="227"/>
      <c r="BW55" s="227"/>
      <c r="BX55" s="227"/>
      <c r="BY55" s="227"/>
      <c r="BZ55" s="227"/>
      <c r="CA55" s="227"/>
      <c r="CB55" s="227"/>
      <c r="CC55" s="227"/>
      <c r="CD55" s="227"/>
      <c r="CE55" s="227"/>
      <c r="CF55" s="227"/>
      <c r="CG55" s="227"/>
      <c r="CH55" s="227"/>
      <c r="CI55" s="227"/>
      <c r="CJ55" s="227"/>
      <c r="CK55" s="227"/>
      <c r="CL55" s="227"/>
      <c r="CM55" s="227"/>
      <c r="CN55" s="227"/>
      <c r="CO55" s="227"/>
      <c r="CP55" s="227"/>
      <c r="CQ55" s="227"/>
      <c r="CR55" s="227"/>
      <c r="CS55" s="227"/>
      <c r="CT55" s="227"/>
      <c r="CU55" s="227"/>
      <c r="CV55" s="227"/>
      <c r="CW55" s="227"/>
      <c r="CX55" s="227"/>
      <c r="CY55" s="227"/>
      <c r="CZ55" s="227"/>
      <c r="DA55" s="227"/>
      <c r="DB55" s="227"/>
      <c r="DC55" s="227"/>
      <c r="DD55" s="227"/>
      <c r="DE55" s="227"/>
      <c r="DF55" s="227"/>
      <c r="DG55" s="227"/>
      <c r="DH55" s="227"/>
      <c r="DI55" s="227"/>
      <c r="DJ55" s="227"/>
      <c r="DK55" s="227"/>
      <c r="DL55" s="227"/>
      <c r="DM55" s="227"/>
      <c r="DN55" s="227"/>
      <c r="DO55" s="227"/>
      <c r="DP55" s="227"/>
      <c r="DQ55" s="227"/>
      <c r="DR55" s="227"/>
      <c r="DS55" s="227"/>
      <c r="DT55" s="227"/>
      <c r="DU55" s="227"/>
      <c r="DV55" s="227"/>
      <c r="DW55" s="227"/>
      <c r="DX55" s="227"/>
      <c r="DY55" s="227"/>
      <c r="DZ55" s="227"/>
      <c r="EA55" s="227"/>
      <c r="EB55" s="227"/>
      <c r="EC55" s="227"/>
      <c r="ED55" s="227"/>
      <c r="EE55" s="227"/>
      <c r="EF55" s="227"/>
      <c r="EG55" s="227"/>
      <c r="EH55" s="227"/>
      <c r="EI55" s="227"/>
      <c r="EJ55" s="227"/>
      <c r="EK55" s="227"/>
      <c r="EL55" s="227"/>
      <c r="EM55" s="227"/>
      <c r="EN55" s="227"/>
      <c r="EO55" s="227"/>
      <c r="EP55" s="227"/>
      <c r="EQ55" s="227"/>
      <c r="ER55" s="227"/>
      <c r="ES55" s="227"/>
      <c r="ET55" s="227"/>
      <c r="EU55" s="227"/>
      <c r="EV55" s="227"/>
      <c r="EW55" s="227"/>
      <c r="EX55" s="227"/>
      <c r="EY55" s="227"/>
      <c r="EZ55" s="227"/>
      <c r="FA55" s="227"/>
      <c r="FB55" s="227"/>
      <c r="FC55" s="227"/>
      <c r="FD55" s="227"/>
      <c r="FE55" s="227"/>
      <c r="FF55" s="227"/>
      <c r="FG55" s="227"/>
      <c r="FH55" s="227"/>
      <c r="FI55" s="227"/>
      <c r="FJ55" s="227"/>
      <c r="FK55" s="227"/>
      <c r="FL55" s="227"/>
      <c r="FM55" s="227"/>
      <c r="FN55" s="227"/>
      <c r="FO55" s="227"/>
      <c r="FP55" s="227"/>
      <c r="FQ55" s="227"/>
      <c r="FR55" s="227"/>
      <c r="FS55" s="227"/>
      <c r="FT55" s="227"/>
      <c r="FU55" s="227"/>
      <c r="FV55" s="227"/>
      <c r="FW55" s="227"/>
      <c r="FX55" s="227"/>
      <c r="FY55" s="227"/>
      <c r="FZ55" s="227"/>
      <c r="GA55" s="227"/>
      <c r="GB55" s="227"/>
      <c r="GC55" s="227"/>
      <c r="GD55" s="227"/>
      <c r="GE55" s="227"/>
      <c r="GF55" s="227"/>
      <c r="GG55" s="227"/>
      <c r="GH55" s="227"/>
      <c r="GI55" s="227"/>
      <c r="GJ55" s="227"/>
      <c r="GK55" s="227"/>
      <c r="GL55" s="227"/>
      <c r="GM55" s="227"/>
      <c r="GN55" s="227"/>
      <c r="GO55" s="227"/>
      <c r="GP55" s="227"/>
      <c r="GQ55" s="227"/>
      <c r="GR55" s="227"/>
      <c r="GS55" s="227"/>
      <c r="GT55" s="227"/>
      <c r="GU55" s="227"/>
      <c r="GV55" s="227"/>
      <c r="GW55" s="227"/>
      <c r="GX55" s="227"/>
      <c r="GY55" s="227"/>
      <c r="GZ55" s="227"/>
      <c r="HA55" s="227"/>
      <c r="HB55" s="227"/>
      <c r="HC55" s="227"/>
      <c r="HD55" s="227"/>
      <c r="HE55" s="227"/>
      <c r="HF55" s="227"/>
      <c r="HG55" s="227"/>
      <c r="HH55" s="227"/>
      <c r="HI55" s="227"/>
      <c r="HJ55" s="227"/>
      <c r="HK55" s="227"/>
      <c r="HL55" s="227"/>
      <c r="HM55" s="227"/>
      <c r="HN55" s="227"/>
      <c r="HO55" s="227"/>
      <c r="HP55" s="227"/>
      <c r="HQ55" s="227"/>
      <c r="HR55" s="227"/>
      <c r="HS55" s="227"/>
      <c r="HT55" s="227"/>
      <c r="HU55" s="227"/>
      <c r="HV55" s="227"/>
      <c r="HW55" s="227"/>
      <c r="HX55" s="227"/>
      <c r="HY55" s="227"/>
      <c r="HZ55" s="227"/>
      <c r="IA55" s="227"/>
      <c r="IB55" s="227"/>
      <c r="IC55" s="227"/>
      <c r="ID55" s="227"/>
      <c r="IE55" s="227"/>
      <c r="IF55" s="227"/>
      <c r="IG55" s="227"/>
      <c r="IH55" s="227"/>
      <c r="II55" s="227"/>
      <c r="IJ55" s="227"/>
      <c r="IK55" s="227"/>
      <c r="IL55" s="227"/>
      <c r="IM55" s="227"/>
      <c r="IN55" s="227"/>
      <c r="IO55" s="227"/>
      <c r="IP55" s="227"/>
      <c r="IQ55" s="227"/>
      <c r="IR55" s="227"/>
      <c r="IS55" s="227"/>
      <c r="IT55" s="227"/>
      <c r="IU55" s="227"/>
      <c r="IV55" s="227"/>
      <c r="IW55" s="227"/>
      <c r="IX55" s="227"/>
      <c r="IY55" s="227"/>
      <c r="IZ55" s="227"/>
      <c r="JA55" s="227"/>
      <c r="JB55" s="227"/>
      <c r="JC55" s="227"/>
      <c r="JD55" s="227"/>
      <c r="JE55" s="227"/>
      <c r="JF55" s="227"/>
      <c r="JG55" s="227"/>
      <c r="JH55" s="227"/>
      <c r="JI55" s="227"/>
      <c r="JJ55" s="227"/>
      <c r="JK55" s="227"/>
      <c r="JL55" s="227"/>
      <c r="JM55" s="227"/>
      <c r="JN55" s="227"/>
      <c r="JO55" s="227"/>
      <c r="JP55" s="227"/>
      <c r="JQ55" s="227"/>
      <c r="JR55" s="227"/>
      <c r="JS55" s="227"/>
      <c r="JT55" s="227"/>
      <c r="JU55" s="227"/>
      <c r="JV55" s="227"/>
      <c r="JW55" s="227"/>
      <c r="JX55" s="227"/>
      <c r="JY55" s="227"/>
      <c r="JZ55" s="227"/>
      <c r="KA55" s="227"/>
      <c r="KB55" s="227"/>
      <c r="KC55" s="227"/>
      <c r="KD55" s="227"/>
      <c r="KE55" s="227"/>
      <c r="KF55" s="227"/>
      <c r="KG55" s="227"/>
      <c r="KH55" s="227"/>
      <c r="KI55" s="227"/>
      <c r="KJ55" s="227"/>
      <c r="KK55" s="227"/>
      <c r="KL55" s="227"/>
      <c r="KM55" s="227"/>
      <c r="KN55" s="227"/>
      <c r="KO55" s="227"/>
      <c r="KP55" s="227"/>
      <c r="KQ55" s="227"/>
      <c r="KR55" s="227"/>
      <c r="KS55" s="227"/>
      <c r="KT55" s="227"/>
      <c r="KU55" s="227"/>
      <c r="KV55" s="227"/>
      <c r="KW55" s="479"/>
    </row>
    <row r="56" spans="1:309" s="226" customFormat="1" ht="21" customHeight="1" thickBot="1">
      <c r="A56" s="109"/>
      <c r="B56" s="112">
        <v>50</v>
      </c>
      <c r="C56" s="116" t="str">
        <v>SSSP13</v>
      </c>
      <c r="D56" s="136" t="str">
        <f t="shared" si="6"/>
        <v>Running 100</v>
      </c>
      <c r="E56" s="138">
        <f t="shared" si="7"/>
        <v>3</v>
      </c>
      <c r="F56" s="138" t="str">
        <f t="shared" si="8"/>
        <v>Single</v>
      </c>
      <c r="G56" s="138" t="str">
        <f t="shared" si="9"/>
        <v>Non-Stg</v>
      </c>
      <c r="H56" s="138" t="str">
        <f t="shared" si="11"/>
        <v>SUPER SENIOR</v>
      </c>
      <c r="I56" s="371" t="s">
        <v>707</v>
      </c>
      <c r="J56" s="371" t="s">
        <v>729</v>
      </c>
      <c r="K56" s="371" t="s">
        <v>748</v>
      </c>
      <c r="L56" s="371"/>
      <c r="M56" s="371"/>
      <c r="N56" s="371"/>
      <c r="O56" s="371"/>
      <c r="P56" s="371"/>
      <c r="Q56" s="371"/>
      <c r="R56" s="255" t="s">
        <v>704</v>
      </c>
      <c r="S56" s="255" t="s">
        <v>726</v>
      </c>
      <c r="T56" s="255" t="s">
        <v>751</v>
      </c>
      <c r="U56" s="255"/>
      <c r="V56" s="255"/>
      <c r="W56" s="255"/>
      <c r="X56" s="255"/>
      <c r="Y56" s="255"/>
      <c r="Z56" s="255"/>
      <c r="AA56" s="255" t="s">
        <v>720</v>
      </c>
      <c r="AB56" s="255" t="s">
        <v>756</v>
      </c>
      <c r="AC56" s="255" t="s">
        <v>730</v>
      </c>
      <c r="AD56" s="255"/>
      <c r="AE56" s="255"/>
      <c r="AF56" s="255"/>
      <c r="AG56" s="255"/>
      <c r="AH56" s="255"/>
      <c r="AI56" s="255"/>
      <c r="AJ56" s="255" t="s">
        <v>724</v>
      </c>
      <c r="AK56" s="255" t="s">
        <v>737</v>
      </c>
      <c r="AL56" s="255" t="s">
        <v>777</v>
      </c>
      <c r="AM56" s="255"/>
      <c r="AN56" s="255"/>
      <c r="AO56" s="255"/>
      <c r="AP56" s="255"/>
      <c r="AQ56" s="255"/>
      <c r="AR56" s="255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  <c r="GK56" s="228"/>
      <c r="GL56" s="228"/>
      <c r="GM56" s="228"/>
      <c r="GN56" s="228"/>
      <c r="GO56" s="228"/>
      <c r="GP56" s="228"/>
      <c r="GQ56" s="228"/>
      <c r="GR56" s="228"/>
      <c r="GS56" s="228"/>
      <c r="GT56" s="228"/>
      <c r="GU56" s="228"/>
      <c r="GV56" s="228"/>
      <c r="GW56" s="228"/>
      <c r="GX56" s="228"/>
      <c r="GY56" s="228"/>
      <c r="GZ56" s="228"/>
      <c r="HA56" s="228"/>
      <c r="HB56" s="228"/>
      <c r="HC56" s="228"/>
      <c r="HD56" s="228"/>
      <c r="HE56" s="228"/>
      <c r="HF56" s="228"/>
      <c r="HG56" s="228"/>
      <c r="HH56" s="228"/>
      <c r="HI56" s="228"/>
      <c r="HJ56" s="228"/>
      <c r="HK56" s="228"/>
      <c r="HL56" s="228"/>
      <c r="HM56" s="228"/>
      <c r="HN56" s="228"/>
      <c r="HO56" s="228"/>
      <c r="HP56" s="228"/>
      <c r="HQ56" s="228"/>
      <c r="HR56" s="228"/>
      <c r="HS56" s="228"/>
      <c r="HT56" s="228"/>
      <c r="HU56" s="228"/>
      <c r="HV56" s="228"/>
      <c r="HW56" s="228"/>
      <c r="HX56" s="228"/>
      <c r="HY56" s="228"/>
      <c r="HZ56" s="228"/>
      <c r="IA56" s="228"/>
      <c r="IB56" s="228"/>
      <c r="IC56" s="228"/>
      <c r="ID56" s="228"/>
      <c r="IE56" s="228"/>
      <c r="IF56" s="228"/>
      <c r="IG56" s="228"/>
      <c r="IH56" s="228"/>
      <c r="II56" s="228"/>
      <c r="IJ56" s="228"/>
      <c r="IK56" s="228"/>
      <c r="IL56" s="228"/>
      <c r="IM56" s="228"/>
      <c r="IN56" s="228"/>
      <c r="IO56" s="228"/>
      <c r="IP56" s="228"/>
      <c r="IQ56" s="228"/>
      <c r="IR56" s="228"/>
      <c r="IS56" s="228"/>
      <c r="IT56" s="228"/>
      <c r="IU56" s="228"/>
      <c r="IV56" s="228"/>
      <c r="IW56" s="228"/>
      <c r="IX56" s="228"/>
      <c r="IY56" s="228"/>
      <c r="IZ56" s="228"/>
      <c r="JA56" s="228"/>
      <c r="JB56" s="228"/>
      <c r="JC56" s="228"/>
      <c r="JD56" s="228"/>
      <c r="JE56" s="228"/>
      <c r="JF56" s="228"/>
      <c r="JG56" s="228"/>
      <c r="JH56" s="228"/>
      <c r="JI56" s="228"/>
      <c r="JJ56" s="228"/>
      <c r="JK56" s="228"/>
      <c r="JL56" s="228"/>
      <c r="JM56" s="228"/>
      <c r="JN56" s="228"/>
      <c r="JO56" s="228"/>
      <c r="JP56" s="228"/>
      <c r="JQ56" s="228"/>
      <c r="JR56" s="228"/>
      <c r="JS56" s="228"/>
      <c r="JT56" s="228"/>
      <c r="JU56" s="228"/>
      <c r="JV56" s="228"/>
      <c r="JW56" s="228"/>
      <c r="JX56" s="228"/>
      <c r="JY56" s="228"/>
      <c r="JZ56" s="228"/>
      <c r="KA56" s="228"/>
      <c r="KB56" s="228"/>
      <c r="KC56" s="228"/>
      <c r="KD56" s="228"/>
      <c r="KE56" s="228"/>
      <c r="KF56" s="228"/>
      <c r="KG56" s="228"/>
      <c r="KH56" s="228"/>
      <c r="KI56" s="228"/>
      <c r="KJ56" s="228"/>
      <c r="KK56" s="228"/>
      <c r="KL56" s="228"/>
      <c r="KM56" s="228"/>
      <c r="KN56" s="228"/>
      <c r="KO56" s="228"/>
      <c r="KP56" s="228"/>
      <c r="KQ56" s="228"/>
      <c r="KR56" s="228"/>
      <c r="KS56" s="228"/>
      <c r="KT56" s="228"/>
      <c r="KU56" s="228"/>
      <c r="KV56" s="228"/>
      <c r="KW56" s="479"/>
    </row>
    <row r="57" spans="1:309" s="226" customFormat="1" ht="21" customHeight="1">
      <c r="A57" s="109"/>
      <c r="B57" s="112">
        <v>51</v>
      </c>
      <c r="C57" s="53" t="str">
        <v>SSSP14</v>
      </c>
      <c r="D57" s="132" t="str">
        <f t="shared" si="6"/>
        <v>Running 200</v>
      </c>
      <c r="E57" s="132">
        <f t="shared" si="7"/>
        <v>3</v>
      </c>
      <c r="F57" s="132" t="str">
        <f t="shared" si="8"/>
        <v>Single</v>
      </c>
      <c r="G57" s="132" t="str">
        <f t="shared" si="9"/>
        <v>Non-Stg</v>
      </c>
      <c r="H57" s="213" t="str">
        <f t="shared" si="11"/>
        <v>SUPER SENIOR</v>
      </c>
      <c r="I57" s="371" t="s">
        <v>729</v>
      </c>
      <c r="J57" s="371" t="s">
        <v>707</v>
      </c>
      <c r="K57" s="371" t="s">
        <v>748</v>
      </c>
      <c r="L57" s="371"/>
      <c r="M57" s="371"/>
      <c r="N57" s="371"/>
      <c r="O57" s="371"/>
      <c r="P57" s="371"/>
      <c r="Q57" s="371"/>
      <c r="R57" s="255" t="s">
        <v>704</v>
      </c>
      <c r="S57" s="255" t="s">
        <v>722</v>
      </c>
      <c r="T57" s="255" t="s">
        <v>773</v>
      </c>
      <c r="U57" s="255"/>
      <c r="V57" s="255"/>
      <c r="W57" s="255"/>
      <c r="X57" s="255"/>
      <c r="Y57" s="255"/>
      <c r="Z57" s="255"/>
      <c r="AA57" s="255" t="s">
        <v>720</v>
      </c>
      <c r="AB57" s="255" t="s">
        <v>730</v>
      </c>
      <c r="AC57" s="255" t="s">
        <v>756</v>
      </c>
      <c r="AD57" s="255"/>
      <c r="AE57" s="255"/>
      <c r="AF57" s="255"/>
      <c r="AG57" s="255"/>
      <c r="AH57" s="255"/>
      <c r="AI57" s="255"/>
      <c r="AJ57" s="255" t="s">
        <v>702</v>
      </c>
      <c r="AK57" s="255" t="s">
        <v>724</v>
      </c>
      <c r="AL57" s="255" t="s">
        <v>737</v>
      </c>
      <c r="AM57" s="255"/>
      <c r="AN57" s="255"/>
      <c r="AO57" s="255"/>
      <c r="AP57" s="255"/>
      <c r="AQ57" s="255"/>
      <c r="AR57" s="255"/>
      <c r="AS57" s="227"/>
      <c r="AT57" s="227"/>
      <c r="AU57" s="227"/>
      <c r="AV57" s="227"/>
      <c r="AW57" s="227"/>
      <c r="AX57" s="227"/>
      <c r="AY57" s="227"/>
      <c r="AZ57" s="227"/>
      <c r="BA57" s="227"/>
      <c r="BB57" s="227"/>
      <c r="BC57" s="227"/>
      <c r="BD57" s="227"/>
      <c r="BE57" s="227"/>
      <c r="BF57" s="227"/>
      <c r="BG57" s="227"/>
      <c r="BH57" s="227"/>
      <c r="BI57" s="227"/>
      <c r="BJ57" s="227"/>
      <c r="BK57" s="227"/>
      <c r="BL57" s="227"/>
      <c r="BM57" s="227"/>
      <c r="BN57" s="227"/>
      <c r="BO57" s="227"/>
      <c r="BP57" s="227"/>
      <c r="BQ57" s="227"/>
      <c r="BR57" s="227"/>
      <c r="BS57" s="227"/>
      <c r="BT57" s="227"/>
      <c r="BU57" s="227"/>
      <c r="BV57" s="227"/>
      <c r="BW57" s="227"/>
      <c r="BX57" s="227"/>
      <c r="BY57" s="227"/>
      <c r="BZ57" s="227"/>
      <c r="CA57" s="227"/>
      <c r="CB57" s="227"/>
      <c r="CC57" s="227"/>
      <c r="CD57" s="227"/>
      <c r="CE57" s="227"/>
      <c r="CF57" s="227"/>
      <c r="CG57" s="227"/>
      <c r="CH57" s="227"/>
      <c r="CI57" s="227"/>
      <c r="CJ57" s="227"/>
      <c r="CK57" s="227"/>
      <c r="CL57" s="227"/>
      <c r="CM57" s="227"/>
      <c r="CN57" s="227"/>
      <c r="CO57" s="227"/>
      <c r="CP57" s="227"/>
      <c r="CQ57" s="227"/>
      <c r="CR57" s="227"/>
      <c r="CS57" s="227"/>
      <c r="CT57" s="227"/>
      <c r="CU57" s="227"/>
      <c r="CV57" s="227"/>
      <c r="CW57" s="227"/>
      <c r="CX57" s="227"/>
      <c r="CY57" s="227"/>
      <c r="CZ57" s="227"/>
      <c r="DA57" s="227"/>
      <c r="DB57" s="227"/>
      <c r="DC57" s="227"/>
      <c r="DD57" s="227"/>
      <c r="DE57" s="227"/>
      <c r="DF57" s="227"/>
      <c r="DG57" s="227"/>
      <c r="DH57" s="227"/>
      <c r="DI57" s="227"/>
      <c r="DJ57" s="227"/>
      <c r="DK57" s="227"/>
      <c r="DL57" s="227"/>
      <c r="DM57" s="227"/>
      <c r="DN57" s="227"/>
      <c r="DO57" s="227"/>
      <c r="DP57" s="227"/>
      <c r="DQ57" s="227"/>
      <c r="DR57" s="227"/>
      <c r="DS57" s="227"/>
      <c r="DT57" s="227"/>
      <c r="DU57" s="227"/>
      <c r="DV57" s="227"/>
      <c r="DW57" s="227"/>
      <c r="DX57" s="227"/>
      <c r="DY57" s="227"/>
      <c r="DZ57" s="227"/>
      <c r="EA57" s="227"/>
      <c r="EB57" s="227"/>
      <c r="EC57" s="227"/>
      <c r="ED57" s="227"/>
      <c r="EE57" s="227"/>
      <c r="EF57" s="227"/>
      <c r="EG57" s="227"/>
      <c r="EH57" s="227"/>
      <c r="EI57" s="227"/>
      <c r="EJ57" s="227"/>
      <c r="EK57" s="227"/>
      <c r="EL57" s="227"/>
      <c r="EM57" s="227"/>
      <c r="EN57" s="227"/>
      <c r="EO57" s="227"/>
      <c r="EP57" s="227"/>
      <c r="EQ57" s="227"/>
      <c r="ER57" s="227"/>
      <c r="ES57" s="227"/>
      <c r="ET57" s="227"/>
      <c r="EU57" s="227"/>
      <c r="EV57" s="227"/>
      <c r="EW57" s="227"/>
      <c r="EX57" s="227"/>
      <c r="EY57" s="227"/>
      <c r="EZ57" s="227"/>
      <c r="FA57" s="227"/>
      <c r="FB57" s="227"/>
      <c r="FC57" s="227"/>
      <c r="FD57" s="227"/>
      <c r="FE57" s="227"/>
      <c r="FF57" s="227"/>
      <c r="FG57" s="227"/>
      <c r="FH57" s="227"/>
      <c r="FI57" s="227"/>
      <c r="FJ57" s="227"/>
      <c r="FK57" s="227"/>
      <c r="FL57" s="227"/>
      <c r="FM57" s="227"/>
      <c r="FN57" s="227"/>
      <c r="FO57" s="227"/>
      <c r="FP57" s="227"/>
      <c r="FQ57" s="227"/>
      <c r="FR57" s="227"/>
      <c r="FS57" s="227"/>
      <c r="FT57" s="227"/>
      <c r="FU57" s="227"/>
      <c r="FV57" s="227"/>
      <c r="FW57" s="227"/>
      <c r="FX57" s="227"/>
      <c r="FY57" s="227"/>
      <c r="FZ57" s="227"/>
      <c r="GA57" s="227"/>
      <c r="GB57" s="227"/>
      <c r="GC57" s="227"/>
      <c r="GD57" s="227"/>
      <c r="GE57" s="227"/>
      <c r="GF57" s="227"/>
      <c r="GG57" s="227"/>
      <c r="GH57" s="227"/>
      <c r="GI57" s="227"/>
      <c r="GJ57" s="227"/>
      <c r="GK57" s="227"/>
      <c r="GL57" s="227"/>
      <c r="GM57" s="227"/>
      <c r="GN57" s="227"/>
      <c r="GO57" s="227"/>
      <c r="GP57" s="227"/>
      <c r="GQ57" s="227"/>
      <c r="GR57" s="227"/>
      <c r="GS57" s="227"/>
      <c r="GT57" s="227"/>
      <c r="GU57" s="227"/>
      <c r="GV57" s="227"/>
      <c r="GW57" s="227"/>
      <c r="GX57" s="227"/>
      <c r="GY57" s="227"/>
      <c r="GZ57" s="227"/>
      <c r="HA57" s="227"/>
      <c r="HB57" s="227"/>
      <c r="HC57" s="227"/>
      <c r="HD57" s="227"/>
      <c r="HE57" s="227"/>
      <c r="HF57" s="227"/>
      <c r="HG57" s="227"/>
      <c r="HH57" s="227"/>
      <c r="HI57" s="227"/>
      <c r="HJ57" s="227"/>
      <c r="HK57" s="227"/>
      <c r="HL57" s="227"/>
      <c r="HM57" s="227"/>
      <c r="HN57" s="227"/>
      <c r="HO57" s="227"/>
      <c r="HP57" s="227"/>
      <c r="HQ57" s="227"/>
      <c r="HR57" s="227"/>
      <c r="HS57" s="227"/>
      <c r="HT57" s="227"/>
      <c r="HU57" s="227"/>
      <c r="HV57" s="227"/>
      <c r="HW57" s="227"/>
      <c r="HX57" s="227"/>
      <c r="HY57" s="227"/>
      <c r="HZ57" s="227"/>
      <c r="IA57" s="227"/>
      <c r="IB57" s="227"/>
      <c r="IC57" s="227"/>
      <c r="ID57" s="227"/>
      <c r="IE57" s="227"/>
      <c r="IF57" s="227"/>
      <c r="IG57" s="227"/>
      <c r="IH57" s="227"/>
      <c r="II57" s="227"/>
      <c r="IJ57" s="227"/>
      <c r="IK57" s="227"/>
      <c r="IL57" s="227"/>
      <c r="IM57" s="227"/>
      <c r="IN57" s="227"/>
      <c r="IO57" s="227"/>
      <c r="IP57" s="227"/>
      <c r="IQ57" s="227"/>
      <c r="IR57" s="227"/>
      <c r="IS57" s="227"/>
      <c r="IT57" s="227"/>
      <c r="IU57" s="227"/>
      <c r="IV57" s="227"/>
      <c r="IW57" s="227"/>
      <c r="IX57" s="227"/>
      <c r="IY57" s="227"/>
      <c r="IZ57" s="227"/>
      <c r="JA57" s="227"/>
      <c r="JB57" s="227"/>
      <c r="JC57" s="227"/>
      <c r="JD57" s="227"/>
      <c r="JE57" s="227"/>
      <c r="JF57" s="227"/>
      <c r="JG57" s="227"/>
      <c r="JH57" s="227"/>
      <c r="JI57" s="227"/>
      <c r="JJ57" s="227"/>
      <c r="JK57" s="227"/>
      <c r="JL57" s="227"/>
      <c r="JM57" s="227"/>
      <c r="JN57" s="227"/>
      <c r="JO57" s="227"/>
      <c r="JP57" s="227"/>
      <c r="JQ57" s="227"/>
      <c r="JR57" s="227"/>
      <c r="JS57" s="227"/>
      <c r="JT57" s="227"/>
      <c r="JU57" s="227"/>
      <c r="JV57" s="227"/>
      <c r="JW57" s="227"/>
      <c r="JX57" s="227"/>
      <c r="JY57" s="227"/>
      <c r="JZ57" s="227"/>
      <c r="KA57" s="227"/>
      <c r="KB57" s="227"/>
      <c r="KC57" s="227"/>
      <c r="KD57" s="227"/>
      <c r="KE57" s="227"/>
      <c r="KF57" s="227"/>
      <c r="KG57" s="227"/>
      <c r="KH57" s="227"/>
      <c r="KI57" s="227"/>
      <c r="KJ57" s="227"/>
      <c r="KK57" s="227"/>
      <c r="KL57" s="227"/>
      <c r="KM57" s="227"/>
      <c r="KN57" s="227"/>
      <c r="KO57" s="227"/>
      <c r="KP57" s="227"/>
      <c r="KQ57" s="227"/>
      <c r="KR57" s="227"/>
      <c r="KS57" s="227"/>
      <c r="KT57" s="227"/>
      <c r="KU57" s="227"/>
      <c r="KV57" s="227"/>
      <c r="KW57" s="479"/>
    </row>
    <row r="58" spans="1:309" s="226" customFormat="1" ht="21" customHeight="1" thickBot="1">
      <c r="A58" s="109"/>
      <c r="B58" s="112">
        <v>52</v>
      </c>
      <c r="C58" s="116" t="str">
        <v>SSSP15</v>
      </c>
      <c r="D58" s="136" t="str">
        <f t="shared" si="6"/>
        <v>Shot Put</v>
      </c>
      <c r="E58" s="138">
        <f t="shared" si="7"/>
        <v>3</v>
      </c>
      <c r="F58" s="138" t="str">
        <f t="shared" si="8"/>
        <v>Single</v>
      </c>
      <c r="G58" s="138" t="str">
        <f t="shared" si="9"/>
        <v>Non-Stg</v>
      </c>
      <c r="H58" s="138" t="str">
        <f t="shared" si="11"/>
        <v>SUPER SENIOR</v>
      </c>
      <c r="I58" s="371" t="s">
        <v>721</v>
      </c>
      <c r="J58" s="371" t="s">
        <v>733</v>
      </c>
      <c r="K58" s="371" t="s">
        <v>785</v>
      </c>
      <c r="L58" s="371"/>
      <c r="M58" s="371"/>
      <c r="N58" s="371"/>
      <c r="O58" s="371"/>
      <c r="P58" s="371"/>
      <c r="Q58" s="371"/>
      <c r="R58" s="255" t="s">
        <v>736</v>
      </c>
      <c r="S58" s="255" t="s">
        <v>767</v>
      </c>
      <c r="T58" s="255" t="s">
        <v>793</v>
      </c>
      <c r="U58" s="255"/>
      <c r="V58" s="255"/>
      <c r="W58" s="255"/>
      <c r="X58" s="255"/>
      <c r="Y58" s="255"/>
      <c r="Z58" s="255"/>
      <c r="AA58" s="255" t="s">
        <v>725</v>
      </c>
      <c r="AB58" s="255" t="s">
        <v>790</v>
      </c>
      <c r="AC58" s="255" t="s">
        <v>791</v>
      </c>
      <c r="AD58" s="255"/>
      <c r="AE58" s="255"/>
      <c r="AF58" s="255"/>
      <c r="AG58" s="255"/>
      <c r="AH58" s="255"/>
      <c r="AI58" s="255"/>
      <c r="AJ58" s="255" t="s">
        <v>702</v>
      </c>
      <c r="AK58" s="255" t="s">
        <v>717</v>
      </c>
      <c r="AL58" s="255" t="s">
        <v>745</v>
      </c>
      <c r="AM58" s="255"/>
      <c r="AN58" s="255"/>
      <c r="AO58" s="255"/>
      <c r="AP58" s="255"/>
      <c r="AQ58" s="255"/>
      <c r="AR58" s="255"/>
      <c r="AS58" s="228"/>
      <c r="AT58" s="228"/>
      <c r="AU58" s="228"/>
      <c r="AV58" s="228"/>
      <c r="AW58" s="228"/>
      <c r="AX58" s="228"/>
      <c r="AY58" s="228"/>
      <c r="AZ58" s="228"/>
      <c r="BA58" s="228"/>
      <c r="BB58" s="228"/>
      <c r="BC58" s="228"/>
      <c r="BD58" s="228"/>
      <c r="BE58" s="228"/>
      <c r="BF58" s="228"/>
      <c r="BG58" s="228"/>
      <c r="BH58" s="228"/>
      <c r="BI58" s="228"/>
      <c r="BJ58" s="228"/>
      <c r="BK58" s="228"/>
      <c r="BL58" s="228"/>
      <c r="BM58" s="228"/>
      <c r="BN58" s="228"/>
      <c r="BO58" s="228"/>
      <c r="BP58" s="228"/>
      <c r="BQ58" s="228"/>
      <c r="BR58" s="228"/>
      <c r="BS58" s="228"/>
      <c r="BT58" s="228"/>
      <c r="BU58" s="228"/>
      <c r="BV58" s="228"/>
      <c r="BW58" s="228"/>
      <c r="BX58" s="228"/>
      <c r="BY58" s="228"/>
      <c r="BZ58" s="228"/>
      <c r="CA58" s="228"/>
      <c r="CB58" s="228"/>
      <c r="CC58" s="228"/>
      <c r="CD58" s="228"/>
      <c r="CE58" s="228"/>
      <c r="CF58" s="228"/>
      <c r="CG58" s="228"/>
      <c r="CH58" s="228"/>
      <c r="CI58" s="228"/>
      <c r="CJ58" s="228"/>
      <c r="CK58" s="228"/>
      <c r="CL58" s="228"/>
      <c r="CM58" s="228"/>
      <c r="CN58" s="228"/>
      <c r="CO58" s="228"/>
      <c r="CP58" s="228"/>
      <c r="CQ58" s="228"/>
      <c r="CR58" s="228"/>
      <c r="CS58" s="228"/>
      <c r="CT58" s="228"/>
      <c r="CU58" s="228"/>
      <c r="CV58" s="228"/>
      <c r="CW58" s="228"/>
      <c r="CX58" s="228"/>
      <c r="CY58" s="228"/>
      <c r="CZ58" s="228"/>
      <c r="DA58" s="228"/>
      <c r="DB58" s="228"/>
      <c r="DC58" s="228"/>
      <c r="DD58" s="228"/>
      <c r="DE58" s="228"/>
      <c r="DF58" s="228"/>
      <c r="DG58" s="228"/>
      <c r="DH58" s="228"/>
      <c r="DI58" s="228"/>
      <c r="DJ58" s="228"/>
      <c r="DK58" s="228"/>
      <c r="DL58" s="228"/>
      <c r="DM58" s="228"/>
      <c r="DN58" s="228"/>
      <c r="DO58" s="228"/>
      <c r="DP58" s="228"/>
      <c r="DQ58" s="228"/>
      <c r="DR58" s="228"/>
      <c r="DS58" s="228"/>
      <c r="DT58" s="228"/>
      <c r="DU58" s="228"/>
      <c r="DV58" s="228"/>
      <c r="DW58" s="228"/>
      <c r="DX58" s="228"/>
      <c r="DY58" s="228"/>
      <c r="DZ58" s="228"/>
      <c r="EA58" s="228"/>
      <c r="EB58" s="228"/>
      <c r="EC58" s="228"/>
      <c r="ED58" s="228"/>
      <c r="EE58" s="228"/>
      <c r="EF58" s="228"/>
      <c r="EG58" s="228"/>
      <c r="EH58" s="228"/>
      <c r="EI58" s="228"/>
      <c r="EJ58" s="228"/>
      <c r="EK58" s="228"/>
      <c r="EL58" s="228"/>
      <c r="EM58" s="228"/>
      <c r="EN58" s="228"/>
      <c r="EO58" s="228"/>
      <c r="EP58" s="228"/>
      <c r="EQ58" s="228"/>
      <c r="ER58" s="228"/>
      <c r="ES58" s="228"/>
      <c r="ET58" s="228"/>
      <c r="EU58" s="228"/>
      <c r="EV58" s="228"/>
      <c r="EW58" s="228"/>
      <c r="EX58" s="228"/>
      <c r="EY58" s="228"/>
      <c r="EZ58" s="228"/>
      <c r="FA58" s="228"/>
      <c r="FB58" s="228"/>
      <c r="FC58" s="228"/>
      <c r="FD58" s="228"/>
      <c r="FE58" s="228"/>
      <c r="FF58" s="228"/>
      <c r="FG58" s="228"/>
      <c r="FH58" s="228"/>
      <c r="FI58" s="228"/>
      <c r="FJ58" s="228"/>
      <c r="FK58" s="228"/>
      <c r="FL58" s="228"/>
      <c r="FM58" s="228"/>
      <c r="FN58" s="228"/>
      <c r="FO58" s="228"/>
      <c r="FP58" s="228"/>
      <c r="FQ58" s="228"/>
      <c r="FR58" s="228"/>
      <c r="FS58" s="228"/>
      <c r="FT58" s="228"/>
      <c r="FU58" s="228"/>
      <c r="FV58" s="228"/>
      <c r="FW58" s="228"/>
      <c r="FX58" s="228"/>
      <c r="FY58" s="228"/>
      <c r="FZ58" s="228"/>
      <c r="GA58" s="228"/>
      <c r="GB58" s="228"/>
      <c r="GC58" s="228"/>
      <c r="GD58" s="228"/>
      <c r="GE58" s="228"/>
      <c r="GF58" s="228"/>
      <c r="GG58" s="228"/>
      <c r="GH58" s="228"/>
      <c r="GI58" s="228"/>
      <c r="GJ58" s="228"/>
      <c r="GK58" s="228"/>
      <c r="GL58" s="228"/>
      <c r="GM58" s="228"/>
      <c r="GN58" s="228"/>
      <c r="GO58" s="228"/>
      <c r="GP58" s="228"/>
      <c r="GQ58" s="228"/>
      <c r="GR58" s="228"/>
      <c r="GS58" s="228"/>
      <c r="GT58" s="228"/>
      <c r="GU58" s="228"/>
      <c r="GV58" s="228"/>
      <c r="GW58" s="228"/>
      <c r="GX58" s="228"/>
      <c r="GY58" s="228"/>
      <c r="GZ58" s="228"/>
      <c r="HA58" s="228"/>
      <c r="HB58" s="228"/>
      <c r="HC58" s="228"/>
      <c r="HD58" s="228"/>
      <c r="HE58" s="228"/>
      <c r="HF58" s="228"/>
      <c r="HG58" s="228"/>
      <c r="HH58" s="228"/>
      <c r="HI58" s="228"/>
      <c r="HJ58" s="228"/>
      <c r="HK58" s="228"/>
      <c r="HL58" s="228"/>
      <c r="HM58" s="228"/>
      <c r="HN58" s="228"/>
      <c r="HO58" s="228"/>
      <c r="HP58" s="228"/>
      <c r="HQ58" s="228"/>
      <c r="HR58" s="228"/>
      <c r="HS58" s="228"/>
      <c r="HT58" s="228"/>
      <c r="HU58" s="228"/>
      <c r="HV58" s="228"/>
      <c r="HW58" s="228"/>
      <c r="HX58" s="228"/>
      <c r="HY58" s="228"/>
      <c r="HZ58" s="228"/>
      <c r="IA58" s="228"/>
      <c r="IB58" s="228"/>
      <c r="IC58" s="228"/>
      <c r="ID58" s="228"/>
      <c r="IE58" s="228"/>
      <c r="IF58" s="228"/>
      <c r="IG58" s="228"/>
      <c r="IH58" s="228"/>
      <c r="II58" s="228"/>
      <c r="IJ58" s="228"/>
      <c r="IK58" s="228"/>
      <c r="IL58" s="228"/>
      <c r="IM58" s="228"/>
      <c r="IN58" s="228"/>
      <c r="IO58" s="228"/>
      <c r="IP58" s="228"/>
      <c r="IQ58" s="228"/>
      <c r="IR58" s="228"/>
      <c r="IS58" s="228"/>
      <c r="IT58" s="228"/>
      <c r="IU58" s="228"/>
      <c r="IV58" s="228"/>
      <c r="IW58" s="228"/>
      <c r="IX58" s="228"/>
      <c r="IY58" s="228"/>
      <c r="IZ58" s="228"/>
      <c r="JA58" s="228"/>
      <c r="JB58" s="228"/>
      <c r="JC58" s="228"/>
      <c r="JD58" s="228"/>
      <c r="JE58" s="228"/>
      <c r="JF58" s="228"/>
      <c r="JG58" s="228"/>
      <c r="JH58" s="228"/>
      <c r="JI58" s="228"/>
      <c r="JJ58" s="228"/>
      <c r="JK58" s="228"/>
      <c r="JL58" s="228"/>
      <c r="JM58" s="228"/>
      <c r="JN58" s="228"/>
      <c r="JO58" s="228"/>
      <c r="JP58" s="228"/>
      <c r="JQ58" s="228"/>
      <c r="JR58" s="228"/>
      <c r="JS58" s="228"/>
      <c r="JT58" s="228"/>
      <c r="JU58" s="228"/>
      <c r="JV58" s="228"/>
      <c r="JW58" s="228"/>
      <c r="JX58" s="228"/>
      <c r="JY58" s="228"/>
      <c r="JZ58" s="228"/>
      <c r="KA58" s="228"/>
      <c r="KB58" s="228"/>
      <c r="KC58" s="228"/>
      <c r="KD58" s="228"/>
      <c r="KE58" s="228"/>
      <c r="KF58" s="228"/>
      <c r="KG58" s="228"/>
      <c r="KH58" s="228"/>
      <c r="KI58" s="228"/>
      <c r="KJ58" s="228"/>
      <c r="KK58" s="228"/>
      <c r="KL58" s="228"/>
      <c r="KM58" s="228"/>
      <c r="KN58" s="228"/>
      <c r="KO58" s="228"/>
      <c r="KP58" s="228"/>
      <c r="KQ58" s="228"/>
      <c r="KR58" s="228"/>
      <c r="KS58" s="228"/>
      <c r="KT58" s="228"/>
      <c r="KU58" s="228"/>
      <c r="KV58" s="228"/>
      <c r="KW58" s="479"/>
    </row>
    <row r="59" spans="1:309" s="226" customFormat="1" ht="21" customHeight="1">
      <c r="A59" s="109"/>
      <c r="B59" s="112">
        <v>53</v>
      </c>
      <c r="C59" s="53" t="str">
        <v>SSSP16</v>
      </c>
      <c r="D59" s="132" t="str">
        <f t="shared" si="6"/>
        <v>Relay</v>
      </c>
      <c r="E59" s="132">
        <f t="shared" si="7"/>
        <v>4</v>
      </c>
      <c r="F59" s="132" t="str">
        <f t="shared" si="8"/>
        <v>Group</v>
      </c>
      <c r="G59" s="132" t="str">
        <f t="shared" si="9"/>
        <v>Non-Stg</v>
      </c>
      <c r="H59" s="213" t="str">
        <f t="shared" si="11"/>
        <v>SUPER SENIOR</v>
      </c>
      <c r="I59" s="371" t="s">
        <v>707</v>
      </c>
      <c r="J59" s="371" t="s">
        <v>748</v>
      </c>
      <c r="K59" s="371" t="s">
        <v>764</v>
      </c>
      <c r="L59" s="371" t="s">
        <v>785</v>
      </c>
      <c r="M59" s="371"/>
      <c r="N59" s="371"/>
      <c r="O59" s="371"/>
      <c r="P59" s="371"/>
      <c r="Q59" s="371"/>
      <c r="R59" s="255" t="s">
        <v>704</v>
      </c>
      <c r="S59" s="255" t="s">
        <v>726</v>
      </c>
      <c r="T59" s="255" t="s">
        <v>741</v>
      </c>
      <c r="U59" s="255" t="s">
        <v>773</v>
      </c>
      <c r="V59" s="255"/>
      <c r="W59" s="255"/>
      <c r="X59" s="255"/>
      <c r="Y59" s="255"/>
      <c r="Z59" s="255"/>
      <c r="AA59" s="255" t="s">
        <v>720</v>
      </c>
      <c r="AB59" s="255" t="s">
        <v>730</v>
      </c>
      <c r="AC59" s="255" t="s">
        <v>742</v>
      </c>
      <c r="AD59" s="255" t="s">
        <v>762</v>
      </c>
      <c r="AE59" s="255"/>
      <c r="AF59" s="255"/>
      <c r="AG59" s="255"/>
      <c r="AH59" s="255"/>
      <c r="AI59" s="255"/>
      <c r="AJ59" s="255" t="s">
        <v>724</v>
      </c>
      <c r="AK59" s="255" t="s">
        <v>737</v>
      </c>
      <c r="AL59" s="255" t="s">
        <v>750</v>
      </c>
      <c r="AM59" s="255" t="s">
        <v>777</v>
      </c>
      <c r="AN59" s="255"/>
      <c r="AO59" s="255"/>
      <c r="AP59" s="255"/>
      <c r="AQ59" s="255"/>
      <c r="AR59" s="255"/>
      <c r="AS59" s="227"/>
      <c r="AT59" s="227"/>
      <c r="AU59" s="227"/>
      <c r="AV59" s="227"/>
      <c r="AW59" s="227"/>
      <c r="AX59" s="227"/>
      <c r="AY59" s="227"/>
      <c r="AZ59" s="227"/>
      <c r="BA59" s="227"/>
      <c r="BB59" s="227"/>
      <c r="BC59" s="227"/>
      <c r="BD59" s="227"/>
      <c r="BE59" s="227"/>
      <c r="BF59" s="227"/>
      <c r="BG59" s="227"/>
      <c r="BH59" s="227"/>
      <c r="BI59" s="227"/>
      <c r="BJ59" s="227"/>
      <c r="BK59" s="227"/>
      <c r="BL59" s="227"/>
      <c r="BM59" s="227"/>
      <c r="BN59" s="227"/>
      <c r="BO59" s="227"/>
      <c r="BP59" s="227"/>
      <c r="BQ59" s="227"/>
      <c r="BR59" s="227"/>
      <c r="BS59" s="227"/>
      <c r="BT59" s="227"/>
      <c r="BU59" s="227"/>
      <c r="BV59" s="227"/>
      <c r="BW59" s="227"/>
      <c r="BX59" s="227"/>
      <c r="BY59" s="227"/>
      <c r="BZ59" s="227"/>
      <c r="CA59" s="227"/>
      <c r="CB59" s="227"/>
      <c r="CC59" s="227"/>
      <c r="CD59" s="227"/>
      <c r="CE59" s="227"/>
      <c r="CF59" s="227"/>
      <c r="CG59" s="227"/>
      <c r="CH59" s="227"/>
      <c r="CI59" s="227"/>
      <c r="CJ59" s="227"/>
      <c r="CK59" s="227"/>
      <c r="CL59" s="227"/>
      <c r="CM59" s="227"/>
      <c r="CN59" s="227"/>
      <c r="CO59" s="227"/>
      <c r="CP59" s="227"/>
      <c r="CQ59" s="227"/>
      <c r="CR59" s="227"/>
      <c r="CS59" s="227"/>
      <c r="CT59" s="227"/>
      <c r="CU59" s="227"/>
      <c r="CV59" s="227"/>
      <c r="CW59" s="227"/>
      <c r="CX59" s="227"/>
      <c r="CY59" s="227"/>
      <c r="CZ59" s="227"/>
      <c r="DA59" s="227"/>
      <c r="DB59" s="227"/>
      <c r="DC59" s="227"/>
      <c r="DD59" s="227"/>
      <c r="DE59" s="227"/>
      <c r="DF59" s="227"/>
      <c r="DG59" s="227"/>
      <c r="DH59" s="227"/>
      <c r="DI59" s="227"/>
      <c r="DJ59" s="227"/>
      <c r="DK59" s="227"/>
      <c r="DL59" s="227"/>
      <c r="DM59" s="227"/>
      <c r="DN59" s="227"/>
      <c r="DO59" s="227"/>
      <c r="DP59" s="227"/>
      <c r="DQ59" s="227"/>
      <c r="DR59" s="227"/>
      <c r="DS59" s="227"/>
      <c r="DT59" s="227"/>
      <c r="DU59" s="227"/>
      <c r="DV59" s="227"/>
      <c r="DW59" s="227"/>
      <c r="DX59" s="227"/>
      <c r="DY59" s="227"/>
      <c r="DZ59" s="227"/>
      <c r="EA59" s="227"/>
      <c r="EB59" s="227"/>
      <c r="EC59" s="227"/>
      <c r="ED59" s="227"/>
      <c r="EE59" s="227"/>
      <c r="EF59" s="227"/>
      <c r="EG59" s="227"/>
      <c r="EH59" s="227"/>
      <c r="EI59" s="227"/>
      <c r="EJ59" s="227"/>
      <c r="EK59" s="227"/>
      <c r="EL59" s="227"/>
      <c r="EM59" s="227"/>
      <c r="EN59" s="227"/>
      <c r="EO59" s="227"/>
      <c r="EP59" s="227"/>
      <c r="EQ59" s="227"/>
      <c r="ER59" s="227"/>
      <c r="ES59" s="227"/>
      <c r="ET59" s="227"/>
      <c r="EU59" s="227"/>
      <c r="EV59" s="227"/>
      <c r="EW59" s="227"/>
      <c r="EX59" s="227"/>
      <c r="EY59" s="227"/>
      <c r="EZ59" s="227"/>
      <c r="FA59" s="227"/>
      <c r="FB59" s="227"/>
      <c r="FC59" s="227"/>
      <c r="FD59" s="227"/>
      <c r="FE59" s="227"/>
      <c r="FF59" s="227"/>
      <c r="FG59" s="227"/>
      <c r="FH59" s="227"/>
      <c r="FI59" s="227"/>
      <c r="FJ59" s="227"/>
      <c r="FK59" s="227"/>
      <c r="FL59" s="227"/>
      <c r="FM59" s="227"/>
      <c r="FN59" s="227"/>
      <c r="FO59" s="227"/>
      <c r="FP59" s="227"/>
      <c r="FQ59" s="227"/>
      <c r="FR59" s="227"/>
      <c r="FS59" s="227"/>
      <c r="FT59" s="227"/>
      <c r="FU59" s="227"/>
      <c r="FV59" s="227"/>
      <c r="FW59" s="227"/>
      <c r="FX59" s="227"/>
      <c r="FY59" s="227"/>
      <c r="FZ59" s="227"/>
      <c r="GA59" s="227"/>
      <c r="GB59" s="227"/>
      <c r="GC59" s="227"/>
      <c r="GD59" s="227"/>
      <c r="GE59" s="227"/>
      <c r="GF59" s="227"/>
      <c r="GG59" s="227"/>
      <c r="GH59" s="227"/>
      <c r="GI59" s="227"/>
      <c r="GJ59" s="227"/>
      <c r="GK59" s="227"/>
      <c r="GL59" s="227"/>
      <c r="GM59" s="227"/>
      <c r="GN59" s="227"/>
      <c r="GO59" s="227"/>
      <c r="GP59" s="227"/>
      <c r="GQ59" s="227"/>
      <c r="GR59" s="227"/>
      <c r="GS59" s="227"/>
      <c r="GT59" s="227"/>
      <c r="GU59" s="227"/>
      <c r="GV59" s="227"/>
      <c r="GW59" s="227"/>
      <c r="GX59" s="227"/>
      <c r="GY59" s="227"/>
      <c r="GZ59" s="227"/>
      <c r="HA59" s="227"/>
      <c r="HB59" s="227"/>
      <c r="HC59" s="227"/>
      <c r="HD59" s="227"/>
      <c r="HE59" s="227"/>
      <c r="HF59" s="227"/>
      <c r="HG59" s="227"/>
      <c r="HH59" s="227"/>
      <c r="HI59" s="227"/>
      <c r="HJ59" s="227"/>
      <c r="HK59" s="227"/>
      <c r="HL59" s="227"/>
      <c r="HM59" s="227"/>
      <c r="HN59" s="227"/>
      <c r="HO59" s="227"/>
      <c r="HP59" s="227"/>
      <c r="HQ59" s="227"/>
      <c r="HR59" s="227"/>
      <c r="HS59" s="227"/>
      <c r="HT59" s="227"/>
      <c r="HU59" s="227"/>
      <c r="HV59" s="227"/>
      <c r="HW59" s="227"/>
      <c r="HX59" s="227"/>
      <c r="HY59" s="227"/>
      <c r="HZ59" s="227"/>
      <c r="IA59" s="227"/>
      <c r="IB59" s="227"/>
      <c r="IC59" s="227"/>
      <c r="ID59" s="227"/>
      <c r="IE59" s="227"/>
      <c r="IF59" s="227"/>
      <c r="IG59" s="227"/>
      <c r="IH59" s="227"/>
      <c r="II59" s="227"/>
      <c r="IJ59" s="227"/>
      <c r="IK59" s="227"/>
      <c r="IL59" s="227"/>
      <c r="IM59" s="227"/>
      <c r="IN59" s="227"/>
      <c r="IO59" s="227"/>
      <c r="IP59" s="227"/>
      <c r="IQ59" s="227"/>
      <c r="IR59" s="227"/>
      <c r="IS59" s="227"/>
      <c r="IT59" s="227"/>
      <c r="IU59" s="227"/>
      <c r="IV59" s="227"/>
      <c r="IW59" s="227"/>
      <c r="IX59" s="227"/>
      <c r="IY59" s="227"/>
      <c r="IZ59" s="227"/>
      <c r="JA59" s="227"/>
      <c r="JB59" s="227"/>
      <c r="JC59" s="227"/>
      <c r="JD59" s="227"/>
      <c r="JE59" s="227"/>
      <c r="JF59" s="227"/>
      <c r="JG59" s="227"/>
      <c r="JH59" s="227"/>
      <c r="JI59" s="227"/>
      <c r="JJ59" s="227"/>
      <c r="JK59" s="227"/>
      <c r="JL59" s="227"/>
      <c r="JM59" s="227"/>
      <c r="JN59" s="227"/>
      <c r="JO59" s="227"/>
      <c r="JP59" s="227"/>
      <c r="JQ59" s="227"/>
      <c r="JR59" s="227"/>
      <c r="JS59" s="227"/>
      <c r="JT59" s="227"/>
      <c r="JU59" s="227"/>
      <c r="JV59" s="227"/>
      <c r="JW59" s="227"/>
      <c r="JX59" s="227"/>
      <c r="JY59" s="227"/>
      <c r="JZ59" s="227"/>
      <c r="KA59" s="227"/>
      <c r="KB59" s="227"/>
      <c r="KC59" s="227"/>
      <c r="KD59" s="227"/>
      <c r="KE59" s="227"/>
      <c r="KF59" s="227"/>
      <c r="KG59" s="227"/>
      <c r="KH59" s="227"/>
      <c r="KI59" s="227"/>
      <c r="KJ59" s="227"/>
      <c r="KK59" s="227"/>
      <c r="KL59" s="227"/>
      <c r="KM59" s="227"/>
      <c r="KN59" s="227"/>
      <c r="KO59" s="227"/>
      <c r="KP59" s="227"/>
      <c r="KQ59" s="227"/>
      <c r="KR59" s="227"/>
      <c r="KS59" s="227"/>
      <c r="KT59" s="227"/>
      <c r="KU59" s="227"/>
      <c r="KV59" s="227"/>
      <c r="KW59" s="479"/>
    </row>
    <row r="60" spans="1:309" s="226" customFormat="1" ht="21" customHeight="1" thickBot="1">
      <c r="A60" s="109"/>
      <c r="B60" s="112">
        <v>54</v>
      </c>
      <c r="C60" s="116" t="str">
        <v>SSSP17</v>
      </c>
      <c r="D60" s="136" t="str">
        <f t="shared" si="6"/>
        <v>Badminton</v>
      </c>
      <c r="E60" s="138">
        <f t="shared" si="7"/>
        <v>2</v>
      </c>
      <c r="F60" s="138" t="str">
        <f t="shared" si="8"/>
        <v>Group</v>
      </c>
      <c r="G60" s="138" t="str">
        <f t="shared" si="9"/>
        <v>Non-Stg</v>
      </c>
      <c r="H60" s="138" t="str">
        <f t="shared" si="11"/>
        <v>SUPER SENIOR</v>
      </c>
      <c r="I60" s="371" t="s">
        <v>729</v>
      </c>
      <c r="J60" s="371" t="s">
        <v>739</v>
      </c>
      <c r="K60" s="371"/>
      <c r="L60" s="371"/>
      <c r="M60" s="371"/>
      <c r="N60" s="371"/>
      <c r="O60" s="371"/>
      <c r="P60" s="371"/>
      <c r="Q60" s="371"/>
      <c r="R60" s="255" t="s">
        <v>709</v>
      </c>
      <c r="S60" s="255" t="s">
        <v>751</v>
      </c>
      <c r="T60" s="255"/>
      <c r="U60" s="255"/>
      <c r="V60" s="255"/>
      <c r="W60" s="255"/>
      <c r="X60" s="255"/>
      <c r="Y60" s="255"/>
      <c r="Z60" s="255"/>
      <c r="AA60" s="255" t="s">
        <v>742</v>
      </c>
      <c r="AB60" s="255" t="s">
        <v>730</v>
      </c>
      <c r="AC60" s="255"/>
      <c r="AD60" s="255"/>
      <c r="AE60" s="255"/>
      <c r="AF60" s="255"/>
      <c r="AG60" s="255"/>
      <c r="AH60" s="255"/>
      <c r="AI60" s="255"/>
      <c r="AJ60" s="255" t="s">
        <v>737</v>
      </c>
      <c r="AK60" s="255" t="s">
        <v>168</v>
      </c>
      <c r="AL60" s="255"/>
      <c r="AM60" s="255"/>
      <c r="AN60" s="255"/>
      <c r="AO60" s="255"/>
      <c r="AP60" s="255"/>
      <c r="AQ60" s="255"/>
      <c r="AR60" s="255"/>
      <c r="AS60" s="228"/>
      <c r="AT60" s="228"/>
      <c r="AU60" s="228"/>
      <c r="AV60" s="228"/>
      <c r="AW60" s="228"/>
      <c r="AX60" s="228"/>
      <c r="AY60" s="228"/>
      <c r="AZ60" s="228"/>
      <c r="BA60" s="228"/>
      <c r="BB60" s="228"/>
      <c r="BC60" s="228"/>
      <c r="BD60" s="228"/>
      <c r="BE60" s="228"/>
      <c r="BF60" s="228"/>
      <c r="BG60" s="228"/>
      <c r="BH60" s="228"/>
      <c r="BI60" s="228"/>
      <c r="BJ60" s="228"/>
      <c r="BK60" s="228"/>
      <c r="BL60" s="228"/>
      <c r="BM60" s="228"/>
      <c r="BN60" s="228"/>
      <c r="BO60" s="228"/>
      <c r="BP60" s="228"/>
      <c r="BQ60" s="228"/>
      <c r="BR60" s="228"/>
      <c r="BS60" s="228"/>
      <c r="BT60" s="228"/>
      <c r="BU60" s="228"/>
      <c r="BV60" s="228"/>
      <c r="BW60" s="228"/>
      <c r="BX60" s="228"/>
      <c r="BY60" s="228"/>
      <c r="BZ60" s="228"/>
      <c r="CA60" s="228"/>
      <c r="CB60" s="228"/>
      <c r="CC60" s="228"/>
      <c r="CD60" s="228"/>
      <c r="CE60" s="228"/>
      <c r="CF60" s="228"/>
      <c r="CG60" s="228"/>
      <c r="CH60" s="228"/>
      <c r="CI60" s="228"/>
      <c r="CJ60" s="228"/>
      <c r="CK60" s="228"/>
      <c r="CL60" s="228"/>
      <c r="CM60" s="228"/>
      <c r="CN60" s="228"/>
      <c r="CO60" s="228"/>
      <c r="CP60" s="228"/>
      <c r="CQ60" s="228"/>
      <c r="CR60" s="228"/>
      <c r="CS60" s="228"/>
      <c r="CT60" s="228"/>
      <c r="CU60" s="228"/>
      <c r="CV60" s="228"/>
      <c r="CW60" s="228"/>
      <c r="CX60" s="228"/>
      <c r="CY60" s="228"/>
      <c r="CZ60" s="228"/>
      <c r="DA60" s="228"/>
      <c r="DB60" s="228"/>
      <c r="DC60" s="228"/>
      <c r="DD60" s="228"/>
      <c r="DE60" s="228"/>
      <c r="DF60" s="228"/>
      <c r="DG60" s="228"/>
      <c r="DH60" s="228"/>
      <c r="DI60" s="228"/>
      <c r="DJ60" s="228"/>
      <c r="DK60" s="228"/>
      <c r="DL60" s="228"/>
      <c r="DM60" s="228"/>
      <c r="DN60" s="228"/>
      <c r="DO60" s="228"/>
      <c r="DP60" s="228"/>
      <c r="DQ60" s="228"/>
      <c r="DR60" s="228"/>
      <c r="DS60" s="228"/>
      <c r="DT60" s="228"/>
      <c r="DU60" s="228"/>
      <c r="DV60" s="228"/>
      <c r="DW60" s="228"/>
      <c r="DX60" s="228"/>
      <c r="DY60" s="228"/>
      <c r="DZ60" s="228"/>
      <c r="EA60" s="228"/>
      <c r="EB60" s="228"/>
      <c r="EC60" s="228"/>
      <c r="ED60" s="228"/>
      <c r="EE60" s="228"/>
      <c r="EF60" s="228"/>
      <c r="EG60" s="228"/>
      <c r="EH60" s="228"/>
      <c r="EI60" s="228"/>
      <c r="EJ60" s="228"/>
      <c r="EK60" s="228"/>
      <c r="EL60" s="228"/>
      <c r="EM60" s="228"/>
      <c r="EN60" s="228"/>
      <c r="EO60" s="228"/>
      <c r="EP60" s="228"/>
      <c r="EQ60" s="228"/>
      <c r="ER60" s="228"/>
      <c r="ES60" s="228"/>
      <c r="ET60" s="228"/>
      <c r="EU60" s="228"/>
      <c r="EV60" s="228"/>
      <c r="EW60" s="228"/>
      <c r="EX60" s="228"/>
      <c r="EY60" s="228"/>
      <c r="EZ60" s="228"/>
      <c r="FA60" s="228"/>
      <c r="FB60" s="228"/>
      <c r="FC60" s="228"/>
      <c r="FD60" s="228"/>
      <c r="FE60" s="228"/>
      <c r="FF60" s="228"/>
      <c r="FG60" s="228"/>
      <c r="FH60" s="228"/>
      <c r="FI60" s="228"/>
      <c r="FJ60" s="228"/>
      <c r="FK60" s="228"/>
      <c r="FL60" s="228"/>
      <c r="FM60" s="228"/>
      <c r="FN60" s="228"/>
      <c r="FO60" s="228"/>
      <c r="FP60" s="228"/>
      <c r="FQ60" s="228"/>
      <c r="FR60" s="228"/>
      <c r="FS60" s="228"/>
      <c r="FT60" s="228"/>
      <c r="FU60" s="228"/>
      <c r="FV60" s="228"/>
      <c r="FW60" s="228"/>
      <c r="FX60" s="228"/>
      <c r="FY60" s="228"/>
      <c r="FZ60" s="228"/>
      <c r="GA60" s="228"/>
      <c r="GB60" s="228"/>
      <c r="GC60" s="228"/>
      <c r="GD60" s="228"/>
      <c r="GE60" s="228"/>
      <c r="GF60" s="228"/>
      <c r="GG60" s="228"/>
      <c r="GH60" s="228"/>
      <c r="GI60" s="228"/>
      <c r="GJ60" s="228"/>
      <c r="GK60" s="228"/>
      <c r="GL60" s="228"/>
      <c r="GM60" s="228"/>
      <c r="GN60" s="228"/>
      <c r="GO60" s="228"/>
      <c r="GP60" s="228"/>
      <c r="GQ60" s="228"/>
      <c r="GR60" s="228"/>
      <c r="GS60" s="228"/>
      <c r="GT60" s="228"/>
      <c r="GU60" s="228"/>
      <c r="GV60" s="228"/>
      <c r="GW60" s="228"/>
      <c r="GX60" s="228"/>
      <c r="GY60" s="228"/>
      <c r="GZ60" s="228"/>
      <c r="HA60" s="228"/>
      <c r="HB60" s="228"/>
      <c r="HC60" s="228"/>
      <c r="HD60" s="228"/>
      <c r="HE60" s="228"/>
      <c r="HF60" s="228"/>
      <c r="HG60" s="228"/>
      <c r="HH60" s="228"/>
      <c r="HI60" s="228"/>
      <c r="HJ60" s="228"/>
      <c r="HK60" s="228"/>
      <c r="HL60" s="228"/>
      <c r="HM60" s="228"/>
      <c r="HN60" s="228"/>
      <c r="HO60" s="228"/>
      <c r="HP60" s="228"/>
      <c r="HQ60" s="228"/>
      <c r="HR60" s="228"/>
      <c r="HS60" s="228"/>
      <c r="HT60" s="228"/>
      <c r="HU60" s="228"/>
      <c r="HV60" s="228"/>
      <c r="HW60" s="228"/>
      <c r="HX60" s="228"/>
      <c r="HY60" s="228"/>
      <c r="HZ60" s="228"/>
      <c r="IA60" s="228"/>
      <c r="IB60" s="228"/>
      <c r="IC60" s="228"/>
      <c r="ID60" s="228"/>
      <c r="IE60" s="228"/>
      <c r="IF60" s="228"/>
      <c r="IG60" s="228"/>
      <c r="IH60" s="228"/>
      <c r="II60" s="228"/>
      <c r="IJ60" s="228"/>
      <c r="IK60" s="228"/>
      <c r="IL60" s="228"/>
      <c r="IM60" s="228"/>
      <c r="IN60" s="228"/>
      <c r="IO60" s="228"/>
      <c r="IP60" s="228"/>
      <c r="IQ60" s="228"/>
      <c r="IR60" s="228"/>
      <c r="IS60" s="228"/>
      <c r="IT60" s="228"/>
      <c r="IU60" s="228"/>
      <c r="IV60" s="228"/>
      <c r="IW60" s="228"/>
      <c r="IX60" s="228"/>
      <c r="IY60" s="228"/>
      <c r="IZ60" s="228"/>
      <c r="JA60" s="228"/>
      <c r="JB60" s="228"/>
      <c r="JC60" s="228"/>
      <c r="JD60" s="228"/>
      <c r="JE60" s="228"/>
      <c r="JF60" s="228"/>
      <c r="JG60" s="228"/>
      <c r="JH60" s="228"/>
      <c r="JI60" s="228"/>
      <c r="JJ60" s="228"/>
      <c r="JK60" s="228"/>
      <c r="JL60" s="228"/>
      <c r="JM60" s="228"/>
      <c r="JN60" s="228"/>
      <c r="JO60" s="228"/>
      <c r="JP60" s="228"/>
      <c r="JQ60" s="228"/>
      <c r="JR60" s="228"/>
      <c r="JS60" s="228"/>
      <c r="JT60" s="228"/>
      <c r="JU60" s="228"/>
      <c r="JV60" s="228"/>
      <c r="JW60" s="228"/>
      <c r="JX60" s="228"/>
      <c r="JY60" s="228"/>
      <c r="JZ60" s="228"/>
      <c r="KA60" s="228"/>
      <c r="KB60" s="228"/>
      <c r="KC60" s="228"/>
      <c r="KD60" s="228"/>
      <c r="KE60" s="228"/>
      <c r="KF60" s="228"/>
      <c r="KG60" s="228"/>
      <c r="KH60" s="228"/>
      <c r="KI60" s="228"/>
      <c r="KJ60" s="228"/>
      <c r="KK60" s="228"/>
      <c r="KL60" s="228"/>
      <c r="KM60" s="228"/>
      <c r="KN60" s="228"/>
      <c r="KO60" s="228"/>
      <c r="KP60" s="228"/>
      <c r="KQ60" s="228"/>
      <c r="KR60" s="228"/>
      <c r="KS60" s="228"/>
      <c r="KT60" s="228"/>
      <c r="KU60" s="228"/>
      <c r="KV60" s="228"/>
      <c r="KW60" s="479"/>
    </row>
    <row r="61" spans="1:309" s="226" customFormat="1" ht="21" customHeight="1">
      <c r="A61" s="109"/>
      <c r="B61" s="112">
        <v>55</v>
      </c>
      <c r="C61" s="53" t="str">
        <v>GNSP01</v>
      </c>
      <c r="D61" s="132" t="str">
        <f t="shared" si="6"/>
        <v>Treasure Hunt</v>
      </c>
      <c r="E61" s="132">
        <f t="shared" si="7"/>
        <v>2</v>
      </c>
      <c r="F61" s="132" t="str">
        <f t="shared" si="8"/>
        <v>Group</v>
      </c>
      <c r="G61" s="132" t="str">
        <f t="shared" si="9"/>
        <v>Non-Stg</v>
      </c>
      <c r="H61" s="213" t="str">
        <f t="shared" si="11"/>
        <v>GENERAL</v>
      </c>
      <c r="I61" s="371" t="s">
        <v>729</v>
      </c>
      <c r="J61" s="371" t="s">
        <v>778</v>
      </c>
      <c r="K61" s="371"/>
      <c r="L61" s="371"/>
      <c r="M61" s="371"/>
      <c r="N61" s="371"/>
      <c r="O61" s="371"/>
      <c r="P61" s="371"/>
      <c r="Q61" s="371"/>
      <c r="R61" s="255" t="s">
        <v>784</v>
      </c>
      <c r="S61" s="255" t="s">
        <v>655</v>
      </c>
      <c r="T61" s="255"/>
      <c r="U61" s="255"/>
      <c r="V61" s="255"/>
      <c r="W61" s="255"/>
      <c r="X61" s="255"/>
      <c r="Y61" s="255"/>
      <c r="Z61" s="255"/>
      <c r="AA61" s="255" t="s">
        <v>712</v>
      </c>
      <c r="AB61" s="255" t="s">
        <v>742</v>
      </c>
      <c r="AC61" s="255"/>
      <c r="AD61" s="255"/>
      <c r="AE61" s="255"/>
      <c r="AF61" s="255"/>
      <c r="AG61" s="255"/>
      <c r="AH61" s="255"/>
      <c r="AI61" s="255"/>
      <c r="AJ61" s="255" t="s">
        <v>703</v>
      </c>
      <c r="AK61" s="255" t="s">
        <v>740</v>
      </c>
      <c r="AL61" s="255"/>
      <c r="AM61" s="255"/>
      <c r="AN61" s="255"/>
      <c r="AO61" s="255"/>
      <c r="AP61" s="255"/>
      <c r="AQ61" s="255"/>
      <c r="AR61" s="255"/>
      <c r="AS61" s="227"/>
      <c r="AT61" s="227"/>
      <c r="AU61" s="227"/>
      <c r="AV61" s="227"/>
      <c r="AW61" s="227"/>
      <c r="AX61" s="227"/>
      <c r="AY61" s="227"/>
      <c r="AZ61" s="227"/>
      <c r="BA61" s="227"/>
      <c r="BB61" s="227"/>
      <c r="BC61" s="227"/>
      <c r="BD61" s="227"/>
      <c r="BE61" s="227"/>
      <c r="BF61" s="227"/>
      <c r="BG61" s="227"/>
      <c r="BH61" s="227"/>
      <c r="BI61" s="227"/>
      <c r="BJ61" s="227"/>
      <c r="BK61" s="227"/>
      <c r="BL61" s="227"/>
      <c r="BM61" s="227"/>
      <c r="BN61" s="227"/>
      <c r="BO61" s="227"/>
      <c r="BP61" s="227"/>
      <c r="BQ61" s="227"/>
      <c r="BR61" s="227"/>
      <c r="BS61" s="227"/>
      <c r="BT61" s="227"/>
      <c r="BU61" s="227"/>
      <c r="BV61" s="227"/>
      <c r="BW61" s="227"/>
      <c r="BX61" s="227"/>
      <c r="BY61" s="227"/>
      <c r="BZ61" s="227"/>
      <c r="CA61" s="227"/>
      <c r="CB61" s="227"/>
      <c r="CC61" s="227"/>
      <c r="CD61" s="227"/>
      <c r="CE61" s="227"/>
      <c r="CF61" s="227"/>
      <c r="CG61" s="227"/>
      <c r="CH61" s="227"/>
      <c r="CI61" s="227"/>
      <c r="CJ61" s="227"/>
      <c r="CK61" s="227"/>
      <c r="CL61" s="227"/>
      <c r="CM61" s="227"/>
      <c r="CN61" s="227"/>
      <c r="CO61" s="227"/>
      <c r="CP61" s="227"/>
      <c r="CQ61" s="227"/>
      <c r="CR61" s="227"/>
      <c r="CS61" s="227"/>
      <c r="CT61" s="227"/>
      <c r="CU61" s="227"/>
      <c r="CV61" s="227"/>
      <c r="CW61" s="227"/>
      <c r="CX61" s="227"/>
      <c r="CY61" s="227"/>
      <c r="CZ61" s="227"/>
      <c r="DA61" s="227"/>
      <c r="DB61" s="227"/>
      <c r="DC61" s="227"/>
      <c r="DD61" s="227"/>
      <c r="DE61" s="227"/>
      <c r="DF61" s="227"/>
      <c r="DG61" s="227"/>
      <c r="DH61" s="227"/>
      <c r="DI61" s="227"/>
      <c r="DJ61" s="227"/>
      <c r="DK61" s="227"/>
      <c r="DL61" s="227"/>
      <c r="DM61" s="227"/>
      <c r="DN61" s="227"/>
      <c r="DO61" s="227"/>
      <c r="DP61" s="227"/>
      <c r="DQ61" s="227"/>
      <c r="DR61" s="227"/>
      <c r="DS61" s="227"/>
      <c r="DT61" s="227"/>
      <c r="DU61" s="227"/>
      <c r="DV61" s="227"/>
      <c r="DW61" s="227"/>
      <c r="DX61" s="227"/>
      <c r="DY61" s="227"/>
      <c r="DZ61" s="227"/>
      <c r="EA61" s="227"/>
      <c r="EB61" s="227"/>
      <c r="EC61" s="227"/>
      <c r="ED61" s="227"/>
      <c r="EE61" s="227"/>
      <c r="EF61" s="227"/>
      <c r="EG61" s="227"/>
      <c r="EH61" s="227"/>
      <c r="EI61" s="227"/>
      <c r="EJ61" s="227"/>
      <c r="EK61" s="227"/>
      <c r="EL61" s="227"/>
      <c r="EM61" s="227"/>
      <c r="EN61" s="227"/>
      <c r="EO61" s="227"/>
      <c r="EP61" s="227"/>
      <c r="EQ61" s="227"/>
      <c r="ER61" s="227"/>
      <c r="ES61" s="227"/>
      <c r="ET61" s="227"/>
      <c r="EU61" s="227"/>
      <c r="EV61" s="227"/>
      <c r="EW61" s="227"/>
      <c r="EX61" s="227"/>
      <c r="EY61" s="227"/>
      <c r="EZ61" s="227"/>
      <c r="FA61" s="227"/>
      <c r="FB61" s="227"/>
      <c r="FC61" s="227"/>
      <c r="FD61" s="227"/>
      <c r="FE61" s="227"/>
      <c r="FF61" s="227"/>
      <c r="FG61" s="227"/>
      <c r="FH61" s="227"/>
      <c r="FI61" s="227"/>
      <c r="FJ61" s="227"/>
      <c r="FK61" s="227"/>
      <c r="FL61" s="227"/>
      <c r="FM61" s="227"/>
      <c r="FN61" s="227"/>
      <c r="FO61" s="227"/>
      <c r="FP61" s="227"/>
      <c r="FQ61" s="227"/>
      <c r="FR61" s="227"/>
      <c r="FS61" s="227"/>
      <c r="FT61" s="227"/>
      <c r="FU61" s="227"/>
      <c r="FV61" s="227"/>
      <c r="FW61" s="227"/>
      <c r="FX61" s="227"/>
      <c r="FY61" s="227"/>
      <c r="FZ61" s="227"/>
      <c r="GA61" s="227"/>
      <c r="GB61" s="227"/>
      <c r="GC61" s="227"/>
      <c r="GD61" s="227"/>
      <c r="GE61" s="227"/>
      <c r="GF61" s="227"/>
      <c r="GG61" s="227"/>
      <c r="GH61" s="227"/>
      <c r="GI61" s="227"/>
      <c r="GJ61" s="227"/>
      <c r="GK61" s="227"/>
      <c r="GL61" s="227"/>
      <c r="GM61" s="227"/>
      <c r="GN61" s="227"/>
      <c r="GO61" s="227"/>
      <c r="GP61" s="227"/>
      <c r="GQ61" s="227"/>
      <c r="GR61" s="227"/>
      <c r="GS61" s="227"/>
      <c r="GT61" s="227"/>
      <c r="GU61" s="227"/>
      <c r="GV61" s="227"/>
      <c r="GW61" s="227"/>
      <c r="GX61" s="227"/>
      <c r="GY61" s="227"/>
      <c r="GZ61" s="227"/>
      <c r="HA61" s="227"/>
      <c r="HB61" s="227"/>
      <c r="HC61" s="227"/>
      <c r="HD61" s="227"/>
      <c r="HE61" s="227"/>
      <c r="HF61" s="227"/>
      <c r="HG61" s="227"/>
      <c r="HH61" s="227"/>
      <c r="HI61" s="227"/>
      <c r="HJ61" s="227"/>
      <c r="HK61" s="227"/>
      <c r="HL61" s="227"/>
      <c r="HM61" s="227"/>
      <c r="HN61" s="227"/>
      <c r="HO61" s="227"/>
      <c r="HP61" s="227"/>
      <c r="HQ61" s="227"/>
      <c r="HR61" s="227"/>
      <c r="HS61" s="227"/>
      <c r="HT61" s="227"/>
      <c r="HU61" s="227"/>
      <c r="HV61" s="227"/>
      <c r="HW61" s="227"/>
      <c r="HX61" s="227"/>
      <c r="HY61" s="227"/>
      <c r="HZ61" s="227"/>
      <c r="IA61" s="227"/>
      <c r="IB61" s="227"/>
      <c r="IC61" s="227"/>
      <c r="ID61" s="227"/>
      <c r="IE61" s="227"/>
      <c r="IF61" s="227"/>
      <c r="IG61" s="227"/>
      <c r="IH61" s="227"/>
      <c r="II61" s="227"/>
      <c r="IJ61" s="227"/>
      <c r="IK61" s="227"/>
      <c r="IL61" s="227"/>
      <c r="IM61" s="227"/>
      <c r="IN61" s="227"/>
      <c r="IO61" s="227"/>
      <c r="IP61" s="227"/>
      <c r="IQ61" s="227"/>
      <c r="IR61" s="227"/>
      <c r="IS61" s="227"/>
      <c r="IT61" s="227"/>
      <c r="IU61" s="227"/>
      <c r="IV61" s="227"/>
      <c r="IW61" s="227"/>
      <c r="IX61" s="227"/>
      <c r="IY61" s="227"/>
      <c r="IZ61" s="227"/>
      <c r="JA61" s="227"/>
      <c r="JB61" s="227"/>
      <c r="JC61" s="227"/>
      <c r="JD61" s="227"/>
      <c r="JE61" s="227"/>
      <c r="JF61" s="227"/>
      <c r="JG61" s="227"/>
      <c r="JH61" s="227"/>
      <c r="JI61" s="227"/>
      <c r="JJ61" s="227"/>
      <c r="JK61" s="227"/>
      <c r="JL61" s="227"/>
      <c r="JM61" s="227"/>
      <c r="JN61" s="227"/>
      <c r="JO61" s="227"/>
      <c r="JP61" s="227"/>
      <c r="JQ61" s="227"/>
      <c r="JR61" s="227"/>
      <c r="JS61" s="227"/>
      <c r="JT61" s="227"/>
      <c r="JU61" s="227"/>
      <c r="JV61" s="227"/>
      <c r="JW61" s="227"/>
      <c r="JX61" s="227"/>
      <c r="JY61" s="227"/>
      <c r="JZ61" s="227"/>
      <c r="KA61" s="227"/>
      <c r="KB61" s="227"/>
      <c r="KC61" s="227"/>
      <c r="KD61" s="227"/>
      <c r="KE61" s="227"/>
      <c r="KF61" s="227"/>
      <c r="KG61" s="227"/>
      <c r="KH61" s="227"/>
      <c r="KI61" s="227"/>
      <c r="KJ61" s="227"/>
      <c r="KK61" s="227"/>
      <c r="KL61" s="227"/>
      <c r="KM61" s="227"/>
      <c r="KN61" s="227"/>
      <c r="KO61" s="227"/>
      <c r="KP61" s="227"/>
      <c r="KQ61" s="227"/>
      <c r="KR61" s="227"/>
      <c r="KS61" s="227"/>
      <c r="KT61" s="227"/>
      <c r="KU61" s="227"/>
      <c r="KV61" s="227"/>
      <c r="KW61" s="479"/>
    </row>
    <row r="62" spans="1:309" s="226" customFormat="1" ht="21" customHeight="1" thickBot="1">
      <c r="A62" s="109"/>
      <c r="B62" s="112">
        <v>56</v>
      </c>
      <c r="C62" s="116" t="str">
        <v>GNSP02</v>
      </c>
      <c r="D62" s="136" t="str">
        <f t="shared" si="6"/>
        <v>Cricket</v>
      </c>
      <c r="E62" s="138">
        <f t="shared" si="7"/>
        <v>9</v>
      </c>
      <c r="F62" s="138" t="str">
        <f t="shared" si="8"/>
        <v>Group</v>
      </c>
      <c r="G62" s="138" t="str">
        <f t="shared" si="9"/>
        <v>Non-Stg</v>
      </c>
      <c r="H62" s="138" t="str">
        <f t="shared" si="11"/>
        <v>GENERAL</v>
      </c>
      <c r="I62" s="371" t="s">
        <v>729</v>
      </c>
      <c r="J62" s="371" t="s">
        <v>684</v>
      </c>
      <c r="K62" s="371" t="s">
        <v>653</v>
      </c>
      <c r="L62" s="371" t="s">
        <v>797</v>
      </c>
      <c r="M62" s="371" t="s">
        <v>686</v>
      </c>
      <c r="N62" s="371" t="s">
        <v>167</v>
      </c>
      <c r="O62" s="371" t="s">
        <v>776</v>
      </c>
      <c r="P62" s="371" t="s">
        <v>690</v>
      </c>
      <c r="Q62" s="371" t="s">
        <v>656</v>
      </c>
      <c r="R62" s="255" t="s">
        <v>751</v>
      </c>
      <c r="S62" s="255" t="s">
        <v>793</v>
      </c>
      <c r="T62" s="255" t="s">
        <v>722</v>
      </c>
      <c r="U62" s="255" t="s">
        <v>666</v>
      </c>
      <c r="V62" s="255" t="s">
        <v>655</v>
      </c>
      <c r="W62" s="255" t="s">
        <v>672</v>
      </c>
      <c r="X62" s="255" t="s">
        <v>736</v>
      </c>
      <c r="Y62" s="255" t="s">
        <v>716</v>
      </c>
      <c r="Z62" s="255" t="s">
        <v>773</v>
      </c>
      <c r="AA62" s="255" t="s">
        <v>711</v>
      </c>
      <c r="AB62" s="255" t="s">
        <v>720</v>
      </c>
      <c r="AC62" s="255" t="s">
        <v>725</v>
      </c>
      <c r="AD62" s="255" t="s">
        <v>742</v>
      </c>
      <c r="AE62" s="255" t="s">
        <v>763</v>
      </c>
      <c r="AF62" s="255" t="s">
        <v>774</v>
      </c>
      <c r="AG62" s="255" t="s">
        <v>790</v>
      </c>
      <c r="AH62" s="255" t="s">
        <v>693</v>
      </c>
      <c r="AI62" s="255" t="s">
        <v>661</v>
      </c>
      <c r="AJ62" s="255" t="s">
        <v>703</v>
      </c>
      <c r="AK62" s="255" t="s">
        <v>713</v>
      </c>
      <c r="AL62" s="255" t="s">
        <v>724</v>
      </c>
      <c r="AM62" s="255" t="s">
        <v>737</v>
      </c>
      <c r="AN62" s="255" t="s">
        <v>745</v>
      </c>
      <c r="AO62" s="255" t="s">
        <v>750</v>
      </c>
      <c r="AP62" s="255" t="s">
        <v>755</v>
      </c>
      <c r="AQ62" s="255" t="s">
        <v>761</v>
      </c>
      <c r="AR62" s="255" t="s">
        <v>168</v>
      </c>
      <c r="AS62" s="228"/>
      <c r="AT62" s="228"/>
      <c r="AU62" s="228"/>
      <c r="AV62" s="228"/>
      <c r="AW62" s="228"/>
      <c r="AX62" s="228"/>
      <c r="AY62" s="228"/>
      <c r="AZ62" s="228"/>
      <c r="BA62" s="228"/>
      <c r="BB62" s="228"/>
      <c r="BC62" s="228"/>
      <c r="BD62" s="228"/>
      <c r="BE62" s="228"/>
      <c r="BF62" s="228"/>
      <c r="BG62" s="228"/>
      <c r="BH62" s="228"/>
      <c r="BI62" s="228"/>
      <c r="BJ62" s="228"/>
      <c r="BK62" s="228"/>
      <c r="BL62" s="228"/>
      <c r="BM62" s="228"/>
      <c r="BN62" s="228"/>
      <c r="BO62" s="228"/>
      <c r="BP62" s="228"/>
      <c r="BQ62" s="228"/>
      <c r="BR62" s="228"/>
      <c r="BS62" s="228"/>
      <c r="BT62" s="228"/>
      <c r="BU62" s="228"/>
      <c r="BV62" s="228"/>
      <c r="BW62" s="228"/>
      <c r="BX62" s="228"/>
      <c r="BY62" s="228"/>
      <c r="BZ62" s="228"/>
      <c r="CA62" s="228"/>
      <c r="CB62" s="228"/>
      <c r="CC62" s="228"/>
      <c r="CD62" s="228"/>
      <c r="CE62" s="228"/>
      <c r="CF62" s="228"/>
      <c r="CG62" s="228"/>
      <c r="CH62" s="228"/>
      <c r="CI62" s="228"/>
      <c r="CJ62" s="228"/>
      <c r="CK62" s="228"/>
      <c r="CL62" s="228"/>
      <c r="CM62" s="228"/>
      <c r="CN62" s="228"/>
      <c r="CO62" s="228"/>
      <c r="CP62" s="228"/>
      <c r="CQ62" s="228"/>
      <c r="CR62" s="228"/>
      <c r="CS62" s="228"/>
      <c r="CT62" s="228"/>
      <c r="CU62" s="228"/>
      <c r="CV62" s="228"/>
      <c r="CW62" s="228"/>
      <c r="CX62" s="228"/>
      <c r="CY62" s="228"/>
      <c r="CZ62" s="228"/>
      <c r="DA62" s="228"/>
      <c r="DB62" s="228"/>
      <c r="DC62" s="228"/>
      <c r="DD62" s="228"/>
      <c r="DE62" s="228"/>
      <c r="DF62" s="228"/>
      <c r="DG62" s="228"/>
      <c r="DH62" s="228"/>
      <c r="DI62" s="228"/>
      <c r="DJ62" s="228"/>
      <c r="DK62" s="228"/>
      <c r="DL62" s="228"/>
      <c r="DM62" s="228"/>
      <c r="DN62" s="228"/>
      <c r="DO62" s="228"/>
      <c r="DP62" s="228"/>
      <c r="DQ62" s="228"/>
      <c r="DR62" s="228"/>
      <c r="DS62" s="228"/>
      <c r="DT62" s="228"/>
      <c r="DU62" s="228"/>
      <c r="DV62" s="228"/>
      <c r="DW62" s="228"/>
      <c r="DX62" s="228"/>
      <c r="DY62" s="228"/>
      <c r="DZ62" s="228"/>
      <c r="EA62" s="228"/>
      <c r="EB62" s="228"/>
      <c r="EC62" s="228"/>
      <c r="ED62" s="228"/>
      <c r="EE62" s="228"/>
      <c r="EF62" s="228"/>
      <c r="EG62" s="228"/>
      <c r="EH62" s="228"/>
      <c r="EI62" s="228"/>
      <c r="EJ62" s="228"/>
      <c r="EK62" s="228"/>
      <c r="EL62" s="228"/>
      <c r="EM62" s="228"/>
      <c r="EN62" s="228"/>
      <c r="EO62" s="228"/>
      <c r="EP62" s="228"/>
      <c r="EQ62" s="228"/>
      <c r="ER62" s="228"/>
      <c r="ES62" s="228"/>
      <c r="ET62" s="228"/>
      <c r="EU62" s="228"/>
      <c r="EV62" s="228"/>
      <c r="EW62" s="228"/>
      <c r="EX62" s="228"/>
      <c r="EY62" s="228"/>
      <c r="EZ62" s="228"/>
      <c r="FA62" s="228"/>
      <c r="FB62" s="228"/>
      <c r="FC62" s="228"/>
      <c r="FD62" s="228"/>
      <c r="FE62" s="228"/>
      <c r="FF62" s="228"/>
      <c r="FG62" s="228"/>
      <c r="FH62" s="228"/>
      <c r="FI62" s="228"/>
      <c r="FJ62" s="228"/>
      <c r="FK62" s="228"/>
      <c r="FL62" s="228"/>
      <c r="FM62" s="228"/>
      <c r="FN62" s="228"/>
      <c r="FO62" s="228"/>
      <c r="FP62" s="228"/>
      <c r="FQ62" s="228"/>
      <c r="FR62" s="228"/>
      <c r="FS62" s="228"/>
      <c r="FT62" s="228"/>
      <c r="FU62" s="228"/>
      <c r="FV62" s="228"/>
      <c r="FW62" s="228"/>
      <c r="FX62" s="228"/>
      <c r="FY62" s="228"/>
      <c r="FZ62" s="228"/>
      <c r="GA62" s="228"/>
      <c r="GB62" s="228"/>
      <c r="GC62" s="228"/>
      <c r="GD62" s="228"/>
      <c r="GE62" s="228"/>
      <c r="GF62" s="228"/>
      <c r="GG62" s="228"/>
      <c r="GH62" s="228"/>
      <c r="GI62" s="228"/>
      <c r="GJ62" s="228"/>
      <c r="GK62" s="228"/>
      <c r="GL62" s="228"/>
      <c r="GM62" s="228"/>
      <c r="GN62" s="228"/>
      <c r="GO62" s="228"/>
      <c r="GP62" s="228"/>
      <c r="GQ62" s="228"/>
      <c r="GR62" s="228"/>
      <c r="GS62" s="228"/>
      <c r="GT62" s="228"/>
      <c r="GU62" s="228"/>
      <c r="GV62" s="228"/>
      <c r="GW62" s="228"/>
      <c r="GX62" s="228"/>
      <c r="GY62" s="228"/>
      <c r="GZ62" s="228"/>
      <c r="HA62" s="228"/>
      <c r="HB62" s="228"/>
      <c r="HC62" s="228"/>
      <c r="HD62" s="228"/>
      <c r="HE62" s="228"/>
      <c r="HF62" s="228"/>
      <c r="HG62" s="228"/>
      <c r="HH62" s="228"/>
      <c r="HI62" s="228"/>
      <c r="HJ62" s="228"/>
      <c r="HK62" s="228"/>
      <c r="HL62" s="228"/>
      <c r="HM62" s="228"/>
      <c r="HN62" s="228"/>
      <c r="HO62" s="228"/>
      <c r="HP62" s="228"/>
      <c r="HQ62" s="228"/>
      <c r="HR62" s="228"/>
      <c r="HS62" s="228"/>
      <c r="HT62" s="228"/>
      <c r="HU62" s="228"/>
      <c r="HV62" s="228"/>
      <c r="HW62" s="228"/>
      <c r="HX62" s="228"/>
      <c r="HY62" s="228"/>
      <c r="HZ62" s="228"/>
      <c r="IA62" s="228"/>
      <c r="IB62" s="228"/>
      <c r="IC62" s="228"/>
      <c r="ID62" s="228"/>
      <c r="IE62" s="228"/>
      <c r="IF62" s="228"/>
      <c r="IG62" s="228"/>
      <c r="IH62" s="228"/>
      <c r="II62" s="228"/>
      <c r="IJ62" s="228"/>
      <c r="IK62" s="228"/>
      <c r="IL62" s="228"/>
      <c r="IM62" s="228"/>
      <c r="IN62" s="228"/>
      <c r="IO62" s="228"/>
      <c r="IP62" s="228"/>
      <c r="IQ62" s="228"/>
      <c r="IR62" s="228"/>
      <c r="IS62" s="228"/>
      <c r="IT62" s="228"/>
      <c r="IU62" s="228"/>
      <c r="IV62" s="228"/>
      <c r="IW62" s="228"/>
      <c r="IX62" s="228"/>
      <c r="IY62" s="228"/>
      <c r="IZ62" s="228"/>
      <c r="JA62" s="228"/>
      <c r="JB62" s="228"/>
      <c r="JC62" s="228"/>
      <c r="JD62" s="228"/>
      <c r="JE62" s="228"/>
      <c r="JF62" s="228"/>
      <c r="JG62" s="228"/>
      <c r="JH62" s="228"/>
      <c r="JI62" s="228"/>
      <c r="JJ62" s="228"/>
      <c r="JK62" s="228"/>
      <c r="JL62" s="228"/>
      <c r="JM62" s="228"/>
      <c r="JN62" s="228"/>
      <c r="JO62" s="228"/>
      <c r="JP62" s="228"/>
      <c r="JQ62" s="228"/>
      <c r="JR62" s="228"/>
      <c r="JS62" s="228"/>
      <c r="JT62" s="228"/>
      <c r="JU62" s="228"/>
      <c r="JV62" s="228"/>
      <c r="JW62" s="228"/>
      <c r="JX62" s="228"/>
      <c r="JY62" s="228"/>
      <c r="JZ62" s="228"/>
      <c r="KA62" s="228"/>
      <c r="KB62" s="228"/>
      <c r="KC62" s="228"/>
      <c r="KD62" s="228"/>
      <c r="KE62" s="228"/>
      <c r="KF62" s="228"/>
      <c r="KG62" s="228"/>
      <c r="KH62" s="228"/>
      <c r="KI62" s="228"/>
      <c r="KJ62" s="228"/>
      <c r="KK62" s="228"/>
      <c r="KL62" s="228"/>
      <c r="KM62" s="228"/>
      <c r="KN62" s="228"/>
      <c r="KO62" s="228"/>
      <c r="KP62" s="228"/>
      <c r="KQ62" s="228"/>
      <c r="KR62" s="228"/>
      <c r="KS62" s="228"/>
      <c r="KT62" s="228"/>
      <c r="KU62" s="228"/>
      <c r="KV62" s="228"/>
      <c r="KW62" s="479"/>
    </row>
    <row r="63" spans="1:309" s="226" customFormat="1" ht="21" customHeight="1">
      <c r="A63" s="109"/>
      <c r="B63" s="112">
        <v>57</v>
      </c>
      <c r="C63" s="53" t="str">
        <v>GNSP03</v>
      </c>
      <c r="D63" s="132" t="str">
        <f t="shared" si="6"/>
        <v>Football</v>
      </c>
      <c r="E63" s="132">
        <f t="shared" si="7"/>
        <v>7</v>
      </c>
      <c r="F63" s="132" t="str">
        <f t="shared" si="8"/>
        <v>Group</v>
      </c>
      <c r="G63" s="132" t="str">
        <f t="shared" si="9"/>
        <v>Non-Stg</v>
      </c>
      <c r="H63" s="213" t="str">
        <f t="shared" si="11"/>
        <v>GENERAL</v>
      </c>
      <c r="I63" s="371" t="s">
        <v>785</v>
      </c>
      <c r="J63" s="371" t="s">
        <v>718</v>
      </c>
      <c r="K63" s="371" t="s">
        <v>721</v>
      </c>
      <c r="L63" s="371" t="s">
        <v>764</v>
      </c>
      <c r="M63" s="371" t="s">
        <v>789</v>
      </c>
      <c r="N63" s="371" t="s">
        <v>776</v>
      </c>
      <c r="O63" s="371" t="s">
        <v>743</v>
      </c>
      <c r="P63" s="371"/>
      <c r="Q63" s="371"/>
      <c r="R63" s="255" t="s">
        <v>704</v>
      </c>
      <c r="S63" s="255" t="s">
        <v>716</v>
      </c>
      <c r="T63" s="255" t="s">
        <v>722</v>
      </c>
      <c r="U63" s="255" t="s">
        <v>726</v>
      </c>
      <c r="V63" s="255" t="s">
        <v>773</v>
      </c>
      <c r="W63" s="255" t="s">
        <v>780</v>
      </c>
      <c r="X63" s="255" t="s">
        <v>666</v>
      </c>
      <c r="Y63" s="255"/>
      <c r="Z63" s="255"/>
      <c r="AA63" s="255" t="s">
        <v>720</v>
      </c>
      <c r="AB63" s="255" t="s">
        <v>725</v>
      </c>
      <c r="AC63" s="255" t="s">
        <v>742</v>
      </c>
      <c r="AD63" s="255" t="s">
        <v>756</v>
      </c>
      <c r="AE63" s="255" t="s">
        <v>762</v>
      </c>
      <c r="AF63" s="255" t="s">
        <v>790</v>
      </c>
      <c r="AG63" s="255" t="s">
        <v>661</v>
      </c>
      <c r="AH63" s="255"/>
      <c r="AI63" s="255"/>
      <c r="AJ63" s="255" t="s">
        <v>724</v>
      </c>
      <c r="AK63" s="255" t="s">
        <v>737</v>
      </c>
      <c r="AL63" s="255" t="s">
        <v>745</v>
      </c>
      <c r="AM63" s="255" t="s">
        <v>754</v>
      </c>
      <c r="AN63" s="255" t="s">
        <v>761</v>
      </c>
      <c r="AO63" s="255" t="s">
        <v>777</v>
      </c>
      <c r="AP63" s="255" t="s">
        <v>168</v>
      </c>
      <c r="AQ63" s="255"/>
      <c r="AR63" s="255"/>
      <c r="AS63" s="227"/>
      <c r="AT63" s="227"/>
      <c r="AU63" s="227"/>
      <c r="AV63" s="227"/>
      <c r="AW63" s="227"/>
      <c r="AX63" s="227"/>
      <c r="AY63" s="227"/>
      <c r="AZ63" s="227"/>
      <c r="BA63" s="227"/>
      <c r="BB63" s="227"/>
      <c r="BC63" s="227"/>
      <c r="BD63" s="227"/>
      <c r="BE63" s="227"/>
      <c r="BF63" s="227"/>
      <c r="BG63" s="227"/>
      <c r="BH63" s="227"/>
      <c r="BI63" s="227"/>
      <c r="BJ63" s="227"/>
      <c r="BK63" s="227"/>
      <c r="BL63" s="227"/>
      <c r="BM63" s="227"/>
      <c r="BN63" s="227"/>
      <c r="BO63" s="227"/>
      <c r="BP63" s="227"/>
      <c r="BQ63" s="227"/>
      <c r="BR63" s="227"/>
      <c r="BS63" s="227"/>
      <c r="BT63" s="227"/>
      <c r="BU63" s="227"/>
      <c r="BV63" s="227"/>
      <c r="BW63" s="227"/>
      <c r="BX63" s="227"/>
      <c r="BY63" s="227"/>
      <c r="BZ63" s="227"/>
      <c r="CA63" s="227"/>
      <c r="CB63" s="227"/>
      <c r="CC63" s="227"/>
      <c r="CD63" s="227"/>
      <c r="CE63" s="227"/>
      <c r="CF63" s="227"/>
      <c r="CG63" s="227"/>
      <c r="CH63" s="227"/>
      <c r="CI63" s="227"/>
      <c r="CJ63" s="227"/>
      <c r="CK63" s="227"/>
      <c r="CL63" s="227"/>
      <c r="CM63" s="227"/>
      <c r="CN63" s="227"/>
      <c r="CO63" s="227"/>
      <c r="CP63" s="227"/>
      <c r="CQ63" s="227"/>
      <c r="CR63" s="227"/>
      <c r="CS63" s="227"/>
      <c r="CT63" s="227"/>
      <c r="CU63" s="227"/>
      <c r="CV63" s="227"/>
      <c r="CW63" s="227"/>
      <c r="CX63" s="227"/>
      <c r="CY63" s="227"/>
      <c r="CZ63" s="227"/>
      <c r="DA63" s="227"/>
      <c r="DB63" s="227"/>
      <c r="DC63" s="227"/>
      <c r="DD63" s="227"/>
      <c r="DE63" s="227"/>
      <c r="DF63" s="227"/>
      <c r="DG63" s="227"/>
      <c r="DH63" s="227"/>
      <c r="DI63" s="227"/>
      <c r="DJ63" s="227"/>
      <c r="DK63" s="227"/>
      <c r="DL63" s="227"/>
      <c r="DM63" s="227"/>
      <c r="DN63" s="227"/>
      <c r="DO63" s="227"/>
      <c r="DP63" s="227"/>
      <c r="DQ63" s="227"/>
      <c r="DR63" s="227"/>
      <c r="DS63" s="227"/>
      <c r="DT63" s="227"/>
      <c r="DU63" s="227"/>
      <c r="DV63" s="227"/>
      <c r="DW63" s="227"/>
      <c r="DX63" s="227"/>
      <c r="DY63" s="227"/>
      <c r="DZ63" s="227"/>
      <c r="EA63" s="227"/>
      <c r="EB63" s="227"/>
      <c r="EC63" s="227"/>
      <c r="ED63" s="227"/>
      <c r="EE63" s="227"/>
      <c r="EF63" s="227"/>
      <c r="EG63" s="227"/>
      <c r="EH63" s="227"/>
      <c r="EI63" s="227"/>
      <c r="EJ63" s="227"/>
      <c r="EK63" s="227"/>
      <c r="EL63" s="227"/>
      <c r="EM63" s="227"/>
      <c r="EN63" s="227"/>
      <c r="EO63" s="227"/>
      <c r="EP63" s="227"/>
      <c r="EQ63" s="227"/>
      <c r="ER63" s="227"/>
      <c r="ES63" s="227"/>
      <c r="ET63" s="227"/>
      <c r="EU63" s="227"/>
      <c r="EV63" s="227"/>
      <c r="EW63" s="227"/>
      <c r="EX63" s="227"/>
      <c r="EY63" s="227"/>
      <c r="EZ63" s="227"/>
      <c r="FA63" s="227"/>
      <c r="FB63" s="227"/>
      <c r="FC63" s="227"/>
      <c r="FD63" s="227"/>
      <c r="FE63" s="227"/>
      <c r="FF63" s="227"/>
      <c r="FG63" s="227"/>
      <c r="FH63" s="227"/>
      <c r="FI63" s="227"/>
      <c r="FJ63" s="227"/>
      <c r="FK63" s="227"/>
      <c r="FL63" s="227"/>
      <c r="FM63" s="227"/>
      <c r="FN63" s="227"/>
      <c r="FO63" s="227"/>
      <c r="FP63" s="227"/>
      <c r="FQ63" s="227"/>
      <c r="FR63" s="227"/>
      <c r="FS63" s="227"/>
      <c r="FT63" s="227"/>
      <c r="FU63" s="227"/>
      <c r="FV63" s="227"/>
      <c r="FW63" s="227"/>
      <c r="FX63" s="227"/>
      <c r="FY63" s="227"/>
      <c r="FZ63" s="227"/>
      <c r="GA63" s="227"/>
      <c r="GB63" s="227"/>
      <c r="GC63" s="227"/>
      <c r="GD63" s="227"/>
      <c r="GE63" s="227"/>
      <c r="GF63" s="227"/>
      <c r="GG63" s="227"/>
      <c r="GH63" s="227"/>
      <c r="GI63" s="227"/>
      <c r="GJ63" s="227"/>
      <c r="GK63" s="227"/>
      <c r="GL63" s="227"/>
      <c r="GM63" s="227"/>
      <c r="GN63" s="227"/>
      <c r="GO63" s="227"/>
      <c r="GP63" s="227"/>
      <c r="GQ63" s="227"/>
      <c r="GR63" s="227"/>
      <c r="GS63" s="227"/>
      <c r="GT63" s="227"/>
      <c r="GU63" s="227"/>
      <c r="GV63" s="227"/>
      <c r="GW63" s="227"/>
      <c r="GX63" s="227"/>
      <c r="GY63" s="227"/>
      <c r="GZ63" s="227"/>
      <c r="HA63" s="227"/>
      <c r="HB63" s="227"/>
      <c r="HC63" s="227"/>
      <c r="HD63" s="227"/>
      <c r="HE63" s="227"/>
      <c r="HF63" s="227"/>
      <c r="HG63" s="227"/>
      <c r="HH63" s="227"/>
      <c r="HI63" s="227"/>
      <c r="HJ63" s="227"/>
      <c r="HK63" s="227"/>
      <c r="HL63" s="227"/>
      <c r="HM63" s="227"/>
      <c r="HN63" s="227"/>
      <c r="HO63" s="227"/>
      <c r="HP63" s="227"/>
      <c r="HQ63" s="227"/>
      <c r="HR63" s="227"/>
      <c r="HS63" s="227"/>
      <c r="HT63" s="227"/>
      <c r="HU63" s="227"/>
      <c r="HV63" s="227"/>
      <c r="HW63" s="227"/>
      <c r="HX63" s="227"/>
      <c r="HY63" s="227"/>
      <c r="HZ63" s="227"/>
      <c r="IA63" s="227"/>
      <c r="IB63" s="227"/>
      <c r="IC63" s="227"/>
      <c r="ID63" s="227"/>
      <c r="IE63" s="227"/>
      <c r="IF63" s="227"/>
      <c r="IG63" s="227"/>
      <c r="IH63" s="227"/>
      <c r="II63" s="227"/>
      <c r="IJ63" s="227"/>
      <c r="IK63" s="227"/>
      <c r="IL63" s="227"/>
      <c r="IM63" s="227"/>
      <c r="IN63" s="227"/>
      <c r="IO63" s="227"/>
      <c r="IP63" s="227"/>
      <c r="IQ63" s="227"/>
      <c r="IR63" s="227"/>
      <c r="IS63" s="227"/>
      <c r="IT63" s="227"/>
      <c r="IU63" s="227"/>
      <c r="IV63" s="227"/>
      <c r="IW63" s="227"/>
      <c r="IX63" s="227"/>
      <c r="IY63" s="227"/>
      <c r="IZ63" s="227"/>
      <c r="JA63" s="227"/>
      <c r="JB63" s="227"/>
      <c r="JC63" s="227"/>
      <c r="JD63" s="227"/>
      <c r="JE63" s="227"/>
      <c r="JF63" s="227"/>
      <c r="JG63" s="227"/>
      <c r="JH63" s="227"/>
      <c r="JI63" s="227"/>
      <c r="JJ63" s="227"/>
      <c r="JK63" s="227"/>
      <c r="JL63" s="227"/>
      <c r="JM63" s="227"/>
      <c r="JN63" s="227"/>
      <c r="JO63" s="227"/>
      <c r="JP63" s="227"/>
      <c r="JQ63" s="227"/>
      <c r="JR63" s="227"/>
      <c r="JS63" s="227"/>
      <c r="JT63" s="227"/>
      <c r="JU63" s="227"/>
      <c r="JV63" s="227"/>
      <c r="JW63" s="227"/>
      <c r="JX63" s="227"/>
      <c r="JY63" s="227"/>
      <c r="JZ63" s="227"/>
      <c r="KA63" s="227"/>
      <c r="KB63" s="227"/>
      <c r="KC63" s="227"/>
      <c r="KD63" s="227"/>
      <c r="KE63" s="227"/>
      <c r="KF63" s="227"/>
      <c r="KG63" s="227"/>
      <c r="KH63" s="227"/>
      <c r="KI63" s="227"/>
      <c r="KJ63" s="227"/>
      <c r="KK63" s="227"/>
      <c r="KL63" s="227"/>
      <c r="KM63" s="227"/>
      <c r="KN63" s="227"/>
      <c r="KO63" s="227"/>
      <c r="KP63" s="227"/>
      <c r="KQ63" s="227"/>
      <c r="KR63" s="227"/>
      <c r="KS63" s="227"/>
      <c r="KT63" s="227"/>
      <c r="KU63" s="227"/>
      <c r="KV63" s="227"/>
      <c r="KW63" s="479"/>
    </row>
    <row r="64" spans="1:309" s="226" customFormat="1" ht="21" customHeight="1" thickBot="1">
      <c r="A64" s="109"/>
      <c r="B64" s="112">
        <v>58</v>
      </c>
      <c r="C64" s="116" t="str">
        <v>GNSP04</v>
      </c>
      <c r="D64" s="136" t="str">
        <f t="shared" si="6"/>
        <v>Tug of war</v>
      </c>
      <c r="E64" s="138">
        <f t="shared" si="7"/>
        <v>9</v>
      </c>
      <c r="F64" s="138" t="str">
        <f t="shared" si="8"/>
        <v>Group</v>
      </c>
      <c r="G64" s="138" t="str">
        <f t="shared" si="9"/>
        <v>Non-Stg</v>
      </c>
      <c r="H64" s="138" t="str">
        <f t="shared" si="11"/>
        <v>GENERAL</v>
      </c>
      <c r="I64" s="371" t="s">
        <v>785</v>
      </c>
      <c r="J64" s="371" t="s">
        <v>733</v>
      </c>
      <c r="K64" s="371" t="s">
        <v>653</v>
      </c>
      <c r="L64" s="371" t="s">
        <v>721</v>
      </c>
      <c r="M64" s="371" t="s">
        <v>769</v>
      </c>
      <c r="N64" s="371" t="s">
        <v>733</v>
      </c>
      <c r="O64" s="371" t="s">
        <v>764</v>
      </c>
      <c r="P64" s="371" t="s">
        <v>718</v>
      </c>
      <c r="Q64" s="371" t="s">
        <v>728</v>
      </c>
      <c r="R64" s="255" t="s">
        <v>793</v>
      </c>
      <c r="S64" s="255" t="s">
        <v>767</v>
      </c>
      <c r="T64" s="255" t="s">
        <v>751</v>
      </c>
      <c r="U64" s="255" t="s">
        <v>736</v>
      </c>
      <c r="V64" s="255" t="s">
        <v>709</v>
      </c>
      <c r="W64" s="255" t="s">
        <v>704</v>
      </c>
      <c r="X64" s="255" t="s">
        <v>722</v>
      </c>
      <c r="Y64" s="255" t="s">
        <v>784</v>
      </c>
      <c r="Z64" s="255" t="s">
        <v>741</v>
      </c>
      <c r="AA64" s="255" t="s">
        <v>779</v>
      </c>
      <c r="AB64" s="255" t="s">
        <v>790</v>
      </c>
      <c r="AC64" s="255" t="s">
        <v>774</v>
      </c>
      <c r="AD64" s="255" t="s">
        <v>791</v>
      </c>
      <c r="AE64" s="255" t="s">
        <v>725</v>
      </c>
      <c r="AF64" s="255" t="s">
        <v>738</v>
      </c>
      <c r="AG64" s="255" t="s">
        <v>730</v>
      </c>
      <c r="AH64" s="255" t="s">
        <v>693</v>
      </c>
      <c r="AI64" s="255" t="s">
        <v>692</v>
      </c>
      <c r="AJ64" s="255" t="s">
        <v>702</v>
      </c>
      <c r="AK64" s="255" t="s">
        <v>706</v>
      </c>
      <c r="AL64" s="255" t="s">
        <v>715</v>
      </c>
      <c r="AM64" s="255" t="s">
        <v>717</v>
      </c>
      <c r="AN64" s="255" t="s">
        <v>752</v>
      </c>
      <c r="AO64" s="255" t="s">
        <v>745</v>
      </c>
      <c r="AP64" s="255" t="s">
        <v>761</v>
      </c>
      <c r="AQ64" s="255" t="s">
        <v>768</v>
      </c>
      <c r="AR64" s="255" t="s">
        <v>168</v>
      </c>
      <c r="AS64" s="228"/>
      <c r="AT64" s="228"/>
      <c r="AU64" s="228"/>
      <c r="AV64" s="228"/>
      <c r="AW64" s="228"/>
      <c r="AX64" s="228"/>
      <c r="AY64" s="228"/>
      <c r="AZ64" s="228"/>
      <c r="BA64" s="228"/>
      <c r="BB64" s="228"/>
      <c r="BC64" s="228"/>
      <c r="BD64" s="228"/>
      <c r="BE64" s="228"/>
      <c r="BF64" s="228"/>
      <c r="BG64" s="228"/>
      <c r="BH64" s="228"/>
      <c r="BI64" s="228"/>
      <c r="BJ64" s="228"/>
      <c r="BK64" s="228"/>
      <c r="BL64" s="228"/>
      <c r="BM64" s="228"/>
      <c r="BN64" s="228"/>
      <c r="BO64" s="228"/>
      <c r="BP64" s="228"/>
      <c r="BQ64" s="228"/>
      <c r="BR64" s="228"/>
      <c r="BS64" s="228"/>
      <c r="BT64" s="228"/>
      <c r="BU64" s="228"/>
      <c r="BV64" s="228"/>
      <c r="BW64" s="228"/>
      <c r="BX64" s="228"/>
      <c r="BY64" s="228"/>
      <c r="BZ64" s="228"/>
      <c r="CA64" s="228"/>
      <c r="CB64" s="228"/>
      <c r="CC64" s="228"/>
      <c r="CD64" s="228"/>
      <c r="CE64" s="228"/>
      <c r="CF64" s="228"/>
      <c r="CG64" s="228"/>
      <c r="CH64" s="228"/>
      <c r="CI64" s="228"/>
      <c r="CJ64" s="228"/>
      <c r="CK64" s="228"/>
      <c r="CL64" s="228"/>
      <c r="CM64" s="228"/>
      <c r="CN64" s="228"/>
      <c r="CO64" s="228"/>
      <c r="CP64" s="228"/>
      <c r="CQ64" s="228"/>
      <c r="CR64" s="228"/>
      <c r="CS64" s="228"/>
      <c r="CT64" s="228"/>
      <c r="CU64" s="228"/>
      <c r="CV64" s="228"/>
      <c r="CW64" s="228"/>
      <c r="CX64" s="228"/>
      <c r="CY64" s="228"/>
      <c r="CZ64" s="228"/>
      <c r="DA64" s="228"/>
      <c r="DB64" s="228"/>
      <c r="DC64" s="228"/>
      <c r="DD64" s="228"/>
      <c r="DE64" s="228"/>
      <c r="DF64" s="228"/>
      <c r="DG64" s="228"/>
      <c r="DH64" s="228"/>
      <c r="DI64" s="228"/>
      <c r="DJ64" s="228"/>
      <c r="DK64" s="228"/>
      <c r="DL64" s="228"/>
      <c r="DM64" s="228"/>
      <c r="DN64" s="228"/>
      <c r="DO64" s="228"/>
      <c r="DP64" s="228"/>
      <c r="DQ64" s="228"/>
      <c r="DR64" s="228"/>
      <c r="DS64" s="228"/>
      <c r="DT64" s="228"/>
      <c r="DU64" s="228"/>
      <c r="DV64" s="228"/>
      <c r="DW64" s="228"/>
      <c r="DX64" s="228"/>
      <c r="DY64" s="228"/>
      <c r="DZ64" s="228"/>
      <c r="EA64" s="228"/>
      <c r="EB64" s="228"/>
      <c r="EC64" s="228"/>
      <c r="ED64" s="228"/>
      <c r="EE64" s="228"/>
      <c r="EF64" s="228"/>
      <c r="EG64" s="228"/>
      <c r="EH64" s="228"/>
      <c r="EI64" s="228"/>
      <c r="EJ64" s="228"/>
      <c r="EK64" s="228"/>
      <c r="EL64" s="228"/>
      <c r="EM64" s="228"/>
      <c r="EN64" s="228"/>
      <c r="EO64" s="228"/>
      <c r="EP64" s="228"/>
      <c r="EQ64" s="228"/>
      <c r="ER64" s="228"/>
      <c r="ES64" s="228"/>
      <c r="ET64" s="228"/>
      <c r="EU64" s="228"/>
      <c r="EV64" s="228"/>
      <c r="EW64" s="228"/>
      <c r="EX64" s="228"/>
      <c r="EY64" s="228"/>
      <c r="EZ64" s="228"/>
      <c r="FA64" s="228"/>
      <c r="FB64" s="228"/>
      <c r="FC64" s="228"/>
      <c r="FD64" s="228"/>
      <c r="FE64" s="228"/>
      <c r="FF64" s="228"/>
      <c r="FG64" s="228"/>
      <c r="FH64" s="228"/>
      <c r="FI64" s="228"/>
      <c r="FJ64" s="228"/>
      <c r="FK64" s="228"/>
      <c r="FL64" s="228"/>
      <c r="FM64" s="228"/>
      <c r="FN64" s="228"/>
      <c r="FO64" s="228"/>
      <c r="FP64" s="228"/>
      <c r="FQ64" s="228"/>
      <c r="FR64" s="228"/>
      <c r="FS64" s="228"/>
      <c r="FT64" s="228"/>
      <c r="FU64" s="228"/>
      <c r="FV64" s="228"/>
      <c r="FW64" s="228"/>
      <c r="FX64" s="228"/>
      <c r="FY64" s="228"/>
      <c r="FZ64" s="228"/>
      <c r="GA64" s="228"/>
      <c r="GB64" s="228"/>
      <c r="GC64" s="228"/>
      <c r="GD64" s="228"/>
      <c r="GE64" s="228"/>
      <c r="GF64" s="228"/>
      <c r="GG64" s="228"/>
      <c r="GH64" s="228"/>
      <c r="GI64" s="228"/>
      <c r="GJ64" s="228"/>
      <c r="GK64" s="228"/>
      <c r="GL64" s="228"/>
      <c r="GM64" s="228"/>
      <c r="GN64" s="228"/>
      <c r="GO64" s="228"/>
      <c r="GP64" s="228"/>
      <c r="GQ64" s="228"/>
      <c r="GR64" s="228"/>
      <c r="GS64" s="228"/>
      <c r="GT64" s="228"/>
      <c r="GU64" s="228"/>
      <c r="GV64" s="228"/>
      <c r="GW64" s="228"/>
      <c r="GX64" s="228"/>
      <c r="GY64" s="228"/>
      <c r="GZ64" s="228"/>
      <c r="HA64" s="228"/>
      <c r="HB64" s="228"/>
      <c r="HC64" s="228"/>
      <c r="HD64" s="228"/>
      <c r="HE64" s="228"/>
      <c r="HF64" s="228"/>
      <c r="HG64" s="228"/>
      <c r="HH64" s="228"/>
      <c r="HI64" s="228"/>
      <c r="HJ64" s="228"/>
      <c r="HK64" s="228"/>
      <c r="HL64" s="228"/>
      <c r="HM64" s="228"/>
      <c r="HN64" s="228"/>
      <c r="HO64" s="228"/>
      <c r="HP64" s="228"/>
      <c r="HQ64" s="228"/>
      <c r="HR64" s="228"/>
      <c r="HS64" s="228"/>
      <c r="HT64" s="228"/>
      <c r="HU64" s="228"/>
      <c r="HV64" s="228"/>
      <c r="HW64" s="228"/>
      <c r="HX64" s="228"/>
      <c r="HY64" s="228"/>
      <c r="HZ64" s="228"/>
      <c r="IA64" s="228"/>
      <c r="IB64" s="228"/>
      <c r="IC64" s="228"/>
      <c r="ID64" s="228"/>
      <c r="IE64" s="228"/>
      <c r="IF64" s="228"/>
      <c r="IG64" s="228"/>
      <c r="IH64" s="228"/>
      <c r="II64" s="228"/>
      <c r="IJ64" s="228"/>
      <c r="IK64" s="228"/>
      <c r="IL64" s="228"/>
      <c r="IM64" s="228"/>
      <c r="IN64" s="228"/>
      <c r="IO64" s="228"/>
      <c r="IP64" s="228"/>
      <c r="IQ64" s="228"/>
      <c r="IR64" s="228"/>
      <c r="IS64" s="228"/>
      <c r="IT64" s="228"/>
      <c r="IU64" s="228"/>
      <c r="IV64" s="228"/>
      <c r="IW64" s="228"/>
      <c r="IX64" s="228"/>
      <c r="IY64" s="228"/>
      <c r="IZ64" s="228"/>
      <c r="JA64" s="228"/>
      <c r="JB64" s="228"/>
      <c r="JC64" s="228"/>
      <c r="JD64" s="228"/>
      <c r="JE64" s="228"/>
      <c r="JF64" s="228"/>
      <c r="JG64" s="228"/>
      <c r="JH64" s="228"/>
      <c r="JI64" s="228"/>
      <c r="JJ64" s="228"/>
      <c r="JK64" s="228"/>
      <c r="JL64" s="228"/>
      <c r="JM64" s="228"/>
      <c r="JN64" s="228"/>
      <c r="JO64" s="228"/>
      <c r="JP64" s="228"/>
      <c r="JQ64" s="228"/>
      <c r="JR64" s="228"/>
      <c r="JS64" s="228"/>
      <c r="JT64" s="228"/>
      <c r="JU64" s="228"/>
      <c r="JV64" s="228"/>
      <c r="JW64" s="228"/>
      <c r="JX64" s="228"/>
      <c r="JY64" s="228"/>
      <c r="JZ64" s="228"/>
      <c r="KA64" s="228"/>
      <c r="KB64" s="228"/>
      <c r="KC64" s="228"/>
      <c r="KD64" s="228"/>
      <c r="KE64" s="228"/>
      <c r="KF64" s="228"/>
      <c r="KG64" s="228"/>
      <c r="KH64" s="228"/>
      <c r="KI64" s="228"/>
      <c r="KJ64" s="228"/>
      <c r="KK64" s="228"/>
      <c r="KL64" s="228"/>
      <c r="KM64" s="228"/>
      <c r="KN64" s="228"/>
      <c r="KO64" s="228"/>
      <c r="KP64" s="228"/>
      <c r="KQ64" s="228"/>
      <c r="KR64" s="228"/>
      <c r="KS64" s="228"/>
      <c r="KT64" s="228"/>
      <c r="KU64" s="228"/>
      <c r="KV64" s="228"/>
      <c r="KW64" s="479"/>
    </row>
    <row r="65" spans="1:309" s="226" customFormat="1" ht="21" customHeight="1">
      <c r="A65" s="109"/>
      <c r="B65" s="112">
        <v>59</v>
      </c>
      <c r="C65" s="53" t="str">
        <v>GNSP05</v>
      </c>
      <c r="D65" s="132" t="str">
        <f t="shared" si="6"/>
        <v>Volleyball</v>
      </c>
      <c r="E65" s="132">
        <f t="shared" si="7"/>
        <v>6</v>
      </c>
      <c r="F65" s="132" t="str">
        <f t="shared" si="8"/>
        <v>Group</v>
      </c>
      <c r="G65" s="132" t="str">
        <f t="shared" si="9"/>
        <v>Non-Stg</v>
      </c>
      <c r="H65" s="213" t="str">
        <f t="shared" si="11"/>
        <v>GENERAL</v>
      </c>
      <c r="I65" s="371" t="s">
        <v>797</v>
      </c>
      <c r="J65" s="371" t="s">
        <v>785</v>
      </c>
      <c r="K65" s="371" t="s">
        <v>729</v>
      </c>
      <c r="L65" s="371" t="s">
        <v>728</v>
      </c>
      <c r="M65" s="371" t="s">
        <v>735</v>
      </c>
      <c r="N65" s="371" t="s">
        <v>653</v>
      </c>
      <c r="O65" s="371"/>
      <c r="P65" s="371"/>
      <c r="Q65" s="371"/>
      <c r="R65" s="255" t="s">
        <v>751</v>
      </c>
      <c r="S65" s="255" t="s">
        <v>793</v>
      </c>
      <c r="T65" s="255" t="s">
        <v>780</v>
      </c>
      <c r="U65" s="255" t="s">
        <v>722</v>
      </c>
      <c r="V65" s="255" t="s">
        <v>666</v>
      </c>
      <c r="W65" s="255" t="s">
        <v>767</v>
      </c>
      <c r="X65" s="255"/>
      <c r="Y65" s="255"/>
      <c r="Z65" s="255"/>
      <c r="AA65" s="255" t="s">
        <v>725</v>
      </c>
      <c r="AB65" s="255" t="s">
        <v>727</v>
      </c>
      <c r="AC65" s="255" t="s">
        <v>730</v>
      </c>
      <c r="AD65" s="255" t="s">
        <v>790</v>
      </c>
      <c r="AE65" s="255" t="s">
        <v>791</v>
      </c>
      <c r="AF65" s="255" t="s">
        <v>169</v>
      </c>
      <c r="AG65" s="255"/>
      <c r="AH65" s="255"/>
      <c r="AI65" s="255"/>
      <c r="AJ65" s="255" t="s">
        <v>713</v>
      </c>
      <c r="AK65" s="255" t="s">
        <v>745</v>
      </c>
      <c r="AL65" s="255" t="s">
        <v>765</v>
      </c>
      <c r="AM65" s="255" t="s">
        <v>737</v>
      </c>
      <c r="AN65" s="255" t="s">
        <v>771</v>
      </c>
      <c r="AO65" s="255" t="s">
        <v>777</v>
      </c>
      <c r="AP65" s="255"/>
      <c r="AQ65" s="255"/>
      <c r="AR65" s="255"/>
      <c r="AS65" s="227"/>
      <c r="AT65" s="227"/>
      <c r="AU65" s="227"/>
      <c r="AV65" s="227"/>
      <c r="AW65" s="227"/>
      <c r="AX65" s="227"/>
      <c r="AY65" s="227"/>
      <c r="AZ65" s="227"/>
      <c r="BA65" s="227"/>
      <c r="BB65" s="227"/>
      <c r="BC65" s="227"/>
      <c r="BD65" s="227"/>
      <c r="BE65" s="227"/>
      <c r="BF65" s="227"/>
      <c r="BG65" s="227"/>
      <c r="BH65" s="227"/>
      <c r="BI65" s="227"/>
      <c r="BJ65" s="227"/>
      <c r="BK65" s="227"/>
      <c r="BL65" s="227"/>
      <c r="BM65" s="227"/>
      <c r="BN65" s="227"/>
      <c r="BO65" s="227"/>
      <c r="BP65" s="227"/>
      <c r="BQ65" s="227"/>
      <c r="BR65" s="227"/>
      <c r="BS65" s="227"/>
      <c r="BT65" s="227"/>
      <c r="BU65" s="227"/>
      <c r="BV65" s="227"/>
      <c r="BW65" s="227"/>
      <c r="BX65" s="227"/>
      <c r="BY65" s="227"/>
      <c r="BZ65" s="227"/>
      <c r="CA65" s="227"/>
      <c r="CB65" s="227"/>
      <c r="CC65" s="227"/>
      <c r="CD65" s="227"/>
      <c r="CE65" s="227"/>
      <c r="CF65" s="227"/>
      <c r="CG65" s="227"/>
      <c r="CH65" s="227"/>
      <c r="CI65" s="227"/>
      <c r="CJ65" s="227"/>
      <c r="CK65" s="227"/>
      <c r="CL65" s="227"/>
      <c r="CM65" s="227"/>
      <c r="CN65" s="227"/>
      <c r="CO65" s="227"/>
      <c r="CP65" s="227"/>
      <c r="CQ65" s="227"/>
      <c r="CR65" s="227"/>
      <c r="CS65" s="227"/>
      <c r="CT65" s="227"/>
      <c r="CU65" s="227"/>
      <c r="CV65" s="227"/>
      <c r="CW65" s="227"/>
      <c r="CX65" s="227"/>
      <c r="CY65" s="227"/>
      <c r="CZ65" s="227"/>
      <c r="DA65" s="227"/>
      <c r="DB65" s="227"/>
      <c r="DC65" s="227"/>
      <c r="DD65" s="227"/>
      <c r="DE65" s="227"/>
      <c r="DF65" s="227"/>
      <c r="DG65" s="227"/>
      <c r="DH65" s="227"/>
      <c r="DI65" s="227"/>
      <c r="DJ65" s="227"/>
      <c r="DK65" s="227"/>
      <c r="DL65" s="227"/>
      <c r="DM65" s="227"/>
      <c r="DN65" s="227"/>
      <c r="DO65" s="227"/>
      <c r="DP65" s="227"/>
      <c r="DQ65" s="227"/>
      <c r="DR65" s="227"/>
      <c r="DS65" s="227"/>
      <c r="DT65" s="227"/>
      <c r="DU65" s="227"/>
      <c r="DV65" s="227"/>
      <c r="DW65" s="227"/>
      <c r="DX65" s="227"/>
      <c r="DY65" s="227"/>
      <c r="DZ65" s="227"/>
      <c r="EA65" s="227"/>
      <c r="EB65" s="227"/>
      <c r="EC65" s="227"/>
      <c r="ED65" s="227"/>
      <c r="EE65" s="227"/>
      <c r="EF65" s="227"/>
      <c r="EG65" s="227"/>
      <c r="EH65" s="227"/>
      <c r="EI65" s="227"/>
      <c r="EJ65" s="227"/>
      <c r="EK65" s="227"/>
      <c r="EL65" s="227"/>
      <c r="EM65" s="227"/>
      <c r="EN65" s="227"/>
      <c r="EO65" s="227"/>
      <c r="EP65" s="227"/>
      <c r="EQ65" s="227"/>
      <c r="ER65" s="227"/>
      <c r="ES65" s="227"/>
      <c r="ET65" s="227"/>
      <c r="EU65" s="227"/>
      <c r="EV65" s="227"/>
      <c r="EW65" s="227"/>
      <c r="EX65" s="227"/>
      <c r="EY65" s="227"/>
      <c r="EZ65" s="227"/>
      <c r="FA65" s="227"/>
      <c r="FB65" s="227"/>
      <c r="FC65" s="227"/>
      <c r="FD65" s="227"/>
      <c r="FE65" s="227"/>
      <c r="FF65" s="227"/>
      <c r="FG65" s="227"/>
      <c r="FH65" s="227"/>
      <c r="FI65" s="227"/>
      <c r="FJ65" s="227"/>
      <c r="FK65" s="227"/>
      <c r="FL65" s="227"/>
      <c r="FM65" s="227"/>
      <c r="FN65" s="227"/>
      <c r="FO65" s="227"/>
      <c r="FP65" s="227"/>
      <c r="FQ65" s="227"/>
      <c r="FR65" s="227"/>
      <c r="FS65" s="227"/>
      <c r="FT65" s="227"/>
      <c r="FU65" s="227"/>
      <c r="FV65" s="227"/>
      <c r="FW65" s="227"/>
      <c r="FX65" s="227"/>
      <c r="FY65" s="227"/>
      <c r="FZ65" s="227"/>
      <c r="GA65" s="227"/>
      <c r="GB65" s="227"/>
      <c r="GC65" s="227"/>
      <c r="GD65" s="227"/>
      <c r="GE65" s="227"/>
      <c r="GF65" s="227"/>
      <c r="GG65" s="227"/>
      <c r="GH65" s="227"/>
      <c r="GI65" s="227"/>
      <c r="GJ65" s="227"/>
      <c r="GK65" s="227"/>
      <c r="GL65" s="227"/>
      <c r="GM65" s="227"/>
      <c r="GN65" s="227"/>
      <c r="GO65" s="227"/>
      <c r="GP65" s="227"/>
      <c r="GQ65" s="227"/>
      <c r="GR65" s="227"/>
      <c r="GS65" s="227"/>
      <c r="GT65" s="227"/>
      <c r="GU65" s="227"/>
      <c r="GV65" s="227"/>
      <c r="GW65" s="227"/>
      <c r="GX65" s="227"/>
      <c r="GY65" s="227"/>
      <c r="GZ65" s="227"/>
      <c r="HA65" s="227"/>
      <c r="HB65" s="227"/>
      <c r="HC65" s="227"/>
      <c r="HD65" s="227"/>
      <c r="HE65" s="227"/>
      <c r="HF65" s="227"/>
      <c r="HG65" s="227"/>
      <c r="HH65" s="227"/>
      <c r="HI65" s="227"/>
      <c r="HJ65" s="227"/>
      <c r="HK65" s="227"/>
      <c r="HL65" s="227"/>
      <c r="HM65" s="227"/>
      <c r="HN65" s="227"/>
      <c r="HO65" s="227"/>
      <c r="HP65" s="227"/>
      <c r="HQ65" s="227"/>
      <c r="HR65" s="227"/>
      <c r="HS65" s="227"/>
      <c r="HT65" s="227"/>
      <c r="HU65" s="227"/>
      <c r="HV65" s="227"/>
      <c r="HW65" s="227"/>
      <c r="HX65" s="227"/>
      <c r="HY65" s="227"/>
      <c r="HZ65" s="227"/>
      <c r="IA65" s="227"/>
      <c r="IB65" s="227"/>
      <c r="IC65" s="227"/>
      <c r="ID65" s="227"/>
      <c r="IE65" s="227"/>
      <c r="IF65" s="227"/>
      <c r="IG65" s="227"/>
      <c r="IH65" s="227"/>
      <c r="II65" s="227"/>
      <c r="IJ65" s="227"/>
      <c r="IK65" s="227"/>
      <c r="IL65" s="227"/>
      <c r="IM65" s="227"/>
      <c r="IN65" s="227"/>
      <c r="IO65" s="227"/>
      <c r="IP65" s="227"/>
      <c r="IQ65" s="227"/>
      <c r="IR65" s="227"/>
      <c r="IS65" s="227"/>
      <c r="IT65" s="227"/>
      <c r="IU65" s="227"/>
      <c r="IV65" s="227"/>
      <c r="IW65" s="227"/>
      <c r="IX65" s="227"/>
      <c r="IY65" s="227"/>
      <c r="IZ65" s="227"/>
      <c r="JA65" s="227"/>
      <c r="JB65" s="227"/>
      <c r="JC65" s="227"/>
      <c r="JD65" s="227"/>
      <c r="JE65" s="227"/>
      <c r="JF65" s="227"/>
      <c r="JG65" s="227"/>
      <c r="JH65" s="227"/>
      <c r="JI65" s="227"/>
      <c r="JJ65" s="227"/>
      <c r="JK65" s="227"/>
      <c r="JL65" s="227"/>
      <c r="JM65" s="227"/>
      <c r="JN65" s="227"/>
      <c r="JO65" s="227"/>
      <c r="JP65" s="227"/>
      <c r="JQ65" s="227"/>
      <c r="JR65" s="227"/>
      <c r="JS65" s="227"/>
      <c r="JT65" s="227"/>
      <c r="JU65" s="227"/>
      <c r="JV65" s="227"/>
      <c r="JW65" s="227"/>
      <c r="JX65" s="227"/>
      <c r="JY65" s="227"/>
      <c r="JZ65" s="227"/>
      <c r="KA65" s="227"/>
      <c r="KB65" s="227"/>
      <c r="KC65" s="227"/>
      <c r="KD65" s="227"/>
      <c r="KE65" s="227"/>
      <c r="KF65" s="227"/>
      <c r="KG65" s="227"/>
      <c r="KH65" s="227"/>
      <c r="KI65" s="227"/>
      <c r="KJ65" s="227"/>
      <c r="KK65" s="227"/>
      <c r="KL65" s="227"/>
      <c r="KM65" s="227"/>
      <c r="KN65" s="227"/>
      <c r="KO65" s="227"/>
      <c r="KP65" s="227"/>
      <c r="KQ65" s="227"/>
      <c r="KR65" s="227"/>
      <c r="KS65" s="227"/>
      <c r="KT65" s="227"/>
      <c r="KU65" s="227"/>
      <c r="KV65" s="227"/>
      <c r="KW65" s="479"/>
    </row>
    <row r="66" spans="1:309" s="226" customFormat="1" ht="21" customHeight="1" thickBot="1">
      <c r="A66" s="109"/>
      <c r="B66" s="112">
        <v>60</v>
      </c>
      <c r="C66" s="116"/>
      <c r="D66" s="136" t="str">
        <f t="shared" si="6"/>
        <v/>
      </c>
      <c r="E66" s="138" t="str">
        <f t="shared" si="7"/>
        <v/>
      </c>
      <c r="F66" s="138" t="str">
        <f t="shared" si="8"/>
        <v/>
      </c>
      <c r="G66" s="138" t="str">
        <f t="shared" si="9"/>
        <v/>
      </c>
      <c r="H66" s="138" t="str">
        <f t="shared" si="11"/>
        <v/>
      </c>
      <c r="I66" s="228"/>
      <c r="J66" s="228"/>
      <c r="K66" s="228"/>
      <c r="L66" s="228"/>
      <c r="M66" s="228"/>
      <c r="N66" s="228"/>
      <c r="O66" s="228"/>
      <c r="P66" s="228"/>
      <c r="Q66" s="228"/>
      <c r="R66" s="228"/>
      <c r="S66" s="228"/>
      <c r="T66" s="228"/>
      <c r="U66" s="228"/>
      <c r="V66" s="228"/>
      <c r="W66" s="228"/>
      <c r="X66" s="228"/>
      <c r="Y66" s="228"/>
      <c r="Z66" s="228"/>
      <c r="AA66" s="228"/>
      <c r="AB66" s="228"/>
      <c r="AC66" s="228"/>
      <c r="AD66" s="228"/>
      <c r="AE66" s="228"/>
      <c r="AF66" s="228"/>
      <c r="AG66" s="228"/>
      <c r="AH66" s="228"/>
      <c r="AI66" s="228"/>
      <c r="AJ66" s="228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8"/>
      <c r="AV66" s="228"/>
      <c r="AW66" s="228"/>
      <c r="AX66" s="228"/>
      <c r="AY66" s="228"/>
      <c r="AZ66" s="228"/>
      <c r="BA66" s="228"/>
      <c r="BB66" s="228"/>
      <c r="BC66" s="228"/>
      <c r="BD66" s="228"/>
      <c r="BE66" s="228"/>
      <c r="BF66" s="228"/>
      <c r="BG66" s="228"/>
      <c r="BH66" s="228"/>
      <c r="BI66" s="228"/>
      <c r="BJ66" s="228"/>
      <c r="BK66" s="228"/>
      <c r="BL66" s="228"/>
      <c r="BM66" s="228"/>
      <c r="BN66" s="228"/>
      <c r="BO66" s="228"/>
      <c r="BP66" s="228"/>
      <c r="BQ66" s="228"/>
      <c r="BR66" s="228"/>
      <c r="BS66" s="228"/>
      <c r="BT66" s="228"/>
      <c r="BU66" s="228"/>
      <c r="BV66" s="228"/>
      <c r="BW66" s="228"/>
      <c r="BX66" s="228"/>
      <c r="BY66" s="228"/>
      <c r="BZ66" s="228"/>
      <c r="CA66" s="228"/>
      <c r="CB66" s="228"/>
      <c r="CC66" s="228"/>
      <c r="CD66" s="228"/>
      <c r="CE66" s="228"/>
      <c r="CF66" s="228"/>
      <c r="CG66" s="228"/>
      <c r="CH66" s="228"/>
      <c r="CI66" s="228"/>
      <c r="CJ66" s="228"/>
      <c r="CK66" s="228"/>
      <c r="CL66" s="228"/>
      <c r="CM66" s="228"/>
      <c r="CN66" s="228"/>
      <c r="CO66" s="228"/>
      <c r="CP66" s="228"/>
      <c r="CQ66" s="228"/>
      <c r="CR66" s="228"/>
      <c r="CS66" s="228"/>
      <c r="CT66" s="228"/>
      <c r="CU66" s="228"/>
      <c r="CV66" s="228"/>
      <c r="CW66" s="228"/>
      <c r="CX66" s="228"/>
      <c r="CY66" s="228"/>
      <c r="CZ66" s="228"/>
      <c r="DA66" s="228"/>
      <c r="DB66" s="228"/>
      <c r="DC66" s="228"/>
      <c r="DD66" s="228"/>
      <c r="DE66" s="228"/>
      <c r="DF66" s="228"/>
      <c r="DG66" s="228"/>
      <c r="DH66" s="228"/>
      <c r="DI66" s="228"/>
      <c r="DJ66" s="228"/>
      <c r="DK66" s="228"/>
      <c r="DL66" s="228"/>
      <c r="DM66" s="228"/>
      <c r="DN66" s="228"/>
      <c r="DO66" s="228"/>
      <c r="DP66" s="228"/>
      <c r="DQ66" s="228"/>
      <c r="DR66" s="228"/>
      <c r="DS66" s="228"/>
      <c r="DT66" s="228"/>
      <c r="DU66" s="228"/>
      <c r="DV66" s="228"/>
      <c r="DW66" s="228"/>
      <c r="DX66" s="228"/>
      <c r="DY66" s="228"/>
      <c r="DZ66" s="228"/>
      <c r="EA66" s="228"/>
      <c r="EB66" s="228"/>
      <c r="EC66" s="228"/>
      <c r="ED66" s="228"/>
      <c r="EE66" s="228"/>
      <c r="EF66" s="228"/>
      <c r="EG66" s="228"/>
      <c r="EH66" s="228"/>
      <c r="EI66" s="228"/>
      <c r="EJ66" s="228"/>
      <c r="EK66" s="228"/>
      <c r="EL66" s="228"/>
      <c r="EM66" s="228"/>
      <c r="EN66" s="228"/>
      <c r="EO66" s="228"/>
      <c r="EP66" s="228"/>
      <c r="EQ66" s="228"/>
      <c r="ER66" s="228"/>
      <c r="ES66" s="228"/>
      <c r="ET66" s="228"/>
      <c r="EU66" s="228"/>
      <c r="EV66" s="228"/>
      <c r="EW66" s="228"/>
      <c r="EX66" s="228"/>
      <c r="EY66" s="228"/>
      <c r="EZ66" s="228"/>
      <c r="FA66" s="228"/>
      <c r="FB66" s="228"/>
      <c r="FC66" s="228"/>
      <c r="FD66" s="228"/>
      <c r="FE66" s="228"/>
      <c r="FF66" s="228"/>
      <c r="FG66" s="228"/>
      <c r="FH66" s="228"/>
      <c r="FI66" s="228"/>
      <c r="FJ66" s="228"/>
      <c r="FK66" s="228"/>
      <c r="FL66" s="228"/>
      <c r="FM66" s="228"/>
      <c r="FN66" s="228"/>
      <c r="FO66" s="228"/>
      <c r="FP66" s="228"/>
      <c r="FQ66" s="228"/>
      <c r="FR66" s="228"/>
      <c r="FS66" s="228"/>
      <c r="FT66" s="228"/>
      <c r="FU66" s="228"/>
      <c r="FV66" s="228"/>
      <c r="FW66" s="228"/>
      <c r="FX66" s="228"/>
      <c r="FY66" s="228"/>
      <c r="FZ66" s="228"/>
      <c r="GA66" s="228"/>
      <c r="GB66" s="228"/>
      <c r="GC66" s="228"/>
      <c r="GD66" s="228"/>
      <c r="GE66" s="228"/>
      <c r="GF66" s="228"/>
      <c r="GG66" s="228"/>
      <c r="GH66" s="228"/>
      <c r="GI66" s="228"/>
      <c r="GJ66" s="228"/>
      <c r="GK66" s="228"/>
      <c r="GL66" s="228"/>
      <c r="GM66" s="228"/>
      <c r="GN66" s="228"/>
      <c r="GO66" s="228"/>
      <c r="GP66" s="228"/>
      <c r="GQ66" s="228"/>
      <c r="GR66" s="228"/>
      <c r="GS66" s="228"/>
      <c r="GT66" s="228"/>
      <c r="GU66" s="228"/>
      <c r="GV66" s="228"/>
      <c r="GW66" s="228"/>
      <c r="GX66" s="228"/>
      <c r="GY66" s="228"/>
      <c r="GZ66" s="228"/>
      <c r="HA66" s="228"/>
      <c r="HB66" s="228"/>
      <c r="HC66" s="228"/>
      <c r="HD66" s="228"/>
      <c r="HE66" s="228"/>
      <c r="HF66" s="228"/>
      <c r="HG66" s="228"/>
      <c r="HH66" s="228"/>
      <c r="HI66" s="228"/>
      <c r="HJ66" s="228"/>
      <c r="HK66" s="228"/>
      <c r="HL66" s="228"/>
      <c r="HM66" s="228"/>
      <c r="HN66" s="228"/>
      <c r="HO66" s="228"/>
      <c r="HP66" s="228"/>
      <c r="HQ66" s="228"/>
      <c r="HR66" s="228"/>
      <c r="HS66" s="228"/>
      <c r="HT66" s="228"/>
      <c r="HU66" s="228"/>
      <c r="HV66" s="228"/>
      <c r="HW66" s="228"/>
      <c r="HX66" s="228"/>
      <c r="HY66" s="228"/>
      <c r="HZ66" s="228"/>
      <c r="IA66" s="228"/>
      <c r="IB66" s="228"/>
      <c r="IC66" s="228"/>
      <c r="ID66" s="228"/>
      <c r="IE66" s="228"/>
      <c r="IF66" s="228"/>
      <c r="IG66" s="228"/>
      <c r="IH66" s="228"/>
      <c r="II66" s="228"/>
      <c r="IJ66" s="228"/>
      <c r="IK66" s="228"/>
      <c r="IL66" s="228"/>
      <c r="IM66" s="228"/>
      <c r="IN66" s="228"/>
      <c r="IO66" s="228"/>
      <c r="IP66" s="228"/>
      <c r="IQ66" s="228"/>
      <c r="IR66" s="228"/>
      <c r="IS66" s="228"/>
      <c r="IT66" s="228"/>
      <c r="IU66" s="228"/>
      <c r="IV66" s="228"/>
      <c r="IW66" s="228"/>
      <c r="IX66" s="228"/>
      <c r="IY66" s="228"/>
      <c r="IZ66" s="228"/>
      <c r="JA66" s="228"/>
      <c r="JB66" s="228"/>
      <c r="JC66" s="228"/>
      <c r="JD66" s="228"/>
      <c r="JE66" s="228"/>
      <c r="JF66" s="228"/>
      <c r="JG66" s="228"/>
      <c r="JH66" s="228"/>
      <c r="JI66" s="228"/>
      <c r="JJ66" s="228"/>
      <c r="JK66" s="228"/>
      <c r="JL66" s="228"/>
      <c r="JM66" s="228"/>
      <c r="JN66" s="228"/>
      <c r="JO66" s="228"/>
      <c r="JP66" s="228"/>
      <c r="JQ66" s="228"/>
      <c r="JR66" s="228"/>
      <c r="JS66" s="228"/>
      <c r="JT66" s="228"/>
      <c r="JU66" s="228"/>
      <c r="JV66" s="228"/>
      <c r="JW66" s="228"/>
      <c r="JX66" s="228"/>
      <c r="JY66" s="228"/>
      <c r="JZ66" s="228"/>
      <c r="KA66" s="228"/>
      <c r="KB66" s="228"/>
      <c r="KC66" s="228"/>
      <c r="KD66" s="228"/>
      <c r="KE66" s="228"/>
      <c r="KF66" s="228"/>
      <c r="KG66" s="228"/>
      <c r="KH66" s="228"/>
      <c r="KI66" s="228"/>
      <c r="KJ66" s="228"/>
      <c r="KK66" s="228"/>
      <c r="KL66" s="228"/>
      <c r="KM66" s="228"/>
      <c r="KN66" s="228"/>
      <c r="KO66" s="228"/>
      <c r="KP66" s="228"/>
      <c r="KQ66" s="228"/>
      <c r="KR66" s="228"/>
      <c r="KS66" s="228"/>
      <c r="KT66" s="228"/>
      <c r="KU66" s="228"/>
      <c r="KV66" s="228"/>
      <c r="KW66" s="479"/>
    </row>
    <row r="67" spans="1:309" s="226" customFormat="1" ht="21" customHeight="1">
      <c r="A67" s="109"/>
      <c r="B67" s="112">
        <v>61</v>
      </c>
      <c r="C67" s="53"/>
      <c r="D67" s="132" t="str">
        <f t="shared" si="6"/>
        <v/>
      </c>
      <c r="E67" s="132" t="str">
        <f t="shared" si="7"/>
        <v/>
      </c>
      <c r="F67" s="132" t="str">
        <f t="shared" si="8"/>
        <v/>
      </c>
      <c r="G67" s="132" t="str">
        <f t="shared" si="9"/>
        <v/>
      </c>
      <c r="H67" s="213" t="str">
        <f t="shared" si="11"/>
        <v/>
      </c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  <c r="AA67" s="227"/>
      <c r="AB67" s="227"/>
      <c r="AC67" s="227"/>
      <c r="AD67" s="227"/>
      <c r="AE67" s="227"/>
      <c r="AF67" s="227"/>
      <c r="AG67" s="227"/>
      <c r="AH67" s="227"/>
      <c r="AI67" s="227"/>
      <c r="AJ67" s="227"/>
      <c r="AK67" s="227"/>
      <c r="AL67" s="227"/>
      <c r="AM67" s="227"/>
      <c r="AN67" s="227"/>
      <c r="AO67" s="227"/>
      <c r="AP67" s="227"/>
      <c r="AQ67" s="227"/>
      <c r="AR67" s="227"/>
      <c r="AS67" s="227"/>
      <c r="AT67" s="227"/>
      <c r="AU67" s="227"/>
      <c r="AV67" s="227"/>
      <c r="AW67" s="227"/>
      <c r="AX67" s="227"/>
      <c r="AY67" s="227"/>
      <c r="AZ67" s="227"/>
      <c r="BA67" s="227"/>
      <c r="BB67" s="227"/>
      <c r="BC67" s="227"/>
      <c r="BD67" s="227"/>
      <c r="BE67" s="227"/>
      <c r="BF67" s="227"/>
      <c r="BG67" s="227"/>
      <c r="BH67" s="227"/>
      <c r="BI67" s="227"/>
      <c r="BJ67" s="227"/>
      <c r="BK67" s="227"/>
      <c r="BL67" s="227"/>
      <c r="BM67" s="227"/>
      <c r="BN67" s="227"/>
      <c r="BO67" s="227"/>
      <c r="BP67" s="227"/>
      <c r="BQ67" s="227"/>
      <c r="BR67" s="227"/>
      <c r="BS67" s="227"/>
      <c r="BT67" s="227"/>
      <c r="BU67" s="227"/>
      <c r="BV67" s="227"/>
      <c r="BW67" s="227"/>
      <c r="BX67" s="227"/>
      <c r="BY67" s="227"/>
      <c r="BZ67" s="227"/>
      <c r="CA67" s="227"/>
      <c r="CB67" s="227"/>
      <c r="CC67" s="227"/>
      <c r="CD67" s="227"/>
      <c r="CE67" s="227"/>
      <c r="CF67" s="227"/>
      <c r="CG67" s="227"/>
      <c r="CH67" s="227"/>
      <c r="CI67" s="227"/>
      <c r="CJ67" s="227"/>
      <c r="CK67" s="227"/>
      <c r="CL67" s="227"/>
      <c r="CM67" s="227"/>
      <c r="CN67" s="227"/>
      <c r="CO67" s="227"/>
      <c r="CP67" s="227"/>
      <c r="CQ67" s="227"/>
      <c r="CR67" s="227"/>
      <c r="CS67" s="227"/>
      <c r="CT67" s="227"/>
      <c r="CU67" s="227"/>
      <c r="CV67" s="227"/>
      <c r="CW67" s="227"/>
      <c r="CX67" s="227"/>
      <c r="CY67" s="227"/>
      <c r="CZ67" s="227"/>
      <c r="DA67" s="227"/>
      <c r="DB67" s="227"/>
      <c r="DC67" s="227"/>
      <c r="DD67" s="227"/>
      <c r="DE67" s="227"/>
      <c r="DF67" s="227"/>
      <c r="DG67" s="227"/>
      <c r="DH67" s="227"/>
      <c r="DI67" s="227"/>
      <c r="DJ67" s="227"/>
      <c r="DK67" s="227"/>
      <c r="DL67" s="227"/>
      <c r="DM67" s="227"/>
      <c r="DN67" s="227"/>
      <c r="DO67" s="227"/>
      <c r="DP67" s="227"/>
      <c r="DQ67" s="227"/>
      <c r="DR67" s="227"/>
      <c r="DS67" s="227"/>
      <c r="DT67" s="227"/>
      <c r="DU67" s="227"/>
      <c r="DV67" s="227"/>
      <c r="DW67" s="227"/>
      <c r="DX67" s="227"/>
      <c r="DY67" s="227"/>
      <c r="DZ67" s="227"/>
      <c r="EA67" s="227"/>
      <c r="EB67" s="227"/>
      <c r="EC67" s="227"/>
      <c r="ED67" s="227"/>
      <c r="EE67" s="227"/>
      <c r="EF67" s="227"/>
      <c r="EG67" s="227"/>
      <c r="EH67" s="227"/>
      <c r="EI67" s="227"/>
      <c r="EJ67" s="227"/>
      <c r="EK67" s="227"/>
      <c r="EL67" s="227"/>
      <c r="EM67" s="227"/>
      <c r="EN67" s="227"/>
      <c r="EO67" s="227"/>
      <c r="EP67" s="227"/>
      <c r="EQ67" s="227"/>
      <c r="ER67" s="227"/>
      <c r="ES67" s="227"/>
      <c r="ET67" s="227"/>
      <c r="EU67" s="227"/>
      <c r="EV67" s="227"/>
      <c r="EW67" s="227"/>
      <c r="EX67" s="227"/>
      <c r="EY67" s="227"/>
      <c r="EZ67" s="227"/>
      <c r="FA67" s="227"/>
      <c r="FB67" s="227"/>
      <c r="FC67" s="227"/>
      <c r="FD67" s="227"/>
      <c r="FE67" s="227"/>
      <c r="FF67" s="227"/>
      <c r="FG67" s="227"/>
      <c r="FH67" s="227"/>
      <c r="FI67" s="227"/>
      <c r="FJ67" s="227"/>
      <c r="FK67" s="227"/>
      <c r="FL67" s="227"/>
      <c r="FM67" s="227"/>
      <c r="FN67" s="227"/>
      <c r="FO67" s="227"/>
      <c r="FP67" s="227"/>
      <c r="FQ67" s="227"/>
      <c r="FR67" s="227"/>
      <c r="FS67" s="227"/>
      <c r="FT67" s="227"/>
      <c r="FU67" s="227"/>
      <c r="FV67" s="227"/>
      <c r="FW67" s="227"/>
      <c r="FX67" s="227"/>
      <c r="FY67" s="227"/>
      <c r="FZ67" s="227"/>
      <c r="GA67" s="227"/>
      <c r="GB67" s="227"/>
      <c r="GC67" s="227"/>
      <c r="GD67" s="227"/>
      <c r="GE67" s="227"/>
      <c r="GF67" s="227"/>
      <c r="GG67" s="227"/>
      <c r="GH67" s="227"/>
      <c r="GI67" s="227"/>
      <c r="GJ67" s="227"/>
      <c r="GK67" s="227"/>
      <c r="GL67" s="227"/>
      <c r="GM67" s="227"/>
      <c r="GN67" s="227"/>
      <c r="GO67" s="227"/>
      <c r="GP67" s="227"/>
      <c r="GQ67" s="227"/>
      <c r="GR67" s="227"/>
      <c r="GS67" s="227"/>
      <c r="GT67" s="227"/>
      <c r="GU67" s="227"/>
      <c r="GV67" s="227"/>
      <c r="GW67" s="227"/>
      <c r="GX67" s="227"/>
      <c r="GY67" s="227"/>
      <c r="GZ67" s="227"/>
      <c r="HA67" s="227"/>
      <c r="HB67" s="227"/>
      <c r="HC67" s="227"/>
      <c r="HD67" s="227"/>
      <c r="HE67" s="227"/>
      <c r="HF67" s="227"/>
      <c r="HG67" s="227"/>
      <c r="HH67" s="227"/>
      <c r="HI67" s="227"/>
      <c r="HJ67" s="227"/>
      <c r="HK67" s="227"/>
      <c r="HL67" s="227"/>
      <c r="HM67" s="227"/>
      <c r="HN67" s="227"/>
      <c r="HO67" s="227"/>
      <c r="HP67" s="227"/>
      <c r="HQ67" s="227"/>
      <c r="HR67" s="227"/>
      <c r="HS67" s="227"/>
      <c r="HT67" s="227"/>
      <c r="HU67" s="227"/>
      <c r="HV67" s="227"/>
      <c r="HW67" s="227"/>
      <c r="HX67" s="227"/>
      <c r="HY67" s="227"/>
      <c r="HZ67" s="227"/>
      <c r="IA67" s="227"/>
      <c r="IB67" s="227"/>
      <c r="IC67" s="227"/>
      <c r="ID67" s="227"/>
      <c r="IE67" s="227"/>
      <c r="IF67" s="227"/>
      <c r="IG67" s="227"/>
      <c r="IH67" s="227"/>
      <c r="II67" s="227"/>
      <c r="IJ67" s="227"/>
      <c r="IK67" s="227"/>
      <c r="IL67" s="227"/>
      <c r="IM67" s="227"/>
      <c r="IN67" s="227"/>
      <c r="IO67" s="227"/>
      <c r="IP67" s="227"/>
      <c r="IQ67" s="227"/>
      <c r="IR67" s="227"/>
      <c r="IS67" s="227"/>
      <c r="IT67" s="227"/>
      <c r="IU67" s="227"/>
      <c r="IV67" s="227"/>
      <c r="IW67" s="227"/>
      <c r="IX67" s="227"/>
      <c r="IY67" s="227"/>
      <c r="IZ67" s="227"/>
      <c r="JA67" s="227"/>
      <c r="JB67" s="227"/>
      <c r="JC67" s="227"/>
      <c r="JD67" s="227"/>
      <c r="JE67" s="227"/>
      <c r="JF67" s="227"/>
      <c r="JG67" s="227"/>
      <c r="JH67" s="227"/>
      <c r="JI67" s="227"/>
      <c r="JJ67" s="227"/>
      <c r="JK67" s="227"/>
      <c r="JL67" s="227"/>
      <c r="JM67" s="227"/>
      <c r="JN67" s="227"/>
      <c r="JO67" s="227"/>
      <c r="JP67" s="227"/>
      <c r="JQ67" s="227"/>
      <c r="JR67" s="227"/>
      <c r="JS67" s="227"/>
      <c r="JT67" s="227"/>
      <c r="JU67" s="227"/>
      <c r="JV67" s="227"/>
      <c r="JW67" s="227"/>
      <c r="JX67" s="227"/>
      <c r="JY67" s="227"/>
      <c r="JZ67" s="227"/>
      <c r="KA67" s="227"/>
      <c r="KB67" s="227"/>
      <c r="KC67" s="227"/>
      <c r="KD67" s="227"/>
      <c r="KE67" s="227"/>
      <c r="KF67" s="227"/>
      <c r="KG67" s="227"/>
      <c r="KH67" s="227"/>
      <c r="KI67" s="227"/>
      <c r="KJ67" s="227"/>
      <c r="KK67" s="227"/>
      <c r="KL67" s="227"/>
      <c r="KM67" s="227"/>
      <c r="KN67" s="227"/>
      <c r="KO67" s="227"/>
      <c r="KP67" s="227"/>
      <c r="KQ67" s="227"/>
      <c r="KR67" s="227"/>
      <c r="KS67" s="227"/>
      <c r="KT67" s="227"/>
      <c r="KU67" s="227"/>
      <c r="KV67" s="227"/>
      <c r="KW67" s="479"/>
    </row>
    <row r="68" spans="1:309" s="226" customFormat="1" ht="21" customHeight="1" thickBot="1">
      <c r="A68" s="109"/>
      <c r="B68" s="112">
        <v>62</v>
      </c>
      <c r="C68" s="116"/>
      <c r="D68" s="136" t="str">
        <f t="shared" si="6"/>
        <v/>
      </c>
      <c r="E68" s="138" t="str">
        <f t="shared" si="7"/>
        <v/>
      </c>
      <c r="F68" s="138" t="str">
        <f t="shared" si="8"/>
        <v/>
      </c>
      <c r="G68" s="138" t="str">
        <f t="shared" si="9"/>
        <v/>
      </c>
      <c r="H68" s="138" t="str">
        <f t="shared" si="11"/>
        <v/>
      </c>
      <c r="I68" s="228"/>
      <c r="J68" s="228"/>
      <c r="K68" s="228"/>
      <c r="L68" s="228"/>
      <c r="M68" s="228"/>
      <c r="N68" s="228"/>
      <c r="O68" s="228"/>
      <c r="P68" s="228"/>
      <c r="Q68" s="228"/>
      <c r="R68" s="228"/>
      <c r="S68" s="228"/>
      <c r="T68" s="228"/>
      <c r="U68" s="228"/>
      <c r="V68" s="228"/>
      <c r="W68" s="228"/>
      <c r="X68" s="228"/>
      <c r="Y68" s="228"/>
      <c r="Z68" s="228"/>
      <c r="AA68" s="228"/>
      <c r="AB68" s="228"/>
      <c r="AC68" s="228"/>
      <c r="AD68" s="228"/>
      <c r="AE68" s="228"/>
      <c r="AF68" s="228"/>
      <c r="AG68" s="228"/>
      <c r="AH68" s="228"/>
      <c r="AI68" s="228"/>
      <c r="AJ68" s="228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8"/>
      <c r="AV68" s="228"/>
      <c r="AW68" s="228"/>
      <c r="AX68" s="228"/>
      <c r="AY68" s="228"/>
      <c r="AZ68" s="228"/>
      <c r="BA68" s="228"/>
      <c r="BB68" s="228"/>
      <c r="BC68" s="228"/>
      <c r="BD68" s="228"/>
      <c r="BE68" s="228"/>
      <c r="BF68" s="228"/>
      <c r="BG68" s="228"/>
      <c r="BH68" s="228"/>
      <c r="BI68" s="228"/>
      <c r="BJ68" s="228"/>
      <c r="BK68" s="228"/>
      <c r="BL68" s="228"/>
      <c r="BM68" s="228"/>
      <c r="BN68" s="228"/>
      <c r="BO68" s="228"/>
      <c r="BP68" s="228"/>
      <c r="BQ68" s="228"/>
      <c r="BR68" s="228"/>
      <c r="BS68" s="228"/>
      <c r="BT68" s="228"/>
      <c r="BU68" s="228"/>
      <c r="BV68" s="228"/>
      <c r="BW68" s="228"/>
      <c r="BX68" s="228"/>
      <c r="BY68" s="228"/>
      <c r="BZ68" s="228"/>
      <c r="CA68" s="228"/>
      <c r="CB68" s="228"/>
      <c r="CC68" s="228"/>
      <c r="CD68" s="228"/>
      <c r="CE68" s="228"/>
      <c r="CF68" s="228"/>
      <c r="CG68" s="228"/>
      <c r="CH68" s="228"/>
      <c r="CI68" s="228"/>
      <c r="CJ68" s="228"/>
      <c r="CK68" s="228"/>
      <c r="CL68" s="228"/>
      <c r="CM68" s="228"/>
      <c r="CN68" s="228"/>
      <c r="CO68" s="228"/>
      <c r="CP68" s="228"/>
      <c r="CQ68" s="228"/>
      <c r="CR68" s="228"/>
      <c r="CS68" s="228"/>
      <c r="CT68" s="228"/>
      <c r="CU68" s="228"/>
      <c r="CV68" s="228"/>
      <c r="CW68" s="228"/>
      <c r="CX68" s="228"/>
      <c r="CY68" s="228"/>
      <c r="CZ68" s="228"/>
      <c r="DA68" s="228"/>
      <c r="DB68" s="228"/>
      <c r="DC68" s="228"/>
      <c r="DD68" s="228"/>
      <c r="DE68" s="228"/>
      <c r="DF68" s="228"/>
      <c r="DG68" s="228"/>
      <c r="DH68" s="228"/>
      <c r="DI68" s="228"/>
      <c r="DJ68" s="228"/>
      <c r="DK68" s="228"/>
      <c r="DL68" s="228"/>
      <c r="DM68" s="228"/>
      <c r="DN68" s="228"/>
      <c r="DO68" s="228"/>
      <c r="DP68" s="228"/>
      <c r="DQ68" s="228"/>
      <c r="DR68" s="228"/>
      <c r="DS68" s="228"/>
      <c r="DT68" s="228"/>
      <c r="DU68" s="228"/>
      <c r="DV68" s="228"/>
      <c r="DW68" s="228"/>
      <c r="DX68" s="228"/>
      <c r="DY68" s="228"/>
      <c r="DZ68" s="228"/>
      <c r="EA68" s="228"/>
      <c r="EB68" s="228"/>
      <c r="EC68" s="228"/>
      <c r="ED68" s="228"/>
      <c r="EE68" s="228"/>
      <c r="EF68" s="228"/>
      <c r="EG68" s="228"/>
      <c r="EH68" s="228"/>
      <c r="EI68" s="228"/>
      <c r="EJ68" s="228"/>
      <c r="EK68" s="228"/>
      <c r="EL68" s="228"/>
      <c r="EM68" s="228"/>
      <c r="EN68" s="228"/>
      <c r="EO68" s="228"/>
      <c r="EP68" s="228"/>
      <c r="EQ68" s="228"/>
      <c r="ER68" s="228"/>
      <c r="ES68" s="228"/>
      <c r="ET68" s="228"/>
      <c r="EU68" s="228"/>
      <c r="EV68" s="228"/>
      <c r="EW68" s="228"/>
      <c r="EX68" s="228"/>
      <c r="EY68" s="228"/>
      <c r="EZ68" s="228"/>
      <c r="FA68" s="228"/>
      <c r="FB68" s="228"/>
      <c r="FC68" s="228"/>
      <c r="FD68" s="228"/>
      <c r="FE68" s="228"/>
      <c r="FF68" s="228"/>
      <c r="FG68" s="228"/>
      <c r="FH68" s="228"/>
      <c r="FI68" s="228"/>
      <c r="FJ68" s="228"/>
      <c r="FK68" s="228"/>
      <c r="FL68" s="228"/>
      <c r="FM68" s="228"/>
      <c r="FN68" s="228"/>
      <c r="FO68" s="228"/>
      <c r="FP68" s="228"/>
      <c r="FQ68" s="228"/>
      <c r="FR68" s="228"/>
      <c r="FS68" s="228"/>
      <c r="FT68" s="228"/>
      <c r="FU68" s="228"/>
      <c r="FV68" s="228"/>
      <c r="FW68" s="228"/>
      <c r="FX68" s="228"/>
      <c r="FY68" s="228"/>
      <c r="FZ68" s="228"/>
      <c r="GA68" s="228"/>
      <c r="GB68" s="228"/>
      <c r="GC68" s="228"/>
      <c r="GD68" s="228"/>
      <c r="GE68" s="228"/>
      <c r="GF68" s="228"/>
      <c r="GG68" s="228"/>
      <c r="GH68" s="228"/>
      <c r="GI68" s="228"/>
      <c r="GJ68" s="228"/>
      <c r="GK68" s="228"/>
      <c r="GL68" s="228"/>
      <c r="GM68" s="228"/>
      <c r="GN68" s="228"/>
      <c r="GO68" s="228"/>
      <c r="GP68" s="228"/>
      <c r="GQ68" s="228"/>
      <c r="GR68" s="228"/>
      <c r="GS68" s="228"/>
      <c r="GT68" s="228"/>
      <c r="GU68" s="228"/>
      <c r="GV68" s="228"/>
      <c r="GW68" s="228"/>
      <c r="GX68" s="228"/>
      <c r="GY68" s="228"/>
      <c r="GZ68" s="228"/>
      <c r="HA68" s="228"/>
      <c r="HB68" s="228"/>
      <c r="HC68" s="228"/>
      <c r="HD68" s="228"/>
      <c r="HE68" s="228"/>
      <c r="HF68" s="228"/>
      <c r="HG68" s="228"/>
      <c r="HH68" s="228"/>
      <c r="HI68" s="228"/>
      <c r="HJ68" s="228"/>
      <c r="HK68" s="228"/>
      <c r="HL68" s="228"/>
      <c r="HM68" s="228"/>
      <c r="HN68" s="228"/>
      <c r="HO68" s="228"/>
      <c r="HP68" s="228"/>
      <c r="HQ68" s="228"/>
      <c r="HR68" s="228"/>
      <c r="HS68" s="228"/>
      <c r="HT68" s="228"/>
      <c r="HU68" s="228"/>
      <c r="HV68" s="228"/>
      <c r="HW68" s="228"/>
      <c r="HX68" s="228"/>
      <c r="HY68" s="228"/>
      <c r="HZ68" s="228"/>
      <c r="IA68" s="228"/>
      <c r="IB68" s="228"/>
      <c r="IC68" s="228"/>
      <c r="ID68" s="228"/>
      <c r="IE68" s="228"/>
      <c r="IF68" s="228"/>
      <c r="IG68" s="228"/>
      <c r="IH68" s="228"/>
      <c r="II68" s="228"/>
      <c r="IJ68" s="228"/>
      <c r="IK68" s="228"/>
      <c r="IL68" s="228"/>
      <c r="IM68" s="228"/>
      <c r="IN68" s="228"/>
      <c r="IO68" s="228"/>
      <c r="IP68" s="228"/>
      <c r="IQ68" s="228"/>
      <c r="IR68" s="228"/>
      <c r="IS68" s="228"/>
      <c r="IT68" s="228"/>
      <c r="IU68" s="228"/>
      <c r="IV68" s="228"/>
      <c r="IW68" s="228"/>
      <c r="IX68" s="228"/>
      <c r="IY68" s="228"/>
      <c r="IZ68" s="228"/>
      <c r="JA68" s="228"/>
      <c r="JB68" s="228"/>
      <c r="JC68" s="228"/>
      <c r="JD68" s="228"/>
      <c r="JE68" s="228"/>
      <c r="JF68" s="228"/>
      <c r="JG68" s="228"/>
      <c r="JH68" s="228"/>
      <c r="JI68" s="228"/>
      <c r="JJ68" s="228"/>
      <c r="JK68" s="228"/>
      <c r="JL68" s="228"/>
      <c r="JM68" s="228"/>
      <c r="JN68" s="228"/>
      <c r="JO68" s="228"/>
      <c r="JP68" s="228"/>
      <c r="JQ68" s="228"/>
      <c r="JR68" s="228"/>
      <c r="JS68" s="228"/>
      <c r="JT68" s="228"/>
      <c r="JU68" s="228"/>
      <c r="JV68" s="228"/>
      <c r="JW68" s="228"/>
      <c r="JX68" s="228"/>
      <c r="JY68" s="228"/>
      <c r="JZ68" s="228"/>
      <c r="KA68" s="228"/>
      <c r="KB68" s="228"/>
      <c r="KC68" s="228"/>
      <c r="KD68" s="228"/>
      <c r="KE68" s="228"/>
      <c r="KF68" s="228"/>
      <c r="KG68" s="228"/>
      <c r="KH68" s="228"/>
      <c r="KI68" s="228"/>
      <c r="KJ68" s="228"/>
      <c r="KK68" s="228"/>
      <c r="KL68" s="228"/>
      <c r="KM68" s="228"/>
      <c r="KN68" s="228"/>
      <c r="KO68" s="228"/>
      <c r="KP68" s="228"/>
      <c r="KQ68" s="228"/>
      <c r="KR68" s="228"/>
      <c r="KS68" s="228"/>
      <c r="KT68" s="228"/>
      <c r="KU68" s="228"/>
      <c r="KV68" s="228"/>
      <c r="KW68" s="479"/>
    </row>
    <row r="69" spans="1:309" s="226" customFormat="1" ht="21" customHeight="1">
      <c r="A69" s="109"/>
      <c r="B69" s="112">
        <v>63</v>
      </c>
      <c r="C69" s="53"/>
      <c r="D69" s="132" t="str">
        <f t="shared" si="6"/>
        <v/>
      </c>
      <c r="E69" s="132" t="str">
        <f t="shared" si="7"/>
        <v/>
      </c>
      <c r="F69" s="132" t="str">
        <f t="shared" si="8"/>
        <v/>
      </c>
      <c r="G69" s="132" t="str">
        <f t="shared" si="9"/>
        <v/>
      </c>
      <c r="H69" s="213" t="str">
        <f t="shared" si="11"/>
        <v/>
      </c>
      <c r="I69" s="227"/>
      <c r="J69" s="227"/>
      <c r="K69" s="227"/>
      <c r="L69" s="227"/>
      <c r="M69" s="227"/>
      <c r="N69" s="227"/>
      <c r="O69" s="227"/>
      <c r="P69" s="227"/>
      <c r="Q69" s="227"/>
      <c r="R69" s="227"/>
      <c r="S69" s="227"/>
      <c r="T69" s="227"/>
      <c r="U69" s="227"/>
      <c r="V69" s="227"/>
      <c r="W69" s="227"/>
      <c r="X69" s="227"/>
      <c r="Y69" s="227"/>
      <c r="Z69" s="227"/>
      <c r="AA69" s="227"/>
      <c r="AB69" s="227"/>
      <c r="AC69" s="227"/>
      <c r="AD69" s="227"/>
      <c r="AE69" s="227"/>
      <c r="AF69" s="227"/>
      <c r="AG69" s="227"/>
      <c r="AH69" s="227"/>
      <c r="AI69" s="227"/>
      <c r="AJ69" s="227"/>
      <c r="AK69" s="227"/>
      <c r="AL69" s="227"/>
      <c r="AM69" s="227"/>
      <c r="AN69" s="227"/>
      <c r="AO69" s="227"/>
      <c r="AP69" s="227"/>
      <c r="AQ69" s="227"/>
      <c r="AR69" s="227"/>
      <c r="AS69" s="227"/>
      <c r="AT69" s="227"/>
      <c r="AU69" s="227"/>
      <c r="AV69" s="227"/>
      <c r="AW69" s="227"/>
      <c r="AX69" s="227"/>
      <c r="AY69" s="227"/>
      <c r="AZ69" s="227"/>
      <c r="BA69" s="227"/>
      <c r="BB69" s="227"/>
      <c r="BC69" s="227"/>
      <c r="BD69" s="227"/>
      <c r="BE69" s="227"/>
      <c r="BF69" s="227"/>
      <c r="BG69" s="227"/>
      <c r="BH69" s="227"/>
      <c r="BI69" s="227"/>
      <c r="BJ69" s="227"/>
      <c r="BK69" s="227"/>
      <c r="BL69" s="227"/>
      <c r="BM69" s="227"/>
      <c r="BN69" s="227"/>
      <c r="BO69" s="227"/>
      <c r="BP69" s="227"/>
      <c r="BQ69" s="227"/>
      <c r="BR69" s="227"/>
      <c r="BS69" s="227"/>
      <c r="BT69" s="227"/>
      <c r="BU69" s="227"/>
      <c r="BV69" s="227"/>
      <c r="BW69" s="227"/>
      <c r="BX69" s="227"/>
      <c r="BY69" s="227"/>
      <c r="BZ69" s="227"/>
      <c r="CA69" s="227"/>
      <c r="CB69" s="227"/>
      <c r="CC69" s="227"/>
      <c r="CD69" s="227"/>
      <c r="CE69" s="227"/>
      <c r="CF69" s="227"/>
      <c r="CG69" s="227"/>
      <c r="CH69" s="227"/>
      <c r="CI69" s="227"/>
      <c r="CJ69" s="227"/>
      <c r="CK69" s="227"/>
      <c r="CL69" s="227"/>
      <c r="CM69" s="227"/>
      <c r="CN69" s="227"/>
      <c r="CO69" s="227"/>
      <c r="CP69" s="227"/>
      <c r="CQ69" s="227"/>
      <c r="CR69" s="227"/>
      <c r="CS69" s="227"/>
      <c r="CT69" s="227"/>
      <c r="CU69" s="227"/>
      <c r="CV69" s="227"/>
      <c r="CW69" s="227"/>
      <c r="CX69" s="227"/>
      <c r="CY69" s="227"/>
      <c r="CZ69" s="227"/>
      <c r="DA69" s="227"/>
      <c r="DB69" s="227"/>
      <c r="DC69" s="227"/>
      <c r="DD69" s="227"/>
      <c r="DE69" s="227"/>
      <c r="DF69" s="227"/>
      <c r="DG69" s="227"/>
      <c r="DH69" s="227"/>
      <c r="DI69" s="227"/>
      <c r="DJ69" s="227"/>
      <c r="DK69" s="227"/>
      <c r="DL69" s="227"/>
      <c r="DM69" s="227"/>
      <c r="DN69" s="227"/>
      <c r="DO69" s="227"/>
      <c r="DP69" s="227"/>
      <c r="DQ69" s="227"/>
      <c r="DR69" s="227"/>
      <c r="DS69" s="227"/>
      <c r="DT69" s="227"/>
      <c r="DU69" s="227"/>
      <c r="DV69" s="227"/>
      <c r="DW69" s="227"/>
      <c r="DX69" s="227"/>
      <c r="DY69" s="227"/>
      <c r="DZ69" s="227"/>
      <c r="EA69" s="227"/>
      <c r="EB69" s="227"/>
      <c r="EC69" s="227"/>
      <c r="ED69" s="227"/>
      <c r="EE69" s="227"/>
      <c r="EF69" s="227"/>
      <c r="EG69" s="227"/>
      <c r="EH69" s="227"/>
      <c r="EI69" s="227"/>
      <c r="EJ69" s="227"/>
      <c r="EK69" s="227"/>
      <c r="EL69" s="227"/>
      <c r="EM69" s="227"/>
      <c r="EN69" s="227"/>
      <c r="EO69" s="227"/>
      <c r="EP69" s="227"/>
      <c r="EQ69" s="227"/>
      <c r="ER69" s="227"/>
      <c r="ES69" s="227"/>
      <c r="ET69" s="227"/>
      <c r="EU69" s="227"/>
      <c r="EV69" s="227"/>
      <c r="EW69" s="227"/>
      <c r="EX69" s="227"/>
      <c r="EY69" s="227"/>
      <c r="EZ69" s="227"/>
      <c r="FA69" s="227"/>
      <c r="FB69" s="227"/>
      <c r="FC69" s="227"/>
      <c r="FD69" s="227"/>
      <c r="FE69" s="227"/>
      <c r="FF69" s="227"/>
      <c r="FG69" s="227"/>
      <c r="FH69" s="227"/>
      <c r="FI69" s="227"/>
      <c r="FJ69" s="227"/>
      <c r="FK69" s="227"/>
      <c r="FL69" s="227"/>
      <c r="FM69" s="227"/>
      <c r="FN69" s="227"/>
      <c r="FO69" s="227"/>
      <c r="FP69" s="227"/>
      <c r="FQ69" s="227"/>
      <c r="FR69" s="227"/>
      <c r="FS69" s="227"/>
      <c r="FT69" s="227"/>
      <c r="FU69" s="227"/>
      <c r="FV69" s="227"/>
      <c r="FW69" s="227"/>
      <c r="FX69" s="227"/>
      <c r="FY69" s="227"/>
      <c r="FZ69" s="227"/>
      <c r="GA69" s="227"/>
      <c r="GB69" s="227"/>
      <c r="GC69" s="227"/>
      <c r="GD69" s="227"/>
      <c r="GE69" s="227"/>
      <c r="GF69" s="227"/>
      <c r="GG69" s="227"/>
      <c r="GH69" s="227"/>
      <c r="GI69" s="227"/>
      <c r="GJ69" s="227"/>
      <c r="GK69" s="227"/>
      <c r="GL69" s="227"/>
      <c r="GM69" s="227"/>
      <c r="GN69" s="227"/>
      <c r="GO69" s="227"/>
      <c r="GP69" s="227"/>
      <c r="GQ69" s="227"/>
      <c r="GR69" s="227"/>
      <c r="GS69" s="227"/>
      <c r="GT69" s="227"/>
      <c r="GU69" s="227"/>
      <c r="GV69" s="227"/>
      <c r="GW69" s="227"/>
      <c r="GX69" s="227"/>
      <c r="GY69" s="227"/>
      <c r="GZ69" s="227"/>
      <c r="HA69" s="227"/>
      <c r="HB69" s="227"/>
      <c r="HC69" s="227"/>
      <c r="HD69" s="227"/>
      <c r="HE69" s="227"/>
      <c r="HF69" s="227"/>
      <c r="HG69" s="227"/>
      <c r="HH69" s="227"/>
      <c r="HI69" s="227"/>
      <c r="HJ69" s="227"/>
      <c r="HK69" s="227"/>
      <c r="HL69" s="227"/>
      <c r="HM69" s="227"/>
      <c r="HN69" s="227"/>
      <c r="HO69" s="227"/>
      <c r="HP69" s="227"/>
      <c r="HQ69" s="227"/>
      <c r="HR69" s="227"/>
      <c r="HS69" s="227"/>
      <c r="HT69" s="227"/>
      <c r="HU69" s="227"/>
      <c r="HV69" s="227"/>
      <c r="HW69" s="227"/>
      <c r="HX69" s="227"/>
      <c r="HY69" s="227"/>
      <c r="HZ69" s="227"/>
      <c r="IA69" s="227"/>
      <c r="IB69" s="227"/>
      <c r="IC69" s="227"/>
      <c r="ID69" s="227"/>
      <c r="IE69" s="227"/>
      <c r="IF69" s="227"/>
      <c r="IG69" s="227"/>
      <c r="IH69" s="227"/>
      <c r="II69" s="227"/>
      <c r="IJ69" s="227"/>
      <c r="IK69" s="227"/>
      <c r="IL69" s="227"/>
      <c r="IM69" s="227"/>
      <c r="IN69" s="227"/>
      <c r="IO69" s="227"/>
      <c r="IP69" s="227"/>
      <c r="IQ69" s="227"/>
      <c r="IR69" s="227"/>
      <c r="IS69" s="227"/>
      <c r="IT69" s="227"/>
      <c r="IU69" s="227"/>
      <c r="IV69" s="227"/>
      <c r="IW69" s="227"/>
      <c r="IX69" s="227"/>
      <c r="IY69" s="227"/>
      <c r="IZ69" s="227"/>
      <c r="JA69" s="227"/>
      <c r="JB69" s="227"/>
      <c r="JC69" s="227"/>
      <c r="JD69" s="227"/>
      <c r="JE69" s="227"/>
      <c r="JF69" s="227"/>
      <c r="JG69" s="227"/>
      <c r="JH69" s="227"/>
      <c r="JI69" s="227"/>
      <c r="JJ69" s="227"/>
      <c r="JK69" s="227"/>
      <c r="JL69" s="227"/>
      <c r="JM69" s="227"/>
      <c r="JN69" s="227"/>
      <c r="JO69" s="227"/>
      <c r="JP69" s="227"/>
      <c r="JQ69" s="227"/>
      <c r="JR69" s="227"/>
      <c r="JS69" s="227"/>
      <c r="JT69" s="227"/>
      <c r="JU69" s="227"/>
      <c r="JV69" s="227"/>
      <c r="JW69" s="227"/>
      <c r="JX69" s="227"/>
      <c r="JY69" s="227"/>
      <c r="JZ69" s="227"/>
      <c r="KA69" s="227"/>
      <c r="KB69" s="227"/>
      <c r="KC69" s="227"/>
      <c r="KD69" s="227"/>
      <c r="KE69" s="227"/>
      <c r="KF69" s="227"/>
      <c r="KG69" s="227"/>
      <c r="KH69" s="227"/>
      <c r="KI69" s="227"/>
      <c r="KJ69" s="227"/>
      <c r="KK69" s="227"/>
      <c r="KL69" s="227"/>
      <c r="KM69" s="227"/>
      <c r="KN69" s="227"/>
      <c r="KO69" s="227"/>
      <c r="KP69" s="227"/>
      <c r="KQ69" s="227"/>
      <c r="KR69" s="227"/>
      <c r="KS69" s="227"/>
      <c r="KT69" s="227"/>
      <c r="KU69" s="227"/>
      <c r="KV69" s="227"/>
      <c r="KW69" s="479"/>
    </row>
    <row r="70" spans="1:309" s="226" customFormat="1" ht="21" customHeight="1" thickBot="1">
      <c r="A70" s="109"/>
      <c r="B70" s="112">
        <v>64</v>
      </c>
      <c r="C70" s="116"/>
      <c r="D70" s="136" t="str">
        <f t="shared" si="6"/>
        <v/>
      </c>
      <c r="E70" s="138" t="str">
        <f t="shared" si="7"/>
        <v/>
      </c>
      <c r="F70" s="138" t="str">
        <f t="shared" si="8"/>
        <v/>
      </c>
      <c r="G70" s="138" t="str">
        <f t="shared" si="9"/>
        <v/>
      </c>
      <c r="H70" s="138" t="str">
        <f t="shared" si="11"/>
        <v/>
      </c>
      <c r="I70" s="228"/>
      <c r="J70" s="228"/>
      <c r="K70" s="228"/>
      <c r="L70" s="228"/>
      <c r="M70" s="228"/>
      <c r="N70" s="228"/>
      <c r="O70" s="228"/>
      <c r="P70" s="228"/>
      <c r="Q70" s="228"/>
      <c r="R70" s="228"/>
      <c r="S70" s="228"/>
      <c r="T70" s="228"/>
      <c r="U70" s="228"/>
      <c r="V70" s="228"/>
      <c r="W70" s="228"/>
      <c r="X70" s="228"/>
      <c r="Y70" s="228"/>
      <c r="Z70" s="228"/>
      <c r="AA70" s="228"/>
      <c r="AB70" s="228"/>
      <c r="AC70" s="228"/>
      <c r="AD70" s="228"/>
      <c r="AE70" s="228"/>
      <c r="AF70" s="228"/>
      <c r="AG70" s="228"/>
      <c r="AH70" s="228"/>
      <c r="AI70" s="228"/>
      <c r="AJ70" s="228"/>
      <c r="AK70" s="228"/>
      <c r="AL70" s="228"/>
      <c r="AM70" s="228"/>
      <c r="AN70" s="228"/>
      <c r="AO70" s="228"/>
      <c r="AP70" s="228"/>
      <c r="AQ70" s="228"/>
      <c r="AR70" s="228"/>
      <c r="AS70" s="228"/>
      <c r="AT70" s="228"/>
      <c r="AU70" s="228"/>
      <c r="AV70" s="228"/>
      <c r="AW70" s="228"/>
      <c r="AX70" s="228"/>
      <c r="AY70" s="228"/>
      <c r="AZ70" s="228"/>
      <c r="BA70" s="228"/>
      <c r="BB70" s="228"/>
      <c r="BC70" s="228"/>
      <c r="BD70" s="228"/>
      <c r="BE70" s="228"/>
      <c r="BF70" s="228"/>
      <c r="BG70" s="228"/>
      <c r="BH70" s="228"/>
      <c r="BI70" s="228"/>
      <c r="BJ70" s="228"/>
      <c r="BK70" s="228"/>
      <c r="BL70" s="228"/>
      <c r="BM70" s="228"/>
      <c r="BN70" s="228"/>
      <c r="BO70" s="228"/>
      <c r="BP70" s="228"/>
      <c r="BQ70" s="228"/>
      <c r="BR70" s="228"/>
      <c r="BS70" s="228"/>
      <c r="BT70" s="228"/>
      <c r="BU70" s="228"/>
      <c r="BV70" s="228"/>
      <c r="BW70" s="228"/>
      <c r="BX70" s="228"/>
      <c r="BY70" s="228"/>
      <c r="BZ70" s="228"/>
      <c r="CA70" s="228"/>
      <c r="CB70" s="228"/>
      <c r="CC70" s="228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  <c r="CN70" s="228"/>
      <c r="CO70" s="228"/>
      <c r="CP70" s="228"/>
      <c r="CQ70" s="228"/>
      <c r="CR70" s="228"/>
      <c r="CS70" s="228"/>
      <c r="CT70" s="228"/>
      <c r="CU70" s="228"/>
      <c r="CV70" s="228"/>
      <c r="CW70" s="228"/>
      <c r="CX70" s="228"/>
      <c r="CY70" s="228"/>
      <c r="CZ70" s="228"/>
      <c r="DA70" s="228"/>
      <c r="DB70" s="228"/>
      <c r="DC70" s="228"/>
      <c r="DD70" s="228"/>
      <c r="DE70" s="228"/>
      <c r="DF70" s="228"/>
      <c r="DG70" s="228"/>
      <c r="DH70" s="228"/>
      <c r="DI70" s="228"/>
      <c r="DJ70" s="228"/>
      <c r="DK70" s="228"/>
      <c r="DL70" s="228"/>
      <c r="DM70" s="228"/>
      <c r="DN70" s="228"/>
      <c r="DO70" s="228"/>
      <c r="DP70" s="228"/>
      <c r="DQ70" s="228"/>
      <c r="DR70" s="228"/>
      <c r="DS70" s="228"/>
      <c r="DT70" s="228"/>
      <c r="DU70" s="228"/>
      <c r="DV70" s="228"/>
      <c r="DW70" s="228"/>
      <c r="DX70" s="228"/>
      <c r="DY70" s="228"/>
      <c r="DZ70" s="228"/>
      <c r="EA70" s="228"/>
      <c r="EB70" s="228"/>
      <c r="EC70" s="228"/>
      <c r="ED70" s="228"/>
      <c r="EE70" s="228"/>
      <c r="EF70" s="228"/>
      <c r="EG70" s="228"/>
      <c r="EH70" s="228"/>
      <c r="EI70" s="228"/>
      <c r="EJ70" s="228"/>
      <c r="EK70" s="228"/>
      <c r="EL70" s="228"/>
      <c r="EM70" s="228"/>
      <c r="EN70" s="228"/>
      <c r="EO70" s="228"/>
      <c r="EP70" s="228"/>
      <c r="EQ70" s="228"/>
      <c r="ER70" s="228"/>
      <c r="ES70" s="228"/>
      <c r="ET70" s="228"/>
      <c r="EU70" s="228"/>
      <c r="EV70" s="228"/>
      <c r="EW70" s="228"/>
      <c r="EX70" s="228"/>
      <c r="EY70" s="228"/>
      <c r="EZ70" s="228"/>
      <c r="FA70" s="228"/>
      <c r="FB70" s="228"/>
      <c r="FC70" s="228"/>
      <c r="FD70" s="228"/>
      <c r="FE70" s="228"/>
      <c r="FF70" s="228"/>
      <c r="FG70" s="228"/>
      <c r="FH70" s="228"/>
      <c r="FI70" s="228"/>
      <c r="FJ70" s="228"/>
      <c r="FK70" s="228"/>
      <c r="FL70" s="228"/>
      <c r="FM70" s="228"/>
      <c r="FN70" s="228"/>
      <c r="FO70" s="228"/>
      <c r="FP70" s="228"/>
      <c r="FQ70" s="228"/>
      <c r="FR70" s="228"/>
      <c r="FS70" s="228"/>
      <c r="FT70" s="228"/>
      <c r="FU70" s="228"/>
      <c r="FV70" s="228"/>
      <c r="FW70" s="228"/>
      <c r="FX70" s="228"/>
      <c r="FY70" s="228"/>
      <c r="FZ70" s="228"/>
      <c r="GA70" s="228"/>
      <c r="GB70" s="228"/>
      <c r="GC70" s="228"/>
      <c r="GD70" s="228"/>
      <c r="GE70" s="228"/>
      <c r="GF70" s="228"/>
      <c r="GG70" s="228"/>
      <c r="GH70" s="228"/>
      <c r="GI70" s="228"/>
      <c r="GJ70" s="228"/>
      <c r="GK70" s="228"/>
      <c r="GL70" s="228"/>
      <c r="GM70" s="228"/>
      <c r="GN70" s="228"/>
      <c r="GO70" s="228"/>
      <c r="GP70" s="228"/>
      <c r="GQ70" s="228"/>
      <c r="GR70" s="228"/>
      <c r="GS70" s="228"/>
      <c r="GT70" s="228"/>
      <c r="GU70" s="228"/>
      <c r="GV70" s="228"/>
      <c r="GW70" s="228"/>
      <c r="GX70" s="228"/>
      <c r="GY70" s="228"/>
      <c r="GZ70" s="228"/>
      <c r="HA70" s="228"/>
      <c r="HB70" s="228"/>
      <c r="HC70" s="228"/>
      <c r="HD70" s="228"/>
      <c r="HE70" s="228"/>
      <c r="HF70" s="228"/>
      <c r="HG70" s="228"/>
      <c r="HH70" s="228"/>
      <c r="HI70" s="228"/>
      <c r="HJ70" s="228"/>
      <c r="HK70" s="228"/>
      <c r="HL70" s="228"/>
      <c r="HM70" s="228"/>
      <c r="HN70" s="228"/>
      <c r="HO70" s="228"/>
      <c r="HP70" s="228"/>
      <c r="HQ70" s="228"/>
      <c r="HR70" s="228"/>
      <c r="HS70" s="228"/>
      <c r="HT70" s="228"/>
      <c r="HU70" s="228"/>
      <c r="HV70" s="228"/>
      <c r="HW70" s="228"/>
      <c r="HX70" s="228"/>
      <c r="HY70" s="228"/>
      <c r="HZ70" s="228"/>
      <c r="IA70" s="228"/>
      <c r="IB70" s="228"/>
      <c r="IC70" s="228"/>
      <c r="ID70" s="228"/>
      <c r="IE70" s="228"/>
      <c r="IF70" s="228"/>
      <c r="IG70" s="228"/>
      <c r="IH70" s="228"/>
      <c r="II70" s="228"/>
      <c r="IJ70" s="228"/>
      <c r="IK70" s="228"/>
      <c r="IL70" s="228"/>
      <c r="IM70" s="228"/>
      <c r="IN70" s="228"/>
      <c r="IO70" s="228"/>
      <c r="IP70" s="228"/>
      <c r="IQ70" s="228"/>
      <c r="IR70" s="228"/>
      <c r="IS70" s="228"/>
      <c r="IT70" s="228"/>
      <c r="IU70" s="228"/>
      <c r="IV70" s="228"/>
      <c r="IW70" s="228"/>
      <c r="IX70" s="228"/>
      <c r="IY70" s="228"/>
      <c r="IZ70" s="228"/>
      <c r="JA70" s="228"/>
      <c r="JB70" s="228"/>
      <c r="JC70" s="228"/>
      <c r="JD70" s="228"/>
      <c r="JE70" s="228"/>
      <c r="JF70" s="228"/>
      <c r="JG70" s="228"/>
      <c r="JH70" s="228"/>
      <c r="JI70" s="228"/>
      <c r="JJ70" s="228"/>
      <c r="JK70" s="228"/>
      <c r="JL70" s="228"/>
      <c r="JM70" s="228"/>
      <c r="JN70" s="228"/>
      <c r="JO70" s="228"/>
      <c r="JP70" s="228"/>
      <c r="JQ70" s="228"/>
      <c r="JR70" s="228"/>
      <c r="JS70" s="228"/>
      <c r="JT70" s="228"/>
      <c r="JU70" s="228"/>
      <c r="JV70" s="228"/>
      <c r="JW70" s="228"/>
      <c r="JX70" s="228"/>
      <c r="JY70" s="228"/>
      <c r="JZ70" s="228"/>
      <c r="KA70" s="228"/>
      <c r="KB70" s="228"/>
      <c r="KC70" s="228"/>
      <c r="KD70" s="228"/>
      <c r="KE70" s="228"/>
      <c r="KF70" s="228"/>
      <c r="KG70" s="228"/>
      <c r="KH70" s="228"/>
      <c r="KI70" s="228"/>
      <c r="KJ70" s="228"/>
      <c r="KK70" s="228"/>
      <c r="KL70" s="228"/>
      <c r="KM70" s="228"/>
      <c r="KN70" s="228"/>
      <c r="KO70" s="228"/>
      <c r="KP70" s="228"/>
      <c r="KQ70" s="228"/>
      <c r="KR70" s="228"/>
      <c r="KS70" s="228"/>
      <c r="KT70" s="228"/>
      <c r="KU70" s="228"/>
      <c r="KV70" s="228"/>
      <c r="KW70" s="479"/>
    </row>
    <row r="71" spans="1:309" s="226" customFormat="1" ht="21" customHeight="1">
      <c r="A71" s="109"/>
      <c r="B71" s="112">
        <v>65</v>
      </c>
      <c r="C71" s="53"/>
      <c r="D71" s="132" t="str">
        <f t="shared" ref="D71:D134" si="12">_xlfn.IFNA(VLOOKUP(C71,detailsof_programs,2,FALSE),"")</f>
        <v/>
      </c>
      <c r="E71" s="132" t="str">
        <f t="shared" ref="E71:E134" si="13">_xlfn.IFNA(VLOOKUP(C71,detailsof_programs,6,FALSE),"")</f>
        <v/>
      </c>
      <c r="F71" s="132" t="str">
        <f t="shared" ref="F71:F134" si="14">_xlfn.IFNA(VLOOKUP(C71,detailsof_programs,4,FALSE),"")</f>
        <v/>
      </c>
      <c r="G71" s="132" t="str">
        <f t="shared" ref="G71:G134" si="15">_xlfn.IFNA(VLOOKUP(C71,detailsof_programs,5,FALSE),"")</f>
        <v/>
      </c>
      <c r="H71" s="213" t="str">
        <f t="shared" ref="H71:H134" si="16">_xlfn.IFNA(VLOOKUP(C71,detailsof_programs,3,FALSE),"")</f>
        <v/>
      </c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7"/>
      <c r="BB71" s="227"/>
      <c r="BC71" s="227"/>
      <c r="BD71" s="227"/>
      <c r="BE71" s="227"/>
      <c r="BF71" s="227"/>
      <c r="BG71" s="227"/>
      <c r="BH71" s="227"/>
      <c r="BI71" s="227"/>
      <c r="BJ71" s="227"/>
      <c r="BK71" s="227"/>
      <c r="BL71" s="227"/>
      <c r="BM71" s="227"/>
      <c r="BN71" s="227"/>
      <c r="BO71" s="227"/>
      <c r="BP71" s="227"/>
      <c r="BQ71" s="227"/>
      <c r="BR71" s="227"/>
      <c r="BS71" s="227"/>
      <c r="BT71" s="227"/>
      <c r="BU71" s="227"/>
      <c r="BV71" s="227"/>
      <c r="BW71" s="227"/>
      <c r="BX71" s="227"/>
      <c r="BY71" s="227"/>
      <c r="BZ71" s="227"/>
      <c r="CA71" s="227"/>
      <c r="CB71" s="227"/>
      <c r="CC71" s="227"/>
      <c r="CD71" s="227"/>
      <c r="CE71" s="227"/>
      <c r="CF71" s="227"/>
      <c r="CG71" s="227"/>
      <c r="CH71" s="227"/>
      <c r="CI71" s="227"/>
      <c r="CJ71" s="227"/>
      <c r="CK71" s="227"/>
      <c r="CL71" s="227"/>
      <c r="CM71" s="227"/>
      <c r="CN71" s="227"/>
      <c r="CO71" s="227"/>
      <c r="CP71" s="227"/>
      <c r="CQ71" s="227"/>
      <c r="CR71" s="227"/>
      <c r="CS71" s="227"/>
      <c r="CT71" s="227"/>
      <c r="CU71" s="227"/>
      <c r="CV71" s="227"/>
      <c r="CW71" s="227"/>
      <c r="CX71" s="227"/>
      <c r="CY71" s="227"/>
      <c r="CZ71" s="227"/>
      <c r="DA71" s="227"/>
      <c r="DB71" s="227"/>
      <c r="DC71" s="227"/>
      <c r="DD71" s="227"/>
      <c r="DE71" s="227"/>
      <c r="DF71" s="227"/>
      <c r="DG71" s="227"/>
      <c r="DH71" s="227"/>
      <c r="DI71" s="227"/>
      <c r="DJ71" s="227"/>
      <c r="DK71" s="227"/>
      <c r="DL71" s="227"/>
      <c r="DM71" s="227"/>
      <c r="DN71" s="227"/>
      <c r="DO71" s="227"/>
      <c r="DP71" s="227"/>
      <c r="DQ71" s="227"/>
      <c r="DR71" s="227"/>
      <c r="DS71" s="227"/>
      <c r="DT71" s="227"/>
      <c r="DU71" s="227"/>
      <c r="DV71" s="227"/>
      <c r="DW71" s="227"/>
      <c r="DX71" s="227"/>
      <c r="DY71" s="227"/>
      <c r="DZ71" s="227"/>
      <c r="EA71" s="227"/>
      <c r="EB71" s="227"/>
      <c r="EC71" s="227"/>
      <c r="ED71" s="227"/>
      <c r="EE71" s="227"/>
      <c r="EF71" s="227"/>
      <c r="EG71" s="227"/>
      <c r="EH71" s="227"/>
      <c r="EI71" s="227"/>
      <c r="EJ71" s="227"/>
      <c r="EK71" s="227"/>
      <c r="EL71" s="227"/>
      <c r="EM71" s="227"/>
      <c r="EN71" s="227"/>
      <c r="EO71" s="227"/>
      <c r="EP71" s="227"/>
      <c r="EQ71" s="227"/>
      <c r="ER71" s="227"/>
      <c r="ES71" s="227"/>
      <c r="ET71" s="227"/>
      <c r="EU71" s="227"/>
      <c r="EV71" s="227"/>
      <c r="EW71" s="227"/>
      <c r="EX71" s="227"/>
      <c r="EY71" s="227"/>
      <c r="EZ71" s="227"/>
      <c r="FA71" s="227"/>
      <c r="FB71" s="227"/>
      <c r="FC71" s="227"/>
      <c r="FD71" s="227"/>
      <c r="FE71" s="227"/>
      <c r="FF71" s="227"/>
      <c r="FG71" s="227"/>
      <c r="FH71" s="227"/>
      <c r="FI71" s="227"/>
      <c r="FJ71" s="227"/>
      <c r="FK71" s="227"/>
      <c r="FL71" s="227"/>
      <c r="FM71" s="227"/>
      <c r="FN71" s="227"/>
      <c r="FO71" s="227"/>
      <c r="FP71" s="227"/>
      <c r="FQ71" s="227"/>
      <c r="FR71" s="227"/>
      <c r="FS71" s="227"/>
      <c r="FT71" s="227"/>
      <c r="FU71" s="227"/>
      <c r="FV71" s="227"/>
      <c r="FW71" s="227"/>
      <c r="FX71" s="227"/>
      <c r="FY71" s="227"/>
      <c r="FZ71" s="227"/>
      <c r="GA71" s="227"/>
      <c r="GB71" s="227"/>
      <c r="GC71" s="227"/>
      <c r="GD71" s="227"/>
      <c r="GE71" s="227"/>
      <c r="GF71" s="227"/>
      <c r="GG71" s="227"/>
      <c r="GH71" s="227"/>
      <c r="GI71" s="227"/>
      <c r="GJ71" s="227"/>
      <c r="GK71" s="227"/>
      <c r="GL71" s="227"/>
      <c r="GM71" s="227"/>
      <c r="GN71" s="227"/>
      <c r="GO71" s="227"/>
      <c r="GP71" s="227"/>
      <c r="GQ71" s="227"/>
      <c r="GR71" s="227"/>
      <c r="GS71" s="227"/>
      <c r="GT71" s="227"/>
      <c r="GU71" s="227"/>
      <c r="GV71" s="227"/>
      <c r="GW71" s="227"/>
      <c r="GX71" s="227"/>
      <c r="GY71" s="227"/>
      <c r="GZ71" s="227"/>
      <c r="HA71" s="227"/>
      <c r="HB71" s="227"/>
      <c r="HC71" s="227"/>
      <c r="HD71" s="227"/>
      <c r="HE71" s="227"/>
      <c r="HF71" s="227"/>
      <c r="HG71" s="227"/>
      <c r="HH71" s="227"/>
      <c r="HI71" s="227"/>
      <c r="HJ71" s="227"/>
      <c r="HK71" s="227"/>
      <c r="HL71" s="227"/>
      <c r="HM71" s="227"/>
      <c r="HN71" s="227"/>
      <c r="HO71" s="227"/>
      <c r="HP71" s="227"/>
      <c r="HQ71" s="227"/>
      <c r="HR71" s="227"/>
      <c r="HS71" s="227"/>
      <c r="HT71" s="227"/>
      <c r="HU71" s="227"/>
      <c r="HV71" s="227"/>
      <c r="HW71" s="227"/>
      <c r="HX71" s="227"/>
      <c r="HY71" s="227"/>
      <c r="HZ71" s="227"/>
      <c r="IA71" s="227"/>
      <c r="IB71" s="227"/>
      <c r="IC71" s="227"/>
      <c r="ID71" s="227"/>
      <c r="IE71" s="227"/>
      <c r="IF71" s="227"/>
      <c r="IG71" s="227"/>
      <c r="IH71" s="227"/>
      <c r="II71" s="227"/>
      <c r="IJ71" s="227"/>
      <c r="IK71" s="227"/>
      <c r="IL71" s="227"/>
      <c r="IM71" s="227"/>
      <c r="IN71" s="227"/>
      <c r="IO71" s="227"/>
      <c r="IP71" s="227"/>
      <c r="IQ71" s="227"/>
      <c r="IR71" s="227"/>
      <c r="IS71" s="227"/>
      <c r="IT71" s="227"/>
      <c r="IU71" s="227"/>
      <c r="IV71" s="227"/>
      <c r="IW71" s="227"/>
      <c r="IX71" s="227"/>
      <c r="IY71" s="227"/>
      <c r="IZ71" s="227"/>
      <c r="JA71" s="227"/>
      <c r="JB71" s="227"/>
      <c r="JC71" s="227"/>
      <c r="JD71" s="227"/>
      <c r="JE71" s="227"/>
      <c r="JF71" s="227"/>
      <c r="JG71" s="227"/>
      <c r="JH71" s="227"/>
      <c r="JI71" s="227"/>
      <c r="JJ71" s="227"/>
      <c r="JK71" s="227"/>
      <c r="JL71" s="227"/>
      <c r="JM71" s="227"/>
      <c r="JN71" s="227"/>
      <c r="JO71" s="227"/>
      <c r="JP71" s="227"/>
      <c r="JQ71" s="227"/>
      <c r="JR71" s="227"/>
      <c r="JS71" s="227"/>
      <c r="JT71" s="227"/>
      <c r="JU71" s="227"/>
      <c r="JV71" s="227"/>
      <c r="JW71" s="227"/>
      <c r="JX71" s="227"/>
      <c r="JY71" s="227"/>
      <c r="JZ71" s="227"/>
      <c r="KA71" s="227"/>
      <c r="KB71" s="227"/>
      <c r="KC71" s="227"/>
      <c r="KD71" s="227"/>
      <c r="KE71" s="227"/>
      <c r="KF71" s="227"/>
      <c r="KG71" s="227"/>
      <c r="KH71" s="227"/>
      <c r="KI71" s="227"/>
      <c r="KJ71" s="227"/>
      <c r="KK71" s="227"/>
      <c r="KL71" s="227"/>
      <c r="KM71" s="227"/>
      <c r="KN71" s="227"/>
      <c r="KO71" s="227"/>
      <c r="KP71" s="227"/>
      <c r="KQ71" s="227"/>
      <c r="KR71" s="227"/>
      <c r="KS71" s="227"/>
      <c r="KT71" s="227"/>
      <c r="KU71" s="227"/>
      <c r="KV71" s="227"/>
      <c r="KW71" s="479"/>
    </row>
    <row r="72" spans="1:309" s="226" customFormat="1" ht="21" customHeight="1" thickBot="1">
      <c r="A72" s="109"/>
      <c r="B72" s="112">
        <v>66</v>
      </c>
      <c r="C72" s="116"/>
      <c r="D72" s="136" t="str">
        <f t="shared" si="12"/>
        <v/>
      </c>
      <c r="E72" s="138" t="str">
        <f t="shared" si="13"/>
        <v/>
      </c>
      <c r="F72" s="138" t="str">
        <f t="shared" si="14"/>
        <v/>
      </c>
      <c r="G72" s="138" t="str">
        <f t="shared" si="15"/>
        <v/>
      </c>
      <c r="H72" s="138" t="str">
        <f t="shared" si="16"/>
        <v/>
      </c>
      <c r="I72" s="228"/>
      <c r="J72" s="228"/>
      <c r="K72" s="228"/>
      <c r="L72" s="228"/>
      <c r="M72" s="228"/>
      <c r="N72" s="228"/>
      <c r="O72" s="228"/>
      <c r="P72" s="228"/>
      <c r="Q72" s="228"/>
      <c r="R72" s="228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8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  <c r="AW72" s="228"/>
      <c r="AX72" s="228"/>
      <c r="AY72" s="228"/>
      <c r="AZ72" s="228"/>
      <c r="BA72" s="228"/>
      <c r="BB72" s="228"/>
      <c r="BC72" s="228"/>
      <c r="BD72" s="228"/>
      <c r="BE72" s="228"/>
      <c r="BF72" s="228"/>
      <c r="BG72" s="228"/>
      <c r="BH72" s="228"/>
      <c r="BI72" s="228"/>
      <c r="BJ72" s="228"/>
      <c r="BK72" s="228"/>
      <c r="BL72" s="228"/>
      <c r="BM72" s="228"/>
      <c r="BN72" s="228"/>
      <c r="BO72" s="228"/>
      <c r="BP72" s="228"/>
      <c r="BQ72" s="228"/>
      <c r="BR72" s="228"/>
      <c r="BS72" s="228"/>
      <c r="BT72" s="228"/>
      <c r="BU72" s="228"/>
      <c r="BV72" s="228"/>
      <c r="BW72" s="228"/>
      <c r="BX72" s="228"/>
      <c r="BY72" s="228"/>
      <c r="BZ72" s="228"/>
      <c r="CA72" s="228"/>
      <c r="CB72" s="228"/>
      <c r="CC72" s="228"/>
      <c r="CD72" s="228"/>
      <c r="CE72" s="228"/>
      <c r="CF72" s="228"/>
      <c r="CG72" s="228"/>
      <c r="CH72" s="228"/>
      <c r="CI72" s="228"/>
      <c r="CJ72" s="228"/>
      <c r="CK72" s="228"/>
      <c r="CL72" s="228"/>
      <c r="CM72" s="228"/>
      <c r="CN72" s="228"/>
      <c r="CO72" s="228"/>
      <c r="CP72" s="228"/>
      <c r="CQ72" s="228"/>
      <c r="CR72" s="228"/>
      <c r="CS72" s="228"/>
      <c r="CT72" s="228"/>
      <c r="CU72" s="228"/>
      <c r="CV72" s="228"/>
      <c r="CW72" s="228"/>
      <c r="CX72" s="228"/>
      <c r="CY72" s="228"/>
      <c r="CZ72" s="228"/>
      <c r="DA72" s="228"/>
      <c r="DB72" s="228"/>
      <c r="DC72" s="228"/>
      <c r="DD72" s="228"/>
      <c r="DE72" s="228"/>
      <c r="DF72" s="228"/>
      <c r="DG72" s="228"/>
      <c r="DH72" s="228"/>
      <c r="DI72" s="228"/>
      <c r="DJ72" s="228"/>
      <c r="DK72" s="228"/>
      <c r="DL72" s="228"/>
      <c r="DM72" s="228"/>
      <c r="DN72" s="228"/>
      <c r="DO72" s="228"/>
      <c r="DP72" s="228"/>
      <c r="DQ72" s="228"/>
      <c r="DR72" s="228"/>
      <c r="DS72" s="228"/>
      <c r="DT72" s="228"/>
      <c r="DU72" s="228"/>
      <c r="DV72" s="228"/>
      <c r="DW72" s="228"/>
      <c r="DX72" s="228"/>
      <c r="DY72" s="228"/>
      <c r="DZ72" s="228"/>
      <c r="EA72" s="228"/>
      <c r="EB72" s="228"/>
      <c r="EC72" s="228"/>
      <c r="ED72" s="228"/>
      <c r="EE72" s="228"/>
      <c r="EF72" s="228"/>
      <c r="EG72" s="228"/>
      <c r="EH72" s="228"/>
      <c r="EI72" s="228"/>
      <c r="EJ72" s="228"/>
      <c r="EK72" s="228"/>
      <c r="EL72" s="228"/>
      <c r="EM72" s="228"/>
      <c r="EN72" s="228"/>
      <c r="EO72" s="228"/>
      <c r="EP72" s="228"/>
      <c r="EQ72" s="228"/>
      <c r="ER72" s="228"/>
      <c r="ES72" s="228"/>
      <c r="ET72" s="228"/>
      <c r="EU72" s="228"/>
      <c r="EV72" s="228"/>
      <c r="EW72" s="228"/>
      <c r="EX72" s="228"/>
      <c r="EY72" s="228"/>
      <c r="EZ72" s="228"/>
      <c r="FA72" s="228"/>
      <c r="FB72" s="228"/>
      <c r="FC72" s="228"/>
      <c r="FD72" s="228"/>
      <c r="FE72" s="228"/>
      <c r="FF72" s="228"/>
      <c r="FG72" s="228"/>
      <c r="FH72" s="228"/>
      <c r="FI72" s="228"/>
      <c r="FJ72" s="228"/>
      <c r="FK72" s="228"/>
      <c r="FL72" s="228"/>
      <c r="FM72" s="228"/>
      <c r="FN72" s="228"/>
      <c r="FO72" s="228"/>
      <c r="FP72" s="228"/>
      <c r="FQ72" s="228"/>
      <c r="FR72" s="228"/>
      <c r="FS72" s="228"/>
      <c r="FT72" s="228"/>
      <c r="FU72" s="228"/>
      <c r="FV72" s="228"/>
      <c r="FW72" s="228"/>
      <c r="FX72" s="228"/>
      <c r="FY72" s="228"/>
      <c r="FZ72" s="228"/>
      <c r="GA72" s="228"/>
      <c r="GB72" s="228"/>
      <c r="GC72" s="228"/>
      <c r="GD72" s="228"/>
      <c r="GE72" s="228"/>
      <c r="GF72" s="228"/>
      <c r="GG72" s="228"/>
      <c r="GH72" s="228"/>
      <c r="GI72" s="228"/>
      <c r="GJ72" s="228"/>
      <c r="GK72" s="228"/>
      <c r="GL72" s="228"/>
      <c r="GM72" s="228"/>
      <c r="GN72" s="228"/>
      <c r="GO72" s="228"/>
      <c r="GP72" s="228"/>
      <c r="GQ72" s="228"/>
      <c r="GR72" s="228"/>
      <c r="GS72" s="228"/>
      <c r="GT72" s="228"/>
      <c r="GU72" s="228"/>
      <c r="GV72" s="228"/>
      <c r="GW72" s="228"/>
      <c r="GX72" s="228"/>
      <c r="GY72" s="228"/>
      <c r="GZ72" s="228"/>
      <c r="HA72" s="228"/>
      <c r="HB72" s="228"/>
      <c r="HC72" s="228"/>
      <c r="HD72" s="228"/>
      <c r="HE72" s="228"/>
      <c r="HF72" s="228"/>
      <c r="HG72" s="228"/>
      <c r="HH72" s="228"/>
      <c r="HI72" s="228"/>
      <c r="HJ72" s="228"/>
      <c r="HK72" s="228"/>
      <c r="HL72" s="228"/>
      <c r="HM72" s="228"/>
      <c r="HN72" s="228"/>
      <c r="HO72" s="228"/>
      <c r="HP72" s="228"/>
      <c r="HQ72" s="228"/>
      <c r="HR72" s="228"/>
      <c r="HS72" s="228"/>
      <c r="HT72" s="228"/>
      <c r="HU72" s="228"/>
      <c r="HV72" s="228"/>
      <c r="HW72" s="228"/>
      <c r="HX72" s="228"/>
      <c r="HY72" s="228"/>
      <c r="HZ72" s="228"/>
      <c r="IA72" s="228"/>
      <c r="IB72" s="228"/>
      <c r="IC72" s="228"/>
      <c r="ID72" s="228"/>
      <c r="IE72" s="228"/>
      <c r="IF72" s="228"/>
      <c r="IG72" s="228"/>
      <c r="IH72" s="228"/>
      <c r="II72" s="228"/>
      <c r="IJ72" s="228"/>
      <c r="IK72" s="228"/>
      <c r="IL72" s="228"/>
      <c r="IM72" s="228"/>
      <c r="IN72" s="228"/>
      <c r="IO72" s="228"/>
      <c r="IP72" s="228"/>
      <c r="IQ72" s="228"/>
      <c r="IR72" s="228"/>
      <c r="IS72" s="228"/>
      <c r="IT72" s="228"/>
      <c r="IU72" s="228"/>
      <c r="IV72" s="228"/>
      <c r="IW72" s="228"/>
      <c r="IX72" s="228"/>
      <c r="IY72" s="228"/>
      <c r="IZ72" s="228"/>
      <c r="JA72" s="228"/>
      <c r="JB72" s="228"/>
      <c r="JC72" s="228"/>
      <c r="JD72" s="228"/>
      <c r="JE72" s="228"/>
      <c r="JF72" s="228"/>
      <c r="JG72" s="228"/>
      <c r="JH72" s="228"/>
      <c r="JI72" s="228"/>
      <c r="JJ72" s="228"/>
      <c r="JK72" s="228"/>
      <c r="JL72" s="228"/>
      <c r="JM72" s="228"/>
      <c r="JN72" s="228"/>
      <c r="JO72" s="228"/>
      <c r="JP72" s="228"/>
      <c r="JQ72" s="228"/>
      <c r="JR72" s="228"/>
      <c r="JS72" s="228"/>
      <c r="JT72" s="228"/>
      <c r="JU72" s="228"/>
      <c r="JV72" s="228"/>
      <c r="JW72" s="228"/>
      <c r="JX72" s="228"/>
      <c r="JY72" s="228"/>
      <c r="JZ72" s="228"/>
      <c r="KA72" s="228"/>
      <c r="KB72" s="228"/>
      <c r="KC72" s="228"/>
      <c r="KD72" s="228"/>
      <c r="KE72" s="228"/>
      <c r="KF72" s="228"/>
      <c r="KG72" s="228"/>
      <c r="KH72" s="228"/>
      <c r="KI72" s="228"/>
      <c r="KJ72" s="228"/>
      <c r="KK72" s="228"/>
      <c r="KL72" s="228"/>
      <c r="KM72" s="228"/>
      <c r="KN72" s="228"/>
      <c r="KO72" s="228"/>
      <c r="KP72" s="228"/>
      <c r="KQ72" s="228"/>
      <c r="KR72" s="228"/>
      <c r="KS72" s="228"/>
      <c r="KT72" s="228"/>
      <c r="KU72" s="228"/>
      <c r="KV72" s="228"/>
      <c r="KW72" s="479"/>
    </row>
    <row r="73" spans="1:309" s="226" customFormat="1" ht="21" customHeight="1">
      <c r="A73" s="109"/>
      <c r="B73" s="112">
        <v>67</v>
      </c>
      <c r="C73" s="53"/>
      <c r="D73" s="132" t="str">
        <f t="shared" si="12"/>
        <v/>
      </c>
      <c r="E73" s="132" t="str">
        <f t="shared" si="13"/>
        <v/>
      </c>
      <c r="F73" s="132" t="str">
        <f t="shared" si="14"/>
        <v/>
      </c>
      <c r="G73" s="132" t="str">
        <f t="shared" si="15"/>
        <v/>
      </c>
      <c r="H73" s="213" t="str">
        <f t="shared" si="16"/>
        <v/>
      </c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  <c r="AA73" s="227"/>
      <c r="AB73" s="227"/>
      <c r="AC73" s="227"/>
      <c r="AD73" s="227"/>
      <c r="AE73" s="227"/>
      <c r="AF73" s="227"/>
      <c r="AG73" s="227"/>
      <c r="AH73" s="227"/>
      <c r="AI73" s="227"/>
      <c r="AJ73" s="227"/>
      <c r="AK73" s="227"/>
      <c r="AL73" s="227"/>
      <c r="AM73" s="227"/>
      <c r="AN73" s="227"/>
      <c r="AO73" s="227"/>
      <c r="AP73" s="227"/>
      <c r="AQ73" s="227"/>
      <c r="AR73" s="227"/>
      <c r="AS73" s="227"/>
      <c r="AT73" s="227"/>
      <c r="AU73" s="227"/>
      <c r="AV73" s="227"/>
      <c r="AW73" s="227"/>
      <c r="AX73" s="227"/>
      <c r="AY73" s="227"/>
      <c r="AZ73" s="227"/>
      <c r="BA73" s="227"/>
      <c r="BB73" s="227"/>
      <c r="BC73" s="227"/>
      <c r="BD73" s="227"/>
      <c r="BE73" s="227"/>
      <c r="BF73" s="227"/>
      <c r="BG73" s="227"/>
      <c r="BH73" s="227"/>
      <c r="BI73" s="227"/>
      <c r="BJ73" s="227"/>
      <c r="BK73" s="227"/>
      <c r="BL73" s="227"/>
      <c r="BM73" s="227"/>
      <c r="BN73" s="227"/>
      <c r="BO73" s="227"/>
      <c r="BP73" s="227"/>
      <c r="BQ73" s="227"/>
      <c r="BR73" s="227"/>
      <c r="BS73" s="227"/>
      <c r="BT73" s="227"/>
      <c r="BU73" s="227"/>
      <c r="BV73" s="227"/>
      <c r="BW73" s="227"/>
      <c r="BX73" s="227"/>
      <c r="BY73" s="227"/>
      <c r="BZ73" s="227"/>
      <c r="CA73" s="227"/>
      <c r="CB73" s="227"/>
      <c r="CC73" s="227"/>
      <c r="CD73" s="227"/>
      <c r="CE73" s="227"/>
      <c r="CF73" s="227"/>
      <c r="CG73" s="227"/>
      <c r="CH73" s="227"/>
      <c r="CI73" s="227"/>
      <c r="CJ73" s="227"/>
      <c r="CK73" s="227"/>
      <c r="CL73" s="227"/>
      <c r="CM73" s="227"/>
      <c r="CN73" s="227"/>
      <c r="CO73" s="227"/>
      <c r="CP73" s="227"/>
      <c r="CQ73" s="227"/>
      <c r="CR73" s="227"/>
      <c r="CS73" s="227"/>
      <c r="CT73" s="227"/>
      <c r="CU73" s="227"/>
      <c r="CV73" s="227"/>
      <c r="CW73" s="227"/>
      <c r="CX73" s="227"/>
      <c r="CY73" s="227"/>
      <c r="CZ73" s="227"/>
      <c r="DA73" s="227"/>
      <c r="DB73" s="227"/>
      <c r="DC73" s="227"/>
      <c r="DD73" s="227"/>
      <c r="DE73" s="227"/>
      <c r="DF73" s="227"/>
      <c r="DG73" s="227"/>
      <c r="DH73" s="227"/>
      <c r="DI73" s="227"/>
      <c r="DJ73" s="227"/>
      <c r="DK73" s="227"/>
      <c r="DL73" s="227"/>
      <c r="DM73" s="227"/>
      <c r="DN73" s="227"/>
      <c r="DO73" s="227"/>
      <c r="DP73" s="227"/>
      <c r="DQ73" s="227"/>
      <c r="DR73" s="227"/>
      <c r="DS73" s="227"/>
      <c r="DT73" s="227"/>
      <c r="DU73" s="227"/>
      <c r="DV73" s="227"/>
      <c r="DW73" s="227"/>
      <c r="DX73" s="227"/>
      <c r="DY73" s="227"/>
      <c r="DZ73" s="227"/>
      <c r="EA73" s="227"/>
      <c r="EB73" s="227"/>
      <c r="EC73" s="227"/>
      <c r="ED73" s="227"/>
      <c r="EE73" s="227"/>
      <c r="EF73" s="227"/>
      <c r="EG73" s="227"/>
      <c r="EH73" s="227"/>
      <c r="EI73" s="227"/>
      <c r="EJ73" s="227"/>
      <c r="EK73" s="227"/>
      <c r="EL73" s="227"/>
      <c r="EM73" s="227"/>
      <c r="EN73" s="227"/>
      <c r="EO73" s="227"/>
      <c r="EP73" s="227"/>
      <c r="EQ73" s="227"/>
      <c r="ER73" s="227"/>
      <c r="ES73" s="227"/>
      <c r="ET73" s="227"/>
      <c r="EU73" s="227"/>
      <c r="EV73" s="227"/>
      <c r="EW73" s="227"/>
      <c r="EX73" s="227"/>
      <c r="EY73" s="227"/>
      <c r="EZ73" s="227"/>
      <c r="FA73" s="227"/>
      <c r="FB73" s="227"/>
      <c r="FC73" s="227"/>
      <c r="FD73" s="227"/>
      <c r="FE73" s="227"/>
      <c r="FF73" s="227"/>
      <c r="FG73" s="227"/>
      <c r="FH73" s="227"/>
      <c r="FI73" s="227"/>
      <c r="FJ73" s="227"/>
      <c r="FK73" s="227"/>
      <c r="FL73" s="227"/>
      <c r="FM73" s="227"/>
      <c r="FN73" s="227"/>
      <c r="FO73" s="227"/>
      <c r="FP73" s="227"/>
      <c r="FQ73" s="227"/>
      <c r="FR73" s="227"/>
      <c r="FS73" s="227"/>
      <c r="FT73" s="227"/>
      <c r="FU73" s="227"/>
      <c r="FV73" s="227"/>
      <c r="FW73" s="227"/>
      <c r="FX73" s="227"/>
      <c r="FY73" s="227"/>
      <c r="FZ73" s="227"/>
      <c r="GA73" s="227"/>
      <c r="GB73" s="227"/>
      <c r="GC73" s="227"/>
      <c r="GD73" s="227"/>
      <c r="GE73" s="227"/>
      <c r="GF73" s="227"/>
      <c r="GG73" s="227"/>
      <c r="GH73" s="227"/>
      <c r="GI73" s="227"/>
      <c r="GJ73" s="227"/>
      <c r="GK73" s="227"/>
      <c r="GL73" s="227"/>
      <c r="GM73" s="227"/>
      <c r="GN73" s="227"/>
      <c r="GO73" s="227"/>
      <c r="GP73" s="227"/>
      <c r="GQ73" s="227"/>
      <c r="GR73" s="227"/>
      <c r="GS73" s="227"/>
      <c r="GT73" s="227"/>
      <c r="GU73" s="227"/>
      <c r="GV73" s="227"/>
      <c r="GW73" s="227"/>
      <c r="GX73" s="227"/>
      <c r="GY73" s="227"/>
      <c r="GZ73" s="227"/>
      <c r="HA73" s="227"/>
      <c r="HB73" s="227"/>
      <c r="HC73" s="227"/>
      <c r="HD73" s="227"/>
      <c r="HE73" s="227"/>
      <c r="HF73" s="227"/>
      <c r="HG73" s="227"/>
      <c r="HH73" s="227"/>
      <c r="HI73" s="227"/>
      <c r="HJ73" s="227"/>
      <c r="HK73" s="227"/>
      <c r="HL73" s="227"/>
      <c r="HM73" s="227"/>
      <c r="HN73" s="227"/>
      <c r="HO73" s="227"/>
      <c r="HP73" s="227"/>
      <c r="HQ73" s="227"/>
      <c r="HR73" s="227"/>
      <c r="HS73" s="227"/>
      <c r="HT73" s="227"/>
      <c r="HU73" s="227"/>
      <c r="HV73" s="227"/>
      <c r="HW73" s="227"/>
      <c r="HX73" s="227"/>
      <c r="HY73" s="227"/>
      <c r="HZ73" s="227"/>
      <c r="IA73" s="227"/>
      <c r="IB73" s="227"/>
      <c r="IC73" s="227"/>
      <c r="ID73" s="227"/>
      <c r="IE73" s="227"/>
      <c r="IF73" s="227"/>
      <c r="IG73" s="227"/>
      <c r="IH73" s="227"/>
      <c r="II73" s="227"/>
      <c r="IJ73" s="227"/>
      <c r="IK73" s="227"/>
      <c r="IL73" s="227"/>
      <c r="IM73" s="227"/>
      <c r="IN73" s="227"/>
      <c r="IO73" s="227"/>
      <c r="IP73" s="227"/>
      <c r="IQ73" s="227"/>
      <c r="IR73" s="227"/>
      <c r="IS73" s="227"/>
      <c r="IT73" s="227"/>
      <c r="IU73" s="227"/>
      <c r="IV73" s="227"/>
      <c r="IW73" s="227"/>
      <c r="IX73" s="227"/>
      <c r="IY73" s="227"/>
      <c r="IZ73" s="227"/>
      <c r="JA73" s="227"/>
      <c r="JB73" s="227"/>
      <c r="JC73" s="227"/>
      <c r="JD73" s="227"/>
      <c r="JE73" s="227"/>
      <c r="JF73" s="227"/>
      <c r="JG73" s="227"/>
      <c r="JH73" s="227"/>
      <c r="JI73" s="227"/>
      <c r="JJ73" s="227"/>
      <c r="JK73" s="227"/>
      <c r="JL73" s="227"/>
      <c r="JM73" s="227"/>
      <c r="JN73" s="227"/>
      <c r="JO73" s="227"/>
      <c r="JP73" s="227"/>
      <c r="JQ73" s="227"/>
      <c r="JR73" s="227"/>
      <c r="JS73" s="227"/>
      <c r="JT73" s="227"/>
      <c r="JU73" s="227"/>
      <c r="JV73" s="227"/>
      <c r="JW73" s="227"/>
      <c r="JX73" s="227"/>
      <c r="JY73" s="227"/>
      <c r="JZ73" s="227"/>
      <c r="KA73" s="227"/>
      <c r="KB73" s="227"/>
      <c r="KC73" s="227"/>
      <c r="KD73" s="227"/>
      <c r="KE73" s="227"/>
      <c r="KF73" s="227"/>
      <c r="KG73" s="227"/>
      <c r="KH73" s="227"/>
      <c r="KI73" s="227"/>
      <c r="KJ73" s="227"/>
      <c r="KK73" s="227"/>
      <c r="KL73" s="227"/>
      <c r="KM73" s="227"/>
      <c r="KN73" s="227"/>
      <c r="KO73" s="227"/>
      <c r="KP73" s="227"/>
      <c r="KQ73" s="227"/>
      <c r="KR73" s="227"/>
      <c r="KS73" s="227"/>
      <c r="KT73" s="227"/>
      <c r="KU73" s="227"/>
      <c r="KV73" s="227"/>
      <c r="KW73" s="479"/>
    </row>
    <row r="74" spans="1:309" s="226" customFormat="1" ht="21" customHeight="1" thickBot="1">
      <c r="A74" s="109"/>
      <c r="B74" s="112">
        <v>68</v>
      </c>
      <c r="C74" s="116"/>
      <c r="D74" s="136" t="str">
        <f t="shared" si="12"/>
        <v/>
      </c>
      <c r="E74" s="138" t="str">
        <f t="shared" si="13"/>
        <v/>
      </c>
      <c r="F74" s="138" t="str">
        <f t="shared" si="14"/>
        <v/>
      </c>
      <c r="G74" s="138" t="str">
        <f t="shared" si="15"/>
        <v/>
      </c>
      <c r="H74" s="138" t="str">
        <f t="shared" si="16"/>
        <v/>
      </c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  <c r="U74" s="228"/>
      <c r="V74" s="228"/>
      <c r="W74" s="228"/>
      <c r="X74" s="228"/>
      <c r="Y74" s="228"/>
      <c r="Z74" s="228"/>
      <c r="AA74" s="228"/>
      <c r="AB74" s="228"/>
      <c r="AC74" s="228"/>
      <c r="AD74" s="228"/>
      <c r="AE74" s="228"/>
      <c r="AF74" s="228"/>
      <c r="AG74" s="228"/>
      <c r="AH74" s="228"/>
      <c r="AI74" s="228"/>
      <c r="AJ74" s="228"/>
      <c r="AK74" s="228"/>
      <c r="AL74" s="228"/>
      <c r="AM74" s="228"/>
      <c r="AN74" s="228"/>
      <c r="AO74" s="228"/>
      <c r="AP74" s="228"/>
      <c r="AQ74" s="228"/>
      <c r="AR74" s="228"/>
      <c r="AS74" s="228"/>
      <c r="AT74" s="228"/>
      <c r="AU74" s="228"/>
      <c r="AV74" s="228"/>
      <c r="AW74" s="228"/>
      <c r="AX74" s="228"/>
      <c r="AY74" s="228"/>
      <c r="AZ74" s="228"/>
      <c r="BA74" s="228"/>
      <c r="BB74" s="228"/>
      <c r="BC74" s="228"/>
      <c r="BD74" s="228"/>
      <c r="BE74" s="228"/>
      <c r="BF74" s="228"/>
      <c r="BG74" s="228"/>
      <c r="BH74" s="228"/>
      <c r="BI74" s="228"/>
      <c r="BJ74" s="228"/>
      <c r="BK74" s="228"/>
      <c r="BL74" s="228"/>
      <c r="BM74" s="228"/>
      <c r="BN74" s="228"/>
      <c r="BO74" s="228"/>
      <c r="BP74" s="228"/>
      <c r="BQ74" s="228"/>
      <c r="BR74" s="228"/>
      <c r="BS74" s="228"/>
      <c r="BT74" s="228"/>
      <c r="BU74" s="228"/>
      <c r="BV74" s="228"/>
      <c r="BW74" s="228"/>
      <c r="BX74" s="228"/>
      <c r="BY74" s="228"/>
      <c r="BZ74" s="228"/>
      <c r="CA74" s="228"/>
      <c r="CB74" s="228"/>
      <c r="CC74" s="228"/>
      <c r="CD74" s="228"/>
      <c r="CE74" s="228"/>
      <c r="CF74" s="228"/>
      <c r="CG74" s="228"/>
      <c r="CH74" s="228"/>
      <c r="CI74" s="228"/>
      <c r="CJ74" s="228"/>
      <c r="CK74" s="228"/>
      <c r="CL74" s="228"/>
      <c r="CM74" s="228"/>
      <c r="CN74" s="228"/>
      <c r="CO74" s="228"/>
      <c r="CP74" s="228"/>
      <c r="CQ74" s="228"/>
      <c r="CR74" s="228"/>
      <c r="CS74" s="228"/>
      <c r="CT74" s="228"/>
      <c r="CU74" s="228"/>
      <c r="CV74" s="228"/>
      <c r="CW74" s="228"/>
      <c r="CX74" s="228"/>
      <c r="CY74" s="228"/>
      <c r="CZ74" s="228"/>
      <c r="DA74" s="228"/>
      <c r="DB74" s="228"/>
      <c r="DC74" s="228"/>
      <c r="DD74" s="228"/>
      <c r="DE74" s="228"/>
      <c r="DF74" s="228"/>
      <c r="DG74" s="228"/>
      <c r="DH74" s="228"/>
      <c r="DI74" s="228"/>
      <c r="DJ74" s="228"/>
      <c r="DK74" s="228"/>
      <c r="DL74" s="228"/>
      <c r="DM74" s="228"/>
      <c r="DN74" s="228"/>
      <c r="DO74" s="228"/>
      <c r="DP74" s="228"/>
      <c r="DQ74" s="228"/>
      <c r="DR74" s="228"/>
      <c r="DS74" s="228"/>
      <c r="DT74" s="228"/>
      <c r="DU74" s="228"/>
      <c r="DV74" s="228"/>
      <c r="DW74" s="228"/>
      <c r="DX74" s="228"/>
      <c r="DY74" s="228"/>
      <c r="DZ74" s="228"/>
      <c r="EA74" s="228"/>
      <c r="EB74" s="228"/>
      <c r="EC74" s="228"/>
      <c r="ED74" s="228"/>
      <c r="EE74" s="228"/>
      <c r="EF74" s="228"/>
      <c r="EG74" s="228"/>
      <c r="EH74" s="228"/>
      <c r="EI74" s="228"/>
      <c r="EJ74" s="228"/>
      <c r="EK74" s="228"/>
      <c r="EL74" s="228"/>
      <c r="EM74" s="228"/>
      <c r="EN74" s="228"/>
      <c r="EO74" s="228"/>
      <c r="EP74" s="228"/>
      <c r="EQ74" s="228"/>
      <c r="ER74" s="228"/>
      <c r="ES74" s="228"/>
      <c r="ET74" s="228"/>
      <c r="EU74" s="228"/>
      <c r="EV74" s="228"/>
      <c r="EW74" s="228"/>
      <c r="EX74" s="228"/>
      <c r="EY74" s="228"/>
      <c r="EZ74" s="228"/>
      <c r="FA74" s="228"/>
      <c r="FB74" s="228"/>
      <c r="FC74" s="228"/>
      <c r="FD74" s="228"/>
      <c r="FE74" s="228"/>
      <c r="FF74" s="228"/>
      <c r="FG74" s="228"/>
      <c r="FH74" s="228"/>
      <c r="FI74" s="228"/>
      <c r="FJ74" s="228"/>
      <c r="FK74" s="228"/>
      <c r="FL74" s="228"/>
      <c r="FM74" s="228"/>
      <c r="FN74" s="228"/>
      <c r="FO74" s="228"/>
      <c r="FP74" s="228"/>
      <c r="FQ74" s="228"/>
      <c r="FR74" s="228"/>
      <c r="FS74" s="228"/>
      <c r="FT74" s="228"/>
      <c r="FU74" s="228"/>
      <c r="FV74" s="228"/>
      <c r="FW74" s="228"/>
      <c r="FX74" s="228"/>
      <c r="FY74" s="228"/>
      <c r="FZ74" s="228"/>
      <c r="GA74" s="228"/>
      <c r="GB74" s="228"/>
      <c r="GC74" s="228"/>
      <c r="GD74" s="228"/>
      <c r="GE74" s="228"/>
      <c r="GF74" s="228"/>
      <c r="GG74" s="228"/>
      <c r="GH74" s="228"/>
      <c r="GI74" s="228"/>
      <c r="GJ74" s="228"/>
      <c r="GK74" s="228"/>
      <c r="GL74" s="228"/>
      <c r="GM74" s="228"/>
      <c r="GN74" s="228"/>
      <c r="GO74" s="228"/>
      <c r="GP74" s="228"/>
      <c r="GQ74" s="228"/>
      <c r="GR74" s="228"/>
      <c r="GS74" s="228"/>
      <c r="GT74" s="228"/>
      <c r="GU74" s="228"/>
      <c r="GV74" s="228"/>
      <c r="GW74" s="228"/>
      <c r="GX74" s="228"/>
      <c r="GY74" s="228"/>
      <c r="GZ74" s="228"/>
      <c r="HA74" s="228"/>
      <c r="HB74" s="228"/>
      <c r="HC74" s="228"/>
      <c r="HD74" s="228"/>
      <c r="HE74" s="228"/>
      <c r="HF74" s="228"/>
      <c r="HG74" s="228"/>
      <c r="HH74" s="228"/>
      <c r="HI74" s="228"/>
      <c r="HJ74" s="228"/>
      <c r="HK74" s="228"/>
      <c r="HL74" s="228"/>
      <c r="HM74" s="228"/>
      <c r="HN74" s="228"/>
      <c r="HO74" s="228"/>
      <c r="HP74" s="228"/>
      <c r="HQ74" s="228"/>
      <c r="HR74" s="228"/>
      <c r="HS74" s="228"/>
      <c r="HT74" s="228"/>
      <c r="HU74" s="228"/>
      <c r="HV74" s="228"/>
      <c r="HW74" s="228"/>
      <c r="HX74" s="228"/>
      <c r="HY74" s="228"/>
      <c r="HZ74" s="228"/>
      <c r="IA74" s="228"/>
      <c r="IB74" s="228"/>
      <c r="IC74" s="228"/>
      <c r="ID74" s="228"/>
      <c r="IE74" s="228"/>
      <c r="IF74" s="228"/>
      <c r="IG74" s="228"/>
      <c r="IH74" s="228"/>
      <c r="II74" s="228"/>
      <c r="IJ74" s="228"/>
      <c r="IK74" s="228"/>
      <c r="IL74" s="228"/>
      <c r="IM74" s="228"/>
      <c r="IN74" s="228"/>
      <c r="IO74" s="228"/>
      <c r="IP74" s="228"/>
      <c r="IQ74" s="228"/>
      <c r="IR74" s="228"/>
      <c r="IS74" s="228"/>
      <c r="IT74" s="228"/>
      <c r="IU74" s="228"/>
      <c r="IV74" s="228"/>
      <c r="IW74" s="228"/>
      <c r="IX74" s="228"/>
      <c r="IY74" s="228"/>
      <c r="IZ74" s="228"/>
      <c r="JA74" s="228"/>
      <c r="JB74" s="228"/>
      <c r="JC74" s="228"/>
      <c r="JD74" s="228"/>
      <c r="JE74" s="228"/>
      <c r="JF74" s="228"/>
      <c r="JG74" s="228"/>
      <c r="JH74" s="228"/>
      <c r="JI74" s="228"/>
      <c r="JJ74" s="228"/>
      <c r="JK74" s="228"/>
      <c r="JL74" s="228"/>
      <c r="JM74" s="228"/>
      <c r="JN74" s="228"/>
      <c r="JO74" s="228"/>
      <c r="JP74" s="228"/>
      <c r="JQ74" s="228"/>
      <c r="JR74" s="228"/>
      <c r="JS74" s="228"/>
      <c r="JT74" s="228"/>
      <c r="JU74" s="228"/>
      <c r="JV74" s="228"/>
      <c r="JW74" s="228"/>
      <c r="JX74" s="228"/>
      <c r="JY74" s="228"/>
      <c r="JZ74" s="228"/>
      <c r="KA74" s="228"/>
      <c r="KB74" s="228"/>
      <c r="KC74" s="228"/>
      <c r="KD74" s="228"/>
      <c r="KE74" s="228"/>
      <c r="KF74" s="228"/>
      <c r="KG74" s="228"/>
      <c r="KH74" s="228"/>
      <c r="KI74" s="228"/>
      <c r="KJ74" s="228"/>
      <c r="KK74" s="228"/>
      <c r="KL74" s="228"/>
      <c r="KM74" s="228"/>
      <c r="KN74" s="228"/>
      <c r="KO74" s="228"/>
      <c r="KP74" s="228"/>
      <c r="KQ74" s="228"/>
      <c r="KR74" s="228"/>
      <c r="KS74" s="228"/>
      <c r="KT74" s="228"/>
      <c r="KU74" s="228"/>
      <c r="KV74" s="228"/>
      <c r="KW74" s="479"/>
    </row>
    <row r="75" spans="1:309" s="226" customFormat="1" ht="21" customHeight="1">
      <c r="A75" s="109"/>
      <c r="B75" s="112">
        <v>69</v>
      </c>
      <c r="C75" s="53"/>
      <c r="D75" s="132" t="str">
        <f t="shared" si="12"/>
        <v/>
      </c>
      <c r="E75" s="132" t="str">
        <f t="shared" si="13"/>
        <v/>
      </c>
      <c r="F75" s="132" t="str">
        <f t="shared" si="14"/>
        <v/>
      </c>
      <c r="G75" s="132" t="str">
        <f t="shared" si="15"/>
        <v/>
      </c>
      <c r="H75" s="213" t="str">
        <f t="shared" si="16"/>
        <v/>
      </c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  <c r="AA75" s="227"/>
      <c r="AB75" s="227"/>
      <c r="AC75" s="227"/>
      <c r="AD75" s="227"/>
      <c r="AE75" s="227"/>
      <c r="AF75" s="227"/>
      <c r="AG75" s="227"/>
      <c r="AH75" s="227"/>
      <c r="AI75" s="227"/>
      <c r="AJ75" s="227"/>
      <c r="AK75" s="227"/>
      <c r="AL75" s="227"/>
      <c r="AM75" s="227"/>
      <c r="AN75" s="227"/>
      <c r="AO75" s="227"/>
      <c r="AP75" s="227"/>
      <c r="AQ75" s="227"/>
      <c r="AR75" s="227"/>
      <c r="AS75" s="227"/>
      <c r="AT75" s="227"/>
      <c r="AU75" s="227"/>
      <c r="AV75" s="227"/>
      <c r="AW75" s="227"/>
      <c r="AX75" s="227"/>
      <c r="AY75" s="227"/>
      <c r="AZ75" s="227"/>
      <c r="BA75" s="227"/>
      <c r="BB75" s="227"/>
      <c r="BC75" s="227"/>
      <c r="BD75" s="227"/>
      <c r="BE75" s="227"/>
      <c r="BF75" s="227"/>
      <c r="BG75" s="227"/>
      <c r="BH75" s="227"/>
      <c r="BI75" s="227"/>
      <c r="BJ75" s="227"/>
      <c r="BK75" s="227"/>
      <c r="BL75" s="227"/>
      <c r="BM75" s="227"/>
      <c r="BN75" s="227"/>
      <c r="BO75" s="227"/>
      <c r="BP75" s="227"/>
      <c r="BQ75" s="227"/>
      <c r="BR75" s="227"/>
      <c r="BS75" s="227"/>
      <c r="BT75" s="227"/>
      <c r="BU75" s="227"/>
      <c r="BV75" s="227"/>
      <c r="BW75" s="227"/>
      <c r="BX75" s="227"/>
      <c r="BY75" s="227"/>
      <c r="BZ75" s="227"/>
      <c r="CA75" s="227"/>
      <c r="CB75" s="227"/>
      <c r="CC75" s="227"/>
      <c r="CD75" s="227"/>
      <c r="CE75" s="227"/>
      <c r="CF75" s="227"/>
      <c r="CG75" s="227"/>
      <c r="CH75" s="227"/>
      <c r="CI75" s="227"/>
      <c r="CJ75" s="227"/>
      <c r="CK75" s="227"/>
      <c r="CL75" s="227"/>
      <c r="CM75" s="227"/>
      <c r="CN75" s="227"/>
      <c r="CO75" s="227"/>
      <c r="CP75" s="227"/>
      <c r="CQ75" s="227"/>
      <c r="CR75" s="227"/>
      <c r="CS75" s="227"/>
      <c r="CT75" s="227"/>
      <c r="CU75" s="227"/>
      <c r="CV75" s="227"/>
      <c r="CW75" s="227"/>
      <c r="CX75" s="227"/>
      <c r="CY75" s="227"/>
      <c r="CZ75" s="227"/>
      <c r="DA75" s="227"/>
      <c r="DB75" s="227"/>
      <c r="DC75" s="227"/>
      <c r="DD75" s="227"/>
      <c r="DE75" s="227"/>
      <c r="DF75" s="227"/>
      <c r="DG75" s="227"/>
      <c r="DH75" s="227"/>
      <c r="DI75" s="227"/>
      <c r="DJ75" s="227"/>
      <c r="DK75" s="227"/>
      <c r="DL75" s="227"/>
      <c r="DM75" s="227"/>
      <c r="DN75" s="227"/>
      <c r="DO75" s="227"/>
      <c r="DP75" s="227"/>
      <c r="DQ75" s="227"/>
      <c r="DR75" s="227"/>
      <c r="DS75" s="227"/>
      <c r="DT75" s="227"/>
      <c r="DU75" s="227"/>
      <c r="DV75" s="227"/>
      <c r="DW75" s="227"/>
      <c r="DX75" s="227"/>
      <c r="DY75" s="227"/>
      <c r="DZ75" s="227"/>
      <c r="EA75" s="227"/>
      <c r="EB75" s="227"/>
      <c r="EC75" s="227"/>
      <c r="ED75" s="227"/>
      <c r="EE75" s="227"/>
      <c r="EF75" s="227"/>
      <c r="EG75" s="227"/>
      <c r="EH75" s="227"/>
      <c r="EI75" s="227"/>
      <c r="EJ75" s="227"/>
      <c r="EK75" s="227"/>
      <c r="EL75" s="227"/>
      <c r="EM75" s="227"/>
      <c r="EN75" s="227"/>
      <c r="EO75" s="227"/>
      <c r="EP75" s="227"/>
      <c r="EQ75" s="227"/>
      <c r="ER75" s="227"/>
      <c r="ES75" s="227"/>
      <c r="ET75" s="227"/>
      <c r="EU75" s="227"/>
      <c r="EV75" s="227"/>
      <c r="EW75" s="227"/>
      <c r="EX75" s="227"/>
      <c r="EY75" s="227"/>
      <c r="EZ75" s="227"/>
      <c r="FA75" s="227"/>
      <c r="FB75" s="227"/>
      <c r="FC75" s="227"/>
      <c r="FD75" s="227"/>
      <c r="FE75" s="227"/>
      <c r="FF75" s="227"/>
      <c r="FG75" s="227"/>
      <c r="FH75" s="227"/>
      <c r="FI75" s="227"/>
      <c r="FJ75" s="227"/>
      <c r="FK75" s="227"/>
      <c r="FL75" s="227"/>
      <c r="FM75" s="227"/>
      <c r="FN75" s="227"/>
      <c r="FO75" s="227"/>
      <c r="FP75" s="227"/>
      <c r="FQ75" s="227"/>
      <c r="FR75" s="227"/>
      <c r="FS75" s="227"/>
      <c r="FT75" s="227"/>
      <c r="FU75" s="227"/>
      <c r="FV75" s="227"/>
      <c r="FW75" s="227"/>
      <c r="FX75" s="227"/>
      <c r="FY75" s="227"/>
      <c r="FZ75" s="227"/>
      <c r="GA75" s="227"/>
      <c r="GB75" s="227"/>
      <c r="GC75" s="227"/>
      <c r="GD75" s="227"/>
      <c r="GE75" s="227"/>
      <c r="GF75" s="227"/>
      <c r="GG75" s="227"/>
      <c r="GH75" s="227"/>
      <c r="GI75" s="227"/>
      <c r="GJ75" s="227"/>
      <c r="GK75" s="227"/>
      <c r="GL75" s="227"/>
      <c r="GM75" s="227"/>
      <c r="GN75" s="227"/>
      <c r="GO75" s="227"/>
      <c r="GP75" s="227"/>
      <c r="GQ75" s="227"/>
      <c r="GR75" s="227"/>
      <c r="GS75" s="227"/>
      <c r="GT75" s="227"/>
      <c r="GU75" s="227"/>
      <c r="GV75" s="227"/>
      <c r="GW75" s="227"/>
      <c r="GX75" s="227"/>
      <c r="GY75" s="227"/>
      <c r="GZ75" s="227"/>
      <c r="HA75" s="227"/>
      <c r="HB75" s="227"/>
      <c r="HC75" s="227"/>
      <c r="HD75" s="227"/>
      <c r="HE75" s="227"/>
      <c r="HF75" s="227"/>
      <c r="HG75" s="227"/>
      <c r="HH75" s="227"/>
      <c r="HI75" s="227"/>
      <c r="HJ75" s="227"/>
      <c r="HK75" s="227"/>
      <c r="HL75" s="227"/>
      <c r="HM75" s="227"/>
      <c r="HN75" s="227"/>
      <c r="HO75" s="227"/>
      <c r="HP75" s="227"/>
      <c r="HQ75" s="227"/>
      <c r="HR75" s="227"/>
      <c r="HS75" s="227"/>
      <c r="HT75" s="227"/>
      <c r="HU75" s="227"/>
      <c r="HV75" s="227"/>
      <c r="HW75" s="227"/>
      <c r="HX75" s="227"/>
      <c r="HY75" s="227"/>
      <c r="HZ75" s="227"/>
      <c r="IA75" s="227"/>
      <c r="IB75" s="227"/>
      <c r="IC75" s="227"/>
      <c r="ID75" s="227"/>
      <c r="IE75" s="227"/>
      <c r="IF75" s="227"/>
      <c r="IG75" s="227"/>
      <c r="IH75" s="227"/>
      <c r="II75" s="227"/>
      <c r="IJ75" s="227"/>
      <c r="IK75" s="227"/>
      <c r="IL75" s="227"/>
      <c r="IM75" s="227"/>
      <c r="IN75" s="227"/>
      <c r="IO75" s="227"/>
      <c r="IP75" s="227"/>
      <c r="IQ75" s="227"/>
      <c r="IR75" s="227"/>
      <c r="IS75" s="227"/>
      <c r="IT75" s="227"/>
      <c r="IU75" s="227"/>
      <c r="IV75" s="227"/>
      <c r="IW75" s="227"/>
      <c r="IX75" s="227"/>
      <c r="IY75" s="227"/>
      <c r="IZ75" s="227"/>
      <c r="JA75" s="227"/>
      <c r="JB75" s="227"/>
      <c r="JC75" s="227"/>
      <c r="JD75" s="227"/>
      <c r="JE75" s="227"/>
      <c r="JF75" s="227"/>
      <c r="JG75" s="227"/>
      <c r="JH75" s="227"/>
      <c r="JI75" s="227"/>
      <c r="JJ75" s="227"/>
      <c r="JK75" s="227"/>
      <c r="JL75" s="227"/>
      <c r="JM75" s="227"/>
      <c r="JN75" s="227"/>
      <c r="JO75" s="227"/>
      <c r="JP75" s="227"/>
      <c r="JQ75" s="227"/>
      <c r="JR75" s="227"/>
      <c r="JS75" s="227"/>
      <c r="JT75" s="227"/>
      <c r="JU75" s="227"/>
      <c r="JV75" s="227"/>
      <c r="JW75" s="227"/>
      <c r="JX75" s="227"/>
      <c r="JY75" s="227"/>
      <c r="JZ75" s="227"/>
      <c r="KA75" s="227"/>
      <c r="KB75" s="227"/>
      <c r="KC75" s="227"/>
      <c r="KD75" s="227"/>
      <c r="KE75" s="227"/>
      <c r="KF75" s="227"/>
      <c r="KG75" s="227"/>
      <c r="KH75" s="227"/>
      <c r="KI75" s="227"/>
      <c r="KJ75" s="227"/>
      <c r="KK75" s="227"/>
      <c r="KL75" s="227"/>
      <c r="KM75" s="227"/>
      <c r="KN75" s="227"/>
      <c r="KO75" s="227"/>
      <c r="KP75" s="227"/>
      <c r="KQ75" s="227"/>
      <c r="KR75" s="227"/>
      <c r="KS75" s="227"/>
      <c r="KT75" s="227"/>
      <c r="KU75" s="227"/>
      <c r="KV75" s="227"/>
      <c r="KW75" s="479"/>
    </row>
    <row r="76" spans="1:309" s="226" customFormat="1" ht="21" customHeight="1" thickBot="1">
      <c r="A76" s="109"/>
      <c r="B76" s="112">
        <v>70</v>
      </c>
      <c r="C76" s="116"/>
      <c r="D76" s="136" t="str">
        <f t="shared" si="12"/>
        <v/>
      </c>
      <c r="E76" s="138" t="str">
        <f t="shared" si="13"/>
        <v/>
      </c>
      <c r="F76" s="138" t="str">
        <f t="shared" si="14"/>
        <v/>
      </c>
      <c r="G76" s="138" t="str">
        <f t="shared" si="15"/>
        <v/>
      </c>
      <c r="H76" s="138" t="str">
        <f t="shared" si="16"/>
        <v/>
      </c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  <c r="AX76" s="228"/>
      <c r="AY76" s="228"/>
      <c r="AZ76" s="228"/>
      <c r="BA76" s="228"/>
      <c r="BB76" s="228"/>
      <c r="BC76" s="228"/>
      <c r="BD76" s="228"/>
      <c r="BE76" s="228"/>
      <c r="BF76" s="228"/>
      <c r="BG76" s="228"/>
      <c r="BH76" s="228"/>
      <c r="BI76" s="228"/>
      <c r="BJ76" s="228"/>
      <c r="BK76" s="228"/>
      <c r="BL76" s="228"/>
      <c r="BM76" s="228"/>
      <c r="BN76" s="228"/>
      <c r="BO76" s="228"/>
      <c r="BP76" s="228"/>
      <c r="BQ76" s="228"/>
      <c r="BR76" s="228"/>
      <c r="BS76" s="228"/>
      <c r="BT76" s="228"/>
      <c r="BU76" s="228"/>
      <c r="BV76" s="228"/>
      <c r="BW76" s="228"/>
      <c r="BX76" s="228"/>
      <c r="BY76" s="228"/>
      <c r="BZ76" s="228"/>
      <c r="CA76" s="228"/>
      <c r="CB76" s="228"/>
      <c r="CC76" s="228"/>
      <c r="CD76" s="228"/>
      <c r="CE76" s="228"/>
      <c r="CF76" s="228"/>
      <c r="CG76" s="228"/>
      <c r="CH76" s="228"/>
      <c r="CI76" s="228"/>
      <c r="CJ76" s="228"/>
      <c r="CK76" s="228"/>
      <c r="CL76" s="228"/>
      <c r="CM76" s="228"/>
      <c r="CN76" s="228"/>
      <c r="CO76" s="228"/>
      <c r="CP76" s="228"/>
      <c r="CQ76" s="228"/>
      <c r="CR76" s="228"/>
      <c r="CS76" s="228"/>
      <c r="CT76" s="228"/>
      <c r="CU76" s="228"/>
      <c r="CV76" s="228"/>
      <c r="CW76" s="228"/>
      <c r="CX76" s="228"/>
      <c r="CY76" s="228"/>
      <c r="CZ76" s="228"/>
      <c r="DA76" s="228"/>
      <c r="DB76" s="228"/>
      <c r="DC76" s="228"/>
      <c r="DD76" s="228"/>
      <c r="DE76" s="228"/>
      <c r="DF76" s="228"/>
      <c r="DG76" s="228"/>
      <c r="DH76" s="228"/>
      <c r="DI76" s="228"/>
      <c r="DJ76" s="228"/>
      <c r="DK76" s="228"/>
      <c r="DL76" s="228"/>
      <c r="DM76" s="228"/>
      <c r="DN76" s="228"/>
      <c r="DO76" s="228"/>
      <c r="DP76" s="228"/>
      <c r="DQ76" s="228"/>
      <c r="DR76" s="228"/>
      <c r="DS76" s="228"/>
      <c r="DT76" s="228"/>
      <c r="DU76" s="228"/>
      <c r="DV76" s="228"/>
      <c r="DW76" s="228"/>
      <c r="DX76" s="228"/>
      <c r="DY76" s="228"/>
      <c r="DZ76" s="228"/>
      <c r="EA76" s="228"/>
      <c r="EB76" s="228"/>
      <c r="EC76" s="228"/>
      <c r="ED76" s="228"/>
      <c r="EE76" s="228"/>
      <c r="EF76" s="228"/>
      <c r="EG76" s="228"/>
      <c r="EH76" s="228"/>
      <c r="EI76" s="228"/>
      <c r="EJ76" s="228"/>
      <c r="EK76" s="228"/>
      <c r="EL76" s="228"/>
      <c r="EM76" s="228"/>
      <c r="EN76" s="228"/>
      <c r="EO76" s="228"/>
      <c r="EP76" s="228"/>
      <c r="EQ76" s="228"/>
      <c r="ER76" s="228"/>
      <c r="ES76" s="228"/>
      <c r="ET76" s="228"/>
      <c r="EU76" s="228"/>
      <c r="EV76" s="228"/>
      <c r="EW76" s="228"/>
      <c r="EX76" s="228"/>
      <c r="EY76" s="228"/>
      <c r="EZ76" s="228"/>
      <c r="FA76" s="228"/>
      <c r="FB76" s="228"/>
      <c r="FC76" s="228"/>
      <c r="FD76" s="228"/>
      <c r="FE76" s="228"/>
      <c r="FF76" s="228"/>
      <c r="FG76" s="228"/>
      <c r="FH76" s="228"/>
      <c r="FI76" s="228"/>
      <c r="FJ76" s="228"/>
      <c r="FK76" s="228"/>
      <c r="FL76" s="228"/>
      <c r="FM76" s="228"/>
      <c r="FN76" s="228"/>
      <c r="FO76" s="228"/>
      <c r="FP76" s="228"/>
      <c r="FQ76" s="228"/>
      <c r="FR76" s="228"/>
      <c r="FS76" s="228"/>
      <c r="FT76" s="228"/>
      <c r="FU76" s="228"/>
      <c r="FV76" s="228"/>
      <c r="FW76" s="228"/>
      <c r="FX76" s="228"/>
      <c r="FY76" s="228"/>
      <c r="FZ76" s="228"/>
      <c r="GA76" s="228"/>
      <c r="GB76" s="228"/>
      <c r="GC76" s="228"/>
      <c r="GD76" s="228"/>
      <c r="GE76" s="228"/>
      <c r="GF76" s="228"/>
      <c r="GG76" s="228"/>
      <c r="GH76" s="228"/>
      <c r="GI76" s="228"/>
      <c r="GJ76" s="228"/>
      <c r="GK76" s="228"/>
      <c r="GL76" s="228"/>
      <c r="GM76" s="228"/>
      <c r="GN76" s="228"/>
      <c r="GO76" s="228"/>
      <c r="GP76" s="228"/>
      <c r="GQ76" s="228"/>
      <c r="GR76" s="228"/>
      <c r="GS76" s="228"/>
      <c r="GT76" s="228"/>
      <c r="GU76" s="228"/>
      <c r="GV76" s="228"/>
      <c r="GW76" s="228"/>
      <c r="GX76" s="228"/>
      <c r="GY76" s="228"/>
      <c r="GZ76" s="228"/>
      <c r="HA76" s="228"/>
      <c r="HB76" s="228"/>
      <c r="HC76" s="228"/>
      <c r="HD76" s="228"/>
      <c r="HE76" s="228"/>
      <c r="HF76" s="228"/>
      <c r="HG76" s="228"/>
      <c r="HH76" s="228"/>
      <c r="HI76" s="228"/>
      <c r="HJ76" s="228"/>
      <c r="HK76" s="228"/>
      <c r="HL76" s="228"/>
      <c r="HM76" s="228"/>
      <c r="HN76" s="228"/>
      <c r="HO76" s="228"/>
      <c r="HP76" s="228"/>
      <c r="HQ76" s="228"/>
      <c r="HR76" s="228"/>
      <c r="HS76" s="228"/>
      <c r="HT76" s="228"/>
      <c r="HU76" s="228"/>
      <c r="HV76" s="228"/>
      <c r="HW76" s="228"/>
      <c r="HX76" s="228"/>
      <c r="HY76" s="228"/>
      <c r="HZ76" s="228"/>
      <c r="IA76" s="228"/>
      <c r="IB76" s="228"/>
      <c r="IC76" s="228"/>
      <c r="ID76" s="228"/>
      <c r="IE76" s="228"/>
      <c r="IF76" s="228"/>
      <c r="IG76" s="228"/>
      <c r="IH76" s="228"/>
      <c r="II76" s="228"/>
      <c r="IJ76" s="228"/>
      <c r="IK76" s="228"/>
      <c r="IL76" s="228"/>
      <c r="IM76" s="228"/>
      <c r="IN76" s="228"/>
      <c r="IO76" s="228"/>
      <c r="IP76" s="228"/>
      <c r="IQ76" s="228"/>
      <c r="IR76" s="228"/>
      <c r="IS76" s="228"/>
      <c r="IT76" s="228"/>
      <c r="IU76" s="228"/>
      <c r="IV76" s="228"/>
      <c r="IW76" s="228"/>
      <c r="IX76" s="228"/>
      <c r="IY76" s="228"/>
      <c r="IZ76" s="228"/>
      <c r="JA76" s="228"/>
      <c r="JB76" s="228"/>
      <c r="JC76" s="228"/>
      <c r="JD76" s="228"/>
      <c r="JE76" s="228"/>
      <c r="JF76" s="228"/>
      <c r="JG76" s="228"/>
      <c r="JH76" s="228"/>
      <c r="JI76" s="228"/>
      <c r="JJ76" s="228"/>
      <c r="JK76" s="228"/>
      <c r="JL76" s="228"/>
      <c r="JM76" s="228"/>
      <c r="JN76" s="228"/>
      <c r="JO76" s="228"/>
      <c r="JP76" s="228"/>
      <c r="JQ76" s="228"/>
      <c r="JR76" s="228"/>
      <c r="JS76" s="228"/>
      <c r="JT76" s="228"/>
      <c r="JU76" s="228"/>
      <c r="JV76" s="228"/>
      <c r="JW76" s="228"/>
      <c r="JX76" s="228"/>
      <c r="JY76" s="228"/>
      <c r="JZ76" s="228"/>
      <c r="KA76" s="228"/>
      <c r="KB76" s="228"/>
      <c r="KC76" s="228"/>
      <c r="KD76" s="228"/>
      <c r="KE76" s="228"/>
      <c r="KF76" s="228"/>
      <c r="KG76" s="228"/>
      <c r="KH76" s="228"/>
      <c r="KI76" s="228"/>
      <c r="KJ76" s="228"/>
      <c r="KK76" s="228"/>
      <c r="KL76" s="228"/>
      <c r="KM76" s="228"/>
      <c r="KN76" s="228"/>
      <c r="KO76" s="228"/>
      <c r="KP76" s="228"/>
      <c r="KQ76" s="228"/>
      <c r="KR76" s="228"/>
      <c r="KS76" s="228"/>
      <c r="KT76" s="228"/>
      <c r="KU76" s="228"/>
      <c r="KV76" s="228"/>
      <c r="KW76" s="479"/>
    </row>
    <row r="77" spans="1:309" s="226" customFormat="1" ht="21" customHeight="1">
      <c r="A77" s="109"/>
      <c r="B77" s="112">
        <v>71</v>
      </c>
      <c r="C77" s="53"/>
      <c r="D77" s="132" t="str">
        <f t="shared" si="12"/>
        <v/>
      </c>
      <c r="E77" s="132" t="str">
        <f t="shared" si="13"/>
        <v/>
      </c>
      <c r="F77" s="132" t="str">
        <f t="shared" si="14"/>
        <v/>
      </c>
      <c r="G77" s="132" t="str">
        <f t="shared" si="15"/>
        <v/>
      </c>
      <c r="H77" s="213" t="str">
        <f t="shared" si="16"/>
        <v/>
      </c>
      <c r="I77" s="227"/>
      <c r="J77" s="227"/>
      <c r="K77" s="227"/>
      <c r="L77" s="227"/>
      <c r="M77" s="227"/>
      <c r="N77" s="227"/>
      <c r="O77" s="227"/>
      <c r="P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  <c r="AA77" s="227"/>
      <c r="AB77" s="227"/>
      <c r="AC77" s="227"/>
      <c r="AD77" s="227"/>
      <c r="AE77" s="227"/>
      <c r="AF77" s="227"/>
      <c r="AG77" s="227"/>
      <c r="AH77" s="227"/>
      <c r="AI77" s="227"/>
      <c r="AJ77" s="227"/>
      <c r="AK77" s="227"/>
      <c r="AL77" s="227"/>
      <c r="AM77" s="227"/>
      <c r="AN77" s="227"/>
      <c r="AO77" s="227"/>
      <c r="AP77" s="227"/>
      <c r="AQ77" s="227"/>
      <c r="AR77" s="227"/>
      <c r="AS77" s="227"/>
      <c r="AT77" s="227"/>
      <c r="AU77" s="227"/>
      <c r="AV77" s="227"/>
      <c r="AW77" s="227"/>
      <c r="AX77" s="227"/>
      <c r="AY77" s="227"/>
      <c r="AZ77" s="227"/>
      <c r="BA77" s="227"/>
      <c r="BB77" s="227"/>
      <c r="BC77" s="227"/>
      <c r="BD77" s="227"/>
      <c r="BE77" s="227"/>
      <c r="BF77" s="227"/>
      <c r="BG77" s="227"/>
      <c r="BH77" s="227"/>
      <c r="BI77" s="227"/>
      <c r="BJ77" s="227"/>
      <c r="BK77" s="227"/>
      <c r="BL77" s="227"/>
      <c r="BM77" s="227"/>
      <c r="BN77" s="227"/>
      <c r="BO77" s="227"/>
      <c r="BP77" s="227"/>
      <c r="BQ77" s="227"/>
      <c r="BR77" s="227"/>
      <c r="BS77" s="227"/>
      <c r="BT77" s="227"/>
      <c r="BU77" s="227"/>
      <c r="BV77" s="227"/>
      <c r="BW77" s="227"/>
      <c r="BX77" s="227"/>
      <c r="BY77" s="227"/>
      <c r="BZ77" s="227"/>
      <c r="CA77" s="227"/>
      <c r="CB77" s="227"/>
      <c r="CC77" s="227"/>
      <c r="CD77" s="227"/>
      <c r="CE77" s="227"/>
      <c r="CF77" s="227"/>
      <c r="CG77" s="227"/>
      <c r="CH77" s="227"/>
      <c r="CI77" s="227"/>
      <c r="CJ77" s="227"/>
      <c r="CK77" s="227"/>
      <c r="CL77" s="227"/>
      <c r="CM77" s="227"/>
      <c r="CN77" s="227"/>
      <c r="CO77" s="227"/>
      <c r="CP77" s="227"/>
      <c r="CQ77" s="227"/>
      <c r="CR77" s="227"/>
      <c r="CS77" s="227"/>
      <c r="CT77" s="227"/>
      <c r="CU77" s="227"/>
      <c r="CV77" s="227"/>
      <c r="CW77" s="227"/>
      <c r="CX77" s="227"/>
      <c r="CY77" s="227"/>
      <c r="CZ77" s="227"/>
      <c r="DA77" s="227"/>
      <c r="DB77" s="227"/>
      <c r="DC77" s="227"/>
      <c r="DD77" s="227"/>
      <c r="DE77" s="227"/>
      <c r="DF77" s="227"/>
      <c r="DG77" s="227"/>
      <c r="DH77" s="227"/>
      <c r="DI77" s="227"/>
      <c r="DJ77" s="227"/>
      <c r="DK77" s="227"/>
      <c r="DL77" s="227"/>
      <c r="DM77" s="227"/>
      <c r="DN77" s="227"/>
      <c r="DO77" s="227"/>
      <c r="DP77" s="227"/>
      <c r="DQ77" s="227"/>
      <c r="DR77" s="227"/>
      <c r="DS77" s="227"/>
      <c r="DT77" s="227"/>
      <c r="DU77" s="227"/>
      <c r="DV77" s="227"/>
      <c r="DW77" s="227"/>
      <c r="DX77" s="227"/>
      <c r="DY77" s="227"/>
      <c r="DZ77" s="227"/>
      <c r="EA77" s="227"/>
      <c r="EB77" s="227"/>
      <c r="EC77" s="227"/>
      <c r="ED77" s="227"/>
      <c r="EE77" s="227"/>
      <c r="EF77" s="227"/>
      <c r="EG77" s="227"/>
      <c r="EH77" s="227"/>
      <c r="EI77" s="227"/>
      <c r="EJ77" s="227"/>
      <c r="EK77" s="227"/>
      <c r="EL77" s="227"/>
      <c r="EM77" s="227"/>
      <c r="EN77" s="227"/>
      <c r="EO77" s="227"/>
      <c r="EP77" s="227"/>
      <c r="EQ77" s="227"/>
      <c r="ER77" s="227"/>
      <c r="ES77" s="227"/>
      <c r="ET77" s="227"/>
      <c r="EU77" s="227"/>
      <c r="EV77" s="227"/>
      <c r="EW77" s="227"/>
      <c r="EX77" s="227"/>
      <c r="EY77" s="227"/>
      <c r="EZ77" s="227"/>
      <c r="FA77" s="227"/>
      <c r="FB77" s="227"/>
      <c r="FC77" s="227"/>
      <c r="FD77" s="227"/>
      <c r="FE77" s="227"/>
      <c r="FF77" s="227"/>
      <c r="FG77" s="227"/>
      <c r="FH77" s="227"/>
      <c r="FI77" s="227"/>
      <c r="FJ77" s="227"/>
      <c r="FK77" s="227"/>
      <c r="FL77" s="227"/>
      <c r="FM77" s="227"/>
      <c r="FN77" s="227"/>
      <c r="FO77" s="227"/>
      <c r="FP77" s="227"/>
      <c r="FQ77" s="227"/>
      <c r="FR77" s="227"/>
      <c r="FS77" s="227"/>
      <c r="FT77" s="227"/>
      <c r="FU77" s="227"/>
      <c r="FV77" s="227"/>
      <c r="FW77" s="227"/>
      <c r="FX77" s="227"/>
      <c r="FY77" s="227"/>
      <c r="FZ77" s="227"/>
      <c r="GA77" s="227"/>
      <c r="GB77" s="227"/>
      <c r="GC77" s="227"/>
      <c r="GD77" s="227"/>
      <c r="GE77" s="227"/>
      <c r="GF77" s="227"/>
      <c r="GG77" s="227"/>
      <c r="GH77" s="227"/>
      <c r="GI77" s="227"/>
      <c r="GJ77" s="227"/>
      <c r="GK77" s="227"/>
      <c r="GL77" s="227"/>
      <c r="GM77" s="227"/>
      <c r="GN77" s="227"/>
      <c r="GO77" s="227"/>
      <c r="GP77" s="227"/>
      <c r="GQ77" s="227"/>
      <c r="GR77" s="227"/>
      <c r="GS77" s="227"/>
      <c r="GT77" s="227"/>
      <c r="GU77" s="227"/>
      <c r="GV77" s="227"/>
      <c r="GW77" s="227"/>
      <c r="GX77" s="227"/>
      <c r="GY77" s="227"/>
      <c r="GZ77" s="227"/>
      <c r="HA77" s="227"/>
      <c r="HB77" s="227"/>
      <c r="HC77" s="227"/>
      <c r="HD77" s="227"/>
      <c r="HE77" s="227"/>
      <c r="HF77" s="227"/>
      <c r="HG77" s="227"/>
      <c r="HH77" s="227"/>
      <c r="HI77" s="227"/>
      <c r="HJ77" s="227"/>
      <c r="HK77" s="227"/>
      <c r="HL77" s="227"/>
      <c r="HM77" s="227"/>
      <c r="HN77" s="227"/>
      <c r="HO77" s="227"/>
      <c r="HP77" s="227"/>
      <c r="HQ77" s="227"/>
      <c r="HR77" s="227"/>
      <c r="HS77" s="227"/>
      <c r="HT77" s="227"/>
      <c r="HU77" s="227"/>
      <c r="HV77" s="227"/>
      <c r="HW77" s="227"/>
      <c r="HX77" s="227"/>
      <c r="HY77" s="227"/>
      <c r="HZ77" s="227"/>
      <c r="IA77" s="227"/>
      <c r="IB77" s="227"/>
      <c r="IC77" s="227"/>
      <c r="ID77" s="227"/>
      <c r="IE77" s="227"/>
      <c r="IF77" s="227"/>
      <c r="IG77" s="227"/>
      <c r="IH77" s="227"/>
      <c r="II77" s="227"/>
      <c r="IJ77" s="227"/>
      <c r="IK77" s="227"/>
      <c r="IL77" s="227"/>
      <c r="IM77" s="227"/>
      <c r="IN77" s="227"/>
      <c r="IO77" s="227"/>
      <c r="IP77" s="227"/>
      <c r="IQ77" s="227"/>
      <c r="IR77" s="227"/>
      <c r="IS77" s="227"/>
      <c r="IT77" s="227"/>
      <c r="IU77" s="227"/>
      <c r="IV77" s="227"/>
      <c r="IW77" s="227"/>
      <c r="IX77" s="227"/>
      <c r="IY77" s="227"/>
      <c r="IZ77" s="227"/>
      <c r="JA77" s="227"/>
      <c r="JB77" s="227"/>
      <c r="JC77" s="227"/>
      <c r="JD77" s="227"/>
      <c r="JE77" s="227"/>
      <c r="JF77" s="227"/>
      <c r="JG77" s="227"/>
      <c r="JH77" s="227"/>
      <c r="JI77" s="227"/>
      <c r="JJ77" s="227"/>
      <c r="JK77" s="227"/>
      <c r="JL77" s="227"/>
      <c r="JM77" s="227"/>
      <c r="JN77" s="227"/>
      <c r="JO77" s="227"/>
      <c r="JP77" s="227"/>
      <c r="JQ77" s="227"/>
      <c r="JR77" s="227"/>
      <c r="JS77" s="227"/>
      <c r="JT77" s="227"/>
      <c r="JU77" s="227"/>
      <c r="JV77" s="227"/>
      <c r="JW77" s="227"/>
      <c r="JX77" s="227"/>
      <c r="JY77" s="227"/>
      <c r="JZ77" s="227"/>
      <c r="KA77" s="227"/>
      <c r="KB77" s="227"/>
      <c r="KC77" s="227"/>
      <c r="KD77" s="227"/>
      <c r="KE77" s="227"/>
      <c r="KF77" s="227"/>
      <c r="KG77" s="227"/>
      <c r="KH77" s="227"/>
      <c r="KI77" s="227"/>
      <c r="KJ77" s="227"/>
      <c r="KK77" s="227"/>
      <c r="KL77" s="227"/>
      <c r="KM77" s="227"/>
      <c r="KN77" s="227"/>
      <c r="KO77" s="227"/>
      <c r="KP77" s="227"/>
      <c r="KQ77" s="227"/>
      <c r="KR77" s="227"/>
      <c r="KS77" s="227"/>
      <c r="KT77" s="227"/>
      <c r="KU77" s="227"/>
      <c r="KV77" s="227"/>
      <c r="KW77" s="479"/>
    </row>
    <row r="78" spans="1:309" s="226" customFormat="1" ht="21" customHeight="1" thickBot="1">
      <c r="A78" s="109"/>
      <c r="B78" s="112">
        <v>72</v>
      </c>
      <c r="C78" s="116"/>
      <c r="D78" s="136" t="str">
        <f t="shared" si="12"/>
        <v/>
      </c>
      <c r="E78" s="138" t="str">
        <f t="shared" si="13"/>
        <v/>
      </c>
      <c r="F78" s="138" t="str">
        <f t="shared" si="14"/>
        <v/>
      </c>
      <c r="G78" s="138" t="str">
        <f t="shared" si="15"/>
        <v/>
      </c>
      <c r="H78" s="138" t="str">
        <f t="shared" si="16"/>
        <v/>
      </c>
      <c r="I78" s="228"/>
      <c r="J78" s="228"/>
      <c r="K78" s="228"/>
      <c r="L78" s="228"/>
      <c r="M78" s="228"/>
      <c r="N78" s="228"/>
      <c r="O78" s="228"/>
      <c r="P78" s="228"/>
      <c r="Q78" s="228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  <c r="AX78" s="228"/>
      <c r="AY78" s="228"/>
      <c r="AZ78" s="228"/>
      <c r="BA78" s="228"/>
      <c r="BB78" s="228"/>
      <c r="BC78" s="228"/>
      <c r="BD78" s="228"/>
      <c r="BE78" s="228"/>
      <c r="BF78" s="228"/>
      <c r="BG78" s="228"/>
      <c r="BH78" s="228"/>
      <c r="BI78" s="228"/>
      <c r="BJ78" s="228"/>
      <c r="BK78" s="228"/>
      <c r="BL78" s="228"/>
      <c r="BM78" s="228"/>
      <c r="BN78" s="228"/>
      <c r="BO78" s="228"/>
      <c r="BP78" s="228"/>
      <c r="BQ78" s="228"/>
      <c r="BR78" s="228"/>
      <c r="BS78" s="228"/>
      <c r="BT78" s="228"/>
      <c r="BU78" s="228"/>
      <c r="BV78" s="228"/>
      <c r="BW78" s="228"/>
      <c r="BX78" s="228"/>
      <c r="BY78" s="228"/>
      <c r="BZ78" s="228"/>
      <c r="CA78" s="228"/>
      <c r="CB78" s="228"/>
      <c r="CC78" s="228"/>
      <c r="CD78" s="228"/>
      <c r="CE78" s="228"/>
      <c r="CF78" s="228"/>
      <c r="CG78" s="228"/>
      <c r="CH78" s="228"/>
      <c r="CI78" s="228"/>
      <c r="CJ78" s="228"/>
      <c r="CK78" s="228"/>
      <c r="CL78" s="228"/>
      <c r="CM78" s="228"/>
      <c r="CN78" s="228"/>
      <c r="CO78" s="228"/>
      <c r="CP78" s="228"/>
      <c r="CQ78" s="228"/>
      <c r="CR78" s="228"/>
      <c r="CS78" s="228"/>
      <c r="CT78" s="228"/>
      <c r="CU78" s="228"/>
      <c r="CV78" s="228"/>
      <c r="CW78" s="228"/>
      <c r="CX78" s="228"/>
      <c r="CY78" s="228"/>
      <c r="CZ78" s="228"/>
      <c r="DA78" s="228"/>
      <c r="DB78" s="228"/>
      <c r="DC78" s="228"/>
      <c r="DD78" s="228"/>
      <c r="DE78" s="228"/>
      <c r="DF78" s="228"/>
      <c r="DG78" s="228"/>
      <c r="DH78" s="228"/>
      <c r="DI78" s="228"/>
      <c r="DJ78" s="228"/>
      <c r="DK78" s="228"/>
      <c r="DL78" s="228"/>
      <c r="DM78" s="228"/>
      <c r="DN78" s="228"/>
      <c r="DO78" s="228"/>
      <c r="DP78" s="228"/>
      <c r="DQ78" s="228"/>
      <c r="DR78" s="228"/>
      <c r="DS78" s="228"/>
      <c r="DT78" s="228"/>
      <c r="DU78" s="228"/>
      <c r="DV78" s="228"/>
      <c r="DW78" s="228"/>
      <c r="DX78" s="228"/>
      <c r="DY78" s="228"/>
      <c r="DZ78" s="228"/>
      <c r="EA78" s="228"/>
      <c r="EB78" s="228"/>
      <c r="EC78" s="228"/>
      <c r="ED78" s="228"/>
      <c r="EE78" s="228"/>
      <c r="EF78" s="228"/>
      <c r="EG78" s="228"/>
      <c r="EH78" s="228"/>
      <c r="EI78" s="228"/>
      <c r="EJ78" s="228"/>
      <c r="EK78" s="228"/>
      <c r="EL78" s="228"/>
      <c r="EM78" s="228"/>
      <c r="EN78" s="228"/>
      <c r="EO78" s="228"/>
      <c r="EP78" s="228"/>
      <c r="EQ78" s="228"/>
      <c r="ER78" s="228"/>
      <c r="ES78" s="228"/>
      <c r="ET78" s="228"/>
      <c r="EU78" s="228"/>
      <c r="EV78" s="228"/>
      <c r="EW78" s="228"/>
      <c r="EX78" s="228"/>
      <c r="EY78" s="228"/>
      <c r="EZ78" s="228"/>
      <c r="FA78" s="228"/>
      <c r="FB78" s="228"/>
      <c r="FC78" s="228"/>
      <c r="FD78" s="228"/>
      <c r="FE78" s="228"/>
      <c r="FF78" s="228"/>
      <c r="FG78" s="228"/>
      <c r="FH78" s="228"/>
      <c r="FI78" s="228"/>
      <c r="FJ78" s="228"/>
      <c r="FK78" s="228"/>
      <c r="FL78" s="228"/>
      <c r="FM78" s="228"/>
      <c r="FN78" s="228"/>
      <c r="FO78" s="228"/>
      <c r="FP78" s="228"/>
      <c r="FQ78" s="228"/>
      <c r="FR78" s="228"/>
      <c r="FS78" s="228"/>
      <c r="FT78" s="228"/>
      <c r="FU78" s="228"/>
      <c r="FV78" s="228"/>
      <c r="FW78" s="228"/>
      <c r="FX78" s="228"/>
      <c r="FY78" s="228"/>
      <c r="FZ78" s="228"/>
      <c r="GA78" s="228"/>
      <c r="GB78" s="228"/>
      <c r="GC78" s="228"/>
      <c r="GD78" s="228"/>
      <c r="GE78" s="228"/>
      <c r="GF78" s="228"/>
      <c r="GG78" s="228"/>
      <c r="GH78" s="228"/>
      <c r="GI78" s="228"/>
      <c r="GJ78" s="228"/>
      <c r="GK78" s="228"/>
      <c r="GL78" s="228"/>
      <c r="GM78" s="228"/>
      <c r="GN78" s="228"/>
      <c r="GO78" s="228"/>
      <c r="GP78" s="228"/>
      <c r="GQ78" s="228"/>
      <c r="GR78" s="228"/>
      <c r="GS78" s="228"/>
      <c r="GT78" s="228"/>
      <c r="GU78" s="228"/>
      <c r="GV78" s="228"/>
      <c r="GW78" s="228"/>
      <c r="GX78" s="228"/>
      <c r="GY78" s="228"/>
      <c r="GZ78" s="228"/>
      <c r="HA78" s="228"/>
      <c r="HB78" s="228"/>
      <c r="HC78" s="228"/>
      <c r="HD78" s="228"/>
      <c r="HE78" s="228"/>
      <c r="HF78" s="228"/>
      <c r="HG78" s="228"/>
      <c r="HH78" s="228"/>
      <c r="HI78" s="228"/>
      <c r="HJ78" s="228"/>
      <c r="HK78" s="228"/>
      <c r="HL78" s="228"/>
      <c r="HM78" s="228"/>
      <c r="HN78" s="228"/>
      <c r="HO78" s="228"/>
      <c r="HP78" s="228"/>
      <c r="HQ78" s="228"/>
      <c r="HR78" s="228"/>
      <c r="HS78" s="228"/>
      <c r="HT78" s="228"/>
      <c r="HU78" s="228"/>
      <c r="HV78" s="228"/>
      <c r="HW78" s="228"/>
      <c r="HX78" s="228"/>
      <c r="HY78" s="228"/>
      <c r="HZ78" s="228"/>
      <c r="IA78" s="228"/>
      <c r="IB78" s="228"/>
      <c r="IC78" s="228"/>
      <c r="ID78" s="228"/>
      <c r="IE78" s="228"/>
      <c r="IF78" s="228"/>
      <c r="IG78" s="228"/>
      <c r="IH78" s="228"/>
      <c r="II78" s="228"/>
      <c r="IJ78" s="228"/>
      <c r="IK78" s="228"/>
      <c r="IL78" s="228"/>
      <c r="IM78" s="228"/>
      <c r="IN78" s="228"/>
      <c r="IO78" s="228"/>
      <c r="IP78" s="228"/>
      <c r="IQ78" s="228"/>
      <c r="IR78" s="228"/>
      <c r="IS78" s="228"/>
      <c r="IT78" s="228"/>
      <c r="IU78" s="228"/>
      <c r="IV78" s="228"/>
      <c r="IW78" s="228"/>
      <c r="IX78" s="228"/>
      <c r="IY78" s="228"/>
      <c r="IZ78" s="228"/>
      <c r="JA78" s="228"/>
      <c r="JB78" s="228"/>
      <c r="JC78" s="228"/>
      <c r="JD78" s="228"/>
      <c r="JE78" s="228"/>
      <c r="JF78" s="228"/>
      <c r="JG78" s="228"/>
      <c r="JH78" s="228"/>
      <c r="JI78" s="228"/>
      <c r="JJ78" s="228"/>
      <c r="JK78" s="228"/>
      <c r="JL78" s="228"/>
      <c r="JM78" s="228"/>
      <c r="JN78" s="228"/>
      <c r="JO78" s="228"/>
      <c r="JP78" s="228"/>
      <c r="JQ78" s="228"/>
      <c r="JR78" s="228"/>
      <c r="JS78" s="228"/>
      <c r="JT78" s="228"/>
      <c r="JU78" s="228"/>
      <c r="JV78" s="228"/>
      <c r="JW78" s="228"/>
      <c r="JX78" s="228"/>
      <c r="JY78" s="228"/>
      <c r="JZ78" s="228"/>
      <c r="KA78" s="228"/>
      <c r="KB78" s="228"/>
      <c r="KC78" s="228"/>
      <c r="KD78" s="228"/>
      <c r="KE78" s="228"/>
      <c r="KF78" s="228"/>
      <c r="KG78" s="228"/>
      <c r="KH78" s="228"/>
      <c r="KI78" s="228"/>
      <c r="KJ78" s="228"/>
      <c r="KK78" s="228"/>
      <c r="KL78" s="228"/>
      <c r="KM78" s="228"/>
      <c r="KN78" s="228"/>
      <c r="KO78" s="228"/>
      <c r="KP78" s="228"/>
      <c r="KQ78" s="228"/>
      <c r="KR78" s="228"/>
      <c r="KS78" s="228"/>
      <c r="KT78" s="228"/>
      <c r="KU78" s="228"/>
      <c r="KV78" s="228"/>
      <c r="KW78" s="479"/>
    </row>
    <row r="79" spans="1:309" s="226" customFormat="1" ht="21" customHeight="1">
      <c r="A79" s="109"/>
      <c r="B79" s="112">
        <v>73</v>
      </c>
      <c r="C79" s="53"/>
      <c r="D79" s="132" t="str">
        <f t="shared" si="12"/>
        <v/>
      </c>
      <c r="E79" s="132" t="str">
        <f t="shared" si="13"/>
        <v/>
      </c>
      <c r="F79" s="132" t="str">
        <f t="shared" si="14"/>
        <v/>
      </c>
      <c r="G79" s="132" t="str">
        <f t="shared" si="15"/>
        <v/>
      </c>
      <c r="H79" s="213" t="str">
        <f t="shared" si="16"/>
        <v/>
      </c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  <c r="AA79" s="227"/>
      <c r="AB79" s="227"/>
      <c r="AC79" s="227"/>
      <c r="AD79" s="227"/>
      <c r="AE79" s="227"/>
      <c r="AF79" s="227"/>
      <c r="AG79" s="227"/>
      <c r="AH79" s="227"/>
      <c r="AI79" s="227"/>
      <c r="AJ79" s="227"/>
      <c r="AK79" s="227"/>
      <c r="AL79" s="227"/>
      <c r="AM79" s="227"/>
      <c r="AN79" s="227"/>
      <c r="AO79" s="227"/>
      <c r="AP79" s="227"/>
      <c r="AQ79" s="227"/>
      <c r="AR79" s="227"/>
      <c r="AS79" s="227"/>
      <c r="AT79" s="227"/>
      <c r="AU79" s="227"/>
      <c r="AV79" s="227"/>
      <c r="AW79" s="227"/>
      <c r="AX79" s="227"/>
      <c r="AY79" s="227"/>
      <c r="AZ79" s="227"/>
      <c r="BA79" s="227"/>
      <c r="BB79" s="227"/>
      <c r="BC79" s="227"/>
      <c r="BD79" s="227"/>
      <c r="BE79" s="227"/>
      <c r="BF79" s="227"/>
      <c r="BG79" s="227"/>
      <c r="BH79" s="227"/>
      <c r="BI79" s="227"/>
      <c r="BJ79" s="227"/>
      <c r="BK79" s="227"/>
      <c r="BL79" s="227"/>
      <c r="BM79" s="227"/>
      <c r="BN79" s="227"/>
      <c r="BO79" s="227"/>
      <c r="BP79" s="227"/>
      <c r="BQ79" s="227"/>
      <c r="BR79" s="227"/>
      <c r="BS79" s="227"/>
      <c r="BT79" s="227"/>
      <c r="BU79" s="227"/>
      <c r="BV79" s="227"/>
      <c r="BW79" s="227"/>
      <c r="BX79" s="227"/>
      <c r="BY79" s="227"/>
      <c r="BZ79" s="227"/>
      <c r="CA79" s="227"/>
      <c r="CB79" s="227"/>
      <c r="CC79" s="227"/>
      <c r="CD79" s="227"/>
      <c r="CE79" s="227"/>
      <c r="CF79" s="227"/>
      <c r="CG79" s="227"/>
      <c r="CH79" s="227"/>
      <c r="CI79" s="227"/>
      <c r="CJ79" s="227"/>
      <c r="CK79" s="227"/>
      <c r="CL79" s="227"/>
      <c r="CM79" s="227"/>
      <c r="CN79" s="227"/>
      <c r="CO79" s="227"/>
      <c r="CP79" s="227"/>
      <c r="CQ79" s="227"/>
      <c r="CR79" s="227"/>
      <c r="CS79" s="227"/>
      <c r="CT79" s="227"/>
      <c r="CU79" s="227"/>
      <c r="CV79" s="227"/>
      <c r="CW79" s="227"/>
      <c r="CX79" s="227"/>
      <c r="CY79" s="227"/>
      <c r="CZ79" s="227"/>
      <c r="DA79" s="227"/>
      <c r="DB79" s="227"/>
      <c r="DC79" s="227"/>
      <c r="DD79" s="227"/>
      <c r="DE79" s="227"/>
      <c r="DF79" s="227"/>
      <c r="DG79" s="227"/>
      <c r="DH79" s="227"/>
      <c r="DI79" s="227"/>
      <c r="DJ79" s="227"/>
      <c r="DK79" s="227"/>
      <c r="DL79" s="227"/>
      <c r="DM79" s="227"/>
      <c r="DN79" s="227"/>
      <c r="DO79" s="227"/>
      <c r="DP79" s="227"/>
      <c r="DQ79" s="227"/>
      <c r="DR79" s="227"/>
      <c r="DS79" s="227"/>
      <c r="DT79" s="227"/>
      <c r="DU79" s="227"/>
      <c r="DV79" s="227"/>
      <c r="DW79" s="227"/>
      <c r="DX79" s="227"/>
      <c r="DY79" s="227"/>
      <c r="DZ79" s="227"/>
      <c r="EA79" s="227"/>
      <c r="EB79" s="227"/>
      <c r="EC79" s="227"/>
      <c r="ED79" s="227"/>
      <c r="EE79" s="227"/>
      <c r="EF79" s="227"/>
      <c r="EG79" s="227"/>
      <c r="EH79" s="227"/>
      <c r="EI79" s="227"/>
      <c r="EJ79" s="227"/>
      <c r="EK79" s="227"/>
      <c r="EL79" s="227"/>
      <c r="EM79" s="227"/>
      <c r="EN79" s="227"/>
      <c r="EO79" s="227"/>
      <c r="EP79" s="227"/>
      <c r="EQ79" s="227"/>
      <c r="ER79" s="227"/>
      <c r="ES79" s="227"/>
      <c r="ET79" s="227"/>
      <c r="EU79" s="227"/>
      <c r="EV79" s="227"/>
      <c r="EW79" s="227"/>
      <c r="EX79" s="227"/>
      <c r="EY79" s="227"/>
      <c r="EZ79" s="227"/>
      <c r="FA79" s="227"/>
      <c r="FB79" s="227"/>
      <c r="FC79" s="227"/>
      <c r="FD79" s="227"/>
      <c r="FE79" s="227"/>
      <c r="FF79" s="227"/>
      <c r="FG79" s="227"/>
      <c r="FH79" s="227"/>
      <c r="FI79" s="227"/>
      <c r="FJ79" s="227"/>
      <c r="FK79" s="227"/>
      <c r="FL79" s="227"/>
      <c r="FM79" s="227"/>
      <c r="FN79" s="227"/>
      <c r="FO79" s="227"/>
      <c r="FP79" s="227"/>
      <c r="FQ79" s="227"/>
      <c r="FR79" s="227"/>
      <c r="FS79" s="227"/>
      <c r="FT79" s="227"/>
      <c r="FU79" s="227"/>
      <c r="FV79" s="227"/>
      <c r="FW79" s="227"/>
      <c r="FX79" s="227"/>
      <c r="FY79" s="227"/>
      <c r="FZ79" s="227"/>
      <c r="GA79" s="227"/>
      <c r="GB79" s="227"/>
      <c r="GC79" s="227"/>
      <c r="GD79" s="227"/>
      <c r="GE79" s="227"/>
      <c r="GF79" s="227"/>
      <c r="GG79" s="227"/>
      <c r="GH79" s="227"/>
      <c r="GI79" s="227"/>
      <c r="GJ79" s="227"/>
      <c r="GK79" s="227"/>
      <c r="GL79" s="227"/>
      <c r="GM79" s="227"/>
      <c r="GN79" s="227"/>
      <c r="GO79" s="227"/>
      <c r="GP79" s="227"/>
      <c r="GQ79" s="227"/>
      <c r="GR79" s="227"/>
      <c r="GS79" s="227"/>
      <c r="GT79" s="227"/>
      <c r="GU79" s="227"/>
      <c r="GV79" s="227"/>
      <c r="GW79" s="227"/>
      <c r="GX79" s="227"/>
      <c r="GY79" s="227"/>
      <c r="GZ79" s="227"/>
      <c r="HA79" s="227"/>
      <c r="HB79" s="227"/>
      <c r="HC79" s="227"/>
      <c r="HD79" s="227"/>
      <c r="HE79" s="227"/>
      <c r="HF79" s="227"/>
      <c r="HG79" s="227"/>
      <c r="HH79" s="227"/>
      <c r="HI79" s="227"/>
      <c r="HJ79" s="227"/>
      <c r="HK79" s="227"/>
      <c r="HL79" s="227"/>
      <c r="HM79" s="227"/>
      <c r="HN79" s="227"/>
      <c r="HO79" s="227"/>
      <c r="HP79" s="227"/>
      <c r="HQ79" s="227"/>
      <c r="HR79" s="227"/>
      <c r="HS79" s="227"/>
      <c r="HT79" s="227"/>
      <c r="HU79" s="227"/>
      <c r="HV79" s="227"/>
      <c r="HW79" s="227"/>
      <c r="HX79" s="227"/>
      <c r="HY79" s="227"/>
      <c r="HZ79" s="227"/>
      <c r="IA79" s="227"/>
      <c r="IB79" s="227"/>
      <c r="IC79" s="227"/>
      <c r="ID79" s="227"/>
      <c r="IE79" s="227"/>
      <c r="IF79" s="227"/>
      <c r="IG79" s="227"/>
      <c r="IH79" s="227"/>
      <c r="II79" s="227"/>
      <c r="IJ79" s="227"/>
      <c r="IK79" s="227"/>
      <c r="IL79" s="227"/>
      <c r="IM79" s="227"/>
      <c r="IN79" s="227"/>
      <c r="IO79" s="227"/>
      <c r="IP79" s="227"/>
      <c r="IQ79" s="227"/>
      <c r="IR79" s="227"/>
      <c r="IS79" s="227"/>
      <c r="IT79" s="227"/>
      <c r="IU79" s="227"/>
      <c r="IV79" s="227"/>
      <c r="IW79" s="227"/>
      <c r="IX79" s="227"/>
      <c r="IY79" s="227"/>
      <c r="IZ79" s="227"/>
      <c r="JA79" s="227"/>
      <c r="JB79" s="227"/>
      <c r="JC79" s="227"/>
      <c r="JD79" s="227"/>
      <c r="JE79" s="227"/>
      <c r="JF79" s="227"/>
      <c r="JG79" s="227"/>
      <c r="JH79" s="227"/>
      <c r="JI79" s="227"/>
      <c r="JJ79" s="227"/>
      <c r="JK79" s="227"/>
      <c r="JL79" s="227"/>
      <c r="JM79" s="227"/>
      <c r="JN79" s="227"/>
      <c r="JO79" s="227"/>
      <c r="JP79" s="227"/>
      <c r="JQ79" s="227"/>
      <c r="JR79" s="227"/>
      <c r="JS79" s="227"/>
      <c r="JT79" s="227"/>
      <c r="JU79" s="227"/>
      <c r="JV79" s="227"/>
      <c r="JW79" s="227"/>
      <c r="JX79" s="227"/>
      <c r="JY79" s="227"/>
      <c r="JZ79" s="227"/>
      <c r="KA79" s="227"/>
      <c r="KB79" s="227"/>
      <c r="KC79" s="227"/>
      <c r="KD79" s="227"/>
      <c r="KE79" s="227"/>
      <c r="KF79" s="227"/>
      <c r="KG79" s="227"/>
      <c r="KH79" s="227"/>
      <c r="KI79" s="227"/>
      <c r="KJ79" s="227"/>
      <c r="KK79" s="227"/>
      <c r="KL79" s="227"/>
      <c r="KM79" s="227"/>
      <c r="KN79" s="227"/>
      <c r="KO79" s="227"/>
      <c r="KP79" s="227"/>
      <c r="KQ79" s="227"/>
      <c r="KR79" s="227"/>
      <c r="KS79" s="227"/>
      <c r="KT79" s="227"/>
      <c r="KU79" s="227"/>
      <c r="KV79" s="227"/>
      <c r="KW79" s="479"/>
    </row>
    <row r="80" spans="1:309" s="226" customFormat="1" ht="21" customHeight="1" thickBot="1">
      <c r="A80" s="109"/>
      <c r="B80" s="112">
        <v>74</v>
      </c>
      <c r="C80" s="116"/>
      <c r="D80" s="136" t="str">
        <f t="shared" si="12"/>
        <v/>
      </c>
      <c r="E80" s="138" t="str">
        <f t="shared" si="13"/>
        <v/>
      </c>
      <c r="F80" s="138" t="str">
        <f t="shared" si="14"/>
        <v/>
      </c>
      <c r="G80" s="138" t="str">
        <f t="shared" si="15"/>
        <v/>
      </c>
      <c r="H80" s="138" t="str">
        <f t="shared" si="16"/>
        <v/>
      </c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  <c r="BD80" s="228"/>
      <c r="BE80" s="228"/>
      <c r="BF80" s="228"/>
      <c r="BG80" s="228"/>
      <c r="BH80" s="228"/>
      <c r="BI80" s="228"/>
      <c r="BJ80" s="228"/>
      <c r="BK80" s="228"/>
      <c r="BL80" s="228"/>
      <c r="BM80" s="228"/>
      <c r="BN80" s="228"/>
      <c r="BO80" s="228"/>
      <c r="BP80" s="228"/>
      <c r="BQ80" s="228"/>
      <c r="BR80" s="228"/>
      <c r="BS80" s="228"/>
      <c r="BT80" s="228"/>
      <c r="BU80" s="228"/>
      <c r="BV80" s="228"/>
      <c r="BW80" s="228"/>
      <c r="BX80" s="228"/>
      <c r="BY80" s="228"/>
      <c r="BZ80" s="228"/>
      <c r="CA80" s="228"/>
      <c r="CB80" s="228"/>
      <c r="CC80" s="228"/>
      <c r="CD80" s="228"/>
      <c r="CE80" s="228"/>
      <c r="CF80" s="228"/>
      <c r="CG80" s="228"/>
      <c r="CH80" s="228"/>
      <c r="CI80" s="228"/>
      <c r="CJ80" s="228"/>
      <c r="CK80" s="228"/>
      <c r="CL80" s="228"/>
      <c r="CM80" s="228"/>
      <c r="CN80" s="228"/>
      <c r="CO80" s="228"/>
      <c r="CP80" s="228"/>
      <c r="CQ80" s="228"/>
      <c r="CR80" s="228"/>
      <c r="CS80" s="228"/>
      <c r="CT80" s="228"/>
      <c r="CU80" s="228"/>
      <c r="CV80" s="228"/>
      <c r="CW80" s="228"/>
      <c r="CX80" s="228"/>
      <c r="CY80" s="228"/>
      <c r="CZ80" s="228"/>
      <c r="DA80" s="228"/>
      <c r="DB80" s="228"/>
      <c r="DC80" s="228"/>
      <c r="DD80" s="228"/>
      <c r="DE80" s="228"/>
      <c r="DF80" s="228"/>
      <c r="DG80" s="228"/>
      <c r="DH80" s="228"/>
      <c r="DI80" s="228"/>
      <c r="DJ80" s="228"/>
      <c r="DK80" s="228"/>
      <c r="DL80" s="228"/>
      <c r="DM80" s="228"/>
      <c r="DN80" s="228"/>
      <c r="DO80" s="228"/>
      <c r="DP80" s="228"/>
      <c r="DQ80" s="228"/>
      <c r="DR80" s="228"/>
      <c r="DS80" s="228"/>
      <c r="DT80" s="228"/>
      <c r="DU80" s="228"/>
      <c r="DV80" s="228"/>
      <c r="DW80" s="228"/>
      <c r="DX80" s="228"/>
      <c r="DY80" s="228"/>
      <c r="DZ80" s="228"/>
      <c r="EA80" s="228"/>
      <c r="EB80" s="228"/>
      <c r="EC80" s="228"/>
      <c r="ED80" s="228"/>
      <c r="EE80" s="228"/>
      <c r="EF80" s="228"/>
      <c r="EG80" s="228"/>
      <c r="EH80" s="228"/>
      <c r="EI80" s="228"/>
      <c r="EJ80" s="228"/>
      <c r="EK80" s="228"/>
      <c r="EL80" s="228"/>
      <c r="EM80" s="228"/>
      <c r="EN80" s="228"/>
      <c r="EO80" s="228"/>
      <c r="EP80" s="228"/>
      <c r="EQ80" s="228"/>
      <c r="ER80" s="228"/>
      <c r="ES80" s="228"/>
      <c r="ET80" s="228"/>
      <c r="EU80" s="228"/>
      <c r="EV80" s="228"/>
      <c r="EW80" s="228"/>
      <c r="EX80" s="228"/>
      <c r="EY80" s="228"/>
      <c r="EZ80" s="228"/>
      <c r="FA80" s="228"/>
      <c r="FB80" s="228"/>
      <c r="FC80" s="228"/>
      <c r="FD80" s="228"/>
      <c r="FE80" s="228"/>
      <c r="FF80" s="228"/>
      <c r="FG80" s="228"/>
      <c r="FH80" s="228"/>
      <c r="FI80" s="228"/>
      <c r="FJ80" s="228"/>
      <c r="FK80" s="228"/>
      <c r="FL80" s="228"/>
      <c r="FM80" s="228"/>
      <c r="FN80" s="228"/>
      <c r="FO80" s="228"/>
      <c r="FP80" s="228"/>
      <c r="FQ80" s="228"/>
      <c r="FR80" s="228"/>
      <c r="FS80" s="228"/>
      <c r="FT80" s="228"/>
      <c r="FU80" s="228"/>
      <c r="FV80" s="228"/>
      <c r="FW80" s="228"/>
      <c r="FX80" s="228"/>
      <c r="FY80" s="228"/>
      <c r="FZ80" s="228"/>
      <c r="GA80" s="228"/>
      <c r="GB80" s="228"/>
      <c r="GC80" s="228"/>
      <c r="GD80" s="228"/>
      <c r="GE80" s="228"/>
      <c r="GF80" s="228"/>
      <c r="GG80" s="228"/>
      <c r="GH80" s="228"/>
      <c r="GI80" s="228"/>
      <c r="GJ80" s="228"/>
      <c r="GK80" s="228"/>
      <c r="GL80" s="228"/>
      <c r="GM80" s="228"/>
      <c r="GN80" s="228"/>
      <c r="GO80" s="228"/>
      <c r="GP80" s="228"/>
      <c r="GQ80" s="228"/>
      <c r="GR80" s="228"/>
      <c r="GS80" s="228"/>
      <c r="GT80" s="228"/>
      <c r="GU80" s="228"/>
      <c r="GV80" s="228"/>
      <c r="GW80" s="228"/>
      <c r="GX80" s="228"/>
      <c r="GY80" s="228"/>
      <c r="GZ80" s="228"/>
      <c r="HA80" s="228"/>
      <c r="HB80" s="228"/>
      <c r="HC80" s="228"/>
      <c r="HD80" s="228"/>
      <c r="HE80" s="228"/>
      <c r="HF80" s="228"/>
      <c r="HG80" s="228"/>
      <c r="HH80" s="228"/>
      <c r="HI80" s="228"/>
      <c r="HJ80" s="228"/>
      <c r="HK80" s="228"/>
      <c r="HL80" s="228"/>
      <c r="HM80" s="228"/>
      <c r="HN80" s="228"/>
      <c r="HO80" s="228"/>
      <c r="HP80" s="228"/>
      <c r="HQ80" s="228"/>
      <c r="HR80" s="228"/>
      <c r="HS80" s="228"/>
      <c r="HT80" s="228"/>
      <c r="HU80" s="228"/>
      <c r="HV80" s="228"/>
      <c r="HW80" s="228"/>
      <c r="HX80" s="228"/>
      <c r="HY80" s="228"/>
      <c r="HZ80" s="228"/>
      <c r="IA80" s="228"/>
      <c r="IB80" s="228"/>
      <c r="IC80" s="228"/>
      <c r="ID80" s="228"/>
      <c r="IE80" s="228"/>
      <c r="IF80" s="228"/>
      <c r="IG80" s="228"/>
      <c r="IH80" s="228"/>
      <c r="II80" s="228"/>
      <c r="IJ80" s="228"/>
      <c r="IK80" s="228"/>
      <c r="IL80" s="228"/>
      <c r="IM80" s="228"/>
      <c r="IN80" s="228"/>
      <c r="IO80" s="228"/>
      <c r="IP80" s="228"/>
      <c r="IQ80" s="228"/>
      <c r="IR80" s="228"/>
      <c r="IS80" s="228"/>
      <c r="IT80" s="228"/>
      <c r="IU80" s="228"/>
      <c r="IV80" s="228"/>
      <c r="IW80" s="228"/>
      <c r="IX80" s="228"/>
      <c r="IY80" s="228"/>
      <c r="IZ80" s="228"/>
      <c r="JA80" s="228"/>
      <c r="JB80" s="228"/>
      <c r="JC80" s="228"/>
      <c r="JD80" s="228"/>
      <c r="JE80" s="228"/>
      <c r="JF80" s="228"/>
      <c r="JG80" s="228"/>
      <c r="JH80" s="228"/>
      <c r="JI80" s="228"/>
      <c r="JJ80" s="228"/>
      <c r="JK80" s="228"/>
      <c r="JL80" s="228"/>
      <c r="JM80" s="228"/>
      <c r="JN80" s="228"/>
      <c r="JO80" s="228"/>
      <c r="JP80" s="228"/>
      <c r="JQ80" s="228"/>
      <c r="JR80" s="228"/>
      <c r="JS80" s="228"/>
      <c r="JT80" s="228"/>
      <c r="JU80" s="228"/>
      <c r="JV80" s="228"/>
      <c r="JW80" s="228"/>
      <c r="JX80" s="228"/>
      <c r="JY80" s="228"/>
      <c r="JZ80" s="228"/>
      <c r="KA80" s="228"/>
      <c r="KB80" s="228"/>
      <c r="KC80" s="228"/>
      <c r="KD80" s="228"/>
      <c r="KE80" s="228"/>
      <c r="KF80" s="228"/>
      <c r="KG80" s="228"/>
      <c r="KH80" s="228"/>
      <c r="KI80" s="228"/>
      <c r="KJ80" s="228"/>
      <c r="KK80" s="228"/>
      <c r="KL80" s="228"/>
      <c r="KM80" s="228"/>
      <c r="KN80" s="228"/>
      <c r="KO80" s="228"/>
      <c r="KP80" s="228"/>
      <c r="KQ80" s="228"/>
      <c r="KR80" s="228"/>
      <c r="KS80" s="228"/>
      <c r="KT80" s="228"/>
      <c r="KU80" s="228"/>
      <c r="KV80" s="228"/>
      <c r="KW80" s="479"/>
    </row>
    <row r="81" spans="1:309" s="226" customFormat="1" ht="21" customHeight="1">
      <c r="A81" s="109"/>
      <c r="B81" s="112">
        <v>75</v>
      </c>
      <c r="C81" s="53"/>
      <c r="D81" s="132" t="str">
        <f t="shared" si="12"/>
        <v/>
      </c>
      <c r="E81" s="132" t="str">
        <f t="shared" si="13"/>
        <v/>
      </c>
      <c r="F81" s="132" t="str">
        <f t="shared" si="14"/>
        <v/>
      </c>
      <c r="G81" s="132" t="str">
        <f t="shared" si="15"/>
        <v/>
      </c>
      <c r="H81" s="213" t="str">
        <f t="shared" si="16"/>
        <v/>
      </c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  <c r="AA81" s="227"/>
      <c r="AB81" s="227"/>
      <c r="AC81" s="227"/>
      <c r="AD81" s="227"/>
      <c r="AE81" s="227"/>
      <c r="AF81" s="227"/>
      <c r="AG81" s="227"/>
      <c r="AH81" s="227"/>
      <c r="AI81" s="227"/>
      <c r="AJ81" s="227"/>
      <c r="AK81" s="227"/>
      <c r="AL81" s="227"/>
      <c r="AM81" s="227"/>
      <c r="AN81" s="227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  <c r="BD81" s="227"/>
      <c r="BE81" s="227"/>
      <c r="BF81" s="227"/>
      <c r="BG81" s="227"/>
      <c r="BH81" s="227"/>
      <c r="BI81" s="227"/>
      <c r="BJ81" s="227"/>
      <c r="BK81" s="227"/>
      <c r="BL81" s="227"/>
      <c r="BM81" s="227"/>
      <c r="BN81" s="227"/>
      <c r="BO81" s="227"/>
      <c r="BP81" s="227"/>
      <c r="BQ81" s="227"/>
      <c r="BR81" s="227"/>
      <c r="BS81" s="227"/>
      <c r="BT81" s="227"/>
      <c r="BU81" s="227"/>
      <c r="BV81" s="227"/>
      <c r="BW81" s="227"/>
      <c r="BX81" s="227"/>
      <c r="BY81" s="227"/>
      <c r="BZ81" s="227"/>
      <c r="CA81" s="227"/>
      <c r="CB81" s="227"/>
      <c r="CC81" s="227"/>
      <c r="CD81" s="227"/>
      <c r="CE81" s="227"/>
      <c r="CF81" s="227"/>
      <c r="CG81" s="227"/>
      <c r="CH81" s="227"/>
      <c r="CI81" s="227"/>
      <c r="CJ81" s="227"/>
      <c r="CK81" s="227"/>
      <c r="CL81" s="227"/>
      <c r="CM81" s="227"/>
      <c r="CN81" s="227"/>
      <c r="CO81" s="227"/>
      <c r="CP81" s="227"/>
      <c r="CQ81" s="227"/>
      <c r="CR81" s="227"/>
      <c r="CS81" s="227"/>
      <c r="CT81" s="227"/>
      <c r="CU81" s="227"/>
      <c r="CV81" s="227"/>
      <c r="CW81" s="227"/>
      <c r="CX81" s="227"/>
      <c r="CY81" s="227"/>
      <c r="CZ81" s="227"/>
      <c r="DA81" s="227"/>
      <c r="DB81" s="227"/>
      <c r="DC81" s="227"/>
      <c r="DD81" s="227"/>
      <c r="DE81" s="227"/>
      <c r="DF81" s="227"/>
      <c r="DG81" s="227"/>
      <c r="DH81" s="227"/>
      <c r="DI81" s="227"/>
      <c r="DJ81" s="227"/>
      <c r="DK81" s="227"/>
      <c r="DL81" s="227"/>
      <c r="DM81" s="227"/>
      <c r="DN81" s="227"/>
      <c r="DO81" s="227"/>
      <c r="DP81" s="227"/>
      <c r="DQ81" s="227"/>
      <c r="DR81" s="227"/>
      <c r="DS81" s="227"/>
      <c r="DT81" s="227"/>
      <c r="DU81" s="227"/>
      <c r="DV81" s="227"/>
      <c r="DW81" s="227"/>
      <c r="DX81" s="227"/>
      <c r="DY81" s="227"/>
      <c r="DZ81" s="227"/>
      <c r="EA81" s="227"/>
      <c r="EB81" s="227"/>
      <c r="EC81" s="227"/>
      <c r="ED81" s="227"/>
      <c r="EE81" s="227"/>
      <c r="EF81" s="227"/>
      <c r="EG81" s="227"/>
      <c r="EH81" s="227"/>
      <c r="EI81" s="227"/>
      <c r="EJ81" s="227"/>
      <c r="EK81" s="227"/>
      <c r="EL81" s="227"/>
      <c r="EM81" s="227"/>
      <c r="EN81" s="227"/>
      <c r="EO81" s="227"/>
      <c r="EP81" s="227"/>
      <c r="EQ81" s="227"/>
      <c r="ER81" s="227"/>
      <c r="ES81" s="227"/>
      <c r="ET81" s="227"/>
      <c r="EU81" s="227"/>
      <c r="EV81" s="227"/>
      <c r="EW81" s="227"/>
      <c r="EX81" s="227"/>
      <c r="EY81" s="227"/>
      <c r="EZ81" s="227"/>
      <c r="FA81" s="227"/>
      <c r="FB81" s="227"/>
      <c r="FC81" s="227"/>
      <c r="FD81" s="227"/>
      <c r="FE81" s="227"/>
      <c r="FF81" s="227"/>
      <c r="FG81" s="227"/>
      <c r="FH81" s="227"/>
      <c r="FI81" s="227"/>
      <c r="FJ81" s="227"/>
      <c r="FK81" s="227"/>
      <c r="FL81" s="227"/>
      <c r="FM81" s="227"/>
      <c r="FN81" s="227"/>
      <c r="FO81" s="227"/>
      <c r="FP81" s="227"/>
      <c r="FQ81" s="227"/>
      <c r="FR81" s="227"/>
      <c r="FS81" s="227"/>
      <c r="FT81" s="227"/>
      <c r="FU81" s="227"/>
      <c r="FV81" s="227"/>
      <c r="FW81" s="227"/>
      <c r="FX81" s="227"/>
      <c r="FY81" s="227"/>
      <c r="FZ81" s="227"/>
      <c r="GA81" s="227"/>
      <c r="GB81" s="227"/>
      <c r="GC81" s="227"/>
      <c r="GD81" s="227"/>
      <c r="GE81" s="227"/>
      <c r="GF81" s="227"/>
      <c r="GG81" s="227"/>
      <c r="GH81" s="227"/>
      <c r="GI81" s="227"/>
      <c r="GJ81" s="227"/>
      <c r="GK81" s="227"/>
      <c r="GL81" s="227"/>
      <c r="GM81" s="227"/>
      <c r="GN81" s="227"/>
      <c r="GO81" s="227"/>
      <c r="GP81" s="227"/>
      <c r="GQ81" s="227"/>
      <c r="GR81" s="227"/>
      <c r="GS81" s="227"/>
      <c r="GT81" s="227"/>
      <c r="GU81" s="227"/>
      <c r="GV81" s="227"/>
      <c r="GW81" s="227"/>
      <c r="GX81" s="227"/>
      <c r="GY81" s="227"/>
      <c r="GZ81" s="227"/>
      <c r="HA81" s="227"/>
      <c r="HB81" s="227"/>
      <c r="HC81" s="227"/>
      <c r="HD81" s="227"/>
      <c r="HE81" s="227"/>
      <c r="HF81" s="227"/>
      <c r="HG81" s="227"/>
      <c r="HH81" s="227"/>
      <c r="HI81" s="227"/>
      <c r="HJ81" s="227"/>
      <c r="HK81" s="227"/>
      <c r="HL81" s="227"/>
      <c r="HM81" s="227"/>
      <c r="HN81" s="227"/>
      <c r="HO81" s="227"/>
      <c r="HP81" s="227"/>
      <c r="HQ81" s="227"/>
      <c r="HR81" s="227"/>
      <c r="HS81" s="227"/>
      <c r="HT81" s="227"/>
      <c r="HU81" s="227"/>
      <c r="HV81" s="227"/>
      <c r="HW81" s="227"/>
      <c r="HX81" s="227"/>
      <c r="HY81" s="227"/>
      <c r="HZ81" s="227"/>
      <c r="IA81" s="227"/>
      <c r="IB81" s="227"/>
      <c r="IC81" s="227"/>
      <c r="ID81" s="227"/>
      <c r="IE81" s="227"/>
      <c r="IF81" s="227"/>
      <c r="IG81" s="227"/>
      <c r="IH81" s="227"/>
      <c r="II81" s="227"/>
      <c r="IJ81" s="227"/>
      <c r="IK81" s="227"/>
      <c r="IL81" s="227"/>
      <c r="IM81" s="227"/>
      <c r="IN81" s="227"/>
      <c r="IO81" s="227"/>
      <c r="IP81" s="227"/>
      <c r="IQ81" s="227"/>
      <c r="IR81" s="227"/>
      <c r="IS81" s="227"/>
      <c r="IT81" s="227"/>
      <c r="IU81" s="227"/>
      <c r="IV81" s="227"/>
      <c r="IW81" s="227"/>
      <c r="IX81" s="227"/>
      <c r="IY81" s="227"/>
      <c r="IZ81" s="227"/>
      <c r="JA81" s="227"/>
      <c r="JB81" s="227"/>
      <c r="JC81" s="227"/>
      <c r="JD81" s="227"/>
      <c r="JE81" s="227"/>
      <c r="JF81" s="227"/>
      <c r="JG81" s="227"/>
      <c r="JH81" s="227"/>
      <c r="JI81" s="227"/>
      <c r="JJ81" s="227"/>
      <c r="JK81" s="227"/>
      <c r="JL81" s="227"/>
      <c r="JM81" s="227"/>
      <c r="JN81" s="227"/>
      <c r="JO81" s="227"/>
      <c r="JP81" s="227"/>
      <c r="JQ81" s="227"/>
      <c r="JR81" s="227"/>
      <c r="JS81" s="227"/>
      <c r="JT81" s="227"/>
      <c r="JU81" s="227"/>
      <c r="JV81" s="227"/>
      <c r="JW81" s="227"/>
      <c r="JX81" s="227"/>
      <c r="JY81" s="227"/>
      <c r="JZ81" s="227"/>
      <c r="KA81" s="227"/>
      <c r="KB81" s="227"/>
      <c r="KC81" s="227"/>
      <c r="KD81" s="227"/>
      <c r="KE81" s="227"/>
      <c r="KF81" s="227"/>
      <c r="KG81" s="227"/>
      <c r="KH81" s="227"/>
      <c r="KI81" s="227"/>
      <c r="KJ81" s="227"/>
      <c r="KK81" s="227"/>
      <c r="KL81" s="227"/>
      <c r="KM81" s="227"/>
      <c r="KN81" s="227"/>
      <c r="KO81" s="227"/>
      <c r="KP81" s="227"/>
      <c r="KQ81" s="227"/>
      <c r="KR81" s="227"/>
      <c r="KS81" s="227"/>
      <c r="KT81" s="227"/>
      <c r="KU81" s="227"/>
      <c r="KV81" s="227"/>
      <c r="KW81" s="479"/>
    </row>
    <row r="82" spans="1:309" s="226" customFormat="1" ht="21" customHeight="1" thickBot="1">
      <c r="A82" s="109"/>
      <c r="B82" s="112">
        <v>76</v>
      </c>
      <c r="C82" s="116"/>
      <c r="D82" s="136" t="str">
        <f t="shared" si="12"/>
        <v/>
      </c>
      <c r="E82" s="138" t="str">
        <f t="shared" si="13"/>
        <v/>
      </c>
      <c r="F82" s="138" t="str">
        <f t="shared" si="14"/>
        <v/>
      </c>
      <c r="G82" s="138" t="str">
        <f t="shared" si="15"/>
        <v/>
      </c>
      <c r="H82" s="138" t="str">
        <f t="shared" si="16"/>
        <v/>
      </c>
      <c r="I82" s="228"/>
      <c r="J82" s="228"/>
      <c r="K82" s="228"/>
      <c r="L82" s="228"/>
      <c r="M82" s="228"/>
      <c r="N82" s="228"/>
      <c r="O82" s="228"/>
      <c r="P82" s="228"/>
      <c r="Q82" s="228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  <c r="BD82" s="228"/>
      <c r="BE82" s="228"/>
      <c r="BF82" s="228"/>
      <c r="BG82" s="228"/>
      <c r="BH82" s="228"/>
      <c r="BI82" s="228"/>
      <c r="BJ82" s="228"/>
      <c r="BK82" s="228"/>
      <c r="BL82" s="228"/>
      <c r="BM82" s="228"/>
      <c r="BN82" s="228"/>
      <c r="BO82" s="228"/>
      <c r="BP82" s="228"/>
      <c r="BQ82" s="228"/>
      <c r="BR82" s="228"/>
      <c r="BS82" s="228"/>
      <c r="BT82" s="228"/>
      <c r="BU82" s="228"/>
      <c r="BV82" s="228"/>
      <c r="BW82" s="228"/>
      <c r="BX82" s="228"/>
      <c r="BY82" s="228"/>
      <c r="BZ82" s="228"/>
      <c r="CA82" s="228"/>
      <c r="CB82" s="228"/>
      <c r="CC82" s="228"/>
      <c r="CD82" s="228"/>
      <c r="CE82" s="228"/>
      <c r="CF82" s="228"/>
      <c r="CG82" s="228"/>
      <c r="CH82" s="228"/>
      <c r="CI82" s="228"/>
      <c r="CJ82" s="228"/>
      <c r="CK82" s="228"/>
      <c r="CL82" s="228"/>
      <c r="CM82" s="228"/>
      <c r="CN82" s="228"/>
      <c r="CO82" s="228"/>
      <c r="CP82" s="228"/>
      <c r="CQ82" s="228"/>
      <c r="CR82" s="228"/>
      <c r="CS82" s="228"/>
      <c r="CT82" s="228"/>
      <c r="CU82" s="228"/>
      <c r="CV82" s="228"/>
      <c r="CW82" s="228"/>
      <c r="CX82" s="228"/>
      <c r="CY82" s="228"/>
      <c r="CZ82" s="228"/>
      <c r="DA82" s="228"/>
      <c r="DB82" s="228"/>
      <c r="DC82" s="228"/>
      <c r="DD82" s="228"/>
      <c r="DE82" s="228"/>
      <c r="DF82" s="228"/>
      <c r="DG82" s="228"/>
      <c r="DH82" s="228"/>
      <c r="DI82" s="228"/>
      <c r="DJ82" s="228"/>
      <c r="DK82" s="228"/>
      <c r="DL82" s="228"/>
      <c r="DM82" s="228"/>
      <c r="DN82" s="228"/>
      <c r="DO82" s="228"/>
      <c r="DP82" s="228"/>
      <c r="DQ82" s="228"/>
      <c r="DR82" s="228"/>
      <c r="DS82" s="228"/>
      <c r="DT82" s="228"/>
      <c r="DU82" s="228"/>
      <c r="DV82" s="228"/>
      <c r="DW82" s="228"/>
      <c r="DX82" s="228"/>
      <c r="DY82" s="228"/>
      <c r="DZ82" s="228"/>
      <c r="EA82" s="228"/>
      <c r="EB82" s="228"/>
      <c r="EC82" s="228"/>
      <c r="ED82" s="228"/>
      <c r="EE82" s="228"/>
      <c r="EF82" s="228"/>
      <c r="EG82" s="228"/>
      <c r="EH82" s="228"/>
      <c r="EI82" s="228"/>
      <c r="EJ82" s="228"/>
      <c r="EK82" s="228"/>
      <c r="EL82" s="228"/>
      <c r="EM82" s="228"/>
      <c r="EN82" s="228"/>
      <c r="EO82" s="228"/>
      <c r="EP82" s="228"/>
      <c r="EQ82" s="228"/>
      <c r="ER82" s="228"/>
      <c r="ES82" s="228"/>
      <c r="ET82" s="228"/>
      <c r="EU82" s="228"/>
      <c r="EV82" s="228"/>
      <c r="EW82" s="228"/>
      <c r="EX82" s="228"/>
      <c r="EY82" s="228"/>
      <c r="EZ82" s="228"/>
      <c r="FA82" s="228"/>
      <c r="FB82" s="228"/>
      <c r="FC82" s="228"/>
      <c r="FD82" s="228"/>
      <c r="FE82" s="228"/>
      <c r="FF82" s="228"/>
      <c r="FG82" s="228"/>
      <c r="FH82" s="228"/>
      <c r="FI82" s="228"/>
      <c r="FJ82" s="228"/>
      <c r="FK82" s="228"/>
      <c r="FL82" s="228"/>
      <c r="FM82" s="228"/>
      <c r="FN82" s="228"/>
      <c r="FO82" s="228"/>
      <c r="FP82" s="228"/>
      <c r="FQ82" s="228"/>
      <c r="FR82" s="228"/>
      <c r="FS82" s="228"/>
      <c r="FT82" s="228"/>
      <c r="FU82" s="228"/>
      <c r="FV82" s="228"/>
      <c r="FW82" s="228"/>
      <c r="FX82" s="228"/>
      <c r="FY82" s="228"/>
      <c r="FZ82" s="228"/>
      <c r="GA82" s="228"/>
      <c r="GB82" s="228"/>
      <c r="GC82" s="228"/>
      <c r="GD82" s="228"/>
      <c r="GE82" s="228"/>
      <c r="GF82" s="228"/>
      <c r="GG82" s="228"/>
      <c r="GH82" s="228"/>
      <c r="GI82" s="228"/>
      <c r="GJ82" s="228"/>
      <c r="GK82" s="228"/>
      <c r="GL82" s="228"/>
      <c r="GM82" s="228"/>
      <c r="GN82" s="228"/>
      <c r="GO82" s="228"/>
      <c r="GP82" s="228"/>
      <c r="GQ82" s="228"/>
      <c r="GR82" s="228"/>
      <c r="GS82" s="228"/>
      <c r="GT82" s="228"/>
      <c r="GU82" s="228"/>
      <c r="GV82" s="228"/>
      <c r="GW82" s="228"/>
      <c r="GX82" s="228"/>
      <c r="GY82" s="228"/>
      <c r="GZ82" s="228"/>
      <c r="HA82" s="228"/>
      <c r="HB82" s="228"/>
      <c r="HC82" s="228"/>
      <c r="HD82" s="228"/>
      <c r="HE82" s="228"/>
      <c r="HF82" s="228"/>
      <c r="HG82" s="228"/>
      <c r="HH82" s="228"/>
      <c r="HI82" s="228"/>
      <c r="HJ82" s="228"/>
      <c r="HK82" s="228"/>
      <c r="HL82" s="228"/>
      <c r="HM82" s="228"/>
      <c r="HN82" s="228"/>
      <c r="HO82" s="228"/>
      <c r="HP82" s="228"/>
      <c r="HQ82" s="228"/>
      <c r="HR82" s="228"/>
      <c r="HS82" s="228"/>
      <c r="HT82" s="228"/>
      <c r="HU82" s="228"/>
      <c r="HV82" s="228"/>
      <c r="HW82" s="228"/>
      <c r="HX82" s="228"/>
      <c r="HY82" s="228"/>
      <c r="HZ82" s="228"/>
      <c r="IA82" s="228"/>
      <c r="IB82" s="228"/>
      <c r="IC82" s="228"/>
      <c r="ID82" s="228"/>
      <c r="IE82" s="228"/>
      <c r="IF82" s="228"/>
      <c r="IG82" s="228"/>
      <c r="IH82" s="228"/>
      <c r="II82" s="228"/>
      <c r="IJ82" s="228"/>
      <c r="IK82" s="228"/>
      <c r="IL82" s="228"/>
      <c r="IM82" s="228"/>
      <c r="IN82" s="228"/>
      <c r="IO82" s="228"/>
      <c r="IP82" s="228"/>
      <c r="IQ82" s="228"/>
      <c r="IR82" s="228"/>
      <c r="IS82" s="228"/>
      <c r="IT82" s="228"/>
      <c r="IU82" s="228"/>
      <c r="IV82" s="228"/>
      <c r="IW82" s="228"/>
      <c r="IX82" s="228"/>
      <c r="IY82" s="228"/>
      <c r="IZ82" s="228"/>
      <c r="JA82" s="228"/>
      <c r="JB82" s="228"/>
      <c r="JC82" s="228"/>
      <c r="JD82" s="228"/>
      <c r="JE82" s="228"/>
      <c r="JF82" s="228"/>
      <c r="JG82" s="228"/>
      <c r="JH82" s="228"/>
      <c r="JI82" s="228"/>
      <c r="JJ82" s="228"/>
      <c r="JK82" s="228"/>
      <c r="JL82" s="228"/>
      <c r="JM82" s="228"/>
      <c r="JN82" s="228"/>
      <c r="JO82" s="228"/>
      <c r="JP82" s="228"/>
      <c r="JQ82" s="228"/>
      <c r="JR82" s="228"/>
      <c r="JS82" s="228"/>
      <c r="JT82" s="228"/>
      <c r="JU82" s="228"/>
      <c r="JV82" s="228"/>
      <c r="JW82" s="228"/>
      <c r="JX82" s="228"/>
      <c r="JY82" s="228"/>
      <c r="JZ82" s="228"/>
      <c r="KA82" s="228"/>
      <c r="KB82" s="228"/>
      <c r="KC82" s="228"/>
      <c r="KD82" s="228"/>
      <c r="KE82" s="228"/>
      <c r="KF82" s="228"/>
      <c r="KG82" s="228"/>
      <c r="KH82" s="228"/>
      <c r="KI82" s="228"/>
      <c r="KJ82" s="228"/>
      <c r="KK82" s="228"/>
      <c r="KL82" s="228"/>
      <c r="KM82" s="228"/>
      <c r="KN82" s="228"/>
      <c r="KO82" s="228"/>
      <c r="KP82" s="228"/>
      <c r="KQ82" s="228"/>
      <c r="KR82" s="228"/>
      <c r="KS82" s="228"/>
      <c r="KT82" s="228"/>
      <c r="KU82" s="228"/>
      <c r="KV82" s="228"/>
      <c r="KW82" s="479"/>
    </row>
    <row r="83" spans="1:309" s="226" customFormat="1" ht="21" customHeight="1">
      <c r="A83" s="109"/>
      <c r="B83" s="112">
        <v>77</v>
      </c>
      <c r="C83" s="53"/>
      <c r="D83" s="132" t="str">
        <f t="shared" si="12"/>
        <v/>
      </c>
      <c r="E83" s="132" t="str">
        <f t="shared" si="13"/>
        <v/>
      </c>
      <c r="F83" s="132" t="str">
        <f t="shared" si="14"/>
        <v/>
      </c>
      <c r="G83" s="132" t="str">
        <f t="shared" si="15"/>
        <v/>
      </c>
      <c r="H83" s="213" t="str">
        <f t="shared" si="16"/>
        <v/>
      </c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  <c r="AA83" s="227"/>
      <c r="AB83" s="227"/>
      <c r="AC83" s="227"/>
      <c r="AD83" s="227"/>
      <c r="AE83" s="227"/>
      <c r="AF83" s="227"/>
      <c r="AG83" s="227"/>
      <c r="AH83" s="227"/>
      <c r="AI83" s="227"/>
      <c r="AJ83" s="227"/>
      <c r="AK83" s="227"/>
      <c r="AL83" s="227"/>
      <c r="AM83" s="227"/>
      <c r="AN83" s="227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  <c r="BD83" s="227"/>
      <c r="BE83" s="227"/>
      <c r="BF83" s="227"/>
      <c r="BG83" s="227"/>
      <c r="BH83" s="227"/>
      <c r="BI83" s="227"/>
      <c r="BJ83" s="227"/>
      <c r="BK83" s="227"/>
      <c r="BL83" s="227"/>
      <c r="BM83" s="227"/>
      <c r="BN83" s="227"/>
      <c r="BO83" s="227"/>
      <c r="BP83" s="227"/>
      <c r="BQ83" s="227"/>
      <c r="BR83" s="227"/>
      <c r="BS83" s="227"/>
      <c r="BT83" s="227"/>
      <c r="BU83" s="227"/>
      <c r="BV83" s="227"/>
      <c r="BW83" s="227"/>
      <c r="BX83" s="227"/>
      <c r="BY83" s="227"/>
      <c r="BZ83" s="227"/>
      <c r="CA83" s="227"/>
      <c r="CB83" s="227"/>
      <c r="CC83" s="227"/>
      <c r="CD83" s="227"/>
      <c r="CE83" s="227"/>
      <c r="CF83" s="227"/>
      <c r="CG83" s="227"/>
      <c r="CH83" s="227"/>
      <c r="CI83" s="227"/>
      <c r="CJ83" s="227"/>
      <c r="CK83" s="227"/>
      <c r="CL83" s="227"/>
      <c r="CM83" s="227"/>
      <c r="CN83" s="227"/>
      <c r="CO83" s="227"/>
      <c r="CP83" s="227"/>
      <c r="CQ83" s="227"/>
      <c r="CR83" s="227"/>
      <c r="CS83" s="227"/>
      <c r="CT83" s="227"/>
      <c r="CU83" s="227"/>
      <c r="CV83" s="227"/>
      <c r="CW83" s="227"/>
      <c r="CX83" s="227"/>
      <c r="CY83" s="227"/>
      <c r="CZ83" s="227"/>
      <c r="DA83" s="227"/>
      <c r="DB83" s="227"/>
      <c r="DC83" s="227"/>
      <c r="DD83" s="227"/>
      <c r="DE83" s="227"/>
      <c r="DF83" s="227"/>
      <c r="DG83" s="227"/>
      <c r="DH83" s="227"/>
      <c r="DI83" s="227"/>
      <c r="DJ83" s="227"/>
      <c r="DK83" s="227"/>
      <c r="DL83" s="227"/>
      <c r="DM83" s="227"/>
      <c r="DN83" s="227"/>
      <c r="DO83" s="227"/>
      <c r="DP83" s="227"/>
      <c r="DQ83" s="227"/>
      <c r="DR83" s="227"/>
      <c r="DS83" s="227"/>
      <c r="DT83" s="227"/>
      <c r="DU83" s="227"/>
      <c r="DV83" s="227"/>
      <c r="DW83" s="227"/>
      <c r="DX83" s="227"/>
      <c r="DY83" s="227"/>
      <c r="DZ83" s="227"/>
      <c r="EA83" s="227"/>
      <c r="EB83" s="227"/>
      <c r="EC83" s="227"/>
      <c r="ED83" s="227"/>
      <c r="EE83" s="227"/>
      <c r="EF83" s="227"/>
      <c r="EG83" s="227"/>
      <c r="EH83" s="227"/>
      <c r="EI83" s="227"/>
      <c r="EJ83" s="227"/>
      <c r="EK83" s="227"/>
      <c r="EL83" s="227"/>
      <c r="EM83" s="227"/>
      <c r="EN83" s="227"/>
      <c r="EO83" s="227"/>
      <c r="EP83" s="227"/>
      <c r="EQ83" s="227"/>
      <c r="ER83" s="227"/>
      <c r="ES83" s="227"/>
      <c r="ET83" s="227"/>
      <c r="EU83" s="227"/>
      <c r="EV83" s="227"/>
      <c r="EW83" s="227"/>
      <c r="EX83" s="227"/>
      <c r="EY83" s="227"/>
      <c r="EZ83" s="227"/>
      <c r="FA83" s="227"/>
      <c r="FB83" s="227"/>
      <c r="FC83" s="227"/>
      <c r="FD83" s="227"/>
      <c r="FE83" s="227"/>
      <c r="FF83" s="227"/>
      <c r="FG83" s="227"/>
      <c r="FH83" s="227"/>
      <c r="FI83" s="227"/>
      <c r="FJ83" s="227"/>
      <c r="FK83" s="227"/>
      <c r="FL83" s="227"/>
      <c r="FM83" s="227"/>
      <c r="FN83" s="227"/>
      <c r="FO83" s="227"/>
      <c r="FP83" s="227"/>
      <c r="FQ83" s="227"/>
      <c r="FR83" s="227"/>
      <c r="FS83" s="227"/>
      <c r="FT83" s="227"/>
      <c r="FU83" s="227"/>
      <c r="FV83" s="227"/>
      <c r="FW83" s="227"/>
      <c r="FX83" s="227"/>
      <c r="FY83" s="227"/>
      <c r="FZ83" s="227"/>
      <c r="GA83" s="227"/>
      <c r="GB83" s="227"/>
      <c r="GC83" s="227"/>
      <c r="GD83" s="227"/>
      <c r="GE83" s="227"/>
      <c r="GF83" s="227"/>
      <c r="GG83" s="227"/>
      <c r="GH83" s="227"/>
      <c r="GI83" s="227"/>
      <c r="GJ83" s="227"/>
      <c r="GK83" s="227"/>
      <c r="GL83" s="227"/>
      <c r="GM83" s="227"/>
      <c r="GN83" s="227"/>
      <c r="GO83" s="227"/>
      <c r="GP83" s="227"/>
      <c r="GQ83" s="227"/>
      <c r="GR83" s="227"/>
      <c r="GS83" s="227"/>
      <c r="GT83" s="227"/>
      <c r="GU83" s="227"/>
      <c r="GV83" s="227"/>
      <c r="GW83" s="227"/>
      <c r="GX83" s="227"/>
      <c r="GY83" s="227"/>
      <c r="GZ83" s="227"/>
      <c r="HA83" s="227"/>
      <c r="HB83" s="227"/>
      <c r="HC83" s="227"/>
      <c r="HD83" s="227"/>
      <c r="HE83" s="227"/>
      <c r="HF83" s="227"/>
      <c r="HG83" s="227"/>
      <c r="HH83" s="227"/>
      <c r="HI83" s="227"/>
      <c r="HJ83" s="227"/>
      <c r="HK83" s="227"/>
      <c r="HL83" s="227"/>
      <c r="HM83" s="227"/>
      <c r="HN83" s="227"/>
      <c r="HO83" s="227"/>
      <c r="HP83" s="227"/>
      <c r="HQ83" s="227"/>
      <c r="HR83" s="227"/>
      <c r="HS83" s="227"/>
      <c r="HT83" s="227"/>
      <c r="HU83" s="227"/>
      <c r="HV83" s="227"/>
      <c r="HW83" s="227"/>
      <c r="HX83" s="227"/>
      <c r="HY83" s="227"/>
      <c r="HZ83" s="227"/>
      <c r="IA83" s="227"/>
      <c r="IB83" s="227"/>
      <c r="IC83" s="227"/>
      <c r="ID83" s="227"/>
      <c r="IE83" s="227"/>
      <c r="IF83" s="227"/>
      <c r="IG83" s="227"/>
      <c r="IH83" s="227"/>
      <c r="II83" s="227"/>
      <c r="IJ83" s="227"/>
      <c r="IK83" s="227"/>
      <c r="IL83" s="227"/>
      <c r="IM83" s="227"/>
      <c r="IN83" s="227"/>
      <c r="IO83" s="227"/>
      <c r="IP83" s="227"/>
      <c r="IQ83" s="227"/>
      <c r="IR83" s="227"/>
      <c r="IS83" s="227"/>
      <c r="IT83" s="227"/>
      <c r="IU83" s="227"/>
      <c r="IV83" s="227"/>
      <c r="IW83" s="227"/>
      <c r="IX83" s="227"/>
      <c r="IY83" s="227"/>
      <c r="IZ83" s="227"/>
      <c r="JA83" s="227"/>
      <c r="JB83" s="227"/>
      <c r="JC83" s="227"/>
      <c r="JD83" s="227"/>
      <c r="JE83" s="227"/>
      <c r="JF83" s="227"/>
      <c r="JG83" s="227"/>
      <c r="JH83" s="227"/>
      <c r="JI83" s="227"/>
      <c r="JJ83" s="227"/>
      <c r="JK83" s="227"/>
      <c r="JL83" s="227"/>
      <c r="JM83" s="227"/>
      <c r="JN83" s="227"/>
      <c r="JO83" s="227"/>
      <c r="JP83" s="227"/>
      <c r="JQ83" s="227"/>
      <c r="JR83" s="227"/>
      <c r="JS83" s="227"/>
      <c r="JT83" s="227"/>
      <c r="JU83" s="227"/>
      <c r="JV83" s="227"/>
      <c r="JW83" s="227"/>
      <c r="JX83" s="227"/>
      <c r="JY83" s="227"/>
      <c r="JZ83" s="227"/>
      <c r="KA83" s="227"/>
      <c r="KB83" s="227"/>
      <c r="KC83" s="227"/>
      <c r="KD83" s="227"/>
      <c r="KE83" s="227"/>
      <c r="KF83" s="227"/>
      <c r="KG83" s="227"/>
      <c r="KH83" s="227"/>
      <c r="KI83" s="227"/>
      <c r="KJ83" s="227"/>
      <c r="KK83" s="227"/>
      <c r="KL83" s="227"/>
      <c r="KM83" s="227"/>
      <c r="KN83" s="227"/>
      <c r="KO83" s="227"/>
      <c r="KP83" s="227"/>
      <c r="KQ83" s="227"/>
      <c r="KR83" s="227"/>
      <c r="KS83" s="227"/>
      <c r="KT83" s="227"/>
      <c r="KU83" s="227"/>
      <c r="KV83" s="227"/>
      <c r="KW83" s="479"/>
    </row>
    <row r="84" spans="1:309" s="226" customFormat="1" ht="21" customHeight="1" thickBot="1">
      <c r="A84" s="109"/>
      <c r="B84" s="112">
        <v>78</v>
      </c>
      <c r="C84" s="116"/>
      <c r="D84" s="136" t="str">
        <f t="shared" si="12"/>
        <v/>
      </c>
      <c r="E84" s="138" t="str">
        <f t="shared" si="13"/>
        <v/>
      </c>
      <c r="F84" s="138" t="str">
        <f t="shared" si="14"/>
        <v/>
      </c>
      <c r="G84" s="138" t="str">
        <f t="shared" si="15"/>
        <v/>
      </c>
      <c r="H84" s="138" t="str">
        <f t="shared" si="16"/>
        <v/>
      </c>
      <c r="I84" s="228"/>
      <c r="J84" s="228"/>
      <c r="K84" s="228"/>
      <c r="L84" s="228"/>
      <c r="M84" s="228"/>
      <c r="N84" s="228"/>
      <c r="O84" s="228"/>
      <c r="P84" s="228"/>
      <c r="Q84" s="228"/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228"/>
      <c r="BV84" s="228"/>
      <c r="BW84" s="228"/>
      <c r="BX84" s="228"/>
      <c r="BY84" s="228"/>
      <c r="BZ84" s="228"/>
      <c r="CA84" s="228"/>
      <c r="CB84" s="228"/>
      <c r="CC84" s="228"/>
      <c r="CD84" s="228"/>
      <c r="CE84" s="228"/>
      <c r="CF84" s="228"/>
      <c r="CG84" s="228"/>
      <c r="CH84" s="228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/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8"/>
      <c r="EG84" s="228"/>
      <c r="EH84" s="228"/>
      <c r="EI84" s="228"/>
      <c r="EJ84" s="228"/>
      <c r="EK84" s="228"/>
      <c r="EL84" s="228"/>
      <c r="EM84" s="228"/>
      <c r="EN84" s="228"/>
      <c r="EO84" s="228"/>
      <c r="EP84" s="228"/>
      <c r="EQ84" s="228"/>
      <c r="ER84" s="228"/>
      <c r="ES84" s="228"/>
      <c r="ET84" s="228"/>
      <c r="EU84" s="228"/>
      <c r="EV84" s="228"/>
      <c r="EW84" s="228"/>
      <c r="EX84" s="228"/>
      <c r="EY84" s="228"/>
      <c r="EZ84" s="228"/>
      <c r="FA84" s="228"/>
      <c r="FB84" s="228"/>
      <c r="FC84" s="228"/>
      <c r="FD84" s="228"/>
      <c r="FE84" s="228"/>
      <c r="FF84" s="228"/>
      <c r="FG84" s="228"/>
      <c r="FH84" s="228"/>
      <c r="FI84" s="228"/>
      <c r="FJ84" s="228"/>
      <c r="FK84" s="228"/>
      <c r="FL84" s="228"/>
      <c r="FM84" s="228"/>
      <c r="FN84" s="228"/>
      <c r="FO84" s="228"/>
      <c r="FP84" s="228"/>
      <c r="FQ84" s="228"/>
      <c r="FR84" s="228"/>
      <c r="FS84" s="228"/>
      <c r="FT84" s="228"/>
      <c r="FU84" s="228"/>
      <c r="FV84" s="228"/>
      <c r="FW84" s="228"/>
      <c r="FX84" s="228"/>
      <c r="FY84" s="228"/>
      <c r="FZ84" s="228"/>
      <c r="GA84" s="228"/>
      <c r="GB84" s="228"/>
      <c r="GC84" s="228"/>
      <c r="GD84" s="228"/>
      <c r="GE84" s="228"/>
      <c r="GF84" s="228"/>
      <c r="GG84" s="228"/>
      <c r="GH84" s="228"/>
      <c r="GI84" s="228"/>
      <c r="GJ84" s="228"/>
      <c r="GK84" s="228"/>
      <c r="GL84" s="228"/>
      <c r="GM84" s="228"/>
      <c r="GN84" s="228"/>
      <c r="GO84" s="228"/>
      <c r="GP84" s="228"/>
      <c r="GQ84" s="228"/>
      <c r="GR84" s="228"/>
      <c r="GS84" s="228"/>
      <c r="GT84" s="228"/>
      <c r="GU84" s="228"/>
      <c r="GV84" s="228"/>
      <c r="GW84" s="228"/>
      <c r="GX84" s="228"/>
      <c r="GY84" s="228"/>
      <c r="GZ84" s="228"/>
      <c r="HA84" s="228"/>
      <c r="HB84" s="228"/>
      <c r="HC84" s="228"/>
      <c r="HD84" s="228"/>
      <c r="HE84" s="228"/>
      <c r="HF84" s="228"/>
      <c r="HG84" s="228"/>
      <c r="HH84" s="228"/>
      <c r="HI84" s="228"/>
      <c r="HJ84" s="228"/>
      <c r="HK84" s="228"/>
      <c r="HL84" s="228"/>
      <c r="HM84" s="228"/>
      <c r="HN84" s="228"/>
      <c r="HO84" s="228"/>
      <c r="HP84" s="228"/>
      <c r="HQ84" s="228"/>
      <c r="HR84" s="228"/>
      <c r="HS84" s="228"/>
      <c r="HT84" s="228"/>
      <c r="HU84" s="228"/>
      <c r="HV84" s="228"/>
      <c r="HW84" s="228"/>
      <c r="HX84" s="228"/>
      <c r="HY84" s="228"/>
      <c r="HZ84" s="228"/>
      <c r="IA84" s="228"/>
      <c r="IB84" s="228"/>
      <c r="IC84" s="228"/>
      <c r="ID84" s="228"/>
      <c r="IE84" s="228"/>
      <c r="IF84" s="228"/>
      <c r="IG84" s="228"/>
      <c r="IH84" s="228"/>
      <c r="II84" s="228"/>
      <c r="IJ84" s="228"/>
      <c r="IK84" s="228"/>
      <c r="IL84" s="228"/>
      <c r="IM84" s="228"/>
      <c r="IN84" s="228"/>
      <c r="IO84" s="228"/>
      <c r="IP84" s="228"/>
      <c r="IQ84" s="228"/>
      <c r="IR84" s="228"/>
      <c r="IS84" s="228"/>
      <c r="IT84" s="228"/>
      <c r="IU84" s="228"/>
      <c r="IV84" s="228"/>
      <c r="IW84" s="228"/>
      <c r="IX84" s="228"/>
      <c r="IY84" s="228"/>
      <c r="IZ84" s="228"/>
      <c r="JA84" s="228"/>
      <c r="JB84" s="228"/>
      <c r="JC84" s="228"/>
      <c r="JD84" s="228"/>
      <c r="JE84" s="228"/>
      <c r="JF84" s="228"/>
      <c r="JG84" s="228"/>
      <c r="JH84" s="228"/>
      <c r="JI84" s="228"/>
      <c r="JJ84" s="228"/>
      <c r="JK84" s="228"/>
      <c r="JL84" s="228"/>
      <c r="JM84" s="228"/>
      <c r="JN84" s="228"/>
      <c r="JO84" s="228"/>
      <c r="JP84" s="228"/>
      <c r="JQ84" s="228"/>
      <c r="JR84" s="228"/>
      <c r="JS84" s="228"/>
      <c r="JT84" s="228"/>
      <c r="JU84" s="228"/>
      <c r="JV84" s="228"/>
      <c r="JW84" s="228"/>
      <c r="JX84" s="228"/>
      <c r="JY84" s="228"/>
      <c r="JZ84" s="228"/>
      <c r="KA84" s="228"/>
      <c r="KB84" s="228"/>
      <c r="KC84" s="228"/>
      <c r="KD84" s="228"/>
      <c r="KE84" s="228"/>
      <c r="KF84" s="228"/>
      <c r="KG84" s="228"/>
      <c r="KH84" s="228"/>
      <c r="KI84" s="228"/>
      <c r="KJ84" s="228"/>
      <c r="KK84" s="228"/>
      <c r="KL84" s="228"/>
      <c r="KM84" s="228"/>
      <c r="KN84" s="228"/>
      <c r="KO84" s="228"/>
      <c r="KP84" s="228"/>
      <c r="KQ84" s="228"/>
      <c r="KR84" s="228"/>
      <c r="KS84" s="228"/>
      <c r="KT84" s="228"/>
      <c r="KU84" s="228"/>
      <c r="KV84" s="228"/>
      <c r="KW84" s="479"/>
    </row>
    <row r="85" spans="1:309" s="226" customFormat="1" ht="21" customHeight="1">
      <c r="A85" s="109"/>
      <c r="B85" s="112">
        <v>79</v>
      </c>
      <c r="C85" s="53"/>
      <c r="D85" s="132" t="str">
        <f t="shared" si="12"/>
        <v/>
      </c>
      <c r="E85" s="132" t="str">
        <f t="shared" si="13"/>
        <v/>
      </c>
      <c r="F85" s="132" t="str">
        <f t="shared" si="14"/>
        <v/>
      </c>
      <c r="G85" s="132" t="str">
        <f t="shared" si="15"/>
        <v/>
      </c>
      <c r="H85" s="213" t="str">
        <f t="shared" si="16"/>
        <v/>
      </c>
      <c r="I85" s="227"/>
      <c r="J85" s="227"/>
      <c r="K85" s="227"/>
      <c r="L85" s="227"/>
      <c r="M85" s="227"/>
      <c r="N85" s="227"/>
      <c r="O85" s="227"/>
      <c r="P85" s="227"/>
      <c r="Q85" s="227"/>
      <c r="R85" s="227"/>
      <c r="S85" s="227"/>
      <c r="T85" s="227"/>
      <c r="U85" s="227"/>
      <c r="V85" s="227"/>
      <c r="W85" s="227"/>
      <c r="X85" s="227"/>
      <c r="Y85" s="227"/>
      <c r="Z85" s="227"/>
      <c r="AA85" s="227"/>
      <c r="AB85" s="227"/>
      <c r="AC85" s="227"/>
      <c r="AD85" s="227"/>
      <c r="AE85" s="227"/>
      <c r="AF85" s="227"/>
      <c r="AG85" s="227"/>
      <c r="AH85" s="227"/>
      <c r="AI85" s="227"/>
      <c r="AJ85" s="227"/>
      <c r="AK85" s="227"/>
      <c r="AL85" s="227"/>
      <c r="AM85" s="227"/>
      <c r="AN85" s="227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  <c r="BD85" s="227"/>
      <c r="BE85" s="227"/>
      <c r="BF85" s="227"/>
      <c r="BG85" s="227"/>
      <c r="BH85" s="227"/>
      <c r="BI85" s="227"/>
      <c r="BJ85" s="227"/>
      <c r="BK85" s="227"/>
      <c r="BL85" s="227"/>
      <c r="BM85" s="227"/>
      <c r="BN85" s="227"/>
      <c r="BO85" s="227"/>
      <c r="BP85" s="227"/>
      <c r="BQ85" s="227"/>
      <c r="BR85" s="227"/>
      <c r="BS85" s="227"/>
      <c r="BT85" s="227"/>
      <c r="BU85" s="227"/>
      <c r="BV85" s="227"/>
      <c r="BW85" s="227"/>
      <c r="BX85" s="227"/>
      <c r="BY85" s="227"/>
      <c r="BZ85" s="227"/>
      <c r="CA85" s="227"/>
      <c r="CB85" s="227"/>
      <c r="CC85" s="227"/>
      <c r="CD85" s="227"/>
      <c r="CE85" s="227"/>
      <c r="CF85" s="227"/>
      <c r="CG85" s="227"/>
      <c r="CH85" s="227"/>
      <c r="CI85" s="227"/>
      <c r="CJ85" s="227"/>
      <c r="CK85" s="227"/>
      <c r="CL85" s="227"/>
      <c r="CM85" s="227"/>
      <c r="CN85" s="227"/>
      <c r="CO85" s="227"/>
      <c r="CP85" s="227"/>
      <c r="CQ85" s="227"/>
      <c r="CR85" s="227"/>
      <c r="CS85" s="227"/>
      <c r="CT85" s="227"/>
      <c r="CU85" s="227"/>
      <c r="CV85" s="227"/>
      <c r="CW85" s="227"/>
      <c r="CX85" s="227"/>
      <c r="CY85" s="227"/>
      <c r="CZ85" s="227"/>
      <c r="DA85" s="227"/>
      <c r="DB85" s="227"/>
      <c r="DC85" s="227"/>
      <c r="DD85" s="227"/>
      <c r="DE85" s="227"/>
      <c r="DF85" s="227"/>
      <c r="DG85" s="227"/>
      <c r="DH85" s="227"/>
      <c r="DI85" s="227"/>
      <c r="DJ85" s="227"/>
      <c r="DK85" s="227"/>
      <c r="DL85" s="227"/>
      <c r="DM85" s="227"/>
      <c r="DN85" s="227"/>
      <c r="DO85" s="227"/>
      <c r="DP85" s="227"/>
      <c r="DQ85" s="227"/>
      <c r="DR85" s="227"/>
      <c r="DS85" s="227"/>
      <c r="DT85" s="227"/>
      <c r="DU85" s="227"/>
      <c r="DV85" s="227"/>
      <c r="DW85" s="227"/>
      <c r="DX85" s="227"/>
      <c r="DY85" s="227"/>
      <c r="DZ85" s="227"/>
      <c r="EA85" s="227"/>
      <c r="EB85" s="227"/>
      <c r="EC85" s="227"/>
      <c r="ED85" s="227"/>
      <c r="EE85" s="227"/>
      <c r="EF85" s="227"/>
      <c r="EG85" s="227"/>
      <c r="EH85" s="227"/>
      <c r="EI85" s="227"/>
      <c r="EJ85" s="227"/>
      <c r="EK85" s="227"/>
      <c r="EL85" s="227"/>
      <c r="EM85" s="227"/>
      <c r="EN85" s="227"/>
      <c r="EO85" s="227"/>
      <c r="EP85" s="227"/>
      <c r="EQ85" s="227"/>
      <c r="ER85" s="227"/>
      <c r="ES85" s="227"/>
      <c r="ET85" s="227"/>
      <c r="EU85" s="227"/>
      <c r="EV85" s="227"/>
      <c r="EW85" s="227"/>
      <c r="EX85" s="227"/>
      <c r="EY85" s="227"/>
      <c r="EZ85" s="227"/>
      <c r="FA85" s="227"/>
      <c r="FB85" s="227"/>
      <c r="FC85" s="227"/>
      <c r="FD85" s="227"/>
      <c r="FE85" s="227"/>
      <c r="FF85" s="227"/>
      <c r="FG85" s="227"/>
      <c r="FH85" s="227"/>
      <c r="FI85" s="227"/>
      <c r="FJ85" s="227"/>
      <c r="FK85" s="227"/>
      <c r="FL85" s="227"/>
      <c r="FM85" s="227"/>
      <c r="FN85" s="227"/>
      <c r="FO85" s="227"/>
      <c r="FP85" s="227"/>
      <c r="FQ85" s="227"/>
      <c r="FR85" s="227"/>
      <c r="FS85" s="227"/>
      <c r="FT85" s="227"/>
      <c r="FU85" s="227"/>
      <c r="FV85" s="227"/>
      <c r="FW85" s="227"/>
      <c r="FX85" s="227"/>
      <c r="FY85" s="227"/>
      <c r="FZ85" s="227"/>
      <c r="GA85" s="227"/>
      <c r="GB85" s="227"/>
      <c r="GC85" s="227"/>
      <c r="GD85" s="227"/>
      <c r="GE85" s="227"/>
      <c r="GF85" s="227"/>
      <c r="GG85" s="227"/>
      <c r="GH85" s="227"/>
      <c r="GI85" s="227"/>
      <c r="GJ85" s="227"/>
      <c r="GK85" s="227"/>
      <c r="GL85" s="227"/>
      <c r="GM85" s="227"/>
      <c r="GN85" s="227"/>
      <c r="GO85" s="227"/>
      <c r="GP85" s="227"/>
      <c r="GQ85" s="227"/>
      <c r="GR85" s="227"/>
      <c r="GS85" s="227"/>
      <c r="GT85" s="227"/>
      <c r="GU85" s="227"/>
      <c r="GV85" s="227"/>
      <c r="GW85" s="227"/>
      <c r="GX85" s="227"/>
      <c r="GY85" s="227"/>
      <c r="GZ85" s="227"/>
      <c r="HA85" s="227"/>
      <c r="HB85" s="227"/>
      <c r="HC85" s="227"/>
      <c r="HD85" s="227"/>
      <c r="HE85" s="227"/>
      <c r="HF85" s="227"/>
      <c r="HG85" s="227"/>
      <c r="HH85" s="227"/>
      <c r="HI85" s="227"/>
      <c r="HJ85" s="227"/>
      <c r="HK85" s="227"/>
      <c r="HL85" s="227"/>
      <c r="HM85" s="227"/>
      <c r="HN85" s="227"/>
      <c r="HO85" s="227"/>
      <c r="HP85" s="227"/>
      <c r="HQ85" s="227"/>
      <c r="HR85" s="227"/>
      <c r="HS85" s="227"/>
      <c r="HT85" s="227"/>
      <c r="HU85" s="227"/>
      <c r="HV85" s="227"/>
      <c r="HW85" s="227"/>
      <c r="HX85" s="227"/>
      <c r="HY85" s="227"/>
      <c r="HZ85" s="227"/>
      <c r="IA85" s="227"/>
      <c r="IB85" s="227"/>
      <c r="IC85" s="227"/>
      <c r="ID85" s="227"/>
      <c r="IE85" s="227"/>
      <c r="IF85" s="227"/>
      <c r="IG85" s="227"/>
      <c r="IH85" s="227"/>
      <c r="II85" s="227"/>
      <c r="IJ85" s="227"/>
      <c r="IK85" s="227"/>
      <c r="IL85" s="227"/>
      <c r="IM85" s="227"/>
      <c r="IN85" s="227"/>
      <c r="IO85" s="227"/>
      <c r="IP85" s="227"/>
      <c r="IQ85" s="227"/>
      <c r="IR85" s="227"/>
      <c r="IS85" s="227"/>
      <c r="IT85" s="227"/>
      <c r="IU85" s="227"/>
      <c r="IV85" s="227"/>
      <c r="IW85" s="227"/>
      <c r="IX85" s="227"/>
      <c r="IY85" s="227"/>
      <c r="IZ85" s="227"/>
      <c r="JA85" s="227"/>
      <c r="JB85" s="227"/>
      <c r="JC85" s="227"/>
      <c r="JD85" s="227"/>
      <c r="JE85" s="227"/>
      <c r="JF85" s="227"/>
      <c r="JG85" s="227"/>
      <c r="JH85" s="227"/>
      <c r="JI85" s="227"/>
      <c r="JJ85" s="227"/>
      <c r="JK85" s="227"/>
      <c r="JL85" s="227"/>
      <c r="JM85" s="227"/>
      <c r="JN85" s="227"/>
      <c r="JO85" s="227"/>
      <c r="JP85" s="227"/>
      <c r="JQ85" s="227"/>
      <c r="JR85" s="227"/>
      <c r="JS85" s="227"/>
      <c r="JT85" s="227"/>
      <c r="JU85" s="227"/>
      <c r="JV85" s="227"/>
      <c r="JW85" s="227"/>
      <c r="JX85" s="227"/>
      <c r="JY85" s="227"/>
      <c r="JZ85" s="227"/>
      <c r="KA85" s="227"/>
      <c r="KB85" s="227"/>
      <c r="KC85" s="227"/>
      <c r="KD85" s="227"/>
      <c r="KE85" s="227"/>
      <c r="KF85" s="227"/>
      <c r="KG85" s="227"/>
      <c r="KH85" s="227"/>
      <c r="KI85" s="227"/>
      <c r="KJ85" s="227"/>
      <c r="KK85" s="227"/>
      <c r="KL85" s="227"/>
      <c r="KM85" s="227"/>
      <c r="KN85" s="227"/>
      <c r="KO85" s="227"/>
      <c r="KP85" s="227"/>
      <c r="KQ85" s="227"/>
      <c r="KR85" s="227"/>
      <c r="KS85" s="227"/>
      <c r="KT85" s="227"/>
      <c r="KU85" s="227"/>
      <c r="KV85" s="227"/>
      <c r="KW85" s="479"/>
    </row>
    <row r="86" spans="1:309" s="226" customFormat="1" ht="21" customHeight="1" thickBot="1">
      <c r="A86" s="109"/>
      <c r="B86" s="112">
        <v>80</v>
      </c>
      <c r="C86" s="116"/>
      <c r="D86" s="136" t="str">
        <f t="shared" si="12"/>
        <v/>
      </c>
      <c r="E86" s="138" t="str">
        <f t="shared" si="13"/>
        <v/>
      </c>
      <c r="F86" s="138" t="str">
        <f t="shared" si="14"/>
        <v/>
      </c>
      <c r="G86" s="138" t="str">
        <f t="shared" si="15"/>
        <v/>
      </c>
      <c r="H86" s="138" t="str">
        <f t="shared" si="16"/>
        <v/>
      </c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  <c r="EI86" s="228"/>
      <c r="EJ86" s="228"/>
      <c r="EK86" s="228"/>
      <c r="EL86" s="228"/>
      <c r="EM86" s="228"/>
      <c r="EN86" s="228"/>
      <c r="EO86" s="228"/>
      <c r="EP86" s="228"/>
      <c r="EQ86" s="228"/>
      <c r="ER86" s="228"/>
      <c r="ES86" s="228"/>
      <c r="ET86" s="228"/>
      <c r="EU86" s="228"/>
      <c r="EV86" s="228"/>
      <c r="EW86" s="228"/>
      <c r="EX86" s="228"/>
      <c r="EY86" s="228"/>
      <c r="EZ86" s="228"/>
      <c r="FA86" s="228"/>
      <c r="FB86" s="228"/>
      <c r="FC86" s="228"/>
      <c r="FD86" s="228"/>
      <c r="FE86" s="228"/>
      <c r="FF86" s="228"/>
      <c r="FG86" s="228"/>
      <c r="FH86" s="228"/>
      <c r="FI86" s="228"/>
      <c r="FJ86" s="228"/>
      <c r="FK86" s="228"/>
      <c r="FL86" s="228"/>
      <c r="FM86" s="228"/>
      <c r="FN86" s="228"/>
      <c r="FO86" s="228"/>
      <c r="FP86" s="228"/>
      <c r="FQ86" s="228"/>
      <c r="FR86" s="228"/>
      <c r="FS86" s="228"/>
      <c r="FT86" s="228"/>
      <c r="FU86" s="228"/>
      <c r="FV86" s="228"/>
      <c r="FW86" s="228"/>
      <c r="FX86" s="228"/>
      <c r="FY86" s="228"/>
      <c r="FZ86" s="228"/>
      <c r="GA86" s="228"/>
      <c r="GB86" s="228"/>
      <c r="GC86" s="228"/>
      <c r="GD86" s="228"/>
      <c r="GE86" s="228"/>
      <c r="GF86" s="228"/>
      <c r="GG86" s="228"/>
      <c r="GH86" s="228"/>
      <c r="GI86" s="228"/>
      <c r="GJ86" s="228"/>
      <c r="GK86" s="228"/>
      <c r="GL86" s="228"/>
      <c r="GM86" s="228"/>
      <c r="GN86" s="228"/>
      <c r="GO86" s="228"/>
      <c r="GP86" s="228"/>
      <c r="GQ86" s="228"/>
      <c r="GR86" s="228"/>
      <c r="GS86" s="228"/>
      <c r="GT86" s="228"/>
      <c r="GU86" s="228"/>
      <c r="GV86" s="228"/>
      <c r="GW86" s="228"/>
      <c r="GX86" s="228"/>
      <c r="GY86" s="228"/>
      <c r="GZ86" s="228"/>
      <c r="HA86" s="228"/>
      <c r="HB86" s="228"/>
      <c r="HC86" s="228"/>
      <c r="HD86" s="228"/>
      <c r="HE86" s="228"/>
      <c r="HF86" s="228"/>
      <c r="HG86" s="228"/>
      <c r="HH86" s="228"/>
      <c r="HI86" s="228"/>
      <c r="HJ86" s="228"/>
      <c r="HK86" s="228"/>
      <c r="HL86" s="228"/>
      <c r="HM86" s="228"/>
      <c r="HN86" s="228"/>
      <c r="HO86" s="228"/>
      <c r="HP86" s="228"/>
      <c r="HQ86" s="228"/>
      <c r="HR86" s="228"/>
      <c r="HS86" s="228"/>
      <c r="HT86" s="228"/>
      <c r="HU86" s="228"/>
      <c r="HV86" s="228"/>
      <c r="HW86" s="228"/>
      <c r="HX86" s="228"/>
      <c r="HY86" s="228"/>
      <c r="HZ86" s="228"/>
      <c r="IA86" s="228"/>
      <c r="IB86" s="228"/>
      <c r="IC86" s="228"/>
      <c r="ID86" s="228"/>
      <c r="IE86" s="228"/>
      <c r="IF86" s="228"/>
      <c r="IG86" s="228"/>
      <c r="IH86" s="228"/>
      <c r="II86" s="228"/>
      <c r="IJ86" s="228"/>
      <c r="IK86" s="228"/>
      <c r="IL86" s="228"/>
      <c r="IM86" s="228"/>
      <c r="IN86" s="228"/>
      <c r="IO86" s="228"/>
      <c r="IP86" s="228"/>
      <c r="IQ86" s="228"/>
      <c r="IR86" s="228"/>
      <c r="IS86" s="228"/>
      <c r="IT86" s="228"/>
      <c r="IU86" s="228"/>
      <c r="IV86" s="228"/>
      <c r="IW86" s="228"/>
      <c r="IX86" s="228"/>
      <c r="IY86" s="228"/>
      <c r="IZ86" s="228"/>
      <c r="JA86" s="228"/>
      <c r="JB86" s="228"/>
      <c r="JC86" s="228"/>
      <c r="JD86" s="228"/>
      <c r="JE86" s="228"/>
      <c r="JF86" s="228"/>
      <c r="JG86" s="228"/>
      <c r="JH86" s="228"/>
      <c r="JI86" s="228"/>
      <c r="JJ86" s="228"/>
      <c r="JK86" s="228"/>
      <c r="JL86" s="228"/>
      <c r="JM86" s="228"/>
      <c r="JN86" s="228"/>
      <c r="JO86" s="228"/>
      <c r="JP86" s="228"/>
      <c r="JQ86" s="228"/>
      <c r="JR86" s="228"/>
      <c r="JS86" s="228"/>
      <c r="JT86" s="228"/>
      <c r="JU86" s="228"/>
      <c r="JV86" s="228"/>
      <c r="JW86" s="228"/>
      <c r="JX86" s="228"/>
      <c r="JY86" s="228"/>
      <c r="JZ86" s="228"/>
      <c r="KA86" s="228"/>
      <c r="KB86" s="228"/>
      <c r="KC86" s="228"/>
      <c r="KD86" s="228"/>
      <c r="KE86" s="228"/>
      <c r="KF86" s="228"/>
      <c r="KG86" s="228"/>
      <c r="KH86" s="228"/>
      <c r="KI86" s="228"/>
      <c r="KJ86" s="228"/>
      <c r="KK86" s="228"/>
      <c r="KL86" s="228"/>
      <c r="KM86" s="228"/>
      <c r="KN86" s="228"/>
      <c r="KO86" s="228"/>
      <c r="KP86" s="228"/>
      <c r="KQ86" s="228"/>
      <c r="KR86" s="228"/>
      <c r="KS86" s="228"/>
      <c r="KT86" s="228"/>
      <c r="KU86" s="228"/>
      <c r="KV86" s="228"/>
      <c r="KW86" s="479"/>
    </row>
    <row r="87" spans="1:309" s="226" customFormat="1" ht="21" customHeight="1">
      <c r="A87" s="109"/>
      <c r="B87" s="112">
        <v>81</v>
      </c>
      <c r="C87" s="53"/>
      <c r="D87" s="132" t="str">
        <f t="shared" si="12"/>
        <v/>
      </c>
      <c r="E87" s="132" t="str">
        <f t="shared" si="13"/>
        <v/>
      </c>
      <c r="F87" s="132" t="str">
        <f t="shared" si="14"/>
        <v/>
      </c>
      <c r="G87" s="132" t="str">
        <f t="shared" si="15"/>
        <v/>
      </c>
      <c r="H87" s="213" t="str">
        <f t="shared" si="16"/>
        <v/>
      </c>
      <c r="I87" s="227"/>
      <c r="J87" s="227"/>
      <c r="K87" s="227"/>
      <c r="L87" s="227"/>
      <c r="M87" s="227"/>
      <c r="N87" s="227"/>
      <c r="O87" s="227"/>
      <c r="P87" s="227"/>
      <c r="Q87" s="227"/>
      <c r="R87" s="227"/>
      <c r="S87" s="227"/>
      <c r="T87" s="227"/>
      <c r="U87" s="227"/>
      <c r="V87" s="227"/>
      <c r="W87" s="227"/>
      <c r="X87" s="227"/>
      <c r="Y87" s="227"/>
      <c r="Z87" s="227"/>
      <c r="AA87" s="227"/>
      <c r="AB87" s="227"/>
      <c r="AC87" s="227"/>
      <c r="AD87" s="227"/>
      <c r="AE87" s="227"/>
      <c r="AF87" s="227"/>
      <c r="AG87" s="227"/>
      <c r="AH87" s="227"/>
      <c r="AI87" s="227"/>
      <c r="AJ87" s="227"/>
      <c r="AK87" s="227"/>
      <c r="AL87" s="227"/>
      <c r="AM87" s="227"/>
      <c r="AN87" s="227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  <c r="BD87" s="227"/>
      <c r="BE87" s="227"/>
      <c r="BF87" s="227"/>
      <c r="BG87" s="227"/>
      <c r="BH87" s="227"/>
      <c r="BI87" s="227"/>
      <c r="BJ87" s="227"/>
      <c r="BK87" s="227"/>
      <c r="BL87" s="227"/>
      <c r="BM87" s="227"/>
      <c r="BN87" s="227"/>
      <c r="BO87" s="227"/>
      <c r="BP87" s="227"/>
      <c r="BQ87" s="227"/>
      <c r="BR87" s="227"/>
      <c r="BS87" s="227"/>
      <c r="BT87" s="227"/>
      <c r="BU87" s="227"/>
      <c r="BV87" s="227"/>
      <c r="BW87" s="227"/>
      <c r="BX87" s="227"/>
      <c r="BY87" s="227"/>
      <c r="BZ87" s="227"/>
      <c r="CA87" s="227"/>
      <c r="CB87" s="227"/>
      <c r="CC87" s="227"/>
      <c r="CD87" s="227"/>
      <c r="CE87" s="227"/>
      <c r="CF87" s="227"/>
      <c r="CG87" s="227"/>
      <c r="CH87" s="227"/>
      <c r="CI87" s="227"/>
      <c r="CJ87" s="227"/>
      <c r="CK87" s="227"/>
      <c r="CL87" s="227"/>
      <c r="CM87" s="227"/>
      <c r="CN87" s="227"/>
      <c r="CO87" s="227"/>
      <c r="CP87" s="227"/>
      <c r="CQ87" s="227"/>
      <c r="CR87" s="227"/>
      <c r="CS87" s="227"/>
      <c r="CT87" s="227"/>
      <c r="CU87" s="227"/>
      <c r="CV87" s="227"/>
      <c r="CW87" s="227"/>
      <c r="CX87" s="227"/>
      <c r="CY87" s="227"/>
      <c r="CZ87" s="227"/>
      <c r="DA87" s="227"/>
      <c r="DB87" s="227"/>
      <c r="DC87" s="227"/>
      <c r="DD87" s="227"/>
      <c r="DE87" s="227"/>
      <c r="DF87" s="227"/>
      <c r="DG87" s="227"/>
      <c r="DH87" s="227"/>
      <c r="DI87" s="227"/>
      <c r="DJ87" s="227"/>
      <c r="DK87" s="227"/>
      <c r="DL87" s="227"/>
      <c r="DM87" s="227"/>
      <c r="DN87" s="227"/>
      <c r="DO87" s="227"/>
      <c r="DP87" s="227"/>
      <c r="DQ87" s="227"/>
      <c r="DR87" s="227"/>
      <c r="DS87" s="227"/>
      <c r="DT87" s="227"/>
      <c r="DU87" s="227"/>
      <c r="DV87" s="227"/>
      <c r="DW87" s="227"/>
      <c r="DX87" s="227"/>
      <c r="DY87" s="227"/>
      <c r="DZ87" s="227"/>
      <c r="EA87" s="227"/>
      <c r="EB87" s="227"/>
      <c r="EC87" s="227"/>
      <c r="ED87" s="227"/>
      <c r="EE87" s="227"/>
      <c r="EF87" s="227"/>
      <c r="EG87" s="227"/>
      <c r="EH87" s="227"/>
      <c r="EI87" s="227"/>
      <c r="EJ87" s="227"/>
      <c r="EK87" s="227"/>
      <c r="EL87" s="227"/>
      <c r="EM87" s="227"/>
      <c r="EN87" s="227"/>
      <c r="EO87" s="227"/>
      <c r="EP87" s="227"/>
      <c r="EQ87" s="227"/>
      <c r="ER87" s="227"/>
      <c r="ES87" s="227"/>
      <c r="ET87" s="227"/>
      <c r="EU87" s="227"/>
      <c r="EV87" s="227"/>
      <c r="EW87" s="227"/>
      <c r="EX87" s="227"/>
      <c r="EY87" s="227"/>
      <c r="EZ87" s="227"/>
      <c r="FA87" s="227"/>
      <c r="FB87" s="227"/>
      <c r="FC87" s="227"/>
      <c r="FD87" s="227"/>
      <c r="FE87" s="227"/>
      <c r="FF87" s="227"/>
      <c r="FG87" s="227"/>
      <c r="FH87" s="227"/>
      <c r="FI87" s="227"/>
      <c r="FJ87" s="227"/>
      <c r="FK87" s="227"/>
      <c r="FL87" s="227"/>
      <c r="FM87" s="227"/>
      <c r="FN87" s="227"/>
      <c r="FO87" s="227"/>
      <c r="FP87" s="227"/>
      <c r="FQ87" s="227"/>
      <c r="FR87" s="227"/>
      <c r="FS87" s="227"/>
      <c r="FT87" s="227"/>
      <c r="FU87" s="227"/>
      <c r="FV87" s="227"/>
      <c r="FW87" s="227"/>
      <c r="FX87" s="227"/>
      <c r="FY87" s="227"/>
      <c r="FZ87" s="227"/>
      <c r="GA87" s="227"/>
      <c r="GB87" s="227"/>
      <c r="GC87" s="227"/>
      <c r="GD87" s="227"/>
      <c r="GE87" s="227"/>
      <c r="GF87" s="227"/>
      <c r="GG87" s="227"/>
      <c r="GH87" s="227"/>
      <c r="GI87" s="227"/>
      <c r="GJ87" s="227"/>
      <c r="GK87" s="227"/>
      <c r="GL87" s="227"/>
      <c r="GM87" s="227"/>
      <c r="GN87" s="227"/>
      <c r="GO87" s="227"/>
      <c r="GP87" s="227"/>
      <c r="GQ87" s="227"/>
      <c r="GR87" s="227"/>
      <c r="GS87" s="227"/>
      <c r="GT87" s="227"/>
      <c r="GU87" s="227"/>
      <c r="GV87" s="227"/>
      <c r="GW87" s="227"/>
      <c r="GX87" s="227"/>
      <c r="GY87" s="227"/>
      <c r="GZ87" s="227"/>
      <c r="HA87" s="227"/>
      <c r="HB87" s="227"/>
      <c r="HC87" s="227"/>
      <c r="HD87" s="227"/>
      <c r="HE87" s="227"/>
      <c r="HF87" s="227"/>
      <c r="HG87" s="227"/>
      <c r="HH87" s="227"/>
      <c r="HI87" s="227"/>
      <c r="HJ87" s="227"/>
      <c r="HK87" s="227"/>
      <c r="HL87" s="227"/>
      <c r="HM87" s="227"/>
      <c r="HN87" s="227"/>
      <c r="HO87" s="227"/>
      <c r="HP87" s="227"/>
      <c r="HQ87" s="227"/>
      <c r="HR87" s="227"/>
      <c r="HS87" s="227"/>
      <c r="HT87" s="227"/>
      <c r="HU87" s="227"/>
      <c r="HV87" s="227"/>
      <c r="HW87" s="227"/>
      <c r="HX87" s="227"/>
      <c r="HY87" s="227"/>
      <c r="HZ87" s="227"/>
      <c r="IA87" s="227"/>
      <c r="IB87" s="227"/>
      <c r="IC87" s="227"/>
      <c r="ID87" s="227"/>
      <c r="IE87" s="227"/>
      <c r="IF87" s="227"/>
      <c r="IG87" s="227"/>
      <c r="IH87" s="227"/>
      <c r="II87" s="227"/>
      <c r="IJ87" s="227"/>
      <c r="IK87" s="227"/>
      <c r="IL87" s="227"/>
      <c r="IM87" s="227"/>
      <c r="IN87" s="227"/>
      <c r="IO87" s="227"/>
      <c r="IP87" s="227"/>
      <c r="IQ87" s="227"/>
      <c r="IR87" s="227"/>
      <c r="IS87" s="227"/>
      <c r="IT87" s="227"/>
      <c r="IU87" s="227"/>
      <c r="IV87" s="227"/>
      <c r="IW87" s="227"/>
      <c r="IX87" s="227"/>
      <c r="IY87" s="227"/>
      <c r="IZ87" s="227"/>
      <c r="JA87" s="227"/>
      <c r="JB87" s="227"/>
      <c r="JC87" s="227"/>
      <c r="JD87" s="227"/>
      <c r="JE87" s="227"/>
      <c r="JF87" s="227"/>
      <c r="JG87" s="227"/>
      <c r="JH87" s="227"/>
      <c r="JI87" s="227"/>
      <c r="JJ87" s="227"/>
      <c r="JK87" s="227"/>
      <c r="JL87" s="227"/>
      <c r="JM87" s="227"/>
      <c r="JN87" s="227"/>
      <c r="JO87" s="227"/>
      <c r="JP87" s="227"/>
      <c r="JQ87" s="227"/>
      <c r="JR87" s="227"/>
      <c r="JS87" s="227"/>
      <c r="JT87" s="227"/>
      <c r="JU87" s="227"/>
      <c r="JV87" s="227"/>
      <c r="JW87" s="227"/>
      <c r="JX87" s="227"/>
      <c r="JY87" s="227"/>
      <c r="JZ87" s="227"/>
      <c r="KA87" s="227"/>
      <c r="KB87" s="227"/>
      <c r="KC87" s="227"/>
      <c r="KD87" s="227"/>
      <c r="KE87" s="227"/>
      <c r="KF87" s="227"/>
      <c r="KG87" s="227"/>
      <c r="KH87" s="227"/>
      <c r="KI87" s="227"/>
      <c r="KJ87" s="227"/>
      <c r="KK87" s="227"/>
      <c r="KL87" s="227"/>
      <c r="KM87" s="227"/>
      <c r="KN87" s="227"/>
      <c r="KO87" s="227"/>
      <c r="KP87" s="227"/>
      <c r="KQ87" s="227"/>
      <c r="KR87" s="227"/>
      <c r="KS87" s="227"/>
      <c r="KT87" s="227"/>
      <c r="KU87" s="227"/>
      <c r="KV87" s="227"/>
      <c r="KW87" s="479"/>
    </row>
    <row r="88" spans="1:309" s="226" customFormat="1" ht="21" customHeight="1" thickBot="1">
      <c r="A88" s="109"/>
      <c r="B88" s="112">
        <v>82</v>
      </c>
      <c r="C88" s="116"/>
      <c r="D88" s="136" t="str">
        <f t="shared" si="12"/>
        <v/>
      </c>
      <c r="E88" s="138" t="str">
        <f t="shared" si="13"/>
        <v/>
      </c>
      <c r="F88" s="138" t="str">
        <f t="shared" si="14"/>
        <v/>
      </c>
      <c r="G88" s="138" t="str">
        <f t="shared" si="15"/>
        <v/>
      </c>
      <c r="H88" s="138" t="str">
        <f t="shared" si="16"/>
        <v/>
      </c>
      <c r="I88" s="228"/>
      <c r="J88" s="228"/>
      <c r="K88" s="228"/>
      <c r="L88" s="228"/>
      <c r="M88" s="228"/>
      <c r="N88" s="228"/>
      <c r="O88" s="228"/>
      <c r="P88" s="228"/>
      <c r="Q88" s="228"/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  <c r="BD88" s="228"/>
      <c r="BE88" s="228"/>
      <c r="BF88" s="228"/>
      <c r="BG88" s="228"/>
      <c r="BH88" s="228"/>
      <c r="BI88" s="228"/>
      <c r="BJ88" s="228"/>
      <c r="BK88" s="228"/>
      <c r="BL88" s="228"/>
      <c r="BM88" s="228"/>
      <c r="BN88" s="228"/>
      <c r="BO88" s="228"/>
      <c r="BP88" s="228"/>
      <c r="BQ88" s="228"/>
      <c r="BR88" s="228"/>
      <c r="BS88" s="228"/>
      <c r="BT88" s="228"/>
      <c r="BU88" s="228"/>
      <c r="BV88" s="228"/>
      <c r="BW88" s="228"/>
      <c r="BX88" s="228"/>
      <c r="BY88" s="228"/>
      <c r="BZ88" s="228"/>
      <c r="CA88" s="228"/>
      <c r="CB88" s="228"/>
      <c r="CC88" s="228"/>
      <c r="CD88" s="228"/>
      <c r="CE88" s="228"/>
      <c r="CF88" s="228"/>
      <c r="CG88" s="228"/>
      <c r="CH88" s="228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228"/>
      <c r="DM88" s="228"/>
      <c r="DN88" s="228"/>
      <c r="DO88" s="228"/>
      <c r="DP88" s="228"/>
      <c r="DQ88" s="228"/>
      <c r="DR88" s="228"/>
      <c r="DS88" s="228"/>
      <c r="DT88" s="228"/>
      <c r="DU88" s="228"/>
      <c r="DV88" s="228"/>
      <c r="DW88" s="228"/>
      <c r="DX88" s="228"/>
      <c r="DY88" s="228"/>
      <c r="DZ88" s="228"/>
      <c r="EA88" s="228"/>
      <c r="EB88" s="228"/>
      <c r="EC88" s="228"/>
      <c r="ED88" s="228"/>
      <c r="EE88" s="228"/>
      <c r="EF88" s="228"/>
      <c r="EG88" s="228"/>
      <c r="EH88" s="228"/>
      <c r="EI88" s="228"/>
      <c r="EJ88" s="228"/>
      <c r="EK88" s="228"/>
      <c r="EL88" s="228"/>
      <c r="EM88" s="228"/>
      <c r="EN88" s="228"/>
      <c r="EO88" s="228"/>
      <c r="EP88" s="228"/>
      <c r="EQ88" s="228"/>
      <c r="ER88" s="228"/>
      <c r="ES88" s="228"/>
      <c r="ET88" s="228"/>
      <c r="EU88" s="228"/>
      <c r="EV88" s="228"/>
      <c r="EW88" s="228"/>
      <c r="EX88" s="228"/>
      <c r="EY88" s="228"/>
      <c r="EZ88" s="228"/>
      <c r="FA88" s="228"/>
      <c r="FB88" s="228"/>
      <c r="FC88" s="228"/>
      <c r="FD88" s="228"/>
      <c r="FE88" s="228"/>
      <c r="FF88" s="228"/>
      <c r="FG88" s="228"/>
      <c r="FH88" s="228"/>
      <c r="FI88" s="228"/>
      <c r="FJ88" s="228"/>
      <c r="FK88" s="228"/>
      <c r="FL88" s="228"/>
      <c r="FM88" s="228"/>
      <c r="FN88" s="228"/>
      <c r="FO88" s="228"/>
      <c r="FP88" s="228"/>
      <c r="FQ88" s="228"/>
      <c r="FR88" s="228"/>
      <c r="FS88" s="228"/>
      <c r="FT88" s="228"/>
      <c r="FU88" s="228"/>
      <c r="FV88" s="228"/>
      <c r="FW88" s="228"/>
      <c r="FX88" s="228"/>
      <c r="FY88" s="228"/>
      <c r="FZ88" s="228"/>
      <c r="GA88" s="228"/>
      <c r="GB88" s="228"/>
      <c r="GC88" s="228"/>
      <c r="GD88" s="228"/>
      <c r="GE88" s="228"/>
      <c r="GF88" s="228"/>
      <c r="GG88" s="228"/>
      <c r="GH88" s="228"/>
      <c r="GI88" s="228"/>
      <c r="GJ88" s="228"/>
      <c r="GK88" s="228"/>
      <c r="GL88" s="228"/>
      <c r="GM88" s="228"/>
      <c r="GN88" s="228"/>
      <c r="GO88" s="228"/>
      <c r="GP88" s="228"/>
      <c r="GQ88" s="228"/>
      <c r="GR88" s="228"/>
      <c r="GS88" s="228"/>
      <c r="GT88" s="228"/>
      <c r="GU88" s="228"/>
      <c r="GV88" s="228"/>
      <c r="GW88" s="228"/>
      <c r="GX88" s="228"/>
      <c r="GY88" s="228"/>
      <c r="GZ88" s="228"/>
      <c r="HA88" s="228"/>
      <c r="HB88" s="228"/>
      <c r="HC88" s="228"/>
      <c r="HD88" s="228"/>
      <c r="HE88" s="228"/>
      <c r="HF88" s="228"/>
      <c r="HG88" s="228"/>
      <c r="HH88" s="228"/>
      <c r="HI88" s="228"/>
      <c r="HJ88" s="228"/>
      <c r="HK88" s="228"/>
      <c r="HL88" s="228"/>
      <c r="HM88" s="228"/>
      <c r="HN88" s="228"/>
      <c r="HO88" s="228"/>
      <c r="HP88" s="228"/>
      <c r="HQ88" s="228"/>
      <c r="HR88" s="228"/>
      <c r="HS88" s="228"/>
      <c r="HT88" s="228"/>
      <c r="HU88" s="228"/>
      <c r="HV88" s="228"/>
      <c r="HW88" s="228"/>
      <c r="HX88" s="228"/>
      <c r="HY88" s="228"/>
      <c r="HZ88" s="228"/>
      <c r="IA88" s="228"/>
      <c r="IB88" s="228"/>
      <c r="IC88" s="228"/>
      <c r="ID88" s="228"/>
      <c r="IE88" s="228"/>
      <c r="IF88" s="228"/>
      <c r="IG88" s="228"/>
      <c r="IH88" s="228"/>
      <c r="II88" s="228"/>
      <c r="IJ88" s="228"/>
      <c r="IK88" s="228"/>
      <c r="IL88" s="228"/>
      <c r="IM88" s="228"/>
      <c r="IN88" s="228"/>
      <c r="IO88" s="228"/>
      <c r="IP88" s="228"/>
      <c r="IQ88" s="228"/>
      <c r="IR88" s="228"/>
      <c r="IS88" s="228"/>
      <c r="IT88" s="228"/>
      <c r="IU88" s="228"/>
      <c r="IV88" s="228"/>
      <c r="IW88" s="228"/>
      <c r="IX88" s="228"/>
      <c r="IY88" s="228"/>
      <c r="IZ88" s="228"/>
      <c r="JA88" s="228"/>
      <c r="JB88" s="228"/>
      <c r="JC88" s="228"/>
      <c r="JD88" s="228"/>
      <c r="JE88" s="228"/>
      <c r="JF88" s="228"/>
      <c r="JG88" s="228"/>
      <c r="JH88" s="228"/>
      <c r="JI88" s="228"/>
      <c r="JJ88" s="228"/>
      <c r="JK88" s="228"/>
      <c r="JL88" s="228"/>
      <c r="JM88" s="228"/>
      <c r="JN88" s="228"/>
      <c r="JO88" s="228"/>
      <c r="JP88" s="228"/>
      <c r="JQ88" s="228"/>
      <c r="JR88" s="228"/>
      <c r="JS88" s="228"/>
      <c r="JT88" s="228"/>
      <c r="JU88" s="228"/>
      <c r="JV88" s="228"/>
      <c r="JW88" s="228"/>
      <c r="JX88" s="228"/>
      <c r="JY88" s="228"/>
      <c r="JZ88" s="228"/>
      <c r="KA88" s="228"/>
      <c r="KB88" s="228"/>
      <c r="KC88" s="228"/>
      <c r="KD88" s="228"/>
      <c r="KE88" s="228"/>
      <c r="KF88" s="228"/>
      <c r="KG88" s="228"/>
      <c r="KH88" s="228"/>
      <c r="KI88" s="228"/>
      <c r="KJ88" s="228"/>
      <c r="KK88" s="228"/>
      <c r="KL88" s="228"/>
      <c r="KM88" s="228"/>
      <c r="KN88" s="228"/>
      <c r="KO88" s="228"/>
      <c r="KP88" s="228"/>
      <c r="KQ88" s="228"/>
      <c r="KR88" s="228"/>
      <c r="KS88" s="228"/>
      <c r="KT88" s="228"/>
      <c r="KU88" s="228"/>
      <c r="KV88" s="228"/>
      <c r="KW88" s="479"/>
    </row>
    <row r="89" spans="1:309" s="226" customFormat="1" ht="21" customHeight="1">
      <c r="A89" s="109"/>
      <c r="B89" s="112">
        <v>83</v>
      </c>
      <c r="C89" s="53"/>
      <c r="D89" s="132" t="str">
        <f t="shared" si="12"/>
        <v/>
      </c>
      <c r="E89" s="132" t="str">
        <f t="shared" si="13"/>
        <v/>
      </c>
      <c r="F89" s="132" t="str">
        <f t="shared" si="14"/>
        <v/>
      </c>
      <c r="G89" s="132" t="str">
        <f t="shared" si="15"/>
        <v/>
      </c>
      <c r="H89" s="213" t="str">
        <f t="shared" si="16"/>
        <v/>
      </c>
      <c r="I89" s="227"/>
      <c r="J89" s="227"/>
      <c r="K89" s="227"/>
      <c r="L89" s="227"/>
      <c r="M89" s="227"/>
      <c r="N89" s="227"/>
      <c r="O89" s="227"/>
      <c r="P89" s="227"/>
      <c r="Q89" s="227"/>
      <c r="R89" s="227"/>
      <c r="S89" s="227"/>
      <c r="T89" s="227"/>
      <c r="U89" s="227"/>
      <c r="V89" s="227"/>
      <c r="W89" s="227"/>
      <c r="X89" s="227"/>
      <c r="Y89" s="227"/>
      <c r="Z89" s="227"/>
      <c r="AA89" s="227"/>
      <c r="AB89" s="227"/>
      <c r="AC89" s="227"/>
      <c r="AD89" s="227"/>
      <c r="AE89" s="227"/>
      <c r="AF89" s="227"/>
      <c r="AG89" s="227"/>
      <c r="AH89" s="227"/>
      <c r="AI89" s="227"/>
      <c r="AJ89" s="227"/>
      <c r="AK89" s="227"/>
      <c r="AL89" s="227"/>
      <c r="AM89" s="227"/>
      <c r="AN89" s="227"/>
      <c r="AO89" s="227"/>
      <c r="AP89" s="227"/>
      <c r="AQ89" s="227"/>
      <c r="AR89" s="227"/>
      <c r="AS89" s="227"/>
      <c r="AT89" s="227"/>
      <c r="AU89" s="227"/>
      <c r="AV89" s="227"/>
      <c r="AW89" s="227"/>
      <c r="AX89" s="227"/>
      <c r="AY89" s="227"/>
      <c r="AZ89" s="227"/>
      <c r="BA89" s="227"/>
      <c r="BB89" s="227"/>
      <c r="BC89" s="227"/>
      <c r="BD89" s="227"/>
      <c r="BE89" s="227"/>
      <c r="BF89" s="227"/>
      <c r="BG89" s="227"/>
      <c r="BH89" s="227"/>
      <c r="BI89" s="227"/>
      <c r="BJ89" s="227"/>
      <c r="BK89" s="227"/>
      <c r="BL89" s="227"/>
      <c r="BM89" s="227"/>
      <c r="BN89" s="227"/>
      <c r="BO89" s="227"/>
      <c r="BP89" s="227"/>
      <c r="BQ89" s="227"/>
      <c r="BR89" s="227"/>
      <c r="BS89" s="227"/>
      <c r="BT89" s="227"/>
      <c r="BU89" s="227"/>
      <c r="BV89" s="227"/>
      <c r="BW89" s="227"/>
      <c r="BX89" s="227"/>
      <c r="BY89" s="227"/>
      <c r="BZ89" s="227"/>
      <c r="CA89" s="227"/>
      <c r="CB89" s="227"/>
      <c r="CC89" s="227"/>
      <c r="CD89" s="227"/>
      <c r="CE89" s="227"/>
      <c r="CF89" s="227"/>
      <c r="CG89" s="227"/>
      <c r="CH89" s="227"/>
      <c r="CI89" s="227"/>
      <c r="CJ89" s="227"/>
      <c r="CK89" s="227"/>
      <c r="CL89" s="227"/>
      <c r="CM89" s="227"/>
      <c r="CN89" s="227"/>
      <c r="CO89" s="227"/>
      <c r="CP89" s="227"/>
      <c r="CQ89" s="227"/>
      <c r="CR89" s="227"/>
      <c r="CS89" s="227"/>
      <c r="CT89" s="227"/>
      <c r="CU89" s="227"/>
      <c r="CV89" s="227"/>
      <c r="CW89" s="227"/>
      <c r="CX89" s="227"/>
      <c r="CY89" s="227"/>
      <c r="CZ89" s="227"/>
      <c r="DA89" s="227"/>
      <c r="DB89" s="227"/>
      <c r="DC89" s="227"/>
      <c r="DD89" s="227"/>
      <c r="DE89" s="227"/>
      <c r="DF89" s="227"/>
      <c r="DG89" s="227"/>
      <c r="DH89" s="227"/>
      <c r="DI89" s="227"/>
      <c r="DJ89" s="227"/>
      <c r="DK89" s="227"/>
      <c r="DL89" s="227"/>
      <c r="DM89" s="227"/>
      <c r="DN89" s="227"/>
      <c r="DO89" s="227"/>
      <c r="DP89" s="227"/>
      <c r="DQ89" s="227"/>
      <c r="DR89" s="227"/>
      <c r="DS89" s="227"/>
      <c r="DT89" s="227"/>
      <c r="DU89" s="227"/>
      <c r="DV89" s="227"/>
      <c r="DW89" s="227"/>
      <c r="DX89" s="227"/>
      <c r="DY89" s="227"/>
      <c r="DZ89" s="227"/>
      <c r="EA89" s="227"/>
      <c r="EB89" s="227"/>
      <c r="EC89" s="227"/>
      <c r="ED89" s="227"/>
      <c r="EE89" s="227"/>
      <c r="EF89" s="227"/>
      <c r="EG89" s="227"/>
      <c r="EH89" s="227"/>
      <c r="EI89" s="227"/>
      <c r="EJ89" s="227"/>
      <c r="EK89" s="227"/>
      <c r="EL89" s="227"/>
      <c r="EM89" s="227"/>
      <c r="EN89" s="227"/>
      <c r="EO89" s="227"/>
      <c r="EP89" s="227"/>
      <c r="EQ89" s="227"/>
      <c r="ER89" s="227"/>
      <c r="ES89" s="227"/>
      <c r="ET89" s="227"/>
      <c r="EU89" s="227"/>
      <c r="EV89" s="227"/>
      <c r="EW89" s="227"/>
      <c r="EX89" s="227"/>
      <c r="EY89" s="227"/>
      <c r="EZ89" s="227"/>
      <c r="FA89" s="227"/>
      <c r="FB89" s="227"/>
      <c r="FC89" s="227"/>
      <c r="FD89" s="227"/>
      <c r="FE89" s="227"/>
      <c r="FF89" s="227"/>
      <c r="FG89" s="227"/>
      <c r="FH89" s="227"/>
      <c r="FI89" s="227"/>
      <c r="FJ89" s="227"/>
      <c r="FK89" s="227"/>
      <c r="FL89" s="227"/>
      <c r="FM89" s="227"/>
      <c r="FN89" s="227"/>
      <c r="FO89" s="227"/>
      <c r="FP89" s="227"/>
      <c r="FQ89" s="227"/>
      <c r="FR89" s="227"/>
      <c r="FS89" s="227"/>
      <c r="FT89" s="227"/>
      <c r="FU89" s="227"/>
      <c r="FV89" s="227"/>
      <c r="FW89" s="227"/>
      <c r="FX89" s="227"/>
      <c r="FY89" s="227"/>
      <c r="FZ89" s="227"/>
      <c r="GA89" s="227"/>
      <c r="GB89" s="227"/>
      <c r="GC89" s="227"/>
      <c r="GD89" s="227"/>
      <c r="GE89" s="227"/>
      <c r="GF89" s="227"/>
      <c r="GG89" s="227"/>
      <c r="GH89" s="227"/>
      <c r="GI89" s="227"/>
      <c r="GJ89" s="227"/>
      <c r="GK89" s="227"/>
      <c r="GL89" s="227"/>
      <c r="GM89" s="227"/>
      <c r="GN89" s="227"/>
      <c r="GO89" s="227"/>
      <c r="GP89" s="227"/>
      <c r="GQ89" s="227"/>
      <c r="GR89" s="227"/>
      <c r="GS89" s="227"/>
      <c r="GT89" s="227"/>
      <c r="GU89" s="227"/>
      <c r="GV89" s="227"/>
      <c r="GW89" s="227"/>
      <c r="GX89" s="227"/>
      <c r="GY89" s="227"/>
      <c r="GZ89" s="227"/>
      <c r="HA89" s="227"/>
      <c r="HB89" s="227"/>
      <c r="HC89" s="227"/>
      <c r="HD89" s="227"/>
      <c r="HE89" s="227"/>
      <c r="HF89" s="227"/>
      <c r="HG89" s="227"/>
      <c r="HH89" s="227"/>
      <c r="HI89" s="227"/>
      <c r="HJ89" s="227"/>
      <c r="HK89" s="227"/>
      <c r="HL89" s="227"/>
      <c r="HM89" s="227"/>
      <c r="HN89" s="227"/>
      <c r="HO89" s="227"/>
      <c r="HP89" s="227"/>
      <c r="HQ89" s="227"/>
      <c r="HR89" s="227"/>
      <c r="HS89" s="227"/>
      <c r="HT89" s="227"/>
      <c r="HU89" s="227"/>
      <c r="HV89" s="227"/>
      <c r="HW89" s="227"/>
      <c r="HX89" s="227"/>
      <c r="HY89" s="227"/>
      <c r="HZ89" s="227"/>
      <c r="IA89" s="227"/>
      <c r="IB89" s="227"/>
      <c r="IC89" s="227"/>
      <c r="ID89" s="227"/>
      <c r="IE89" s="227"/>
      <c r="IF89" s="227"/>
      <c r="IG89" s="227"/>
      <c r="IH89" s="227"/>
      <c r="II89" s="227"/>
      <c r="IJ89" s="227"/>
      <c r="IK89" s="227"/>
      <c r="IL89" s="227"/>
      <c r="IM89" s="227"/>
      <c r="IN89" s="227"/>
      <c r="IO89" s="227"/>
      <c r="IP89" s="227"/>
      <c r="IQ89" s="227"/>
      <c r="IR89" s="227"/>
      <c r="IS89" s="227"/>
      <c r="IT89" s="227"/>
      <c r="IU89" s="227"/>
      <c r="IV89" s="227"/>
      <c r="IW89" s="227"/>
      <c r="IX89" s="227"/>
      <c r="IY89" s="227"/>
      <c r="IZ89" s="227"/>
      <c r="JA89" s="227"/>
      <c r="JB89" s="227"/>
      <c r="JC89" s="227"/>
      <c r="JD89" s="227"/>
      <c r="JE89" s="227"/>
      <c r="JF89" s="227"/>
      <c r="JG89" s="227"/>
      <c r="JH89" s="227"/>
      <c r="JI89" s="227"/>
      <c r="JJ89" s="227"/>
      <c r="JK89" s="227"/>
      <c r="JL89" s="227"/>
      <c r="JM89" s="227"/>
      <c r="JN89" s="227"/>
      <c r="JO89" s="227"/>
      <c r="JP89" s="227"/>
      <c r="JQ89" s="227"/>
      <c r="JR89" s="227"/>
      <c r="JS89" s="227"/>
      <c r="JT89" s="227"/>
      <c r="JU89" s="227"/>
      <c r="JV89" s="227"/>
      <c r="JW89" s="227"/>
      <c r="JX89" s="227"/>
      <c r="JY89" s="227"/>
      <c r="JZ89" s="227"/>
      <c r="KA89" s="227"/>
      <c r="KB89" s="227"/>
      <c r="KC89" s="227"/>
      <c r="KD89" s="227"/>
      <c r="KE89" s="227"/>
      <c r="KF89" s="227"/>
      <c r="KG89" s="227"/>
      <c r="KH89" s="227"/>
      <c r="KI89" s="227"/>
      <c r="KJ89" s="227"/>
      <c r="KK89" s="227"/>
      <c r="KL89" s="227"/>
      <c r="KM89" s="227"/>
      <c r="KN89" s="227"/>
      <c r="KO89" s="227"/>
      <c r="KP89" s="227"/>
      <c r="KQ89" s="227"/>
      <c r="KR89" s="227"/>
      <c r="KS89" s="227"/>
      <c r="KT89" s="227"/>
      <c r="KU89" s="227"/>
      <c r="KV89" s="227"/>
      <c r="KW89" s="479"/>
    </row>
    <row r="90" spans="1:309" s="226" customFormat="1" ht="21" customHeight="1" thickBot="1">
      <c r="A90" s="109"/>
      <c r="B90" s="112">
        <v>84</v>
      </c>
      <c r="C90" s="116"/>
      <c r="D90" s="136" t="str">
        <f t="shared" si="12"/>
        <v/>
      </c>
      <c r="E90" s="138" t="str">
        <f t="shared" si="13"/>
        <v/>
      </c>
      <c r="F90" s="138" t="str">
        <f t="shared" si="14"/>
        <v/>
      </c>
      <c r="G90" s="138" t="str">
        <f t="shared" si="15"/>
        <v/>
      </c>
      <c r="H90" s="138" t="str">
        <f t="shared" si="16"/>
        <v/>
      </c>
      <c r="I90" s="228"/>
      <c r="J90" s="228"/>
      <c r="K90" s="228"/>
      <c r="L90" s="228"/>
      <c r="M90" s="228"/>
      <c r="N90" s="228"/>
      <c r="O90" s="228"/>
      <c r="P90" s="228"/>
      <c r="Q90" s="228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  <c r="AX90" s="228"/>
      <c r="AY90" s="228"/>
      <c r="AZ90" s="228"/>
      <c r="BA90" s="228"/>
      <c r="BB90" s="228"/>
      <c r="BC90" s="228"/>
      <c r="BD90" s="228"/>
      <c r="BE90" s="228"/>
      <c r="BF90" s="228"/>
      <c r="BG90" s="228"/>
      <c r="BH90" s="228"/>
      <c r="BI90" s="228"/>
      <c r="BJ90" s="228"/>
      <c r="BK90" s="228"/>
      <c r="BL90" s="228"/>
      <c r="BM90" s="228"/>
      <c r="BN90" s="228"/>
      <c r="BO90" s="228"/>
      <c r="BP90" s="228"/>
      <c r="BQ90" s="228"/>
      <c r="BR90" s="228"/>
      <c r="BS90" s="228"/>
      <c r="BT90" s="228"/>
      <c r="BU90" s="228"/>
      <c r="BV90" s="228"/>
      <c r="BW90" s="228"/>
      <c r="BX90" s="228"/>
      <c r="BY90" s="228"/>
      <c r="BZ90" s="228"/>
      <c r="CA90" s="228"/>
      <c r="CB90" s="228"/>
      <c r="CC90" s="228"/>
      <c r="CD90" s="228"/>
      <c r="CE90" s="228"/>
      <c r="CF90" s="228"/>
      <c r="CG90" s="228"/>
      <c r="CH90" s="228"/>
      <c r="CI90" s="228"/>
      <c r="CJ90" s="228"/>
      <c r="CK90" s="228"/>
      <c r="CL90" s="228"/>
      <c r="CM90" s="228"/>
      <c r="CN90" s="228"/>
      <c r="CO90" s="228"/>
      <c r="CP90" s="228"/>
      <c r="CQ90" s="228"/>
      <c r="CR90" s="228"/>
      <c r="CS90" s="228"/>
      <c r="CT90" s="228"/>
      <c r="CU90" s="228"/>
      <c r="CV90" s="228"/>
      <c r="CW90" s="228"/>
      <c r="CX90" s="228"/>
      <c r="CY90" s="228"/>
      <c r="CZ90" s="228"/>
      <c r="DA90" s="228"/>
      <c r="DB90" s="228"/>
      <c r="DC90" s="228"/>
      <c r="DD90" s="228"/>
      <c r="DE90" s="228"/>
      <c r="DF90" s="228"/>
      <c r="DG90" s="228"/>
      <c r="DH90" s="228"/>
      <c r="DI90" s="228"/>
      <c r="DJ90" s="228"/>
      <c r="DK90" s="228"/>
      <c r="DL90" s="228"/>
      <c r="DM90" s="228"/>
      <c r="DN90" s="228"/>
      <c r="DO90" s="228"/>
      <c r="DP90" s="228"/>
      <c r="DQ90" s="228"/>
      <c r="DR90" s="228"/>
      <c r="DS90" s="228"/>
      <c r="DT90" s="228"/>
      <c r="DU90" s="228"/>
      <c r="DV90" s="228"/>
      <c r="DW90" s="228"/>
      <c r="DX90" s="228"/>
      <c r="DY90" s="228"/>
      <c r="DZ90" s="228"/>
      <c r="EA90" s="228"/>
      <c r="EB90" s="228"/>
      <c r="EC90" s="228"/>
      <c r="ED90" s="228"/>
      <c r="EE90" s="228"/>
      <c r="EF90" s="228"/>
      <c r="EG90" s="228"/>
      <c r="EH90" s="228"/>
      <c r="EI90" s="228"/>
      <c r="EJ90" s="228"/>
      <c r="EK90" s="228"/>
      <c r="EL90" s="228"/>
      <c r="EM90" s="228"/>
      <c r="EN90" s="228"/>
      <c r="EO90" s="228"/>
      <c r="EP90" s="228"/>
      <c r="EQ90" s="228"/>
      <c r="ER90" s="228"/>
      <c r="ES90" s="228"/>
      <c r="ET90" s="228"/>
      <c r="EU90" s="228"/>
      <c r="EV90" s="228"/>
      <c r="EW90" s="228"/>
      <c r="EX90" s="228"/>
      <c r="EY90" s="228"/>
      <c r="EZ90" s="228"/>
      <c r="FA90" s="228"/>
      <c r="FB90" s="228"/>
      <c r="FC90" s="228"/>
      <c r="FD90" s="228"/>
      <c r="FE90" s="228"/>
      <c r="FF90" s="228"/>
      <c r="FG90" s="228"/>
      <c r="FH90" s="228"/>
      <c r="FI90" s="228"/>
      <c r="FJ90" s="228"/>
      <c r="FK90" s="228"/>
      <c r="FL90" s="228"/>
      <c r="FM90" s="228"/>
      <c r="FN90" s="228"/>
      <c r="FO90" s="228"/>
      <c r="FP90" s="228"/>
      <c r="FQ90" s="228"/>
      <c r="FR90" s="228"/>
      <c r="FS90" s="228"/>
      <c r="FT90" s="228"/>
      <c r="FU90" s="228"/>
      <c r="FV90" s="228"/>
      <c r="FW90" s="228"/>
      <c r="FX90" s="228"/>
      <c r="FY90" s="228"/>
      <c r="FZ90" s="228"/>
      <c r="GA90" s="228"/>
      <c r="GB90" s="228"/>
      <c r="GC90" s="228"/>
      <c r="GD90" s="228"/>
      <c r="GE90" s="228"/>
      <c r="GF90" s="228"/>
      <c r="GG90" s="228"/>
      <c r="GH90" s="228"/>
      <c r="GI90" s="228"/>
      <c r="GJ90" s="228"/>
      <c r="GK90" s="228"/>
      <c r="GL90" s="228"/>
      <c r="GM90" s="228"/>
      <c r="GN90" s="228"/>
      <c r="GO90" s="228"/>
      <c r="GP90" s="228"/>
      <c r="GQ90" s="228"/>
      <c r="GR90" s="228"/>
      <c r="GS90" s="228"/>
      <c r="GT90" s="228"/>
      <c r="GU90" s="228"/>
      <c r="GV90" s="228"/>
      <c r="GW90" s="228"/>
      <c r="GX90" s="228"/>
      <c r="GY90" s="228"/>
      <c r="GZ90" s="228"/>
      <c r="HA90" s="228"/>
      <c r="HB90" s="228"/>
      <c r="HC90" s="228"/>
      <c r="HD90" s="228"/>
      <c r="HE90" s="228"/>
      <c r="HF90" s="228"/>
      <c r="HG90" s="228"/>
      <c r="HH90" s="228"/>
      <c r="HI90" s="228"/>
      <c r="HJ90" s="228"/>
      <c r="HK90" s="228"/>
      <c r="HL90" s="228"/>
      <c r="HM90" s="228"/>
      <c r="HN90" s="228"/>
      <c r="HO90" s="228"/>
      <c r="HP90" s="228"/>
      <c r="HQ90" s="228"/>
      <c r="HR90" s="228"/>
      <c r="HS90" s="228"/>
      <c r="HT90" s="228"/>
      <c r="HU90" s="228"/>
      <c r="HV90" s="228"/>
      <c r="HW90" s="228"/>
      <c r="HX90" s="228"/>
      <c r="HY90" s="228"/>
      <c r="HZ90" s="228"/>
      <c r="IA90" s="228"/>
      <c r="IB90" s="228"/>
      <c r="IC90" s="228"/>
      <c r="ID90" s="228"/>
      <c r="IE90" s="228"/>
      <c r="IF90" s="228"/>
      <c r="IG90" s="228"/>
      <c r="IH90" s="228"/>
      <c r="II90" s="228"/>
      <c r="IJ90" s="228"/>
      <c r="IK90" s="228"/>
      <c r="IL90" s="228"/>
      <c r="IM90" s="228"/>
      <c r="IN90" s="228"/>
      <c r="IO90" s="228"/>
      <c r="IP90" s="228"/>
      <c r="IQ90" s="228"/>
      <c r="IR90" s="228"/>
      <c r="IS90" s="228"/>
      <c r="IT90" s="228"/>
      <c r="IU90" s="228"/>
      <c r="IV90" s="228"/>
      <c r="IW90" s="228"/>
      <c r="IX90" s="228"/>
      <c r="IY90" s="228"/>
      <c r="IZ90" s="228"/>
      <c r="JA90" s="228"/>
      <c r="JB90" s="228"/>
      <c r="JC90" s="228"/>
      <c r="JD90" s="228"/>
      <c r="JE90" s="228"/>
      <c r="JF90" s="228"/>
      <c r="JG90" s="228"/>
      <c r="JH90" s="228"/>
      <c r="JI90" s="228"/>
      <c r="JJ90" s="228"/>
      <c r="JK90" s="228"/>
      <c r="JL90" s="228"/>
      <c r="JM90" s="228"/>
      <c r="JN90" s="228"/>
      <c r="JO90" s="228"/>
      <c r="JP90" s="228"/>
      <c r="JQ90" s="228"/>
      <c r="JR90" s="228"/>
      <c r="JS90" s="228"/>
      <c r="JT90" s="228"/>
      <c r="JU90" s="228"/>
      <c r="JV90" s="228"/>
      <c r="JW90" s="228"/>
      <c r="JX90" s="228"/>
      <c r="JY90" s="228"/>
      <c r="JZ90" s="228"/>
      <c r="KA90" s="228"/>
      <c r="KB90" s="228"/>
      <c r="KC90" s="228"/>
      <c r="KD90" s="228"/>
      <c r="KE90" s="228"/>
      <c r="KF90" s="228"/>
      <c r="KG90" s="228"/>
      <c r="KH90" s="228"/>
      <c r="KI90" s="228"/>
      <c r="KJ90" s="228"/>
      <c r="KK90" s="228"/>
      <c r="KL90" s="228"/>
      <c r="KM90" s="228"/>
      <c r="KN90" s="228"/>
      <c r="KO90" s="228"/>
      <c r="KP90" s="228"/>
      <c r="KQ90" s="228"/>
      <c r="KR90" s="228"/>
      <c r="KS90" s="228"/>
      <c r="KT90" s="228"/>
      <c r="KU90" s="228"/>
      <c r="KV90" s="228"/>
      <c r="KW90" s="479"/>
    </row>
    <row r="91" spans="1:309" s="226" customFormat="1" ht="21" customHeight="1">
      <c r="A91" s="109"/>
      <c r="B91" s="112">
        <v>85</v>
      </c>
      <c r="C91" s="53"/>
      <c r="D91" s="132" t="str">
        <f t="shared" si="12"/>
        <v/>
      </c>
      <c r="E91" s="132" t="str">
        <f t="shared" si="13"/>
        <v/>
      </c>
      <c r="F91" s="132" t="str">
        <f t="shared" si="14"/>
        <v/>
      </c>
      <c r="G91" s="132" t="str">
        <f t="shared" si="15"/>
        <v/>
      </c>
      <c r="H91" s="213" t="str">
        <f t="shared" si="16"/>
        <v/>
      </c>
      <c r="I91" s="227"/>
      <c r="J91" s="227"/>
      <c r="K91" s="227"/>
      <c r="L91" s="227"/>
      <c r="M91" s="227"/>
      <c r="N91" s="227"/>
      <c r="O91" s="227"/>
      <c r="P91" s="227"/>
      <c r="Q91" s="227"/>
      <c r="R91" s="227"/>
      <c r="S91" s="227"/>
      <c r="T91" s="227"/>
      <c r="U91" s="227"/>
      <c r="V91" s="227"/>
      <c r="W91" s="227"/>
      <c r="X91" s="227"/>
      <c r="Y91" s="227"/>
      <c r="Z91" s="227"/>
      <c r="AA91" s="227"/>
      <c r="AB91" s="227"/>
      <c r="AC91" s="227"/>
      <c r="AD91" s="227"/>
      <c r="AE91" s="227"/>
      <c r="AF91" s="227"/>
      <c r="AG91" s="227"/>
      <c r="AH91" s="227"/>
      <c r="AI91" s="227"/>
      <c r="AJ91" s="227"/>
      <c r="AK91" s="227"/>
      <c r="AL91" s="227"/>
      <c r="AM91" s="227"/>
      <c r="AN91" s="227"/>
      <c r="AO91" s="227"/>
      <c r="AP91" s="227"/>
      <c r="AQ91" s="227"/>
      <c r="AR91" s="227"/>
      <c r="AS91" s="227"/>
      <c r="AT91" s="227"/>
      <c r="AU91" s="227"/>
      <c r="AV91" s="227"/>
      <c r="AW91" s="227"/>
      <c r="AX91" s="227"/>
      <c r="AY91" s="227"/>
      <c r="AZ91" s="227"/>
      <c r="BA91" s="227"/>
      <c r="BB91" s="227"/>
      <c r="BC91" s="227"/>
      <c r="BD91" s="227"/>
      <c r="BE91" s="227"/>
      <c r="BF91" s="227"/>
      <c r="BG91" s="227"/>
      <c r="BH91" s="227"/>
      <c r="BI91" s="227"/>
      <c r="BJ91" s="227"/>
      <c r="BK91" s="227"/>
      <c r="BL91" s="227"/>
      <c r="BM91" s="227"/>
      <c r="BN91" s="227"/>
      <c r="BO91" s="227"/>
      <c r="BP91" s="227"/>
      <c r="BQ91" s="227"/>
      <c r="BR91" s="227"/>
      <c r="BS91" s="227"/>
      <c r="BT91" s="227"/>
      <c r="BU91" s="227"/>
      <c r="BV91" s="227"/>
      <c r="BW91" s="227"/>
      <c r="BX91" s="227"/>
      <c r="BY91" s="227"/>
      <c r="BZ91" s="227"/>
      <c r="CA91" s="227"/>
      <c r="CB91" s="227"/>
      <c r="CC91" s="227"/>
      <c r="CD91" s="227"/>
      <c r="CE91" s="227"/>
      <c r="CF91" s="227"/>
      <c r="CG91" s="227"/>
      <c r="CH91" s="227"/>
      <c r="CI91" s="227"/>
      <c r="CJ91" s="227"/>
      <c r="CK91" s="227"/>
      <c r="CL91" s="227"/>
      <c r="CM91" s="227"/>
      <c r="CN91" s="227"/>
      <c r="CO91" s="227"/>
      <c r="CP91" s="227"/>
      <c r="CQ91" s="227"/>
      <c r="CR91" s="227"/>
      <c r="CS91" s="227"/>
      <c r="CT91" s="227"/>
      <c r="CU91" s="227"/>
      <c r="CV91" s="227"/>
      <c r="CW91" s="227"/>
      <c r="CX91" s="227"/>
      <c r="CY91" s="227"/>
      <c r="CZ91" s="227"/>
      <c r="DA91" s="227"/>
      <c r="DB91" s="227"/>
      <c r="DC91" s="227"/>
      <c r="DD91" s="227"/>
      <c r="DE91" s="227"/>
      <c r="DF91" s="227"/>
      <c r="DG91" s="227"/>
      <c r="DH91" s="227"/>
      <c r="DI91" s="227"/>
      <c r="DJ91" s="227"/>
      <c r="DK91" s="227"/>
      <c r="DL91" s="227"/>
      <c r="DM91" s="227"/>
      <c r="DN91" s="227"/>
      <c r="DO91" s="227"/>
      <c r="DP91" s="227"/>
      <c r="DQ91" s="227"/>
      <c r="DR91" s="227"/>
      <c r="DS91" s="227"/>
      <c r="DT91" s="227"/>
      <c r="DU91" s="227"/>
      <c r="DV91" s="227"/>
      <c r="DW91" s="227"/>
      <c r="DX91" s="227"/>
      <c r="DY91" s="227"/>
      <c r="DZ91" s="227"/>
      <c r="EA91" s="227"/>
      <c r="EB91" s="227"/>
      <c r="EC91" s="227"/>
      <c r="ED91" s="227"/>
      <c r="EE91" s="227"/>
      <c r="EF91" s="227"/>
      <c r="EG91" s="227"/>
      <c r="EH91" s="227"/>
      <c r="EI91" s="227"/>
      <c r="EJ91" s="227"/>
      <c r="EK91" s="227"/>
      <c r="EL91" s="227"/>
      <c r="EM91" s="227"/>
      <c r="EN91" s="227"/>
      <c r="EO91" s="227"/>
      <c r="EP91" s="227"/>
      <c r="EQ91" s="227"/>
      <c r="ER91" s="227"/>
      <c r="ES91" s="227"/>
      <c r="ET91" s="227"/>
      <c r="EU91" s="227"/>
      <c r="EV91" s="227"/>
      <c r="EW91" s="227"/>
      <c r="EX91" s="227"/>
      <c r="EY91" s="227"/>
      <c r="EZ91" s="227"/>
      <c r="FA91" s="227"/>
      <c r="FB91" s="227"/>
      <c r="FC91" s="227"/>
      <c r="FD91" s="227"/>
      <c r="FE91" s="227"/>
      <c r="FF91" s="227"/>
      <c r="FG91" s="227"/>
      <c r="FH91" s="227"/>
      <c r="FI91" s="227"/>
      <c r="FJ91" s="227"/>
      <c r="FK91" s="227"/>
      <c r="FL91" s="227"/>
      <c r="FM91" s="227"/>
      <c r="FN91" s="227"/>
      <c r="FO91" s="227"/>
      <c r="FP91" s="227"/>
      <c r="FQ91" s="227"/>
      <c r="FR91" s="227"/>
      <c r="FS91" s="227"/>
      <c r="FT91" s="227"/>
      <c r="FU91" s="227"/>
      <c r="FV91" s="227"/>
      <c r="FW91" s="227"/>
      <c r="FX91" s="227"/>
      <c r="FY91" s="227"/>
      <c r="FZ91" s="227"/>
      <c r="GA91" s="227"/>
      <c r="GB91" s="227"/>
      <c r="GC91" s="227"/>
      <c r="GD91" s="227"/>
      <c r="GE91" s="227"/>
      <c r="GF91" s="227"/>
      <c r="GG91" s="227"/>
      <c r="GH91" s="227"/>
      <c r="GI91" s="227"/>
      <c r="GJ91" s="227"/>
      <c r="GK91" s="227"/>
      <c r="GL91" s="227"/>
      <c r="GM91" s="227"/>
      <c r="GN91" s="227"/>
      <c r="GO91" s="227"/>
      <c r="GP91" s="227"/>
      <c r="GQ91" s="227"/>
      <c r="GR91" s="227"/>
      <c r="GS91" s="227"/>
      <c r="GT91" s="227"/>
      <c r="GU91" s="227"/>
      <c r="GV91" s="227"/>
      <c r="GW91" s="227"/>
      <c r="GX91" s="227"/>
      <c r="GY91" s="227"/>
      <c r="GZ91" s="227"/>
      <c r="HA91" s="227"/>
      <c r="HB91" s="227"/>
      <c r="HC91" s="227"/>
      <c r="HD91" s="227"/>
      <c r="HE91" s="227"/>
      <c r="HF91" s="227"/>
      <c r="HG91" s="227"/>
      <c r="HH91" s="227"/>
      <c r="HI91" s="227"/>
      <c r="HJ91" s="227"/>
      <c r="HK91" s="227"/>
      <c r="HL91" s="227"/>
      <c r="HM91" s="227"/>
      <c r="HN91" s="227"/>
      <c r="HO91" s="227"/>
      <c r="HP91" s="227"/>
      <c r="HQ91" s="227"/>
      <c r="HR91" s="227"/>
      <c r="HS91" s="227"/>
      <c r="HT91" s="227"/>
      <c r="HU91" s="227"/>
      <c r="HV91" s="227"/>
      <c r="HW91" s="227"/>
      <c r="HX91" s="227"/>
      <c r="HY91" s="227"/>
      <c r="HZ91" s="227"/>
      <c r="IA91" s="227"/>
      <c r="IB91" s="227"/>
      <c r="IC91" s="227"/>
      <c r="ID91" s="227"/>
      <c r="IE91" s="227"/>
      <c r="IF91" s="227"/>
      <c r="IG91" s="227"/>
      <c r="IH91" s="227"/>
      <c r="II91" s="227"/>
      <c r="IJ91" s="227"/>
      <c r="IK91" s="227"/>
      <c r="IL91" s="227"/>
      <c r="IM91" s="227"/>
      <c r="IN91" s="227"/>
      <c r="IO91" s="227"/>
      <c r="IP91" s="227"/>
      <c r="IQ91" s="227"/>
      <c r="IR91" s="227"/>
      <c r="IS91" s="227"/>
      <c r="IT91" s="227"/>
      <c r="IU91" s="227"/>
      <c r="IV91" s="227"/>
      <c r="IW91" s="227"/>
      <c r="IX91" s="227"/>
      <c r="IY91" s="227"/>
      <c r="IZ91" s="227"/>
      <c r="JA91" s="227"/>
      <c r="JB91" s="227"/>
      <c r="JC91" s="227"/>
      <c r="JD91" s="227"/>
      <c r="JE91" s="227"/>
      <c r="JF91" s="227"/>
      <c r="JG91" s="227"/>
      <c r="JH91" s="227"/>
      <c r="JI91" s="227"/>
      <c r="JJ91" s="227"/>
      <c r="JK91" s="227"/>
      <c r="JL91" s="227"/>
      <c r="JM91" s="227"/>
      <c r="JN91" s="227"/>
      <c r="JO91" s="227"/>
      <c r="JP91" s="227"/>
      <c r="JQ91" s="227"/>
      <c r="JR91" s="227"/>
      <c r="JS91" s="227"/>
      <c r="JT91" s="227"/>
      <c r="JU91" s="227"/>
      <c r="JV91" s="227"/>
      <c r="JW91" s="227"/>
      <c r="JX91" s="227"/>
      <c r="JY91" s="227"/>
      <c r="JZ91" s="227"/>
      <c r="KA91" s="227"/>
      <c r="KB91" s="227"/>
      <c r="KC91" s="227"/>
      <c r="KD91" s="227"/>
      <c r="KE91" s="227"/>
      <c r="KF91" s="227"/>
      <c r="KG91" s="227"/>
      <c r="KH91" s="227"/>
      <c r="KI91" s="227"/>
      <c r="KJ91" s="227"/>
      <c r="KK91" s="227"/>
      <c r="KL91" s="227"/>
      <c r="KM91" s="227"/>
      <c r="KN91" s="227"/>
      <c r="KO91" s="227"/>
      <c r="KP91" s="227"/>
      <c r="KQ91" s="227"/>
      <c r="KR91" s="227"/>
      <c r="KS91" s="227"/>
      <c r="KT91" s="227"/>
      <c r="KU91" s="227"/>
      <c r="KV91" s="227"/>
      <c r="KW91" s="479"/>
    </row>
    <row r="92" spans="1:309" s="226" customFormat="1" ht="21" customHeight="1" thickBot="1">
      <c r="A92" s="109"/>
      <c r="B92" s="112">
        <v>86</v>
      </c>
      <c r="C92" s="116"/>
      <c r="D92" s="136" t="str">
        <f t="shared" si="12"/>
        <v/>
      </c>
      <c r="E92" s="138" t="str">
        <f t="shared" si="13"/>
        <v/>
      </c>
      <c r="F92" s="138" t="str">
        <f t="shared" si="14"/>
        <v/>
      </c>
      <c r="G92" s="138" t="str">
        <f t="shared" si="15"/>
        <v/>
      </c>
      <c r="H92" s="138" t="str">
        <f t="shared" si="16"/>
        <v/>
      </c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  <c r="AX92" s="228"/>
      <c r="AY92" s="228"/>
      <c r="AZ92" s="228"/>
      <c r="BA92" s="228"/>
      <c r="BB92" s="228"/>
      <c r="BC92" s="228"/>
      <c r="BD92" s="228"/>
      <c r="BE92" s="228"/>
      <c r="BF92" s="228"/>
      <c r="BG92" s="228"/>
      <c r="BH92" s="228"/>
      <c r="BI92" s="228"/>
      <c r="BJ92" s="228"/>
      <c r="BK92" s="228"/>
      <c r="BL92" s="228"/>
      <c r="BM92" s="228"/>
      <c r="BN92" s="228"/>
      <c r="BO92" s="228"/>
      <c r="BP92" s="228"/>
      <c r="BQ92" s="228"/>
      <c r="BR92" s="228"/>
      <c r="BS92" s="228"/>
      <c r="BT92" s="228"/>
      <c r="BU92" s="228"/>
      <c r="BV92" s="228"/>
      <c r="BW92" s="228"/>
      <c r="BX92" s="228"/>
      <c r="BY92" s="228"/>
      <c r="BZ92" s="228"/>
      <c r="CA92" s="228"/>
      <c r="CB92" s="228"/>
      <c r="CC92" s="228"/>
      <c r="CD92" s="228"/>
      <c r="CE92" s="228"/>
      <c r="CF92" s="228"/>
      <c r="CG92" s="228"/>
      <c r="CH92" s="228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228"/>
      <c r="DM92" s="228"/>
      <c r="DN92" s="228"/>
      <c r="DO92" s="228"/>
      <c r="DP92" s="228"/>
      <c r="DQ92" s="228"/>
      <c r="DR92" s="228"/>
      <c r="DS92" s="228"/>
      <c r="DT92" s="228"/>
      <c r="DU92" s="228"/>
      <c r="DV92" s="228"/>
      <c r="DW92" s="228"/>
      <c r="DX92" s="228"/>
      <c r="DY92" s="228"/>
      <c r="DZ92" s="228"/>
      <c r="EA92" s="228"/>
      <c r="EB92" s="228"/>
      <c r="EC92" s="228"/>
      <c r="ED92" s="228"/>
      <c r="EE92" s="228"/>
      <c r="EF92" s="228"/>
      <c r="EG92" s="228"/>
      <c r="EH92" s="228"/>
      <c r="EI92" s="228"/>
      <c r="EJ92" s="228"/>
      <c r="EK92" s="228"/>
      <c r="EL92" s="228"/>
      <c r="EM92" s="228"/>
      <c r="EN92" s="228"/>
      <c r="EO92" s="228"/>
      <c r="EP92" s="228"/>
      <c r="EQ92" s="228"/>
      <c r="ER92" s="228"/>
      <c r="ES92" s="228"/>
      <c r="ET92" s="228"/>
      <c r="EU92" s="228"/>
      <c r="EV92" s="228"/>
      <c r="EW92" s="228"/>
      <c r="EX92" s="228"/>
      <c r="EY92" s="228"/>
      <c r="EZ92" s="228"/>
      <c r="FA92" s="228"/>
      <c r="FB92" s="228"/>
      <c r="FC92" s="228"/>
      <c r="FD92" s="228"/>
      <c r="FE92" s="228"/>
      <c r="FF92" s="228"/>
      <c r="FG92" s="228"/>
      <c r="FH92" s="228"/>
      <c r="FI92" s="228"/>
      <c r="FJ92" s="228"/>
      <c r="FK92" s="228"/>
      <c r="FL92" s="228"/>
      <c r="FM92" s="228"/>
      <c r="FN92" s="228"/>
      <c r="FO92" s="228"/>
      <c r="FP92" s="228"/>
      <c r="FQ92" s="228"/>
      <c r="FR92" s="228"/>
      <c r="FS92" s="228"/>
      <c r="FT92" s="228"/>
      <c r="FU92" s="228"/>
      <c r="FV92" s="228"/>
      <c r="FW92" s="228"/>
      <c r="FX92" s="228"/>
      <c r="FY92" s="228"/>
      <c r="FZ92" s="228"/>
      <c r="GA92" s="228"/>
      <c r="GB92" s="228"/>
      <c r="GC92" s="228"/>
      <c r="GD92" s="228"/>
      <c r="GE92" s="228"/>
      <c r="GF92" s="228"/>
      <c r="GG92" s="228"/>
      <c r="GH92" s="228"/>
      <c r="GI92" s="228"/>
      <c r="GJ92" s="228"/>
      <c r="GK92" s="228"/>
      <c r="GL92" s="228"/>
      <c r="GM92" s="228"/>
      <c r="GN92" s="228"/>
      <c r="GO92" s="228"/>
      <c r="GP92" s="228"/>
      <c r="GQ92" s="228"/>
      <c r="GR92" s="228"/>
      <c r="GS92" s="228"/>
      <c r="GT92" s="228"/>
      <c r="GU92" s="228"/>
      <c r="GV92" s="228"/>
      <c r="GW92" s="228"/>
      <c r="GX92" s="228"/>
      <c r="GY92" s="228"/>
      <c r="GZ92" s="228"/>
      <c r="HA92" s="228"/>
      <c r="HB92" s="228"/>
      <c r="HC92" s="228"/>
      <c r="HD92" s="228"/>
      <c r="HE92" s="228"/>
      <c r="HF92" s="228"/>
      <c r="HG92" s="228"/>
      <c r="HH92" s="228"/>
      <c r="HI92" s="228"/>
      <c r="HJ92" s="228"/>
      <c r="HK92" s="228"/>
      <c r="HL92" s="228"/>
      <c r="HM92" s="228"/>
      <c r="HN92" s="228"/>
      <c r="HO92" s="228"/>
      <c r="HP92" s="228"/>
      <c r="HQ92" s="228"/>
      <c r="HR92" s="228"/>
      <c r="HS92" s="228"/>
      <c r="HT92" s="228"/>
      <c r="HU92" s="228"/>
      <c r="HV92" s="228"/>
      <c r="HW92" s="228"/>
      <c r="HX92" s="228"/>
      <c r="HY92" s="228"/>
      <c r="HZ92" s="228"/>
      <c r="IA92" s="228"/>
      <c r="IB92" s="228"/>
      <c r="IC92" s="228"/>
      <c r="ID92" s="228"/>
      <c r="IE92" s="228"/>
      <c r="IF92" s="228"/>
      <c r="IG92" s="228"/>
      <c r="IH92" s="228"/>
      <c r="II92" s="228"/>
      <c r="IJ92" s="228"/>
      <c r="IK92" s="228"/>
      <c r="IL92" s="228"/>
      <c r="IM92" s="228"/>
      <c r="IN92" s="228"/>
      <c r="IO92" s="228"/>
      <c r="IP92" s="228"/>
      <c r="IQ92" s="228"/>
      <c r="IR92" s="228"/>
      <c r="IS92" s="228"/>
      <c r="IT92" s="228"/>
      <c r="IU92" s="228"/>
      <c r="IV92" s="228"/>
      <c r="IW92" s="228"/>
      <c r="IX92" s="228"/>
      <c r="IY92" s="228"/>
      <c r="IZ92" s="228"/>
      <c r="JA92" s="228"/>
      <c r="JB92" s="228"/>
      <c r="JC92" s="228"/>
      <c r="JD92" s="228"/>
      <c r="JE92" s="228"/>
      <c r="JF92" s="228"/>
      <c r="JG92" s="228"/>
      <c r="JH92" s="228"/>
      <c r="JI92" s="228"/>
      <c r="JJ92" s="228"/>
      <c r="JK92" s="228"/>
      <c r="JL92" s="228"/>
      <c r="JM92" s="228"/>
      <c r="JN92" s="228"/>
      <c r="JO92" s="228"/>
      <c r="JP92" s="228"/>
      <c r="JQ92" s="228"/>
      <c r="JR92" s="228"/>
      <c r="JS92" s="228"/>
      <c r="JT92" s="228"/>
      <c r="JU92" s="228"/>
      <c r="JV92" s="228"/>
      <c r="JW92" s="228"/>
      <c r="JX92" s="228"/>
      <c r="JY92" s="228"/>
      <c r="JZ92" s="228"/>
      <c r="KA92" s="228"/>
      <c r="KB92" s="228"/>
      <c r="KC92" s="228"/>
      <c r="KD92" s="228"/>
      <c r="KE92" s="228"/>
      <c r="KF92" s="228"/>
      <c r="KG92" s="228"/>
      <c r="KH92" s="228"/>
      <c r="KI92" s="228"/>
      <c r="KJ92" s="228"/>
      <c r="KK92" s="228"/>
      <c r="KL92" s="228"/>
      <c r="KM92" s="228"/>
      <c r="KN92" s="228"/>
      <c r="KO92" s="228"/>
      <c r="KP92" s="228"/>
      <c r="KQ92" s="228"/>
      <c r="KR92" s="228"/>
      <c r="KS92" s="228"/>
      <c r="KT92" s="228"/>
      <c r="KU92" s="228"/>
      <c r="KV92" s="228"/>
      <c r="KW92" s="479"/>
    </row>
    <row r="93" spans="1:309" s="226" customFormat="1" ht="21" customHeight="1">
      <c r="A93" s="109"/>
      <c r="B93" s="112">
        <v>87</v>
      </c>
      <c r="C93" s="53"/>
      <c r="D93" s="132" t="str">
        <f t="shared" si="12"/>
        <v/>
      </c>
      <c r="E93" s="132" t="str">
        <f t="shared" si="13"/>
        <v/>
      </c>
      <c r="F93" s="132" t="str">
        <f t="shared" si="14"/>
        <v/>
      </c>
      <c r="G93" s="132" t="str">
        <f t="shared" si="15"/>
        <v/>
      </c>
      <c r="H93" s="213" t="str">
        <f t="shared" si="16"/>
        <v/>
      </c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227"/>
      <c r="CA93" s="227"/>
      <c r="CB93" s="227"/>
      <c r="CC93" s="227"/>
      <c r="CD93" s="227"/>
      <c r="CE93" s="227"/>
      <c r="CF93" s="227"/>
      <c r="CG93" s="227"/>
      <c r="CH93" s="227"/>
      <c r="CI93" s="227"/>
      <c r="CJ93" s="227"/>
      <c r="CK93" s="227"/>
      <c r="CL93" s="227"/>
      <c r="CM93" s="227"/>
      <c r="CN93" s="227"/>
      <c r="CO93" s="227"/>
      <c r="CP93" s="227"/>
      <c r="CQ93" s="227"/>
      <c r="CR93" s="227"/>
      <c r="CS93" s="227"/>
      <c r="CT93" s="227"/>
      <c r="CU93" s="227"/>
      <c r="CV93" s="227"/>
      <c r="CW93" s="227"/>
      <c r="CX93" s="227"/>
      <c r="CY93" s="227"/>
      <c r="CZ93" s="227"/>
      <c r="DA93" s="227"/>
      <c r="DB93" s="227"/>
      <c r="DC93" s="227"/>
      <c r="DD93" s="227"/>
      <c r="DE93" s="227"/>
      <c r="DF93" s="227"/>
      <c r="DG93" s="227"/>
      <c r="DH93" s="227"/>
      <c r="DI93" s="227"/>
      <c r="DJ93" s="227"/>
      <c r="DK93" s="227"/>
      <c r="DL93" s="227"/>
      <c r="DM93" s="227"/>
      <c r="DN93" s="227"/>
      <c r="DO93" s="227"/>
      <c r="DP93" s="227"/>
      <c r="DQ93" s="227"/>
      <c r="DR93" s="227"/>
      <c r="DS93" s="227"/>
      <c r="DT93" s="227"/>
      <c r="DU93" s="227"/>
      <c r="DV93" s="227"/>
      <c r="DW93" s="227"/>
      <c r="DX93" s="227"/>
      <c r="DY93" s="227"/>
      <c r="DZ93" s="227"/>
      <c r="EA93" s="227"/>
      <c r="EB93" s="227"/>
      <c r="EC93" s="227"/>
      <c r="ED93" s="227"/>
      <c r="EE93" s="227"/>
      <c r="EF93" s="227"/>
      <c r="EG93" s="227"/>
      <c r="EH93" s="227"/>
      <c r="EI93" s="227"/>
      <c r="EJ93" s="227"/>
      <c r="EK93" s="227"/>
      <c r="EL93" s="227"/>
      <c r="EM93" s="227"/>
      <c r="EN93" s="227"/>
      <c r="EO93" s="227"/>
      <c r="EP93" s="227"/>
      <c r="EQ93" s="227"/>
      <c r="ER93" s="227"/>
      <c r="ES93" s="227"/>
      <c r="ET93" s="227"/>
      <c r="EU93" s="227"/>
      <c r="EV93" s="227"/>
      <c r="EW93" s="227"/>
      <c r="EX93" s="227"/>
      <c r="EY93" s="227"/>
      <c r="EZ93" s="227"/>
      <c r="FA93" s="227"/>
      <c r="FB93" s="227"/>
      <c r="FC93" s="227"/>
      <c r="FD93" s="227"/>
      <c r="FE93" s="227"/>
      <c r="FF93" s="227"/>
      <c r="FG93" s="227"/>
      <c r="FH93" s="227"/>
      <c r="FI93" s="227"/>
      <c r="FJ93" s="227"/>
      <c r="FK93" s="227"/>
      <c r="FL93" s="227"/>
      <c r="FM93" s="227"/>
      <c r="FN93" s="227"/>
      <c r="FO93" s="227"/>
      <c r="FP93" s="227"/>
      <c r="FQ93" s="227"/>
      <c r="FR93" s="227"/>
      <c r="FS93" s="227"/>
      <c r="FT93" s="227"/>
      <c r="FU93" s="227"/>
      <c r="FV93" s="227"/>
      <c r="FW93" s="227"/>
      <c r="FX93" s="227"/>
      <c r="FY93" s="227"/>
      <c r="FZ93" s="227"/>
      <c r="GA93" s="227"/>
      <c r="GB93" s="227"/>
      <c r="GC93" s="227"/>
      <c r="GD93" s="227"/>
      <c r="GE93" s="227"/>
      <c r="GF93" s="227"/>
      <c r="GG93" s="227"/>
      <c r="GH93" s="227"/>
      <c r="GI93" s="227"/>
      <c r="GJ93" s="227"/>
      <c r="GK93" s="227"/>
      <c r="GL93" s="227"/>
      <c r="GM93" s="227"/>
      <c r="GN93" s="227"/>
      <c r="GO93" s="227"/>
      <c r="GP93" s="227"/>
      <c r="GQ93" s="227"/>
      <c r="GR93" s="227"/>
      <c r="GS93" s="227"/>
      <c r="GT93" s="227"/>
      <c r="GU93" s="227"/>
      <c r="GV93" s="227"/>
      <c r="GW93" s="227"/>
      <c r="GX93" s="227"/>
      <c r="GY93" s="227"/>
      <c r="GZ93" s="227"/>
      <c r="HA93" s="227"/>
      <c r="HB93" s="227"/>
      <c r="HC93" s="227"/>
      <c r="HD93" s="227"/>
      <c r="HE93" s="227"/>
      <c r="HF93" s="227"/>
      <c r="HG93" s="227"/>
      <c r="HH93" s="227"/>
      <c r="HI93" s="227"/>
      <c r="HJ93" s="227"/>
      <c r="HK93" s="227"/>
      <c r="HL93" s="227"/>
      <c r="HM93" s="227"/>
      <c r="HN93" s="227"/>
      <c r="HO93" s="227"/>
      <c r="HP93" s="227"/>
      <c r="HQ93" s="227"/>
      <c r="HR93" s="227"/>
      <c r="HS93" s="227"/>
      <c r="HT93" s="227"/>
      <c r="HU93" s="227"/>
      <c r="HV93" s="227"/>
      <c r="HW93" s="227"/>
      <c r="HX93" s="227"/>
      <c r="HY93" s="227"/>
      <c r="HZ93" s="227"/>
      <c r="IA93" s="227"/>
      <c r="IB93" s="227"/>
      <c r="IC93" s="227"/>
      <c r="ID93" s="227"/>
      <c r="IE93" s="227"/>
      <c r="IF93" s="227"/>
      <c r="IG93" s="227"/>
      <c r="IH93" s="227"/>
      <c r="II93" s="227"/>
      <c r="IJ93" s="227"/>
      <c r="IK93" s="227"/>
      <c r="IL93" s="227"/>
      <c r="IM93" s="227"/>
      <c r="IN93" s="227"/>
      <c r="IO93" s="227"/>
      <c r="IP93" s="227"/>
      <c r="IQ93" s="227"/>
      <c r="IR93" s="227"/>
      <c r="IS93" s="227"/>
      <c r="IT93" s="227"/>
      <c r="IU93" s="227"/>
      <c r="IV93" s="227"/>
      <c r="IW93" s="227"/>
      <c r="IX93" s="227"/>
      <c r="IY93" s="227"/>
      <c r="IZ93" s="227"/>
      <c r="JA93" s="227"/>
      <c r="JB93" s="227"/>
      <c r="JC93" s="227"/>
      <c r="JD93" s="227"/>
      <c r="JE93" s="227"/>
      <c r="JF93" s="227"/>
      <c r="JG93" s="227"/>
      <c r="JH93" s="227"/>
      <c r="JI93" s="227"/>
      <c r="JJ93" s="227"/>
      <c r="JK93" s="227"/>
      <c r="JL93" s="227"/>
      <c r="JM93" s="227"/>
      <c r="JN93" s="227"/>
      <c r="JO93" s="227"/>
      <c r="JP93" s="227"/>
      <c r="JQ93" s="227"/>
      <c r="JR93" s="227"/>
      <c r="JS93" s="227"/>
      <c r="JT93" s="227"/>
      <c r="JU93" s="227"/>
      <c r="JV93" s="227"/>
      <c r="JW93" s="227"/>
      <c r="JX93" s="227"/>
      <c r="JY93" s="227"/>
      <c r="JZ93" s="227"/>
      <c r="KA93" s="227"/>
      <c r="KB93" s="227"/>
      <c r="KC93" s="227"/>
      <c r="KD93" s="227"/>
      <c r="KE93" s="227"/>
      <c r="KF93" s="227"/>
      <c r="KG93" s="227"/>
      <c r="KH93" s="227"/>
      <c r="KI93" s="227"/>
      <c r="KJ93" s="227"/>
      <c r="KK93" s="227"/>
      <c r="KL93" s="227"/>
      <c r="KM93" s="227"/>
      <c r="KN93" s="227"/>
      <c r="KO93" s="227"/>
      <c r="KP93" s="227"/>
      <c r="KQ93" s="227"/>
      <c r="KR93" s="227"/>
      <c r="KS93" s="227"/>
      <c r="KT93" s="227"/>
      <c r="KU93" s="227"/>
      <c r="KV93" s="227"/>
      <c r="KW93" s="479"/>
    </row>
    <row r="94" spans="1:309" s="226" customFormat="1" ht="21" customHeight="1" thickBot="1">
      <c r="A94" s="109"/>
      <c r="B94" s="112">
        <v>88</v>
      </c>
      <c r="C94" s="116"/>
      <c r="D94" s="136" t="str">
        <f t="shared" si="12"/>
        <v/>
      </c>
      <c r="E94" s="138" t="str">
        <f t="shared" si="13"/>
        <v/>
      </c>
      <c r="F94" s="138" t="str">
        <f t="shared" si="14"/>
        <v/>
      </c>
      <c r="G94" s="138" t="str">
        <f t="shared" si="15"/>
        <v/>
      </c>
      <c r="H94" s="138" t="str">
        <f t="shared" si="16"/>
        <v/>
      </c>
      <c r="I94" s="228"/>
      <c r="J94" s="228"/>
      <c r="K94" s="228"/>
      <c r="L94" s="228"/>
      <c r="M94" s="228"/>
      <c r="N94" s="228"/>
      <c r="O94" s="228"/>
      <c r="P94" s="228"/>
      <c r="Q94" s="228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  <c r="AX94" s="228"/>
      <c r="AY94" s="228"/>
      <c r="AZ94" s="228"/>
      <c r="BA94" s="228"/>
      <c r="BB94" s="228"/>
      <c r="BC94" s="228"/>
      <c r="BD94" s="228"/>
      <c r="BE94" s="228"/>
      <c r="BF94" s="228"/>
      <c r="BG94" s="228"/>
      <c r="BH94" s="228"/>
      <c r="BI94" s="228"/>
      <c r="BJ94" s="228"/>
      <c r="BK94" s="228"/>
      <c r="BL94" s="228"/>
      <c r="BM94" s="228"/>
      <c r="BN94" s="228"/>
      <c r="BO94" s="228"/>
      <c r="BP94" s="228"/>
      <c r="BQ94" s="228"/>
      <c r="BR94" s="228"/>
      <c r="BS94" s="228"/>
      <c r="BT94" s="228"/>
      <c r="BU94" s="228"/>
      <c r="BV94" s="228"/>
      <c r="BW94" s="228"/>
      <c r="BX94" s="228"/>
      <c r="BY94" s="228"/>
      <c r="BZ94" s="228"/>
      <c r="CA94" s="228"/>
      <c r="CB94" s="228"/>
      <c r="CC94" s="228"/>
      <c r="CD94" s="228"/>
      <c r="CE94" s="228"/>
      <c r="CF94" s="228"/>
      <c r="CG94" s="228"/>
      <c r="CH94" s="228"/>
      <c r="CI94" s="228"/>
      <c r="CJ94" s="228"/>
      <c r="CK94" s="228"/>
      <c r="CL94" s="228"/>
      <c r="CM94" s="228"/>
      <c r="CN94" s="228"/>
      <c r="CO94" s="228"/>
      <c r="CP94" s="228"/>
      <c r="CQ94" s="228"/>
      <c r="CR94" s="228"/>
      <c r="CS94" s="228"/>
      <c r="CT94" s="228"/>
      <c r="CU94" s="228"/>
      <c r="CV94" s="228"/>
      <c r="CW94" s="228"/>
      <c r="CX94" s="228"/>
      <c r="CY94" s="228"/>
      <c r="CZ94" s="228"/>
      <c r="DA94" s="228"/>
      <c r="DB94" s="228"/>
      <c r="DC94" s="228"/>
      <c r="DD94" s="228"/>
      <c r="DE94" s="228"/>
      <c r="DF94" s="228"/>
      <c r="DG94" s="228"/>
      <c r="DH94" s="228"/>
      <c r="DI94" s="228"/>
      <c r="DJ94" s="228"/>
      <c r="DK94" s="228"/>
      <c r="DL94" s="228"/>
      <c r="DM94" s="228"/>
      <c r="DN94" s="228"/>
      <c r="DO94" s="228"/>
      <c r="DP94" s="228"/>
      <c r="DQ94" s="228"/>
      <c r="DR94" s="228"/>
      <c r="DS94" s="228"/>
      <c r="DT94" s="228"/>
      <c r="DU94" s="228"/>
      <c r="DV94" s="228"/>
      <c r="DW94" s="228"/>
      <c r="DX94" s="228"/>
      <c r="DY94" s="228"/>
      <c r="DZ94" s="228"/>
      <c r="EA94" s="228"/>
      <c r="EB94" s="228"/>
      <c r="EC94" s="228"/>
      <c r="ED94" s="228"/>
      <c r="EE94" s="228"/>
      <c r="EF94" s="228"/>
      <c r="EG94" s="228"/>
      <c r="EH94" s="228"/>
      <c r="EI94" s="228"/>
      <c r="EJ94" s="228"/>
      <c r="EK94" s="228"/>
      <c r="EL94" s="228"/>
      <c r="EM94" s="228"/>
      <c r="EN94" s="228"/>
      <c r="EO94" s="228"/>
      <c r="EP94" s="228"/>
      <c r="EQ94" s="228"/>
      <c r="ER94" s="228"/>
      <c r="ES94" s="228"/>
      <c r="ET94" s="228"/>
      <c r="EU94" s="228"/>
      <c r="EV94" s="228"/>
      <c r="EW94" s="228"/>
      <c r="EX94" s="228"/>
      <c r="EY94" s="228"/>
      <c r="EZ94" s="228"/>
      <c r="FA94" s="228"/>
      <c r="FB94" s="228"/>
      <c r="FC94" s="228"/>
      <c r="FD94" s="228"/>
      <c r="FE94" s="228"/>
      <c r="FF94" s="228"/>
      <c r="FG94" s="228"/>
      <c r="FH94" s="228"/>
      <c r="FI94" s="228"/>
      <c r="FJ94" s="228"/>
      <c r="FK94" s="228"/>
      <c r="FL94" s="228"/>
      <c r="FM94" s="228"/>
      <c r="FN94" s="228"/>
      <c r="FO94" s="228"/>
      <c r="FP94" s="228"/>
      <c r="FQ94" s="228"/>
      <c r="FR94" s="228"/>
      <c r="FS94" s="228"/>
      <c r="FT94" s="228"/>
      <c r="FU94" s="228"/>
      <c r="FV94" s="228"/>
      <c r="FW94" s="228"/>
      <c r="FX94" s="228"/>
      <c r="FY94" s="228"/>
      <c r="FZ94" s="228"/>
      <c r="GA94" s="228"/>
      <c r="GB94" s="228"/>
      <c r="GC94" s="228"/>
      <c r="GD94" s="228"/>
      <c r="GE94" s="228"/>
      <c r="GF94" s="228"/>
      <c r="GG94" s="228"/>
      <c r="GH94" s="228"/>
      <c r="GI94" s="228"/>
      <c r="GJ94" s="228"/>
      <c r="GK94" s="228"/>
      <c r="GL94" s="228"/>
      <c r="GM94" s="228"/>
      <c r="GN94" s="228"/>
      <c r="GO94" s="228"/>
      <c r="GP94" s="228"/>
      <c r="GQ94" s="228"/>
      <c r="GR94" s="228"/>
      <c r="GS94" s="228"/>
      <c r="GT94" s="228"/>
      <c r="GU94" s="228"/>
      <c r="GV94" s="228"/>
      <c r="GW94" s="228"/>
      <c r="GX94" s="228"/>
      <c r="GY94" s="228"/>
      <c r="GZ94" s="228"/>
      <c r="HA94" s="228"/>
      <c r="HB94" s="228"/>
      <c r="HC94" s="228"/>
      <c r="HD94" s="228"/>
      <c r="HE94" s="228"/>
      <c r="HF94" s="228"/>
      <c r="HG94" s="228"/>
      <c r="HH94" s="228"/>
      <c r="HI94" s="228"/>
      <c r="HJ94" s="228"/>
      <c r="HK94" s="228"/>
      <c r="HL94" s="228"/>
      <c r="HM94" s="228"/>
      <c r="HN94" s="228"/>
      <c r="HO94" s="228"/>
      <c r="HP94" s="228"/>
      <c r="HQ94" s="228"/>
      <c r="HR94" s="228"/>
      <c r="HS94" s="228"/>
      <c r="HT94" s="228"/>
      <c r="HU94" s="228"/>
      <c r="HV94" s="228"/>
      <c r="HW94" s="228"/>
      <c r="HX94" s="228"/>
      <c r="HY94" s="228"/>
      <c r="HZ94" s="228"/>
      <c r="IA94" s="228"/>
      <c r="IB94" s="228"/>
      <c r="IC94" s="228"/>
      <c r="ID94" s="228"/>
      <c r="IE94" s="228"/>
      <c r="IF94" s="228"/>
      <c r="IG94" s="228"/>
      <c r="IH94" s="228"/>
      <c r="II94" s="228"/>
      <c r="IJ94" s="228"/>
      <c r="IK94" s="228"/>
      <c r="IL94" s="228"/>
      <c r="IM94" s="228"/>
      <c r="IN94" s="228"/>
      <c r="IO94" s="228"/>
      <c r="IP94" s="228"/>
      <c r="IQ94" s="228"/>
      <c r="IR94" s="228"/>
      <c r="IS94" s="228"/>
      <c r="IT94" s="228"/>
      <c r="IU94" s="228"/>
      <c r="IV94" s="228"/>
      <c r="IW94" s="228"/>
      <c r="IX94" s="228"/>
      <c r="IY94" s="228"/>
      <c r="IZ94" s="228"/>
      <c r="JA94" s="228"/>
      <c r="JB94" s="228"/>
      <c r="JC94" s="228"/>
      <c r="JD94" s="228"/>
      <c r="JE94" s="228"/>
      <c r="JF94" s="228"/>
      <c r="JG94" s="228"/>
      <c r="JH94" s="228"/>
      <c r="JI94" s="228"/>
      <c r="JJ94" s="228"/>
      <c r="JK94" s="228"/>
      <c r="JL94" s="228"/>
      <c r="JM94" s="228"/>
      <c r="JN94" s="228"/>
      <c r="JO94" s="228"/>
      <c r="JP94" s="228"/>
      <c r="JQ94" s="228"/>
      <c r="JR94" s="228"/>
      <c r="JS94" s="228"/>
      <c r="JT94" s="228"/>
      <c r="JU94" s="228"/>
      <c r="JV94" s="228"/>
      <c r="JW94" s="228"/>
      <c r="JX94" s="228"/>
      <c r="JY94" s="228"/>
      <c r="JZ94" s="228"/>
      <c r="KA94" s="228"/>
      <c r="KB94" s="228"/>
      <c r="KC94" s="228"/>
      <c r="KD94" s="228"/>
      <c r="KE94" s="228"/>
      <c r="KF94" s="228"/>
      <c r="KG94" s="228"/>
      <c r="KH94" s="228"/>
      <c r="KI94" s="228"/>
      <c r="KJ94" s="228"/>
      <c r="KK94" s="228"/>
      <c r="KL94" s="228"/>
      <c r="KM94" s="228"/>
      <c r="KN94" s="228"/>
      <c r="KO94" s="228"/>
      <c r="KP94" s="228"/>
      <c r="KQ94" s="228"/>
      <c r="KR94" s="228"/>
      <c r="KS94" s="228"/>
      <c r="KT94" s="228"/>
      <c r="KU94" s="228"/>
      <c r="KV94" s="228"/>
      <c r="KW94" s="479"/>
    </row>
    <row r="95" spans="1:309" s="226" customFormat="1" ht="21" customHeight="1">
      <c r="A95" s="109"/>
      <c r="B95" s="112">
        <v>89</v>
      </c>
      <c r="C95" s="53"/>
      <c r="D95" s="132" t="str">
        <f t="shared" si="12"/>
        <v/>
      </c>
      <c r="E95" s="132" t="str">
        <f t="shared" si="13"/>
        <v/>
      </c>
      <c r="F95" s="132" t="str">
        <f t="shared" si="14"/>
        <v/>
      </c>
      <c r="G95" s="132" t="str">
        <f t="shared" si="15"/>
        <v/>
      </c>
      <c r="H95" s="213" t="str">
        <f t="shared" si="16"/>
        <v/>
      </c>
      <c r="I95" s="227"/>
      <c r="J95" s="227"/>
      <c r="K95" s="227"/>
      <c r="L95" s="227"/>
      <c r="M95" s="227"/>
      <c r="N95" s="227"/>
      <c r="O95" s="227"/>
      <c r="P95" s="227"/>
      <c r="Q95" s="227"/>
      <c r="R95" s="227"/>
      <c r="S95" s="227"/>
      <c r="T95" s="227"/>
      <c r="U95" s="227"/>
      <c r="V95" s="227"/>
      <c r="W95" s="227"/>
      <c r="X95" s="227"/>
      <c r="Y95" s="227"/>
      <c r="Z95" s="227"/>
      <c r="AA95" s="227"/>
      <c r="AB95" s="227"/>
      <c r="AC95" s="227"/>
      <c r="AD95" s="227"/>
      <c r="AE95" s="227"/>
      <c r="AF95" s="227"/>
      <c r="AG95" s="227"/>
      <c r="AH95" s="227"/>
      <c r="AI95" s="227"/>
      <c r="AJ95" s="227"/>
      <c r="AK95" s="227"/>
      <c r="AL95" s="227"/>
      <c r="AM95" s="227"/>
      <c r="AN95" s="227"/>
      <c r="AO95" s="227"/>
      <c r="AP95" s="227"/>
      <c r="AQ95" s="227"/>
      <c r="AR95" s="227"/>
      <c r="AS95" s="227"/>
      <c r="AT95" s="227"/>
      <c r="AU95" s="227"/>
      <c r="AV95" s="227"/>
      <c r="AW95" s="227"/>
      <c r="AX95" s="227"/>
      <c r="AY95" s="227"/>
      <c r="AZ95" s="227"/>
      <c r="BA95" s="227"/>
      <c r="BB95" s="227"/>
      <c r="BC95" s="227"/>
      <c r="BD95" s="227"/>
      <c r="BE95" s="227"/>
      <c r="BF95" s="227"/>
      <c r="BG95" s="227"/>
      <c r="BH95" s="227"/>
      <c r="BI95" s="227"/>
      <c r="BJ95" s="227"/>
      <c r="BK95" s="227"/>
      <c r="BL95" s="227"/>
      <c r="BM95" s="227"/>
      <c r="BN95" s="227"/>
      <c r="BO95" s="227"/>
      <c r="BP95" s="227"/>
      <c r="BQ95" s="227"/>
      <c r="BR95" s="227"/>
      <c r="BS95" s="227"/>
      <c r="BT95" s="227"/>
      <c r="BU95" s="227"/>
      <c r="BV95" s="227"/>
      <c r="BW95" s="227"/>
      <c r="BX95" s="227"/>
      <c r="BY95" s="227"/>
      <c r="BZ95" s="227"/>
      <c r="CA95" s="227"/>
      <c r="CB95" s="227"/>
      <c r="CC95" s="227"/>
      <c r="CD95" s="227"/>
      <c r="CE95" s="227"/>
      <c r="CF95" s="227"/>
      <c r="CG95" s="227"/>
      <c r="CH95" s="227"/>
      <c r="CI95" s="227"/>
      <c r="CJ95" s="227"/>
      <c r="CK95" s="227"/>
      <c r="CL95" s="227"/>
      <c r="CM95" s="227"/>
      <c r="CN95" s="227"/>
      <c r="CO95" s="227"/>
      <c r="CP95" s="227"/>
      <c r="CQ95" s="227"/>
      <c r="CR95" s="227"/>
      <c r="CS95" s="227"/>
      <c r="CT95" s="227"/>
      <c r="CU95" s="227"/>
      <c r="CV95" s="227"/>
      <c r="CW95" s="227"/>
      <c r="CX95" s="227"/>
      <c r="CY95" s="227"/>
      <c r="CZ95" s="227"/>
      <c r="DA95" s="227"/>
      <c r="DB95" s="227"/>
      <c r="DC95" s="227"/>
      <c r="DD95" s="227"/>
      <c r="DE95" s="227"/>
      <c r="DF95" s="227"/>
      <c r="DG95" s="227"/>
      <c r="DH95" s="227"/>
      <c r="DI95" s="227"/>
      <c r="DJ95" s="227"/>
      <c r="DK95" s="227"/>
      <c r="DL95" s="227"/>
      <c r="DM95" s="227"/>
      <c r="DN95" s="227"/>
      <c r="DO95" s="227"/>
      <c r="DP95" s="227"/>
      <c r="DQ95" s="227"/>
      <c r="DR95" s="227"/>
      <c r="DS95" s="227"/>
      <c r="DT95" s="227"/>
      <c r="DU95" s="227"/>
      <c r="DV95" s="227"/>
      <c r="DW95" s="227"/>
      <c r="DX95" s="227"/>
      <c r="DY95" s="227"/>
      <c r="DZ95" s="227"/>
      <c r="EA95" s="227"/>
      <c r="EB95" s="227"/>
      <c r="EC95" s="227"/>
      <c r="ED95" s="227"/>
      <c r="EE95" s="227"/>
      <c r="EF95" s="227"/>
      <c r="EG95" s="227"/>
      <c r="EH95" s="227"/>
      <c r="EI95" s="227"/>
      <c r="EJ95" s="227"/>
      <c r="EK95" s="227"/>
      <c r="EL95" s="227"/>
      <c r="EM95" s="227"/>
      <c r="EN95" s="227"/>
      <c r="EO95" s="227"/>
      <c r="EP95" s="227"/>
      <c r="EQ95" s="227"/>
      <c r="ER95" s="227"/>
      <c r="ES95" s="227"/>
      <c r="ET95" s="227"/>
      <c r="EU95" s="227"/>
      <c r="EV95" s="227"/>
      <c r="EW95" s="227"/>
      <c r="EX95" s="227"/>
      <c r="EY95" s="227"/>
      <c r="EZ95" s="227"/>
      <c r="FA95" s="227"/>
      <c r="FB95" s="227"/>
      <c r="FC95" s="227"/>
      <c r="FD95" s="227"/>
      <c r="FE95" s="227"/>
      <c r="FF95" s="227"/>
      <c r="FG95" s="227"/>
      <c r="FH95" s="227"/>
      <c r="FI95" s="227"/>
      <c r="FJ95" s="227"/>
      <c r="FK95" s="227"/>
      <c r="FL95" s="227"/>
      <c r="FM95" s="227"/>
      <c r="FN95" s="227"/>
      <c r="FO95" s="227"/>
      <c r="FP95" s="227"/>
      <c r="FQ95" s="227"/>
      <c r="FR95" s="227"/>
      <c r="FS95" s="227"/>
      <c r="FT95" s="227"/>
      <c r="FU95" s="227"/>
      <c r="FV95" s="227"/>
      <c r="FW95" s="227"/>
      <c r="FX95" s="227"/>
      <c r="FY95" s="227"/>
      <c r="FZ95" s="227"/>
      <c r="GA95" s="227"/>
      <c r="GB95" s="227"/>
      <c r="GC95" s="227"/>
      <c r="GD95" s="227"/>
      <c r="GE95" s="227"/>
      <c r="GF95" s="227"/>
      <c r="GG95" s="227"/>
      <c r="GH95" s="227"/>
      <c r="GI95" s="227"/>
      <c r="GJ95" s="227"/>
      <c r="GK95" s="227"/>
      <c r="GL95" s="227"/>
      <c r="GM95" s="227"/>
      <c r="GN95" s="227"/>
      <c r="GO95" s="227"/>
      <c r="GP95" s="227"/>
      <c r="GQ95" s="227"/>
      <c r="GR95" s="227"/>
      <c r="GS95" s="227"/>
      <c r="GT95" s="227"/>
      <c r="GU95" s="227"/>
      <c r="GV95" s="227"/>
      <c r="GW95" s="227"/>
      <c r="GX95" s="227"/>
      <c r="GY95" s="227"/>
      <c r="GZ95" s="227"/>
      <c r="HA95" s="227"/>
      <c r="HB95" s="227"/>
      <c r="HC95" s="227"/>
      <c r="HD95" s="227"/>
      <c r="HE95" s="227"/>
      <c r="HF95" s="227"/>
      <c r="HG95" s="227"/>
      <c r="HH95" s="227"/>
      <c r="HI95" s="227"/>
      <c r="HJ95" s="227"/>
      <c r="HK95" s="227"/>
      <c r="HL95" s="227"/>
      <c r="HM95" s="227"/>
      <c r="HN95" s="227"/>
      <c r="HO95" s="227"/>
      <c r="HP95" s="227"/>
      <c r="HQ95" s="227"/>
      <c r="HR95" s="227"/>
      <c r="HS95" s="227"/>
      <c r="HT95" s="227"/>
      <c r="HU95" s="227"/>
      <c r="HV95" s="227"/>
      <c r="HW95" s="227"/>
      <c r="HX95" s="227"/>
      <c r="HY95" s="227"/>
      <c r="HZ95" s="227"/>
      <c r="IA95" s="227"/>
      <c r="IB95" s="227"/>
      <c r="IC95" s="227"/>
      <c r="ID95" s="227"/>
      <c r="IE95" s="227"/>
      <c r="IF95" s="227"/>
      <c r="IG95" s="227"/>
      <c r="IH95" s="227"/>
      <c r="II95" s="227"/>
      <c r="IJ95" s="227"/>
      <c r="IK95" s="227"/>
      <c r="IL95" s="227"/>
      <c r="IM95" s="227"/>
      <c r="IN95" s="227"/>
      <c r="IO95" s="227"/>
      <c r="IP95" s="227"/>
      <c r="IQ95" s="227"/>
      <c r="IR95" s="227"/>
      <c r="IS95" s="227"/>
      <c r="IT95" s="227"/>
      <c r="IU95" s="227"/>
      <c r="IV95" s="227"/>
      <c r="IW95" s="227"/>
      <c r="IX95" s="227"/>
      <c r="IY95" s="227"/>
      <c r="IZ95" s="227"/>
      <c r="JA95" s="227"/>
      <c r="JB95" s="227"/>
      <c r="JC95" s="227"/>
      <c r="JD95" s="227"/>
      <c r="JE95" s="227"/>
      <c r="JF95" s="227"/>
      <c r="JG95" s="227"/>
      <c r="JH95" s="227"/>
      <c r="JI95" s="227"/>
      <c r="JJ95" s="227"/>
      <c r="JK95" s="227"/>
      <c r="JL95" s="227"/>
      <c r="JM95" s="227"/>
      <c r="JN95" s="227"/>
      <c r="JO95" s="227"/>
      <c r="JP95" s="227"/>
      <c r="JQ95" s="227"/>
      <c r="JR95" s="227"/>
      <c r="JS95" s="227"/>
      <c r="JT95" s="227"/>
      <c r="JU95" s="227"/>
      <c r="JV95" s="227"/>
      <c r="JW95" s="227"/>
      <c r="JX95" s="227"/>
      <c r="JY95" s="227"/>
      <c r="JZ95" s="227"/>
      <c r="KA95" s="227"/>
      <c r="KB95" s="227"/>
      <c r="KC95" s="227"/>
      <c r="KD95" s="227"/>
      <c r="KE95" s="227"/>
      <c r="KF95" s="227"/>
      <c r="KG95" s="227"/>
      <c r="KH95" s="227"/>
      <c r="KI95" s="227"/>
      <c r="KJ95" s="227"/>
      <c r="KK95" s="227"/>
      <c r="KL95" s="227"/>
      <c r="KM95" s="227"/>
      <c r="KN95" s="227"/>
      <c r="KO95" s="227"/>
      <c r="KP95" s="227"/>
      <c r="KQ95" s="227"/>
      <c r="KR95" s="227"/>
      <c r="KS95" s="227"/>
      <c r="KT95" s="227"/>
      <c r="KU95" s="227"/>
      <c r="KV95" s="227"/>
      <c r="KW95" s="479"/>
    </row>
    <row r="96" spans="1:309" s="226" customFormat="1" ht="21" customHeight="1" thickBot="1">
      <c r="A96" s="109"/>
      <c r="B96" s="112">
        <v>90</v>
      </c>
      <c r="C96" s="116"/>
      <c r="D96" s="136" t="str">
        <f t="shared" si="12"/>
        <v/>
      </c>
      <c r="E96" s="138" t="str">
        <f t="shared" si="13"/>
        <v/>
      </c>
      <c r="F96" s="138" t="str">
        <f t="shared" si="14"/>
        <v/>
      </c>
      <c r="G96" s="138" t="str">
        <f t="shared" si="15"/>
        <v/>
      </c>
      <c r="H96" s="138" t="str">
        <f t="shared" si="16"/>
        <v/>
      </c>
      <c r="I96" s="228"/>
      <c r="J96" s="228"/>
      <c r="K96" s="228"/>
      <c r="L96" s="228"/>
      <c r="M96" s="228"/>
      <c r="N96" s="228"/>
      <c r="O96" s="228"/>
      <c r="P96" s="228"/>
      <c r="Q96" s="228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  <c r="AX96" s="228"/>
      <c r="AY96" s="228"/>
      <c r="AZ96" s="228"/>
      <c r="BA96" s="228"/>
      <c r="BB96" s="228"/>
      <c r="BC96" s="228"/>
      <c r="BD96" s="228"/>
      <c r="BE96" s="228"/>
      <c r="BF96" s="228"/>
      <c r="BG96" s="228"/>
      <c r="BH96" s="228"/>
      <c r="BI96" s="228"/>
      <c r="BJ96" s="228"/>
      <c r="BK96" s="228"/>
      <c r="BL96" s="228"/>
      <c r="BM96" s="228"/>
      <c r="BN96" s="228"/>
      <c r="BO96" s="228"/>
      <c r="BP96" s="228"/>
      <c r="BQ96" s="228"/>
      <c r="BR96" s="228"/>
      <c r="BS96" s="228"/>
      <c r="BT96" s="228"/>
      <c r="BU96" s="228"/>
      <c r="BV96" s="228"/>
      <c r="BW96" s="228"/>
      <c r="BX96" s="228"/>
      <c r="BY96" s="228"/>
      <c r="BZ96" s="228"/>
      <c r="CA96" s="228"/>
      <c r="CB96" s="228"/>
      <c r="CC96" s="228"/>
      <c r="CD96" s="228"/>
      <c r="CE96" s="228"/>
      <c r="CF96" s="228"/>
      <c r="CG96" s="228"/>
      <c r="CH96" s="228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228"/>
      <c r="DM96" s="228"/>
      <c r="DN96" s="228"/>
      <c r="DO96" s="228"/>
      <c r="DP96" s="228"/>
      <c r="DQ96" s="228"/>
      <c r="DR96" s="228"/>
      <c r="DS96" s="228"/>
      <c r="DT96" s="228"/>
      <c r="DU96" s="228"/>
      <c r="DV96" s="228"/>
      <c r="DW96" s="228"/>
      <c r="DX96" s="228"/>
      <c r="DY96" s="228"/>
      <c r="DZ96" s="228"/>
      <c r="EA96" s="228"/>
      <c r="EB96" s="228"/>
      <c r="EC96" s="228"/>
      <c r="ED96" s="228"/>
      <c r="EE96" s="228"/>
      <c r="EF96" s="228"/>
      <c r="EG96" s="228"/>
      <c r="EH96" s="228"/>
      <c r="EI96" s="228"/>
      <c r="EJ96" s="228"/>
      <c r="EK96" s="228"/>
      <c r="EL96" s="228"/>
      <c r="EM96" s="228"/>
      <c r="EN96" s="228"/>
      <c r="EO96" s="228"/>
      <c r="EP96" s="228"/>
      <c r="EQ96" s="228"/>
      <c r="ER96" s="228"/>
      <c r="ES96" s="228"/>
      <c r="ET96" s="228"/>
      <c r="EU96" s="228"/>
      <c r="EV96" s="228"/>
      <c r="EW96" s="228"/>
      <c r="EX96" s="228"/>
      <c r="EY96" s="228"/>
      <c r="EZ96" s="228"/>
      <c r="FA96" s="228"/>
      <c r="FB96" s="228"/>
      <c r="FC96" s="228"/>
      <c r="FD96" s="228"/>
      <c r="FE96" s="228"/>
      <c r="FF96" s="228"/>
      <c r="FG96" s="228"/>
      <c r="FH96" s="228"/>
      <c r="FI96" s="228"/>
      <c r="FJ96" s="228"/>
      <c r="FK96" s="228"/>
      <c r="FL96" s="228"/>
      <c r="FM96" s="228"/>
      <c r="FN96" s="228"/>
      <c r="FO96" s="228"/>
      <c r="FP96" s="228"/>
      <c r="FQ96" s="228"/>
      <c r="FR96" s="228"/>
      <c r="FS96" s="228"/>
      <c r="FT96" s="228"/>
      <c r="FU96" s="228"/>
      <c r="FV96" s="228"/>
      <c r="FW96" s="228"/>
      <c r="FX96" s="228"/>
      <c r="FY96" s="228"/>
      <c r="FZ96" s="228"/>
      <c r="GA96" s="228"/>
      <c r="GB96" s="228"/>
      <c r="GC96" s="228"/>
      <c r="GD96" s="228"/>
      <c r="GE96" s="228"/>
      <c r="GF96" s="228"/>
      <c r="GG96" s="228"/>
      <c r="GH96" s="228"/>
      <c r="GI96" s="228"/>
      <c r="GJ96" s="228"/>
      <c r="GK96" s="228"/>
      <c r="GL96" s="228"/>
      <c r="GM96" s="228"/>
      <c r="GN96" s="228"/>
      <c r="GO96" s="228"/>
      <c r="GP96" s="228"/>
      <c r="GQ96" s="228"/>
      <c r="GR96" s="228"/>
      <c r="GS96" s="228"/>
      <c r="GT96" s="228"/>
      <c r="GU96" s="228"/>
      <c r="GV96" s="228"/>
      <c r="GW96" s="228"/>
      <c r="GX96" s="228"/>
      <c r="GY96" s="228"/>
      <c r="GZ96" s="228"/>
      <c r="HA96" s="228"/>
      <c r="HB96" s="228"/>
      <c r="HC96" s="228"/>
      <c r="HD96" s="228"/>
      <c r="HE96" s="228"/>
      <c r="HF96" s="228"/>
      <c r="HG96" s="228"/>
      <c r="HH96" s="228"/>
      <c r="HI96" s="228"/>
      <c r="HJ96" s="228"/>
      <c r="HK96" s="228"/>
      <c r="HL96" s="228"/>
      <c r="HM96" s="228"/>
      <c r="HN96" s="228"/>
      <c r="HO96" s="228"/>
      <c r="HP96" s="228"/>
      <c r="HQ96" s="228"/>
      <c r="HR96" s="228"/>
      <c r="HS96" s="228"/>
      <c r="HT96" s="228"/>
      <c r="HU96" s="228"/>
      <c r="HV96" s="228"/>
      <c r="HW96" s="228"/>
      <c r="HX96" s="228"/>
      <c r="HY96" s="228"/>
      <c r="HZ96" s="228"/>
      <c r="IA96" s="228"/>
      <c r="IB96" s="228"/>
      <c r="IC96" s="228"/>
      <c r="ID96" s="228"/>
      <c r="IE96" s="228"/>
      <c r="IF96" s="228"/>
      <c r="IG96" s="228"/>
      <c r="IH96" s="228"/>
      <c r="II96" s="228"/>
      <c r="IJ96" s="228"/>
      <c r="IK96" s="228"/>
      <c r="IL96" s="228"/>
      <c r="IM96" s="228"/>
      <c r="IN96" s="228"/>
      <c r="IO96" s="228"/>
      <c r="IP96" s="228"/>
      <c r="IQ96" s="228"/>
      <c r="IR96" s="228"/>
      <c r="IS96" s="228"/>
      <c r="IT96" s="228"/>
      <c r="IU96" s="228"/>
      <c r="IV96" s="228"/>
      <c r="IW96" s="228"/>
      <c r="IX96" s="228"/>
      <c r="IY96" s="228"/>
      <c r="IZ96" s="228"/>
      <c r="JA96" s="228"/>
      <c r="JB96" s="228"/>
      <c r="JC96" s="228"/>
      <c r="JD96" s="228"/>
      <c r="JE96" s="228"/>
      <c r="JF96" s="228"/>
      <c r="JG96" s="228"/>
      <c r="JH96" s="228"/>
      <c r="JI96" s="228"/>
      <c r="JJ96" s="228"/>
      <c r="JK96" s="228"/>
      <c r="JL96" s="228"/>
      <c r="JM96" s="228"/>
      <c r="JN96" s="228"/>
      <c r="JO96" s="228"/>
      <c r="JP96" s="228"/>
      <c r="JQ96" s="228"/>
      <c r="JR96" s="228"/>
      <c r="JS96" s="228"/>
      <c r="JT96" s="228"/>
      <c r="JU96" s="228"/>
      <c r="JV96" s="228"/>
      <c r="JW96" s="228"/>
      <c r="JX96" s="228"/>
      <c r="JY96" s="228"/>
      <c r="JZ96" s="228"/>
      <c r="KA96" s="228"/>
      <c r="KB96" s="228"/>
      <c r="KC96" s="228"/>
      <c r="KD96" s="228"/>
      <c r="KE96" s="228"/>
      <c r="KF96" s="228"/>
      <c r="KG96" s="228"/>
      <c r="KH96" s="228"/>
      <c r="KI96" s="228"/>
      <c r="KJ96" s="228"/>
      <c r="KK96" s="228"/>
      <c r="KL96" s="228"/>
      <c r="KM96" s="228"/>
      <c r="KN96" s="228"/>
      <c r="KO96" s="228"/>
      <c r="KP96" s="228"/>
      <c r="KQ96" s="228"/>
      <c r="KR96" s="228"/>
      <c r="KS96" s="228"/>
      <c r="KT96" s="228"/>
      <c r="KU96" s="228"/>
      <c r="KV96" s="228"/>
      <c r="KW96" s="479"/>
    </row>
    <row r="97" spans="1:309" s="226" customFormat="1" ht="21" customHeight="1">
      <c r="A97" s="109"/>
      <c r="B97" s="112">
        <v>91</v>
      </c>
      <c r="C97" s="53"/>
      <c r="D97" s="132" t="str">
        <f t="shared" si="12"/>
        <v/>
      </c>
      <c r="E97" s="132" t="str">
        <f t="shared" si="13"/>
        <v/>
      </c>
      <c r="F97" s="132" t="str">
        <f t="shared" si="14"/>
        <v/>
      </c>
      <c r="G97" s="132" t="str">
        <f t="shared" si="15"/>
        <v/>
      </c>
      <c r="H97" s="213" t="str">
        <f t="shared" si="16"/>
        <v/>
      </c>
      <c r="I97" s="227"/>
      <c r="J97" s="227"/>
      <c r="K97" s="227"/>
      <c r="L97" s="227"/>
      <c r="M97" s="227"/>
      <c r="N97" s="227"/>
      <c r="O97" s="227"/>
      <c r="P97" s="227"/>
      <c r="Q97" s="227"/>
      <c r="R97" s="227"/>
      <c r="S97" s="227"/>
      <c r="T97" s="227"/>
      <c r="U97" s="227"/>
      <c r="V97" s="227"/>
      <c r="W97" s="227"/>
      <c r="X97" s="227"/>
      <c r="Y97" s="227"/>
      <c r="Z97" s="227"/>
      <c r="AA97" s="227"/>
      <c r="AB97" s="227"/>
      <c r="AC97" s="227"/>
      <c r="AD97" s="227"/>
      <c r="AE97" s="227"/>
      <c r="AF97" s="227"/>
      <c r="AG97" s="227"/>
      <c r="AH97" s="227"/>
      <c r="AI97" s="227"/>
      <c r="AJ97" s="227"/>
      <c r="AK97" s="227"/>
      <c r="AL97" s="227"/>
      <c r="AM97" s="227"/>
      <c r="AN97" s="227"/>
      <c r="AO97" s="227"/>
      <c r="AP97" s="227"/>
      <c r="AQ97" s="227"/>
      <c r="AR97" s="227"/>
      <c r="AS97" s="227"/>
      <c r="AT97" s="227"/>
      <c r="AU97" s="227"/>
      <c r="AV97" s="227"/>
      <c r="AW97" s="227"/>
      <c r="AX97" s="227"/>
      <c r="AY97" s="227"/>
      <c r="AZ97" s="227"/>
      <c r="BA97" s="227"/>
      <c r="BB97" s="227"/>
      <c r="BC97" s="227"/>
      <c r="BD97" s="227"/>
      <c r="BE97" s="227"/>
      <c r="BF97" s="227"/>
      <c r="BG97" s="227"/>
      <c r="BH97" s="227"/>
      <c r="BI97" s="227"/>
      <c r="BJ97" s="227"/>
      <c r="BK97" s="227"/>
      <c r="BL97" s="227"/>
      <c r="BM97" s="227"/>
      <c r="BN97" s="227"/>
      <c r="BO97" s="227"/>
      <c r="BP97" s="227"/>
      <c r="BQ97" s="227"/>
      <c r="BR97" s="227"/>
      <c r="BS97" s="227"/>
      <c r="BT97" s="227"/>
      <c r="BU97" s="227"/>
      <c r="BV97" s="227"/>
      <c r="BW97" s="227"/>
      <c r="BX97" s="227"/>
      <c r="BY97" s="227"/>
      <c r="BZ97" s="227"/>
      <c r="CA97" s="227"/>
      <c r="CB97" s="227"/>
      <c r="CC97" s="227"/>
      <c r="CD97" s="227"/>
      <c r="CE97" s="227"/>
      <c r="CF97" s="227"/>
      <c r="CG97" s="227"/>
      <c r="CH97" s="227"/>
      <c r="CI97" s="227"/>
      <c r="CJ97" s="227"/>
      <c r="CK97" s="227"/>
      <c r="CL97" s="227"/>
      <c r="CM97" s="227"/>
      <c r="CN97" s="227"/>
      <c r="CO97" s="227"/>
      <c r="CP97" s="227"/>
      <c r="CQ97" s="227"/>
      <c r="CR97" s="227"/>
      <c r="CS97" s="227"/>
      <c r="CT97" s="227"/>
      <c r="CU97" s="227"/>
      <c r="CV97" s="227"/>
      <c r="CW97" s="227"/>
      <c r="CX97" s="227"/>
      <c r="CY97" s="227"/>
      <c r="CZ97" s="227"/>
      <c r="DA97" s="227"/>
      <c r="DB97" s="227"/>
      <c r="DC97" s="227"/>
      <c r="DD97" s="227"/>
      <c r="DE97" s="227"/>
      <c r="DF97" s="227"/>
      <c r="DG97" s="227"/>
      <c r="DH97" s="227"/>
      <c r="DI97" s="227"/>
      <c r="DJ97" s="227"/>
      <c r="DK97" s="227"/>
      <c r="DL97" s="227"/>
      <c r="DM97" s="227"/>
      <c r="DN97" s="227"/>
      <c r="DO97" s="227"/>
      <c r="DP97" s="227"/>
      <c r="DQ97" s="227"/>
      <c r="DR97" s="227"/>
      <c r="DS97" s="227"/>
      <c r="DT97" s="227"/>
      <c r="DU97" s="227"/>
      <c r="DV97" s="227"/>
      <c r="DW97" s="227"/>
      <c r="DX97" s="227"/>
      <c r="DY97" s="227"/>
      <c r="DZ97" s="227"/>
      <c r="EA97" s="227"/>
      <c r="EB97" s="227"/>
      <c r="EC97" s="227"/>
      <c r="ED97" s="227"/>
      <c r="EE97" s="227"/>
      <c r="EF97" s="227"/>
      <c r="EG97" s="227"/>
      <c r="EH97" s="227"/>
      <c r="EI97" s="227"/>
      <c r="EJ97" s="227"/>
      <c r="EK97" s="227"/>
      <c r="EL97" s="227"/>
      <c r="EM97" s="227"/>
      <c r="EN97" s="227"/>
      <c r="EO97" s="227"/>
      <c r="EP97" s="227"/>
      <c r="EQ97" s="227"/>
      <c r="ER97" s="227"/>
      <c r="ES97" s="227"/>
      <c r="ET97" s="227"/>
      <c r="EU97" s="227"/>
      <c r="EV97" s="227"/>
      <c r="EW97" s="227"/>
      <c r="EX97" s="227"/>
      <c r="EY97" s="227"/>
      <c r="EZ97" s="227"/>
      <c r="FA97" s="227"/>
      <c r="FB97" s="227"/>
      <c r="FC97" s="227"/>
      <c r="FD97" s="227"/>
      <c r="FE97" s="227"/>
      <c r="FF97" s="227"/>
      <c r="FG97" s="227"/>
      <c r="FH97" s="227"/>
      <c r="FI97" s="227"/>
      <c r="FJ97" s="227"/>
      <c r="FK97" s="227"/>
      <c r="FL97" s="227"/>
      <c r="FM97" s="227"/>
      <c r="FN97" s="227"/>
      <c r="FO97" s="227"/>
      <c r="FP97" s="227"/>
      <c r="FQ97" s="227"/>
      <c r="FR97" s="227"/>
      <c r="FS97" s="227"/>
      <c r="FT97" s="227"/>
      <c r="FU97" s="227"/>
      <c r="FV97" s="227"/>
      <c r="FW97" s="227"/>
      <c r="FX97" s="227"/>
      <c r="FY97" s="227"/>
      <c r="FZ97" s="227"/>
      <c r="GA97" s="227"/>
      <c r="GB97" s="227"/>
      <c r="GC97" s="227"/>
      <c r="GD97" s="227"/>
      <c r="GE97" s="227"/>
      <c r="GF97" s="227"/>
      <c r="GG97" s="227"/>
      <c r="GH97" s="227"/>
      <c r="GI97" s="227"/>
      <c r="GJ97" s="227"/>
      <c r="GK97" s="227"/>
      <c r="GL97" s="227"/>
      <c r="GM97" s="227"/>
      <c r="GN97" s="227"/>
      <c r="GO97" s="227"/>
      <c r="GP97" s="227"/>
      <c r="GQ97" s="227"/>
      <c r="GR97" s="227"/>
      <c r="GS97" s="227"/>
      <c r="GT97" s="227"/>
      <c r="GU97" s="227"/>
      <c r="GV97" s="227"/>
      <c r="GW97" s="227"/>
      <c r="GX97" s="227"/>
      <c r="GY97" s="227"/>
      <c r="GZ97" s="227"/>
      <c r="HA97" s="227"/>
      <c r="HB97" s="227"/>
      <c r="HC97" s="227"/>
      <c r="HD97" s="227"/>
      <c r="HE97" s="227"/>
      <c r="HF97" s="227"/>
      <c r="HG97" s="227"/>
      <c r="HH97" s="227"/>
      <c r="HI97" s="227"/>
      <c r="HJ97" s="227"/>
      <c r="HK97" s="227"/>
      <c r="HL97" s="227"/>
      <c r="HM97" s="227"/>
      <c r="HN97" s="227"/>
      <c r="HO97" s="227"/>
      <c r="HP97" s="227"/>
      <c r="HQ97" s="227"/>
      <c r="HR97" s="227"/>
      <c r="HS97" s="227"/>
      <c r="HT97" s="227"/>
      <c r="HU97" s="227"/>
      <c r="HV97" s="227"/>
      <c r="HW97" s="227"/>
      <c r="HX97" s="227"/>
      <c r="HY97" s="227"/>
      <c r="HZ97" s="227"/>
      <c r="IA97" s="227"/>
      <c r="IB97" s="227"/>
      <c r="IC97" s="227"/>
      <c r="ID97" s="227"/>
      <c r="IE97" s="227"/>
      <c r="IF97" s="227"/>
      <c r="IG97" s="227"/>
      <c r="IH97" s="227"/>
      <c r="II97" s="227"/>
      <c r="IJ97" s="227"/>
      <c r="IK97" s="227"/>
      <c r="IL97" s="227"/>
      <c r="IM97" s="227"/>
      <c r="IN97" s="227"/>
      <c r="IO97" s="227"/>
      <c r="IP97" s="227"/>
      <c r="IQ97" s="227"/>
      <c r="IR97" s="227"/>
      <c r="IS97" s="227"/>
      <c r="IT97" s="227"/>
      <c r="IU97" s="227"/>
      <c r="IV97" s="227"/>
      <c r="IW97" s="227"/>
      <c r="IX97" s="227"/>
      <c r="IY97" s="227"/>
      <c r="IZ97" s="227"/>
      <c r="JA97" s="227"/>
      <c r="JB97" s="227"/>
      <c r="JC97" s="227"/>
      <c r="JD97" s="227"/>
      <c r="JE97" s="227"/>
      <c r="JF97" s="227"/>
      <c r="JG97" s="227"/>
      <c r="JH97" s="227"/>
      <c r="JI97" s="227"/>
      <c r="JJ97" s="227"/>
      <c r="JK97" s="227"/>
      <c r="JL97" s="227"/>
      <c r="JM97" s="227"/>
      <c r="JN97" s="227"/>
      <c r="JO97" s="227"/>
      <c r="JP97" s="227"/>
      <c r="JQ97" s="227"/>
      <c r="JR97" s="227"/>
      <c r="JS97" s="227"/>
      <c r="JT97" s="227"/>
      <c r="JU97" s="227"/>
      <c r="JV97" s="227"/>
      <c r="JW97" s="227"/>
      <c r="JX97" s="227"/>
      <c r="JY97" s="227"/>
      <c r="JZ97" s="227"/>
      <c r="KA97" s="227"/>
      <c r="KB97" s="227"/>
      <c r="KC97" s="227"/>
      <c r="KD97" s="227"/>
      <c r="KE97" s="227"/>
      <c r="KF97" s="227"/>
      <c r="KG97" s="227"/>
      <c r="KH97" s="227"/>
      <c r="KI97" s="227"/>
      <c r="KJ97" s="227"/>
      <c r="KK97" s="227"/>
      <c r="KL97" s="227"/>
      <c r="KM97" s="227"/>
      <c r="KN97" s="227"/>
      <c r="KO97" s="227"/>
      <c r="KP97" s="227"/>
      <c r="KQ97" s="227"/>
      <c r="KR97" s="227"/>
      <c r="KS97" s="227"/>
      <c r="KT97" s="227"/>
      <c r="KU97" s="227"/>
      <c r="KV97" s="227"/>
      <c r="KW97" s="479"/>
    </row>
    <row r="98" spans="1:309" s="226" customFormat="1" ht="21" customHeight="1" thickBot="1">
      <c r="A98" s="109"/>
      <c r="B98" s="112">
        <v>92</v>
      </c>
      <c r="C98" s="116"/>
      <c r="D98" s="136" t="str">
        <f t="shared" si="12"/>
        <v/>
      </c>
      <c r="E98" s="138" t="str">
        <f t="shared" si="13"/>
        <v/>
      </c>
      <c r="F98" s="138" t="str">
        <f t="shared" si="14"/>
        <v/>
      </c>
      <c r="G98" s="138" t="str">
        <f t="shared" si="15"/>
        <v/>
      </c>
      <c r="H98" s="138" t="str">
        <f t="shared" si="16"/>
        <v/>
      </c>
      <c r="I98" s="228"/>
      <c r="J98" s="228"/>
      <c r="K98" s="228"/>
      <c r="L98" s="228"/>
      <c r="M98" s="228"/>
      <c r="N98" s="228"/>
      <c r="O98" s="228"/>
      <c r="P98" s="228"/>
      <c r="Q98" s="228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  <c r="AX98" s="228"/>
      <c r="AY98" s="228"/>
      <c r="AZ98" s="228"/>
      <c r="BA98" s="228"/>
      <c r="BB98" s="228"/>
      <c r="BC98" s="228"/>
      <c r="BD98" s="228"/>
      <c r="BE98" s="228"/>
      <c r="BF98" s="228"/>
      <c r="BG98" s="228"/>
      <c r="BH98" s="228"/>
      <c r="BI98" s="228"/>
      <c r="BJ98" s="228"/>
      <c r="BK98" s="228"/>
      <c r="BL98" s="228"/>
      <c r="BM98" s="228"/>
      <c r="BN98" s="228"/>
      <c r="BO98" s="228"/>
      <c r="BP98" s="228"/>
      <c r="BQ98" s="228"/>
      <c r="BR98" s="228"/>
      <c r="BS98" s="228"/>
      <c r="BT98" s="228"/>
      <c r="BU98" s="228"/>
      <c r="BV98" s="228"/>
      <c r="BW98" s="228"/>
      <c r="BX98" s="228"/>
      <c r="BY98" s="228"/>
      <c r="BZ98" s="228"/>
      <c r="CA98" s="228"/>
      <c r="CB98" s="228"/>
      <c r="CC98" s="228"/>
      <c r="CD98" s="228"/>
      <c r="CE98" s="228"/>
      <c r="CF98" s="228"/>
      <c r="CG98" s="228"/>
      <c r="CH98" s="228"/>
      <c r="CI98" s="228"/>
      <c r="CJ98" s="228"/>
      <c r="CK98" s="228"/>
      <c r="CL98" s="228"/>
      <c r="CM98" s="228"/>
      <c r="CN98" s="228"/>
      <c r="CO98" s="228"/>
      <c r="CP98" s="228"/>
      <c r="CQ98" s="228"/>
      <c r="CR98" s="228"/>
      <c r="CS98" s="228"/>
      <c r="CT98" s="228"/>
      <c r="CU98" s="228"/>
      <c r="CV98" s="228"/>
      <c r="CW98" s="228"/>
      <c r="CX98" s="228"/>
      <c r="CY98" s="228"/>
      <c r="CZ98" s="228"/>
      <c r="DA98" s="228"/>
      <c r="DB98" s="228"/>
      <c r="DC98" s="228"/>
      <c r="DD98" s="228"/>
      <c r="DE98" s="228"/>
      <c r="DF98" s="228"/>
      <c r="DG98" s="228"/>
      <c r="DH98" s="228"/>
      <c r="DI98" s="228"/>
      <c r="DJ98" s="228"/>
      <c r="DK98" s="228"/>
      <c r="DL98" s="228"/>
      <c r="DM98" s="228"/>
      <c r="DN98" s="228"/>
      <c r="DO98" s="228"/>
      <c r="DP98" s="228"/>
      <c r="DQ98" s="228"/>
      <c r="DR98" s="228"/>
      <c r="DS98" s="228"/>
      <c r="DT98" s="228"/>
      <c r="DU98" s="228"/>
      <c r="DV98" s="228"/>
      <c r="DW98" s="228"/>
      <c r="DX98" s="228"/>
      <c r="DY98" s="228"/>
      <c r="DZ98" s="228"/>
      <c r="EA98" s="228"/>
      <c r="EB98" s="228"/>
      <c r="EC98" s="228"/>
      <c r="ED98" s="228"/>
      <c r="EE98" s="228"/>
      <c r="EF98" s="228"/>
      <c r="EG98" s="228"/>
      <c r="EH98" s="228"/>
      <c r="EI98" s="228"/>
      <c r="EJ98" s="228"/>
      <c r="EK98" s="228"/>
      <c r="EL98" s="228"/>
      <c r="EM98" s="228"/>
      <c r="EN98" s="228"/>
      <c r="EO98" s="228"/>
      <c r="EP98" s="228"/>
      <c r="EQ98" s="228"/>
      <c r="ER98" s="228"/>
      <c r="ES98" s="228"/>
      <c r="ET98" s="228"/>
      <c r="EU98" s="228"/>
      <c r="EV98" s="228"/>
      <c r="EW98" s="228"/>
      <c r="EX98" s="228"/>
      <c r="EY98" s="228"/>
      <c r="EZ98" s="228"/>
      <c r="FA98" s="228"/>
      <c r="FB98" s="228"/>
      <c r="FC98" s="228"/>
      <c r="FD98" s="228"/>
      <c r="FE98" s="228"/>
      <c r="FF98" s="228"/>
      <c r="FG98" s="228"/>
      <c r="FH98" s="228"/>
      <c r="FI98" s="228"/>
      <c r="FJ98" s="228"/>
      <c r="FK98" s="228"/>
      <c r="FL98" s="228"/>
      <c r="FM98" s="228"/>
      <c r="FN98" s="228"/>
      <c r="FO98" s="228"/>
      <c r="FP98" s="228"/>
      <c r="FQ98" s="228"/>
      <c r="FR98" s="228"/>
      <c r="FS98" s="228"/>
      <c r="FT98" s="228"/>
      <c r="FU98" s="228"/>
      <c r="FV98" s="228"/>
      <c r="FW98" s="228"/>
      <c r="FX98" s="228"/>
      <c r="FY98" s="228"/>
      <c r="FZ98" s="228"/>
      <c r="GA98" s="228"/>
      <c r="GB98" s="228"/>
      <c r="GC98" s="228"/>
      <c r="GD98" s="228"/>
      <c r="GE98" s="228"/>
      <c r="GF98" s="228"/>
      <c r="GG98" s="228"/>
      <c r="GH98" s="228"/>
      <c r="GI98" s="228"/>
      <c r="GJ98" s="228"/>
      <c r="GK98" s="228"/>
      <c r="GL98" s="228"/>
      <c r="GM98" s="228"/>
      <c r="GN98" s="228"/>
      <c r="GO98" s="228"/>
      <c r="GP98" s="228"/>
      <c r="GQ98" s="228"/>
      <c r="GR98" s="228"/>
      <c r="GS98" s="228"/>
      <c r="GT98" s="228"/>
      <c r="GU98" s="228"/>
      <c r="GV98" s="228"/>
      <c r="GW98" s="228"/>
      <c r="GX98" s="228"/>
      <c r="GY98" s="228"/>
      <c r="GZ98" s="228"/>
      <c r="HA98" s="228"/>
      <c r="HB98" s="228"/>
      <c r="HC98" s="228"/>
      <c r="HD98" s="228"/>
      <c r="HE98" s="228"/>
      <c r="HF98" s="228"/>
      <c r="HG98" s="228"/>
      <c r="HH98" s="228"/>
      <c r="HI98" s="228"/>
      <c r="HJ98" s="228"/>
      <c r="HK98" s="228"/>
      <c r="HL98" s="228"/>
      <c r="HM98" s="228"/>
      <c r="HN98" s="228"/>
      <c r="HO98" s="228"/>
      <c r="HP98" s="228"/>
      <c r="HQ98" s="228"/>
      <c r="HR98" s="228"/>
      <c r="HS98" s="228"/>
      <c r="HT98" s="228"/>
      <c r="HU98" s="228"/>
      <c r="HV98" s="228"/>
      <c r="HW98" s="228"/>
      <c r="HX98" s="228"/>
      <c r="HY98" s="228"/>
      <c r="HZ98" s="228"/>
      <c r="IA98" s="228"/>
      <c r="IB98" s="228"/>
      <c r="IC98" s="228"/>
      <c r="ID98" s="228"/>
      <c r="IE98" s="228"/>
      <c r="IF98" s="228"/>
      <c r="IG98" s="228"/>
      <c r="IH98" s="228"/>
      <c r="II98" s="228"/>
      <c r="IJ98" s="228"/>
      <c r="IK98" s="228"/>
      <c r="IL98" s="228"/>
      <c r="IM98" s="228"/>
      <c r="IN98" s="228"/>
      <c r="IO98" s="228"/>
      <c r="IP98" s="228"/>
      <c r="IQ98" s="228"/>
      <c r="IR98" s="228"/>
      <c r="IS98" s="228"/>
      <c r="IT98" s="228"/>
      <c r="IU98" s="228"/>
      <c r="IV98" s="228"/>
      <c r="IW98" s="228"/>
      <c r="IX98" s="228"/>
      <c r="IY98" s="228"/>
      <c r="IZ98" s="228"/>
      <c r="JA98" s="228"/>
      <c r="JB98" s="228"/>
      <c r="JC98" s="228"/>
      <c r="JD98" s="228"/>
      <c r="JE98" s="228"/>
      <c r="JF98" s="228"/>
      <c r="JG98" s="228"/>
      <c r="JH98" s="228"/>
      <c r="JI98" s="228"/>
      <c r="JJ98" s="228"/>
      <c r="JK98" s="228"/>
      <c r="JL98" s="228"/>
      <c r="JM98" s="228"/>
      <c r="JN98" s="228"/>
      <c r="JO98" s="228"/>
      <c r="JP98" s="228"/>
      <c r="JQ98" s="228"/>
      <c r="JR98" s="228"/>
      <c r="JS98" s="228"/>
      <c r="JT98" s="228"/>
      <c r="JU98" s="228"/>
      <c r="JV98" s="228"/>
      <c r="JW98" s="228"/>
      <c r="JX98" s="228"/>
      <c r="JY98" s="228"/>
      <c r="JZ98" s="228"/>
      <c r="KA98" s="228"/>
      <c r="KB98" s="228"/>
      <c r="KC98" s="228"/>
      <c r="KD98" s="228"/>
      <c r="KE98" s="228"/>
      <c r="KF98" s="228"/>
      <c r="KG98" s="228"/>
      <c r="KH98" s="228"/>
      <c r="KI98" s="228"/>
      <c r="KJ98" s="228"/>
      <c r="KK98" s="228"/>
      <c r="KL98" s="228"/>
      <c r="KM98" s="228"/>
      <c r="KN98" s="228"/>
      <c r="KO98" s="228"/>
      <c r="KP98" s="228"/>
      <c r="KQ98" s="228"/>
      <c r="KR98" s="228"/>
      <c r="KS98" s="228"/>
      <c r="KT98" s="228"/>
      <c r="KU98" s="228"/>
      <c r="KV98" s="228"/>
      <c r="KW98" s="479"/>
    </row>
    <row r="99" spans="1:309" s="226" customFormat="1" ht="21" customHeight="1">
      <c r="A99" s="109"/>
      <c r="B99" s="112">
        <v>93</v>
      </c>
      <c r="C99" s="53"/>
      <c r="D99" s="132" t="str">
        <f t="shared" si="12"/>
        <v/>
      </c>
      <c r="E99" s="132" t="str">
        <f t="shared" si="13"/>
        <v/>
      </c>
      <c r="F99" s="132" t="str">
        <f t="shared" si="14"/>
        <v/>
      </c>
      <c r="G99" s="132" t="str">
        <f t="shared" si="15"/>
        <v/>
      </c>
      <c r="H99" s="213" t="str">
        <f t="shared" si="16"/>
        <v/>
      </c>
      <c r="I99" s="227"/>
      <c r="J99" s="227"/>
      <c r="K99" s="227"/>
      <c r="L99" s="227"/>
      <c r="M99" s="227"/>
      <c r="N99" s="227"/>
      <c r="O99" s="227"/>
      <c r="P99" s="227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7"/>
      <c r="BB99" s="227"/>
      <c r="BC99" s="227"/>
      <c r="BD99" s="227"/>
      <c r="BE99" s="227"/>
      <c r="BF99" s="227"/>
      <c r="BG99" s="227"/>
      <c r="BH99" s="227"/>
      <c r="BI99" s="227"/>
      <c r="BJ99" s="227"/>
      <c r="BK99" s="227"/>
      <c r="BL99" s="227"/>
      <c r="BM99" s="227"/>
      <c r="BN99" s="227"/>
      <c r="BO99" s="227"/>
      <c r="BP99" s="227"/>
      <c r="BQ99" s="227"/>
      <c r="BR99" s="227"/>
      <c r="BS99" s="227"/>
      <c r="BT99" s="227"/>
      <c r="BU99" s="227"/>
      <c r="BV99" s="227"/>
      <c r="BW99" s="227"/>
      <c r="BX99" s="227"/>
      <c r="BY99" s="227"/>
      <c r="BZ99" s="227"/>
      <c r="CA99" s="227"/>
      <c r="CB99" s="227"/>
      <c r="CC99" s="227"/>
      <c r="CD99" s="227"/>
      <c r="CE99" s="227"/>
      <c r="CF99" s="227"/>
      <c r="CG99" s="227"/>
      <c r="CH99" s="227"/>
      <c r="CI99" s="227"/>
      <c r="CJ99" s="227"/>
      <c r="CK99" s="227"/>
      <c r="CL99" s="227"/>
      <c r="CM99" s="227"/>
      <c r="CN99" s="227"/>
      <c r="CO99" s="227"/>
      <c r="CP99" s="227"/>
      <c r="CQ99" s="227"/>
      <c r="CR99" s="227"/>
      <c r="CS99" s="227"/>
      <c r="CT99" s="227"/>
      <c r="CU99" s="227"/>
      <c r="CV99" s="227"/>
      <c r="CW99" s="227"/>
      <c r="CX99" s="227"/>
      <c r="CY99" s="227"/>
      <c r="CZ99" s="227"/>
      <c r="DA99" s="227"/>
      <c r="DB99" s="227"/>
      <c r="DC99" s="227"/>
      <c r="DD99" s="227"/>
      <c r="DE99" s="227"/>
      <c r="DF99" s="227"/>
      <c r="DG99" s="227"/>
      <c r="DH99" s="227"/>
      <c r="DI99" s="227"/>
      <c r="DJ99" s="227"/>
      <c r="DK99" s="227"/>
      <c r="DL99" s="227"/>
      <c r="DM99" s="227"/>
      <c r="DN99" s="227"/>
      <c r="DO99" s="227"/>
      <c r="DP99" s="227"/>
      <c r="DQ99" s="227"/>
      <c r="DR99" s="227"/>
      <c r="DS99" s="227"/>
      <c r="DT99" s="227"/>
      <c r="DU99" s="227"/>
      <c r="DV99" s="227"/>
      <c r="DW99" s="227"/>
      <c r="DX99" s="227"/>
      <c r="DY99" s="227"/>
      <c r="DZ99" s="227"/>
      <c r="EA99" s="227"/>
      <c r="EB99" s="227"/>
      <c r="EC99" s="227"/>
      <c r="ED99" s="227"/>
      <c r="EE99" s="227"/>
      <c r="EF99" s="227"/>
      <c r="EG99" s="227"/>
      <c r="EH99" s="227"/>
      <c r="EI99" s="227"/>
      <c r="EJ99" s="227"/>
      <c r="EK99" s="227"/>
      <c r="EL99" s="227"/>
      <c r="EM99" s="227"/>
      <c r="EN99" s="227"/>
      <c r="EO99" s="227"/>
      <c r="EP99" s="227"/>
      <c r="EQ99" s="227"/>
      <c r="ER99" s="227"/>
      <c r="ES99" s="227"/>
      <c r="ET99" s="227"/>
      <c r="EU99" s="227"/>
      <c r="EV99" s="227"/>
      <c r="EW99" s="227"/>
      <c r="EX99" s="227"/>
      <c r="EY99" s="227"/>
      <c r="EZ99" s="227"/>
      <c r="FA99" s="227"/>
      <c r="FB99" s="227"/>
      <c r="FC99" s="227"/>
      <c r="FD99" s="227"/>
      <c r="FE99" s="227"/>
      <c r="FF99" s="227"/>
      <c r="FG99" s="227"/>
      <c r="FH99" s="227"/>
      <c r="FI99" s="227"/>
      <c r="FJ99" s="227"/>
      <c r="FK99" s="227"/>
      <c r="FL99" s="227"/>
      <c r="FM99" s="227"/>
      <c r="FN99" s="227"/>
      <c r="FO99" s="227"/>
      <c r="FP99" s="227"/>
      <c r="FQ99" s="227"/>
      <c r="FR99" s="227"/>
      <c r="FS99" s="227"/>
      <c r="FT99" s="227"/>
      <c r="FU99" s="227"/>
      <c r="FV99" s="227"/>
      <c r="FW99" s="227"/>
      <c r="FX99" s="227"/>
      <c r="FY99" s="227"/>
      <c r="FZ99" s="227"/>
      <c r="GA99" s="227"/>
      <c r="GB99" s="227"/>
      <c r="GC99" s="227"/>
      <c r="GD99" s="227"/>
      <c r="GE99" s="227"/>
      <c r="GF99" s="227"/>
      <c r="GG99" s="227"/>
      <c r="GH99" s="227"/>
      <c r="GI99" s="227"/>
      <c r="GJ99" s="227"/>
      <c r="GK99" s="227"/>
      <c r="GL99" s="227"/>
      <c r="GM99" s="227"/>
      <c r="GN99" s="227"/>
      <c r="GO99" s="227"/>
      <c r="GP99" s="227"/>
      <c r="GQ99" s="227"/>
      <c r="GR99" s="227"/>
      <c r="GS99" s="227"/>
      <c r="GT99" s="227"/>
      <c r="GU99" s="227"/>
      <c r="GV99" s="227"/>
      <c r="GW99" s="227"/>
      <c r="GX99" s="227"/>
      <c r="GY99" s="227"/>
      <c r="GZ99" s="227"/>
      <c r="HA99" s="227"/>
      <c r="HB99" s="227"/>
      <c r="HC99" s="227"/>
      <c r="HD99" s="227"/>
      <c r="HE99" s="227"/>
      <c r="HF99" s="227"/>
      <c r="HG99" s="227"/>
      <c r="HH99" s="227"/>
      <c r="HI99" s="227"/>
      <c r="HJ99" s="227"/>
      <c r="HK99" s="227"/>
      <c r="HL99" s="227"/>
      <c r="HM99" s="227"/>
      <c r="HN99" s="227"/>
      <c r="HO99" s="227"/>
      <c r="HP99" s="227"/>
      <c r="HQ99" s="227"/>
      <c r="HR99" s="227"/>
      <c r="HS99" s="227"/>
      <c r="HT99" s="227"/>
      <c r="HU99" s="227"/>
      <c r="HV99" s="227"/>
      <c r="HW99" s="227"/>
      <c r="HX99" s="227"/>
      <c r="HY99" s="227"/>
      <c r="HZ99" s="227"/>
      <c r="IA99" s="227"/>
      <c r="IB99" s="227"/>
      <c r="IC99" s="227"/>
      <c r="ID99" s="227"/>
      <c r="IE99" s="227"/>
      <c r="IF99" s="227"/>
      <c r="IG99" s="227"/>
      <c r="IH99" s="227"/>
      <c r="II99" s="227"/>
      <c r="IJ99" s="227"/>
      <c r="IK99" s="227"/>
      <c r="IL99" s="227"/>
      <c r="IM99" s="227"/>
      <c r="IN99" s="227"/>
      <c r="IO99" s="227"/>
      <c r="IP99" s="227"/>
      <c r="IQ99" s="227"/>
      <c r="IR99" s="227"/>
      <c r="IS99" s="227"/>
      <c r="IT99" s="227"/>
      <c r="IU99" s="227"/>
      <c r="IV99" s="227"/>
      <c r="IW99" s="227"/>
      <c r="IX99" s="227"/>
      <c r="IY99" s="227"/>
      <c r="IZ99" s="227"/>
      <c r="JA99" s="227"/>
      <c r="JB99" s="227"/>
      <c r="JC99" s="227"/>
      <c r="JD99" s="227"/>
      <c r="JE99" s="227"/>
      <c r="JF99" s="227"/>
      <c r="JG99" s="227"/>
      <c r="JH99" s="227"/>
      <c r="JI99" s="227"/>
      <c r="JJ99" s="227"/>
      <c r="JK99" s="227"/>
      <c r="JL99" s="227"/>
      <c r="JM99" s="227"/>
      <c r="JN99" s="227"/>
      <c r="JO99" s="227"/>
      <c r="JP99" s="227"/>
      <c r="JQ99" s="227"/>
      <c r="JR99" s="227"/>
      <c r="JS99" s="227"/>
      <c r="JT99" s="227"/>
      <c r="JU99" s="227"/>
      <c r="JV99" s="227"/>
      <c r="JW99" s="227"/>
      <c r="JX99" s="227"/>
      <c r="JY99" s="227"/>
      <c r="JZ99" s="227"/>
      <c r="KA99" s="227"/>
      <c r="KB99" s="227"/>
      <c r="KC99" s="227"/>
      <c r="KD99" s="227"/>
      <c r="KE99" s="227"/>
      <c r="KF99" s="227"/>
      <c r="KG99" s="227"/>
      <c r="KH99" s="227"/>
      <c r="KI99" s="227"/>
      <c r="KJ99" s="227"/>
      <c r="KK99" s="227"/>
      <c r="KL99" s="227"/>
      <c r="KM99" s="227"/>
      <c r="KN99" s="227"/>
      <c r="KO99" s="227"/>
      <c r="KP99" s="227"/>
      <c r="KQ99" s="227"/>
      <c r="KR99" s="227"/>
      <c r="KS99" s="227"/>
      <c r="KT99" s="227"/>
      <c r="KU99" s="227"/>
      <c r="KV99" s="227"/>
      <c r="KW99" s="479"/>
    </row>
    <row r="100" spans="1:309" s="226" customFormat="1" ht="21" customHeight="1" thickBot="1">
      <c r="A100" s="109"/>
      <c r="B100" s="112">
        <v>94</v>
      </c>
      <c r="C100" s="116"/>
      <c r="D100" s="136" t="str">
        <f t="shared" si="12"/>
        <v/>
      </c>
      <c r="E100" s="138" t="str">
        <f t="shared" si="13"/>
        <v/>
      </c>
      <c r="F100" s="138" t="str">
        <f t="shared" si="14"/>
        <v/>
      </c>
      <c r="G100" s="138" t="str">
        <f t="shared" si="15"/>
        <v/>
      </c>
      <c r="H100" s="138" t="str">
        <f t="shared" si="16"/>
        <v/>
      </c>
      <c r="I100" s="228"/>
      <c r="J100" s="228"/>
      <c r="K100" s="228"/>
      <c r="L100" s="228"/>
      <c r="M100" s="228"/>
      <c r="N100" s="228"/>
      <c r="O100" s="228"/>
      <c r="P100" s="228"/>
      <c r="Q100" s="228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  <c r="AX100" s="228"/>
      <c r="AY100" s="228"/>
      <c r="AZ100" s="228"/>
      <c r="BA100" s="228"/>
      <c r="BB100" s="228"/>
      <c r="BC100" s="228"/>
      <c r="BD100" s="228"/>
      <c r="BE100" s="228"/>
      <c r="BF100" s="228"/>
      <c r="BG100" s="228"/>
      <c r="BH100" s="228"/>
      <c r="BI100" s="228"/>
      <c r="BJ100" s="228"/>
      <c r="BK100" s="228"/>
      <c r="BL100" s="228"/>
      <c r="BM100" s="228"/>
      <c r="BN100" s="228"/>
      <c r="BO100" s="228"/>
      <c r="BP100" s="228"/>
      <c r="BQ100" s="228"/>
      <c r="BR100" s="228"/>
      <c r="BS100" s="228"/>
      <c r="BT100" s="228"/>
      <c r="BU100" s="228"/>
      <c r="BV100" s="228"/>
      <c r="BW100" s="228"/>
      <c r="BX100" s="228"/>
      <c r="BY100" s="228"/>
      <c r="BZ100" s="228"/>
      <c r="CA100" s="228"/>
      <c r="CB100" s="228"/>
      <c r="CC100" s="228"/>
      <c r="CD100" s="228"/>
      <c r="CE100" s="228"/>
      <c r="CF100" s="228"/>
      <c r="CG100" s="228"/>
      <c r="CH100" s="228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228"/>
      <c r="DM100" s="228"/>
      <c r="DN100" s="228"/>
      <c r="DO100" s="228"/>
      <c r="DP100" s="228"/>
      <c r="DQ100" s="228"/>
      <c r="DR100" s="228"/>
      <c r="DS100" s="228"/>
      <c r="DT100" s="228"/>
      <c r="DU100" s="228"/>
      <c r="DV100" s="228"/>
      <c r="DW100" s="228"/>
      <c r="DX100" s="228"/>
      <c r="DY100" s="228"/>
      <c r="DZ100" s="228"/>
      <c r="EA100" s="228"/>
      <c r="EB100" s="228"/>
      <c r="EC100" s="228"/>
      <c r="ED100" s="228"/>
      <c r="EE100" s="228"/>
      <c r="EF100" s="228"/>
      <c r="EG100" s="228"/>
      <c r="EH100" s="228"/>
      <c r="EI100" s="228"/>
      <c r="EJ100" s="228"/>
      <c r="EK100" s="228"/>
      <c r="EL100" s="228"/>
      <c r="EM100" s="228"/>
      <c r="EN100" s="228"/>
      <c r="EO100" s="228"/>
      <c r="EP100" s="228"/>
      <c r="EQ100" s="228"/>
      <c r="ER100" s="228"/>
      <c r="ES100" s="228"/>
      <c r="ET100" s="228"/>
      <c r="EU100" s="228"/>
      <c r="EV100" s="228"/>
      <c r="EW100" s="228"/>
      <c r="EX100" s="228"/>
      <c r="EY100" s="228"/>
      <c r="EZ100" s="228"/>
      <c r="FA100" s="228"/>
      <c r="FB100" s="228"/>
      <c r="FC100" s="228"/>
      <c r="FD100" s="228"/>
      <c r="FE100" s="228"/>
      <c r="FF100" s="228"/>
      <c r="FG100" s="228"/>
      <c r="FH100" s="228"/>
      <c r="FI100" s="228"/>
      <c r="FJ100" s="228"/>
      <c r="FK100" s="228"/>
      <c r="FL100" s="228"/>
      <c r="FM100" s="228"/>
      <c r="FN100" s="228"/>
      <c r="FO100" s="228"/>
      <c r="FP100" s="228"/>
      <c r="FQ100" s="228"/>
      <c r="FR100" s="228"/>
      <c r="FS100" s="228"/>
      <c r="FT100" s="228"/>
      <c r="FU100" s="228"/>
      <c r="FV100" s="228"/>
      <c r="FW100" s="228"/>
      <c r="FX100" s="228"/>
      <c r="FY100" s="228"/>
      <c r="FZ100" s="228"/>
      <c r="GA100" s="228"/>
      <c r="GB100" s="228"/>
      <c r="GC100" s="228"/>
      <c r="GD100" s="228"/>
      <c r="GE100" s="228"/>
      <c r="GF100" s="228"/>
      <c r="GG100" s="228"/>
      <c r="GH100" s="228"/>
      <c r="GI100" s="228"/>
      <c r="GJ100" s="228"/>
      <c r="GK100" s="228"/>
      <c r="GL100" s="228"/>
      <c r="GM100" s="228"/>
      <c r="GN100" s="228"/>
      <c r="GO100" s="228"/>
      <c r="GP100" s="228"/>
      <c r="GQ100" s="228"/>
      <c r="GR100" s="228"/>
      <c r="GS100" s="228"/>
      <c r="GT100" s="228"/>
      <c r="GU100" s="228"/>
      <c r="GV100" s="228"/>
      <c r="GW100" s="228"/>
      <c r="GX100" s="228"/>
      <c r="GY100" s="228"/>
      <c r="GZ100" s="228"/>
      <c r="HA100" s="228"/>
      <c r="HB100" s="228"/>
      <c r="HC100" s="228"/>
      <c r="HD100" s="228"/>
      <c r="HE100" s="228"/>
      <c r="HF100" s="228"/>
      <c r="HG100" s="228"/>
      <c r="HH100" s="228"/>
      <c r="HI100" s="228"/>
      <c r="HJ100" s="228"/>
      <c r="HK100" s="228"/>
      <c r="HL100" s="228"/>
      <c r="HM100" s="228"/>
      <c r="HN100" s="228"/>
      <c r="HO100" s="228"/>
      <c r="HP100" s="228"/>
      <c r="HQ100" s="228"/>
      <c r="HR100" s="228"/>
      <c r="HS100" s="228"/>
      <c r="HT100" s="228"/>
      <c r="HU100" s="228"/>
      <c r="HV100" s="228"/>
      <c r="HW100" s="228"/>
      <c r="HX100" s="228"/>
      <c r="HY100" s="228"/>
      <c r="HZ100" s="228"/>
      <c r="IA100" s="228"/>
      <c r="IB100" s="228"/>
      <c r="IC100" s="228"/>
      <c r="ID100" s="228"/>
      <c r="IE100" s="228"/>
      <c r="IF100" s="228"/>
      <c r="IG100" s="228"/>
      <c r="IH100" s="228"/>
      <c r="II100" s="228"/>
      <c r="IJ100" s="228"/>
      <c r="IK100" s="228"/>
      <c r="IL100" s="228"/>
      <c r="IM100" s="228"/>
      <c r="IN100" s="228"/>
      <c r="IO100" s="228"/>
      <c r="IP100" s="228"/>
      <c r="IQ100" s="228"/>
      <c r="IR100" s="228"/>
      <c r="IS100" s="228"/>
      <c r="IT100" s="228"/>
      <c r="IU100" s="228"/>
      <c r="IV100" s="228"/>
      <c r="IW100" s="228"/>
      <c r="IX100" s="228"/>
      <c r="IY100" s="228"/>
      <c r="IZ100" s="228"/>
      <c r="JA100" s="228"/>
      <c r="JB100" s="228"/>
      <c r="JC100" s="228"/>
      <c r="JD100" s="228"/>
      <c r="JE100" s="228"/>
      <c r="JF100" s="228"/>
      <c r="JG100" s="228"/>
      <c r="JH100" s="228"/>
      <c r="JI100" s="228"/>
      <c r="JJ100" s="228"/>
      <c r="JK100" s="228"/>
      <c r="JL100" s="228"/>
      <c r="JM100" s="228"/>
      <c r="JN100" s="228"/>
      <c r="JO100" s="228"/>
      <c r="JP100" s="228"/>
      <c r="JQ100" s="228"/>
      <c r="JR100" s="228"/>
      <c r="JS100" s="228"/>
      <c r="JT100" s="228"/>
      <c r="JU100" s="228"/>
      <c r="JV100" s="228"/>
      <c r="JW100" s="228"/>
      <c r="JX100" s="228"/>
      <c r="JY100" s="228"/>
      <c r="JZ100" s="228"/>
      <c r="KA100" s="228"/>
      <c r="KB100" s="228"/>
      <c r="KC100" s="228"/>
      <c r="KD100" s="228"/>
      <c r="KE100" s="228"/>
      <c r="KF100" s="228"/>
      <c r="KG100" s="228"/>
      <c r="KH100" s="228"/>
      <c r="KI100" s="228"/>
      <c r="KJ100" s="228"/>
      <c r="KK100" s="228"/>
      <c r="KL100" s="228"/>
      <c r="KM100" s="228"/>
      <c r="KN100" s="228"/>
      <c r="KO100" s="228"/>
      <c r="KP100" s="228"/>
      <c r="KQ100" s="228"/>
      <c r="KR100" s="228"/>
      <c r="KS100" s="228"/>
      <c r="KT100" s="228"/>
      <c r="KU100" s="228"/>
      <c r="KV100" s="228"/>
      <c r="KW100" s="479"/>
    </row>
    <row r="101" spans="1:309" s="226" customFormat="1" ht="21" customHeight="1">
      <c r="A101" s="109"/>
      <c r="B101" s="112">
        <v>95</v>
      </c>
      <c r="C101" s="53"/>
      <c r="D101" s="132" t="str">
        <f t="shared" si="12"/>
        <v/>
      </c>
      <c r="E101" s="132" t="str">
        <f t="shared" si="13"/>
        <v/>
      </c>
      <c r="F101" s="132" t="str">
        <f t="shared" si="14"/>
        <v/>
      </c>
      <c r="G101" s="132" t="str">
        <f t="shared" si="15"/>
        <v/>
      </c>
      <c r="H101" s="213" t="str">
        <f t="shared" si="16"/>
        <v/>
      </c>
      <c r="I101" s="227"/>
      <c r="J101" s="227"/>
      <c r="K101" s="227"/>
      <c r="L101" s="227"/>
      <c r="M101" s="227"/>
      <c r="N101" s="227"/>
      <c r="O101" s="227"/>
      <c r="P101" s="227"/>
      <c r="Q101" s="227"/>
      <c r="R101" s="227"/>
      <c r="S101" s="227"/>
      <c r="T101" s="227"/>
      <c r="U101" s="227"/>
      <c r="V101" s="227"/>
      <c r="W101" s="227"/>
      <c r="X101" s="227"/>
      <c r="Y101" s="227"/>
      <c r="Z101" s="227"/>
      <c r="AA101" s="227"/>
      <c r="AB101" s="227"/>
      <c r="AC101" s="227"/>
      <c r="AD101" s="227"/>
      <c r="AE101" s="227"/>
      <c r="AF101" s="227"/>
      <c r="AG101" s="227"/>
      <c r="AH101" s="227"/>
      <c r="AI101" s="227"/>
      <c r="AJ101" s="227"/>
      <c r="AK101" s="227"/>
      <c r="AL101" s="227"/>
      <c r="AM101" s="227"/>
      <c r="AN101" s="227"/>
      <c r="AO101" s="227"/>
      <c r="AP101" s="227"/>
      <c r="AQ101" s="227"/>
      <c r="AR101" s="227"/>
      <c r="AS101" s="227"/>
      <c r="AT101" s="227"/>
      <c r="AU101" s="227"/>
      <c r="AV101" s="227"/>
      <c r="AW101" s="227"/>
      <c r="AX101" s="227"/>
      <c r="AY101" s="227"/>
      <c r="AZ101" s="227"/>
      <c r="BA101" s="227"/>
      <c r="BB101" s="227"/>
      <c r="BC101" s="227"/>
      <c r="BD101" s="227"/>
      <c r="BE101" s="227"/>
      <c r="BF101" s="227"/>
      <c r="BG101" s="227"/>
      <c r="BH101" s="227"/>
      <c r="BI101" s="227"/>
      <c r="BJ101" s="227"/>
      <c r="BK101" s="227"/>
      <c r="BL101" s="227"/>
      <c r="BM101" s="227"/>
      <c r="BN101" s="227"/>
      <c r="BO101" s="227"/>
      <c r="BP101" s="227"/>
      <c r="BQ101" s="227"/>
      <c r="BR101" s="227"/>
      <c r="BS101" s="227"/>
      <c r="BT101" s="227"/>
      <c r="BU101" s="227"/>
      <c r="BV101" s="227"/>
      <c r="BW101" s="227"/>
      <c r="BX101" s="227"/>
      <c r="BY101" s="227"/>
      <c r="BZ101" s="227"/>
      <c r="CA101" s="227"/>
      <c r="CB101" s="227"/>
      <c r="CC101" s="227"/>
      <c r="CD101" s="227"/>
      <c r="CE101" s="227"/>
      <c r="CF101" s="227"/>
      <c r="CG101" s="227"/>
      <c r="CH101" s="227"/>
      <c r="CI101" s="227"/>
      <c r="CJ101" s="227"/>
      <c r="CK101" s="227"/>
      <c r="CL101" s="227"/>
      <c r="CM101" s="227"/>
      <c r="CN101" s="227"/>
      <c r="CO101" s="227"/>
      <c r="CP101" s="227"/>
      <c r="CQ101" s="227"/>
      <c r="CR101" s="227"/>
      <c r="CS101" s="227"/>
      <c r="CT101" s="227"/>
      <c r="CU101" s="227"/>
      <c r="CV101" s="227"/>
      <c r="CW101" s="227"/>
      <c r="CX101" s="227"/>
      <c r="CY101" s="227"/>
      <c r="CZ101" s="227"/>
      <c r="DA101" s="227"/>
      <c r="DB101" s="227"/>
      <c r="DC101" s="227"/>
      <c r="DD101" s="227"/>
      <c r="DE101" s="227"/>
      <c r="DF101" s="227"/>
      <c r="DG101" s="227"/>
      <c r="DH101" s="227"/>
      <c r="DI101" s="227"/>
      <c r="DJ101" s="227"/>
      <c r="DK101" s="227"/>
      <c r="DL101" s="227"/>
      <c r="DM101" s="227"/>
      <c r="DN101" s="227"/>
      <c r="DO101" s="227"/>
      <c r="DP101" s="227"/>
      <c r="DQ101" s="227"/>
      <c r="DR101" s="227"/>
      <c r="DS101" s="227"/>
      <c r="DT101" s="227"/>
      <c r="DU101" s="227"/>
      <c r="DV101" s="227"/>
      <c r="DW101" s="227"/>
      <c r="DX101" s="227"/>
      <c r="DY101" s="227"/>
      <c r="DZ101" s="227"/>
      <c r="EA101" s="227"/>
      <c r="EB101" s="227"/>
      <c r="EC101" s="227"/>
      <c r="ED101" s="227"/>
      <c r="EE101" s="227"/>
      <c r="EF101" s="227"/>
      <c r="EG101" s="227"/>
      <c r="EH101" s="227"/>
      <c r="EI101" s="227"/>
      <c r="EJ101" s="227"/>
      <c r="EK101" s="227"/>
      <c r="EL101" s="227"/>
      <c r="EM101" s="227"/>
      <c r="EN101" s="227"/>
      <c r="EO101" s="227"/>
      <c r="EP101" s="227"/>
      <c r="EQ101" s="227"/>
      <c r="ER101" s="227"/>
      <c r="ES101" s="227"/>
      <c r="ET101" s="227"/>
      <c r="EU101" s="227"/>
      <c r="EV101" s="227"/>
      <c r="EW101" s="227"/>
      <c r="EX101" s="227"/>
      <c r="EY101" s="227"/>
      <c r="EZ101" s="227"/>
      <c r="FA101" s="227"/>
      <c r="FB101" s="227"/>
      <c r="FC101" s="227"/>
      <c r="FD101" s="227"/>
      <c r="FE101" s="227"/>
      <c r="FF101" s="227"/>
      <c r="FG101" s="227"/>
      <c r="FH101" s="227"/>
      <c r="FI101" s="227"/>
      <c r="FJ101" s="227"/>
      <c r="FK101" s="227"/>
      <c r="FL101" s="227"/>
      <c r="FM101" s="227"/>
      <c r="FN101" s="227"/>
      <c r="FO101" s="227"/>
      <c r="FP101" s="227"/>
      <c r="FQ101" s="227"/>
      <c r="FR101" s="227"/>
      <c r="FS101" s="227"/>
      <c r="FT101" s="227"/>
      <c r="FU101" s="227"/>
      <c r="FV101" s="227"/>
      <c r="FW101" s="227"/>
      <c r="FX101" s="227"/>
      <c r="FY101" s="227"/>
      <c r="FZ101" s="227"/>
      <c r="GA101" s="227"/>
      <c r="GB101" s="227"/>
      <c r="GC101" s="227"/>
      <c r="GD101" s="227"/>
      <c r="GE101" s="227"/>
      <c r="GF101" s="227"/>
      <c r="GG101" s="227"/>
      <c r="GH101" s="227"/>
      <c r="GI101" s="227"/>
      <c r="GJ101" s="227"/>
      <c r="GK101" s="227"/>
      <c r="GL101" s="227"/>
      <c r="GM101" s="227"/>
      <c r="GN101" s="227"/>
      <c r="GO101" s="227"/>
      <c r="GP101" s="227"/>
      <c r="GQ101" s="227"/>
      <c r="GR101" s="227"/>
      <c r="GS101" s="227"/>
      <c r="GT101" s="227"/>
      <c r="GU101" s="227"/>
      <c r="GV101" s="227"/>
      <c r="GW101" s="227"/>
      <c r="GX101" s="227"/>
      <c r="GY101" s="227"/>
      <c r="GZ101" s="227"/>
      <c r="HA101" s="227"/>
      <c r="HB101" s="227"/>
      <c r="HC101" s="227"/>
      <c r="HD101" s="227"/>
      <c r="HE101" s="227"/>
      <c r="HF101" s="227"/>
      <c r="HG101" s="227"/>
      <c r="HH101" s="227"/>
      <c r="HI101" s="227"/>
      <c r="HJ101" s="227"/>
      <c r="HK101" s="227"/>
      <c r="HL101" s="227"/>
      <c r="HM101" s="227"/>
      <c r="HN101" s="227"/>
      <c r="HO101" s="227"/>
      <c r="HP101" s="227"/>
      <c r="HQ101" s="227"/>
      <c r="HR101" s="227"/>
      <c r="HS101" s="227"/>
      <c r="HT101" s="227"/>
      <c r="HU101" s="227"/>
      <c r="HV101" s="227"/>
      <c r="HW101" s="227"/>
      <c r="HX101" s="227"/>
      <c r="HY101" s="227"/>
      <c r="HZ101" s="227"/>
      <c r="IA101" s="227"/>
      <c r="IB101" s="227"/>
      <c r="IC101" s="227"/>
      <c r="ID101" s="227"/>
      <c r="IE101" s="227"/>
      <c r="IF101" s="227"/>
      <c r="IG101" s="227"/>
      <c r="IH101" s="227"/>
      <c r="II101" s="227"/>
      <c r="IJ101" s="227"/>
      <c r="IK101" s="227"/>
      <c r="IL101" s="227"/>
      <c r="IM101" s="227"/>
      <c r="IN101" s="227"/>
      <c r="IO101" s="227"/>
      <c r="IP101" s="227"/>
      <c r="IQ101" s="227"/>
      <c r="IR101" s="227"/>
      <c r="IS101" s="227"/>
      <c r="IT101" s="227"/>
      <c r="IU101" s="227"/>
      <c r="IV101" s="227"/>
      <c r="IW101" s="227"/>
      <c r="IX101" s="227"/>
      <c r="IY101" s="227"/>
      <c r="IZ101" s="227"/>
      <c r="JA101" s="227"/>
      <c r="JB101" s="227"/>
      <c r="JC101" s="227"/>
      <c r="JD101" s="227"/>
      <c r="JE101" s="227"/>
      <c r="JF101" s="227"/>
      <c r="JG101" s="227"/>
      <c r="JH101" s="227"/>
      <c r="JI101" s="227"/>
      <c r="JJ101" s="227"/>
      <c r="JK101" s="227"/>
      <c r="JL101" s="227"/>
      <c r="JM101" s="227"/>
      <c r="JN101" s="227"/>
      <c r="JO101" s="227"/>
      <c r="JP101" s="227"/>
      <c r="JQ101" s="227"/>
      <c r="JR101" s="227"/>
      <c r="JS101" s="227"/>
      <c r="JT101" s="227"/>
      <c r="JU101" s="227"/>
      <c r="JV101" s="227"/>
      <c r="JW101" s="227"/>
      <c r="JX101" s="227"/>
      <c r="JY101" s="227"/>
      <c r="JZ101" s="227"/>
      <c r="KA101" s="227"/>
      <c r="KB101" s="227"/>
      <c r="KC101" s="227"/>
      <c r="KD101" s="227"/>
      <c r="KE101" s="227"/>
      <c r="KF101" s="227"/>
      <c r="KG101" s="227"/>
      <c r="KH101" s="227"/>
      <c r="KI101" s="227"/>
      <c r="KJ101" s="227"/>
      <c r="KK101" s="227"/>
      <c r="KL101" s="227"/>
      <c r="KM101" s="227"/>
      <c r="KN101" s="227"/>
      <c r="KO101" s="227"/>
      <c r="KP101" s="227"/>
      <c r="KQ101" s="227"/>
      <c r="KR101" s="227"/>
      <c r="KS101" s="227"/>
      <c r="KT101" s="227"/>
      <c r="KU101" s="227"/>
      <c r="KV101" s="227"/>
      <c r="KW101" s="479"/>
    </row>
    <row r="102" spans="1:309" s="226" customFormat="1" ht="21" customHeight="1" thickBot="1">
      <c r="A102" s="109"/>
      <c r="B102" s="112">
        <v>96</v>
      </c>
      <c r="C102" s="116"/>
      <c r="D102" s="136" t="str">
        <f t="shared" si="12"/>
        <v/>
      </c>
      <c r="E102" s="138" t="str">
        <f t="shared" si="13"/>
        <v/>
      </c>
      <c r="F102" s="138" t="str">
        <f t="shared" si="14"/>
        <v/>
      </c>
      <c r="G102" s="138" t="str">
        <f t="shared" si="15"/>
        <v/>
      </c>
      <c r="H102" s="138" t="str">
        <f t="shared" si="16"/>
        <v/>
      </c>
      <c r="I102" s="228"/>
      <c r="J102" s="228"/>
      <c r="K102" s="228"/>
      <c r="L102" s="228"/>
      <c r="M102" s="228"/>
      <c r="N102" s="228"/>
      <c r="O102" s="228"/>
      <c r="P102" s="228"/>
      <c r="Q102" s="228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  <c r="AX102" s="228"/>
      <c r="AY102" s="228"/>
      <c r="AZ102" s="228"/>
      <c r="BA102" s="228"/>
      <c r="BB102" s="228"/>
      <c r="BC102" s="228"/>
      <c r="BD102" s="228"/>
      <c r="BE102" s="228"/>
      <c r="BF102" s="228"/>
      <c r="BG102" s="228"/>
      <c r="BH102" s="228"/>
      <c r="BI102" s="228"/>
      <c r="BJ102" s="228"/>
      <c r="BK102" s="228"/>
      <c r="BL102" s="228"/>
      <c r="BM102" s="228"/>
      <c r="BN102" s="228"/>
      <c r="BO102" s="228"/>
      <c r="BP102" s="228"/>
      <c r="BQ102" s="228"/>
      <c r="BR102" s="228"/>
      <c r="BS102" s="228"/>
      <c r="BT102" s="228"/>
      <c r="BU102" s="228"/>
      <c r="BV102" s="228"/>
      <c r="BW102" s="228"/>
      <c r="BX102" s="228"/>
      <c r="BY102" s="228"/>
      <c r="BZ102" s="228"/>
      <c r="CA102" s="228"/>
      <c r="CB102" s="228"/>
      <c r="CC102" s="228"/>
      <c r="CD102" s="228"/>
      <c r="CE102" s="228"/>
      <c r="CF102" s="228"/>
      <c r="CG102" s="228"/>
      <c r="CH102" s="228"/>
      <c r="CI102" s="228"/>
      <c r="CJ102" s="228"/>
      <c r="CK102" s="228"/>
      <c r="CL102" s="228"/>
      <c r="CM102" s="228"/>
      <c r="CN102" s="228"/>
      <c r="CO102" s="228"/>
      <c r="CP102" s="228"/>
      <c r="CQ102" s="228"/>
      <c r="CR102" s="228"/>
      <c r="CS102" s="228"/>
      <c r="CT102" s="228"/>
      <c r="CU102" s="228"/>
      <c r="CV102" s="228"/>
      <c r="CW102" s="228"/>
      <c r="CX102" s="228"/>
      <c r="CY102" s="228"/>
      <c r="CZ102" s="228"/>
      <c r="DA102" s="228"/>
      <c r="DB102" s="228"/>
      <c r="DC102" s="228"/>
      <c r="DD102" s="228"/>
      <c r="DE102" s="228"/>
      <c r="DF102" s="228"/>
      <c r="DG102" s="228"/>
      <c r="DH102" s="228"/>
      <c r="DI102" s="228"/>
      <c r="DJ102" s="228"/>
      <c r="DK102" s="228"/>
      <c r="DL102" s="228"/>
      <c r="DM102" s="228"/>
      <c r="DN102" s="228"/>
      <c r="DO102" s="228"/>
      <c r="DP102" s="228"/>
      <c r="DQ102" s="228"/>
      <c r="DR102" s="228"/>
      <c r="DS102" s="228"/>
      <c r="DT102" s="228"/>
      <c r="DU102" s="228"/>
      <c r="DV102" s="228"/>
      <c r="DW102" s="228"/>
      <c r="DX102" s="228"/>
      <c r="DY102" s="228"/>
      <c r="DZ102" s="228"/>
      <c r="EA102" s="228"/>
      <c r="EB102" s="228"/>
      <c r="EC102" s="228"/>
      <c r="ED102" s="228"/>
      <c r="EE102" s="228"/>
      <c r="EF102" s="228"/>
      <c r="EG102" s="228"/>
      <c r="EH102" s="228"/>
      <c r="EI102" s="228"/>
      <c r="EJ102" s="228"/>
      <c r="EK102" s="228"/>
      <c r="EL102" s="228"/>
      <c r="EM102" s="228"/>
      <c r="EN102" s="228"/>
      <c r="EO102" s="228"/>
      <c r="EP102" s="228"/>
      <c r="EQ102" s="228"/>
      <c r="ER102" s="228"/>
      <c r="ES102" s="228"/>
      <c r="ET102" s="228"/>
      <c r="EU102" s="228"/>
      <c r="EV102" s="228"/>
      <c r="EW102" s="228"/>
      <c r="EX102" s="228"/>
      <c r="EY102" s="228"/>
      <c r="EZ102" s="228"/>
      <c r="FA102" s="228"/>
      <c r="FB102" s="228"/>
      <c r="FC102" s="228"/>
      <c r="FD102" s="228"/>
      <c r="FE102" s="228"/>
      <c r="FF102" s="228"/>
      <c r="FG102" s="228"/>
      <c r="FH102" s="228"/>
      <c r="FI102" s="228"/>
      <c r="FJ102" s="228"/>
      <c r="FK102" s="228"/>
      <c r="FL102" s="228"/>
      <c r="FM102" s="228"/>
      <c r="FN102" s="228"/>
      <c r="FO102" s="228"/>
      <c r="FP102" s="228"/>
      <c r="FQ102" s="228"/>
      <c r="FR102" s="228"/>
      <c r="FS102" s="228"/>
      <c r="FT102" s="228"/>
      <c r="FU102" s="228"/>
      <c r="FV102" s="228"/>
      <c r="FW102" s="228"/>
      <c r="FX102" s="228"/>
      <c r="FY102" s="228"/>
      <c r="FZ102" s="228"/>
      <c r="GA102" s="228"/>
      <c r="GB102" s="228"/>
      <c r="GC102" s="228"/>
      <c r="GD102" s="228"/>
      <c r="GE102" s="228"/>
      <c r="GF102" s="228"/>
      <c r="GG102" s="228"/>
      <c r="GH102" s="228"/>
      <c r="GI102" s="228"/>
      <c r="GJ102" s="228"/>
      <c r="GK102" s="228"/>
      <c r="GL102" s="228"/>
      <c r="GM102" s="228"/>
      <c r="GN102" s="228"/>
      <c r="GO102" s="228"/>
      <c r="GP102" s="228"/>
      <c r="GQ102" s="228"/>
      <c r="GR102" s="228"/>
      <c r="GS102" s="228"/>
      <c r="GT102" s="228"/>
      <c r="GU102" s="228"/>
      <c r="GV102" s="228"/>
      <c r="GW102" s="228"/>
      <c r="GX102" s="228"/>
      <c r="GY102" s="228"/>
      <c r="GZ102" s="228"/>
      <c r="HA102" s="228"/>
      <c r="HB102" s="228"/>
      <c r="HC102" s="228"/>
      <c r="HD102" s="228"/>
      <c r="HE102" s="228"/>
      <c r="HF102" s="228"/>
      <c r="HG102" s="228"/>
      <c r="HH102" s="228"/>
      <c r="HI102" s="228"/>
      <c r="HJ102" s="228"/>
      <c r="HK102" s="228"/>
      <c r="HL102" s="228"/>
      <c r="HM102" s="228"/>
      <c r="HN102" s="228"/>
      <c r="HO102" s="228"/>
      <c r="HP102" s="228"/>
      <c r="HQ102" s="228"/>
      <c r="HR102" s="228"/>
      <c r="HS102" s="228"/>
      <c r="HT102" s="228"/>
      <c r="HU102" s="228"/>
      <c r="HV102" s="228"/>
      <c r="HW102" s="228"/>
      <c r="HX102" s="228"/>
      <c r="HY102" s="228"/>
      <c r="HZ102" s="228"/>
      <c r="IA102" s="228"/>
      <c r="IB102" s="228"/>
      <c r="IC102" s="228"/>
      <c r="ID102" s="228"/>
      <c r="IE102" s="228"/>
      <c r="IF102" s="228"/>
      <c r="IG102" s="228"/>
      <c r="IH102" s="228"/>
      <c r="II102" s="228"/>
      <c r="IJ102" s="228"/>
      <c r="IK102" s="228"/>
      <c r="IL102" s="228"/>
      <c r="IM102" s="228"/>
      <c r="IN102" s="228"/>
      <c r="IO102" s="228"/>
      <c r="IP102" s="228"/>
      <c r="IQ102" s="228"/>
      <c r="IR102" s="228"/>
      <c r="IS102" s="228"/>
      <c r="IT102" s="228"/>
      <c r="IU102" s="228"/>
      <c r="IV102" s="228"/>
      <c r="IW102" s="228"/>
      <c r="IX102" s="228"/>
      <c r="IY102" s="228"/>
      <c r="IZ102" s="228"/>
      <c r="JA102" s="228"/>
      <c r="JB102" s="228"/>
      <c r="JC102" s="228"/>
      <c r="JD102" s="228"/>
      <c r="JE102" s="228"/>
      <c r="JF102" s="228"/>
      <c r="JG102" s="228"/>
      <c r="JH102" s="228"/>
      <c r="JI102" s="228"/>
      <c r="JJ102" s="228"/>
      <c r="JK102" s="228"/>
      <c r="JL102" s="228"/>
      <c r="JM102" s="228"/>
      <c r="JN102" s="228"/>
      <c r="JO102" s="228"/>
      <c r="JP102" s="228"/>
      <c r="JQ102" s="228"/>
      <c r="JR102" s="228"/>
      <c r="JS102" s="228"/>
      <c r="JT102" s="228"/>
      <c r="JU102" s="228"/>
      <c r="JV102" s="228"/>
      <c r="JW102" s="228"/>
      <c r="JX102" s="228"/>
      <c r="JY102" s="228"/>
      <c r="JZ102" s="228"/>
      <c r="KA102" s="228"/>
      <c r="KB102" s="228"/>
      <c r="KC102" s="228"/>
      <c r="KD102" s="228"/>
      <c r="KE102" s="228"/>
      <c r="KF102" s="228"/>
      <c r="KG102" s="228"/>
      <c r="KH102" s="228"/>
      <c r="KI102" s="228"/>
      <c r="KJ102" s="228"/>
      <c r="KK102" s="228"/>
      <c r="KL102" s="228"/>
      <c r="KM102" s="228"/>
      <c r="KN102" s="228"/>
      <c r="KO102" s="228"/>
      <c r="KP102" s="228"/>
      <c r="KQ102" s="228"/>
      <c r="KR102" s="228"/>
      <c r="KS102" s="228"/>
      <c r="KT102" s="228"/>
      <c r="KU102" s="228"/>
      <c r="KV102" s="228"/>
      <c r="KW102" s="479"/>
    </row>
    <row r="103" spans="1:309" s="226" customFormat="1" ht="21" customHeight="1">
      <c r="A103" s="109"/>
      <c r="B103" s="112">
        <v>97</v>
      </c>
      <c r="C103" s="53"/>
      <c r="D103" s="132" t="str">
        <f t="shared" si="12"/>
        <v/>
      </c>
      <c r="E103" s="132" t="str">
        <f t="shared" si="13"/>
        <v/>
      </c>
      <c r="F103" s="132" t="str">
        <f t="shared" si="14"/>
        <v/>
      </c>
      <c r="G103" s="132" t="str">
        <f t="shared" si="15"/>
        <v/>
      </c>
      <c r="H103" s="213" t="str">
        <f t="shared" si="16"/>
        <v/>
      </c>
      <c r="I103" s="227"/>
      <c r="J103" s="227"/>
      <c r="K103" s="227"/>
      <c r="L103" s="227"/>
      <c r="M103" s="227"/>
      <c r="N103" s="227"/>
      <c r="O103" s="227"/>
      <c r="P103" s="227"/>
      <c r="Q103" s="227"/>
      <c r="R103" s="227"/>
      <c r="S103" s="227"/>
      <c r="T103" s="227"/>
      <c r="U103" s="227"/>
      <c r="V103" s="227"/>
      <c r="W103" s="227"/>
      <c r="X103" s="227"/>
      <c r="Y103" s="227"/>
      <c r="Z103" s="227"/>
      <c r="AA103" s="227"/>
      <c r="AB103" s="227"/>
      <c r="AC103" s="227"/>
      <c r="AD103" s="227"/>
      <c r="AE103" s="227"/>
      <c r="AF103" s="227"/>
      <c r="AG103" s="227"/>
      <c r="AH103" s="227"/>
      <c r="AI103" s="227"/>
      <c r="AJ103" s="227"/>
      <c r="AK103" s="227"/>
      <c r="AL103" s="227"/>
      <c r="AM103" s="227"/>
      <c r="AN103" s="227"/>
      <c r="AO103" s="227"/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  <c r="BC103" s="227"/>
      <c r="BD103" s="227"/>
      <c r="BE103" s="227"/>
      <c r="BF103" s="227"/>
      <c r="BG103" s="227"/>
      <c r="BH103" s="227"/>
      <c r="BI103" s="227"/>
      <c r="BJ103" s="227"/>
      <c r="BK103" s="227"/>
      <c r="BL103" s="227"/>
      <c r="BM103" s="227"/>
      <c r="BN103" s="227"/>
      <c r="BO103" s="227"/>
      <c r="BP103" s="227"/>
      <c r="BQ103" s="227"/>
      <c r="BR103" s="227"/>
      <c r="BS103" s="227"/>
      <c r="BT103" s="227"/>
      <c r="BU103" s="227"/>
      <c r="BV103" s="227"/>
      <c r="BW103" s="227"/>
      <c r="BX103" s="227"/>
      <c r="BY103" s="227"/>
      <c r="BZ103" s="227"/>
      <c r="CA103" s="227"/>
      <c r="CB103" s="227"/>
      <c r="CC103" s="227"/>
      <c r="CD103" s="227"/>
      <c r="CE103" s="227"/>
      <c r="CF103" s="227"/>
      <c r="CG103" s="227"/>
      <c r="CH103" s="227"/>
      <c r="CI103" s="227"/>
      <c r="CJ103" s="227"/>
      <c r="CK103" s="227"/>
      <c r="CL103" s="227"/>
      <c r="CM103" s="227"/>
      <c r="CN103" s="227"/>
      <c r="CO103" s="227"/>
      <c r="CP103" s="227"/>
      <c r="CQ103" s="227"/>
      <c r="CR103" s="227"/>
      <c r="CS103" s="227"/>
      <c r="CT103" s="227"/>
      <c r="CU103" s="227"/>
      <c r="CV103" s="227"/>
      <c r="CW103" s="227"/>
      <c r="CX103" s="227"/>
      <c r="CY103" s="227"/>
      <c r="CZ103" s="227"/>
      <c r="DA103" s="227"/>
      <c r="DB103" s="227"/>
      <c r="DC103" s="227"/>
      <c r="DD103" s="227"/>
      <c r="DE103" s="227"/>
      <c r="DF103" s="227"/>
      <c r="DG103" s="227"/>
      <c r="DH103" s="227"/>
      <c r="DI103" s="227"/>
      <c r="DJ103" s="227"/>
      <c r="DK103" s="227"/>
      <c r="DL103" s="227"/>
      <c r="DM103" s="227"/>
      <c r="DN103" s="227"/>
      <c r="DO103" s="227"/>
      <c r="DP103" s="227"/>
      <c r="DQ103" s="227"/>
      <c r="DR103" s="227"/>
      <c r="DS103" s="227"/>
      <c r="DT103" s="227"/>
      <c r="DU103" s="227"/>
      <c r="DV103" s="227"/>
      <c r="DW103" s="227"/>
      <c r="DX103" s="227"/>
      <c r="DY103" s="227"/>
      <c r="DZ103" s="227"/>
      <c r="EA103" s="227"/>
      <c r="EB103" s="227"/>
      <c r="EC103" s="227"/>
      <c r="ED103" s="227"/>
      <c r="EE103" s="227"/>
      <c r="EF103" s="227"/>
      <c r="EG103" s="227"/>
      <c r="EH103" s="227"/>
      <c r="EI103" s="227"/>
      <c r="EJ103" s="227"/>
      <c r="EK103" s="227"/>
      <c r="EL103" s="227"/>
      <c r="EM103" s="227"/>
      <c r="EN103" s="227"/>
      <c r="EO103" s="227"/>
      <c r="EP103" s="227"/>
      <c r="EQ103" s="227"/>
      <c r="ER103" s="227"/>
      <c r="ES103" s="227"/>
      <c r="ET103" s="227"/>
      <c r="EU103" s="227"/>
      <c r="EV103" s="227"/>
      <c r="EW103" s="227"/>
      <c r="EX103" s="227"/>
      <c r="EY103" s="227"/>
      <c r="EZ103" s="227"/>
      <c r="FA103" s="227"/>
      <c r="FB103" s="227"/>
      <c r="FC103" s="227"/>
      <c r="FD103" s="227"/>
      <c r="FE103" s="227"/>
      <c r="FF103" s="227"/>
      <c r="FG103" s="227"/>
      <c r="FH103" s="227"/>
      <c r="FI103" s="227"/>
      <c r="FJ103" s="227"/>
      <c r="FK103" s="227"/>
      <c r="FL103" s="227"/>
      <c r="FM103" s="227"/>
      <c r="FN103" s="227"/>
      <c r="FO103" s="227"/>
      <c r="FP103" s="227"/>
      <c r="FQ103" s="227"/>
      <c r="FR103" s="227"/>
      <c r="FS103" s="227"/>
      <c r="FT103" s="227"/>
      <c r="FU103" s="227"/>
      <c r="FV103" s="227"/>
      <c r="FW103" s="227"/>
      <c r="FX103" s="227"/>
      <c r="FY103" s="227"/>
      <c r="FZ103" s="227"/>
      <c r="GA103" s="227"/>
      <c r="GB103" s="227"/>
      <c r="GC103" s="227"/>
      <c r="GD103" s="227"/>
      <c r="GE103" s="227"/>
      <c r="GF103" s="227"/>
      <c r="GG103" s="227"/>
      <c r="GH103" s="227"/>
      <c r="GI103" s="227"/>
      <c r="GJ103" s="227"/>
      <c r="GK103" s="227"/>
      <c r="GL103" s="227"/>
      <c r="GM103" s="227"/>
      <c r="GN103" s="227"/>
      <c r="GO103" s="227"/>
      <c r="GP103" s="227"/>
      <c r="GQ103" s="227"/>
      <c r="GR103" s="227"/>
      <c r="GS103" s="227"/>
      <c r="GT103" s="227"/>
      <c r="GU103" s="227"/>
      <c r="GV103" s="227"/>
      <c r="GW103" s="227"/>
      <c r="GX103" s="227"/>
      <c r="GY103" s="227"/>
      <c r="GZ103" s="227"/>
      <c r="HA103" s="227"/>
      <c r="HB103" s="227"/>
      <c r="HC103" s="227"/>
      <c r="HD103" s="227"/>
      <c r="HE103" s="227"/>
      <c r="HF103" s="227"/>
      <c r="HG103" s="227"/>
      <c r="HH103" s="227"/>
      <c r="HI103" s="227"/>
      <c r="HJ103" s="227"/>
      <c r="HK103" s="227"/>
      <c r="HL103" s="227"/>
      <c r="HM103" s="227"/>
      <c r="HN103" s="227"/>
      <c r="HO103" s="227"/>
      <c r="HP103" s="227"/>
      <c r="HQ103" s="227"/>
      <c r="HR103" s="227"/>
      <c r="HS103" s="227"/>
      <c r="HT103" s="227"/>
      <c r="HU103" s="227"/>
      <c r="HV103" s="227"/>
      <c r="HW103" s="227"/>
      <c r="HX103" s="227"/>
      <c r="HY103" s="227"/>
      <c r="HZ103" s="227"/>
      <c r="IA103" s="227"/>
      <c r="IB103" s="227"/>
      <c r="IC103" s="227"/>
      <c r="ID103" s="227"/>
      <c r="IE103" s="227"/>
      <c r="IF103" s="227"/>
      <c r="IG103" s="227"/>
      <c r="IH103" s="227"/>
      <c r="II103" s="227"/>
      <c r="IJ103" s="227"/>
      <c r="IK103" s="227"/>
      <c r="IL103" s="227"/>
      <c r="IM103" s="227"/>
      <c r="IN103" s="227"/>
      <c r="IO103" s="227"/>
      <c r="IP103" s="227"/>
      <c r="IQ103" s="227"/>
      <c r="IR103" s="227"/>
      <c r="IS103" s="227"/>
      <c r="IT103" s="227"/>
      <c r="IU103" s="227"/>
      <c r="IV103" s="227"/>
      <c r="IW103" s="227"/>
      <c r="IX103" s="227"/>
      <c r="IY103" s="227"/>
      <c r="IZ103" s="227"/>
      <c r="JA103" s="227"/>
      <c r="JB103" s="227"/>
      <c r="JC103" s="227"/>
      <c r="JD103" s="227"/>
      <c r="JE103" s="227"/>
      <c r="JF103" s="227"/>
      <c r="JG103" s="227"/>
      <c r="JH103" s="227"/>
      <c r="JI103" s="227"/>
      <c r="JJ103" s="227"/>
      <c r="JK103" s="227"/>
      <c r="JL103" s="227"/>
      <c r="JM103" s="227"/>
      <c r="JN103" s="227"/>
      <c r="JO103" s="227"/>
      <c r="JP103" s="227"/>
      <c r="JQ103" s="227"/>
      <c r="JR103" s="227"/>
      <c r="JS103" s="227"/>
      <c r="JT103" s="227"/>
      <c r="JU103" s="227"/>
      <c r="JV103" s="227"/>
      <c r="JW103" s="227"/>
      <c r="JX103" s="227"/>
      <c r="JY103" s="227"/>
      <c r="JZ103" s="227"/>
      <c r="KA103" s="227"/>
      <c r="KB103" s="227"/>
      <c r="KC103" s="227"/>
      <c r="KD103" s="227"/>
      <c r="KE103" s="227"/>
      <c r="KF103" s="227"/>
      <c r="KG103" s="227"/>
      <c r="KH103" s="227"/>
      <c r="KI103" s="227"/>
      <c r="KJ103" s="227"/>
      <c r="KK103" s="227"/>
      <c r="KL103" s="227"/>
      <c r="KM103" s="227"/>
      <c r="KN103" s="227"/>
      <c r="KO103" s="227"/>
      <c r="KP103" s="227"/>
      <c r="KQ103" s="227"/>
      <c r="KR103" s="227"/>
      <c r="KS103" s="227"/>
      <c r="KT103" s="227"/>
      <c r="KU103" s="227"/>
      <c r="KV103" s="227"/>
      <c r="KW103" s="479"/>
    </row>
    <row r="104" spans="1:309" s="226" customFormat="1" ht="21" customHeight="1" thickBot="1">
      <c r="A104" s="109"/>
      <c r="B104" s="112">
        <v>98</v>
      </c>
      <c r="C104" s="116"/>
      <c r="D104" s="136" t="str">
        <f t="shared" si="12"/>
        <v/>
      </c>
      <c r="E104" s="138" t="str">
        <f t="shared" si="13"/>
        <v/>
      </c>
      <c r="F104" s="138" t="str">
        <f t="shared" si="14"/>
        <v/>
      </c>
      <c r="G104" s="138" t="str">
        <f t="shared" si="15"/>
        <v/>
      </c>
      <c r="H104" s="138" t="str">
        <f t="shared" si="16"/>
        <v/>
      </c>
      <c r="I104" s="228"/>
      <c r="J104" s="228"/>
      <c r="K104" s="228"/>
      <c r="L104" s="228"/>
      <c r="M104" s="228"/>
      <c r="N104" s="228"/>
      <c r="O104" s="228"/>
      <c r="P104" s="228"/>
      <c r="Q104" s="228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  <c r="BC104" s="228"/>
      <c r="BD104" s="228"/>
      <c r="BE104" s="228"/>
      <c r="BF104" s="228"/>
      <c r="BG104" s="228"/>
      <c r="BH104" s="228"/>
      <c r="BI104" s="228"/>
      <c r="BJ104" s="228"/>
      <c r="BK104" s="228"/>
      <c r="BL104" s="228"/>
      <c r="BM104" s="228"/>
      <c r="BN104" s="228"/>
      <c r="BO104" s="228"/>
      <c r="BP104" s="228"/>
      <c r="BQ104" s="228"/>
      <c r="BR104" s="228"/>
      <c r="BS104" s="228"/>
      <c r="BT104" s="228"/>
      <c r="BU104" s="228"/>
      <c r="BV104" s="228"/>
      <c r="BW104" s="228"/>
      <c r="BX104" s="228"/>
      <c r="BY104" s="228"/>
      <c r="BZ104" s="228"/>
      <c r="CA104" s="228"/>
      <c r="CB104" s="228"/>
      <c r="CC104" s="228"/>
      <c r="CD104" s="228"/>
      <c r="CE104" s="228"/>
      <c r="CF104" s="228"/>
      <c r="CG104" s="228"/>
      <c r="CH104" s="228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228"/>
      <c r="DM104" s="228"/>
      <c r="DN104" s="228"/>
      <c r="DO104" s="228"/>
      <c r="DP104" s="228"/>
      <c r="DQ104" s="228"/>
      <c r="DR104" s="228"/>
      <c r="DS104" s="228"/>
      <c r="DT104" s="228"/>
      <c r="DU104" s="228"/>
      <c r="DV104" s="228"/>
      <c r="DW104" s="228"/>
      <c r="DX104" s="228"/>
      <c r="DY104" s="228"/>
      <c r="DZ104" s="228"/>
      <c r="EA104" s="228"/>
      <c r="EB104" s="228"/>
      <c r="EC104" s="228"/>
      <c r="ED104" s="228"/>
      <c r="EE104" s="228"/>
      <c r="EF104" s="228"/>
      <c r="EG104" s="228"/>
      <c r="EH104" s="228"/>
      <c r="EI104" s="228"/>
      <c r="EJ104" s="228"/>
      <c r="EK104" s="228"/>
      <c r="EL104" s="228"/>
      <c r="EM104" s="228"/>
      <c r="EN104" s="228"/>
      <c r="EO104" s="228"/>
      <c r="EP104" s="228"/>
      <c r="EQ104" s="228"/>
      <c r="ER104" s="228"/>
      <c r="ES104" s="228"/>
      <c r="ET104" s="228"/>
      <c r="EU104" s="228"/>
      <c r="EV104" s="228"/>
      <c r="EW104" s="228"/>
      <c r="EX104" s="228"/>
      <c r="EY104" s="228"/>
      <c r="EZ104" s="228"/>
      <c r="FA104" s="228"/>
      <c r="FB104" s="228"/>
      <c r="FC104" s="228"/>
      <c r="FD104" s="228"/>
      <c r="FE104" s="228"/>
      <c r="FF104" s="228"/>
      <c r="FG104" s="228"/>
      <c r="FH104" s="228"/>
      <c r="FI104" s="228"/>
      <c r="FJ104" s="228"/>
      <c r="FK104" s="228"/>
      <c r="FL104" s="228"/>
      <c r="FM104" s="228"/>
      <c r="FN104" s="228"/>
      <c r="FO104" s="228"/>
      <c r="FP104" s="228"/>
      <c r="FQ104" s="228"/>
      <c r="FR104" s="228"/>
      <c r="FS104" s="228"/>
      <c r="FT104" s="228"/>
      <c r="FU104" s="228"/>
      <c r="FV104" s="228"/>
      <c r="FW104" s="228"/>
      <c r="FX104" s="228"/>
      <c r="FY104" s="228"/>
      <c r="FZ104" s="228"/>
      <c r="GA104" s="228"/>
      <c r="GB104" s="228"/>
      <c r="GC104" s="228"/>
      <c r="GD104" s="228"/>
      <c r="GE104" s="228"/>
      <c r="GF104" s="228"/>
      <c r="GG104" s="228"/>
      <c r="GH104" s="228"/>
      <c r="GI104" s="228"/>
      <c r="GJ104" s="228"/>
      <c r="GK104" s="228"/>
      <c r="GL104" s="228"/>
      <c r="GM104" s="228"/>
      <c r="GN104" s="228"/>
      <c r="GO104" s="228"/>
      <c r="GP104" s="228"/>
      <c r="GQ104" s="228"/>
      <c r="GR104" s="228"/>
      <c r="GS104" s="228"/>
      <c r="GT104" s="228"/>
      <c r="GU104" s="228"/>
      <c r="GV104" s="228"/>
      <c r="GW104" s="228"/>
      <c r="GX104" s="228"/>
      <c r="GY104" s="228"/>
      <c r="GZ104" s="228"/>
      <c r="HA104" s="228"/>
      <c r="HB104" s="228"/>
      <c r="HC104" s="228"/>
      <c r="HD104" s="228"/>
      <c r="HE104" s="228"/>
      <c r="HF104" s="228"/>
      <c r="HG104" s="228"/>
      <c r="HH104" s="228"/>
      <c r="HI104" s="228"/>
      <c r="HJ104" s="228"/>
      <c r="HK104" s="228"/>
      <c r="HL104" s="228"/>
      <c r="HM104" s="228"/>
      <c r="HN104" s="228"/>
      <c r="HO104" s="228"/>
      <c r="HP104" s="228"/>
      <c r="HQ104" s="228"/>
      <c r="HR104" s="228"/>
      <c r="HS104" s="228"/>
      <c r="HT104" s="228"/>
      <c r="HU104" s="228"/>
      <c r="HV104" s="228"/>
      <c r="HW104" s="228"/>
      <c r="HX104" s="228"/>
      <c r="HY104" s="228"/>
      <c r="HZ104" s="228"/>
      <c r="IA104" s="228"/>
      <c r="IB104" s="228"/>
      <c r="IC104" s="228"/>
      <c r="ID104" s="228"/>
      <c r="IE104" s="228"/>
      <c r="IF104" s="228"/>
      <c r="IG104" s="228"/>
      <c r="IH104" s="228"/>
      <c r="II104" s="228"/>
      <c r="IJ104" s="228"/>
      <c r="IK104" s="228"/>
      <c r="IL104" s="228"/>
      <c r="IM104" s="228"/>
      <c r="IN104" s="228"/>
      <c r="IO104" s="228"/>
      <c r="IP104" s="228"/>
      <c r="IQ104" s="228"/>
      <c r="IR104" s="228"/>
      <c r="IS104" s="228"/>
      <c r="IT104" s="228"/>
      <c r="IU104" s="228"/>
      <c r="IV104" s="228"/>
      <c r="IW104" s="228"/>
      <c r="IX104" s="228"/>
      <c r="IY104" s="228"/>
      <c r="IZ104" s="228"/>
      <c r="JA104" s="228"/>
      <c r="JB104" s="228"/>
      <c r="JC104" s="228"/>
      <c r="JD104" s="228"/>
      <c r="JE104" s="228"/>
      <c r="JF104" s="228"/>
      <c r="JG104" s="228"/>
      <c r="JH104" s="228"/>
      <c r="JI104" s="228"/>
      <c r="JJ104" s="228"/>
      <c r="JK104" s="228"/>
      <c r="JL104" s="228"/>
      <c r="JM104" s="228"/>
      <c r="JN104" s="228"/>
      <c r="JO104" s="228"/>
      <c r="JP104" s="228"/>
      <c r="JQ104" s="228"/>
      <c r="JR104" s="228"/>
      <c r="JS104" s="228"/>
      <c r="JT104" s="228"/>
      <c r="JU104" s="228"/>
      <c r="JV104" s="228"/>
      <c r="JW104" s="228"/>
      <c r="JX104" s="228"/>
      <c r="JY104" s="228"/>
      <c r="JZ104" s="228"/>
      <c r="KA104" s="228"/>
      <c r="KB104" s="228"/>
      <c r="KC104" s="228"/>
      <c r="KD104" s="228"/>
      <c r="KE104" s="228"/>
      <c r="KF104" s="228"/>
      <c r="KG104" s="228"/>
      <c r="KH104" s="228"/>
      <c r="KI104" s="228"/>
      <c r="KJ104" s="228"/>
      <c r="KK104" s="228"/>
      <c r="KL104" s="228"/>
      <c r="KM104" s="228"/>
      <c r="KN104" s="228"/>
      <c r="KO104" s="228"/>
      <c r="KP104" s="228"/>
      <c r="KQ104" s="228"/>
      <c r="KR104" s="228"/>
      <c r="KS104" s="228"/>
      <c r="KT104" s="228"/>
      <c r="KU104" s="228"/>
      <c r="KV104" s="228"/>
      <c r="KW104" s="479"/>
    </row>
    <row r="105" spans="1:309" s="226" customFormat="1" ht="21" customHeight="1">
      <c r="A105" s="109"/>
      <c r="B105" s="112">
        <v>99</v>
      </c>
      <c r="C105" s="53"/>
      <c r="D105" s="132" t="str">
        <f t="shared" si="12"/>
        <v/>
      </c>
      <c r="E105" s="132" t="str">
        <f t="shared" si="13"/>
        <v/>
      </c>
      <c r="F105" s="132" t="str">
        <f t="shared" si="14"/>
        <v/>
      </c>
      <c r="G105" s="132" t="str">
        <f t="shared" si="15"/>
        <v/>
      </c>
      <c r="H105" s="213" t="str">
        <f t="shared" si="16"/>
        <v/>
      </c>
      <c r="I105" s="227"/>
      <c r="J105" s="227"/>
      <c r="K105" s="227"/>
      <c r="L105" s="227"/>
      <c r="M105" s="227"/>
      <c r="N105" s="227"/>
      <c r="O105" s="227"/>
      <c r="P105" s="227"/>
      <c r="Q105" s="227"/>
      <c r="R105" s="227"/>
      <c r="S105" s="227"/>
      <c r="T105" s="227"/>
      <c r="U105" s="227"/>
      <c r="V105" s="227"/>
      <c r="W105" s="227"/>
      <c r="X105" s="227"/>
      <c r="Y105" s="227"/>
      <c r="Z105" s="227"/>
      <c r="AA105" s="227"/>
      <c r="AB105" s="227"/>
      <c r="AC105" s="227"/>
      <c r="AD105" s="227"/>
      <c r="AE105" s="227"/>
      <c r="AF105" s="227"/>
      <c r="AG105" s="227"/>
      <c r="AH105" s="227"/>
      <c r="AI105" s="227"/>
      <c r="AJ105" s="227"/>
      <c r="AK105" s="227"/>
      <c r="AL105" s="227"/>
      <c r="AM105" s="227"/>
      <c r="AN105" s="227"/>
      <c r="AO105" s="227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  <c r="BC105" s="227"/>
      <c r="BD105" s="227"/>
      <c r="BE105" s="227"/>
      <c r="BF105" s="227"/>
      <c r="BG105" s="227"/>
      <c r="BH105" s="227"/>
      <c r="BI105" s="227"/>
      <c r="BJ105" s="227"/>
      <c r="BK105" s="227"/>
      <c r="BL105" s="227"/>
      <c r="BM105" s="227"/>
      <c r="BN105" s="227"/>
      <c r="BO105" s="227"/>
      <c r="BP105" s="227"/>
      <c r="BQ105" s="227"/>
      <c r="BR105" s="227"/>
      <c r="BS105" s="227"/>
      <c r="BT105" s="227"/>
      <c r="BU105" s="227"/>
      <c r="BV105" s="227"/>
      <c r="BW105" s="227"/>
      <c r="BX105" s="227"/>
      <c r="BY105" s="227"/>
      <c r="BZ105" s="227"/>
      <c r="CA105" s="227"/>
      <c r="CB105" s="227"/>
      <c r="CC105" s="227"/>
      <c r="CD105" s="227"/>
      <c r="CE105" s="227"/>
      <c r="CF105" s="227"/>
      <c r="CG105" s="227"/>
      <c r="CH105" s="227"/>
      <c r="CI105" s="227"/>
      <c r="CJ105" s="227"/>
      <c r="CK105" s="227"/>
      <c r="CL105" s="227"/>
      <c r="CM105" s="227"/>
      <c r="CN105" s="227"/>
      <c r="CO105" s="227"/>
      <c r="CP105" s="227"/>
      <c r="CQ105" s="227"/>
      <c r="CR105" s="227"/>
      <c r="CS105" s="227"/>
      <c r="CT105" s="227"/>
      <c r="CU105" s="227"/>
      <c r="CV105" s="227"/>
      <c r="CW105" s="227"/>
      <c r="CX105" s="227"/>
      <c r="CY105" s="227"/>
      <c r="CZ105" s="227"/>
      <c r="DA105" s="227"/>
      <c r="DB105" s="227"/>
      <c r="DC105" s="227"/>
      <c r="DD105" s="227"/>
      <c r="DE105" s="227"/>
      <c r="DF105" s="227"/>
      <c r="DG105" s="227"/>
      <c r="DH105" s="227"/>
      <c r="DI105" s="227"/>
      <c r="DJ105" s="227"/>
      <c r="DK105" s="227"/>
      <c r="DL105" s="227"/>
      <c r="DM105" s="227"/>
      <c r="DN105" s="227"/>
      <c r="DO105" s="227"/>
      <c r="DP105" s="227"/>
      <c r="DQ105" s="227"/>
      <c r="DR105" s="227"/>
      <c r="DS105" s="227"/>
      <c r="DT105" s="227"/>
      <c r="DU105" s="227"/>
      <c r="DV105" s="227"/>
      <c r="DW105" s="227"/>
      <c r="DX105" s="227"/>
      <c r="DY105" s="227"/>
      <c r="DZ105" s="227"/>
      <c r="EA105" s="227"/>
      <c r="EB105" s="227"/>
      <c r="EC105" s="227"/>
      <c r="ED105" s="227"/>
      <c r="EE105" s="227"/>
      <c r="EF105" s="227"/>
      <c r="EG105" s="227"/>
      <c r="EH105" s="227"/>
      <c r="EI105" s="227"/>
      <c r="EJ105" s="227"/>
      <c r="EK105" s="227"/>
      <c r="EL105" s="227"/>
      <c r="EM105" s="227"/>
      <c r="EN105" s="227"/>
      <c r="EO105" s="227"/>
      <c r="EP105" s="227"/>
      <c r="EQ105" s="227"/>
      <c r="ER105" s="227"/>
      <c r="ES105" s="227"/>
      <c r="ET105" s="227"/>
      <c r="EU105" s="227"/>
      <c r="EV105" s="227"/>
      <c r="EW105" s="227"/>
      <c r="EX105" s="227"/>
      <c r="EY105" s="227"/>
      <c r="EZ105" s="227"/>
      <c r="FA105" s="227"/>
      <c r="FB105" s="227"/>
      <c r="FC105" s="227"/>
      <c r="FD105" s="227"/>
      <c r="FE105" s="227"/>
      <c r="FF105" s="227"/>
      <c r="FG105" s="227"/>
      <c r="FH105" s="227"/>
      <c r="FI105" s="227"/>
      <c r="FJ105" s="227"/>
      <c r="FK105" s="227"/>
      <c r="FL105" s="227"/>
      <c r="FM105" s="227"/>
      <c r="FN105" s="227"/>
      <c r="FO105" s="227"/>
      <c r="FP105" s="227"/>
      <c r="FQ105" s="227"/>
      <c r="FR105" s="227"/>
      <c r="FS105" s="227"/>
      <c r="FT105" s="227"/>
      <c r="FU105" s="227"/>
      <c r="FV105" s="227"/>
      <c r="FW105" s="227"/>
      <c r="FX105" s="227"/>
      <c r="FY105" s="227"/>
      <c r="FZ105" s="227"/>
      <c r="GA105" s="227"/>
      <c r="GB105" s="227"/>
      <c r="GC105" s="227"/>
      <c r="GD105" s="227"/>
      <c r="GE105" s="227"/>
      <c r="GF105" s="227"/>
      <c r="GG105" s="227"/>
      <c r="GH105" s="227"/>
      <c r="GI105" s="227"/>
      <c r="GJ105" s="227"/>
      <c r="GK105" s="227"/>
      <c r="GL105" s="227"/>
      <c r="GM105" s="227"/>
      <c r="GN105" s="227"/>
      <c r="GO105" s="227"/>
      <c r="GP105" s="227"/>
      <c r="GQ105" s="227"/>
      <c r="GR105" s="227"/>
      <c r="GS105" s="227"/>
      <c r="GT105" s="227"/>
      <c r="GU105" s="227"/>
      <c r="GV105" s="227"/>
      <c r="GW105" s="227"/>
      <c r="GX105" s="227"/>
      <c r="GY105" s="227"/>
      <c r="GZ105" s="227"/>
      <c r="HA105" s="227"/>
      <c r="HB105" s="227"/>
      <c r="HC105" s="227"/>
      <c r="HD105" s="227"/>
      <c r="HE105" s="227"/>
      <c r="HF105" s="227"/>
      <c r="HG105" s="227"/>
      <c r="HH105" s="227"/>
      <c r="HI105" s="227"/>
      <c r="HJ105" s="227"/>
      <c r="HK105" s="227"/>
      <c r="HL105" s="227"/>
      <c r="HM105" s="227"/>
      <c r="HN105" s="227"/>
      <c r="HO105" s="227"/>
      <c r="HP105" s="227"/>
      <c r="HQ105" s="227"/>
      <c r="HR105" s="227"/>
      <c r="HS105" s="227"/>
      <c r="HT105" s="227"/>
      <c r="HU105" s="227"/>
      <c r="HV105" s="227"/>
      <c r="HW105" s="227"/>
      <c r="HX105" s="227"/>
      <c r="HY105" s="227"/>
      <c r="HZ105" s="227"/>
      <c r="IA105" s="227"/>
      <c r="IB105" s="227"/>
      <c r="IC105" s="227"/>
      <c r="ID105" s="227"/>
      <c r="IE105" s="227"/>
      <c r="IF105" s="227"/>
      <c r="IG105" s="227"/>
      <c r="IH105" s="227"/>
      <c r="II105" s="227"/>
      <c r="IJ105" s="227"/>
      <c r="IK105" s="227"/>
      <c r="IL105" s="227"/>
      <c r="IM105" s="227"/>
      <c r="IN105" s="227"/>
      <c r="IO105" s="227"/>
      <c r="IP105" s="227"/>
      <c r="IQ105" s="227"/>
      <c r="IR105" s="227"/>
      <c r="IS105" s="227"/>
      <c r="IT105" s="227"/>
      <c r="IU105" s="227"/>
      <c r="IV105" s="227"/>
      <c r="IW105" s="227"/>
      <c r="IX105" s="227"/>
      <c r="IY105" s="227"/>
      <c r="IZ105" s="227"/>
      <c r="JA105" s="227"/>
      <c r="JB105" s="227"/>
      <c r="JC105" s="227"/>
      <c r="JD105" s="227"/>
      <c r="JE105" s="227"/>
      <c r="JF105" s="227"/>
      <c r="JG105" s="227"/>
      <c r="JH105" s="227"/>
      <c r="JI105" s="227"/>
      <c r="JJ105" s="227"/>
      <c r="JK105" s="227"/>
      <c r="JL105" s="227"/>
      <c r="JM105" s="227"/>
      <c r="JN105" s="227"/>
      <c r="JO105" s="227"/>
      <c r="JP105" s="227"/>
      <c r="JQ105" s="227"/>
      <c r="JR105" s="227"/>
      <c r="JS105" s="227"/>
      <c r="JT105" s="227"/>
      <c r="JU105" s="227"/>
      <c r="JV105" s="227"/>
      <c r="JW105" s="227"/>
      <c r="JX105" s="227"/>
      <c r="JY105" s="227"/>
      <c r="JZ105" s="227"/>
      <c r="KA105" s="227"/>
      <c r="KB105" s="227"/>
      <c r="KC105" s="227"/>
      <c r="KD105" s="227"/>
      <c r="KE105" s="227"/>
      <c r="KF105" s="227"/>
      <c r="KG105" s="227"/>
      <c r="KH105" s="227"/>
      <c r="KI105" s="227"/>
      <c r="KJ105" s="227"/>
      <c r="KK105" s="227"/>
      <c r="KL105" s="227"/>
      <c r="KM105" s="227"/>
      <c r="KN105" s="227"/>
      <c r="KO105" s="227"/>
      <c r="KP105" s="227"/>
      <c r="KQ105" s="227"/>
      <c r="KR105" s="227"/>
      <c r="KS105" s="227"/>
      <c r="KT105" s="227"/>
      <c r="KU105" s="227"/>
      <c r="KV105" s="227"/>
      <c r="KW105" s="479"/>
    </row>
    <row r="106" spans="1:309" s="226" customFormat="1" ht="21" customHeight="1" thickBot="1">
      <c r="A106" s="109"/>
      <c r="B106" s="112">
        <v>100</v>
      </c>
      <c r="C106" s="116"/>
      <c r="D106" s="136" t="str">
        <f t="shared" si="12"/>
        <v/>
      </c>
      <c r="E106" s="138" t="str">
        <f t="shared" si="13"/>
        <v/>
      </c>
      <c r="F106" s="138" t="str">
        <f t="shared" si="14"/>
        <v/>
      </c>
      <c r="G106" s="138" t="str">
        <f t="shared" si="15"/>
        <v/>
      </c>
      <c r="H106" s="138" t="str">
        <f t="shared" si="16"/>
        <v/>
      </c>
      <c r="I106" s="228"/>
      <c r="J106" s="228"/>
      <c r="K106" s="228"/>
      <c r="L106" s="228"/>
      <c r="M106" s="228"/>
      <c r="N106" s="228"/>
      <c r="O106" s="228"/>
      <c r="P106" s="228"/>
      <c r="Q106" s="228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  <c r="BC106" s="228"/>
      <c r="BD106" s="228"/>
      <c r="BE106" s="228"/>
      <c r="BF106" s="228"/>
      <c r="BG106" s="228"/>
      <c r="BH106" s="228"/>
      <c r="BI106" s="228"/>
      <c r="BJ106" s="228"/>
      <c r="BK106" s="228"/>
      <c r="BL106" s="228"/>
      <c r="BM106" s="228"/>
      <c r="BN106" s="228"/>
      <c r="BO106" s="228"/>
      <c r="BP106" s="228"/>
      <c r="BQ106" s="228"/>
      <c r="BR106" s="228"/>
      <c r="BS106" s="228"/>
      <c r="BT106" s="228"/>
      <c r="BU106" s="228"/>
      <c r="BV106" s="228"/>
      <c r="BW106" s="228"/>
      <c r="BX106" s="228"/>
      <c r="BY106" s="228"/>
      <c r="BZ106" s="228"/>
      <c r="CA106" s="228"/>
      <c r="CB106" s="228"/>
      <c r="CC106" s="228"/>
      <c r="CD106" s="228"/>
      <c r="CE106" s="228"/>
      <c r="CF106" s="228"/>
      <c r="CG106" s="228"/>
      <c r="CH106" s="228"/>
      <c r="CI106" s="228"/>
      <c r="CJ106" s="228"/>
      <c r="CK106" s="228"/>
      <c r="CL106" s="228"/>
      <c r="CM106" s="228"/>
      <c r="CN106" s="228"/>
      <c r="CO106" s="228"/>
      <c r="CP106" s="228"/>
      <c r="CQ106" s="228"/>
      <c r="CR106" s="228"/>
      <c r="CS106" s="228"/>
      <c r="CT106" s="228"/>
      <c r="CU106" s="228"/>
      <c r="CV106" s="228"/>
      <c r="CW106" s="228"/>
      <c r="CX106" s="228"/>
      <c r="CY106" s="228"/>
      <c r="CZ106" s="228"/>
      <c r="DA106" s="228"/>
      <c r="DB106" s="228"/>
      <c r="DC106" s="228"/>
      <c r="DD106" s="228"/>
      <c r="DE106" s="228"/>
      <c r="DF106" s="228"/>
      <c r="DG106" s="228"/>
      <c r="DH106" s="228"/>
      <c r="DI106" s="228"/>
      <c r="DJ106" s="228"/>
      <c r="DK106" s="228"/>
      <c r="DL106" s="228"/>
      <c r="DM106" s="228"/>
      <c r="DN106" s="228"/>
      <c r="DO106" s="228"/>
      <c r="DP106" s="228"/>
      <c r="DQ106" s="228"/>
      <c r="DR106" s="228"/>
      <c r="DS106" s="228"/>
      <c r="DT106" s="228"/>
      <c r="DU106" s="228"/>
      <c r="DV106" s="228"/>
      <c r="DW106" s="228"/>
      <c r="DX106" s="228"/>
      <c r="DY106" s="228"/>
      <c r="DZ106" s="228"/>
      <c r="EA106" s="228"/>
      <c r="EB106" s="228"/>
      <c r="EC106" s="228"/>
      <c r="ED106" s="228"/>
      <c r="EE106" s="228"/>
      <c r="EF106" s="228"/>
      <c r="EG106" s="228"/>
      <c r="EH106" s="228"/>
      <c r="EI106" s="228"/>
      <c r="EJ106" s="228"/>
      <c r="EK106" s="228"/>
      <c r="EL106" s="228"/>
      <c r="EM106" s="228"/>
      <c r="EN106" s="228"/>
      <c r="EO106" s="228"/>
      <c r="EP106" s="228"/>
      <c r="EQ106" s="228"/>
      <c r="ER106" s="228"/>
      <c r="ES106" s="228"/>
      <c r="ET106" s="228"/>
      <c r="EU106" s="228"/>
      <c r="EV106" s="228"/>
      <c r="EW106" s="228"/>
      <c r="EX106" s="228"/>
      <c r="EY106" s="228"/>
      <c r="EZ106" s="228"/>
      <c r="FA106" s="228"/>
      <c r="FB106" s="228"/>
      <c r="FC106" s="228"/>
      <c r="FD106" s="228"/>
      <c r="FE106" s="228"/>
      <c r="FF106" s="228"/>
      <c r="FG106" s="228"/>
      <c r="FH106" s="228"/>
      <c r="FI106" s="228"/>
      <c r="FJ106" s="228"/>
      <c r="FK106" s="228"/>
      <c r="FL106" s="228"/>
      <c r="FM106" s="228"/>
      <c r="FN106" s="228"/>
      <c r="FO106" s="228"/>
      <c r="FP106" s="228"/>
      <c r="FQ106" s="228"/>
      <c r="FR106" s="228"/>
      <c r="FS106" s="228"/>
      <c r="FT106" s="228"/>
      <c r="FU106" s="228"/>
      <c r="FV106" s="228"/>
      <c r="FW106" s="228"/>
      <c r="FX106" s="228"/>
      <c r="FY106" s="228"/>
      <c r="FZ106" s="228"/>
      <c r="GA106" s="228"/>
      <c r="GB106" s="228"/>
      <c r="GC106" s="228"/>
      <c r="GD106" s="228"/>
      <c r="GE106" s="228"/>
      <c r="GF106" s="228"/>
      <c r="GG106" s="228"/>
      <c r="GH106" s="228"/>
      <c r="GI106" s="228"/>
      <c r="GJ106" s="228"/>
      <c r="GK106" s="228"/>
      <c r="GL106" s="228"/>
      <c r="GM106" s="228"/>
      <c r="GN106" s="228"/>
      <c r="GO106" s="228"/>
      <c r="GP106" s="228"/>
      <c r="GQ106" s="228"/>
      <c r="GR106" s="228"/>
      <c r="GS106" s="228"/>
      <c r="GT106" s="228"/>
      <c r="GU106" s="228"/>
      <c r="GV106" s="228"/>
      <c r="GW106" s="228"/>
      <c r="GX106" s="228"/>
      <c r="GY106" s="228"/>
      <c r="GZ106" s="228"/>
      <c r="HA106" s="228"/>
      <c r="HB106" s="228"/>
      <c r="HC106" s="228"/>
      <c r="HD106" s="228"/>
      <c r="HE106" s="228"/>
      <c r="HF106" s="228"/>
      <c r="HG106" s="228"/>
      <c r="HH106" s="228"/>
      <c r="HI106" s="228"/>
      <c r="HJ106" s="228"/>
      <c r="HK106" s="228"/>
      <c r="HL106" s="228"/>
      <c r="HM106" s="228"/>
      <c r="HN106" s="228"/>
      <c r="HO106" s="228"/>
      <c r="HP106" s="228"/>
      <c r="HQ106" s="228"/>
      <c r="HR106" s="228"/>
      <c r="HS106" s="228"/>
      <c r="HT106" s="228"/>
      <c r="HU106" s="228"/>
      <c r="HV106" s="228"/>
      <c r="HW106" s="228"/>
      <c r="HX106" s="228"/>
      <c r="HY106" s="228"/>
      <c r="HZ106" s="228"/>
      <c r="IA106" s="228"/>
      <c r="IB106" s="228"/>
      <c r="IC106" s="228"/>
      <c r="ID106" s="228"/>
      <c r="IE106" s="228"/>
      <c r="IF106" s="228"/>
      <c r="IG106" s="228"/>
      <c r="IH106" s="228"/>
      <c r="II106" s="228"/>
      <c r="IJ106" s="228"/>
      <c r="IK106" s="228"/>
      <c r="IL106" s="228"/>
      <c r="IM106" s="228"/>
      <c r="IN106" s="228"/>
      <c r="IO106" s="228"/>
      <c r="IP106" s="228"/>
      <c r="IQ106" s="228"/>
      <c r="IR106" s="228"/>
      <c r="IS106" s="228"/>
      <c r="IT106" s="228"/>
      <c r="IU106" s="228"/>
      <c r="IV106" s="228"/>
      <c r="IW106" s="228"/>
      <c r="IX106" s="228"/>
      <c r="IY106" s="228"/>
      <c r="IZ106" s="228"/>
      <c r="JA106" s="228"/>
      <c r="JB106" s="228"/>
      <c r="JC106" s="228"/>
      <c r="JD106" s="228"/>
      <c r="JE106" s="228"/>
      <c r="JF106" s="228"/>
      <c r="JG106" s="228"/>
      <c r="JH106" s="228"/>
      <c r="JI106" s="228"/>
      <c r="JJ106" s="228"/>
      <c r="JK106" s="228"/>
      <c r="JL106" s="228"/>
      <c r="JM106" s="228"/>
      <c r="JN106" s="228"/>
      <c r="JO106" s="228"/>
      <c r="JP106" s="228"/>
      <c r="JQ106" s="228"/>
      <c r="JR106" s="228"/>
      <c r="JS106" s="228"/>
      <c r="JT106" s="228"/>
      <c r="JU106" s="228"/>
      <c r="JV106" s="228"/>
      <c r="JW106" s="228"/>
      <c r="JX106" s="228"/>
      <c r="JY106" s="228"/>
      <c r="JZ106" s="228"/>
      <c r="KA106" s="228"/>
      <c r="KB106" s="228"/>
      <c r="KC106" s="228"/>
      <c r="KD106" s="228"/>
      <c r="KE106" s="228"/>
      <c r="KF106" s="228"/>
      <c r="KG106" s="228"/>
      <c r="KH106" s="228"/>
      <c r="KI106" s="228"/>
      <c r="KJ106" s="228"/>
      <c r="KK106" s="228"/>
      <c r="KL106" s="228"/>
      <c r="KM106" s="228"/>
      <c r="KN106" s="228"/>
      <c r="KO106" s="228"/>
      <c r="KP106" s="228"/>
      <c r="KQ106" s="228"/>
      <c r="KR106" s="228"/>
      <c r="KS106" s="228"/>
      <c r="KT106" s="228"/>
      <c r="KU106" s="228"/>
      <c r="KV106" s="228"/>
      <c r="KW106" s="479"/>
    </row>
    <row r="107" spans="1:309" s="226" customFormat="1" ht="21" customHeight="1">
      <c r="A107" s="109"/>
      <c r="B107" s="112">
        <v>101</v>
      </c>
      <c r="C107" s="53"/>
      <c r="D107" s="132" t="str">
        <f t="shared" si="12"/>
        <v/>
      </c>
      <c r="E107" s="132" t="str">
        <f t="shared" si="13"/>
        <v/>
      </c>
      <c r="F107" s="132" t="str">
        <f t="shared" si="14"/>
        <v/>
      </c>
      <c r="G107" s="132" t="str">
        <f t="shared" si="15"/>
        <v/>
      </c>
      <c r="H107" s="213" t="str">
        <f t="shared" si="16"/>
        <v/>
      </c>
      <c r="I107" s="227"/>
      <c r="J107" s="227"/>
      <c r="K107" s="227"/>
      <c r="L107" s="227"/>
      <c r="M107" s="227"/>
      <c r="N107" s="227"/>
      <c r="O107" s="227"/>
      <c r="P107" s="227"/>
      <c r="Q107" s="227"/>
      <c r="R107" s="227"/>
      <c r="S107" s="227"/>
      <c r="T107" s="227"/>
      <c r="U107" s="227"/>
      <c r="V107" s="227"/>
      <c r="W107" s="227"/>
      <c r="X107" s="227"/>
      <c r="Y107" s="227"/>
      <c r="Z107" s="227"/>
      <c r="AA107" s="227"/>
      <c r="AB107" s="227"/>
      <c r="AC107" s="227"/>
      <c r="AD107" s="227"/>
      <c r="AE107" s="227"/>
      <c r="AF107" s="227"/>
      <c r="AG107" s="227"/>
      <c r="AH107" s="227"/>
      <c r="AI107" s="227"/>
      <c r="AJ107" s="227"/>
      <c r="AK107" s="227"/>
      <c r="AL107" s="227"/>
      <c r="AM107" s="227"/>
      <c r="AN107" s="227"/>
      <c r="AO107" s="227"/>
      <c r="AP107" s="227"/>
      <c r="AQ107" s="227"/>
      <c r="AR107" s="227"/>
      <c r="AS107" s="227"/>
      <c r="AT107" s="227"/>
      <c r="AU107" s="227"/>
      <c r="AV107" s="227"/>
      <c r="AW107" s="227"/>
      <c r="AX107" s="227"/>
      <c r="AY107" s="227"/>
      <c r="AZ107" s="227"/>
      <c r="BA107" s="227"/>
      <c r="BB107" s="227"/>
      <c r="BC107" s="227"/>
      <c r="BD107" s="227"/>
      <c r="BE107" s="227"/>
      <c r="BF107" s="227"/>
      <c r="BG107" s="227"/>
      <c r="BH107" s="227"/>
      <c r="BI107" s="227"/>
      <c r="BJ107" s="227"/>
      <c r="BK107" s="227"/>
      <c r="BL107" s="227"/>
      <c r="BM107" s="227"/>
      <c r="BN107" s="227"/>
      <c r="BO107" s="227"/>
      <c r="BP107" s="227"/>
      <c r="BQ107" s="227"/>
      <c r="BR107" s="227"/>
      <c r="BS107" s="227"/>
      <c r="BT107" s="227"/>
      <c r="BU107" s="227"/>
      <c r="BV107" s="227"/>
      <c r="BW107" s="227"/>
      <c r="BX107" s="227"/>
      <c r="BY107" s="227"/>
      <c r="BZ107" s="227"/>
      <c r="CA107" s="227"/>
      <c r="CB107" s="227"/>
      <c r="CC107" s="227"/>
      <c r="CD107" s="227"/>
      <c r="CE107" s="227"/>
      <c r="CF107" s="227"/>
      <c r="CG107" s="227"/>
      <c r="CH107" s="227"/>
      <c r="CI107" s="227"/>
      <c r="CJ107" s="227"/>
      <c r="CK107" s="227"/>
      <c r="CL107" s="227"/>
      <c r="CM107" s="227"/>
      <c r="CN107" s="227"/>
      <c r="CO107" s="227"/>
      <c r="CP107" s="227"/>
      <c r="CQ107" s="227"/>
      <c r="CR107" s="227"/>
      <c r="CS107" s="227"/>
      <c r="CT107" s="227"/>
      <c r="CU107" s="227"/>
      <c r="CV107" s="227"/>
      <c r="CW107" s="227"/>
      <c r="CX107" s="227"/>
      <c r="CY107" s="227"/>
      <c r="CZ107" s="227"/>
      <c r="DA107" s="227"/>
      <c r="DB107" s="227"/>
      <c r="DC107" s="227"/>
      <c r="DD107" s="227"/>
      <c r="DE107" s="227"/>
      <c r="DF107" s="227"/>
      <c r="DG107" s="227"/>
      <c r="DH107" s="227"/>
      <c r="DI107" s="227"/>
      <c r="DJ107" s="227"/>
      <c r="DK107" s="227"/>
      <c r="DL107" s="227"/>
      <c r="DM107" s="227"/>
      <c r="DN107" s="227"/>
      <c r="DO107" s="227"/>
      <c r="DP107" s="227"/>
      <c r="DQ107" s="227"/>
      <c r="DR107" s="227"/>
      <c r="DS107" s="227"/>
      <c r="DT107" s="227"/>
      <c r="DU107" s="227"/>
      <c r="DV107" s="227"/>
      <c r="DW107" s="227"/>
      <c r="DX107" s="227"/>
      <c r="DY107" s="227"/>
      <c r="DZ107" s="227"/>
      <c r="EA107" s="227"/>
      <c r="EB107" s="227"/>
      <c r="EC107" s="227"/>
      <c r="ED107" s="227"/>
      <c r="EE107" s="227"/>
      <c r="EF107" s="227"/>
      <c r="EG107" s="227"/>
      <c r="EH107" s="227"/>
      <c r="EI107" s="227"/>
      <c r="EJ107" s="227"/>
      <c r="EK107" s="227"/>
      <c r="EL107" s="227"/>
      <c r="EM107" s="227"/>
      <c r="EN107" s="227"/>
      <c r="EO107" s="227"/>
      <c r="EP107" s="227"/>
      <c r="EQ107" s="227"/>
      <c r="ER107" s="227"/>
      <c r="ES107" s="227"/>
      <c r="ET107" s="227"/>
      <c r="EU107" s="227"/>
      <c r="EV107" s="227"/>
      <c r="EW107" s="227"/>
      <c r="EX107" s="227"/>
      <c r="EY107" s="227"/>
      <c r="EZ107" s="227"/>
      <c r="FA107" s="227"/>
      <c r="FB107" s="227"/>
      <c r="FC107" s="227"/>
      <c r="FD107" s="227"/>
      <c r="FE107" s="227"/>
      <c r="FF107" s="227"/>
      <c r="FG107" s="227"/>
      <c r="FH107" s="227"/>
      <c r="FI107" s="227"/>
      <c r="FJ107" s="227"/>
      <c r="FK107" s="227"/>
      <c r="FL107" s="227"/>
      <c r="FM107" s="227"/>
      <c r="FN107" s="227"/>
      <c r="FO107" s="227"/>
      <c r="FP107" s="227"/>
      <c r="FQ107" s="227"/>
      <c r="FR107" s="227"/>
      <c r="FS107" s="227"/>
      <c r="FT107" s="227"/>
      <c r="FU107" s="227"/>
      <c r="FV107" s="227"/>
      <c r="FW107" s="227"/>
      <c r="FX107" s="227"/>
      <c r="FY107" s="227"/>
      <c r="FZ107" s="227"/>
      <c r="GA107" s="227"/>
      <c r="GB107" s="227"/>
      <c r="GC107" s="227"/>
      <c r="GD107" s="227"/>
      <c r="GE107" s="227"/>
      <c r="GF107" s="227"/>
      <c r="GG107" s="227"/>
      <c r="GH107" s="227"/>
      <c r="GI107" s="227"/>
      <c r="GJ107" s="227"/>
      <c r="GK107" s="227"/>
      <c r="GL107" s="227"/>
      <c r="GM107" s="227"/>
      <c r="GN107" s="227"/>
      <c r="GO107" s="227"/>
      <c r="GP107" s="227"/>
      <c r="GQ107" s="227"/>
      <c r="GR107" s="227"/>
      <c r="GS107" s="227"/>
      <c r="GT107" s="227"/>
      <c r="GU107" s="227"/>
      <c r="GV107" s="227"/>
      <c r="GW107" s="227"/>
      <c r="GX107" s="227"/>
      <c r="GY107" s="227"/>
      <c r="GZ107" s="227"/>
      <c r="HA107" s="227"/>
      <c r="HB107" s="227"/>
      <c r="HC107" s="227"/>
      <c r="HD107" s="227"/>
      <c r="HE107" s="227"/>
      <c r="HF107" s="227"/>
      <c r="HG107" s="227"/>
      <c r="HH107" s="227"/>
      <c r="HI107" s="227"/>
      <c r="HJ107" s="227"/>
      <c r="HK107" s="227"/>
      <c r="HL107" s="227"/>
      <c r="HM107" s="227"/>
      <c r="HN107" s="227"/>
      <c r="HO107" s="227"/>
      <c r="HP107" s="227"/>
      <c r="HQ107" s="227"/>
      <c r="HR107" s="227"/>
      <c r="HS107" s="227"/>
      <c r="HT107" s="227"/>
      <c r="HU107" s="227"/>
      <c r="HV107" s="227"/>
      <c r="HW107" s="227"/>
      <c r="HX107" s="227"/>
      <c r="HY107" s="227"/>
      <c r="HZ107" s="227"/>
      <c r="IA107" s="227"/>
      <c r="IB107" s="227"/>
      <c r="IC107" s="227"/>
      <c r="ID107" s="227"/>
      <c r="IE107" s="227"/>
      <c r="IF107" s="227"/>
      <c r="IG107" s="227"/>
      <c r="IH107" s="227"/>
      <c r="II107" s="227"/>
      <c r="IJ107" s="227"/>
      <c r="IK107" s="227"/>
      <c r="IL107" s="227"/>
      <c r="IM107" s="227"/>
      <c r="IN107" s="227"/>
      <c r="IO107" s="227"/>
      <c r="IP107" s="227"/>
      <c r="IQ107" s="227"/>
      <c r="IR107" s="227"/>
      <c r="IS107" s="227"/>
      <c r="IT107" s="227"/>
      <c r="IU107" s="227"/>
      <c r="IV107" s="227"/>
      <c r="IW107" s="227"/>
      <c r="IX107" s="227"/>
      <c r="IY107" s="227"/>
      <c r="IZ107" s="227"/>
      <c r="JA107" s="227"/>
      <c r="JB107" s="227"/>
      <c r="JC107" s="227"/>
      <c r="JD107" s="227"/>
      <c r="JE107" s="227"/>
      <c r="JF107" s="227"/>
      <c r="JG107" s="227"/>
      <c r="JH107" s="227"/>
      <c r="JI107" s="227"/>
      <c r="JJ107" s="227"/>
      <c r="JK107" s="227"/>
      <c r="JL107" s="227"/>
      <c r="JM107" s="227"/>
      <c r="JN107" s="227"/>
      <c r="JO107" s="227"/>
      <c r="JP107" s="227"/>
      <c r="JQ107" s="227"/>
      <c r="JR107" s="227"/>
      <c r="JS107" s="227"/>
      <c r="JT107" s="227"/>
      <c r="JU107" s="227"/>
      <c r="JV107" s="227"/>
      <c r="JW107" s="227"/>
      <c r="JX107" s="227"/>
      <c r="JY107" s="227"/>
      <c r="JZ107" s="227"/>
      <c r="KA107" s="227"/>
      <c r="KB107" s="227"/>
      <c r="KC107" s="227"/>
      <c r="KD107" s="227"/>
      <c r="KE107" s="227"/>
      <c r="KF107" s="227"/>
      <c r="KG107" s="227"/>
      <c r="KH107" s="227"/>
      <c r="KI107" s="227"/>
      <c r="KJ107" s="227"/>
      <c r="KK107" s="227"/>
      <c r="KL107" s="227"/>
      <c r="KM107" s="227"/>
      <c r="KN107" s="227"/>
      <c r="KO107" s="227"/>
      <c r="KP107" s="227"/>
      <c r="KQ107" s="227"/>
      <c r="KR107" s="227"/>
      <c r="KS107" s="227"/>
      <c r="KT107" s="227"/>
      <c r="KU107" s="227"/>
      <c r="KV107" s="227"/>
      <c r="KW107" s="479"/>
    </row>
    <row r="108" spans="1:309" s="226" customFormat="1" ht="21" customHeight="1" thickBot="1">
      <c r="A108" s="109"/>
      <c r="B108" s="112">
        <v>102</v>
      </c>
      <c r="C108" s="116"/>
      <c r="D108" s="136" t="str">
        <f t="shared" si="12"/>
        <v/>
      </c>
      <c r="E108" s="138" t="str">
        <f t="shared" si="13"/>
        <v/>
      </c>
      <c r="F108" s="138" t="str">
        <f t="shared" si="14"/>
        <v/>
      </c>
      <c r="G108" s="138" t="str">
        <f t="shared" si="15"/>
        <v/>
      </c>
      <c r="H108" s="138" t="str">
        <f t="shared" si="16"/>
        <v/>
      </c>
      <c r="I108" s="228"/>
      <c r="J108" s="228"/>
      <c r="K108" s="228"/>
      <c r="L108" s="228"/>
      <c r="M108" s="228"/>
      <c r="N108" s="228"/>
      <c r="O108" s="228"/>
      <c r="P108" s="228"/>
      <c r="Q108" s="228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  <c r="AX108" s="228"/>
      <c r="AY108" s="228"/>
      <c r="AZ108" s="228"/>
      <c r="BA108" s="228"/>
      <c r="BB108" s="228"/>
      <c r="BC108" s="228"/>
      <c r="BD108" s="228"/>
      <c r="BE108" s="228"/>
      <c r="BF108" s="228"/>
      <c r="BG108" s="228"/>
      <c r="BH108" s="228"/>
      <c r="BI108" s="228"/>
      <c r="BJ108" s="228"/>
      <c r="BK108" s="228"/>
      <c r="BL108" s="228"/>
      <c r="BM108" s="228"/>
      <c r="BN108" s="228"/>
      <c r="BO108" s="228"/>
      <c r="BP108" s="228"/>
      <c r="BQ108" s="228"/>
      <c r="BR108" s="228"/>
      <c r="BS108" s="228"/>
      <c r="BT108" s="228"/>
      <c r="BU108" s="228"/>
      <c r="BV108" s="228"/>
      <c r="BW108" s="228"/>
      <c r="BX108" s="228"/>
      <c r="BY108" s="228"/>
      <c r="BZ108" s="228"/>
      <c r="CA108" s="228"/>
      <c r="CB108" s="228"/>
      <c r="CC108" s="228"/>
      <c r="CD108" s="228"/>
      <c r="CE108" s="228"/>
      <c r="CF108" s="228"/>
      <c r="CG108" s="228"/>
      <c r="CH108" s="228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228"/>
      <c r="DM108" s="228"/>
      <c r="DN108" s="228"/>
      <c r="DO108" s="228"/>
      <c r="DP108" s="228"/>
      <c r="DQ108" s="228"/>
      <c r="DR108" s="228"/>
      <c r="DS108" s="228"/>
      <c r="DT108" s="228"/>
      <c r="DU108" s="228"/>
      <c r="DV108" s="228"/>
      <c r="DW108" s="228"/>
      <c r="DX108" s="228"/>
      <c r="DY108" s="228"/>
      <c r="DZ108" s="228"/>
      <c r="EA108" s="228"/>
      <c r="EB108" s="228"/>
      <c r="EC108" s="228"/>
      <c r="ED108" s="228"/>
      <c r="EE108" s="228"/>
      <c r="EF108" s="228"/>
      <c r="EG108" s="228"/>
      <c r="EH108" s="228"/>
      <c r="EI108" s="228"/>
      <c r="EJ108" s="228"/>
      <c r="EK108" s="228"/>
      <c r="EL108" s="228"/>
      <c r="EM108" s="228"/>
      <c r="EN108" s="228"/>
      <c r="EO108" s="228"/>
      <c r="EP108" s="228"/>
      <c r="EQ108" s="228"/>
      <c r="ER108" s="228"/>
      <c r="ES108" s="228"/>
      <c r="ET108" s="228"/>
      <c r="EU108" s="228"/>
      <c r="EV108" s="228"/>
      <c r="EW108" s="228"/>
      <c r="EX108" s="228"/>
      <c r="EY108" s="228"/>
      <c r="EZ108" s="228"/>
      <c r="FA108" s="228"/>
      <c r="FB108" s="228"/>
      <c r="FC108" s="228"/>
      <c r="FD108" s="228"/>
      <c r="FE108" s="228"/>
      <c r="FF108" s="228"/>
      <c r="FG108" s="228"/>
      <c r="FH108" s="228"/>
      <c r="FI108" s="228"/>
      <c r="FJ108" s="228"/>
      <c r="FK108" s="228"/>
      <c r="FL108" s="228"/>
      <c r="FM108" s="228"/>
      <c r="FN108" s="228"/>
      <c r="FO108" s="228"/>
      <c r="FP108" s="228"/>
      <c r="FQ108" s="228"/>
      <c r="FR108" s="228"/>
      <c r="FS108" s="228"/>
      <c r="FT108" s="228"/>
      <c r="FU108" s="228"/>
      <c r="FV108" s="228"/>
      <c r="FW108" s="228"/>
      <c r="FX108" s="228"/>
      <c r="FY108" s="228"/>
      <c r="FZ108" s="228"/>
      <c r="GA108" s="228"/>
      <c r="GB108" s="228"/>
      <c r="GC108" s="228"/>
      <c r="GD108" s="228"/>
      <c r="GE108" s="228"/>
      <c r="GF108" s="228"/>
      <c r="GG108" s="228"/>
      <c r="GH108" s="228"/>
      <c r="GI108" s="228"/>
      <c r="GJ108" s="228"/>
      <c r="GK108" s="228"/>
      <c r="GL108" s="228"/>
      <c r="GM108" s="228"/>
      <c r="GN108" s="228"/>
      <c r="GO108" s="228"/>
      <c r="GP108" s="228"/>
      <c r="GQ108" s="228"/>
      <c r="GR108" s="228"/>
      <c r="GS108" s="228"/>
      <c r="GT108" s="228"/>
      <c r="GU108" s="228"/>
      <c r="GV108" s="228"/>
      <c r="GW108" s="228"/>
      <c r="GX108" s="228"/>
      <c r="GY108" s="228"/>
      <c r="GZ108" s="228"/>
      <c r="HA108" s="228"/>
      <c r="HB108" s="228"/>
      <c r="HC108" s="228"/>
      <c r="HD108" s="228"/>
      <c r="HE108" s="228"/>
      <c r="HF108" s="228"/>
      <c r="HG108" s="228"/>
      <c r="HH108" s="228"/>
      <c r="HI108" s="228"/>
      <c r="HJ108" s="228"/>
      <c r="HK108" s="228"/>
      <c r="HL108" s="228"/>
      <c r="HM108" s="228"/>
      <c r="HN108" s="228"/>
      <c r="HO108" s="228"/>
      <c r="HP108" s="228"/>
      <c r="HQ108" s="228"/>
      <c r="HR108" s="228"/>
      <c r="HS108" s="228"/>
      <c r="HT108" s="228"/>
      <c r="HU108" s="228"/>
      <c r="HV108" s="228"/>
      <c r="HW108" s="228"/>
      <c r="HX108" s="228"/>
      <c r="HY108" s="228"/>
      <c r="HZ108" s="228"/>
      <c r="IA108" s="228"/>
      <c r="IB108" s="228"/>
      <c r="IC108" s="228"/>
      <c r="ID108" s="228"/>
      <c r="IE108" s="228"/>
      <c r="IF108" s="228"/>
      <c r="IG108" s="228"/>
      <c r="IH108" s="228"/>
      <c r="II108" s="228"/>
      <c r="IJ108" s="228"/>
      <c r="IK108" s="228"/>
      <c r="IL108" s="228"/>
      <c r="IM108" s="228"/>
      <c r="IN108" s="228"/>
      <c r="IO108" s="228"/>
      <c r="IP108" s="228"/>
      <c r="IQ108" s="228"/>
      <c r="IR108" s="228"/>
      <c r="IS108" s="228"/>
      <c r="IT108" s="228"/>
      <c r="IU108" s="228"/>
      <c r="IV108" s="228"/>
      <c r="IW108" s="228"/>
      <c r="IX108" s="228"/>
      <c r="IY108" s="228"/>
      <c r="IZ108" s="228"/>
      <c r="JA108" s="228"/>
      <c r="JB108" s="228"/>
      <c r="JC108" s="228"/>
      <c r="JD108" s="228"/>
      <c r="JE108" s="228"/>
      <c r="JF108" s="228"/>
      <c r="JG108" s="228"/>
      <c r="JH108" s="228"/>
      <c r="JI108" s="228"/>
      <c r="JJ108" s="228"/>
      <c r="JK108" s="228"/>
      <c r="JL108" s="228"/>
      <c r="JM108" s="228"/>
      <c r="JN108" s="228"/>
      <c r="JO108" s="228"/>
      <c r="JP108" s="228"/>
      <c r="JQ108" s="228"/>
      <c r="JR108" s="228"/>
      <c r="JS108" s="228"/>
      <c r="JT108" s="228"/>
      <c r="JU108" s="228"/>
      <c r="JV108" s="228"/>
      <c r="JW108" s="228"/>
      <c r="JX108" s="228"/>
      <c r="JY108" s="228"/>
      <c r="JZ108" s="228"/>
      <c r="KA108" s="228"/>
      <c r="KB108" s="228"/>
      <c r="KC108" s="228"/>
      <c r="KD108" s="228"/>
      <c r="KE108" s="228"/>
      <c r="KF108" s="228"/>
      <c r="KG108" s="228"/>
      <c r="KH108" s="228"/>
      <c r="KI108" s="228"/>
      <c r="KJ108" s="228"/>
      <c r="KK108" s="228"/>
      <c r="KL108" s="228"/>
      <c r="KM108" s="228"/>
      <c r="KN108" s="228"/>
      <c r="KO108" s="228"/>
      <c r="KP108" s="228"/>
      <c r="KQ108" s="228"/>
      <c r="KR108" s="228"/>
      <c r="KS108" s="228"/>
      <c r="KT108" s="228"/>
      <c r="KU108" s="228"/>
      <c r="KV108" s="228"/>
      <c r="KW108" s="479"/>
    </row>
    <row r="109" spans="1:309" s="226" customFormat="1" ht="21" customHeight="1">
      <c r="A109" s="109"/>
      <c r="B109" s="112">
        <v>103</v>
      </c>
      <c r="C109" s="53"/>
      <c r="D109" s="132" t="str">
        <f t="shared" si="12"/>
        <v/>
      </c>
      <c r="E109" s="132" t="str">
        <f t="shared" si="13"/>
        <v/>
      </c>
      <c r="F109" s="132" t="str">
        <f t="shared" si="14"/>
        <v/>
      </c>
      <c r="G109" s="132" t="str">
        <f t="shared" si="15"/>
        <v/>
      </c>
      <c r="H109" s="213" t="str">
        <f t="shared" si="16"/>
        <v/>
      </c>
      <c r="I109" s="227"/>
      <c r="J109" s="227"/>
      <c r="K109" s="227"/>
      <c r="L109" s="227"/>
      <c r="M109" s="227"/>
      <c r="N109" s="227"/>
      <c r="O109" s="227"/>
      <c r="P109" s="227"/>
      <c r="Q109" s="227"/>
      <c r="R109" s="227"/>
      <c r="S109" s="227"/>
      <c r="T109" s="227"/>
      <c r="U109" s="227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227"/>
      <c r="CA109" s="227"/>
      <c r="CB109" s="227"/>
      <c r="CC109" s="227"/>
      <c r="CD109" s="227"/>
      <c r="CE109" s="227"/>
      <c r="CF109" s="227"/>
      <c r="CG109" s="227"/>
      <c r="CH109" s="227"/>
      <c r="CI109" s="227"/>
      <c r="CJ109" s="227"/>
      <c r="CK109" s="227"/>
      <c r="CL109" s="227"/>
      <c r="CM109" s="227"/>
      <c r="CN109" s="227"/>
      <c r="CO109" s="227"/>
      <c r="CP109" s="227"/>
      <c r="CQ109" s="227"/>
      <c r="CR109" s="227"/>
      <c r="CS109" s="227"/>
      <c r="CT109" s="227"/>
      <c r="CU109" s="227"/>
      <c r="CV109" s="227"/>
      <c r="CW109" s="227"/>
      <c r="CX109" s="227"/>
      <c r="CY109" s="227"/>
      <c r="CZ109" s="227"/>
      <c r="DA109" s="227"/>
      <c r="DB109" s="227"/>
      <c r="DC109" s="227"/>
      <c r="DD109" s="227"/>
      <c r="DE109" s="227"/>
      <c r="DF109" s="227"/>
      <c r="DG109" s="227"/>
      <c r="DH109" s="227"/>
      <c r="DI109" s="227"/>
      <c r="DJ109" s="227"/>
      <c r="DK109" s="227"/>
      <c r="DL109" s="227"/>
      <c r="DM109" s="227"/>
      <c r="DN109" s="227"/>
      <c r="DO109" s="227"/>
      <c r="DP109" s="227"/>
      <c r="DQ109" s="227"/>
      <c r="DR109" s="227"/>
      <c r="DS109" s="227"/>
      <c r="DT109" s="227"/>
      <c r="DU109" s="227"/>
      <c r="DV109" s="227"/>
      <c r="DW109" s="227"/>
      <c r="DX109" s="227"/>
      <c r="DY109" s="227"/>
      <c r="DZ109" s="227"/>
      <c r="EA109" s="227"/>
      <c r="EB109" s="227"/>
      <c r="EC109" s="227"/>
      <c r="ED109" s="227"/>
      <c r="EE109" s="227"/>
      <c r="EF109" s="227"/>
      <c r="EG109" s="227"/>
      <c r="EH109" s="227"/>
      <c r="EI109" s="227"/>
      <c r="EJ109" s="227"/>
      <c r="EK109" s="227"/>
      <c r="EL109" s="227"/>
      <c r="EM109" s="227"/>
      <c r="EN109" s="227"/>
      <c r="EO109" s="227"/>
      <c r="EP109" s="227"/>
      <c r="EQ109" s="227"/>
      <c r="ER109" s="227"/>
      <c r="ES109" s="227"/>
      <c r="ET109" s="227"/>
      <c r="EU109" s="227"/>
      <c r="EV109" s="227"/>
      <c r="EW109" s="227"/>
      <c r="EX109" s="227"/>
      <c r="EY109" s="227"/>
      <c r="EZ109" s="227"/>
      <c r="FA109" s="227"/>
      <c r="FB109" s="227"/>
      <c r="FC109" s="227"/>
      <c r="FD109" s="227"/>
      <c r="FE109" s="227"/>
      <c r="FF109" s="227"/>
      <c r="FG109" s="227"/>
      <c r="FH109" s="227"/>
      <c r="FI109" s="227"/>
      <c r="FJ109" s="227"/>
      <c r="FK109" s="227"/>
      <c r="FL109" s="227"/>
      <c r="FM109" s="227"/>
      <c r="FN109" s="227"/>
      <c r="FO109" s="227"/>
      <c r="FP109" s="227"/>
      <c r="FQ109" s="227"/>
      <c r="FR109" s="227"/>
      <c r="FS109" s="227"/>
      <c r="FT109" s="227"/>
      <c r="FU109" s="227"/>
      <c r="FV109" s="227"/>
      <c r="FW109" s="227"/>
      <c r="FX109" s="227"/>
      <c r="FY109" s="227"/>
      <c r="FZ109" s="227"/>
      <c r="GA109" s="227"/>
      <c r="GB109" s="227"/>
      <c r="GC109" s="227"/>
      <c r="GD109" s="227"/>
      <c r="GE109" s="227"/>
      <c r="GF109" s="227"/>
      <c r="GG109" s="227"/>
      <c r="GH109" s="227"/>
      <c r="GI109" s="227"/>
      <c r="GJ109" s="227"/>
      <c r="GK109" s="227"/>
      <c r="GL109" s="227"/>
      <c r="GM109" s="227"/>
      <c r="GN109" s="227"/>
      <c r="GO109" s="227"/>
      <c r="GP109" s="227"/>
      <c r="GQ109" s="227"/>
      <c r="GR109" s="227"/>
      <c r="GS109" s="227"/>
      <c r="GT109" s="227"/>
      <c r="GU109" s="227"/>
      <c r="GV109" s="227"/>
      <c r="GW109" s="227"/>
      <c r="GX109" s="227"/>
      <c r="GY109" s="227"/>
      <c r="GZ109" s="227"/>
      <c r="HA109" s="227"/>
      <c r="HB109" s="227"/>
      <c r="HC109" s="227"/>
      <c r="HD109" s="227"/>
      <c r="HE109" s="227"/>
      <c r="HF109" s="227"/>
      <c r="HG109" s="227"/>
      <c r="HH109" s="227"/>
      <c r="HI109" s="227"/>
      <c r="HJ109" s="227"/>
      <c r="HK109" s="227"/>
      <c r="HL109" s="227"/>
      <c r="HM109" s="227"/>
      <c r="HN109" s="227"/>
      <c r="HO109" s="227"/>
      <c r="HP109" s="227"/>
      <c r="HQ109" s="227"/>
      <c r="HR109" s="227"/>
      <c r="HS109" s="227"/>
      <c r="HT109" s="227"/>
      <c r="HU109" s="227"/>
      <c r="HV109" s="227"/>
      <c r="HW109" s="227"/>
      <c r="HX109" s="227"/>
      <c r="HY109" s="227"/>
      <c r="HZ109" s="227"/>
      <c r="IA109" s="227"/>
      <c r="IB109" s="227"/>
      <c r="IC109" s="227"/>
      <c r="ID109" s="227"/>
      <c r="IE109" s="227"/>
      <c r="IF109" s="227"/>
      <c r="IG109" s="227"/>
      <c r="IH109" s="227"/>
      <c r="II109" s="227"/>
      <c r="IJ109" s="227"/>
      <c r="IK109" s="227"/>
      <c r="IL109" s="227"/>
      <c r="IM109" s="227"/>
      <c r="IN109" s="227"/>
      <c r="IO109" s="227"/>
      <c r="IP109" s="227"/>
      <c r="IQ109" s="227"/>
      <c r="IR109" s="227"/>
      <c r="IS109" s="227"/>
      <c r="IT109" s="227"/>
      <c r="IU109" s="227"/>
      <c r="IV109" s="227"/>
      <c r="IW109" s="227"/>
      <c r="IX109" s="227"/>
      <c r="IY109" s="227"/>
      <c r="IZ109" s="227"/>
      <c r="JA109" s="227"/>
      <c r="JB109" s="227"/>
      <c r="JC109" s="227"/>
      <c r="JD109" s="227"/>
      <c r="JE109" s="227"/>
      <c r="JF109" s="227"/>
      <c r="JG109" s="227"/>
      <c r="JH109" s="227"/>
      <c r="JI109" s="227"/>
      <c r="JJ109" s="227"/>
      <c r="JK109" s="227"/>
      <c r="JL109" s="227"/>
      <c r="JM109" s="227"/>
      <c r="JN109" s="227"/>
      <c r="JO109" s="227"/>
      <c r="JP109" s="227"/>
      <c r="JQ109" s="227"/>
      <c r="JR109" s="227"/>
      <c r="JS109" s="227"/>
      <c r="JT109" s="227"/>
      <c r="JU109" s="227"/>
      <c r="JV109" s="227"/>
      <c r="JW109" s="227"/>
      <c r="JX109" s="227"/>
      <c r="JY109" s="227"/>
      <c r="JZ109" s="227"/>
      <c r="KA109" s="227"/>
      <c r="KB109" s="227"/>
      <c r="KC109" s="227"/>
      <c r="KD109" s="227"/>
      <c r="KE109" s="227"/>
      <c r="KF109" s="227"/>
      <c r="KG109" s="227"/>
      <c r="KH109" s="227"/>
      <c r="KI109" s="227"/>
      <c r="KJ109" s="227"/>
      <c r="KK109" s="227"/>
      <c r="KL109" s="227"/>
      <c r="KM109" s="227"/>
      <c r="KN109" s="227"/>
      <c r="KO109" s="227"/>
      <c r="KP109" s="227"/>
      <c r="KQ109" s="227"/>
      <c r="KR109" s="227"/>
      <c r="KS109" s="227"/>
      <c r="KT109" s="227"/>
      <c r="KU109" s="227"/>
      <c r="KV109" s="227"/>
      <c r="KW109" s="479"/>
    </row>
    <row r="110" spans="1:309" s="226" customFormat="1" ht="21" customHeight="1" thickBot="1">
      <c r="A110" s="109"/>
      <c r="B110" s="112">
        <v>104</v>
      </c>
      <c r="C110" s="116"/>
      <c r="D110" s="136" t="str">
        <f t="shared" si="12"/>
        <v/>
      </c>
      <c r="E110" s="138" t="str">
        <f t="shared" si="13"/>
        <v/>
      </c>
      <c r="F110" s="138" t="str">
        <f t="shared" si="14"/>
        <v/>
      </c>
      <c r="G110" s="138" t="str">
        <f t="shared" si="15"/>
        <v/>
      </c>
      <c r="H110" s="138" t="str">
        <f t="shared" si="16"/>
        <v/>
      </c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  <c r="AX110" s="228"/>
      <c r="AY110" s="228"/>
      <c r="AZ110" s="228"/>
      <c r="BA110" s="228"/>
      <c r="BB110" s="228"/>
      <c r="BC110" s="228"/>
      <c r="BD110" s="228"/>
      <c r="BE110" s="228"/>
      <c r="BF110" s="228"/>
      <c r="BG110" s="228"/>
      <c r="BH110" s="228"/>
      <c r="BI110" s="228"/>
      <c r="BJ110" s="228"/>
      <c r="BK110" s="228"/>
      <c r="BL110" s="228"/>
      <c r="BM110" s="228"/>
      <c r="BN110" s="228"/>
      <c r="BO110" s="228"/>
      <c r="BP110" s="228"/>
      <c r="BQ110" s="228"/>
      <c r="BR110" s="228"/>
      <c r="BS110" s="228"/>
      <c r="BT110" s="228"/>
      <c r="BU110" s="228"/>
      <c r="BV110" s="228"/>
      <c r="BW110" s="228"/>
      <c r="BX110" s="228"/>
      <c r="BY110" s="228"/>
      <c r="BZ110" s="228"/>
      <c r="CA110" s="228"/>
      <c r="CB110" s="228"/>
      <c r="CC110" s="228"/>
      <c r="CD110" s="228"/>
      <c r="CE110" s="228"/>
      <c r="CF110" s="228"/>
      <c r="CG110" s="228"/>
      <c r="CH110" s="228"/>
      <c r="CI110" s="228"/>
      <c r="CJ110" s="228"/>
      <c r="CK110" s="228"/>
      <c r="CL110" s="228"/>
      <c r="CM110" s="228"/>
      <c r="CN110" s="228"/>
      <c r="CO110" s="228"/>
      <c r="CP110" s="228"/>
      <c r="CQ110" s="228"/>
      <c r="CR110" s="228"/>
      <c r="CS110" s="228"/>
      <c r="CT110" s="228"/>
      <c r="CU110" s="228"/>
      <c r="CV110" s="228"/>
      <c r="CW110" s="228"/>
      <c r="CX110" s="228"/>
      <c r="CY110" s="228"/>
      <c r="CZ110" s="228"/>
      <c r="DA110" s="228"/>
      <c r="DB110" s="228"/>
      <c r="DC110" s="228"/>
      <c r="DD110" s="228"/>
      <c r="DE110" s="228"/>
      <c r="DF110" s="228"/>
      <c r="DG110" s="228"/>
      <c r="DH110" s="228"/>
      <c r="DI110" s="228"/>
      <c r="DJ110" s="228"/>
      <c r="DK110" s="228"/>
      <c r="DL110" s="228"/>
      <c r="DM110" s="228"/>
      <c r="DN110" s="228"/>
      <c r="DO110" s="228"/>
      <c r="DP110" s="228"/>
      <c r="DQ110" s="228"/>
      <c r="DR110" s="228"/>
      <c r="DS110" s="228"/>
      <c r="DT110" s="228"/>
      <c r="DU110" s="228"/>
      <c r="DV110" s="228"/>
      <c r="DW110" s="228"/>
      <c r="DX110" s="228"/>
      <c r="DY110" s="228"/>
      <c r="DZ110" s="228"/>
      <c r="EA110" s="228"/>
      <c r="EB110" s="228"/>
      <c r="EC110" s="228"/>
      <c r="ED110" s="228"/>
      <c r="EE110" s="228"/>
      <c r="EF110" s="228"/>
      <c r="EG110" s="228"/>
      <c r="EH110" s="228"/>
      <c r="EI110" s="228"/>
      <c r="EJ110" s="228"/>
      <c r="EK110" s="228"/>
      <c r="EL110" s="228"/>
      <c r="EM110" s="228"/>
      <c r="EN110" s="228"/>
      <c r="EO110" s="228"/>
      <c r="EP110" s="228"/>
      <c r="EQ110" s="228"/>
      <c r="ER110" s="228"/>
      <c r="ES110" s="228"/>
      <c r="ET110" s="228"/>
      <c r="EU110" s="228"/>
      <c r="EV110" s="228"/>
      <c r="EW110" s="228"/>
      <c r="EX110" s="228"/>
      <c r="EY110" s="228"/>
      <c r="EZ110" s="228"/>
      <c r="FA110" s="228"/>
      <c r="FB110" s="228"/>
      <c r="FC110" s="228"/>
      <c r="FD110" s="228"/>
      <c r="FE110" s="228"/>
      <c r="FF110" s="228"/>
      <c r="FG110" s="228"/>
      <c r="FH110" s="228"/>
      <c r="FI110" s="228"/>
      <c r="FJ110" s="228"/>
      <c r="FK110" s="228"/>
      <c r="FL110" s="228"/>
      <c r="FM110" s="228"/>
      <c r="FN110" s="228"/>
      <c r="FO110" s="228"/>
      <c r="FP110" s="228"/>
      <c r="FQ110" s="228"/>
      <c r="FR110" s="228"/>
      <c r="FS110" s="228"/>
      <c r="FT110" s="228"/>
      <c r="FU110" s="228"/>
      <c r="FV110" s="228"/>
      <c r="FW110" s="228"/>
      <c r="FX110" s="228"/>
      <c r="FY110" s="228"/>
      <c r="FZ110" s="228"/>
      <c r="GA110" s="228"/>
      <c r="GB110" s="228"/>
      <c r="GC110" s="228"/>
      <c r="GD110" s="228"/>
      <c r="GE110" s="228"/>
      <c r="GF110" s="228"/>
      <c r="GG110" s="228"/>
      <c r="GH110" s="228"/>
      <c r="GI110" s="228"/>
      <c r="GJ110" s="228"/>
      <c r="GK110" s="228"/>
      <c r="GL110" s="228"/>
      <c r="GM110" s="228"/>
      <c r="GN110" s="228"/>
      <c r="GO110" s="228"/>
      <c r="GP110" s="228"/>
      <c r="GQ110" s="228"/>
      <c r="GR110" s="228"/>
      <c r="GS110" s="228"/>
      <c r="GT110" s="228"/>
      <c r="GU110" s="228"/>
      <c r="GV110" s="228"/>
      <c r="GW110" s="228"/>
      <c r="GX110" s="228"/>
      <c r="GY110" s="228"/>
      <c r="GZ110" s="228"/>
      <c r="HA110" s="228"/>
      <c r="HB110" s="228"/>
      <c r="HC110" s="228"/>
      <c r="HD110" s="228"/>
      <c r="HE110" s="228"/>
      <c r="HF110" s="228"/>
      <c r="HG110" s="228"/>
      <c r="HH110" s="228"/>
      <c r="HI110" s="228"/>
      <c r="HJ110" s="228"/>
      <c r="HK110" s="228"/>
      <c r="HL110" s="228"/>
      <c r="HM110" s="228"/>
      <c r="HN110" s="228"/>
      <c r="HO110" s="228"/>
      <c r="HP110" s="228"/>
      <c r="HQ110" s="228"/>
      <c r="HR110" s="228"/>
      <c r="HS110" s="228"/>
      <c r="HT110" s="228"/>
      <c r="HU110" s="228"/>
      <c r="HV110" s="228"/>
      <c r="HW110" s="228"/>
      <c r="HX110" s="228"/>
      <c r="HY110" s="228"/>
      <c r="HZ110" s="228"/>
      <c r="IA110" s="228"/>
      <c r="IB110" s="228"/>
      <c r="IC110" s="228"/>
      <c r="ID110" s="228"/>
      <c r="IE110" s="228"/>
      <c r="IF110" s="228"/>
      <c r="IG110" s="228"/>
      <c r="IH110" s="228"/>
      <c r="II110" s="228"/>
      <c r="IJ110" s="228"/>
      <c r="IK110" s="228"/>
      <c r="IL110" s="228"/>
      <c r="IM110" s="228"/>
      <c r="IN110" s="228"/>
      <c r="IO110" s="228"/>
      <c r="IP110" s="228"/>
      <c r="IQ110" s="228"/>
      <c r="IR110" s="228"/>
      <c r="IS110" s="228"/>
      <c r="IT110" s="228"/>
      <c r="IU110" s="228"/>
      <c r="IV110" s="228"/>
      <c r="IW110" s="228"/>
      <c r="IX110" s="228"/>
      <c r="IY110" s="228"/>
      <c r="IZ110" s="228"/>
      <c r="JA110" s="228"/>
      <c r="JB110" s="228"/>
      <c r="JC110" s="228"/>
      <c r="JD110" s="228"/>
      <c r="JE110" s="228"/>
      <c r="JF110" s="228"/>
      <c r="JG110" s="228"/>
      <c r="JH110" s="228"/>
      <c r="JI110" s="228"/>
      <c r="JJ110" s="228"/>
      <c r="JK110" s="228"/>
      <c r="JL110" s="228"/>
      <c r="JM110" s="228"/>
      <c r="JN110" s="228"/>
      <c r="JO110" s="228"/>
      <c r="JP110" s="228"/>
      <c r="JQ110" s="228"/>
      <c r="JR110" s="228"/>
      <c r="JS110" s="228"/>
      <c r="JT110" s="228"/>
      <c r="JU110" s="228"/>
      <c r="JV110" s="228"/>
      <c r="JW110" s="228"/>
      <c r="JX110" s="228"/>
      <c r="JY110" s="228"/>
      <c r="JZ110" s="228"/>
      <c r="KA110" s="228"/>
      <c r="KB110" s="228"/>
      <c r="KC110" s="228"/>
      <c r="KD110" s="228"/>
      <c r="KE110" s="228"/>
      <c r="KF110" s="228"/>
      <c r="KG110" s="228"/>
      <c r="KH110" s="228"/>
      <c r="KI110" s="228"/>
      <c r="KJ110" s="228"/>
      <c r="KK110" s="228"/>
      <c r="KL110" s="228"/>
      <c r="KM110" s="228"/>
      <c r="KN110" s="228"/>
      <c r="KO110" s="228"/>
      <c r="KP110" s="228"/>
      <c r="KQ110" s="228"/>
      <c r="KR110" s="228"/>
      <c r="KS110" s="228"/>
      <c r="KT110" s="228"/>
      <c r="KU110" s="228"/>
      <c r="KV110" s="228"/>
      <c r="KW110" s="479"/>
    </row>
    <row r="111" spans="1:309" s="226" customFormat="1" ht="21" customHeight="1">
      <c r="A111" s="109"/>
      <c r="B111" s="112">
        <v>105</v>
      </c>
      <c r="C111" s="53"/>
      <c r="D111" s="132" t="str">
        <f t="shared" si="12"/>
        <v/>
      </c>
      <c r="E111" s="132" t="str">
        <f t="shared" si="13"/>
        <v/>
      </c>
      <c r="F111" s="132" t="str">
        <f t="shared" si="14"/>
        <v/>
      </c>
      <c r="G111" s="132" t="str">
        <f t="shared" si="15"/>
        <v/>
      </c>
      <c r="H111" s="213" t="str">
        <f t="shared" si="16"/>
        <v/>
      </c>
      <c r="I111" s="227"/>
      <c r="J111" s="227"/>
      <c r="K111" s="227"/>
      <c r="L111" s="227"/>
      <c r="M111" s="227"/>
      <c r="N111" s="227"/>
      <c r="O111" s="227"/>
      <c r="P111" s="227"/>
      <c r="Q111" s="227"/>
      <c r="R111" s="227"/>
      <c r="S111" s="227"/>
      <c r="T111" s="227"/>
      <c r="U111" s="227"/>
      <c r="V111" s="227"/>
      <c r="W111" s="227"/>
      <c r="X111" s="227"/>
      <c r="Y111" s="227"/>
      <c r="Z111" s="227"/>
      <c r="AA111" s="227"/>
      <c r="AB111" s="227"/>
      <c r="AC111" s="227"/>
      <c r="AD111" s="227"/>
      <c r="AE111" s="227"/>
      <c r="AF111" s="227"/>
      <c r="AG111" s="227"/>
      <c r="AH111" s="227"/>
      <c r="AI111" s="227"/>
      <c r="AJ111" s="227"/>
      <c r="AK111" s="227"/>
      <c r="AL111" s="227"/>
      <c r="AM111" s="227"/>
      <c r="AN111" s="227"/>
      <c r="AO111" s="227"/>
      <c r="AP111" s="227"/>
      <c r="AQ111" s="227"/>
      <c r="AR111" s="227"/>
      <c r="AS111" s="227"/>
      <c r="AT111" s="227"/>
      <c r="AU111" s="227"/>
      <c r="AV111" s="227"/>
      <c r="AW111" s="227"/>
      <c r="AX111" s="227"/>
      <c r="AY111" s="227"/>
      <c r="AZ111" s="227"/>
      <c r="BA111" s="227"/>
      <c r="BB111" s="227"/>
      <c r="BC111" s="227"/>
      <c r="BD111" s="227"/>
      <c r="BE111" s="227"/>
      <c r="BF111" s="227"/>
      <c r="BG111" s="227"/>
      <c r="BH111" s="227"/>
      <c r="BI111" s="227"/>
      <c r="BJ111" s="227"/>
      <c r="BK111" s="227"/>
      <c r="BL111" s="227"/>
      <c r="BM111" s="227"/>
      <c r="BN111" s="227"/>
      <c r="BO111" s="227"/>
      <c r="BP111" s="227"/>
      <c r="BQ111" s="227"/>
      <c r="BR111" s="227"/>
      <c r="BS111" s="227"/>
      <c r="BT111" s="227"/>
      <c r="BU111" s="227"/>
      <c r="BV111" s="227"/>
      <c r="BW111" s="227"/>
      <c r="BX111" s="227"/>
      <c r="BY111" s="227"/>
      <c r="BZ111" s="227"/>
      <c r="CA111" s="227"/>
      <c r="CB111" s="227"/>
      <c r="CC111" s="227"/>
      <c r="CD111" s="227"/>
      <c r="CE111" s="227"/>
      <c r="CF111" s="227"/>
      <c r="CG111" s="227"/>
      <c r="CH111" s="227"/>
      <c r="CI111" s="227"/>
      <c r="CJ111" s="227"/>
      <c r="CK111" s="227"/>
      <c r="CL111" s="227"/>
      <c r="CM111" s="227"/>
      <c r="CN111" s="227"/>
      <c r="CO111" s="227"/>
      <c r="CP111" s="227"/>
      <c r="CQ111" s="227"/>
      <c r="CR111" s="227"/>
      <c r="CS111" s="227"/>
      <c r="CT111" s="227"/>
      <c r="CU111" s="227"/>
      <c r="CV111" s="227"/>
      <c r="CW111" s="227"/>
      <c r="CX111" s="227"/>
      <c r="CY111" s="227"/>
      <c r="CZ111" s="227"/>
      <c r="DA111" s="227"/>
      <c r="DB111" s="227"/>
      <c r="DC111" s="227"/>
      <c r="DD111" s="227"/>
      <c r="DE111" s="227"/>
      <c r="DF111" s="227"/>
      <c r="DG111" s="227"/>
      <c r="DH111" s="227"/>
      <c r="DI111" s="227"/>
      <c r="DJ111" s="227"/>
      <c r="DK111" s="227"/>
      <c r="DL111" s="227"/>
      <c r="DM111" s="227"/>
      <c r="DN111" s="227"/>
      <c r="DO111" s="227"/>
      <c r="DP111" s="227"/>
      <c r="DQ111" s="227"/>
      <c r="DR111" s="227"/>
      <c r="DS111" s="227"/>
      <c r="DT111" s="227"/>
      <c r="DU111" s="227"/>
      <c r="DV111" s="227"/>
      <c r="DW111" s="227"/>
      <c r="DX111" s="227"/>
      <c r="DY111" s="227"/>
      <c r="DZ111" s="227"/>
      <c r="EA111" s="227"/>
      <c r="EB111" s="227"/>
      <c r="EC111" s="227"/>
      <c r="ED111" s="227"/>
      <c r="EE111" s="227"/>
      <c r="EF111" s="227"/>
      <c r="EG111" s="227"/>
      <c r="EH111" s="227"/>
      <c r="EI111" s="227"/>
      <c r="EJ111" s="227"/>
      <c r="EK111" s="227"/>
      <c r="EL111" s="227"/>
      <c r="EM111" s="227"/>
      <c r="EN111" s="227"/>
      <c r="EO111" s="227"/>
      <c r="EP111" s="227"/>
      <c r="EQ111" s="227"/>
      <c r="ER111" s="227"/>
      <c r="ES111" s="227"/>
      <c r="ET111" s="227"/>
      <c r="EU111" s="227"/>
      <c r="EV111" s="227"/>
      <c r="EW111" s="227"/>
      <c r="EX111" s="227"/>
      <c r="EY111" s="227"/>
      <c r="EZ111" s="227"/>
      <c r="FA111" s="227"/>
      <c r="FB111" s="227"/>
      <c r="FC111" s="227"/>
      <c r="FD111" s="227"/>
      <c r="FE111" s="227"/>
      <c r="FF111" s="227"/>
      <c r="FG111" s="227"/>
      <c r="FH111" s="227"/>
      <c r="FI111" s="227"/>
      <c r="FJ111" s="227"/>
      <c r="FK111" s="227"/>
      <c r="FL111" s="227"/>
      <c r="FM111" s="227"/>
      <c r="FN111" s="227"/>
      <c r="FO111" s="227"/>
      <c r="FP111" s="227"/>
      <c r="FQ111" s="227"/>
      <c r="FR111" s="227"/>
      <c r="FS111" s="227"/>
      <c r="FT111" s="227"/>
      <c r="FU111" s="227"/>
      <c r="FV111" s="227"/>
      <c r="FW111" s="227"/>
      <c r="FX111" s="227"/>
      <c r="FY111" s="227"/>
      <c r="FZ111" s="227"/>
      <c r="GA111" s="227"/>
      <c r="GB111" s="227"/>
      <c r="GC111" s="227"/>
      <c r="GD111" s="227"/>
      <c r="GE111" s="227"/>
      <c r="GF111" s="227"/>
      <c r="GG111" s="227"/>
      <c r="GH111" s="227"/>
      <c r="GI111" s="227"/>
      <c r="GJ111" s="227"/>
      <c r="GK111" s="227"/>
      <c r="GL111" s="227"/>
      <c r="GM111" s="227"/>
      <c r="GN111" s="227"/>
      <c r="GO111" s="227"/>
      <c r="GP111" s="227"/>
      <c r="GQ111" s="227"/>
      <c r="GR111" s="227"/>
      <c r="GS111" s="227"/>
      <c r="GT111" s="227"/>
      <c r="GU111" s="227"/>
      <c r="GV111" s="227"/>
      <c r="GW111" s="227"/>
      <c r="GX111" s="227"/>
      <c r="GY111" s="227"/>
      <c r="GZ111" s="227"/>
      <c r="HA111" s="227"/>
      <c r="HB111" s="227"/>
      <c r="HC111" s="227"/>
      <c r="HD111" s="227"/>
      <c r="HE111" s="227"/>
      <c r="HF111" s="227"/>
      <c r="HG111" s="227"/>
      <c r="HH111" s="227"/>
      <c r="HI111" s="227"/>
      <c r="HJ111" s="227"/>
      <c r="HK111" s="227"/>
      <c r="HL111" s="227"/>
      <c r="HM111" s="227"/>
      <c r="HN111" s="227"/>
      <c r="HO111" s="227"/>
      <c r="HP111" s="227"/>
      <c r="HQ111" s="227"/>
      <c r="HR111" s="227"/>
      <c r="HS111" s="227"/>
      <c r="HT111" s="227"/>
      <c r="HU111" s="227"/>
      <c r="HV111" s="227"/>
      <c r="HW111" s="227"/>
      <c r="HX111" s="227"/>
      <c r="HY111" s="227"/>
      <c r="HZ111" s="227"/>
      <c r="IA111" s="227"/>
      <c r="IB111" s="227"/>
      <c r="IC111" s="227"/>
      <c r="ID111" s="227"/>
      <c r="IE111" s="227"/>
      <c r="IF111" s="227"/>
      <c r="IG111" s="227"/>
      <c r="IH111" s="227"/>
      <c r="II111" s="227"/>
      <c r="IJ111" s="227"/>
      <c r="IK111" s="227"/>
      <c r="IL111" s="227"/>
      <c r="IM111" s="227"/>
      <c r="IN111" s="227"/>
      <c r="IO111" s="227"/>
      <c r="IP111" s="227"/>
      <c r="IQ111" s="227"/>
      <c r="IR111" s="227"/>
      <c r="IS111" s="227"/>
      <c r="IT111" s="227"/>
      <c r="IU111" s="227"/>
      <c r="IV111" s="227"/>
      <c r="IW111" s="227"/>
      <c r="IX111" s="227"/>
      <c r="IY111" s="227"/>
      <c r="IZ111" s="227"/>
      <c r="JA111" s="227"/>
      <c r="JB111" s="227"/>
      <c r="JC111" s="227"/>
      <c r="JD111" s="227"/>
      <c r="JE111" s="227"/>
      <c r="JF111" s="227"/>
      <c r="JG111" s="227"/>
      <c r="JH111" s="227"/>
      <c r="JI111" s="227"/>
      <c r="JJ111" s="227"/>
      <c r="JK111" s="227"/>
      <c r="JL111" s="227"/>
      <c r="JM111" s="227"/>
      <c r="JN111" s="227"/>
      <c r="JO111" s="227"/>
      <c r="JP111" s="227"/>
      <c r="JQ111" s="227"/>
      <c r="JR111" s="227"/>
      <c r="JS111" s="227"/>
      <c r="JT111" s="227"/>
      <c r="JU111" s="227"/>
      <c r="JV111" s="227"/>
      <c r="JW111" s="227"/>
      <c r="JX111" s="227"/>
      <c r="JY111" s="227"/>
      <c r="JZ111" s="227"/>
      <c r="KA111" s="227"/>
      <c r="KB111" s="227"/>
      <c r="KC111" s="227"/>
      <c r="KD111" s="227"/>
      <c r="KE111" s="227"/>
      <c r="KF111" s="227"/>
      <c r="KG111" s="227"/>
      <c r="KH111" s="227"/>
      <c r="KI111" s="227"/>
      <c r="KJ111" s="227"/>
      <c r="KK111" s="227"/>
      <c r="KL111" s="227"/>
      <c r="KM111" s="227"/>
      <c r="KN111" s="227"/>
      <c r="KO111" s="227"/>
      <c r="KP111" s="227"/>
      <c r="KQ111" s="227"/>
      <c r="KR111" s="227"/>
      <c r="KS111" s="227"/>
      <c r="KT111" s="227"/>
      <c r="KU111" s="227"/>
      <c r="KV111" s="227"/>
      <c r="KW111" s="479"/>
    </row>
    <row r="112" spans="1:309" s="226" customFormat="1" ht="21" customHeight="1" thickBot="1">
      <c r="A112" s="109"/>
      <c r="B112" s="112">
        <v>106</v>
      </c>
      <c r="C112" s="116"/>
      <c r="D112" s="136" t="str">
        <f t="shared" si="12"/>
        <v/>
      </c>
      <c r="E112" s="138" t="str">
        <f t="shared" si="13"/>
        <v/>
      </c>
      <c r="F112" s="138" t="str">
        <f t="shared" si="14"/>
        <v/>
      </c>
      <c r="G112" s="138" t="str">
        <f t="shared" si="15"/>
        <v/>
      </c>
      <c r="H112" s="138" t="str">
        <f t="shared" si="16"/>
        <v/>
      </c>
      <c r="I112" s="228"/>
      <c r="J112" s="228"/>
      <c r="K112" s="228"/>
      <c r="L112" s="228"/>
      <c r="M112" s="228"/>
      <c r="N112" s="228"/>
      <c r="O112" s="228"/>
      <c r="P112" s="228"/>
      <c r="Q112" s="228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  <c r="AX112" s="228"/>
      <c r="AY112" s="228"/>
      <c r="AZ112" s="228"/>
      <c r="BA112" s="228"/>
      <c r="BB112" s="228"/>
      <c r="BC112" s="228"/>
      <c r="BD112" s="228"/>
      <c r="BE112" s="228"/>
      <c r="BF112" s="228"/>
      <c r="BG112" s="228"/>
      <c r="BH112" s="228"/>
      <c r="BI112" s="228"/>
      <c r="BJ112" s="228"/>
      <c r="BK112" s="228"/>
      <c r="BL112" s="228"/>
      <c r="BM112" s="228"/>
      <c r="BN112" s="228"/>
      <c r="BO112" s="228"/>
      <c r="BP112" s="228"/>
      <c r="BQ112" s="228"/>
      <c r="BR112" s="228"/>
      <c r="BS112" s="228"/>
      <c r="BT112" s="228"/>
      <c r="BU112" s="228"/>
      <c r="BV112" s="228"/>
      <c r="BW112" s="228"/>
      <c r="BX112" s="228"/>
      <c r="BY112" s="228"/>
      <c r="BZ112" s="228"/>
      <c r="CA112" s="228"/>
      <c r="CB112" s="228"/>
      <c r="CC112" s="228"/>
      <c r="CD112" s="228"/>
      <c r="CE112" s="228"/>
      <c r="CF112" s="228"/>
      <c r="CG112" s="228"/>
      <c r="CH112" s="228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228"/>
      <c r="DM112" s="228"/>
      <c r="DN112" s="228"/>
      <c r="DO112" s="228"/>
      <c r="DP112" s="228"/>
      <c r="DQ112" s="228"/>
      <c r="DR112" s="228"/>
      <c r="DS112" s="228"/>
      <c r="DT112" s="228"/>
      <c r="DU112" s="228"/>
      <c r="DV112" s="228"/>
      <c r="DW112" s="228"/>
      <c r="DX112" s="228"/>
      <c r="DY112" s="228"/>
      <c r="DZ112" s="228"/>
      <c r="EA112" s="228"/>
      <c r="EB112" s="228"/>
      <c r="EC112" s="228"/>
      <c r="ED112" s="228"/>
      <c r="EE112" s="228"/>
      <c r="EF112" s="228"/>
      <c r="EG112" s="228"/>
      <c r="EH112" s="228"/>
      <c r="EI112" s="228"/>
      <c r="EJ112" s="228"/>
      <c r="EK112" s="228"/>
      <c r="EL112" s="228"/>
      <c r="EM112" s="228"/>
      <c r="EN112" s="228"/>
      <c r="EO112" s="228"/>
      <c r="EP112" s="228"/>
      <c r="EQ112" s="228"/>
      <c r="ER112" s="228"/>
      <c r="ES112" s="228"/>
      <c r="ET112" s="228"/>
      <c r="EU112" s="228"/>
      <c r="EV112" s="228"/>
      <c r="EW112" s="228"/>
      <c r="EX112" s="228"/>
      <c r="EY112" s="228"/>
      <c r="EZ112" s="228"/>
      <c r="FA112" s="228"/>
      <c r="FB112" s="228"/>
      <c r="FC112" s="228"/>
      <c r="FD112" s="228"/>
      <c r="FE112" s="228"/>
      <c r="FF112" s="228"/>
      <c r="FG112" s="228"/>
      <c r="FH112" s="228"/>
      <c r="FI112" s="228"/>
      <c r="FJ112" s="228"/>
      <c r="FK112" s="228"/>
      <c r="FL112" s="228"/>
      <c r="FM112" s="228"/>
      <c r="FN112" s="228"/>
      <c r="FO112" s="228"/>
      <c r="FP112" s="228"/>
      <c r="FQ112" s="228"/>
      <c r="FR112" s="228"/>
      <c r="FS112" s="228"/>
      <c r="FT112" s="228"/>
      <c r="FU112" s="228"/>
      <c r="FV112" s="228"/>
      <c r="FW112" s="228"/>
      <c r="FX112" s="228"/>
      <c r="FY112" s="228"/>
      <c r="FZ112" s="228"/>
      <c r="GA112" s="228"/>
      <c r="GB112" s="228"/>
      <c r="GC112" s="228"/>
      <c r="GD112" s="228"/>
      <c r="GE112" s="228"/>
      <c r="GF112" s="228"/>
      <c r="GG112" s="228"/>
      <c r="GH112" s="228"/>
      <c r="GI112" s="228"/>
      <c r="GJ112" s="228"/>
      <c r="GK112" s="228"/>
      <c r="GL112" s="228"/>
      <c r="GM112" s="228"/>
      <c r="GN112" s="228"/>
      <c r="GO112" s="228"/>
      <c r="GP112" s="228"/>
      <c r="GQ112" s="228"/>
      <c r="GR112" s="228"/>
      <c r="GS112" s="228"/>
      <c r="GT112" s="228"/>
      <c r="GU112" s="228"/>
      <c r="GV112" s="228"/>
      <c r="GW112" s="228"/>
      <c r="GX112" s="228"/>
      <c r="GY112" s="228"/>
      <c r="GZ112" s="228"/>
      <c r="HA112" s="228"/>
      <c r="HB112" s="228"/>
      <c r="HC112" s="228"/>
      <c r="HD112" s="228"/>
      <c r="HE112" s="228"/>
      <c r="HF112" s="228"/>
      <c r="HG112" s="228"/>
      <c r="HH112" s="228"/>
      <c r="HI112" s="228"/>
      <c r="HJ112" s="228"/>
      <c r="HK112" s="228"/>
      <c r="HL112" s="228"/>
      <c r="HM112" s="228"/>
      <c r="HN112" s="228"/>
      <c r="HO112" s="228"/>
      <c r="HP112" s="228"/>
      <c r="HQ112" s="228"/>
      <c r="HR112" s="228"/>
      <c r="HS112" s="228"/>
      <c r="HT112" s="228"/>
      <c r="HU112" s="228"/>
      <c r="HV112" s="228"/>
      <c r="HW112" s="228"/>
      <c r="HX112" s="228"/>
      <c r="HY112" s="228"/>
      <c r="HZ112" s="228"/>
      <c r="IA112" s="228"/>
      <c r="IB112" s="228"/>
      <c r="IC112" s="228"/>
      <c r="ID112" s="228"/>
      <c r="IE112" s="228"/>
      <c r="IF112" s="228"/>
      <c r="IG112" s="228"/>
      <c r="IH112" s="228"/>
      <c r="II112" s="228"/>
      <c r="IJ112" s="228"/>
      <c r="IK112" s="228"/>
      <c r="IL112" s="228"/>
      <c r="IM112" s="228"/>
      <c r="IN112" s="228"/>
      <c r="IO112" s="228"/>
      <c r="IP112" s="228"/>
      <c r="IQ112" s="228"/>
      <c r="IR112" s="228"/>
      <c r="IS112" s="228"/>
      <c r="IT112" s="228"/>
      <c r="IU112" s="228"/>
      <c r="IV112" s="228"/>
      <c r="IW112" s="228"/>
      <c r="IX112" s="228"/>
      <c r="IY112" s="228"/>
      <c r="IZ112" s="228"/>
      <c r="JA112" s="228"/>
      <c r="JB112" s="228"/>
      <c r="JC112" s="228"/>
      <c r="JD112" s="228"/>
      <c r="JE112" s="228"/>
      <c r="JF112" s="228"/>
      <c r="JG112" s="228"/>
      <c r="JH112" s="228"/>
      <c r="JI112" s="228"/>
      <c r="JJ112" s="228"/>
      <c r="JK112" s="228"/>
      <c r="JL112" s="228"/>
      <c r="JM112" s="228"/>
      <c r="JN112" s="228"/>
      <c r="JO112" s="228"/>
      <c r="JP112" s="228"/>
      <c r="JQ112" s="228"/>
      <c r="JR112" s="228"/>
      <c r="JS112" s="228"/>
      <c r="JT112" s="228"/>
      <c r="JU112" s="228"/>
      <c r="JV112" s="228"/>
      <c r="JW112" s="228"/>
      <c r="JX112" s="228"/>
      <c r="JY112" s="228"/>
      <c r="JZ112" s="228"/>
      <c r="KA112" s="228"/>
      <c r="KB112" s="228"/>
      <c r="KC112" s="228"/>
      <c r="KD112" s="228"/>
      <c r="KE112" s="228"/>
      <c r="KF112" s="228"/>
      <c r="KG112" s="228"/>
      <c r="KH112" s="228"/>
      <c r="KI112" s="228"/>
      <c r="KJ112" s="228"/>
      <c r="KK112" s="228"/>
      <c r="KL112" s="228"/>
      <c r="KM112" s="228"/>
      <c r="KN112" s="228"/>
      <c r="KO112" s="228"/>
      <c r="KP112" s="228"/>
      <c r="KQ112" s="228"/>
      <c r="KR112" s="228"/>
      <c r="KS112" s="228"/>
      <c r="KT112" s="228"/>
      <c r="KU112" s="228"/>
      <c r="KV112" s="228"/>
      <c r="KW112" s="479"/>
    </row>
    <row r="113" spans="1:309" s="226" customFormat="1" ht="21" customHeight="1">
      <c r="A113" s="109"/>
      <c r="B113" s="112">
        <v>107</v>
      </c>
      <c r="C113" s="53"/>
      <c r="D113" s="132" t="str">
        <f t="shared" si="12"/>
        <v/>
      </c>
      <c r="E113" s="132" t="str">
        <f t="shared" si="13"/>
        <v/>
      </c>
      <c r="F113" s="132" t="str">
        <f t="shared" si="14"/>
        <v/>
      </c>
      <c r="G113" s="132" t="str">
        <f t="shared" si="15"/>
        <v/>
      </c>
      <c r="H113" s="213" t="str">
        <f t="shared" si="16"/>
        <v/>
      </c>
      <c r="I113" s="227"/>
      <c r="J113" s="227"/>
      <c r="K113" s="227"/>
      <c r="L113" s="227"/>
      <c r="M113" s="227"/>
      <c r="N113" s="227"/>
      <c r="O113" s="227"/>
      <c r="P113" s="227"/>
      <c r="Q113" s="227"/>
      <c r="R113" s="227"/>
      <c r="S113" s="227"/>
      <c r="T113" s="227"/>
      <c r="U113" s="227"/>
      <c r="V113" s="227"/>
      <c r="W113" s="227"/>
      <c r="X113" s="227"/>
      <c r="Y113" s="227"/>
      <c r="Z113" s="227"/>
      <c r="AA113" s="227"/>
      <c r="AB113" s="227"/>
      <c r="AC113" s="227"/>
      <c r="AD113" s="227"/>
      <c r="AE113" s="227"/>
      <c r="AF113" s="227"/>
      <c r="AG113" s="227"/>
      <c r="AH113" s="227"/>
      <c r="AI113" s="227"/>
      <c r="AJ113" s="227"/>
      <c r="AK113" s="227"/>
      <c r="AL113" s="227"/>
      <c r="AM113" s="227"/>
      <c r="AN113" s="227"/>
      <c r="AO113" s="227"/>
      <c r="AP113" s="227"/>
      <c r="AQ113" s="227"/>
      <c r="AR113" s="227"/>
      <c r="AS113" s="227"/>
      <c r="AT113" s="227"/>
      <c r="AU113" s="227"/>
      <c r="AV113" s="227"/>
      <c r="AW113" s="227"/>
      <c r="AX113" s="227"/>
      <c r="AY113" s="227"/>
      <c r="AZ113" s="227"/>
      <c r="BA113" s="227"/>
      <c r="BB113" s="227"/>
      <c r="BC113" s="227"/>
      <c r="BD113" s="227"/>
      <c r="BE113" s="227"/>
      <c r="BF113" s="227"/>
      <c r="BG113" s="227"/>
      <c r="BH113" s="227"/>
      <c r="BI113" s="227"/>
      <c r="BJ113" s="227"/>
      <c r="BK113" s="227"/>
      <c r="BL113" s="227"/>
      <c r="BM113" s="227"/>
      <c r="BN113" s="227"/>
      <c r="BO113" s="227"/>
      <c r="BP113" s="227"/>
      <c r="BQ113" s="227"/>
      <c r="BR113" s="227"/>
      <c r="BS113" s="227"/>
      <c r="BT113" s="227"/>
      <c r="BU113" s="227"/>
      <c r="BV113" s="227"/>
      <c r="BW113" s="227"/>
      <c r="BX113" s="227"/>
      <c r="BY113" s="227"/>
      <c r="BZ113" s="227"/>
      <c r="CA113" s="227"/>
      <c r="CB113" s="227"/>
      <c r="CC113" s="227"/>
      <c r="CD113" s="227"/>
      <c r="CE113" s="227"/>
      <c r="CF113" s="227"/>
      <c r="CG113" s="227"/>
      <c r="CH113" s="227"/>
      <c r="CI113" s="227"/>
      <c r="CJ113" s="227"/>
      <c r="CK113" s="227"/>
      <c r="CL113" s="227"/>
      <c r="CM113" s="227"/>
      <c r="CN113" s="227"/>
      <c r="CO113" s="227"/>
      <c r="CP113" s="227"/>
      <c r="CQ113" s="227"/>
      <c r="CR113" s="227"/>
      <c r="CS113" s="227"/>
      <c r="CT113" s="227"/>
      <c r="CU113" s="227"/>
      <c r="CV113" s="227"/>
      <c r="CW113" s="227"/>
      <c r="CX113" s="227"/>
      <c r="CY113" s="227"/>
      <c r="CZ113" s="227"/>
      <c r="DA113" s="227"/>
      <c r="DB113" s="227"/>
      <c r="DC113" s="227"/>
      <c r="DD113" s="227"/>
      <c r="DE113" s="227"/>
      <c r="DF113" s="227"/>
      <c r="DG113" s="227"/>
      <c r="DH113" s="227"/>
      <c r="DI113" s="227"/>
      <c r="DJ113" s="227"/>
      <c r="DK113" s="227"/>
      <c r="DL113" s="227"/>
      <c r="DM113" s="227"/>
      <c r="DN113" s="227"/>
      <c r="DO113" s="227"/>
      <c r="DP113" s="227"/>
      <c r="DQ113" s="227"/>
      <c r="DR113" s="227"/>
      <c r="DS113" s="227"/>
      <c r="DT113" s="227"/>
      <c r="DU113" s="227"/>
      <c r="DV113" s="227"/>
      <c r="DW113" s="227"/>
      <c r="DX113" s="227"/>
      <c r="DY113" s="227"/>
      <c r="DZ113" s="227"/>
      <c r="EA113" s="227"/>
      <c r="EB113" s="227"/>
      <c r="EC113" s="227"/>
      <c r="ED113" s="227"/>
      <c r="EE113" s="227"/>
      <c r="EF113" s="227"/>
      <c r="EG113" s="227"/>
      <c r="EH113" s="227"/>
      <c r="EI113" s="227"/>
      <c r="EJ113" s="227"/>
      <c r="EK113" s="227"/>
      <c r="EL113" s="227"/>
      <c r="EM113" s="227"/>
      <c r="EN113" s="227"/>
      <c r="EO113" s="227"/>
      <c r="EP113" s="227"/>
      <c r="EQ113" s="227"/>
      <c r="ER113" s="227"/>
      <c r="ES113" s="227"/>
      <c r="ET113" s="227"/>
      <c r="EU113" s="227"/>
      <c r="EV113" s="227"/>
      <c r="EW113" s="227"/>
      <c r="EX113" s="227"/>
      <c r="EY113" s="227"/>
      <c r="EZ113" s="227"/>
      <c r="FA113" s="227"/>
      <c r="FB113" s="227"/>
      <c r="FC113" s="227"/>
      <c r="FD113" s="227"/>
      <c r="FE113" s="227"/>
      <c r="FF113" s="227"/>
      <c r="FG113" s="227"/>
      <c r="FH113" s="227"/>
      <c r="FI113" s="227"/>
      <c r="FJ113" s="227"/>
      <c r="FK113" s="227"/>
      <c r="FL113" s="227"/>
      <c r="FM113" s="227"/>
      <c r="FN113" s="227"/>
      <c r="FO113" s="227"/>
      <c r="FP113" s="227"/>
      <c r="FQ113" s="227"/>
      <c r="FR113" s="227"/>
      <c r="FS113" s="227"/>
      <c r="FT113" s="227"/>
      <c r="FU113" s="227"/>
      <c r="FV113" s="227"/>
      <c r="FW113" s="227"/>
      <c r="FX113" s="227"/>
      <c r="FY113" s="227"/>
      <c r="FZ113" s="227"/>
      <c r="GA113" s="227"/>
      <c r="GB113" s="227"/>
      <c r="GC113" s="227"/>
      <c r="GD113" s="227"/>
      <c r="GE113" s="227"/>
      <c r="GF113" s="227"/>
      <c r="GG113" s="227"/>
      <c r="GH113" s="227"/>
      <c r="GI113" s="227"/>
      <c r="GJ113" s="227"/>
      <c r="GK113" s="227"/>
      <c r="GL113" s="227"/>
      <c r="GM113" s="227"/>
      <c r="GN113" s="227"/>
      <c r="GO113" s="227"/>
      <c r="GP113" s="227"/>
      <c r="GQ113" s="227"/>
      <c r="GR113" s="227"/>
      <c r="GS113" s="227"/>
      <c r="GT113" s="227"/>
      <c r="GU113" s="227"/>
      <c r="GV113" s="227"/>
      <c r="GW113" s="227"/>
      <c r="GX113" s="227"/>
      <c r="GY113" s="227"/>
      <c r="GZ113" s="227"/>
      <c r="HA113" s="227"/>
      <c r="HB113" s="227"/>
      <c r="HC113" s="227"/>
      <c r="HD113" s="227"/>
      <c r="HE113" s="227"/>
      <c r="HF113" s="227"/>
      <c r="HG113" s="227"/>
      <c r="HH113" s="227"/>
      <c r="HI113" s="227"/>
      <c r="HJ113" s="227"/>
      <c r="HK113" s="227"/>
      <c r="HL113" s="227"/>
      <c r="HM113" s="227"/>
      <c r="HN113" s="227"/>
      <c r="HO113" s="227"/>
      <c r="HP113" s="227"/>
      <c r="HQ113" s="227"/>
      <c r="HR113" s="227"/>
      <c r="HS113" s="227"/>
      <c r="HT113" s="227"/>
      <c r="HU113" s="227"/>
      <c r="HV113" s="227"/>
      <c r="HW113" s="227"/>
      <c r="HX113" s="227"/>
      <c r="HY113" s="227"/>
      <c r="HZ113" s="227"/>
      <c r="IA113" s="227"/>
      <c r="IB113" s="227"/>
      <c r="IC113" s="227"/>
      <c r="ID113" s="227"/>
      <c r="IE113" s="227"/>
      <c r="IF113" s="227"/>
      <c r="IG113" s="227"/>
      <c r="IH113" s="227"/>
      <c r="II113" s="227"/>
      <c r="IJ113" s="227"/>
      <c r="IK113" s="227"/>
      <c r="IL113" s="227"/>
      <c r="IM113" s="227"/>
      <c r="IN113" s="227"/>
      <c r="IO113" s="227"/>
      <c r="IP113" s="227"/>
      <c r="IQ113" s="227"/>
      <c r="IR113" s="227"/>
      <c r="IS113" s="227"/>
      <c r="IT113" s="227"/>
      <c r="IU113" s="227"/>
      <c r="IV113" s="227"/>
      <c r="IW113" s="227"/>
      <c r="IX113" s="227"/>
      <c r="IY113" s="227"/>
      <c r="IZ113" s="227"/>
      <c r="JA113" s="227"/>
      <c r="JB113" s="227"/>
      <c r="JC113" s="227"/>
      <c r="JD113" s="227"/>
      <c r="JE113" s="227"/>
      <c r="JF113" s="227"/>
      <c r="JG113" s="227"/>
      <c r="JH113" s="227"/>
      <c r="JI113" s="227"/>
      <c r="JJ113" s="227"/>
      <c r="JK113" s="227"/>
      <c r="JL113" s="227"/>
      <c r="JM113" s="227"/>
      <c r="JN113" s="227"/>
      <c r="JO113" s="227"/>
      <c r="JP113" s="227"/>
      <c r="JQ113" s="227"/>
      <c r="JR113" s="227"/>
      <c r="JS113" s="227"/>
      <c r="JT113" s="227"/>
      <c r="JU113" s="227"/>
      <c r="JV113" s="227"/>
      <c r="JW113" s="227"/>
      <c r="JX113" s="227"/>
      <c r="JY113" s="227"/>
      <c r="JZ113" s="227"/>
      <c r="KA113" s="227"/>
      <c r="KB113" s="227"/>
      <c r="KC113" s="227"/>
      <c r="KD113" s="227"/>
      <c r="KE113" s="227"/>
      <c r="KF113" s="227"/>
      <c r="KG113" s="227"/>
      <c r="KH113" s="227"/>
      <c r="KI113" s="227"/>
      <c r="KJ113" s="227"/>
      <c r="KK113" s="227"/>
      <c r="KL113" s="227"/>
      <c r="KM113" s="227"/>
      <c r="KN113" s="227"/>
      <c r="KO113" s="227"/>
      <c r="KP113" s="227"/>
      <c r="KQ113" s="227"/>
      <c r="KR113" s="227"/>
      <c r="KS113" s="227"/>
      <c r="KT113" s="227"/>
      <c r="KU113" s="227"/>
      <c r="KV113" s="227"/>
      <c r="KW113" s="479"/>
    </row>
    <row r="114" spans="1:309" s="226" customFormat="1" ht="21" customHeight="1" thickBot="1">
      <c r="A114" s="109"/>
      <c r="B114" s="112">
        <v>108</v>
      </c>
      <c r="C114" s="116"/>
      <c r="D114" s="136" t="str">
        <f t="shared" si="12"/>
        <v/>
      </c>
      <c r="E114" s="138" t="str">
        <f t="shared" si="13"/>
        <v/>
      </c>
      <c r="F114" s="138" t="str">
        <f t="shared" si="14"/>
        <v/>
      </c>
      <c r="G114" s="138" t="str">
        <f t="shared" si="15"/>
        <v/>
      </c>
      <c r="H114" s="138" t="str">
        <f t="shared" si="16"/>
        <v/>
      </c>
      <c r="I114" s="228"/>
      <c r="J114" s="228"/>
      <c r="K114" s="228"/>
      <c r="L114" s="228"/>
      <c r="M114" s="228"/>
      <c r="N114" s="228"/>
      <c r="O114" s="228"/>
      <c r="P114" s="228"/>
      <c r="Q114" s="228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  <c r="AX114" s="228"/>
      <c r="AY114" s="228"/>
      <c r="AZ114" s="228"/>
      <c r="BA114" s="228"/>
      <c r="BB114" s="228"/>
      <c r="BC114" s="228"/>
      <c r="BD114" s="228"/>
      <c r="BE114" s="228"/>
      <c r="BF114" s="228"/>
      <c r="BG114" s="228"/>
      <c r="BH114" s="228"/>
      <c r="BI114" s="228"/>
      <c r="BJ114" s="228"/>
      <c r="BK114" s="228"/>
      <c r="BL114" s="228"/>
      <c r="BM114" s="228"/>
      <c r="BN114" s="228"/>
      <c r="BO114" s="228"/>
      <c r="BP114" s="228"/>
      <c r="BQ114" s="228"/>
      <c r="BR114" s="228"/>
      <c r="BS114" s="228"/>
      <c r="BT114" s="228"/>
      <c r="BU114" s="228"/>
      <c r="BV114" s="228"/>
      <c r="BW114" s="228"/>
      <c r="BX114" s="228"/>
      <c r="BY114" s="228"/>
      <c r="BZ114" s="228"/>
      <c r="CA114" s="228"/>
      <c r="CB114" s="228"/>
      <c r="CC114" s="228"/>
      <c r="CD114" s="228"/>
      <c r="CE114" s="228"/>
      <c r="CF114" s="228"/>
      <c r="CG114" s="228"/>
      <c r="CH114" s="228"/>
      <c r="CI114" s="228"/>
      <c r="CJ114" s="228"/>
      <c r="CK114" s="228"/>
      <c r="CL114" s="228"/>
      <c r="CM114" s="228"/>
      <c r="CN114" s="228"/>
      <c r="CO114" s="228"/>
      <c r="CP114" s="228"/>
      <c r="CQ114" s="228"/>
      <c r="CR114" s="228"/>
      <c r="CS114" s="228"/>
      <c r="CT114" s="228"/>
      <c r="CU114" s="228"/>
      <c r="CV114" s="228"/>
      <c r="CW114" s="228"/>
      <c r="CX114" s="228"/>
      <c r="CY114" s="228"/>
      <c r="CZ114" s="228"/>
      <c r="DA114" s="228"/>
      <c r="DB114" s="228"/>
      <c r="DC114" s="228"/>
      <c r="DD114" s="228"/>
      <c r="DE114" s="228"/>
      <c r="DF114" s="228"/>
      <c r="DG114" s="228"/>
      <c r="DH114" s="228"/>
      <c r="DI114" s="228"/>
      <c r="DJ114" s="228"/>
      <c r="DK114" s="228"/>
      <c r="DL114" s="228"/>
      <c r="DM114" s="228"/>
      <c r="DN114" s="228"/>
      <c r="DO114" s="228"/>
      <c r="DP114" s="228"/>
      <c r="DQ114" s="228"/>
      <c r="DR114" s="228"/>
      <c r="DS114" s="228"/>
      <c r="DT114" s="228"/>
      <c r="DU114" s="228"/>
      <c r="DV114" s="228"/>
      <c r="DW114" s="228"/>
      <c r="DX114" s="228"/>
      <c r="DY114" s="228"/>
      <c r="DZ114" s="228"/>
      <c r="EA114" s="228"/>
      <c r="EB114" s="228"/>
      <c r="EC114" s="228"/>
      <c r="ED114" s="228"/>
      <c r="EE114" s="228"/>
      <c r="EF114" s="228"/>
      <c r="EG114" s="228"/>
      <c r="EH114" s="228"/>
      <c r="EI114" s="228"/>
      <c r="EJ114" s="228"/>
      <c r="EK114" s="228"/>
      <c r="EL114" s="228"/>
      <c r="EM114" s="228"/>
      <c r="EN114" s="228"/>
      <c r="EO114" s="228"/>
      <c r="EP114" s="228"/>
      <c r="EQ114" s="228"/>
      <c r="ER114" s="228"/>
      <c r="ES114" s="228"/>
      <c r="ET114" s="228"/>
      <c r="EU114" s="228"/>
      <c r="EV114" s="228"/>
      <c r="EW114" s="228"/>
      <c r="EX114" s="228"/>
      <c r="EY114" s="228"/>
      <c r="EZ114" s="228"/>
      <c r="FA114" s="228"/>
      <c r="FB114" s="228"/>
      <c r="FC114" s="228"/>
      <c r="FD114" s="228"/>
      <c r="FE114" s="228"/>
      <c r="FF114" s="228"/>
      <c r="FG114" s="228"/>
      <c r="FH114" s="228"/>
      <c r="FI114" s="228"/>
      <c r="FJ114" s="228"/>
      <c r="FK114" s="228"/>
      <c r="FL114" s="228"/>
      <c r="FM114" s="228"/>
      <c r="FN114" s="228"/>
      <c r="FO114" s="228"/>
      <c r="FP114" s="228"/>
      <c r="FQ114" s="228"/>
      <c r="FR114" s="228"/>
      <c r="FS114" s="228"/>
      <c r="FT114" s="228"/>
      <c r="FU114" s="228"/>
      <c r="FV114" s="228"/>
      <c r="FW114" s="228"/>
      <c r="FX114" s="228"/>
      <c r="FY114" s="228"/>
      <c r="FZ114" s="228"/>
      <c r="GA114" s="228"/>
      <c r="GB114" s="228"/>
      <c r="GC114" s="228"/>
      <c r="GD114" s="228"/>
      <c r="GE114" s="228"/>
      <c r="GF114" s="228"/>
      <c r="GG114" s="228"/>
      <c r="GH114" s="228"/>
      <c r="GI114" s="228"/>
      <c r="GJ114" s="228"/>
      <c r="GK114" s="228"/>
      <c r="GL114" s="228"/>
      <c r="GM114" s="228"/>
      <c r="GN114" s="228"/>
      <c r="GO114" s="228"/>
      <c r="GP114" s="228"/>
      <c r="GQ114" s="228"/>
      <c r="GR114" s="228"/>
      <c r="GS114" s="228"/>
      <c r="GT114" s="228"/>
      <c r="GU114" s="228"/>
      <c r="GV114" s="228"/>
      <c r="GW114" s="228"/>
      <c r="GX114" s="228"/>
      <c r="GY114" s="228"/>
      <c r="GZ114" s="228"/>
      <c r="HA114" s="228"/>
      <c r="HB114" s="228"/>
      <c r="HC114" s="228"/>
      <c r="HD114" s="228"/>
      <c r="HE114" s="228"/>
      <c r="HF114" s="228"/>
      <c r="HG114" s="228"/>
      <c r="HH114" s="228"/>
      <c r="HI114" s="228"/>
      <c r="HJ114" s="228"/>
      <c r="HK114" s="228"/>
      <c r="HL114" s="228"/>
      <c r="HM114" s="228"/>
      <c r="HN114" s="228"/>
      <c r="HO114" s="228"/>
      <c r="HP114" s="228"/>
      <c r="HQ114" s="228"/>
      <c r="HR114" s="228"/>
      <c r="HS114" s="228"/>
      <c r="HT114" s="228"/>
      <c r="HU114" s="228"/>
      <c r="HV114" s="228"/>
      <c r="HW114" s="228"/>
      <c r="HX114" s="228"/>
      <c r="HY114" s="228"/>
      <c r="HZ114" s="228"/>
      <c r="IA114" s="228"/>
      <c r="IB114" s="228"/>
      <c r="IC114" s="228"/>
      <c r="ID114" s="228"/>
      <c r="IE114" s="228"/>
      <c r="IF114" s="228"/>
      <c r="IG114" s="228"/>
      <c r="IH114" s="228"/>
      <c r="II114" s="228"/>
      <c r="IJ114" s="228"/>
      <c r="IK114" s="228"/>
      <c r="IL114" s="228"/>
      <c r="IM114" s="228"/>
      <c r="IN114" s="228"/>
      <c r="IO114" s="228"/>
      <c r="IP114" s="228"/>
      <c r="IQ114" s="228"/>
      <c r="IR114" s="228"/>
      <c r="IS114" s="228"/>
      <c r="IT114" s="228"/>
      <c r="IU114" s="228"/>
      <c r="IV114" s="228"/>
      <c r="IW114" s="228"/>
      <c r="IX114" s="228"/>
      <c r="IY114" s="228"/>
      <c r="IZ114" s="228"/>
      <c r="JA114" s="228"/>
      <c r="JB114" s="228"/>
      <c r="JC114" s="228"/>
      <c r="JD114" s="228"/>
      <c r="JE114" s="228"/>
      <c r="JF114" s="228"/>
      <c r="JG114" s="228"/>
      <c r="JH114" s="228"/>
      <c r="JI114" s="228"/>
      <c r="JJ114" s="228"/>
      <c r="JK114" s="228"/>
      <c r="JL114" s="228"/>
      <c r="JM114" s="228"/>
      <c r="JN114" s="228"/>
      <c r="JO114" s="228"/>
      <c r="JP114" s="228"/>
      <c r="JQ114" s="228"/>
      <c r="JR114" s="228"/>
      <c r="JS114" s="228"/>
      <c r="JT114" s="228"/>
      <c r="JU114" s="228"/>
      <c r="JV114" s="228"/>
      <c r="JW114" s="228"/>
      <c r="JX114" s="228"/>
      <c r="JY114" s="228"/>
      <c r="JZ114" s="228"/>
      <c r="KA114" s="228"/>
      <c r="KB114" s="228"/>
      <c r="KC114" s="228"/>
      <c r="KD114" s="228"/>
      <c r="KE114" s="228"/>
      <c r="KF114" s="228"/>
      <c r="KG114" s="228"/>
      <c r="KH114" s="228"/>
      <c r="KI114" s="228"/>
      <c r="KJ114" s="228"/>
      <c r="KK114" s="228"/>
      <c r="KL114" s="228"/>
      <c r="KM114" s="228"/>
      <c r="KN114" s="228"/>
      <c r="KO114" s="228"/>
      <c r="KP114" s="228"/>
      <c r="KQ114" s="228"/>
      <c r="KR114" s="228"/>
      <c r="KS114" s="228"/>
      <c r="KT114" s="228"/>
      <c r="KU114" s="228"/>
      <c r="KV114" s="228"/>
      <c r="KW114" s="479"/>
    </row>
    <row r="115" spans="1:309" s="226" customFormat="1" ht="21" customHeight="1">
      <c r="A115" s="109"/>
      <c r="B115" s="112">
        <v>109</v>
      </c>
      <c r="C115" s="53"/>
      <c r="D115" s="132" t="str">
        <f t="shared" si="12"/>
        <v/>
      </c>
      <c r="E115" s="132" t="str">
        <f t="shared" si="13"/>
        <v/>
      </c>
      <c r="F115" s="132" t="str">
        <f t="shared" si="14"/>
        <v/>
      </c>
      <c r="G115" s="132" t="str">
        <f t="shared" si="15"/>
        <v/>
      </c>
      <c r="H115" s="213" t="str">
        <f t="shared" si="16"/>
        <v/>
      </c>
      <c r="I115" s="227"/>
      <c r="J115" s="227"/>
      <c r="K115" s="227"/>
      <c r="L115" s="227"/>
      <c r="M115" s="227"/>
      <c r="N115" s="227"/>
      <c r="O115" s="227"/>
      <c r="P115" s="227"/>
      <c r="Q115" s="227"/>
      <c r="R115" s="227"/>
      <c r="S115" s="227"/>
      <c r="T115" s="227"/>
      <c r="U115" s="227"/>
      <c r="V115" s="227"/>
      <c r="W115" s="227"/>
      <c r="X115" s="227"/>
      <c r="Y115" s="227"/>
      <c r="Z115" s="227"/>
      <c r="AA115" s="227"/>
      <c r="AB115" s="227"/>
      <c r="AC115" s="227"/>
      <c r="AD115" s="227"/>
      <c r="AE115" s="227"/>
      <c r="AF115" s="227"/>
      <c r="AG115" s="227"/>
      <c r="AH115" s="227"/>
      <c r="AI115" s="227"/>
      <c r="AJ115" s="227"/>
      <c r="AK115" s="227"/>
      <c r="AL115" s="227"/>
      <c r="AM115" s="227"/>
      <c r="AN115" s="227"/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  <c r="BC115" s="227"/>
      <c r="BD115" s="227"/>
      <c r="BE115" s="227"/>
      <c r="BF115" s="227"/>
      <c r="BG115" s="227"/>
      <c r="BH115" s="227"/>
      <c r="BI115" s="227"/>
      <c r="BJ115" s="227"/>
      <c r="BK115" s="227"/>
      <c r="BL115" s="227"/>
      <c r="BM115" s="227"/>
      <c r="BN115" s="227"/>
      <c r="BO115" s="227"/>
      <c r="BP115" s="227"/>
      <c r="BQ115" s="227"/>
      <c r="BR115" s="227"/>
      <c r="BS115" s="227"/>
      <c r="BT115" s="227"/>
      <c r="BU115" s="227"/>
      <c r="BV115" s="227"/>
      <c r="BW115" s="227"/>
      <c r="BX115" s="227"/>
      <c r="BY115" s="227"/>
      <c r="BZ115" s="227"/>
      <c r="CA115" s="227"/>
      <c r="CB115" s="227"/>
      <c r="CC115" s="227"/>
      <c r="CD115" s="227"/>
      <c r="CE115" s="227"/>
      <c r="CF115" s="227"/>
      <c r="CG115" s="227"/>
      <c r="CH115" s="227"/>
      <c r="CI115" s="227"/>
      <c r="CJ115" s="227"/>
      <c r="CK115" s="227"/>
      <c r="CL115" s="227"/>
      <c r="CM115" s="227"/>
      <c r="CN115" s="227"/>
      <c r="CO115" s="227"/>
      <c r="CP115" s="227"/>
      <c r="CQ115" s="227"/>
      <c r="CR115" s="227"/>
      <c r="CS115" s="227"/>
      <c r="CT115" s="227"/>
      <c r="CU115" s="227"/>
      <c r="CV115" s="227"/>
      <c r="CW115" s="227"/>
      <c r="CX115" s="227"/>
      <c r="CY115" s="227"/>
      <c r="CZ115" s="227"/>
      <c r="DA115" s="227"/>
      <c r="DB115" s="227"/>
      <c r="DC115" s="227"/>
      <c r="DD115" s="227"/>
      <c r="DE115" s="227"/>
      <c r="DF115" s="227"/>
      <c r="DG115" s="227"/>
      <c r="DH115" s="227"/>
      <c r="DI115" s="227"/>
      <c r="DJ115" s="227"/>
      <c r="DK115" s="227"/>
      <c r="DL115" s="227"/>
      <c r="DM115" s="227"/>
      <c r="DN115" s="227"/>
      <c r="DO115" s="227"/>
      <c r="DP115" s="227"/>
      <c r="DQ115" s="227"/>
      <c r="DR115" s="227"/>
      <c r="DS115" s="227"/>
      <c r="DT115" s="227"/>
      <c r="DU115" s="227"/>
      <c r="DV115" s="227"/>
      <c r="DW115" s="227"/>
      <c r="DX115" s="227"/>
      <c r="DY115" s="227"/>
      <c r="DZ115" s="227"/>
      <c r="EA115" s="227"/>
      <c r="EB115" s="227"/>
      <c r="EC115" s="227"/>
      <c r="ED115" s="227"/>
      <c r="EE115" s="227"/>
      <c r="EF115" s="227"/>
      <c r="EG115" s="227"/>
      <c r="EH115" s="227"/>
      <c r="EI115" s="227"/>
      <c r="EJ115" s="227"/>
      <c r="EK115" s="227"/>
      <c r="EL115" s="227"/>
      <c r="EM115" s="227"/>
      <c r="EN115" s="227"/>
      <c r="EO115" s="227"/>
      <c r="EP115" s="227"/>
      <c r="EQ115" s="227"/>
      <c r="ER115" s="227"/>
      <c r="ES115" s="227"/>
      <c r="ET115" s="227"/>
      <c r="EU115" s="227"/>
      <c r="EV115" s="227"/>
      <c r="EW115" s="227"/>
      <c r="EX115" s="227"/>
      <c r="EY115" s="227"/>
      <c r="EZ115" s="227"/>
      <c r="FA115" s="227"/>
      <c r="FB115" s="227"/>
      <c r="FC115" s="227"/>
      <c r="FD115" s="227"/>
      <c r="FE115" s="227"/>
      <c r="FF115" s="227"/>
      <c r="FG115" s="227"/>
      <c r="FH115" s="227"/>
      <c r="FI115" s="227"/>
      <c r="FJ115" s="227"/>
      <c r="FK115" s="227"/>
      <c r="FL115" s="227"/>
      <c r="FM115" s="227"/>
      <c r="FN115" s="227"/>
      <c r="FO115" s="227"/>
      <c r="FP115" s="227"/>
      <c r="FQ115" s="227"/>
      <c r="FR115" s="227"/>
      <c r="FS115" s="227"/>
      <c r="FT115" s="227"/>
      <c r="FU115" s="227"/>
      <c r="FV115" s="227"/>
      <c r="FW115" s="227"/>
      <c r="FX115" s="227"/>
      <c r="FY115" s="227"/>
      <c r="FZ115" s="227"/>
      <c r="GA115" s="227"/>
      <c r="GB115" s="227"/>
      <c r="GC115" s="227"/>
      <c r="GD115" s="227"/>
      <c r="GE115" s="227"/>
      <c r="GF115" s="227"/>
      <c r="GG115" s="227"/>
      <c r="GH115" s="227"/>
      <c r="GI115" s="227"/>
      <c r="GJ115" s="227"/>
      <c r="GK115" s="227"/>
      <c r="GL115" s="227"/>
      <c r="GM115" s="227"/>
      <c r="GN115" s="227"/>
      <c r="GO115" s="227"/>
      <c r="GP115" s="227"/>
      <c r="GQ115" s="227"/>
      <c r="GR115" s="227"/>
      <c r="GS115" s="227"/>
      <c r="GT115" s="227"/>
      <c r="GU115" s="227"/>
      <c r="GV115" s="227"/>
      <c r="GW115" s="227"/>
      <c r="GX115" s="227"/>
      <c r="GY115" s="227"/>
      <c r="GZ115" s="227"/>
      <c r="HA115" s="227"/>
      <c r="HB115" s="227"/>
      <c r="HC115" s="227"/>
      <c r="HD115" s="227"/>
      <c r="HE115" s="227"/>
      <c r="HF115" s="227"/>
      <c r="HG115" s="227"/>
      <c r="HH115" s="227"/>
      <c r="HI115" s="227"/>
      <c r="HJ115" s="227"/>
      <c r="HK115" s="227"/>
      <c r="HL115" s="227"/>
      <c r="HM115" s="227"/>
      <c r="HN115" s="227"/>
      <c r="HO115" s="227"/>
      <c r="HP115" s="227"/>
      <c r="HQ115" s="227"/>
      <c r="HR115" s="227"/>
      <c r="HS115" s="227"/>
      <c r="HT115" s="227"/>
      <c r="HU115" s="227"/>
      <c r="HV115" s="227"/>
      <c r="HW115" s="227"/>
      <c r="HX115" s="227"/>
      <c r="HY115" s="227"/>
      <c r="HZ115" s="227"/>
      <c r="IA115" s="227"/>
      <c r="IB115" s="227"/>
      <c r="IC115" s="227"/>
      <c r="ID115" s="227"/>
      <c r="IE115" s="227"/>
      <c r="IF115" s="227"/>
      <c r="IG115" s="227"/>
      <c r="IH115" s="227"/>
      <c r="II115" s="227"/>
      <c r="IJ115" s="227"/>
      <c r="IK115" s="227"/>
      <c r="IL115" s="227"/>
      <c r="IM115" s="227"/>
      <c r="IN115" s="227"/>
      <c r="IO115" s="227"/>
      <c r="IP115" s="227"/>
      <c r="IQ115" s="227"/>
      <c r="IR115" s="227"/>
      <c r="IS115" s="227"/>
      <c r="IT115" s="227"/>
      <c r="IU115" s="227"/>
      <c r="IV115" s="227"/>
      <c r="IW115" s="227"/>
      <c r="IX115" s="227"/>
      <c r="IY115" s="227"/>
      <c r="IZ115" s="227"/>
      <c r="JA115" s="227"/>
      <c r="JB115" s="227"/>
      <c r="JC115" s="227"/>
      <c r="JD115" s="227"/>
      <c r="JE115" s="227"/>
      <c r="JF115" s="227"/>
      <c r="JG115" s="227"/>
      <c r="JH115" s="227"/>
      <c r="JI115" s="227"/>
      <c r="JJ115" s="227"/>
      <c r="JK115" s="227"/>
      <c r="JL115" s="227"/>
      <c r="JM115" s="227"/>
      <c r="JN115" s="227"/>
      <c r="JO115" s="227"/>
      <c r="JP115" s="227"/>
      <c r="JQ115" s="227"/>
      <c r="JR115" s="227"/>
      <c r="JS115" s="227"/>
      <c r="JT115" s="227"/>
      <c r="JU115" s="227"/>
      <c r="JV115" s="227"/>
      <c r="JW115" s="227"/>
      <c r="JX115" s="227"/>
      <c r="JY115" s="227"/>
      <c r="JZ115" s="227"/>
      <c r="KA115" s="227"/>
      <c r="KB115" s="227"/>
      <c r="KC115" s="227"/>
      <c r="KD115" s="227"/>
      <c r="KE115" s="227"/>
      <c r="KF115" s="227"/>
      <c r="KG115" s="227"/>
      <c r="KH115" s="227"/>
      <c r="KI115" s="227"/>
      <c r="KJ115" s="227"/>
      <c r="KK115" s="227"/>
      <c r="KL115" s="227"/>
      <c r="KM115" s="227"/>
      <c r="KN115" s="227"/>
      <c r="KO115" s="227"/>
      <c r="KP115" s="227"/>
      <c r="KQ115" s="227"/>
      <c r="KR115" s="227"/>
      <c r="KS115" s="227"/>
      <c r="KT115" s="227"/>
      <c r="KU115" s="227"/>
      <c r="KV115" s="227"/>
      <c r="KW115" s="479"/>
    </row>
    <row r="116" spans="1:309" s="226" customFormat="1" ht="21" customHeight="1" thickBot="1">
      <c r="A116" s="109"/>
      <c r="B116" s="112">
        <v>110</v>
      </c>
      <c r="C116" s="116"/>
      <c r="D116" s="136" t="str">
        <f t="shared" si="12"/>
        <v/>
      </c>
      <c r="E116" s="138" t="str">
        <f t="shared" si="13"/>
        <v/>
      </c>
      <c r="F116" s="138" t="str">
        <f t="shared" si="14"/>
        <v/>
      </c>
      <c r="G116" s="138" t="str">
        <f t="shared" si="15"/>
        <v/>
      </c>
      <c r="H116" s="138" t="str">
        <f t="shared" si="16"/>
        <v/>
      </c>
      <c r="I116" s="228"/>
      <c r="J116" s="228"/>
      <c r="K116" s="228"/>
      <c r="L116" s="228"/>
      <c r="M116" s="228"/>
      <c r="N116" s="228"/>
      <c r="O116" s="228"/>
      <c r="P116" s="228"/>
      <c r="Q116" s="228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  <c r="AX116" s="228"/>
      <c r="AY116" s="228"/>
      <c r="AZ116" s="228"/>
      <c r="BA116" s="228"/>
      <c r="BB116" s="228"/>
      <c r="BC116" s="228"/>
      <c r="BD116" s="228"/>
      <c r="BE116" s="228"/>
      <c r="BF116" s="228"/>
      <c r="BG116" s="228"/>
      <c r="BH116" s="228"/>
      <c r="BI116" s="228"/>
      <c r="BJ116" s="228"/>
      <c r="BK116" s="228"/>
      <c r="BL116" s="228"/>
      <c r="BM116" s="228"/>
      <c r="BN116" s="228"/>
      <c r="BO116" s="228"/>
      <c r="BP116" s="228"/>
      <c r="BQ116" s="228"/>
      <c r="BR116" s="228"/>
      <c r="BS116" s="228"/>
      <c r="BT116" s="228"/>
      <c r="BU116" s="228"/>
      <c r="BV116" s="228"/>
      <c r="BW116" s="228"/>
      <c r="BX116" s="228"/>
      <c r="BY116" s="228"/>
      <c r="BZ116" s="228"/>
      <c r="CA116" s="228"/>
      <c r="CB116" s="228"/>
      <c r="CC116" s="228"/>
      <c r="CD116" s="228"/>
      <c r="CE116" s="228"/>
      <c r="CF116" s="228"/>
      <c r="CG116" s="228"/>
      <c r="CH116" s="228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228"/>
      <c r="DM116" s="228"/>
      <c r="DN116" s="228"/>
      <c r="DO116" s="228"/>
      <c r="DP116" s="228"/>
      <c r="DQ116" s="228"/>
      <c r="DR116" s="228"/>
      <c r="DS116" s="228"/>
      <c r="DT116" s="228"/>
      <c r="DU116" s="228"/>
      <c r="DV116" s="228"/>
      <c r="DW116" s="228"/>
      <c r="DX116" s="228"/>
      <c r="DY116" s="228"/>
      <c r="DZ116" s="228"/>
      <c r="EA116" s="228"/>
      <c r="EB116" s="228"/>
      <c r="EC116" s="228"/>
      <c r="ED116" s="228"/>
      <c r="EE116" s="228"/>
      <c r="EF116" s="228"/>
      <c r="EG116" s="228"/>
      <c r="EH116" s="228"/>
      <c r="EI116" s="228"/>
      <c r="EJ116" s="228"/>
      <c r="EK116" s="228"/>
      <c r="EL116" s="228"/>
      <c r="EM116" s="228"/>
      <c r="EN116" s="228"/>
      <c r="EO116" s="228"/>
      <c r="EP116" s="228"/>
      <c r="EQ116" s="228"/>
      <c r="ER116" s="228"/>
      <c r="ES116" s="228"/>
      <c r="ET116" s="228"/>
      <c r="EU116" s="228"/>
      <c r="EV116" s="228"/>
      <c r="EW116" s="228"/>
      <c r="EX116" s="228"/>
      <c r="EY116" s="228"/>
      <c r="EZ116" s="228"/>
      <c r="FA116" s="228"/>
      <c r="FB116" s="228"/>
      <c r="FC116" s="228"/>
      <c r="FD116" s="228"/>
      <c r="FE116" s="228"/>
      <c r="FF116" s="228"/>
      <c r="FG116" s="228"/>
      <c r="FH116" s="228"/>
      <c r="FI116" s="228"/>
      <c r="FJ116" s="228"/>
      <c r="FK116" s="228"/>
      <c r="FL116" s="228"/>
      <c r="FM116" s="228"/>
      <c r="FN116" s="228"/>
      <c r="FO116" s="228"/>
      <c r="FP116" s="228"/>
      <c r="FQ116" s="228"/>
      <c r="FR116" s="228"/>
      <c r="FS116" s="228"/>
      <c r="FT116" s="228"/>
      <c r="FU116" s="228"/>
      <c r="FV116" s="228"/>
      <c r="FW116" s="228"/>
      <c r="FX116" s="228"/>
      <c r="FY116" s="228"/>
      <c r="FZ116" s="228"/>
      <c r="GA116" s="228"/>
      <c r="GB116" s="228"/>
      <c r="GC116" s="228"/>
      <c r="GD116" s="228"/>
      <c r="GE116" s="228"/>
      <c r="GF116" s="228"/>
      <c r="GG116" s="228"/>
      <c r="GH116" s="228"/>
      <c r="GI116" s="228"/>
      <c r="GJ116" s="228"/>
      <c r="GK116" s="228"/>
      <c r="GL116" s="228"/>
      <c r="GM116" s="228"/>
      <c r="GN116" s="228"/>
      <c r="GO116" s="228"/>
      <c r="GP116" s="228"/>
      <c r="GQ116" s="228"/>
      <c r="GR116" s="228"/>
      <c r="GS116" s="228"/>
      <c r="GT116" s="228"/>
      <c r="GU116" s="228"/>
      <c r="GV116" s="228"/>
      <c r="GW116" s="228"/>
      <c r="GX116" s="228"/>
      <c r="GY116" s="228"/>
      <c r="GZ116" s="228"/>
      <c r="HA116" s="228"/>
      <c r="HB116" s="228"/>
      <c r="HC116" s="228"/>
      <c r="HD116" s="228"/>
      <c r="HE116" s="228"/>
      <c r="HF116" s="228"/>
      <c r="HG116" s="228"/>
      <c r="HH116" s="228"/>
      <c r="HI116" s="228"/>
      <c r="HJ116" s="228"/>
      <c r="HK116" s="228"/>
      <c r="HL116" s="228"/>
      <c r="HM116" s="228"/>
      <c r="HN116" s="228"/>
      <c r="HO116" s="228"/>
      <c r="HP116" s="228"/>
      <c r="HQ116" s="228"/>
      <c r="HR116" s="228"/>
      <c r="HS116" s="228"/>
      <c r="HT116" s="228"/>
      <c r="HU116" s="228"/>
      <c r="HV116" s="228"/>
      <c r="HW116" s="228"/>
      <c r="HX116" s="228"/>
      <c r="HY116" s="228"/>
      <c r="HZ116" s="228"/>
      <c r="IA116" s="228"/>
      <c r="IB116" s="228"/>
      <c r="IC116" s="228"/>
      <c r="ID116" s="228"/>
      <c r="IE116" s="228"/>
      <c r="IF116" s="228"/>
      <c r="IG116" s="228"/>
      <c r="IH116" s="228"/>
      <c r="II116" s="228"/>
      <c r="IJ116" s="228"/>
      <c r="IK116" s="228"/>
      <c r="IL116" s="228"/>
      <c r="IM116" s="228"/>
      <c r="IN116" s="228"/>
      <c r="IO116" s="228"/>
      <c r="IP116" s="228"/>
      <c r="IQ116" s="228"/>
      <c r="IR116" s="228"/>
      <c r="IS116" s="228"/>
      <c r="IT116" s="228"/>
      <c r="IU116" s="228"/>
      <c r="IV116" s="228"/>
      <c r="IW116" s="228"/>
      <c r="IX116" s="228"/>
      <c r="IY116" s="228"/>
      <c r="IZ116" s="228"/>
      <c r="JA116" s="228"/>
      <c r="JB116" s="228"/>
      <c r="JC116" s="228"/>
      <c r="JD116" s="228"/>
      <c r="JE116" s="228"/>
      <c r="JF116" s="228"/>
      <c r="JG116" s="228"/>
      <c r="JH116" s="228"/>
      <c r="JI116" s="228"/>
      <c r="JJ116" s="228"/>
      <c r="JK116" s="228"/>
      <c r="JL116" s="228"/>
      <c r="JM116" s="228"/>
      <c r="JN116" s="228"/>
      <c r="JO116" s="228"/>
      <c r="JP116" s="228"/>
      <c r="JQ116" s="228"/>
      <c r="JR116" s="228"/>
      <c r="JS116" s="228"/>
      <c r="JT116" s="228"/>
      <c r="JU116" s="228"/>
      <c r="JV116" s="228"/>
      <c r="JW116" s="228"/>
      <c r="JX116" s="228"/>
      <c r="JY116" s="228"/>
      <c r="JZ116" s="228"/>
      <c r="KA116" s="228"/>
      <c r="KB116" s="228"/>
      <c r="KC116" s="228"/>
      <c r="KD116" s="228"/>
      <c r="KE116" s="228"/>
      <c r="KF116" s="228"/>
      <c r="KG116" s="228"/>
      <c r="KH116" s="228"/>
      <c r="KI116" s="228"/>
      <c r="KJ116" s="228"/>
      <c r="KK116" s="228"/>
      <c r="KL116" s="228"/>
      <c r="KM116" s="228"/>
      <c r="KN116" s="228"/>
      <c r="KO116" s="228"/>
      <c r="KP116" s="228"/>
      <c r="KQ116" s="228"/>
      <c r="KR116" s="228"/>
      <c r="KS116" s="228"/>
      <c r="KT116" s="228"/>
      <c r="KU116" s="228"/>
      <c r="KV116" s="228"/>
      <c r="KW116" s="479"/>
    </row>
    <row r="117" spans="1:309" s="226" customFormat="1" ht="21" customHeight="1">
      <c r="A117" s="109"/>
      <c r="B117" s="112">
        <v>111</v>
      </c>
      <c r="C117" s="53"/>
      <c r="D117" s="132" t="str">
        <f t="shared" si="12"/>
        <v/>
      </c>
      <c r="E117" s="132" t="str">
        <f t="shared" si="13"/>
        <v/>
      </c>
      <c r="F117" s="132" t="str">
        <f t="shared" si="14"/>
        <v/>
      </c>
      <c r="G117" s="132" t="str">
        <f t="shared" si="15"/>
        <v/>
      </c>
      <c r="H117" s="213" t="str">
        <f t="shared" si="16"/>
        <v/>
      </c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227"/>
      <c r="W117" s="227"/>
      <c r="X117" s="227"/>
      <c r="Y117" s="227"/>
      <c r="Z117" s="227"/>
      <c r="AA117" s="227"/>
      <c r="AB117" s="227"/>
      <c r="AC117" s="227"/>
      <c r="AD117" s="227"/>
      <c r="AE117" s="227"/>
      <c r="AF117" s="227"/>
      <c r="AG117" s="227"/>
      <c r="AH117" s="227"/>
      <c r="AI117" s="227"/>
      <c r="AJ117" s="227"/>
      <c r="AK117" s="227"/>
      <c r="AL117" s="227"/>
      <c r="AM117" s="227"/>
      <c r="AN117" s="227"/>
      <c r="AO117" s="227"/>
      <c r="AP117" s="227"/>
      <c r="AQ117" s="227"/>
      <c r="AR117" s="227"/>
      <c r="AS117" s="227"/>
      <c r="AT117" s="227"/>
      <c r="AU117" s="227"/>
      <c r="AV117" s="227"/>
      <c r="AW117" s="227"/>
      <c r="AX117" s="227"/>
      <c r="AY117" s="227"/>
      <c r="AZ117" s="227"/>
      <c r="BA117" s="227"/>
      <c r="BB117" s="227"/>
      <c r="BC117" s="227"/>
      <c r="BD117" s="227"/>
      <c r="BE117" s="227"/>
      <c r="BF117" s="227"/>
      <c r="BG117" s="227"/>
      <c r="BH117" s="227"/>
      <c r="BI117" s="227"/>
      <c r="BJ117" s="227"/>
      <c r="BK117" s="227"/>
      <c r="BL117" s="227"/>
      <c r="BM117" s="227"/>
      <c r="BN117" s="227"/>
      <c r="BO117" s="227"/>
      <c r="BP117" s="227"/>
      <c r="BQ117" s="227"/>
      <c r="BR117" s="227"/>
      <c r="BS117" s="227"/>
      <c r="BT117" s="227"/>
      <c r="BU117" s="227"/>
      <c r="BV117" s="227"/>
      <c r="BW117" s="227"/>
      <c r="BX117" s="227"/>
      <c r="BY117" s="227"/>
      <c r="BZ117" s="227"/>
      <c r="CA117" s="227"/>
      <c r="CB117" s="227"/>
      <c r="CC117" s="227"/>
      <c r="CD117" s="227"/>
      <c r="CE117" s="227"/>
      <c r="CF117" s="227"/>
      <c r="CG117" s="227"/>
      <c r="CH117" s="227"/>
      <c r="CI117" s="227"/>
      <c r="CJ117" s="227"/>
      <c r="CK117" s="227"/>
      <c r="CL117" s="227"/>
      <c r="CM117" s="227"/>
      <c r="CN117" s="227"/>
      <c r="CO117" s="227"/>
      <c r="CP117" s="227"/>
      <c r="CQ117" s="227"/>
      <c r="CR117" s="227"/>
      <c r="CS117" s="227"/>
      <c r="CT117" s="227"/>
      <c r="CU117" s="227"/>
      <c r="CV117" s="227"/>
      <c r="CW117" s="227"/>
      <c r="CX117" s="227"/>
      <c r="CY117" s="227"/>
      <c r="CZ117" s="227"/>
      <c r="DA117" s="227"/>
      <c r="DB117" s="227"/>
      <c r="DC117" s="227"/>
      <c r="DD117" s="227"/>
      <c r="DE117" s="227"/>
      <c r="DF117" s="227"/>
      <c r="DG117" s="227"/>
      <c r="DH117" s="227"/>
      <c r="DI117" s="227"/>
      <c r="DJ117" s="227"/>
      <c r="DK117" s="227"/>
      <c r="DL117" s="227"/>
      <c r="DM117" s="227"/>
      <c r="DN117" s="227"/>
      <c r="DO117" s="227"/>
      <c r="DP117" s="227"/>
      <c r="DQ117" s="227"/>
      <c r="DR117" s="227"/>
      <c r="DS117" s="227"/>
      <c r="DT117" s="227"/>
      <c r="DU117" s="227"/>
      <c r="DV117" s="227"/>
      <c r="DW117" s="227"/>
      <c r="DX117" s="227"/>
      <c r="DY117" s="227"/>
      <c r="DZ117" s="227"/>
      <c r="EA117" s="227"/>
      <c r="EB117" s="227"/>
      <c r="EC117" s="227"/>
      <c r="ED117" s="227"/>
      <c r="EE117" s="227"/>
      <c r="EF117" s="227"/>
      <c r="EG117" s="227"/>
      <c r="EH117" s="227"/>
      <c r="EI117" s="227"/>
      <c r="EJ117" s="227"/>
      <c r="EK117" s="227"/>
      <c r="EL117" s="227"/>
      <c r="EM117" s="227"/>
      <c r="EN117" s="227"/>
      <c r="EO117" s="227"/>
      <c r="EP117" s="227"/>
      <c r="EQ117" s="227"/>
      <c r="ER117" s="227"/>
      <c r="ES117" s="227"/>
      <c r="ET117" s="227"/>
      <c r="EU117" s="227"/>
      <c r="EV117" s="227"/>
      <c r="EW117" s="227"/>
      <c r="EX117" s="227"/>
      <c r="EY117" s="227"/>
      <c r="EZ117" s="227"/>
      <c r="FA117" s="227"/>
      <c r="FB117" s="227"/>
      <c r="FC117" s="227"/>
      <c r="FD117" s="227"/>
      <c r="FE117" s="227"/>
      <c r="FF117" s="227"/>
      <c r="FG117" s="227"/>
      <c r="FH117" s="227"/>
      <c r="FI117" s="227"/>
      <c r="FJ117" s="227"/>
      <c r="FK117" s="227"/>
      <c r="FL117" s="227"/>
      <c r="FM117" s="227"/>
      <c r="FN117" s="227"/>
      <c r="FO117" s="227"/>
      <c r="FP117" s="227"/>
      <c r="FQ117" s="227"/>
      <c r="FR117" s="227"/>
      <c r="FS117" s="227"/>
      <c r="FT117" s="227"/>
      <c r="FU117" s="227"/>
      <c r="FV117" s="227"/>
      <c r="FW117" s="227"/>
      <c r="FX117" s="227"/>
      <c r="FY117" s="227"/>
      <c r="FZ117" s="227"/>
      <c r="GA117" s="227"/>
      <c r="GB117" s="227"/>
      <c r="GC117" s="227"/>
      <c r="GD117" s="227"/>
      <c r="GE117" s="227"/>
      <c r="GF117" s="227"/>
      <c r="GG117" s="227"/>
      <c r="GH117" s="227"/>
      <c r="GI117" s="227"/>
      <c r="GJ117" s="227"/>
      <c r="GK117" s="227"/>
      <c r="GL117" s="227"/>
      <c r="GM117" s="227"/>
      <c r="GN117" s="227"/>
      <c r="GO117" s="227"/>
      <c r="GP117" s="227"/>
      <c r="GQ117" s="227"/>
      <c r="GR117" s="227"/>
      <c r="GS117" s="227"/>
      <c r="GT117" s="227"/>
      <c r="GU117" s="227"/>
      <c r="GV117" s="227"/>
      <c r="GW117" s="227"/>
      <c r="GX117" s="227"/>
      <c r="GY117" s="227"/>
      <c r="GZ117" s="227"/>
      <c r="HA117" s="227"/>
      <c r="HB117" s="227"/>
      <c r="HC117" s="227"/>
      <c r="HD117" s="227"/>
      <c r="HE117" s="227"/>
      <c r="HF117" s="227"/>
      <c r="HG117" s="227"/>
      <c r="HH117" s="227"/>
      <c r="HI117" s="227"/>
      <c r="HJ117" s="227"/>
      <c r="HK117" s="227"/>
      <c r="HL117" s="227"/>
      <c r="HM117" s="227"/>
      <c r="HN117" s="227"/>
      <c r="HO117" s="227"/>
      <c r="HP117" s="227"/>
      <c r="HQ117" s="227"/>
      <c r="HR117" s="227"/>
      <c r="HS117" s="227"/>
      <c r="HT117" s="227"/>
      <c r="HU117" s="227"/>
      <c r="HV117" s="227"/>
      <c r="HW117" s="227"/>
      <c r="HX117" s="227"/>
      <c r="HY117" s="227"/>
      <c r="HZ117" s="227"/>
      <c r="IA117" s="227"/>
      <c r="IB117" s="227"/>
      <c r="IC117" s="227"/>
      <c r="ID117" s="227"/>
      <c r="IE117" s="227"/>
      <c r="IF117" s="227"/>
      <c r="IG117" s="227"/>
      <c r="IH117" s="227"/>
      <c r="II117" s="227"/>
      <c r="IJ117" s="227"/>
      <c r="IK117" s="227"/>
      <c r="IL117" s="227"/>
      <c r="IM117" s="227"/>
      <c r="IN117" s="227"/>
      <c r="IO117" s="227"/>
      <c r="IP117" s="227"/>
      <c r="IQ117" s="227"/>
      <c r="IR117" s="227"/>
      <c r="IS117" s="227"/>
      <c r="IT117" s="227"/>
      <c r="IU117" s="227"/>
      <c r="IV117" s="227"/>
      <c r="IW117" s="227"/>
      <c r="IX117" s="227"/>
      <c r="IY117" s="227"/>
      <c r="IZ117" s="227"/>
      <c r="JA117" s="227"/>
      <c r="JB117" s="227"/>
      <c r="JC117" s="227"/>
      <c r="JD117" s="227"/>
      <c r="JE117" s="227"/>
      <c r="JF117" s="227"/>
      <c r="JG117" s="227"/>
      <c r="JH117" s="227"/>
      <c r="JI117" s="227"/>
      <c r="JJ117" s="227"/>
      <c r="JK117" s="227"/>
      <c r="JL117" s="227"/>
      <c r="JM117" s="227"/>
      <c r="JN117" s="227"/>
      <c r="JO117" s="227"/>
      <c r="JP117" s="227"/>
      <c r="JQ117" s="227"/>
      <c r="JR117" s="227"/>
      <c r="JS117" s="227"/>
      <c r="JT117" s="227"/>
      <c r="JU117" s="227"/>
      <c r="JV117" s="227"/>
      <c r="JW117" s="227"/>
      <c r="JX117" s="227"/>
      <c r="JY117" s="227"/>
      <c r="JZ117" s="227"/>
      <c r="KA117" s="227"/>
      <c r="KB117" s="227"/>
      <c r="KC117" s="227"/>
      <c r="KD117" s="227"/>
      <c r="KE117" s="227"/>
      <c r="KF117" s="227"/>
      <c r="KG117" s="227"/>
      <c r="KH117" s="227"/>
      <c r="KI117" s="227"/>
      <c r="KJ117" s="227"/>
      <c r="KK117" s="227"/>
      <c r="KL117" s="227"/>
      <c r="KM117" s="227"/>
      <c r="KN117" s="227"/>
      <c r="KO117" s="227"/>
      <c r="KP117" s="227"/>
      <c r="KQ117" s="227"/>
      <c r="KR117" s="227"/>
      <c r="KS117" s="227"/>
      <c r="KT117" s="227"/>
      <c r="KU117" s="227"/>
      <c r="KV117" s="227"/>
      <c r="KW117" s="479"/>
    </row>
    <row r="118" spans="1:309" s="226" customFormat="1" ht="21" customHeight="1" thickBot="1">
      <c r="A118" s="109"/>
      <c r="B118" s="112">
        <v>112</v>
      </c>
      <c r="C118" s="116"/>
      <c r="D118" s="136" t="str">
        <f t="shared" si="12"/>
        <v/>
      </c>
      <c r="E118" s="138" t="str">
        <f t="shared" si="13"/>
        <v/>
      </c>
      <c r="F118" s="138" t="str">
        <f t="shared" si="14"/>
        <v/>
      </c>
      <c r="G118" s="138" t="str">
        <f t="shared" si="15"/>
        <v/>
      </c>
      <c r="H118" s="138" t="str">
        <f t="shared" si="16"/>
        <v/>
      </c>
      <c r="I118" s="228"/>
      <c r="J118" s="228"/>
      <c r="K118" s="228"/>
      <c r="L118" s="228"/>
      <c r="M118" s="228"/>
      <c r="N118" s="228"/>
      <c r="O118" s="228"/>
      <c r="P118" s="228"/>
      <c r="Q118" s="228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  <c r="AX118" s="228"/>
      <c r="AY118" s="228"/>
      <c r="AZ118" s="228"/>
      <c r="BA118" s="228"/>
      <c r="BB118" s="228"/>
      <c r="BC118" s="228"/>
      <c r="BD118" s="228"/>
      <c r="BE118" s="228"/>
      <c r="BF118" s="228"/>
      <c r="BG118" s="228"/>
      <c r="BH118" s="228"/>
      <c r="BI118" s="228"/>
      <c r="BJ118" s="228"/>
      <c r="BK118" s="228"/>
      <c r="BL118" s="228"/>
      <c r="BM118" s="228"/>
      <c r="BN118" s="228"/>
      <c r="BO118" s="228"/>
      <c r="BP118" s="228"/>
      <c r="BQ118" s="228"/>
      <c r="BR118" s="228"/>
      <c r="BS118" s="228"/>
      <c r="BT118" s="228"/>
      <c r="BU118" s="228"/>
      <c r="BV118" s="228"/>
      <c r="BW118" s="228"/>
      <c r="BX118" s="228"/>
      <c r="BY118" s="228"/>
      <c r="BZ118" s="228"/>
      <c r="CA118" s="228"/>
      <c r="CB118" s="228"/>
      <c r="CC118" s="228"/>
      <c r="CD118" s="228"/>
      <c r="CE118" s="228"/>
      <c r="CF118" s="228"/>
      <c r="CG118" s="228"/>
      <c r="CH118" s="228"/>
      <c r="CI118" s="228"/>
      <c r="CJ118" s="228"/>
      <c r="CK118" s="228"/>
      <c r="CL118" s="228"/>
      <c r="CM118" s="228"/>
      <c r="CN118" s="228"/>
      <c r="CO118" s="228"/>
      <c r="CP118" s="228"/>
      <c r="CQ118" s="228"/>
      <c r="CR118" s="228"/>
      <c r="CS118" s="228"/>
      <c r="CT118" s="228"/>
      <c r="CU118" s="228"/>
      <c r="CV118" s="228"/>
      <c r="CW118" s="228"/>
      <c r="CX118" s="228"/>
      <c r="CY118" s="228"/>
      <c r="CZ118" s="228"/>
      <c r="DA118" s="228"/>
      <c r="DB118" s="228"/>
      <c r="DC118" s="228"/>
      <c r="DD118" s="228"/>
      <c r="DE118" s="228"/>
      <c r="DF118" s="228"/>
      <c r="DG118" s="228"/>
      <c r="DH118" s="228"/>
      <c r="DI118" s="228"/>
      <c r="DJ118" s="228"/>
      <c r="DK118" s="228"/>
      <c r="DL118" s="228"/>
      <c r="DM118" s="228"/>
      <c r="DN118" s="228"/>
      <c r="DO118" s="228"/>
      <c r="DP118" s="228"/>
      <c r="DQ118" s="228"/>
      <c r="DR118" s="228"/>
      <c r="DS118" s="228"/>
      <c r="DT118" s="228"/>
      <c r="DU118" s="228"/>
      <c r="DV118" s="228"/>
      <c r="DW118" s="228"/>
      <c r="DX118" s="228"/>
      <c r="DY118" s="228"/>
      <c r="DZ118" s="228"/>
      <c r="EA118" s="228"/>
      <c r="EB118" s="228"/>
      <c r="EC118" s="228"/>
      <c r="ED118" s="228"/>
      <c r="EE118" s="228"/>
      <c r="EF118" s="228"/>
      <c r="EG118" s="228"/>
      <c r="EH118" s="228"/>
      <c r="EI118" s="228"/>
      <c r="EJ118" s="228"/>
      <c r="EK118" s="228"/>
      <c r="EL118" s="228"/>
      <c r="EM118" s="228"/>
      <c r="EN118" s="228"/>
      <c r="EO118" s="228"/>
      <c r="EP118" s="228"/>
      <c r="EQ118" s="228"/>
      <c r="ER118" s="228"/>
      <c r="ES118" s="228"/>
      <c r="ET118" s="228"/>
      <c r="EU118" s="228"/>
      <c r="EV118" s="228"/>
      <c r="EW118" s="228"/>
      <c r="EX118" s="228"/>
      <c r="EY118" s="228"/>
      <c r="EZ118" s="228"/>
      <c r="FA118" s="228"/>
      <c r="FB118" s="228"/>
      <c r="FC118" s="228"/>
      <c r="FD118" s="228"/>
      <c r="FE118" s="228"/>
      <c r="FF118" s="228"/>
      <c r="FG118" s="228"/>
      <c r="FH118" s="228"/>
      <c r="FI118" s="228"/>
      <c r="FJ118" s="228"/>
      <c r="FK118" s="228"/>
      <c r="FL118" s="228"/>
      <c r="FM118" s="228"/>
      <c r="FN118" s="228"/>
      <c r="FO118" s="228"/>
      <c r="FP118" s="228"/>
      <c r="FQ118" s="228"/>
      <c r="FR118" s="228"/>
      <c r="FS118" s="228"/>
      <c r="FT118" s="228"/>
      <c r="FU118" s="228"/>
      <c r="FV118" s="228"/>
      <c r="FW118" s="228"/>
      <c r="FX118" s="228"/>
      <c r="FY118" s="228"/>
      <c r="FZ118" s="228"/>
      <c r="GA118" s="228"/>
      <c r="GB118" s="228"/>
      <c r="GC118" s="228"/>
      <c r="GD118" s="228"/>
      <c r="GE118" s="228"/>
      <c r="GF118" s="228"/>
      <c r="GG118" s="228"/>
      <c r="GH118" s="228"/>
      <c r="GI118" s="228"/>
      <c r="GJ118" s="228"/>
      <c r="GK118" s="228"/>
      <c r="GL118" s="228"/>
      <c r="GM118" s="228"/>
      <c r="GN118" s="228"/>
      <c r="GO118" s="228"/>
      <c r="GP118" s="228"/>
      <c r="GQ118" s="228"/>
      <c r="GR118" s="228"/>
      <c r="GS118" s="228"/>
      <c r="GT118" s="228"/>
      <c r="GU118" s="228"/>
      <c r="GV118" s="228"/>
      <c r="GW118" s="228"/>
      <c r="GX118" s="228"/>
      <c r="GY118" s="228"/>
      <c r="GZ118" s="228"/>
      <c r="HA118" s="228"/>
      <c r="HB118" s="228"/>
      <c r="HC118" s="228"/>
      <c r="HD118" s="228"/>
      <c r="HE118" s="228"/>
      <c r="HF118" s="228"/>
      <c r="HG118" s="228"/>
      <c r="HH118" s="228"/>
      <c r="HI118" s="228"/>
      <c r="HJ118" s="228"/>
      <c r="HK118" s="228"/>
      <c r="HL118" s="228"/>
      <c r="HM118" s="228"/>
      <c r="HN118" s="228"/>
      <c r="HO118" s="228"/>
      <c r="HP118" s="228"/>
      <c r="HQ118" s="228"/>
      <c r="HR118" s="228"/>
      <c r="HS118" s="228"/>
      <c r="HT118" s="228"/>
      <c r="HU118" s="228"/>
      <c r="HV118" s="228"/>
      <c r="HW118" s="228"/>
      <c r="HX118" s="228"/>
      <c r="HY118" s="228"/>
      <c r="HZ118" s="228"/>
      <c r="IA118" s="228"/>
      <c r="IB118" s="228"/>
      <c r="IC118" s="228"/>
      <c r="ID118" s="228"/>
      <c r="IE118" s="228"/>
      <c r="IF118" s="228"/>
      <c r="IG118" s="228"/>
      <c r="IH118" s="228"/>
      <c r="II118" s="228"/>
      <c r="IJ118" s="228"/>
      <c r="IK118" s="228"/>
      <c r="IL118" s="228"/>
      <c r="IM118" s="228"/>
      <c r="IN118" s="228"/>
      <c r="IO118" s="228"/>
      <c r="IP118" s="228"/>
      <c r="IQ118" s="228"/>
      <c r="IR118" s="228"/>
      <c r="IS118" s="228"/>
      <c r="IT118" s="228"/>
      <c r="IU118" s="228"/>
      <c r="IV118" s="228"/>
      <c r="IW118" s="228"/>
      <c r="IX118" s="228"/>
      <c r="IY118" s="228"/>
      <c r="IZ118" s="228"/>
      <c r="JA118" s="228"/>
      <c r="JB118" s="228"/>
      <c r="JC118" s="228"/>
      <c r="JD118" s="228"/>
      <c r="JE118" s="228"/>
      <c r="JF118" s="228"/>
      <c r="JG118" s="228"/>
      <c r="JH118" s="228"/>
      <c r="JI118" s="228"/>
      <c r="JJ118" s="228"/>
      <c r="JK118" s="228"/>
      <c r="JL118" s="228"/>
      <c r="JM118" s="228"/>
      <c r="JN118" s="228"/>
      <c r="JO118" s="228"/>
      <c r="JP118" s="228"/>
      <c r="JQ118" s="228"/>
      <c r="JR118" s="228"/>
      <c r="JS118" s="228"/>
      <c r="JT118" s="228"/>
      <c r="JU118" s="228"/>
      <c r="JV118" s="228"/>
      <c r="JW118" s="228"/>
      <c r="JX118" s="228"/>
      <c r="JY118" s="228"/>
      <c r="JZ118" s="228"/>
      <c r="KA118" s="228"/>
      <c r="KB118" s="228"/>
      <c r="KC118" s="228"/>
      <c r="KD118" s="228"/>
      <c r="KE118" s="228"/>
      <c r="KF118" s="228"/>
      <c r="KG118" s="228"/>
      <c r="KH118" s="228"/>
      <c r="KI118" s="228"/>
      <c r="KJ118" s="228"/>
      <c r="KK118" s="228"/>
      <c r="KL118" s="228"/>
      <c r="KM118" s="228"/>
      <c r="KN118" s="228"/>
      <c r="KO118" s="228"/>
      <c r="KP118" s="228"/>
      <c r="KQ118" s="228"/>
      <c r="KR118" s="228"/>
      <c r="KS118" s="228"/>
      <c r="KT118" s="228"/>
      <c r="KU118" s="228"/>
      <c r="KV118" s="228"/>
      <c r="KW118" s="479"/>
    </row>
    <row r="119" spans="1:309" s="226" customFormat="1" ht="21" customHeight="1">
      <c r="A119" s="109"/>
      <c r="B119" s="112">
        <v>113</v>
      </c>
      <c r="C119" s="53"/>
      <c r="D119" s="132" t="str">
        <f t="shared" si="12"/>
        <v/>
      </c>
      <c r="E119" s="132" t="str">
        <f t="shared" si="13"/>
        <v/>
      </c>
      <c r="F119" s="132" t="str">
        <f t="shared" si="14"/>
        <v/>
      </c>
      <c r="G119" s="132" t="str">
        <f t="shared" si="15"/>
        <v/>
      </c>
      <c r="H119" s="213" t="str">
        <f t="shared" si="16"/>
        <v/>
      </c>
      <c r="I119" s="227"/>
      <c r="J119" s="227"/>
      <c r="K119" s="227"/>
      <c r="L119" s="227"/>
      <c r="M119" s="227"/>
      <c r="N119" s="227"/>
      <c r="O119" s="227"/>
      <c r="P119" s="227"/>
      <c r="Q119" s="227"/>
      <c r="R119" s="227"/>
      <c r="S119" s="227"/>
      <c r="T119" s="227"/>
      <c r="U119" s="227"/>
      <c r="V119" s="227"/>
      <c r="W119" s="227"/>
      <c r="X119" s="227"/>
      <c r="Y119" s="227"/>
      <c r="Z119" s="227"/>
      <c r="AA119" s="227"/>
      <c r="AB119" s="227"/>
      <c r="AC119" s="227"/>
      <c r="AD119" s="227"/>
      <c r="AE119" s="227"/>
      <c r="AF119" s="227"/>
      <c r="AG119" s="227"/>
      <c r="AH119" s="227"/>
      <c r="AI119" s="227"/>
      <c r="AJ119" s="227"/>
      <c r="AK119" s="227"/>
      <c r="AL119" s="227"/>
      <c r="AM119" s="227"/>
      <c r="AN119" s="227"/>
      <c r="AO119" s="227"/>
      <c r="AP119" s="227"/>
      <c r="AQ119" s="227"/>
      <c r="AR119" s="227"/>
      <c r="AS119" s="227"/>
      <c r="AT119" s="227"/>
      <c r="AU119" s="227"/>
      <c r="AV119" s="227"/>
      <c r="AW119" s="227"/>
      <c r="AX119" s="227"/>
      <c r="AY119" s="227"/>
      <c r="AZ119" s="227"/>
      <c r="BA119" s="227"/>
      <c r="BB119" s="227"/>
      <c r="BC119" s="227"/>
      <c r="BD119" s="227"/>
      <c r="BE119" s="227"/>
      <c r="BF119" s="227"/>
      <c r="BG119" s="227"/>
      <c r="BH119" s="227"/>
      <c r="BI119" s="227"/>
      <c r="BJ119" s="227"/>
      <c r="BK119" s="227"/>
      <c r="BL119" s="227"/>
      <c r="BM119" s="227"/>
      <c r="BN119" s="227"/>
      <c r="BO119" s="227"/>
      <c r="BP119" s="227"/>
      <c r="BQ119" s="227"/>
      <c r="BR119" s="227"/>
      <c r="BS119" s="227"/>
      <c r="BT119" s="227"/>
      <c r="BU119" s="227"/>
      <c r="BV119" s="227"/>
      <c r="BW119" s="227"/>
      <c r="BX119" s="227"/>
      <c r="BY119" s="227"/>
      <c r="BZ119" s="227"/>
      <c r="CA119" s="227"/>
      <c r="CB119" s="227"/>
      <c r="CC119" s="227"/>
      <c r="CD119" s="227"/>
      <c r="CE119" s="227"/>
      <c r="CF119" s="227"/>
      <c r="CG119" s="227"/>
      <c r="CH119" s="227"/>
      <c r="CI119" s="227"/>
      <c r="CJ119" s="227"/>
      <c r="CK119" s="227"/>
      <c r="CL119" s="227"/>
      <c r="CM119" s="227"/>
      <c r="CN119" s="227"/>
      <c r="CO119" s="227"/>
      <c r="CP119" s="227"/>
      <c r="CQ119" s="227"/>
      <c r="CR119" s="227"/>
      <c r="CS119" s="227"/>
      <c r="CT119" s="227"/>
      <c r="CU119" s="227"/>
      <c r="CV119" s="227"/>
      <c r="CW119" s="227"/>
      <c r="CX119" s="227"/>
      <c r="CY119" s="227"/>
      <c r="CZ119" s="227"/>
      <c r="DA119" s="227"/>
      <c r="DB119" s="227"/>
      <c r="DC119" s="227"/>
      <c r="DD119" s="227"/>
      <c r="DE119" s="227"/>
      <c r="DF119" s="227"/>
      <c r="DG119" s="227"/>
      <c r="DH119" s="227"/>
      <c r="DI119" s="227"/>
      <c r="DJ119" s="227"/>
      <c r="DK119" s="227"/>
      <c r="DL119" s="227"/>
      <c r="DM119" s="227"/>
      <c r="DN119" s="227"/>
      <c r="DO119" s="227"/>
      <c r="DP119" s="227"/>
      <c r="DQ119" s="227"/>
      <c r="DR119" s="227"/>
      <c r="DS119" s="227"/>
      <c r="DT119" s="227"/>
      <c r="DU119" s="227"/>
      <c r="DV119" s="227"/>
      <c r="DW119" s="227"/>
      <c r="DX119" s="227"/>
      <c r="DY119" s="227"/>
      <c r="DZ119" s="227"/>
      <c r="EA119" s="227"/>
      <c r="EB119" s="227"/>
      <c r="EC119" s="227"/>
      <c r="ED119" s="227"/>
      <c r="EE119" s="227"/>
      <c r="EF119" s="227"/>
      <c r="EG119" s="227"/>
      <c r="EH119" s="227"/>
      <c r="EI119" s="227"/>
      <c r="EJ119" s="227"/>
      <c r="EK119" s="227"/>
      <c r="EL119" s="227"/>
      <c r="EM119" s="227"/>
      <c r="EN119" s="227"/>
      <c r="EO119" s="227"/>
      <c r="EP119" s="227"/>
      <c r="EQ119" s="227"/>
      <c r="ER119" s="227"/>
      <c r="ES119" s="227"/>
      <c r="ET119" s="227"/>
      <c r="EU119" s="227"/>
      <c r="EV119" s="227"/>
      <c r="EW119" s="227"/>
      <c r="EX119" s="227"/>
      <c r="EY119" s="227"/>
      <c r="EZ119" s="227"/>
      <c r="FA119" s="227"/>
      <c r="FB119" s="227"/>
      <c r="FC119" s="227"/>
      <c r="FD119" s="227"/>
      <c r="FE119" s="227"/>
      <c r="FF119" s="227"/>
      <c r="FG119" s="227"/>
      <c r="FH119" s="227"/>
      <c r="FI119" s="227"/>
      <c r="FJ119" s="227"/>
      <c r="FK119" s="227"/>
      <c r="FL119" s="227"/>
      <c r="FM119" s="227"/>
      <c r="FN119" s="227"/>
      <c r="FO119" s="227"/>
      <c r="FP119" s="227"/>
      <c r="FQ119" s="227"/>
      <c r="FR119" s="227"/>
      <c r="FS119" s="227"/>
      <c r="FT119" s="227"/>
      <c r="FU119" s="227"/>
      <c r="FV119" s="227"/>
      <c r="FW119" s="227"/>
      <c r="FX119" s="227"/>
      <c r="FY119" s="227"/>
      <c r="FZ119" s="227"/>
      <c r="GA119" s="227"/>
      <c r="GB119" s="227"/>
      <c r="GC119" s="227"/>
      <c r="GD119" s="227"/>
      <c r="GE119" s="227"/>
      <c r="GF119" s="227"/>
      <c r="GG119" s="227"/>
      <c r="GH119" s="227"/>
      <c r="GI119" s="227"/>
      <c r="GJ119" s="227"/>
      <c r="GK119" s="227"/>
      <c r="GL119" s="227"/>
      <c r="GM119" s="227"/>
      <c r="GN119" s="227"/>
      <c r="GO119" s="227"/>
      <c r="GP119" s="227"/>
      <c r="GQ119" s="227"/>
      <c r="GR119" s="227"/>
      <c r="GS119" s="227"/>
      <c r="GT119" s="227"/>
      <c r="GU119" s="227"/>
      <c r="GV119" s="227"/>
      <c r="GW119" s="227"/>
      <c r="GX119" s="227"/>
      <c r="GY119" s="227"/>
      <c r="GZ119" s="227"/>
      <c r="HA119" s="227"/>
      <c r="HB119" s="227"/>
      <c r="HC119" s="227"/>
      <c r="HD119" s="227"/>
      <c r="HE119" s="227"/>
      <c r="HF119" s="227"/>
      <c r="HG119" s="227"/>
      <c r="HH119" s="227"/>
      <c r="HI119" s="227"/>
      <c r="HJ119" s="227"/>
      <c r="HK119" s="227"/>
      <c r="HL119" s="227"/>
      <c r="HM119" s="227"/>
      <c r="HN119" s="227"/>
      <c r="HO119" s="227"/>
      <c r="HP119" s="227"/>
      <c r="HQ119" s="227"/>
      <c r="HR119" s="227"/>
      <c r="HS119" s="227"/>
      <c r="HT119" s="227"/>
      <c r="HU119" s="227"/>
      <c r="HV119" s="227"/>
      <c r="HW119" s="227"/>
      <c r="HX119" s="227"/>
      <c r="HY119" s="227"/>
      <c r="HZ119" s="227"/>
      <c r="IA119" s="227"/>
      <c r="IB119" s="227"/>
      <c r="IC119" s="227"/>
      <c r="ID119" s="227"/>
      <c r="IE119" s="227"/>
      <c r="IF119" s="227"/>
      <c r="IG119" s="227"/>
      <c r="IH119" s="227"/>
      <c r="II119" s="227"/>
      <c r="IJ119" s="227"/>
      <c r="IK119" s="227"/>
      <c r="IL119" s="227"/>
      <c r="IM119" s="227"/>
      <c r="IN119" s="227"/>
      <c r="IO119" s="227"/>
      <c r="IP119" s="227"/>
      <c r="IQ119" s="227"/>
      <c r="IR119" s="227"/>
      <c r="IS119" s="227"/>
      <c r="IT119" s="227"/>
      <c r="IU119" s="227"/>
      <c r="IV119" s="227"/>
      <c r="IW119" s="227"/>
      <c r="IX119" s="227"/>
      <c r="IY119" s="227"/>
      <c r="IZ119" s="227"/>
      <c r="JA119" s="227"/>
      <c r="JB119" s="227"/>
      <c r="JC119" s="227"/>
      <c r="JD119" s="227"/>
      <c r="JE119" s="227"/>
      <c r="JF119" s="227"/>
      <c r="JG119" s="227"/>
      <c r="JH119" s="227"/>
      <c r="JI119" s="227"/>
      <c r="JJ119" s="227"/>
      <c r="JK119" s="227"/>
      <c r="JL119" s="227"/>
      <c r="JM119" s="227"/>
      <c r="JN119" s="227"/>
      <c r="JO119" s="227"/>
      <c r="JP119" s="227"/>
      <c r="JQ119" s="227"/>
      <c r="JR119" s="227"/>
      <c r="JS119" s="227"/>
      <c r="JT119" s="227"/>
      <c r="JU119" s="227"/>
      <c r="JV119" s="227"/>
      <c r="JW119" s="227"/>
      <c r="JX119" s="227"/>
      <c r="JY119" s="227"/>
      <c r="JZ119" s="227"/>
      <c r="KA119" s="227"/>
      <c r="KB119" s="227"/>
      <c r="KC119" s="227"/>
      <c r="KD119" s="227"/>
      <c r="KE119" s="227"/>
      <c r="KF119" s="227"/>
      <c r="KG119" s="227"/>
      <c r="KH119" s="227"/>
      <c r="KI119" s="227"/>
      <c r="KJ119" s="227"/>
      <c r="KK119" s="227"/>
      <c r="KL119" s="227"/>
      <c r="KM119" s="227"/>
      <c r="KN119" s="227"/>
      <c r="KO119" s="227"/>
      <c r="KP119" s="227"/>
      <c r="KQ119" s="227"/>
      <c r="KR119" s="227"/>
      <c r="KS119" s="227"/>
      <c r="KT119" s="227"/>
      <c r="KU119" s="227"/>
      <c r="KV119" s="227"/>
      <c r="KW119" s="479"/>
    </row>
    <row r="120" spans="1:309" s="226" customFormat="1" ht="21" customHeight="1" thickBot="1">
      <c r="A120" s="109"/>
      <c r="B120" s="112">
        <v>114</v>
      </c>
      <c r="C120" s="116"/>
      <c r="D120" s="136" t="str">
        <f t="shared" si="12"/>
        <v/>
      </c>
      <c r="E120" s="138" t="str">
        <f t="shared" si="13"/>
        <v/>
      </c>
      <c r="F120" s="138" t="str">
        <f t="shared" si="14"/>
        <v/>
      </c>
      <c r="G120" s="138" t="str">
        <f t="shared" si="15"/>
        <v/>
      </c>
      <c r="H120" s="138" t="str">
        <f t="shared" si="16"/>
        <v/>
      </c>
      <c r="I120" s="228"/>
      <c r="J120" s="228"/>
      <c r="K120" s="228"/>
      <c r="L120" s="228"/>
      <c r="M120" s="228"/>
      <c r="N120" s="228"/>
      <c r="O120" s="228"/>
      <c r="P120" s="228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  <c r="AX120" s="228"/>
      <c r="AY120" s="228"/>
      <c r="AZ120" s="228"/>
      <c r="BA120" s="228"/>
      <c r="BB120" s="228"/>
      <c r="BC120" s="228"/>
      <c r="BD120" s="228"/>
      <c r="BE120" s="228"/>
      <c r="BF120" s="228"/>
      <c r="BG120" s="228"/>
      <c r="BH120" s="228"/>
      <c r="BI120" s="228"/>
      <c r="BJ120" s="228"/>
      <c r="BK120" s="228"/>
      <c r="BL120" s="228"/>
      <c r="BM120" s="228"/>
      <c r="BN120" s="228"/>
      <c r="BO120" s="228"/>
      <c r="BP120" s="228"/>
      <c r="BQ120" s="228"/>
      <c r="BR120" s="228"/>
      <c r="BS120" s="228"/>
      <c r="BT120" s="228"/>
      <c r="BU120" s="228"/>
      <c r="BV120" s="228"/>
      <c r="BW120" s="228"/>
      <c r="BX120" s="228"/>
      <c r="BY120" s="228"/>
      <c r="BZ120" s="228"/>
      <c r="CA120" s="228"/>
      <c r="CB120" s="228"/>
      <c r="CC120" s="228"/>
      <c r="CD120" s="228"/>
      <c r="CE120" s="228"/>
      <c r="CF120" s="228"/>
      <c r="CG120" s="228"/>
      <c r="CH120" s="228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228"/>
      <c r="DM120" s="228"/>
      <c r="DN120" s="228"/>
      <c r="DO120" s="228"/>
      <c r="DP120" s="228"/>
      <c r="DQ120" s="228"/>
      <c r="DR120" s="228"/>
      <c r="DS120" s="228"/>
      <c r="DT120" s="228"/>
      <c r="DU120" s="228"/>
      <c r="DV120" s="228"/>
      <c r="DW120" s="228"/>
      <c r="DX120" s="228"/>
      <c r="DY120" s="228"/>
      <c r="DZ120" s="228"/>
      <c r="EA120" s="228"/>
      <c r="EB120" s="228"/>
      <c r="EC120" s="228"/>
      <c r="ED120" s="228"/>
      <c r="EE120" s="228"/>
      <c r="EF120" s="228"/>
      <c r="EG120" s="228"/>
      <c r="EH120" s="228"/>
      <c r="EI120" s="228"/>
      <c r="EJ120" s="228"/>
      <c r="EK120" s="228"/>
      <c r="EL120" s="228"/>
      <c r="EM120" s="228"/>
      <c r="EN120" s="228"/>
      <c r="EO120" s="228"/>
      <c r="EP120" s="228"/>
      <c r="EQ120" s="228"/>
      <c r="ER120" s="228"/>
      <c r="ES120" s="228"/>
      <c r="ET120" s="228"/>
      <c r="EU120" s="228"/>
      <c r="EV120" s="228"/>
      <c r="EW120" s="228"/>
      <c r="EX120" s="228"/>
      <c r="EY120" s="228"/>
      <c r="EZ120" s="228"/>
      <c r="FA120" s="228"/>
      <c r="FB120" s="228"/>
      <c r="FC120" s="228"/>
      <c r="FD120" s="228"/>
      <c r="FE120" s="228"/>
      <c r="FF120" s="228"/>
      <c r="FG120" s="228"/>
      <c r="FH120" s="228"/>
      <c r="FI120" s="228"/>
      <c r="FJ120" s="228"/>
      <c r="FK120" s="228"/>
      <c r="FL120" s="228"/>
      <c r="FM120" s="228"/>
      <c r="FN120" s="228"/>
      <c r="FO120" s="228"/>
      <c r="FP120" s="228"/>
      <c r="FQ120" s="228"/>
      <c r="FR120" s="228"/>
      <c r="FS120" s="228"/>
      <c r="FT120" s="228"/>
      <c r="FU120" s="228"/>
      <c r="FV120" s="228"/>
      <c r="FW120" s="228"/>
      <c r="FX120" s="228"/>
      <c r="FY120" s="228"/>
      <c r="FZ120" s="228"/>
      <c r="GA120" s="228"/>
      <c r="GB120" s="228"/>
      <c r="GC120" s="228"/>
      <c r="GD120" s="228"/>
      <c r="GE120" s="228"/>
      <c r="GF120" s="228"/>
      <c r="GG120" s="228"/>
      <c r="GH120" s="228"/>
      <c r="GI120" s="228"/>
      <c r="GJ120" s="228"/>
      <c r="GK120" s="228"/>
      <c r="GL120" s="228"/>
      <c r="GM120" s="228"/>
      <c r="GN120" s="228"/>
      <c r="GO120" s="228"/>
      <c r="GP120" s="228"/>
      <c r="GQ120" s="228"/>
      <c r="GR120" s="228"/>
      <c r="GS120" s="228"/>
      <c r="GT120" s="228"/>
      <c r="GU120" s="228"/>
      <c r="GV120" s="228"/>
      <c r="GW120" s="228"/>
      <c r="GX120" s="228"/>
      <c r="GY120" s="228"/>
      <c r="GZ120" s="228"/>
      <c r="HA120" s="228"/>
      <c r="HB120" s="228"/>
      <c r="HC120" s="228"/>
      <c r="HD120" s="228"/>
      <c r="HE120" s="228"/>
      <c r="HF120" s="228"/>
      <c r="HG120" s="228"/>
      <c r="HH120" s="228"/>
      <c r="HI120" s="228"/>
      <c r="HJ120" s="228"/>
      <c r="HK120" s="228"/>
      <c r="HL120" s="228"/>
      <c r="HM120" s="228"/>
      <c r="HN120" s="228"/>
      <c r="HO120" s="228"/>
      <c r="HP120" s="228"/>
      <c r="HQ120" s="228"/>
      <c r="HR120" s="228"/>
      <c r="HS120" s="228"/>
      <c r="HT120" s="228"/>
      <c r="HU120" s="228"/>
      <c r="HV120" s="228"/>
      <c r="HW120" s="228"/>
      <c r="HX120" s="228"/>
      <c r="HY120" s="228"/>
      <c r="HZ120" s="228"/>
      <c r="IA120" s="228"/>
      <c r="IB120" s="228"/>
      <c r="IC120" s="228"/>
      <c r="ID120" s="228"/>
      <c r="IE120" s="228"/>
      <c r="IF120" s="228"/>
      <c r="IG120" s="228"/>
      <c r="IH120" s="228"/>
      <c r="II120" s="228"/>
      <c r="IJ120" s="228"/>
      <c r="IK120" s="228"/>
      <c r="IL120" s="228"/>
      <c r="IM120" s="228"/>
      <c r="IN120" s="228"/>
      <c r="IO120" s="228"/>
      <c r="IP120" s="228"/>
      <c r="IQ120" s="228"/>
      <c r="IR120" s="228"/>
      <c r="IS120" s="228"/>
      <c r="IT120" s="228"/>
      <c r="IU120" s="228"/>
      <c r="IV120" s="228"/>
      <c r="IW120" s="228"/>
      <c r="IX120" s="228"/>
      <c r="IY120" s="228"/>
      <c r="IZ120" s="228"/>
      <c r="JA120" s="228"/>
      <c r="JB120" s="228"/>
      <c r="JC120" s="228"/>
      <c r="JD120" s="228"/>
      <c r="JE120" s="228"/>
      <c r="JF120" s="228"/>
      <c r="JG120" s="228"/>
      <c r="JH120" s="228"/>
      <c r="JI120" s="228"/>
      <c r="JJ120" s="228"/>
      <c r="JK120" s="228"/>
      <c r="JL120" s="228"/>
      <c r="JM120" s="228"/>
      <c r="JN120" s="228"/>
      <c r="JO120" s="228"/>
      <c r="JP120" s="228"/>
      <c r="JQ120" s="228"/>
      <c r="JR120" s="228"/>
      <c r="JS120" s="228"/>
      <c r="JT120" s="228"/>
      <c r="JU120" s="228"/>
      <c r="JV120" s="228"/>
      <c r="JW120" s="228"/>
      <c r="JX120" s="228"/>
      <c r="JY120" s="228"/>
      <c r="JZ120" s="228"/>
      <c r="KA120" s="228"/>
      <c r="KB120" s="228"/>
      <c r="KC120" s="228"/>
      <c r="KD120" s="228"/>
      <c r="KE120" s="228"/>
      <c r="KF120" s="228"/>
      <c r="KG120" s="228"/>
      <c r="KH120" s="228"/>
      <c r="KI120" s="228"/>
      <c r="KJ120" s="228"/>
      <c r="KK120" s="228"/>
      <c r="KL120" s="228"/>
      <c r="KM120" s="228"/>
      <c r="KN120" s="228"/>
      <c r="KO120" s="228"/>
      <c r="KP120" s="228"/>
      <c r="KQ120" s="228"/>
      <c r="KR120" s="228"/>
      <c r="KS120" s="228"/>
      <c r="KT120" s="228"/>
      <c r="KU120" s="228"/>
      <c r="KV120" s="228"/>
      <c r="KW120" s="479"/>
    </row>
    <row r="121" spans="1:309" s="226" customFormat="1" ht="21" customHeight="1">
      <c r="A121" s="109"/>
      <c r="B121" s="112">
        <v>115</v>
      </c>
      <c r="C121" s="53"/>
      <c r="D121" s="132" t="str">
        <f t="shared" si="12"/>
        <v/>
      </c>
      <c r="E121" s="132" t="str">
        <f t="shared" si="13"/>
        <v/>
      </c>
      <c r="F121" s="132" t="str">
        <f t="shared" si="14"/>
        <v/>
      </c>
      <c r="G121" s="132" t="str">
        <f t="shared" si="15"/>
        <v/>
      </c>
      <c r="H121" s="213" t="str">
        <f t="shared" si="16"/>
        <v/>
      </c>
      <c r="I121" s="227"/>
      <c r="J121" s="227"/>
      <c r="K121" s="227"/>
      <c r="L121" s="227"/>
      <c r="M121" s="227"/>
      <c r="N121" s="227"/>
      <c r="O121" s="227"/>
      <c r="P121" s="227"/>
      <c r="Q121" s="227"/>
      <c r="R121" s="227"/>
      <c r="S121" s="227"/>
      <c r="T121" s="227"/>
      <c r="U121" s="227"/>
      <c r="V121" s="227"/>
      <c r="W121" s="227"/>
      <c r="X121" s="227"/>
      <c r="Y121" s="227"/>
      <c r="Z121" s="227"/>
      <c r="AA121" s="227"/>
      <c r="AB121" s="227"/>
      <c r="AC121" s="227"/>
      <c r="AD121" s="227"/>
      <c r="AE121" s="227"/>
      <c r="AF121" s="227"/>
      <c r="AG121" s="227"/>
      <c r="AH121" s="227"/>
      <c r="AI121" s="227"/>
      <c r="AJ121" s="227"/>
      <c r="AK121" s="227"/>
      <c r="AL121" s="227"/>
      <c r="AM121" s="227"/>
      <c r="AN121" s="227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  <c r="BB121" s="227"/>
      <c r="BC121" s="227"/>
      <c r="BD121" s="227"/>
      <c r="BE121" s="227"/>
      <c r="BF121" s="227"/>
      <c r="BG121" s="227"/>
      <c r="BH121" s="227"/>
      <c r="BI121" s="227"/>
      <c r="BJ121" s="227"/>
      <c r="BK121" s="227"/>
      <c r="BL121" s="227"/>
      <c r="BM121" s="227"/>
      <c r="BN121" s="227"/>
      <c r="BO121" s="227"/>
      <c r="BP121" s="227"/>
      <c r="BQ121" s="227"/>
      <c r="BR121" s="227"/>
      <c r="BS121" s="227"/>
      <c r="BT121" s="227"/>
      <c r="BU121" s="227"/>
      <c r="BV121" s="227"/>
      <c r="BW121" s="227"/>
      <c r="BX121" s="227"/>
      <c r="BY121" s="227"/>
      <c r="BZ121" s="227"/>
      <c r="CA121" s="227"/>
      <c r="CB121" s="227"/>
      <c r="CC121" s="227"/>
      <c r="CD121" s="227"/>
      <c r="CE121" s="227"/>
      <c r="CF121" s="227"/>
      <c r="CG121" s="227"/>
      <c r="CH121" s="227"/>
      <c r="CI121" s="227"/>
      <c r="CJ121" s="227"/>
      <c r="CK121" s="227"/>
      <c r="CL121" s="227"/>
      <c r="CM121" s="227"/>
      <c r="CN121" s="227"/>
      <c r="CO121" s="227"/>
      <c r="CP121" s="227"/>
      <c r="CQ121" s="227"/>
      <c r="CR121" s="227"/>
      <c r="CS121" s="227"/>
      <c r="CT121" s="227"/>
      <c r="CU121" s="227"/>
      <c r="CV121" s="227"/>
      <c r="CW121" s="227"/>
      <c r="CX121" s="227"/>
      <c r="CY121" s="227"/>
      <c r="CZ121" s="227"/>
      <c r="DA121" s="227"/>
      <c r="DB121" s="227"/>
      <c r="DC121" s="227"/>
      <c r="DD121" s="227"/>
      <c r="DE121" s="227"/>
      <c r="DF121" s="227"/>
      <c r="DG121" s="227"/>
      <c r="DH121" s="227"/>
      <c r="DI121" s="227"/>
      <c r="DJ121" s="227"/>
      <c r="DK121" s="227"/>
      <c r="DL121" s="227"/>
      <c r="DM121" s="227"/>
      <c r="DN121" s="227"/>
      <c r="DO121" s="227"/>
      <c r="DP121" s="227"/>
      <c r="DQ121" s="227"/>
      <c r="DR121" s="227"/>
      <c r="DS121" s="227"/>
      <c r="DT121" s="227"/>
      <c r="DU121" s="227"/>
      <c r="DV121" s="227"/>
      <c r="DW121" s="227"/>
      <c r="DX121" s="227"/>
      <c r="DY121" s="227"/>
      <c r="DZ121" s="227"/>
      <c r="EA121" s="227"/>
      <c r="EB121" s="227"/>
      <c r="EC121" s="227"/>
      <c r="ED121" s="227"/>
      <c r="EE121" s="227"/>
      <c r="EF121" s="227"/>
      <c r="EG121" s="227"/>
      <c r="EH121" s="227"/>
      <c r="EI121" s="227"/>
      <c r="EJ121" s="227"/>
      <c r="EK121" s="227"/>
      <c r="EL121" s="227"/>
      <c r="EM121" s="227"/>
      <c r="EN121" s="227"/>
      <c r="EO121" s="227"/>
      <c r="EP121" s="227"/>
      <c r="EQ121" s="227"/>
      <c r="ER121" s="227"/>
      <c r="ES121" s="227"/>
      <c r="ET121" s="227"/>
      <c r="EU121" s="227"/>
      <c r="EV121" s="227"/>
      <c r="EW121" s="227"/>
      <c r="EX121" s="227"/>
      <c r="EY121" s="227"/>
      <c r="EZ121" s="227"/>
      <c r="FA121" s="227"/>
      <c r="FB121" s="227"/>
      <c r="FC121" s="227"/>
      <c r="FD121" s="227"/>
      <c r="FE121" s="227"/>
      <c r="FF121" s="227"/>
      <c r="FG121" s="227"/>
      <c r="FH121" s="227"/>
      <c r="FI121" s="227"/>
      <c r="FJ121" s="227"/>
      <c r="FK121" s="227"/>
      <c r="FL121" s="227"/>
      <c r="FM121" s="227"/>
      <c r="FN121" s="227"/>
      <c r="FO121" s="227"/>
      <c r="FP121" s="227"/>
      <c r="FQ121" s="227"/>
      <c r="FR121" s="227"/>
      <c r="FS121" s="227"/>
      <c r="FT121" s="227"/>
      <c r="FU121" s="227"/>
      <c r="FV121" s="227"/>
      <c r="FW121" s="227"/>
      <c r="FX121" s="227"/>
      <c r="FY121" s="227"/>
      <c r="FZ121" s="227"/>
      <c r="GA121" s="227"/>
      <c r="GB121" s="227"/>
      <c r="GC121" s="227"/>
      <c r="GD121" s="227"/>
      <c r="GE121" s="227"/>
      <c r="GF121" s="227"/>
      <c r="GG121" s="227"/>
      <c r="GH121" s="227"/>
      <c r="GI121" s="227"/>
      <c r="GJ121" s="227"/>
      <c r="GK121" s="227"/>
      <c r="GL121" s="227"/>
      <c r="GM121" s="227"/>
      <c r="GN121" s="227"/>
      <c r="GO121" s="227"/>
      <c r="GP121" s="227"/>
      <c r="GQ121" s="227"/>
      <c r="GR121" s="227"/>
      <c r="GS121" s="227"/>
      <c r="GT121" s="227"/>
      <c r="GU121" s="227"/>
      <c r="GV121" s="227"/>
      <c r="GW121" s="227"/>
      <c r="GX121" s="227"/>
      <c r="GY121" s="227"/>
      <c r="GZ121" s="227"/>
      <c r="HA121" s="227"/>
      <c r="HB121" s="227"/>
      <c r="HC121" s="227"/>
      <c r="HD121" s="227"/>
      <c r="HE121" s="227"/>
      <c r="HF121" s="227"/>
      <c r="HG121" s="227"/>
      <c r="HH121" s="227"/>
      <c r="HI121" s="227"/>
      <c r="HJ121" s="227"/>
      <c r="HK121" s="227"/>
      <c r="HL121" s="227"/>
      <c r="HM121" s="227"/>
      <c r="HN121" s="227"/>
      <c r="HO121" s="227"/>
      <c r="HP121" s="227"/>
      <c r="HQ121" s="227"/>
      <c r="HR121" s="227"/>
      <c r="HS121" s="227"/>
      <c r="HT121" s="227"/>
      <c r="HU121" s="227"/>
      <c r="HV121" s="227"/>
      <c r="HW121" s="227"/>
      <c r="HX121" s="227"/>
      <c r="HY121" s="227"/>
      <c r="HZ121" s="227"/>
      <c r="IA121" s="227"/>
      <c r="IB121" s="227"/>
      <c r="IC121" s="227"/>
      <c r="ID121" s="227"/>
      <c r="IE121" s="227"/>
      <c r="IF121" s="227"/>
      <c r="IG121" s="227"/>
      <c r="IH121" s="227"/>
      <c r="II121" s="227"/>
      <c r="IJ121" s="227"/>
      <c r="IK121" s="227"/>
      <c r="IL121" s="227"/>
      <c r="IM121" s="227"/>
      <c r="IN121" s="227"/>
      <c r="IO121" s="227"/>
      <c r="IP121" s="227"/>
      <c r="IQ121" s="227"/>
      <c r="IR121" s="227"/>
      <c r="IS121" s="227"/>
      <c r="IT121" s="227"/>
      <c r="IU121" s="227"/>
      <c r="IV121" s="227"/>
      <c r="IW121" s="227"/>
      <c r="IX121" s="227"/>
      <c r="IY121" s="227"/>
      <c r="IZ121" s="227"/>
      <c r="JA121" s="227"/>
      <c r="JB121" s="227"/>
      <c r="JC121" s="227"/>
      <c r="JD121" s="227"/>
      <c r="JE121" s="227"/>
      <c r="JF121" s="227"/>
      <c r="JG121" s="227"/>
      <c r="JH121" s="227"/>
      <c r="JI121" s="227"/>
      <c r="JJ121" s="227"/>
      <c r="JK121" s="227"/>
      <c r="JL121" s="227"/>
      <c r="JM121" s="227"/>
      <c r="JN121" s="227"/>
      <c r="JO121" s="227"/>
      <c r="JP121" s="227"/>
      <c r="JQ121" s="227"/>
      <c r="JR121" s="227"/>
      <c r="JS121" s="227"/>
      <c r="JT121" s="227"/>
      <c r="JU121" s="227"/>
      <c r="JV121" s="227"/>
      <c r="JW121" s="227"/>
      <c r="JX121" s="227"/>
      <c r="JY121" s="227"/>
      <c r="JZ121" s="227"/>
      <c r="KA121" s="227"/>
      <c r="KB121" s="227"/>
      <c r="KC121" s="227"/>
      <c r="KD121" s="227"/>
      <c r="KE121" s="227"/>
      <c r="KF121" s="227"/>
      <c r="KG121" s="227"/>
      <c r="KH121" s="227"/>
      <c r="KI121" s="227"/>
      <c r="KJ121" s="227"/>
      <c r="KK121" s="227"/>
      <c r="KL121" s="227"/>
      <c r="KM121" s="227"/>
      <c r="KN121" s="227"/>
      <c r="KO121" s="227"/>
      <c r="KP121" s="227"/>
      <c r="KQ121" s="227"/>
      <c r="KR121" s="227"/>
      <c r="KS121" s="227"/>
      <c r="KT121" s="227"/>
      <c r="KU121" s="227"/>
      <c r="KV121" s="227"/>
      <c r="KW121" s="479"/>
    </row>
    <row r="122" spans="1:309" s="226" customFormat="1" ht="21" customHeight="1" thickBot="1">
      <c r="A122" s="109"/>
      <c r="B122" s="112">
        <v>116</v>
      </c>
      <c r="C122" s="116"/>
      <c r="D122" s="136" t="str">
        <f t="shared" si="12"/>
        <v/>
      </c>
      <c r="E122" s="138" t="str">
        <f t="shared" si="13"/>
        <v/>
      </c>
      <c r="F122" s="138" t="str">
        <f t="shared" si="14"/>
        <v/>
      </c>
      <c r="G122" s="138" t="str">
        <f t="shared" si="15"/>
        <v/>
      </c>
      <c r="H122" s="138" t="str">
        <f t="shared" si="16"/>
        <v/>
      </c>
      <c r="I122" s="228"/>
      <c r="J122" s="228"/>
      <c r="K122" s="228"/>
      <c r="L122" s="228"/>
      <c r="M122" s="228"/>
      <c r="N122" s="228"/>
      <c r="O122" s="228"/>
      <c r="P122" s="228"/>
      <c r="Q122" s="228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  <c r="DR122" s="228"/>
      <c r="DS122" s="228"/>
      <c r="DT122" s="228"/>
      <c r="DU122" s="228"/>
      <c r="DV122" s="228"/>
      <c r="DW122" s="228"/>
      <c r="DX122" s="228"/>
      <c r="DY122" s="228"/>
      <c r="DZ122" s="228"/>
      <c r="EA122" s="228"/>
      <c r="EB122" s="228"/>
      <c r="EC122" s="228"/>
      <c r="ED122" s="228"/>
      <c r="EE122" s="228"/>
      <c r="EF122" s="228"/>
      <c r="EG122" s="228"/>
      <c r="EH122" s="228"/>
      <c r="EI122" s="228"/>
      <c r="EJ122" s="228"/>
      <c r="EK122" s="228"/>
      <c r="EL122" s="228"/>
      <c r="EM122" s="228"/>
      <c r="EN122" s="228"/>
      <c r="EO122" s="228"/>
      <c r="EP122" s="228"/>
      <c r="EQ122" s="228"/>
      <c r="ER122" s="228"/>
      <c r="ES122" s="228"/>
      <c r="ET122" s="228"/>
      <c r="EU122" s="228"/>
      <c r="EV122" s="228"/>
      <c r="EW122" s="228"/>
      <c r="EX122" s="228"/>
      <c r="EY122" s="228"/>
      <c r="EZ122" s="228"/>
      <c r="FA122" s="228"/>
      <c r="FB122" s="228"/>
      <c r="FC122" s="228"/>
      <c r="FD122" s="228"/>
      <c r="FE122" s="228"/>
      <c r="FF122" s="228"/>
      <c r="FG122" s="228"/>
      <c r="FH122" s="228"/>
      <c r="FI122" s="228"/>
      <c r="FJ122" s="228"/>
      <c r="FK122" s="228"/>
      <c r="FL122" s="228"/>
      <c r="FM122" s="228"/>
      <c r="FN122" s="228"/>
      <c r="FO122" s="228"/>
      <c r="FP122" s="228"/>
      <c r="FQ122" s="228"/>
      <c r="FR122" s="228"/>
      <c r="FS122" s="228"/>
      <c r="FT122" s="228"/>
      <c r="FU122" s="228"/>
      <c r="FV122" s="228"/>
      <c r="FW122" s="228"/>
      <c r="FX122" s="228"/>
      <c r="FY122" s="228"/>
      <c r="FZ122" s="228"/>
      <c r="GA122" s="228"/>
      <c r="GB122" s="228"/>
      <c r="GC122" s="228"/>
      <c r="GD122" s="228"/>
      <c r="GE122" s="228"/>
      <c r="GF122" s="228"/>
      <c r="GG122" s="228"/>
      <c r="GH122" s="228"/>
      <c r="GI122" s="228"/>
      <c r="GJ122" s="228"/>
      <c r="GK122" s="228"/>
      <c r="GL122" s="228"/>
      <c r="GM122" s="228"/>
      <c r="GN122" s="228"/>
      <c r="GO122" s="228"/>
      <c r="GP122" s="228"/>
      <c r="GQ122" s="228"/>
      <c r="GR122" s="228"/>
      <c r="GS122" s="228"/>
      <c r="GT122" s="228"/>
      <c r="GU122" s="228"/>
      <c r="GV122" s="228"/>
      <c r="GW122" s="228"/>
      <c r="GX122" s="228"/>
      <c r="GY122" s="228"/>
      <c r="GZ122" s="228"/>
      <c r="HA122" s="228"/>
      <c r="HB122" s="228"/>
      <c r="HC122" s="228"/>
      <c r="HD122" s="228"/>
      <c r="HE122" s="228"/>
      <c r="HF122" s="228"/>
      <c r="HG122" s="228"/>
      <c r="HH122" s="228"/>
      <c r="HI122" s="228"/>
      <c r="HJ122" s="228"/>
      <c r="HK122" s="228"/>
      <c r="HL122" s="228"/>
      <c r="HM122" s="228"/>
      <c r="HN122" s="228"/>
      <c r="HO122" s="228"/>
      <c r="HP122" s="228"/>
      <c r="HQ122" s="228"/>
      <c r="HR122" s="228"/>
      <c r="HS122" s="228"/>
      <c r="HT122" s="228"/>
      <c r="HU122" s="228"/>
      <c r="HV122" s="228"/>
      <c r="HW122" s="228"/>
      <c r="HX122" s="228"/>
      <c r="HY122" s="228"/>
      <c r="HZ122" s="228"/>
      <c r="IA122" s="228"/>
      <c r="IB122" s="228"/>
      <c r="IC122" s="228"/>
      <c r="ID122" s="228"/>
      <c r="IE122" s="228"/>
      <c r="IF122" s="228"/>
      <c r="IG122" s="228"/>
      <c r="IH122" s="228"/>
      <c r="II122" s="228"/>
      <c r="IJ122" s="228"/>
      <c r="IK122" s="228"/>
      <c r="IL122" s="228"/>
      <c r="IM122" s="228"/>
      <c r="IN122" s="228"/>
      <c r="IO122" s="228"/>
      <c r="IP122" s="228"/>
      <c r="IQ122" s="228"/>
      <c r="IR122" s="228"/>
      <c r="IS122" s="228"/>
      <c r="IT122" s="228"/>
      <c r="IU122" s="228"/>
      <c r="IV122" s="228"/>
      <c r="IW122" s="228"/>
      <c r="IX122" s="228"/>
      <c r="IY122" s="228"/>
      <c r="IZ122" s="228"/>
      <c r="JA122" s="228"/>
      <c r="JB122" s="228"/>
      <c r="JC122" s="228"/>
      <c r="JD122" s="228"/>
      <c r="JE122" s="228"/>
      <c r="JF122" s="228"/>
      <c r="JG122" s="228"/>
      <c r="JH122" s="228"/>
      <c r="JI122" s="228"/>
      <c r="JJ122" s="228"/>
      <c r="JK122" s="228"/>
      <c r="JL122" s="228"/>
      <c r="JM122" s="228"/>
      <c r="JN122" s="228"/>
      <c r="JO122" s="228"/>
      <c r="JP122" s="228"/>
      <c r="JQ122" s="228"/>
      <c r="JR122" s="228"/>
      <c r="JS122" s="228"/>
      <c r="JT122" s="228"/>
      <c r="JU122" s="228"/>
      <c r="JV122" s="228"/>
      <c r="JW122" s="228"/>
      <c r="JX122" s="228"/>
      <c r="JY122" s="228"/>
      <c r="JZ122" s="228"/>
      <c r="KA122" s="228"/>
      <c r="KB122" s="228"/>
      <c r="KC122" s="228"/>
      <c r="KD122" s="228"/>
      <c r="KE122" s="228"/>
      <c r="KF122" s="228"/>
      <c r="KG122" s="228"/>
      <c r="KH122" s="228"/>
      <c r="KI122" s="228"/>
      <c r="KJ122" s="228"/>
      <c r="KK122" s="228"/>
      <c r="KL122" s="228"/>
      <c r="KM122" s="228"/>
      <c r="KN122" s="228"/>
      <c r="KO122" s="228"/>
      <c r="KP122" s="228"/>
      <c r="KQ122" s="228"/>
      <c r="KR122" s="228"/>
      <c r="KS122" s="228"/>
      <c r="KT122" s="228"/>
      <c r="KU122" s="228"/>
      <c r="KV122" s="228"/>
      <c r="KW122" s="479"/>
    </row>
    <row r="123" spans="1:309" s="226" customFormat="1" ht="21" customHeight="1">
      <c r="A123" s="109"/>
      <c r="B123" s="112">
        <v>117</v>
      </c>
      <c r="C123" s="53"/>
      <c r="D123" s="132" t="str">
        <f t="shared" si="12"/>
        <v/>
      </c>
      <c r="E123" s="132" t="str">
        <f t="shared" si="13"/>
        <v/>
      </c>
      <c r="F123" s="132" t="str">
        <f t="shared" si="14"/>
        <v/>
      </c>
      <c r="G123" s="132" t="str">
        <f t="shared" si="15"/>
        <v/>
      </c>
      <c r="H123" s="213" t="str">
        <f t="shared" si="16"/>
        <v/>
      </c>
      <c r="I123" s="227"/>
      <c r="J123" s="227"/>
      <c r="K123" s="227"/>
      <c r="L123" s="227"/>
      <c r="M123" s="227"/>
      <c r="N123" s="227"/>
      <c r="O123" s="227"/>
      <c r="P123" s="227"/>
      <c r="Q123" s="227"/>
      <c r="R123" s="227"/>
      <c r="S123" s="227"/>
      <c r="T123" s="227"/>
      <c r="U123" s="227"/>
      <c r="V123" s="227"/>
      <c r="W123" s="227"/>
      <c r="X123" s="227"/>
      <c r="Y123" s="227"/>
      <c r="Z123" s="227"/>
      <c r="AA123" s="227"/>
      <c r="AB123" s="227"/>
      <c r="AC123" s="227"/>
      <c r="AD123" s="227"/>
      <c r="AE123" s="227"/>
      <c r="AF123" s="227"/>
      <c r="AG123" s="227"/>
      <c r="AH123" s="227"/>
      <c r="AI123" s="227"/>
      <c r="AJ123" s="227"/>
      <c r="AK123" s="227"/>
      <c r="AL123" s="227"/>
      <c r="AM123" s="227"/>
      <c r="AN123" s="227"/>
      <c r="AO123" s="227"/>
      <c r="AP123" s="227"/>
      <c r="AQ123" s="227"/>
      <c r="AR123" s="227"/>
      <c r="AS123" s="227"/>
      <c r="AT123" s="227"/>
      <c r="AU123" s="227"/>
      <c r="AV123" s="227"/>
      <c r="AW123" s="227"/>
      <c r="AX123" s="227"/>
      <c r="AY123" s="227"/>
      <c r="AZ123" s="227"/>
      <c r="BA123" s="227"/>
      <c r="BB123" s="227"/>
      <c r="BC123" s="227"/>
      <c r="BD123" s="227"/>
      <c r="BE123" s="227"/>
      <c r="BF123" s="227"/>
      <c r="BG123" s="227"/>
      <c r="BH123" s="227"/>
      <c r="BI123" s="227"/>
      <c r="BJ123" s="227"/>
      <c r="BK123" s="227"/>
      <c r="BL123" s="227"/>
      <c r="BM123" s="227"/>
      <c r="BN123" s="227"/>
      <c r="BO123" s="227"/>
      <c r="BP123" s="227"/>
      <c r="BQ123" s="227"/>
      <c r="BR123" s="227"/>
      <c r="BS123" s="227"/>
      <c r="BT123" s="227"/>
      <c r="BU123" s="227"/>
      <c r="BV123" s="227"/>
      <c r="BW123" s="227"/>
      <c r="BX123" s="227"/>
      <c r="BY123" s="227"/>
      <c r="BZ123" s="227"/>
      <c r="CA123" s="227"/>
      <c r="CB123" s="227"/>
      <c r="CC123" s="227"/>
      <c r="CD123" s="227"/>
      <c r="CE123" s="227"/>
      <c r="CF123" s="227"/>
      <c r="CG123" s="227"/>
      <c r="CH123" s="227"/>
      <c r="CI123" s="227"/>
      <c r="CJ123" s="227"/>
      <c r="CK123" s="227"/>
      <c r="CL123" s="227"/>
      <c r="CM123" s="227"/>
      <c r="CN123" s="227"/>
      <c r="CO123" s="227"/>
      <c r="CP123" s="227"/>
      <c r="CQ123" s="227"/>
      <c r="CR123" s="227"/>
      <c r="CS123" s="227"/>
      <c r="CT123" s="227"/>
      <c r="CU123" s="227"/>
      <c r="CV123" s="227"/>
      <c r="CW123" s="227"/>
      <c r="CX123" s="227"/>
      <c r="CY123" s="227"/>
      <c r="CZ123" s="227"/>
      <c r="DA123" s="227"/>
      <c r="DB123" s="227"/>
      <c r="DC123" s="227"/>
      <c r="DD123" s="227"/>
      <c r="DE123" s="227"/>
      <c r="DF123" s="227"/>
      <c r="DG123" s="227"/>
      <c r="DH123" s="227"/>
      <c r="DI123" s="227"/>
      <c r="DJ123" s="227"/>
      <c r="DK123" s="227"/>
      <c r="DL123" s="227"/>
      <c r="DM123" s="227"/>
      <c r="DN123" s="227"/>
      <c r="DO123" s="227"/>
      <c r="DP123" s="227"/>
      <c r="DQ123" s="227"/>
      <c r="DR123" s="227"/>
      <c r="DS123" s="227"/>
      <c r="DT123" s="227"/>
      <c r="DU123" s="227"/>
      <c r="DV123" s="227"/>
      <c r="DW123" s="227"/>
      <c r="DX123" s="227"/>
      <c r="DY123" s="227"/>
      <c r="DZ123" s="227"/>
      <c r="EA123" s="227"/>
      <c r="EB123" s="227"/>
      <c r="EC123" s="227"/>
      <c r="ED123" s="227"/>
      <c r="EE123" s="227"/>
      <c r="EF123" s="227"/>
      <c r="EG123" s="227"/>
      <c r="EH123" s="227"/>
      <c r="EI123" s="227"/>
      <c r="EJ123" s="227"/>
      <c r="EK123" s="227"/>
      <c r="EL123" s="227"/>
      <c r="EM123" s="227"/>
      <c r="EN123" s="227"/>
      <c r="EO123" s="227"/>
      <c r="EP123" s="227"/>
      <c r="EQ123" s="227"/>
      <c r="ER123" s="227"/>
      <c r="ES123" s="227"/>
      <c r="ET123" s="227"/>
      <c r="EU123" s="227"/>
      <c r="EV123" s="227"/>
      <c r="EW123" s="227"/>
      <c r="EX123" s="227"/>
      <c r="EY123" s="227"/>
      <c r="EZ123" s="227"/>
      <c r="FA123" s="227"/>
      <c r="FB123" s="227"/>
      <c r="FC123" s="227"/>
      <c r="FD123" s="227"/>
      <c r="FE123" s="227"/>
      <c r="FF123" s="227"/>
      <c r="FG123" s="227"/>
      <c r="FH123" s="227"/>
      <c r="FI123" s="227"/>
      <c r="FJ123" s="227"/>
      <c r="FK123" s="227"/>
      <c r="FL123" s="227"/>
      <c r="FM123" s="227"/>
      <c r="FN123" s="227"/>
      <c r="FO123" s="227"/>
      <c r="FP123" s="227"/>
      <c r="FQ123" s="227"/>
      <c r="FR123" s="227"/>
      <c r="FS123" s="227"/>
      <c r="FT123" s="227"/>
      <c r="FU123" s="227"/>
      <c r="FV123" s="227"/>
      <c r="FW123" s="227"/>
      <c r="FX123" s="227"/>
      <c r="FY123" s="227"/>
      <c r="FZ123" s="227"/>
      <c r="GA123" s="227"/>
      <c r="GB123" s="227"/>
      <c r="GC123" s="227"/>
      <c r="GD123" s="227"/>
      <c r="GE123" s="227"/>
      <c r="GF123" s="227"/>
      <c r="GG123" s="227"/>
      <c r="GH123" s="227"/>
      <c r="GI123" s="227"/>
      <c r="GJ123" s="227"/>
      <c r="GK123" s="227"/>
      <c r="GL123" s="227"/>
      <c r="GM123" s="227"/>
      <c r="GN123" s="227"/>
      <c r="GO123" s="227"/>
      <c r="GP123" s="227"/>
      <c r="GQ123" s="227"/>
      <c r="GR123" s="227"/>
      <c r="GS123" s="227"/>
      <c r="GT123" s="227"/>
      <c r="GU123" s="227"/>
      <c r="GV123" s="227"/>
      <c r="GW123" s="227"/>
      <c r="GX123" s="227"/>
      <c r="GY123" s="227"/>
      <c r="GZ123" s="227"/>
      <c r="HA123" s="227"/>
      <c r="HB123" s="227"/>
      <c r="HC123" s="227"/>
      <c r="HD123" s="227"/>
      <c r="HE123" s="227"/>
      <c r="HF123" s="227"/>
      <c r="HG123" s="227"/>
      <c r="HH123" s="227"/>
      <c r="HI123" s="227"/>
      <c r="HJ123" s="227"/>
      <c r="HK123" s="227"/>
      <c r="HL123" s="227"/>
      <c r="HM123" s="227"/>
      <c r="HN123" s="227"/>
      <c r="HO123" s="227"/>
      <c r="HP123" s="227"/>
      <c r="HQ123" s="227"/>
      <c r="HR123" s="227"/>
      <c r="HS123" s="227"/>
      <c r="HT123" s="227"/>
      <c r="HU123" s="227"/>
      <c r="HV123" s="227"/>
      <c r="HW123" s="227"/>
      <c r="HX123" s="227"/>
      <c r="HY123" s="227"/>
      <c r="HZ123" s="227"/>
      <c r="IA123" s="227"/>
      <c r="IB123" s="227"/>
      <c r="IC123" s="227"/>
      <c r="ID123" s="227"/>
      <c r="IE123" s="227"/>
      <c r="IF123" s="227"/>
      <c r="IG123" s="227"/>
      <c r="IH123" s="227"/>
      <c r="II123" s="227"/>
      <c r="IJ123" s="227"/>
      <c r="IK123" s="227"/>
      <c r="IL123" s="227"/>
      <c r="IM123" s="227"/>
      <c r="IN123" s="227"/>
      <c r="IO123" s="227"/>
      <c r="IP123" s="227"/>
      <c r="IQ123" s="227"/>
      <c r="IR123" s="227"/>
      <c r="IS123" s="227"/>
      <c r="IT123" s="227"/>
      <c r="IU123" s="227"/>
      <c r="IV123" s="227"/>
      <c r="IW123" s="227"/>
      <c r="IX123" s="227"/>
      <c r="IY123" s="227"/>
      <c r="IZ123" s="227"/>
      <c r="JA123" s="227"/>
      <c r="JB123" s="227"/>
      <c r="JC123" s="227"/>
      <c r="JD123" s="227"/>
      <c r="JE123" s="227"/>
      <c r="JF123" s="227"/>
      <c r="JG123" s="227"/>
      <c r="JH123" s="227"/>
      <c r="JI123" s="227"/>
      <c r="JJ123" s="227"/>
      <c r="JK123" s="227"/>
      <c r="JL123" s="227"/>
      <c r="JM123" s="227"/>
      <c r="JN123" s="227"/>
      <c r="JO123" s="227"/>
      <c r="JP123" s="227"/>
      <c r="JQ123" s="227"/>
      <c r="JR123" s="227"/>
      <c r="JS123" s="227"/>
      <c r="JT123" s="227"/>
      <c r="JU123" s="227"/>
      <c r="JV123" s="227"/>
      <c r="JW123" s="227"/>
      <c r="JX123" s="227"/>
      <c r="JY123" s="227"/>
      <c r="JZ123" s="227"/>
      <c r="KA123" s="227"/>
      <c r="KB123" s="227"/>
      <c r="KC123" s="227"/>
      <c r="KD123" s="227"/>
      <c r="KE123" s="227"/>
      <c r="KF123" s="227"/>
      <c r="KG123" s="227"/>
      <c r="KH123" s="227"/>
      <c r="KI123" s="227"/>
      <c r="KJ123" s="227"/>
      <c r="KK123" s="227"/>
      <c r="KL123" s="227"/>
      <c r="KM123" s="227"/>
      <c r="KN123" s="227"/>
      <c r="KO123" s="227"/>
      <c r="KP123" s="227"/>
      <c r="KQ123" s="227"/>
      <c r="KR123" s="227"/>
      <c r="KS123" s="227"/>
      <c r="KT123" s="227"/>
      <c r="KU123" s="227"/>
      <c r="KV123" s="227"/>
      <c r="KW123" s="479"/>
    </row>
    <row r="124" spans="1:309" s="226" customFormat="1" ht="21" customHeight="1" thickBot="1">
      <c r="A124" s="109"/>
      <c r="B124" s="112">
        <v>118</v>
      </c>
      <c r="C124" s="116"/>
      <c r="D124" s="136" t="str">
        <f t="shared" si="12"/>
        <v/>
      </c>
      <c r="E124" s="138" t="str">
        <f t="shared" si="13"/>
        <v/>
      </c>
      <c r="F124" s="138" t="str">
        <f t="shared" si="14"/>
        <v/>
      </c>
      <c r="G124" s="138" t="str">
        <f t="shared" si="15"/>
        <v/>
      </c>
      <c r="H124" s="138" t="str">
        <f t="shared" si="16"/>
        <v/>
      </c>
      <c r="I124" s="228"/>
      <c r="J124" s="228"/>
      <c r="K124" s="228"/>
      <c r="L124" s="228"/>
      <c r="M124" s="228"/>
      <c r="N124" s="228"/>
      <c r="O124" s="228"/>
      <c r="P124" s="228"/>
      <c r="Q124" s="228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  <c r="AX124" s="228"/>
      <c r="AY124" s="228"/>
      <c r="AZ124" s="228"/>
      <c r="BA124" s="228"/>
      <c r="BB124" s="228"/>
      <c r="BC124" s="228"/>
      <c r="BD124" s="228"/>
      <c r="BE124" s="228"/>
      <c r="BF124" s="228"/>
      <c r="BG124" s="228"/>
      <c r="BH124" s="228"/>
      <c r="BI124" s="228"/>
      <c r="BJ124" s="228"/>
      <c r="BK124" s="228"/>
      <c r="BL124" s="228"/>
      <c r="BM124" s="228"/>
      <c r="BN124" s="228"/>
      <c r="BO124" s="228"/>
      <c r="BP124" s="228"/>
      <c r="BQ124" s="228"/>
      <c r="BR124" s="228"/>
      <c r="BS124" s="228"/>
      <c r="BT124" s="228"/>
      <c r="BU124" s="228"/>
      <c r="BV124" s="228"/>
      <c r="BW124" s="228"/>
      <c r="BX124" s="228"/>
      <c r="BY124" s="228"/>
      <c r="BZ124" s="228"/>
      <c r="CA124" s="228"/>
      <c r="CB124" s="228"/>
      <c r="CC124" s="228"/>
      <c r="CD124" s="228"/>
      <c r="CE124" s="228"/>
      <c r="CF124" s="228"/>
      <c r="CG124" s="228"/>
      <c r="CH124" s="228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228"/>
      <c r="DM124" s="228"/>
      <c r="DN124" s="228"/>
      <c r="DO124" s="228"/>
      <c r="DP124" s="228"/>
      <c r="DQ124" s="228"/>
      <c r="DR124" s="228"/>
      <c r="DS124" s="228"/>
      <c r="DT124" s="228"/>
      <c r="DU124" s="228"/>
      <c r="DV124" s="228"/>
      <c r="DW124" s="228"/>
      <c r="DX124" s="228"/>
      <c r="DY124" s="228"/>
      <c r="DZ124" s="228"/>
      <c r="EA124" s="228"/>
      <c r="EB124" s="228"/>
      <c r="EC124" s="228"/>
      <c r="ED124" s="228"/>
      <c r="EE124" s="228"/>
      <c r="EF124" s="228"/>
      <c r="EG124" s="228"/>
      <c r="EH124" s="228"/>
      <c r="EI124" s="228"/>
      <c r="EJ124" s="228"/>
      <c r="EK124" s="228"/>
      <c r="EL124" s="228"/>
      <c r="EM124" s="228"/>
      <c r="EN124" s="228"/>
      <c r="EO124" s="228"/>
      <c r="EP124" s="228"/>
      <c r="EQ124" s="228"/>
      <c r="ER124" s="228"/>
      <c r="ES124" s="228"/>
      <c r="ET124" s="228"/>
      <c r="EU124" s="228"/>
      <c r="EV124" s="228"/>
      <c r="EW124" s="228"/>
      <c r="EX124" s="228"/>
      <c r="EY124" s="228"/>
      <c r="EZ124" s="228"/>
      <c r="FA124" s="228"/>
      <c r="FB124" s="228"/>
      <c r="FC124" s="228"/>
      <c r="FD124" s="228"/>
      <c r="FE124" s="228"/>
      <c r="FF124" s="228"/>
      <c r="FG124" s="228"/>
      <c r="FH124" s="228"/>
      <c r="FI124" s="228"/>
      <c r="FJ124" s="228"/>
      <c r="FK124" s="228"/>
      <c r="FL124" s="228"/>
      <c r="FM124" s="228"/>
      <c r="FN124" s="228"/>
      <c r="FO124" s="228"/>
      <c r="FP124" s="228"/>
      <c r="FQ124" s="228"/>
      <c r="FR124" s="228"/>
      <c r="FS124" s="228"/>
      <c r="FT124" s="228"/>
      <c r="FU124" s="228"/>
      <c r="FV124" s="228"/>
      <c r="FW124" s="228"/>
      <c r="FX124" s="228"/>
      <c r="FY124" s="228"/>
      <c r="FZ124" s="228"/>
      <c r="GA124" s="228"/>
      <c r="GB124" s="228"/>
      <c r="GC124" s="228"/>
      <c r="GD124" s="228"/>
      <c r="GE124" s="228"/>
      <c r="GF124" s="228"/>
      <c r="GG124" s="228"/>
      <c r="GH124" s="228"/>
      <c r="GI124" s="228"/>
      <c r="GJ124" s="228"/>
      <c r="GK124" s="228"/>
      <c r="GL124" s="228"/>
      <c r="GM124" s="228"/>
      <c r="GN124" s="228"/>
      <c r="GO124" s="228"/>
      <c r="GP124" s="228"/>
      <c r="GQ124" s="228"/>
      <c r="GR124" s="228"/>
      <c r="GS124" s="228"/>
      <c r="GT124" s="228"/>
      <c r="GU124" s="228"/>
      <c r="GV124" s="228"/>
      <c r="GW124" s="228"/>
      <c r="GX124" s="228"/>
      <c r="GY124" s="228"/>
      <c r="GZ124" s="228"/>
      <c r="HA124" s="228"/>
      <c r="HB124" s="228"/>
      <c r="HC124" s="228"/>
      <c r="HD124" s="228"/>
      <c r="HE124" s="228"/>
      <c r="HF124" s="228"/>
      <c r="HG124" s="228"/>
      <c r="HH124" s="228"/>
      <c r="HI124" s="228"/>
      <c r="HJ124" s="228"/>
      <c r="HK124" s="228"/>
      <c r="HL124" s="228"/>
      <c r="HM124" s="228"/>
      <c r="HN124" s="228"/>
      <c r="HO124" s="228"/>
      <c r="HP124" s="228"/>
      <c r="HQ124" s="228"/>
      <c r="HR124" s="228"/>
      <c r="HS124" s="228"/>
      <c r="HT124" s="228"/>
      <c r="HU124" s="228"/>
      <c r="HV124" s="228"/>
      <c r="HW124" s="228"/>
      <c r="HX124" s="228"/>
      <c r="HY124" s="228"/>
      <c r="HZ124" s="228"/>
      <c r="IA124" s="228"/>
      <c r="IB124" s="228"/>
      <c r="IC124" s="228"/>
      <c r="ID124" s="228"/>
      <c r="IE124" s="228"/>
      <c r="IF124" s="228"/>
      <c r="IG124" s="228"/>
      <c r="IH124" s="228"/>
      <c r="II124" s="228"/>
      <c r="IJ124" s="228"/>
      <c r="IK124" s="228"/>
      <c r="IL124" s="228"/>
      <c r="IM124" s="228"/>
      <c r="IN124" s="228"/>
      <c r="IO124" s="228"/>
      <c r="IP124" s="228"/>
      <c r="IQ124" s="228"/>
      <c r="IR124" s="228"/>
      <c r="IS124" s="228"/>
      <c r="IT124" s="228"/>
      <c r="IU124" s="228"/>
      <c r="IV124" s="228"/>
      <c r="IW124" s="228"/>
      <c r="IX124" s="228"/>
      <c r="IY124" s="228"/>
      <c r="IZ124" s="228"/>
      <c r="JA124" s="228"/>
      <c r="JB124" s="228"/>
      <c r="JC124" s="228"/>
      <c r="JD124" s="228"/>
      <c r="JE124" s="228"/>
      <c r="JF124" s="228"/>
      <c r="JG124" s="228"/>
      <c r="JH124" s="228"/>
      <c r="JI124" s="228"/>
      <c r="JJ124" s="228"/>
      <c r="JK124" s="228"/>
      <c r="JL124" s="228"/>
      <c r="JM124" s="228"/>
      <c r="JN124" s="228"/>
      <c r="JO124" s="228"/>
      <c r="JP124" s="228"/>
      <c r="JQ124" s="228"/>
      <c r="JR124" s="228"/>
      <c r="JS124" s="228"/>
      <c r="JT124" s="228"/>
      <c r="JU124" s="228"/>
      <c r="JV124" s="228"/>
      <c r="JW124" s="228"/>
      <c r="JX124" s="228"/>
      <c r="JY124" s="228"/>
      <c r="JZ124" s="228"/>
      <c r="KA124" s="228"/>
      <c r="KB124" s="228"/>
      <c r="KC124" s="228"/>
      <c r="KD124" s="228"/>
      <c r="KE124" s="228"/>
      <c r="KF124" s="228"/>
      <c r="KG124" s="228"/>
      <c r="KH124" s="228"/>
      <c r="KI124" s="228"/>
      <c r="KJ124" s="228"/>
      <c r="KK124" s="228"/>
      <c r="KL124" s="228"/>
      <c r="KM124" s="228"/>
      <c r="KN124" s="228"/>
      <c r="KO124" s="228"/>
      <c r="KP124" s="228"/>
      <c r="KQ124" s="228"/>
      <c r="KR124" s="228"/>
      <c r="KS124" s="228"/>
      <c r="KT124" s="228"/>
      <c r="KU124" s="228"/>
      <c r="KV124" s="228"/>
      <c r="KW124" s="479"/>
    </row>
    <row r="125" spans="1:309" s="226" customFormat="1" ht="21" customHeight="1">
      <c r="A125" s="109"/>
      <c r="B125" s="112">
        <v>119</v>
      </c>
      <c r="C125" s="53"/>
      <c r="D125" s="132" t="str">
        <f t="shared" si="12"/>
        <v/>
      </c>
      <c r="E125" s="132" t="str">
        <f t="shared" si="13"/>
        <v/>
      </c>
      <c r="F125" s="132" t="str">
        <f t="shared" si="14"/>
        <v/>
      </c>
      <c r="G125" s="132" t="str">
        <f t="shared" si="15"/>
        <v/>
      </c>
      <c r="H125" s="213" t="str">
        <f t="shared" si="16"/>
        <v/>
      </c>
      <c r="I125" s="227"/>
      <c r="J125" s="227"/>
      <c r="K125" s="227"/>
      <c r="L125" s="227"/>
      <c r="M125" s="227"/>
      <c r="N125" s="227"/>
      <c r="O125" s="227"/>
      <c r="P125" s="227"/>
      <c r="Q125" s="227"/>
      <c r="R125" s="227"/>
      <c r="S125" s="227"/>
      <c r="T125" s="227"/>
      <c r="U125" s="227"/>
      <c r="V125" s="227"/>
      <c r="W125" s="227"/>
      <c r="X125" s="227"/>
      <c r="Y125" s="227"/>
      <c r="Z125" s="227"/>
      <c r="AA125" s="227"/>
      <c r="AB125" s="227"/>
      <c r="AC125" s="227"/>
      <c r="AD125" s="227"/>
      <c r="AE125" s="227"/>
      <c r="AF125" s="227"/>
      <c r="AG125" s="227"/>
      <c r="AH125" s="227"/>
      <c r="AI125" s="227"/>
      <c r="AJ125" s="227"/>
      <c r="AK125" s="227"/>
      <c r="AL125" s="227"/>
      <c r="AM125" s="227"/>
      <c r="AN125" s="227"/>
      <c r="AO125" s="227"/>
      <c r="AP125" s="227"/>
      <c r="AQ125" s="227"/>
      <c r="AR125" s="227"/>
      <c r="AS125" s="227"/>
      <c r="AT125" s="227"/>
      <c r="AU125" s="227"/>
      <c r="AV125" s="227"/>
      <c r="AW125" s="227"/>
      <c r="AX125" s="227"/>
      <c r="AY125" s="227"/>
      <c r="AZ125" s="227"/>
      <c r="BA125" s="227"/>
      <c r="BB125" s="227"/>
      <c r="BC125" s="227"/>
      <c r="BD125" s="227"/>
      <c r="BE125" s="227"/>
      <c r="BF125" s="227"/>
      <c r="BG125" s="227"/>
      <c r="BH125" s="227"/>
      <c r="BI125" s="227"/>
      <c r="BJ125" s="227"/>
      <c r="BK125" s="227"/>
      <c r="BL125" s="227"/>
      <c r="BM125" s="227"/>
      <c r="BN125" s="227"/>
      <c r="BO125" s="227"/>
      <c r="BP125" s="227"/>
      <c r="BQ125" s="227"/>
      <c r="BR125" s="227"/>
      <c r="BS125" s="227"/>
      <c r="BT125" s="227"/>
      <c r="BU125" s="227"/>
      <c r="BV125" s="227"/>
      <c r="BW125" s="227"/>
      <c r="BX125" s="227"/>
      <c r="BY125" s="227"/>
      <c r="BZ125" s="227"/>
      <c r="CA125" s="227"/>
      <c r="CB125" s="227"/>
      <c r="CC125" s="227"/>
      <c r="CD125" s="227"/>
      <c r="CE125" s="227"/>
      <c r="CF125" s="227"/>
      <c r="CG125" s="227"/>
      <c r="CH125" s="227"/>
      <c r="CI125" s="227"/>
      <c r="CJ125" s="227"/>
      <c r="CK125" s="227"/>
      <c r="CL125" s="227"/>
      <c r="CM125" s="227"/>
      <c r="CN125" s="227"/>
      <c r="CO125" s="227"/>
      <c r="CP125" s="227"/>
      <c r="CQ125" s="227"/>
      <c r="CR125" s="227"/>
      <c r="CS125" s="227"/>
      <c r="CT125" s="227"/>
      <c r="CU125" s="227"/>
      <c r="CV125" s="227"/>
      <c r="CW125" s="227"/>
      <c r="CX125" s="227"/>
      <c r="CY125" s="227"/>
      <c r="CZ125" s="227"/>
      <c r="DA125" s="227"/>
      <c r="DB125" s="227"/>
      <c r="DC125" s="227"/>
      <c r="DD125" s="227"/>
      <c r="DE125" s="227"/>
      <c r="DF125" s="227"/>
      <c r="DG125" s="227"/>
      <c r="DH125" s="227"/>
      <c r="DI125" s="227"/>
      <c r="DJ125" s="227"/>
      <c r="DK125" s="227"/>
      <c r="DL125" s="227"/>
      <c r="DM125" s="227"/>
      <c r="DN125" s="227"/>
      <c r="DO125" s="227"/>
      <c r="DP125" s="227"/>
      <c r="DQ125" s="227"/>
      <c r="DR125" s="227"/>
      <c r="DS125" s="227"/>
      <c r="DT125" s="227"/>
      <c r="DU125" s="227"/>
      <c r="DV125" s="227"/>
      <c r="DW125" s="227"/>
      <c r="DX125" s="227"/>
      <c r="DY125" s="227"/>
      <c r="DZ125" s="227"/>
      <c r="EA125" s="227"/>
      <c r="EB125" s="227"/>
      <c r="EC125" s="227"/>
      <c r="ED125" s="227"/>
      <c r="EE125" s="227"/>
      <c r="EF125" s="227"/>
      <c r="EG125" s="227"/>
      <c r="EH125" s="227"/>
      <c r="EI125" s="227"/>
      <c r="EJ125" s="227"/>
      <c r="EK125" s="227"/>
      <c r="EL125" s="227"/>
      <c r="EM125" s="227"/>
      <c r="EN125" s="227"/>
      <c r="EO125" s="227"/>
      <c r="EP125" s="227"/>
      <c r="EQ125" s="227"/>
      <c r="ER125" s="227"/>
      <c r="ES125" s="227"/>
      <c r="ET125" s="227"/>
      <c r="EU125" s="227"/>
      <c r="EV125" s="227"/>
      <c r="EW125" s="227"/>
      <c r="EX125" s="227"/>
      <c r="EY125" s="227"/>
      <c r="EZ125" s="227"/>
      <c r="FA125" s="227"/>
      <c r="FB125" s="227"/>
      <c r="FC125" s="227"/>
      <c r="FD125" s="227"/>
      <c r="FE125" s="227"/>
      <c r="FF125" s="227"/>
      <c r="FG125" s="227"/>
      <c r="FH125" s="227"/>
      <c r="FI125" s="227"/>
      <c r="FJ125" s="227"/>
      <c r="FK125" s="227"/>
      <c r="FL125" s="227"/>
      <c r="FM125" s="227"/>
      <c r="FN125" s="227"/>
      <c r="FO125" s="227"/>
      <c r="FP125" s="227"/>
      <c r="FQ125" s="227"/>
      <c r="FR125" s="227"/>
      <c r="FS125" s="227"/>
      <c r="FT125" s="227"/>
      <c r="FU125" s="227"/>
      <c r="FV125" s="227"/>
      <c r="FW125" s="227"/>
      <c r="FX125" s="227"/>
      <c r="FY125" s="227"/>
      <c r="FZ125" s="227"/>
      <c r="GA125" s="227"/>
      <c r="GB125" s="227"/>
      <c r="GC125" s="227"/>
      <c r="GD125" s="227"/>
      <c r="GE125" s="227"/>
      <c r="GF125" s="227"/>
      <c r="GG125" s="227"/>
      <c r="GH125" s="227"/>
      <c r="GI125" s="227"/>
      <c r="GJ125" s="227"/>
      <c r="GK125" s="227"/>
      <c r="GL125" s="227"/>
      <c r="GM125" s="227"/>
      <c r="GN125" s="227"/>
      <c r="GO125" s="227"/>
      <c r="GP125" s="227"/>
      <c r="GQ125" s="227"/>
      <c r="GR125" s="227"/>
      <c r="GS125" s="227"/>
      <c r="GT125" s="227"/>
      <c r="GU125" s="227"/>
      <c r="GV125" s="227"/>
      <c r="GW125" s="227"/>
      <c r="GX125" s="227"/>
      <c r="GY125" s="227"/>
      <c r="GZ125" s="227"/>
      <c r="HA125" s="227"/>
      <c r="HB125" s="227"/>
      <c r="HC125" s="227"/>
      <c r="HD125" s="227"/>
      <c r="HE125" s="227"/>
      <c r="HF125" s="227"/>
      <c r="HG125" s="227"/>
      <c r="HH125" s="227"/>
      <c r="HI125" s="227"/>
      <c r="HJ125" s="227"/>
      <c r="HK125" s="227"/>
      <c r="HL125" s="227"/>
      <c r="HM125" s="227"/>
      <c r="HN125" s="227"/>
      <c r="HO125" s="227"/>
      <c r="HP125" s="227"/>
      <c r="HQ125" s="227"/>
      <c r="HR125" s="227"/>
      <c r="HS125" s="227"/>
      <c r="HT125" s="227"/>
      <c r="HU125" s="227"/>
      <c r="HV125" s="227"/>
      <c r="HW125" s="227"/>
      <c r="HX125" s="227"/>
      <c r="HY125" s="227"/>
      <c r="HZ125" s="227"/>
      <c r="IA125" s="227"/>
      <c r="IB125" s="227"/>
      <c r="IC125" s="227"/>
      <c r="ID125" s="227"/>
      <c r="IE125" s="227"/>
      <c r="IF125" s="227"/>
      <c r="IG125" s="227"/>
      <c r="IH125" s="227"/>
      <c r="II125" s="227"/>
      <c r="IJ125" s="227"/>
      <c r="IK125" s="227"/>
      <c r="IL125" s="227"/>
      <c r="IM125" s="227"/>
      <c r="IN125" s="227"/>
      <c r="IO125" s="227"/>
      <c r="IP125" s="227"/>
      <c r="IQ125" s="227"/>
      <c r="IR125" s="227"/>
      <c r="IS125" s="227"/>
      <c r="IT125" s="227"/>
      <c r="IU125" s="227"/>
      <c r="IV125" s="227"/>
      <c r="IW125" s="227"/>
      <c r="IX125" s="227"/>
      <c r="IY125" s="227"/>
      <c r="IZ125" s="227"/>
      <c r="JA125" s="227"/>
      <c r="JB125" s="227"/>
      <c r="JC125" s="227"/>
      <c r="JD125" s="227"/>
      <c r="JE125" s="227"/>
      <c r="JF125" s="227"/>
      <c r="JG125" s="227"/>
      <c r="JH125" s="227"/>
      <c r="JI125" s="227"/>
      <c r="JJ125" s="227"/>
      <c r="JK125" s="227"/>
      <c r="JL125" s="227"/>
      <c r="JM125" s="227"/>
      <c r="JN125" s="227"/>
      <c r="JO125" s="227"/>
      <c r="JP125" s="227"/>
      <c r="JQ125" s="227"/>
      <c r="JR125" s="227"/>
      <c r="JS125" s="227"/>
      <c r="JT125" s="227"/>
      <c r="JU125" s="227"/>
      <c r="JV125" s="227"/>
      <c r="JW125" s="227"/>
      <c r="JX125" s="227"/>
      <c r="JY125" s="227"/>
      <c r="JZ125" s="227"/>
      <c r="KA125" s="227"/>
      <c r="KB125" s="227"/>
      <c r="KC125" s="227"/>
      <c r="KD125" s="227"/>
      <c r="KE125" s="227"/>
      <c r="KF125" s="227"/>
      <c r="KG125" s="227"/>
      <c r="KH125" s="227"/>
      <c r="KI125" s="227"/>
      <c r="KJ125" s="227"/>
      <c r="KK125" s="227"/>
      <c r="KL125" s="227"/>
      <c r="KM125" s="227"/>
      <c r="KN125" s="227"/>
      <c r="KO125" s="227"/>
      <c r="KP125" s="227"/>
      <c r="KQ125" s="227"/>
      <c r="KR125" s="227"/>
      <c r="KS125" s="227"/>
      <c r="KT125" s="227"/>
      <c r="KU125" s="227"/>
      <c r="KV125" s="227"/>
      <c r="KW125" s="479"/>
    </row>
    <row r="126" spans="1:309" s="226" customFormat="1" ht="21" customHeight="1" thickBot="1">
      <c r="A126" s="109"/>
      <c r="B126" s="112">
        <v>120</v>
      </c>
      <c r="C126" s="116"/>
      <c r="D126" s="136" t="str">
        <f t="shared" si="12"/>
        <v/>
      </c>
      <c r="E126" s="138" t="str">
        <f t="shared" si="13"/>
        <v/>
      </c>
      <c r="F126" s="138" t="str">
        <f t="shared" si="14"/>
        <v/>
      </c>
      <c r="G126" s="138" t="str">
        <f t="shared" si="15"/>
        <v/>
      </c>
      <c r="H126" s="138" t="str">
        <f t="shared" si="16"/>
        <v/>
      </c>
      <c r="I126" s="228"/>
      <c r="J126" s="228"/>
      <c r="K126" s="228"/>
      <c r="L126" s="228"/>
      <c r="M126" s="228"/>
      <c r="N126" s="228"/>
      <c r="O126" s="228"/>
      <c r="P126" s="228"/>
      <c r="Q126" s="228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  <c r="AX126" s="228"/>
      <c r="AY126" s="228"/>
      <c r="AZ126" s="228"/>
      <c r="BA126" s="228"/>
      <c r="BB126" s="228"/>
      <c r="BC126" s="228"/>
      <c r="BD126" s="228"/>
      <c r="BE126" s="228"/>
      <c r="BF126" s="228"/>
      <c r="BG126" s="228"/>
      <c r="BH126" s="228"/>
      <c r="BI126" s="228"/>
      <c r="BJ126" s="228"/>
      <c r="BK126" s="228"/>
      <c r="BL126" s="228"/>
      <c r="BM126" s="228"/>
      <c r="BN126" s="228"/>
      <c r="BO126" s="228"/>
      <c r="BP126" s="228"/>
      <c r="BQ126" s="228"/>
      <c r="BR126" s="228"/>
      <c r="BS126" s="228"/>
      <c r="BT126" s="228"/>
      <c r="BU126" s="228"/>
      <c r="BV126" s="228"/>
      <c r="BW126" s="228"/>
      <c r="BX126" s="228"/>
      <c r="BY126" s="228"/>
      <c r="BZ126" s="228"/>
      <c r="CA126" s="228"/>
      <c r="CB126" s="228"/>
      <c r="CC126" s="228"/>
      <c r="CD126" s="228"/>
      <c r="CE126" s="228"/>
      <c r="CF126" s="228"/>
      <c r="CG126" s="228"/>
      <c r="CH126" s="228"/>
      <c r="CI126" s="228"/>
      <c r="CJ126" s="228"/>
      <c r="CK126" s="228"/>
      <c r="CL126" s="228"/>
      <c r="CM126" s="228"/>
      <c r="CN126" s="228"/>
      <c r="CO126" s="228"/>
      <c r="CP126" s="228"/>
      <c r="CQ126" s="228"/>
      <c r="CR126" s="228"/>
      <c r="CS126" s="228"/>
      <c r="CT126" s="228"/>
      <c r="CU126" s="228"/>
      <c r="CV126" s="228"/>
      <c r="CW126" s="228"/>
      <c r="CX126" s="228"/>
      <c r="CY126" s="228"/>
      <c r="CZ126" s="228"/>
      <c r="DA126" s="228"/>
      <c r="DB126" s="228"/>
      <c r="DC126" s="228"/>
      <c r="DD126" s="228"/>
      <c r="DE126" s="228"/>
      <c r="DF126" s="228"/>
      <c r="DG126" s="228"/>
      <c r="DH126" s="228"/>
      <c r="DI126" s="228"/>
      <c r="DJ126" s="228"/>
      <c r="DK126" s="228"/>
      <c r="DL126" s="228"/>
      <c r="DM126" s="228"/>
      <c r="DN126" s="228"/>
      <c r="DO126" s="228"/>
      <c r="DP126" s="228"/>
      <c r="DQ126" s="228"/>
      <c r="DR126" s="228"/>
      <c r="DS126" s="228"/>
      <c r="DT126" s="228"/>
      <c r="DU126" s="228"/>
      <c r="DV126" s="228"/>
      <c r="DW126" s="228"/>
      <c r="DX126" s="228"/>
      <c r="DY126" s="228"/>
      <c r="DZ126" s="228"/>
      <c r="EA126" s="228"/>
      <c r="EB126" s="228"/>
      <c r="EC126" s="228"/>
      <c r="ED126" s="228"/>
      <c r="EE126" s="228"/>
      <c r="EF126" s="228"/>
      <c r="EG126" s="228"/>
      <c r="EH126" s="228"/>
      <c r="EI126" s="228"/>
      <c r="EJ126" s="228"/>
      <c r="EK126" s="228"/>
      <c r="EL126" s="228"/>
      <c r="EM126" s="228"/>
      <c r="EN126" s="228"/>
      <c r="EO126" s="228"/>
      <c r="EP126" s="228"/>
      <c r="EQ126" s="228"/>
      <c r="ER126" s="228"/>
      <c r="ES126" s="228"/>
      <c r="ET126" s="228"/>
      <c r="EU126" s="228"/>
      <c r="EV126" s="228"/>
      <c r="EW126" s="228"/>
      <c r="EX126" s="228"/>
      <c r="EY126" s="228"/>
      <c r="EZ126" s="228"/>
      <c r="FA126" s="228"/>
      <c r="FB126" s="228"/>
      <c r="FC126" s="228"/>
      <c r="FD126" s="228"/>
      <c r="FE126" s="228"/>
      <c r="FF126" s="228"/>
      <c r="FG126" s="228"/>
      <c r="FH126" s="228"/>
      <c r="FI126" s="228"/>
      <c r="FJ126" s="228"/>
      <c r="FK126" s="228"/>
      <c r="FL126" s="228"/>
      <c r="FM126" s="228"/>
      <c r="FN126" s="228"/>
      <c r="FO126" s="228"/>
      <c r="FP126" s="228"/>
      <c r="FQ126" s="228"/>
      <c r="FR126" s="228"/>
      <c r="FS126" s="228"/>
      <c r="FT126" s="228"/>
      <c r="FU126" s="228"/>
      <c r="FV126" s="228"/>
      <c r="FW126" s="228"/>
      <c r="FX126" s="228"/>
      <c r="FY126" s="228"/>
      <c r="FZ126" s="228"/>
      <c r="GA126" s="228"/>
      <c r="GB126" s="228"/>
      <c r="GC126" s="228"/>
      <c r="GD126" s="228"/>
      <c r="GE126" s="228"/>
      <c r="GF126" s="228"/>
      <c r="GG126" s="228"/>
      <c r="GH126" s="228"/>
      <c r="GI126" s="228"/>
      <c r="GJ126" s="228"/>
      <c r="GK126" s="228"/>
      <c r="GL126" s="228"/>
      <c r="GM126" s="228"/>
      <c r="GN126" s="228"/>
      <c r="GO126" s="228"/>
      <c r="GP126" s="228"/>
      <c r="GQ126" s="228"/>
      <c r="GR126" s="228"/>
      <c r="GS126" s="228"/>
      <c r="GT126" s="228"/>
      <c r="GU126" s="228"/>
      <c r="GV126" s="228"/>
      <c r="GW126" s="228"/>
      <c r="GX126" s="228"/>
      <c r="GY126" s="228"/>
      <c r="GZ126" s="228"/>
      <c r="HA126" s="228"/>
      <c r="HB126" s="228"/>
      <c r="HC126" s="228"/>
      <c r="HD126" s="228"/>
      <c r="HE126" s="228"/>
      <c r="HF126" s="228"/>
      <c r="HG126" s="228"/>
      <c r="HH126" s="228"/>
      <c r="HI126" s="228"/>
      <c r="HJ126" s="228"/>
      <c r="HK126" s="228"/>
      <c r="HL126" s="228"/>
      <c r="HM126" s="228"/>
      <c r="HN126" s="228"/>
      <c r="HO126" s="228"/>
      <c r="HP126" s="228"/>
      <c r="HQ126" s="228"/>
      <c r="HR126" s="228"/>
      <c r="HS126" s="228"/>
      <c r="HT126" s="228"/>
      <c r="HU126" s="228"/>
      <c r="HV126" s="228"/>
      <c r="HW126" s="228"/>
      <c r="HX126" s="228"/>
      <c r="HY126" s="228"/>
      <c r="HZ126" s="228"/>
      <c r="IA126" s="228"/>
      <c r="IB126" s="228"/>
      <c r="IC126" s="228"/>
      <c r="ID126" s="228"/>
      <c r="IE126" s="228"/>
      <c r="IF126" s="228"/>
      <c r="IG126" s="228"/>
      <c r="IH126" s="228"/>
      <c r="II126" s="228"/>
      <c r="IJ126" s="228"/>
      <c r="IK126" s="228"/>
      <c r="IL126" s="228"/>
      <c r="IM126" s="228"/>
      <c r="IN126" s="228"/>
      <c r="IO126" s="228"/>
      <c r="IP126" s="228"/>
      <c r="IQ126" s="228"/>
      <c r="IR126" s="228"/>
      <c r="IS126" s="228"/>
      <c r="IT126" s="228"/>
      <c r="IU126" s="228"/>
      <c r="IV126" s="228"/>
      <c r="IW126" s="228"/>
      <c r="IX126" s="228"/>
      <c r="IY126" s="228"/>
      <c r="IZ126" s="228"/>
      <c r="JA126" s="228"/>
      <c r="JB126" s="228"/>
      <c r="JC126" s="228"/>
      <c r="JD126" s="228"/>
      <c r="JE126" s="228"/>
      <c r="JF126" s="228"/>
      <c r="JG126" s="228"/>
      <c r="JH126" s="228"/>
      <c r="JI126" s="228"/>
      <c r="JJ126" s="228"/>
      <c r="JK126" s="228"/>
      <c r="JL126" s="228"/>
      <c r="JM126" s="228"/>
      <c r="JN126" s="228"/>
      <c r="JO126" s="228"/>
      <c r="JP126" s="228"/>
      <c r="JQ126" s="228"/>
      <c r="JR126" s="228"/>
      <c r="JS126" s="228"/>
      <c r="JT126" s="228"/>
      <c r="JU126" s="228"/>
      <c r="JV126" s="228"/>
      <c r="JW126" s="228"/>
      <c r="JX126" s="228"/>
      <c r="JY126" s="228"/>
      <c r="JZ126" s="228"/>
      <c r="KA126" s="228"/>
      <c r="KB126" s="228"/>
      <c r="KC126" s="228"/>
      <c r="KD126" s="228"/>
      <c r="KE126" s="228"/>
      <c r="KF126" s="228"/>
      <c r="KG126" s="228"/>
      <c r="KH126" s="228"/>
      <c r="KI126" s="228"/>
      <c r="KJ126" s="228"/>
      <c r="KK126" s="228"/>
      <c r="KL126" s="228"/>
      <c r="KM126" s="228"/>
      <c r="KN126" s="228"/>
      <c r="KO126" s="228"/>
      <c r="KP126" s="228"/>
      <c r="KQ126" s="228"/>
      <c r="KR126" s="228"/>
      <c r="KS126" s="228"/>
      <c r="KT126" s="228"/>
      <c r="KU126" s="228"/>
      <c r="KV126" s="228"/>
      <c r="KW126" s="479"/>
    </row>
    <row r="127" spans="1:309" s="226" customFormat="1" ht="21" customHeight="1">
      <c r="A127" s="109"/>
      <c r="B127" s="112">
        <v>121</v>
      </c>
      <c r="C127" s="53"/>
      <c r="D127" s="132" t="str">
        <f t="shared" si="12"/>
        <v/>
      </c>
      <c r="E127" s="132" t="str">
        <f t="shared" si="13"/>
        <v/>
      </c>
      <c r="F127" s="132" t="str">
        <f t="shared" si="14"/>
        <v/>
      </c>
      <c r="G127" s="132" t="str">
        <f t="shared" si="15"/>
        <v/>
      </c>
      <c r="H127" s="213" t="str">
        <f t="shared" si="16"/>
        <v/>
      </c>
      <c r="I127" s="227"/>
      <c r="J127" s="227"/>
      <c r="K127" s="227"/>
      <c r="L127" s="227"/>
      <c r="M127" s="227"/>
      <c r="N127" s="227"/>
      <c r="O127" s="227"/>
      <c r="P127" s="227"/>
      <c r="Q127" s="227"/>
      <c r="R127" s="227"/>
      <c r="S127" s="227"/>
      <c r="T127" s="227"/>
      <c r="U127" s="227"/>
      <c r="V127" s="227"/>
      <c r="W127" s="227"/>
      <c r="X127" s="227"/>
      <c r="Y127" s="227"/>
      <c r="Z127" s="227"/>
      <c r="AA127" s="227"/>
      <c r="AB127" s="227"/>
      <c r="AC127" s="227"/>
      <c r="AD127" s="227"/>
      <c r="AE127" s="227"/>
      <c r="AF127" s="227"/>
      <c r="AG127" s="227"/>
      <c r="AH127" s="227"/>
      <c r="AI127" s="227"/>
      <c r="AJ127" s="227"/>
      <c r="AK127" s="227"/>
      <c r="AL127" s="227"/>
      <c r="AM127" s="227"/>
      <c r="AN127" s="227"/>
      <c r="AO127" s="227"/>
      <c r="AP127" s="227"/>
      <c r="AQ127" s="227"/>
      <c r="AR127" s="227"/>
      <c r="AS127" s="227"/>
      <c r="AT127" s="227"/>
      <c r="AU127" s="227"/>
      <c r="AV127" s="227"/>
      <c r="AW127" s="227"/>
      <c r="AX127" s="227"/>
      <c r="AY127" s="227"/>
      <c r="AZ127" s="227"/>
      <c r="BA127" s="227"/>
      <c r="BB127" s="227"/>
      <c r="BC127" s="227"/>
      <c r="BD127" s="227"/>
      <c r="BE127" s="227"/>
      <c r="BF127" s="227"/>
      <c r="BG127" s="227"/>
      <c r="BH127" s="227"/>
      <c r="BI127" s="227"/>
      <c r="BJ127" s="227"/>
      <c r="BK127" s="227"/>
      <c r="BL127" s="227"/>
      <c r="BM127" s="227"/>
      <c r="BN127" s="227"/>
      <c r="BO127" s="227"/>
      <c r="BP127" s="227"/>
      <c r="BQ127" s="227"/>
      <c r="BR127" s="227"/>
      <c r="BS127" s="227"/>
      <c r="BT127" s="227"/>
      <c r="BU127" s="227"/>
      <c r="BV127" s="227"/>
      <c r="BW127" s="227"/>
      <c r="BX127" s="227"/>
      <c r="BY127" s="227"/>
      <c r="BZ127" s="227"/>
      <c r="CA127" s="227"/>
      <c r="CB127" s="227"/>
      <c r="CC127" s="227"/>
      <c r="CD127" s="227"/>
      <c r="CE127" s="227"/>
      <c r="CF127" s="227"/>
      <c r="CG127" s="227"/>
      <c r="CH127" s="227"/>
      <c r="CI127" s="227"/>
      <c r="CJ127" s="227"/>
      <c r="CK127" s="227"/>
      <c r="CL127" s="227"/>
      <c r="CM127" s="227"/>
      <c r="CN127" s="227"/>
      <c r="CO127" s="227"/>
      <c r="CP127" s="227"/>
      <c r="CQ127" s="227"/>
      <c r="CR127" s="227"/>
      <c r="CS127" s="227"/>
      <c r="CT127" s="227"/>
      <c r="CU127" s="227"/>
      <c r="CV127" s="227"/>
      <c r="CW127" s="227"/>
      <c r="CX127" s="227"/>
      <c r="CY127" s="227"/>
      <c r="CZ127" s="227"/>
      <c r="DA127" s="227"/>
      <c r="DB127" s="227"/>
      <c r="DC127" s="227"/>
      <c r="DD127" s="227"/>
      <c r="DE127" s="227"/>
      <c r="DF127" s="227"/>
      <c r="DG127" s="227"/>
      <c r="DH127" s="227"/>
      <c r="DI127" s="227"/>
      <c r="DJ127" s="227"/>
      <c r="DK127" s="227"/>
      <c r="DL127" s="227"/>
      <c r="DM127" s="227"/>
      <c r="DN127" s="227"/>
      <c r="DO127" s="227"/>
      <c r="DP127" s="227"/>
      <c r="DQ127" s="227"/>
      <c r="DR127" s="227"/>
      <c r="DS127" s="227"/>
      <c r="DT127" s="227"/>
      <c r="DU127" s="227"/>
      <c r="DV127" s="227"/>
      <c r="DW127" s="227"/>
      <c r="DX127" s="227"/>
      <c r="DY127" s="227"/>
      <c r="DZ127" s="227"/>
      <c r="EA127" s="227"/>
      <c r="EB127" s="227"/>
      <c r="EC127" s="227"/>
      <c r="ED127" s="227"/>
      <c r="EE127" s="227"/>
      <c r="EF127" s="227"/>
      <c r="EG127" s="227"/>
      <c r="EH127" s="227"/>
      <c r="EI127" s="227"/>
      <c r="EJ127" s="227"/>
      <c r="EK127" s="227"/>
      <c r="EL127" s="227"/>
      <c r="EM127" s="227"/>
      <c r="EN127" s="227"/>
      <c r="EO127" s="227"/>
      <c r="EP127" s="227"/>
      <c r="EQ127" s="227"/>
      <c r="ER127" s="227"/>
      <c r="ES127" s="227"/>
      <c r="ET127" s="227"/>
      <c r="EU127" s="227"/>
      <c r="EV127" s="227"/>
      <c r="EW127" s="227"/>
      <c r="EX127" s="227"/>
      <c r="EY127" s="227"/>
      <c r="EZ127" s="227"/>
      <c r="FA127" s="227"/>
      <c r="FB127" s="227"/>
      <c r="FC127" s="227"/>
      <c r="FD127" s="227"/>
      <c r="FE127" s="227"/>
      <c r="FF127" s="227"/>
      <c r="FG127" s="227"/>
      <c r="FH127" s="227"/>
      <c r="FI127" s="227"/>
      <c r="FJ127" s="227"/>
      <c r="FK127" s="227"/>
      <c r="FL127" s="227"/>
      <c r="FM127" s="227"/>
      <c r="FN127" s="227"/>
      <c r="FO127" s="227"/>
      <c r="FP127" s="227"/>
      <c r="FQ127" s="227"/>
      <c r="FR127" s="227"/>
      <c r="FS127" s="227"/>
      <c r="FT127" s="227"/>
      <c r="FU127" s="227"/>
      <c r="FV127" s="227"/>
      <c r="FW127" s="227"/>
      <c r="FX127" s="227"/>
      <c r="FY127" s="227"/>
      <c r="FZ127" s="227"/>
      <c r="GA127" s="227"/>
      <c r="GB127" s="227"/>
      <c r="GC127" s="227"/>
      <c r="GD127" s="227"/>
      <c r="GE127" s="227"/>
      <c r="GF127" s="227"/>
      <c r="GG127" s="227"/>
      <c r="GH127" s="227"/>
      <c r="GI127" s="227"/>
      <c r="GJ127" s="227"/>
      <c r="GK127" s="227"/>
      <c r="GL127" s="227"/>
      <c r="GM127" s="227"/>
      <c r="GN127" s="227"/>
      <c r="GO127" s="227"/>
      <c r="GP127" s="227"/>
      <c r="GQ127" s="227"/>
      <c r="GR127" s="227"/>
      <c r="GS127" s="227"/>
      <c r="GT127" s="227"/>
      <c r="GU127" s="227"/>
      <c r="GV127" s="227"/>
      <c r="GW127" s="227"/>
      <c r="GX127" s="227"/>
      <c r="GY127" s="227"/>
      <c r="GZ127" s="227"/>
      <c r="HA127" s="227"/>
      <c r="HB127" s="227"/>
      <c r="HC127" s="227"/>
      <c r="HD127" s="227"/>
      <c r="HE127" s="227"/>
      <c r="HF127" s="227"/>
      <c r="HG127" s="227"/>
      <c r="HH127" s="227"/>
      <c r="HI127" s="227"/>
      <c r="HJ127" s="227"/>
      <c r="HK127" s="227"/>
      <c r="HL127" s="227"/>
      <c r="HM127" s="227"/>
      <c r="HN127" s="227"/>
      <c r="HO127" s="227"/>
      <c r="HP127" s="227"/>
      <c r="HQ127" s="227"/>
      <c r="HR127" s="227"/>
      <c r="HS127" s="227"/>
      <c r="HT127" s="227"/>
      <c r="HU127" s="227"/>
      <c r="HV127" s="227"/>
      <c r="HW127" s="227"/>
      <c r="HX127" s="227"/>
      <c r="HY127" s="227"/>
      <c r="HZ127" s="227"/>
      <c r="IA127" s="227"/>
      <c r="IB127" s="227"/>
      <c r="IC127" s="227"/>
      <c r="ID127" s="227"/>
      <c r="IE127" s="227"/>
      <c r="IF127" s="227"/>
      <c r="IG127" s="227"/>
      <c r="IH127" s="227"/>
      <c r="II127" s="227"/>
      <c r="IJ127" s="227"/>
      <c r="IK127" s="227"/>
      <c r="IL127" s="227"/>
      <c r="IM127" s="227"/>
      <c r="IN127" s="227"/>
      <c r="IO127" s="227"/>
      <c r="IP127" s="227"/>
      <c r="IQ127" s="227"/>
      <c r="IR127" s="227"/>
      <c r="IS127" s="227"/>
      <c r="IT127" s="227"/>
      <c r="IU127" s="227"/>
      <c r="IV127" s="227"/>
      <c r="IW127" s="227"/>
      <c r="IX127" s="227"/>
      <c r="IY127" s="227"/>
      <c r="IZ127" s="227"/>
      <c r="JA127" s="227"/>
      <c r="JB127" s="227"/>
      <c r="JC127" s="227"/>
      <c r="JD127" s="227"/>
      <c r="JE127" s="227"/>
      <c r="JF127" s="227"/>
      <c r="JG127" s="227"/>
      <c r="JH127" s="227"/>
      <c r="JI127" s="227"/>
      <c r="JJ127" s="227"/>
      <c r="JK127" s="227"/>
      <c r="JL127" s="227"/>
      <c r="JM127" s="227"/>
      <c r="JN127" s="227"/>
      <c r="JO127" s="227"/>
      <c r="JP127" s="227"/>
      <c r="JQ127" s="227"/>
      <c r="JR127" s="227"/>
      <c r="JS127" s="227"/>
      <c r="JT127" s="227"/>
      <c r="JU127" s="227"/>
      <c r="JV127" s="227"/>
      <c r="JW127" s="227"/>
      <c r="JX127" s="227"/>
      <c r="JY127" s="227"/>
      <c r="JZ127" s="227"/>
      <c r="KA127" s="227"/>
      <c r="KB127" s="227"/>
      <c r="KC127" s="227"/>
      <c r="KD127" s="227"/>
      <c r="KE127" s="227"/>
      <c r="KF127" s="227"/>
      <c r="KG127" s="227"/>
      <c r="KH127" s="227"/>
      <c r="KI127" s="227"/>
      <c r="KJ127" s="227"/>
      <c r="KK127" s="227"/>
      <c r="KL127" s="227"/>
      <c r="KM127" s="227"/>
      <c r="KN127" s="227"/>
      <c r="KO127" s="227"/>
      <c r="KP127" s="227"/>
      <c r="KQ127" s="227"/>
      <c r="KR127" s="227"/>
      <c r="KS127" s="227"/>
      <c r="KT127" s="227"/>
      <c r="KU127" s="227"/>
      <c r="KV127" s="227"/>
      <c r="KW127" s="479"/>
    </row>
    <row r="128" spans="1:309" s="226" customFormat="1" ht="21" customHeight="1" thickBot="1">
      <c r="A128" s="109"/>
      <c r="B128" s="112">
        <v>122</v>
      </c>
      <c r="C128" s="116"/>
      <c r="D128" s="136" t="str">
        <f t="shared" si="12"/>
        <v/>
      </c>
      <c r="E128" s="138" t="str">
        <f t="shared" si="13"/>
        <v/>
      </c>
      <c r="F128" s="138" t="str">
        <f t="shared" si="14"/>
        <v/>
      </c>
      <c r="G128" s="138" t="str">
        <f t="shared" si="15"/>
        <v/>
      </c>
      <c r="H128" s="138" t="str">
        <f t="shared" si="16"/>
        <v/>
      </c>
      <c r="I128" s="228"/>
      <c r="J128" s="228"/>
      <c r="K128" s="228"/>
      <c r="L128" s="228"/>
      <c r="M128" s="228"/>
      <c r="N128" s="228"/>
      <c r="O128" s="228"/>
      <c r="P128" s="228"/>
      <c r="Q128" s="22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  <c r="AX128" s="228"/>
      <c r="AY128" s="228"/>
      <c r="AZ128" s="228"/>
      <c r="BA128" s="228"/>
      <c r="BB128" s="228"/>
      <c r="BC128" s="228"/>
      <c r="BD128" s="228"/>
      <c r="BE128" s="228"/>
      <c r="BF128" s="228"/>
      <c r="BG128" s="228"/>
      <c r="BH128" s="228"/>
      <c r="BI128" s="228"/>
      <c r="BJ128" s="228"/>
      <c r="BK128" s="228"/>
      <c r="BL128" s="228"/>
      <c r="BM128" s="228"/>
      <c r="BN128" s="228"/>
      <c r="BO128" s="228"/>
      <c r="BP128" s="228"/>
      <c r="BQ128" s="228"/>
      <c r="BR128" s="228"/>
      <c r="BS128" s="228"/>
      <c r="BT128" s="228"/>
      <c r="BU128" s="228"/>
      <c r="BV128" s="228"/>
      <c r="BW128" s="228"/>
      <c r="BX128" s="228"/>
      <c r="BY128" s="228"/>
      <c r="BZ128" s="228"/>
      <c r="CA128" s="228"/>
      <c r="CB128" s="228"/>
      <c r="CC128" s="228"/>
      <c r="CD128" s="228"/>
      <c r="CE128" s="228"/>
      <c r="CF128" s="228"/>
      <c r="CG128" s="228"/>
      <c r="CH128" s="228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228"/>
      <c r="DM128" s="228"/>
      <c r="DN128" s="228"/>
      <c r="DO128" s="228"/>
      <c r="DP128" s="228"/>
      <c r="DQ128" s="228"/>
      <c r="DR128" s="228"/>
      <c r="DS128" s="228"/>
      <c r="DT128" s="228"/>
      <c r="DU128" s="228"/>
      <c r="DV128" s="228"/>
      <c r="DW128" s="228"/>
      <c r="DX128" s="228"/>
      <c r="DY128" s="228"/>
      <c r="DZ128" s="228"/>
      <c r="EA128" s="228"/>
      <c r="EB128" s="228"/>
      <c r="EC128" s="228"/>
      <c r="ED128" s="228"/>
      <c r="EE128" s="228"/>
      <c r="EF128" s="228"/>
      <c r="EG128" s="228"/>
      <c r="EH128" s="228"/>
      <c r="EI128" s="228"/>
      <c r="EJ128" s="228"/>
      <c r="EK128" s="228"/>
      <c r="EL128" s="228"/>
      <c r="EM128" s="228"/>
      <c r="EN128" s="228"/>
      <c r="EO128" s="228"/>
      <c r="EP128" s="228"/>
      <c r="EQ128" s="228"/>
      <c r="ER128" s="228"/>
      <c r="ES128" s="228"/>
      <c r="ET128" s="228"/>
      <c r="EU128" s="228"/>
      <c r="EV128" s="228"/>
      <c r="EW128" s="228"/>
      <c r="EX128" s="228"/>
      <c r="EY128" s="228"/>
      <c r="EZ128" s="228"/>
      <c r="FA128" s="228"/>
      <c r="FB128" s="228"/>
      <c r="FC128" s="228"/>
      <c r="FD128" s="228"/>
      <c r="FE128" s="228"/>
      <c r="FF128" s="228"/>
      <c r="FG128" s="228"/>
      <c r="FH128" s="228"/>
      <c r="FI128" s="228"/>
      <c r="FJ128" s="228"/>
      <c r="FK128" s="228"/>
      <c r="FL128" s="228"/>
      <c r="FM128" s="228"/>
      <c r="FN128" s="228"/>
      <c r="FO128" s="228"/>
      <c r="FP128" s="228"/>
      <c r="FQ128" s="228"/>
      <c r="FR128" s="228"/>
      <c r="FS128" s="228"/>
      <c r="FT128" s="228"/>
      <c r="FU128" s="228"/>
      <c r="FV128" s="228"/>
      <c r="FW128" s="228"/>
      <c r="FX128" s="228"/>
      <c r="FY128" s="228"/>
      <c r="FZ128" s="228"/>
      <c r="GA128" s="228"/>
      <c r="GB128" s="228"/>
      <c r="GC128" s="228"/>
      <c r="GD128" s="228"/>
      <c r="GE128" s="228"/>
      <c r="GF128" s="228"/>
      <c r="GG128" s="228"/>
      <c r="GH128" s="228"/>
      <c r="GI128" s="228"/>
      <c r="GJ128" s="228"/>
      <c r="GK128" s="228"/>
      <c r="GL128" s="228"/>
      <c r="GM128" s="228"/>
      <c r="GN128" s="228"/>
      <c r="GO128" s="228"/>
      <c r="GP128" s="228"/>
      <c r="GQ128" s="228"/>
      <c r="GR128" s="228"/>
      <c r="GS128" s="228"/>
      <c r="GT128" s="228"/>
      <c r="GU128" s="228"/>
      <c r="GV128" s="228"/>
      <c r="GW128" s="228"/>
      <c r="GX128" s="228"/>
      <c r="GY128" s="228"/>
      <c r="GZ128" s="228"/>
      <c r="HA128" s="228"/>
      <c r="HB128" s="228"/>
      <c r="HC128" s="228"/>
      <c r="HD128" s="228"/>
      <c r="HE128" s="228"/>
      <c r="HF128" s="228"/>
      <c r="HG128" s="228"/>
      <c r="HH128" s="228"/>
      <c r="HI128" s="228"/>
      <c r="HJ128" s="228"/>
      <c r="HK128" s="228"/>
      <c r="HL128" s="228"/>
      <c r="HM128" s="228"/>
      <c r="HN128" s="228"/>
      <c r="HO128" s="228"/>
      <c r="HP128" s="228"/>
      <c r="HQ128" s="228"/>
      <c r="HR128" s="228"/>
      <c r="HS128" s="228"/>
      <c r="HT128" s="228"/>
      <c r="HU128" s="228"/>
      <c r="HV128" s="228"/>
      <c r="HW128" s="228"/>
      <c r="HX128" s="228"/>
      <c r="HY128" s="228"/>
      <c r="HZ128" s="228"/>
      <c r="IA128" s="228"/>
      <c r="IB128" s="228"/>
      <c r="IC128" s="228"/>
      <c r="ID128" s="228"/>
      <c r="IE128" s="228"/>
      <c r="IF128" s="228"/>
      <c r="IG128" s="228"/>
      <c r="IH128" s="228"/>
      <c r="II128" s="228"/>
      <c r="IJ128" s="228"/>
      <c r="IK128" s="228"/>
      <c r="IL128" s="228"/>
      <c r="IM128" s="228"/>
      <c r="IN128" s="228"/>
      <c r="IO128" s="228"/>
      <c r="IP128" s="228"/>
      <c r="IQ128" s="228"/>
      <c r="IR128" s="228"/>
      <c r="IS128" s="228"/>
      <c r="IT128" s="228"/>
      <c r="IU128" s="228"/>
      <c r="IV128" s="228"/>
      <c r="IW128" s="228"/>
      <c r="IX128" s="228"/>
      <c r="IY128" s="228"/>
      <c r="IZ128" s="228"/>
      <c r="JA128" s="228"/>
      <c r="JB128" s="228"/>
      <c r="JC128" s="228"/>
      <c r="JD128" s="228"/>
      <c r="JE128" s="228"/>
      <c r="JF128" s="228"/>
      <c r="JG128" s="228"/>
      <c r="JH128" s="228"/>
      <c r="JI128" s="228"/>
      <c r="JJ128" s="228"/>
      <c r="JK128" s="228"/>
      <c r="JL128" s="228"/>
      <c r="JM128" s="228"/>
      <c r="JN128" s="228"/>
      <c r="JO128" s="228"/>
      <c r="JP128" s="228"/>
      <c r="JQ128" s="228"/>
      <c r="JR128" s="228"/>
      <c r="JS128" s="228"/>
      <c r="JT128" s="228"/>
      <c r="JU128" s="228"/>
      <c r="JV128" s="228"/>
      <c r="JW128" s="228"/>
      <c r="JX128" s="228"/>
      <c r="JY128" s="228"/>
      <c r="JZ128" s="228"/>
      <c r="KA128" s="228"/>
      <c r="KB128" s="228"/>
      <c r="KC128" s="228"/>
      <c r="KD128" s="228"/>
      <c r="KE128" s="228"/>
      <c r="KF128" s="228"/>
      <c r="KG128" s="228"/>
      <c r="KH128" s="228"/>
      <c r="KI128" s="228"/>
      <c r="KJ128" s="228"/>
      <c r="KK128" s="228"/>
      <c r="KL128" s="228"/>
      <c r="KM128" s="228"/>
      <c r="KN128" s="228"/>
      <c r="KO128" s="228"/>
      <c r="KP128" s="228"/>
      <c r="KQ128" s="228"/>
      <c r="KR128" s="228"/>
      <c r="KS128" s="228"/>
      <c r="KT128" s="228"/>
      <c r="KU128" s="228"/>
      <c r="KV128" s="228"/>
      <c r="KW128" s="479"/>
    </row>
    <row r="129" spans="1:309" s="226" customFormat="1" ht="21" customHeight="1">
      <c r="A129" s="109"/>
      <c r="B129" s="112">
        <v>123</v>
      </c>
      <c r="C129" s="53"/>
      <c r="D129" s="132" t="str">
        <f t="shared" si="12"/>
        <v/>
      </c>
      <c r="E129" s="132" t="str">
        <f t="shared" si="13"/>
        <v/>
      </c>
      <c r="F129" s="132" t="str">
        <f t="shared" si="14"/>
        <v/>
      </c>
      <c r="G129" s="132" t="str">
        <f t="shared" si="15"/>
        <v/>
      </c>
      <c r="H129" s="213" t="str">
        <f t="shared" si="16"/>
        <v/>
      </c>
      <c r="I129" s="227"/>
      <c r="J129" s="227"/>
      <c r="K129" s="227"/>
      <c r="L129" s="227"/>
      <c r="M129" s="227"/>
      <c r="N129" s="227"/>
      <c r="O129" s="227"/>
      <c r="P129" s="227"/>
      <c r="Q129" s="227"/>
      <c r="R129" s="227"/>
      <c r="S129" s="227"/>
      <c r="T129" s="227"/>
      <c r="U129" s="227"/>
      <c r="V129" s="227"/>
      <c r="W129" s="227"/>
      <c r="X129" s="227"/>
      <c r="Y129" s="227"/>
      <c r="Z129" s="227"/>
      <c r="AA129" s="227"/>
      <c r="AB129" s="227"/>
      <c r="AC129" s="227"/>
      <c r="AD129" s="227"/>
      <c r="AE129" s="227"/>
      <c r="AF129" s="227"/>
      <c r="AG129" s="227"/>
      <c r="AH129" s="227"/>
      <c r="AI129" s="227"/>
      <c r="AJ129" s="227"/>
      <c r="AK129" s="227"/>
      <c r="AL129" s="227"/>
      <c r="AM129" s="227"/>
      <c r="AN129" s="227"/>
      <c r="AO129" s="227"/>
      <c r="AP129" s="227"/>
      <c r="AQ129" s="227"/>
      <c r="AR129" s="227"/>
      <c r="AS129" s="227"/>
      <c r="AT129" s="227"/>
      <c r="AU129" s="227"/>
      <c r="AV129" s="227"/>
      <c r="AW129" s="227"/>
      <c r="AX129" s="227"/>
      <c r="AY129" s="227"/>
      <c r="AZ129" s="227"/>
      <c r="BA129" s="227"/>
      <c r="BB129" s="227"/>
      <c r="BC129" s="227"/>
      <c r="BD129" s="227"/>
      <c r="BE129" s="227"/>
      <c r="BF129" s="227"/>
      <c r="BG129" s="227"/>
      <c r="BH129" s="227"/>
      <c r="BI129" s="227"/>
      <c r="BJ129" s="227"/>
      <c r="BK129" s="227"/>
      <c r="BL129" s="227"/>
      <c r="BM129" s="227"/>
      <c r="BN129" s="227"/>
      <c r="BO129" s="227"/>
      <c r="BP129" s="227"/>
      <c r="BQ129" s="227"/>
      <c r="BR129" s="227"/>
      <c r="BS129" s="227"/>
      <c r="BT129" s="227"/>
      <c r="BU129" s="227"/>
      <c r="BV129" s="227"/>
      <c r="BW129" s="227"/>
      <c r="BX129" s="227"/>
      <c r="BY129" s="227"/>
      <c r="BZ129" s="227"/>
      <c r="CA129" s="227"/>
      <c r="CB129" s="227"/>
      <c r="CC129" s="227"/>
      <c r="CD129" s="227"/>
      <c r="CE129" s="227"/>
      <c r="CF129" s="227"/>
      <c r="CG129" s="227"/>
      <c r="CH129" s="227"/>
      <c r="CI129" s="227"/>
      <c r="CJ129" s="227"/>
      <c r="CK129" s="227"/>
      <c r="CL129" s="227"/>
      <c r="CM129" s="227"/>
      <c r="CN129" s="227"/>
      <c r="CO129" s="227"/>
      <c r="CP129" s="227"/>
      <c r="CQ129" s="227"/>
      <c r="CR129" s="227"/>
      <c r="CS129" s="227"/>
      <c r="CT129" s="227"/>
      <c r="CU129" s="227"/>
      <c r="CV129" s="227"/>
      <c r="CW129" s="227"/>
      <c r="CX129" s="227"/>
      <c r="CY129" s="227"/>
      <c r="CZ129" s="227"/>
      <c r="DA129" s="227"/>
      <c r="DB129" s="227"/>
      <c r="DC129" s="227"/>
      <c r="DD129" s="227"/>
      <c r="DE129" s="227"/>
      <c r="DF129" s="227"/>
      <c r="DG129" s="227"/>
      <c r="DH129" s="227"/>
      <c r="DI129" s="227"/>
      <c r="DJ129" s="227"/>
      <c r="DK129" s="227"/>
      <c r="DL129" s="227"/>
      <c r="DM129" s="227"/>
      <c r="DN129" s="227"/>
      <c r="DO129" s="227"/>
      <c r="DP129" s="227"/>
      <c r="DQ129" s="227"/>
      <c r="DR129" s="227"/>
      <c r="DS129" s="227"/>
      <c r="DT129" s="227"/>
      <c r="DU129" s="227"/>
      <c r="DV129" s="227"/>
      <c r="DW129" s="227"/>
      <c r="DX129" s="227"/>
      <c r="DY129" s="227"/>
      <c r="DZ129" s="227"/>
      <c r="EA129" s="227"/>
      <c r="EB129" s="227"/>
      <c r="EC129" s="227"/>
      <c r="ED129" s="227"/>
      <c r="EE129" s="227"/>
      <c r="EF129" s="227"/>
      <c r="EG129" s="227"/>
      <c r="EH129" s="227"/>
      <c r="EI129" s="227"/>
      <c r="EJ129" s="227"/>
      <c r="EK129" s="227"/>
      <c r="EL129" s="227"/>
      <c r="EM129" s="227"/>
      <c r="EN129" s="227"/>
      <c r="EO129" s="227"/>
      <c r="EP129" s="227"/>
      <c r="EQ129" s="227"/>
      <c r="ER129" s="227"/>
      <c r="ES129" s="227"/>
      <c r="ET129" s="227"/>
      <c r="EU129" s="227"/>
      <c r="EV129" s="227"/>
      <c r="EW129" s="227"/>
      <c r="EX129" s="227"/>
      <c r="EY129" s="227"/>
      <c r="EZ129" s="227"/>
      <c r="FA129" s="227"/>
      <c r="FB129" s="227"/>
      <c r="FC129" s="227"/>
      <c r="FD129" s="227"/>
      <c r="FE129" s="227"/>
      <c r="FF129" s="227"/>
      <c r="FG129" s="227"/>
      <c r="FH129" s="227"/>
      <c r="FI129" s="227"/>
      <c r="FJ129" s="227"/>
      <c r="FK129" s="227"/>
      <c r="FL129" s="227"/>
      <c r="FM129" s="227"/>
      <c r="FN129" s="227"/>
      <c r="FO129" s="227"/>
      <c r="FP129" s="227"/>
      <c r="FQ129" s="227"/>
      <c r="FR129" s="227"/>
      <c r="FS129" s="227"/>
      <c r="FT129" s="227"/>
      <c r="FU129" s="227"/>
      <c r="FV129" s="227"/>
      <c r="FW129" s="227"/>
      <c r="FX129" s="227"/>
      <c r="FY129" s="227"/>
      <c r="FZ129" s="227"/>
      <c r="GA129" s="227"/>
      <c r="GB129" s="227"/>
      <c r="GC129" s="227"/>
      <c r="GD129" s="227"/>
      <c r="GE129" s="227"/>
      <c r="GF129" s="227"/>
      <c r="GG129" s="227"/>
      <c r="GH129" s="227"/>
      <c r="GI129" s="227"/>
      <c r="GJ129" s="227"/>
      <c r="GK129" s="227"/>
      <c r="GL129" s="227"/>
      <c r="GM129" s="227"/>
      <c r="GN129" s="227"/>
      <c r="GO129" s="227"/>
      <c r="GP129" s="227"/>
      <c r="GQ129" s="227"/>
      <c r="GR129" s="227"/>
      <c r="GS129" s="227"/>
      <c r="GT129" s="227"/>
      <c r="GU129" s="227"/>
      <c r="GV129" s="227"/>
      <c r="GW129" s="227"/>
      <c r="GX129" s="227"/>
      <c r="GY129" s="227"/>
      <c r="GZ129" s="227"/>
      <c r="HA129" s="227"/>
      <c r="HB129" s="227"/>
      <c r="HC129" s="227"/>
      <c r="HD129" s="227"/>
      <c r="HE129" s="227"/>
      <c r="HF129" s="227"/>
      <c r="HG129" s="227"/>
      <c r="HH129" s="227"/>
      <c r="HI129" s="227"/>
      <c r="HJ129" s="227"/>
      <c r="HK129" s="227"/>
      <c r="HL129" s="227"/>
      <c r="HM129" s="227"/>
      <c r="HN129" s="227"/>
      <c r="HO129" s="227"/>
      <c r="HP129" s="227"/>
      <c r="HQ129" s="227"/>
      <c r="HR129" s="227"/>
      <c r="HS129" s="227"/>
      <c r="HT129" s="227"/>
      <c r="HU129" s="227"/>
      <c r="HV129" s="227"/>
      <c r="HW129" s="227"/>
      <c r="HX129" s="227"/>
      <c r="HY129" s="227"/>
      <c r="HZ129" s="227"/>
      <c r="IA129" s="227"/>
      <c r="IB129" s="227"/>
      <c r="IC129" s="227"/>
      <c r="ID129" s="227"/>
      <c r="IE129" s="227"/>
      <c r="IF129" s="227"/>
      <c r="IG129" s="227"/>
      <c r="IH129" s="227"/>
      <c r="II129" s="227"/>
      <c r="IJ129" s="227"/>
      <c r="IK129" s="227"/>
      <c r="IL129" s="227"/>
      <c r="IM129" s="227"/>
      <c r="IN129" s="227"/>
      <c r="IO129" s="227"/>
      <c r="IP129" s="227"/>
      <c r="IQ129" s="227"/>
      <c r="IR129" s="227"/>
      <c r="IS129" s="227"/>
      <c r="IT129" s="227"/>
      <c r="IU129" s="227"/>
      <c r="IV129" s="227"/>
      <c r="IW129" s="227"/>
      <c r="IX129" s="227"/>
      <c r="IY129" s="227"/>
      <c r="IZ129" s="227"/>
      <c r="JA129" s="227"/>
      <c r="JB129" s="227"/>
      <c r="JC129" s="227"/>
      <c r="JD129" s="227"/>
      <c r="JE129" s="227"/>
      <c r="JF129" s="227"/>
      <c r="JG129" s="227"/>
      <c r="JH129" s="227"/>
      <c r="JI129" s="227"/>
      <c r="JJ129" s="227"/>
      <c r="JK129" s="227"/>
      <c r="JL129" s="227"/>
      <c r="JM129" s="227"/>
      <c r="JN129" s="227"/>
      <c r="JO129" s="227"/>
      <c r="JP129" s="227"/>
      <c r="JQ129" s="227"/>
      <c r="JR129" s="227"/>
      <c r="JS129" s="227"/>
      <c r="JT129" s="227"/>
      <c r="JU129" s="227"/>
      <c r="JV129" s="227"/>
      <c r="JW129" s="227"/>
      <c r="JX129" s="227"/>
      <c r="JY129" s="227"/>
      <c r="JZ129" s="227"/>
      <c r="KA129" s="227"/>
      <c r="KB129" s="227"/>
      <c r="KC129" s="227"/>
      <c r="KD129" s="227"/>
      <c r="KE129" s="227"/>
      <c r="KF129" s="227"/>
      <c r="KG129" s="227"/>
      <c r="KH129" s="227"/>
      <c r="KI129" s="227"/>
      <c r="KJ129" s="227"/>
      <c r="KK129" s="227"/>
      <c r="KL129" s="227"/>
      <c r="KM129" s="227"/>
      <c r="KN129" s="227"/>
      <c r="KO129" s="227"/>
      <c r="KP129" s="227"/>
      <c r="KQ129" s="227"/>
      <c r="KR129" s="227"/>
      <c r="KS129" s="227"/>
      <c r="KT129" s="227"/>
      <c r="KU129" s="227"/>
      <c r="KV129" s="227"/>
      <c r="KW129" s="479"/>
    </row>
    <row r="130" spans="1:309" s="226" customFormat="1" ht="21" customHeight="1" thickBot="1">
      <c r="A130" s="109"/>
      <c r="B130" s="112">
        <v>124</v>
      </c>
      <c r="C130" s="116"/>
      <c r="D130" s="136" t="str">
        <f t="shared" si="12"/>
        <v/>
      </c>
      <c r="E130" s="138" t="str">
        <f t="shared" si="13"/>
        <v/>
      </c>
      <c r="F130" s="138" t="str">
        <f t="shared" si="14"/>
        <v/>
      </c>
      <c r="G130" s="138" t="str">
        <f t="shared" si="15"/>
        <v/>
      </c>
      <c r="H130" s="138" t="str">
        <f t="shared" si="16"/>
        <v/>
      </c>
      <c r="I130" s="228"/>
      <c r="J130" s="228"/>
      <c r="K130" s="228"/>
      <c r="L130" s="228"/>
      <c r="M130" s="228"/>
      <c r="N130" s="228"/>
      <c r="O130" s="228"/>
      <c r="P130" s="228"/>
      <c r="Q130" s="22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  <c r="AX130" s="228"/>
      <c r="AY130" s="228"/>
      <c r="AZ130" s="228"/>
      <c r="BA130" s="228"/>
      <c r="BB130" s="228"/>
      <c r="BC130" s="228"/>
      <c r="BD130" s="228"/>
      <c r="BE130" s="228"/>
      <c r="BF130" s="228"/>
      <c r="BG130" s="228"/>
      <c r="BH130" s="228"/>
      <c r="BI130" s="228"/>
      <c r="BJ130" s="228"/>
      <c r="BK130" s="228"/>
      <c r="BL130" s="228"/>
      <c r="BM130" s="228"/>
      <c r="BN130" s="228"/>
      <c r="BO130" s="228"/>
      <c r="BP130" s="228"/>
      <c r="BQ130" s="228"/>
      <c r="BR130" s="228"/>
      <c r="BS130" s="228"/>
      <c r="BT130" s="228"/>
      <c r="BU130" s="228"/>
      <c r="BV130" s="228"/>
      <c r="BW130" s="228"/>
      <c r="BX130" s="228"/>
      <c r="BY130" s="228"/>
      <c r="BZ130" s="228"/>
      <c r="CA130" s="228"/>
      <c r="CB130" s="228"/>
      <c r="CC130" s="228"/>
      <c r="CD130" s="228"/>
      <c r="CE130" s="228"/>
      <c r="CF130" s="228"/>
      <c r="CG130" s="228"/>
      <c r="CH130" s="228"/>
      <c r="CI130" s="228"/>
      <c r="CJ130" s="228"/>
      <c r="CK130" s="228"/>
      <c r="CL130" s="228"/>
      <c r="CM130" s="228"/>
      <c r="CN130" s="228"/>
      <c r="CO130" s="228"/>
      <c r="CP130" s="228"/>
      <c r="CQ130" s="228"/>
      <c r="CR130" s="228"/>
      <c r="CS130" s="228"/>
      <c r="CT130" s="228"/>
      <c r="CU130" s="228"/>
      <c r="CV130" s="228"/>
      <c r="CW130" s="228"/>
      <c r="CX130" s="228"/>
      <c r="CY130" s="228"/>
      <c r="CZ130" s="228"/>
      <c r="DA130" s="228"/>
      <c r="DB130" s="228"/>
      <c r="DC130" s="228"/>
      <c r="DD130" s="228"/>
      <c r="DE130" s="228"/>
      <c r="DF130" s="228"/>
      <c r="DG130" s="228"/>
      <c r="DH130" s="228"/>
      <c r="DI130" s="228"/>
      <c r="DJ130" s="228"/>
      <c r="DK130" s="228"/>
      <c r="DL130" s="228"/>
      <c r="DM130" s="228"/>
      <c r="DN130" s="228"/>
      <c r="DO130" s="228"/>
      <c r="DP130" s="228"/>
      <c r="DQ130" s="228"/>
      <c r="DR130" s="228"/>
      <c r="DS130" s="228"/>
      <c r="DT130" s="228"/>
      <c r="DU130" s="228"/>
      <c r="DV130" s="228"/>
      <c r="DW130" s="228"/>
      <c r="DX130" s="228"/>
      <c r="DY130" s="228"/>
      <c r="DZ130" s="228"/>
      <c r="EA130" s="228"/>
      <c r="EB130" s="228"/>
      <c r="EC130" s="228"/>
      <c r="ED130" s="228"/>
      <c r="EE130" s="228"/>
      <c r="EF130" s="228"/>
      <c r="EG130" s="228"/>
      <c r="EH130" s="228"/>
      <c r="EI130" s="228"/>
      <c r="EJ130" s="228"/>
      <c r="EK130" s="228"/>
      <c r="EL130" s="228"/>
      <c r="EM130" s="228"/>
      <c r="EN130" s="228"/>
      <c r="EO130" s="228"/>
      <c r="EP130" s="228"/>
      <c r="EQ130" s="228"/>
      <c r="ER130" s="228"/>
      <c r="ES130" s="228"/>
      <c r="ET130" s="228"/>
      <c r="EU130" s="228"/>
      <c r="EV130" s="228"/>
      <c r="EW130" s="228"/>
      <c r="EX130" s="228"/>
      <c r="EY130" s="228"/>
      <c r="EZ130" s="228"/>
      <c r="FA130" s="228"/>
      <c r="FB130" s="228"/>
      <c r="FC130" s="228"/>
      <c r="FD130" s="228"/>
      <c r="FE130" s="228"/>
      <c r="FF130" s="228"/>
      <c r="FG130" s="228"/>
      <c r="FH130" s="228"/>
      <c r="FI130" s="228"/>
      <c r="FJ130" s="228"/>
      <c r="FK130" s="228"/>
      <c r="FL130" s="228"/>
      <c r="FM130" s="228"/>
      <c r="FN130" s="228"/>
      <c r="FO130" s="228"/>
      <c r="FP130" s="228"/>
      <c r="FQ130" s="228"/>
      <c r="FR130" s="228"/>
      <c r="FS130" s="228"/>
      <c r="FT130" s="228"/>
      <c r="FU130" s="228"/>
      <c r="FV130" s="228"/>
      <c r="FW130" s="228"/>
      <c r="FX130" s="228"/>
      <c r="FY130" s="228"/>
      <c r="FZ130" s="228"/>
      <c r="GA130" s="228"/>
      <c r="GB130" s="228"/>
      <c r="GC130" s="228"/>
      <c r="GD130" s="228"/>
      <c r="GE130" s="228"/>
      <c r="GF130" s="228"/>
      <c r="GG130" s="228"/>
      <c r="GH130" s="228"/>
      <c r="GI130" s="228"/>
      <c r="GJ130" s="228"/>
      <c r="GK130" s="228"/>
      <c r="GL130" s="228"/>
      <c r="GM130" s="228"/>
      <c r="GN130" s="228"/>
      <c r="GO130" s="228"/>
      <c r="GP130" s="228"/>
      <c r="GQ130" s="228"/>
      <c r="GR130" s="228"/>
      <c r="GS130" s="228"/>
      <c r="GT130" s="228"/>
      <c r="GU130" s="228"/>
      <c r="GV130" s="228"/>
      <c r="GW130" s="228"/>
      <c r="GX130" s="228"/>
      <c r="GY130" s="228"/>
      <c r="GZ130" s="228"/>
      <c r="HA130" s="228"/>
      <c r="HB130" s="228"/>
      <c r="HC130" s="228"/>
      <c r="HD130" s="228"/>
      <c r="HE130" s="228"/>
      <c r="HF130" s="228"/>
      <c r="HG130" s="228"/>
      <c r="HH130" s="228"/>
      <c r="HI130" s="228"/>
      <c r="HJ130" s="228"/>
      <c r="HK130" s="228"/>
      <c r="HL130" s="228"/>
      <c r="HM130" s="228"/>
      <c r="HN130" s="228"/>
      <c r="HO130" s="228"/>
      <c r="HP130" s="228"/>
      <c r="HQ130" s="228"/>
      <c r="HR130" s="228"/>
      <c r="HS130" s="228"/>
      <c r="HT130" s="228"/>
      <c r="HU130" s="228"/>
      <c r="HV130" s="228"/>
      <c r="HW130" s="228"/>
      <c r="HX130" s="228"/>
      <c r="HY130" s="228"/>
      <c r="HZ130" s="228"/>
      <c r="IA130" s="228"/>
      <c r="IB130" s="228"/>
      <c r="IC130" s="228"/>
      <c r="ID130" s="228"/>
      <c r="IE130" s="228"/>
      <c r="IF130" s="228"/>
      <c r="IG130" s="228"/>
      <c r="IH130" s="228"/>
      <c r="II130" s="228"/>
      <c r="IJ130" s="228"/>
      <c r="IK130" s="228"/>
      <c r="IL130" s="228"/>
      <c r="IM130" s="228"/>
      <c r="IN130" s="228"/>
      <c r="IO130" s="228"/>
      <c r="IP130" s="228"/>
      <c r="IQ130" s="228"/>
      <c r="IR130" s="228"/>
      <c r="IS130" s="228"/>
      <c r="IT130" s="228"/>
      <c r="IU130" s="228"/>
      <c r="IV130" s="228"/>
      <c r="IW130" s="228"/>
      <c r="IX130" s="228"/>
      <c r="IY130" s="228"/>
      <c r="IZ130" s="228"/>
      <c r="JA130" s="228"/>
      <c r="JB130" s="228"/>
      <c r="JC130" s="228"/>
      <c r="JD130" s="228"/>
      <c r="JE130" s="228"/>
      <c r="JF130" s="228"/>
      <c r="JG130" s="228"/>
      <c r="JH130" s="228"/>
      <c r="JI130" s="228"/>
      <c r="JJ130" s="228"/>
      <c r="JK130" s="228"/>
      <c r="JL130" s="228"/>
      <c r="JM130" s="228"/>
      <c r="JN130" s="228"/>
      <c r="JO130" s="228"/>
      <c r="JP130" s="228"/>
      <c r="JQ130" s="228"/>
      <c r="JR130" s="228"/>
      <c r="JS130" s="228"/>
      <c r="JT130" s="228"/>
      <c r="JU130" s="228"/>
      <c r="JV130" s="228"/>
      <c r="JW130" s="228"/>
      <c r="JX130" s="228"/>
      <c r="JY130" s="228"/>
      <c r="JZ130" s="228"/>
      <c r="KA130" s="228"/>
      <c r="KB130" s="228"/>
      <c r="KC130" s="228"/>
      <c r="KD130" s="228"/>
      <c r="KE130" s="228"/>
      <c r="KF130" s="228"/>
      <c r="KG130" s="228"/>
      <c r="KH130" s="228"/>
      <c r="KI130" s="228"/>
      <c r="KJ130" s="228"/>
      <c r="KK130" s="228"/>
      <c r="KL130" s="228"/>
      <c r="KM130" s="228"/>
      <c r="KN130" s="228"/>
      <c r="KO130" s="228"/>
      <c r="KP130" s="228"/>
      <c r="KQ130" s="228"/>
      <c r="KR130" s="228"/>
      <c r="KS130" s="228"/>
      <c r="KT130" s="228"/>
      <c r="KU130" s="228"/>
      <c r="KV130" s="228"/>
      <c r="KW130" s="479"/>
    </row>
    <row r="131" spans="1:309" s="226" customFormat="1" ht="21" customHeight="1">
      <c r="A131" s="109"/>
      <c r="B131" s="112">
        <v>125</v>
      </c>
      <c r="C131" s="53"/>
      <c r="D131" s="132" t="str">
        <f t="shared" si="12"/>
        <v/>
      </c>
      <c r="E131" s="132" t="str">
        <f t="shared" si="13"/>
        <v/>
      </c>
      <c r="F131" s="132" t="str">
        <f t="shared" si="14"/>
        <v/>
      </c>
      <c r="G131" s="132" t="str">
        <f t="shared" si="15"/>
        <v/>
      </c>
      <c r="H131" s="213" t="str">
        <f t="shared" si="16"/>
        <v/>
      </c>
      <c r="I131" s="227"/>
      <c r="J131" s="227"/>
      <c r="K131" s="227"/>
      <c r="L131" s="227"/>
      <c r="M131" s="227"/>
      <c r="N131" s="227"/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27"/>
      <c r="Z131" s="227"/>
      <c r="AA131" s="227"/>
      <c r="AB131" s="227"/>
      <c r="AC131" s="227"/>
      <c r="AD131" s="227"/>
      <c r="AE131" s="227"/>
      <c r="AF131" s="227"/>
      <c r="AG131" s="227"/>
      <c r="AH131" s="227"/>
      <c r="AI131" s="227"/>
      <c r="AJ131" s="227"/>
      <c r="AK131" s="227"/>
      <c r="AL131" s="227"/>
      <c r="AM131" s="227"/>
      <c r="AN131" s="227"/>
      <c r="AO131" s="227"/>
      <c r="AP131" s="227"/>
      <c r="AQ131" s="227"/>
      <c r="AR131" s="227"/>
      <c r="AS131" s="227"/>
      <c r="AT131" s="227"/>
      <c r="AU131" s="227"/>
      <c r="AV131" s="227"/>
      <c r="AW131" s="227"/>
      <c r="AX131" s="227"/>
      <c r="AY131" s="227"/>
      <c r="AZ131" s="227"/>
      <c r="BA131" s="227"/>
      <c r="BB131" s="227"/>
      <c r="BC131" s="227"/>
      <c r="BD131" s="227"/>
      <c r="BE131" s="227"/>
      <c r="BF131" s="227"/>
      <c r="BG131" s="227"/>
      <c r="BH131" s="227"/>
      <c r="BI131" s="227"/>
      <c r="BJ131" s="227"/>
      <c r="BK131" s="227"/>
      <c r="BL131" s="227"/>
      <c r="BM131" s="227"/>
      <c r="BN131" s="227"/>
      <c r="BO131" s="227"/>
      <c r="BP131" s="227"/>
      <c r="BQ131" s="227"/>
      <c r="BR131" s="227"/>
      <c r="BS131" s="227"/>
      <c r="BT131" s="227"/>
      <c r="BU131" s="227"/>
      <c r="BV131" s="227"/>
      <c r="BW131" s="227"/>
      <c r="BX131" s="227"/>
      <c r="BY131" s="227"/>
      <c r="BZ131" s="227"/>
      <c r="CA131" s="227"/>
      <c r="CB131" s="227"/>
      <c r="CC131" s="227"/>
      <c r="CD131" s="227"/>
      <c r="CE131" s="227"/>
      <c r="CF131" s="227"/>
      <c r="CG131" s="227"/>
      <c r="CH131" s="227"/>
      <c r="CI131" s="227"/>
      <c r="CJ131" s="227"/>
      <c r="CK131" s="227"/>
      <c r="CL131" s="227"/>
      <c r="CM131" s="227"/>
      <c r="CN131" s="227"/>
      <c r="CO131" s="227"/>
      <c r="CP131" s="227"/>
      <c r="CQ131" s="227"/>
      <c r="CR131" s="227"/>
      <c r="CS131" s="227"/>
      <c r="CT131" s="227"/>
      <c r="CU131" s="227"/>
      <c r="CV131" s="227"/>
      <c r="CW131" s="227"/>
      <c r="CX131" s="227"/>
      <c r="CY131" s="227"/>
      <c r="CZ131" s="227"/>
      <c r="DA131" s="227"/>
      <c r="DB131" s="227"/>
      <c r="DC131" s="227"/>
      <c r="DD131" s="227"/>
      <c r="DE131" s="227"/>
      <c r="DF131" s="227"/>
      <c r="DG131" s="227"/>
      <c r="DH131" s="227"/>
      <c r="DI131" s="227"/>
      <c r="DJ131" s="227"/>
      <c r="DK131" s="227"/>
      <c r="DL131" s="227"/>
      <c r="DM131" s="227"/>
      <c r="DN131" s="227"/>
      <c r="DO131" s="227"/>
      <c r="DP131" s="227"/>
      <c r="DQ131" s="227"/>
      <c r="DR131" s="227"/>
      <c r="DS131" s="227"/>
      <c r="DT131" s="227"/>
      <c r="DU131" s="227"/>
      <c r="DV131" s="227"/>
      <c r="DW131" s="227"/>
      <c r="DX131" s="227"/>
      <c r="DY131" s="227"/>
      <c r="DZ131" s="227"/>
      <c r="EA131" s="227"/>
      <c r="EB131" s="227"/>
      <c r="EC131" s="227"/>
      <c r="ED131" s="227"/>
      <c r="EE131" s="227"/>
      <c r="EF131" s="227"/>
      <c r="EG131" s="227"/>
      <c r="EH131" s="227"/>
      <c r="EI131" s="227"/>
      <c r="EJ131" s="227"/>
      <c r="EK131" s="227"/>
      <c r="EL131" s="227"/>
      <c r="EM131" s="227"/>
      <c r="EN131" s="227"/>
      <c r="EO131" s="227"/>
      <c r="EP131" s="227"/>
      <c r="EQ131" s="227"/>
      <c r="ER131" s="227"/>
      <c r="ES131" s="227"/>
      <c r="ET131" s="227"/>
      <c r="EU131" s="227"/>
      <c r="EV131" s="227"/>
      <c r="EW131" s="227"/>
      <c r="EX131" s="227"/>
      <c r="EY131" s="227"/>
      <c r="EZ131" s="227"/>
      <c r="FA131" s="227"/>
      <c r="FB131" s="227"/>
      <c r="FC131" s="227"/>
      <c r="FD131" s="227"/>
      <c r="FE131" s="227"/>
      <c r="FF131" s="227"/>
      <c r="FG131" s="227"/>
      <c r="FH131" s="227"/>
      <c r="FI131" s="227"/>
      <c r="FJ131" s="227"/>
      <c r="FK131" s="227"/>
      <c r="FL131" s="227"/>
      <c r="FM131" s="227"/>
      <c r="FN131" s="227"/>
      <c r="FO131" s="227"/>
      <c r="FP131" s="227"/>
      <c r="FQ131" s="227"/>
      <c r="FR131" s="227"/>
      <c r="FS131" s="227"/>
      <c r="FT131" s="227"/>
      <c r="FU131" s="227"/>
      <c r="FV131" s="227"/>
      <c r="FW131" s="227"/>
      <c r="FX131" s="227"/>
      <c r="FY131" s="227"/>
      <c r="FZ131" s="227"/>
      <c r="GA131" s="227"/>
      <c r="GB131" s="227"/>
      <c r="GC131" s="227"/>
      <c r="GD131" s="227"/>
      <c r="GE131" s="227"/>
      <c r="GF131" s="227"/>
      <c r="GG131" s="227"/>
      <c r="GH131" s="227"/>
      <c r="GI131" s="227"/>
      <c r="GJ131" s="227"/>
      <c r="GK131" s="227"/>
      <c r="GL131" s="227"/>
      <c r="GM131" s="227"/>
      <c r="GN131" s="227"/>
      <c r="GO131" s="227"/>
      <c r="GP131" s="227"/>
      <c r="GQ131" s="227"/>
      <c r="GR131" s="227"/>
      <c r="GS131" s="227"/>
      <c r="GT131" s="227"/>
      <c r="GU131" s="227"/>
      <c r="GV131" s="227"/>
      <c r="GW131" s="227"/>
      <c r="GX131" s="227"/>
      <c r="GY131" s="227"/>
      <c r="GZ131" s="227"/>
      <c r="HA131" s="227"/>
      <c r="HB131" s="227"/>
      <c r="HC131" s="227"/>
      <c r="HD131" s="227"/>
      <c r="HE131" s="227"/>
      <c r="HF131" s="227"/>
      <c r="HG131" s="227"/>
      <c r="HH131" s="227"/>
      <c r="HI131" s="227"/>
      <c r="HJ131" s="227"/>
      <c r="HK131" s="227"/>
      <c r="HL131" s="227"/>
      <c r="HM131" s="227"/>
      <c r="HN131" s="227"/>
      <c r="HO131" s="227"/>
      <c r="HP131" s="227"/>
      <c r="HQ131" s="227"/>
      <c r="HR131" s="227"/>
      <c r="HS131" s="227"/>
      <c r="HT131" s="227"/>
      <c r="HU131" s="227"/>
      <c r="HV131" s="227"/>
      <c r="HW131" s="227"/>
      <c r="HX131" s="227"/>
      <c r="HY131" s="227"/>
      <c r="HZ131" s="227"/>
      <c r="IA131" s="227"/>
      <c r="IB131" s="227"/>
      <c r="IC131" s="227"/>
      <c r="ID131" s="227"/>
      <c r="IE131" s="227"/>
      <c r="IF131" s="227"/>
      <c r="IG131" s="227"/>
      <c r="IH131" s="227"/>
      <c r="II131" s="227"/>
      <c r="IJ131" s="227"/>
      <c r="IK131" s="227"/>
      <c r="IL131" s="227"/>
      <c r="IM131" s="227"/>
      <c r="IN131" s="227"/>
      <c r="IO131" s="227"/>
      <c r="IP131" s="227"/>
      <c r="IQ131" s="227"/>
      <c r="IR131" s="227"/>
      <c r="IS131" s="227"/>
      <c r="IT131" s="227"/>
      <c r="IU131" s="227"/>
      <c r="IV131" s="227"/>
      <c r="IW131" s="227"/>
      <c r="IX131" s="227"/>
      <c r="IY131" s="227"/>
      <c r="IZ131" s="227"/>
      <c r="JA131" s="227"/>
      <c r="JB131" s="227"/>
      <c r="JC131" s="227"/>
      <c r="JD131" s="227"/>
      <c r="JE131" s="227"/>
      <c r="JF131" s="227"/>
      <c r="JG131" s="227"/>
      <c r="JH131" s="227"/>
      <c r="JI131" s="227"/>
      <c r="JJ131" s="227"/>
      <c r="JK131" s="227"/>
      <c r="JL131" s="227"/>
      <c r="JM131" s="227"/>
      <c r="JN131" s="227"/>
      <c r="JO131" s="227"/>
      <c r="JP131" s="227"/>
      <c r="JQ131" s="227"/>
      <c r="JR131" s="227"/>
      <c r="JS131" s="227"/>
      <c r="JT131" s="227"/>
      <c r="JU131" s="227"/>
      <c r="JV131" s="227"/>
      <c r="JW131" s="227"/>
      <c r="JX131" s="227"/>
      <c r="JY131" s="227"/>
      <c r="JZ131" s="227"/>
      <c r="KA131" s="227"/>
      <c r="KB131" s="227"/>
      <c r="KC131" s="227"/>
      <c r="KD131" s="227"/>
      <c r="KE131" s="227"/>
      <c r="KF131" s="227"/>
      <c r="KG131" s="227"/>
      <c r="KH131" s="227"/>
      <c r="KI131" s="227"/>
      <c r="KJ131" s="227"/>
      <c r="KK131" s="227"/>
      <c r="KL131" s="227"/>
      <c r="KM131" s="227"/>
      <c r="KN131" s="227"/>
      <c r="KO131" s="227"/>
      <c r="KP131" s="227"/>
      <c r="KQ131" s="227"/>
      <c r="KR131" s="227"/>
      <c r="KS131" s="227"/>
      <c r="KT131" s="227"/>
      <c r="KU131" s="227"/>
      <c r="KV131" s="227"/>
      <c r="KW131" s="479"/>
    </row>
    <row r="132" spans="1:309" s="226" customFormat="1" ht="21" customHeight="1" thickBot="1">
      <c r="A132" s="109"/>
      <c r="B132" s="112">
        <v>126</v>
      </c>
      <c r="C132" s="116"/>
      <c r="D132" s="136" t="str">
        <f t="shared" si="12"/>
        <v/>
      </c>
      <c r="E132" s="138" t="str">
        <f t="shared" si="13"/>
        <v/>
      </c>
      <c r="F132" s="138" t="str">
        <f t="shared" si="14"/>
        <v/>
      </c>
      <c r="G132" s="138" t="str">
        <f t="shared" si="15"/>
        <v/>
      </c>
      <c r="H132" s="138" t="str">
        <f t="shared" si="16"/>
        <v/>
      </c>
      <c r="I132" s="228"/>
      <c r="J132" s="228"/>
      <c r="K132" s="228"/>
      <c r="L132" s="228"/>
      <c r="M132" s="228"/>
      <c r="N132" s="228"/>
      <c r="O132" s="228"/>
      <c r="P132" s="228"/>
      <c r="Q132" s="22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  <c r="AX132" s="228"/>
      <c r="AY132" s="228"/>
      <c r="AZ132" s="228"/>
      <c r="BA132" s="228"/>
      <c r="BB132" s="228"/>
      <c r="BC132" s="228"/>
      <c r="BD132" s="228"/>
      <c r="BE132" s="228"/>
      <c r="BF132" s="228"/>
      <c r="BG132" s="228"/>
      <c r="BH132" s="228"/>
      <c r="BI132" s="228"/>
      <c r="BJ132" s="228"/>
      <c r="BK132" s="228"/>
      <c r="BL132" s="228"/>
      <c r="BM132" s="228"/>
      <c r="BN132" s="228"/>
      <c r="BO132" s="228"/>
      <c r="BP132" s="228"/>
      <c r="BQ132" s="228"/>
      <c r="BR132" s="228"/>
      <c r="BS132" s="228"/>
      <c r="BT132" s="228"/>
      <c r="BU132" s="228"/>
      <c r="BV132" s="228"/>
      <c r="BW132" s="228"/>
      <c r="BX132" s="228"/>
      <c r="BY132" s="228"/>
      <c r="BZ132" s="228"/>
      <c r="CA132" s="228"/>
      <c r="CB132" s="228"/>
      <c r="CC132" s="228"/>
      <c r="CD132" s="228"/>
      <c r="CE132" s="228"/>
      <c r="CF132" s="228"/>
      <c r="CG132" s="228"/>
      <c r="CH132" s="228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228"/>
      <c r="DM132" s="228"/>
      <c r="DN132" s="228"/>
      <c r="DO132" s="228"/>
      <c r="DP132" s="228"/>
      <c r="DQ132" s="228"/>
      <c r="DR132" s="228"/>
      <c r="DS132" s="228"/>
      <c r="DT132" s="228"/>
      <c r="DU132" s="228"/>
      <c r="DV132" s="228"/>
      <c r="DW132" s="228"/>
      <c r="DX132" s="228"/>
      <c r="DY132" s="228"/>
      <c r="DZ132" s="228"/>
      <c r="EA132" s="228"/>
      <c r="EB132" s="228"/>
      <c r="EC132" s="228"/>
      <c r="ED132" s="228"/>
      <c r="EE132" s="228"/>
      <c r="EF132" s="228"/>
      <c r="EG132" s="228"/>
      <c r="EH132" s="228"/>
      <c r="EI132" s="228"/>
      <c r="EJ132" s="228"/>
      <c r="EK132" s="228"/>
      <c r="EL132" s="228"/>
      <c r="EM132" s="228"/>
      <c r="EN132" s="228"/>
      <c r="EO132" s="228"/>
      <c r="EP132" s="228"/>
      <c r="EQ132" s="228"/>
      <c r="ER132" s="228"/>
      <c r="ES132" s="228"/>
      <c r="ET132" s="228"/>
      <c r="EU132" s="228"/>
      <c r="EV132" s="228"/>
      <c r="EW132" s="228"/>
      <c r="EX132" s="228"/>
      <c r="EY132" s="228"/>
      <c r="EZ132" s="228"/>
      <c r="FA132" s="228"/>
      <c r="FB132" s="228"/>
      <c r="FC132" s="228"/>
      <c r="FD132" s="228"/>
      <c r="FE132" s="228"/>
      <c r="FF132" s="228"/>
      <c r="FG132" s="228"/>
      <c r="FH132" s="228"/>
      <c r="FI132" s="228"/>
      <c r="FJ132" s="228"/>
      <c r="FK132" s="228"/>
      <c r="FL132" s="228"/>
      <c r="FM132" s="228"/>
      <c r="FN132" s="228"/>
      <c r="FO132" s="228"/>
      <c r="FP132" s="228"/>
      <c r="FQ132" s="228"/>
      <c r="FR132" s="228"/>
      <c r="FS132" s="228"/>
      <c r="FT132" s="228"/>
      <c r="FU132" s="228"/>
      <c r="FV132" s="228"/>
      <c r="FW132" s="228"/>
      <c r="FX132" s="228"/>
      <c r="FY132" s="228"/>
      <c r="FZ132" s="228"/>
      <c r="GA132" s="228"/>
      <c r="GB132" s="228"/>
      <c r="GC132" s="228"/>
      <c r="GD132" s="228"/>
      <c r="GE132" s="228"/>
      <c r="GF132" s="228"/>
      <c r="GG132" s="228"/>
      <c r="GH132" s="228"/>
      <c r="GI132" s="228"/>
      <c r="GJ132" s="228"/>
      <c r="GK132" s="228"/>
      <c r="GL132" s="228"/>
      <c r="GM132" s="228"/>
      <c r="GN132" s="228"/>
      <c r="GO132" s="228"/>
      <c r="GP132" s="228"/>
      <c r="GQ132" s="228"/>
      <c r="GR132" s="228"/>
      <c r="GS132" s="228"/>
      <c r="GT132" s="228"/>
      <c r="GU132" s="228"/>
      <c r="GV132" s="228"/>
      <c r="GW132" s="228"/>
      <c r="GX132" s="228"/>
      <c r="GY132" s="228"/>
      <c r="GZ132" s="228"/>
      <c r="HA132" s="228"/>
      <c r="HB132" s="228"/>
      <c r="HC132" s="228"/>
      <c r="HD132" s="228"/>
      <c r="HE132" s="228"/>
      <c r="HF132" s="228"/>
      <c r="HG132" s="228"/>
      <c r="HH132" s="228"/>
      <c r="HI132" s="228"/>
      <c r="HJ132" s="228"/>
      <c r="HK132" s="228"/>
      <c r="HL132" s="228"/>
      <c r="HM132" s="228"/>
      <c r="HN132" s="228"/>
      <c r="HO132" s="228"/>
      <c r="HP132" s="228"/>
      <c r="HQ132" s="228"/>
      <c r="HR132" s="228"/>
      <c r="HS132" s="228"/>
      <c r="HT132" s="228"/>
      <c r="HU132" s="228"/>
      <c r="HV132" s="228"/>
      <c r="HW132" s="228"/>
      <c r="HX132" s="228"/>
      <c r="HY132" s="228"/>
      <c r="HZ132" s="228"/>
      <c r="IA132" s="228"/>
      <c r="IB132" s="228"/>
      <c r="IC132" s="228"/>
      <c r="ID132" s="228"/>
      <c r="IE132" s="228"/>
      <c r="IF132" s="228"/>
      <c r="IG132" s="228"/>
      <c r="IH132" s="228"/>
      <c r="II132" s="228"/>
      <c r="IJ132" s="228"/>
      <c r="IK132" s="228"/>
      <c r="IL132" s="228"/>
      <c r="IM132" s="228"/>
      <c r="IN132" s="228"/>
      <c r="IO132" s="228"/>
      <c r="IP132" s="228"/>
      <c r="IQ132" s="228"/>
      <c r="IR132" s="228"/>
      <c r="IS132" s="228"/>
      <c r="IT132" s="228"/>
      <c r="IU132" s="228"/>
      <c r="IV132" s="228"/>
      <c r="IW132" s="228"/>
      <c r="IX132" s="228"/>
      <c r="IY132" s="228"/>
      <c r="IZ132" s="228"/>
      <c r="JA132" s="228"/>
      <c r="JB132" s="228"/>
      <c r="JC132" s="228"/>
      <c r="JD132" s="228"/>
      <c r="JE132" s="228"/>
      <c r="JF132" s="228"/>
      <c r="JG132" s="228"/>
      <c r="JH132" s="228"/>
      <c r="JI132" s="228"/>
      <c r="JJ132" s="228"/>
      <c r="JK132" s="228"/>
      <c r="JL132" s="228"/>
      <c r="JM132" s="228"/>
      <c r="JN132" s="228"/>
      <c r="JO132" s="228"/>
      <c r="JP132" s="228"/>
      <c r="JQ132" s="228"/>
      <c r="JR132" s="228"/>
      <c r="JS132" s="228"/>
      <c r="JT132" s="228"/>
      <c r="JU132" s="228"/>
      <c r="JV132" s="228"/>
      <c r="JW132" s="228"/>
      <c r="JX132" s="228"/>
      <c r="JY132" s="228"/>
      <c r="JZ132" s="228"/>
      <c r="KA132" s="228"/>
      <c r="KB132" s="228"/>
      <c r="KC132" s="228"/>
      <c r="KD132" s="228"/>
      <c r="KE132" s="228"/>
      <c r="KF132" s="228"/>
      <c r="KG132" s="228"/>
      <c r="KH132" s="228"/>
      <c r="KI132" s="228"/>
      <c r="KJ132" s="228"/>
      <c r="KK132" s="228"/>
      <c r="KL132" s="228"/>
      <c r="KM132" s="228"/>
      <c r="KN132" s="228"/>
      <c r="KO132" s="228"/>
      <c r="KP132" s="228"/>
      <c r="KQ132" s="228"/>
      <c r="KR132" s="228"/>
      <c r="KS132" s="228"/>
      <c r="KT132" s="228"/>
      <c r="KU132" s="228"/>
      <c r="KV132" s="228"/>
      <c r="KW132" s="479"/>
    </row>
    <row r="133" spans="1:309" s="226" customFormat="1" ht="21" customHeight="1">
      <c r="A133" s="109"/>
      <c r="B133" s="112">
        <v>127</v>
      </c>
      <c r="C133" s="53"/>
      <c r="D133" s="132" t="str">
        <f t="shared" si="12"/>
        <v/>
      </c>
      <c r="E133" s="132" t="str">
        <f t="shared" si="13"/>
        <v/>
      </c>
      <c r="F133" s="132" t="str">
        <f t="shared" si="14"/>
        <v/>
      </c>
      <c r="G133" s="132" t="str">
        <f t="shared" si="15"/>
        <v/>
      </c>
      <c r="H133" s="213" t="str">
        <f t="shared" si="16"/>
        <v/>
      </c>
      <c r="I133" s="227"/>
      <c r="J133" s="227"/>
      <c r="K133" s="227"/>
      <c r="L133" s="227"/>
      <c r="M133" s="227"/>
      <c r="N133" s="227"/>
      <c r="O133" s="227"/>
      <c r="P133" s="227"/>
      <c r="Q133" s="227"/>
      <c r="R133" s="227"/>
      <c r="S133" s="227"/>
      <c r="T133" s="227"/>
      <c r="U133" s="227"/>
      <c r="V133" s="227"/>
      <c r="W133" s="227"/>
      <c r="X133" s="227"/>
      <c r="Y133" s="227"/>
      <c r="Z133" s="227"/>
      <c r="AA133" s="227"/>
      <c r="AB133" s="227"/>
      <c r="AC133" s="227"/>
      <c r="AD133" s="227"/>
      <c r="AE133" s="227"/>
      <c r="AF133" s="227"/>
      <c r="AG133" s="227"/>
      <c r="AH133" s="227"/>
      <c r="AI133" s="227"/>
      <c r="AJ133" s="227"/>
      <c r="AK133" s="227"/>
      <c r="AL133" s="227"/>
      <c r="AM133" s="227"/>
      <c r="AN133" s="227"/>
      <c r="AO133" s="227"/>
      <c r="AP133" s="227"/>
      <c r="AQ133" s="227"/>
      <c r="AR133" s="227"/>
      <c r="AS133" s="227"/>
      <c r="AT133" s="227"/>
      <c r="AU133" s="227"/>
      <c r="AV133" s="227"/>
      <c r="AW133" s="227"/>
      <c r="AX133" s="227"/>
      <c r="AY133" s="227"/>
      <c r="AZ133" s="227"/>
      <c r="BA133" s="227"/>
      <c r="BB133" s="227"/>
      <c r="BC133" s="227"/>
      <c r="BD133" s="227"/>
      <c r="BE133" s="227"/>
      <c r="BF133" s="227"/>
      <c r="BG133" s="227"/>
      <c r="BH133" s="227"/>
      <c r="BI133" s="227"/>
      <c r="BJ133" s="227"/>
      <c r="BK133" s="227"/>
      <c r="BL133" s="227"/>
      <c r="BM133" s="227"/>
      <c r="BN133" s="227"/>
      <c r="BO133" s="227"/>
      <c r="BP133" s="227"/>
      <c r="BQ133" s="227"/>
      <c r="BR133" s="227"/>
      <c r="BS133" s="227"/>
      <c r="BT133" s="227"/>
      <c r="BU133" s="227"/>
      <c r="BV133" s="227"/>
      <c r="BW133" s="227"/>
      <c r="BX133" s="227"/>
      <c r="BY133" s="227"/>
      <c r="BZ133" s="227"/>
      <c r="CA133" s="227"/>
      <c r="CB133" s="227"/>
      <c r="CC133" s="227"/>
      <c r="CD133" s="227"/>
      <c r="CE133" s="227"/>
      <c r="CF133" s="227"/>
      <c r="CG133" s="227"/>
      <c r="CH133" s="227"/>
      <c r="CI133" s="227"/>
      <c r="CJ133" s="227"/>
      <c r="CK133" s="227"/>
      <c r="CL133" s="227"/>
      <c r="CM133" s="227"/>
      <c r="CN133" s="227"/>
      <c r="CO133" s="227"/>
      <c r="CP133" s="227"/>
      <c r="CQ133" s="227"/>
      <c r="CR133" s="227"/>
      <c r="CS133" s="227"/>
      <c r="CT133" s="227"/>
      <c r="CU133" s="227"/>
      <c r="CV133" s="227"/>
      <c r="CW133" s="227"/>
      <c r="CX133" s="227"/>
      <c r="CY133" s="227"/>
      <c r="CZ133" s="227"/>
      <c r="DA133" s="227"/>
      <c r="DB133" s="227"/>
      <c r="DC133" s="227"/>
      <c r="DD133" s="227"/>
      <c r="DE133" s="227"/>
      <c r="DF133" s="227"/>
      <c r="DG133" s="227"/>
      <c r="DH133" s="227"/>
      <c r="DI133" s="227"/>
      <c r="DJ133" s="227"/>
      <c r="DK133" s="227"/>
      <c r="DL133" s="227"/>
      <c r="DM133" s="227"/>
      <c r="DN133" s="227"/>
      <c r="DO133" s="227"/>
      <c r="DP133" s="227"/>
      <c r="DQ133" s="227"/>
      <c r="DR133" s="227"/>
      <c r="DS133" s="227"/>
      <c r="DT133" s="227"/>
      <c r="DU133" s="227"/>
      <c r="DV133" s="227"/>
      <c r="DW133" s="227"/>
      <c r="DX133" s="227"/>
      <c r="DY133" s="227"/>
      <c r="DZ133" s="227"/>
      <c r="EA133" s="227"/>
      <c r="EB133" s="227"/>
      <c r="EC133" s="227"/>
      <c r="ED133" s="227"/>
      <c r="EE133" s="227"/>
      <c r="EF133" s="227"/>
      <c r="EG133" s="227"/>
      <c r="EH133" s="227"/>
      <c r="EI133" s="227"/>
      <c r="EJ133" s="227"/>
      <c r="EK133" s="227"/>
      <c r="EL133" s="227"/>
      <c r="EM133" s="227"/>
      <c r="EN133" s="227"/>
      <c r="EO133" s="227"/>
      <c r="EP133" s="227"/>
      <c r="EQ133" s="227"/>
      <c r="ER133" s="227"/>
      <c r="ES133" s="227"/>
      <c r="ET133" s="227"/>
      <c r="EU133" s="227"/>
      <c r="EV133" s="227"/>
      <c r="EW133" s="227"/>
      <c r="EX133" s="227"/>
      <c r="EY133" s="227"/>
      <c r="EZ133" s="227"/>
      <c r="FA133" s="227"/>
      <c r="FB133" s="227"/>
      <c r="FC133" s="227"/>
      <c r="FD133" s="227"/>
      <c r="FE133" s="227"/>
      <c r="FF133" s="227"/>
      <c r="FG133" s="227"/>
      <c r="FH133" s="227"/>
      <c r="FI133" s="227"/>
      <c r="FJ133" s="227"/>
      <c r="FK133" s="227"/>
      <c r="FL133" s="227"/>
      <c r="FM133" s="227"/>
      <c r="FN133" s="227"/>
      <c r="FO133" s="227"/>
      <c r="FP133" s="227"/>
      <c r="FQ133" s="227"/>
      <c r="FR133" s="227"/>
      <c r="FS133" s="227"/>
      <c r="FT133" s="227"/>
      <c r="FU133" s="227"/>
      <c r="FV133" s="227"/>
      <c r="FW133" s="227"/>
      <c r="FX133" s="227"/>
      <c r="FY133" s="227"/>
      <c r="FZ133" s="227"/>
      <c r="GA133" s="227"/>
      <c r="GB133" s="227"/>
      <c r="GC133" s="227"/>
      <c r="GD133" s="227"/>
      <c r="GE133" s="227"/>
      <c r="GF133" s="227"/>
      <c r="GG133" s="227"/>
      <c r="GH133" s="227"/>
      <c r="GI133" s="227"/>
      <c r="GJ133" s="227"/>
      <c r="GK133" s="227"/>
      <c r="GL133" s="227"/>
      <c r="GM133" s="227"/>
      <c r="GN133" s="227"/>
      <c r="GO133" s="227"/>
      <c r="GP133" s="227"/>
      <c r="GQ133" s="227"/>
      <c r="GR133" s="227"/>
      <c r="GS133" s="227"/>
      <c r="GT133" s="227"/>
      <c r="GU133" s="227"/>
      <c r="GV133" s="227"/>
      <c r="GW133" s="227"/>
      <c r="GX133" s="227"/>
      <c r="GY133" s="227"/>
      <c r="GZ133" s="227"/>
      <c r="HA133" s="227"/>
      <c r="HB133" s="227"/>
      <c r="HC133" s="227"/>
      <c r="HD133" s="227"/>
      <c r="HE133" s="227"/>
      <c r="HF133" s="227"/>
      <c r="HG133" s="227"/>
      <c r="HH133" s="227"/>
      <c r="HI133" s="227"/>
      <c r="HJ133" s="227"/>
      <c r="HK133" s="227"/>
      <c r="HL133" s="227"/>
      <c r="HM133" s="227"/>
      <c r="HN133" s="227"/>
      <c r="HO133" s="227"/>
      <c r="HP133" s="227"/>
      <c r="HQ133" s="227"/>
      <c r="HR133" s="227"/>
      <c r="HS133" s="227"/>
      <c r="HT133" s="227"/>
      <c r="HU133" s="227"/>
      <c r="HV133" s="227"/>
      <c r="HW133" s="227"/>
      <c r="HX133" s="227"/>
      <c r="HY133" s="227"/>
      <c r="HZ133" s="227"/>
      <c r="IA133" s="227"/>
      <c r="IB133" s="227"/>
      <c r="IC133" s="227"/>
      <c r="ID133" s="227"/>
      <c r="IE133" s="227"/>
      <c r="IF133" s="227"/>
      <c r="IG133" s="227"/>
      <c r="IH133" s="227"/>
      <c r="II133" s="227"/>
      <c r="IJ133" s="227"/>
      <c r="IK133" s="227"/>
      <c r="IL133" s="227"/>
      <c r="IM133" s="227"/>
      <c r="IN133" s="227"/>
      <c r="IO133" s="227"/>
      <c r="IP133" s="227"/>
      <c r="IQ133" s="227"/>
      <c r="IR133" s="227"/>
      <c r="IS133" s="227"/>
      <c r="IT133" s="227"/>
      <c r="IU133" s="227"/>
      <c r="IV133" s="227"/>
      <c r="IW133" s="227"/>
      <c r="IX133" s="227"/>
      <c r="IY133" s="227"/>
      <c r="IZ133" s="227"/>
      <c r="JA133" s="227"/>
      <c r="JB133" s="227"/>
      <c r="JC133" s="227"/>
      <c r="JD133" s="227"/>
      <c r="JE133" s="227"/>
      <c r="JF133" s="227"/>
      <c r="JG133" s="227"/>
      <c r="JH133" s="227"/>
      <c r="JI133" s="227"/>
      <c r="JJ133" s="227"/>
      <c r="JK133" s="227"/>
      <c r="JL133" s="227"/>
      <c r="JM133" s="227"/>
      <c r="JN133" s="227"/>
      <c r="JO133" s="227"/>
      <c r="JP133" s="227"/>
      <c r="JQ133" s="227"/>
      <c r="JR133" s="227"/>
      <c r="JS133" s="227"/>
      <c r="JT133" s="227"/>
      <c r="JU133" s="227"/>
      <c r="JV133" s="227"/>
      <c r="JW133" s="227"/>
      <c r="JX133" s="227"/>
      <c r="JY133" s="227"/>
      <c r="JZ133" s="227"/>
      <c r="KA133" s="227"/>
      <c r="KB133" s="227"/>
      <c r="KC133" s="227"/>
      <c r="KD133" s="227"/>
      <c r="KE133" s="227"/>
      <c r="KF133" s="227"/>
      <c r="KG133" s="227"/>
      <c r="KH133" s="227"/>
      <c r="KI133" s="227"/>
      <c r="KJ133" s="227"/>
      <c r="KK133" s="227"/>
      <c r="KL133" s="227"/>
      <c r="KM133" s="227"/>
      <c r="KN133" s="227"/>
      <c r="KO133" s="227"/>
      <c r="KP133" s="227"/>
      <c r="KQ133" s="227"/>
      <c r="KR133" s="227"/>
      <c r="KS133" s="227"/>
      <c r="KT133" s="227"/>
      <c r="KU133" s="227"/>
      <c r="KV133" s="227"/>
      <c r="KW133" s="479"/>
    </row>
    <row r="134" spans="1:309" s="226" customFormat="1" ht="21" customHeight="1" thickBot="1">
      <c r="A134" s="109"/>
      <c r="B134" s="112">
        <v>128</v>
      </c>
      <c r="C134" s="116"/>
      <c r="D134" s="136" t="str">
        <f t="shared" si="12"/>
        <v/>
      </c>
      <c r="E134" s="138" t="str">
        <f t="shared" si="13"/>
        <v/>
      </c>
      <c r="F134" s="138" t="str">
        <f t="shared" si="14"/>
        <v/>
      </c>
      <c r="G134" s="138" t="str">
        <f t="shared" si="15"/>
        <v/>
      </c>
      <c r="H134" s="138" t="str">
        <f t="shared" si="16"/>
        <v/>
      </c>
      <c r="I134" s="228"/>
      <c r="J134" s="228"/>
      <c r="K134" s="228"/>
      <c r="L134" s="228"/>
      <c r="M134" s="228"/>
      <c r="N134" s="228"/>
      <c r="O134" s="228"/>
      <c r="P134" s="228"/>
      <c r="Q134" s="22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  <c r="AX134" s="228"/>
      <c r="AY134" s="228"/>
      <c r="AZ134" s="228"/>
      <c r="BA134" s="228"/>
      <c r="BB134" s="228"/>
      <c r="BC134" s="228"/>
      <c r="BD134" s="228"/>
      <c r="BE134" s="228"/>
      <c r="BF134" s="228"/>
      <c r="BG134" s="228"/>
      <c r="BH134" s="228"/>
      <c r="BI134" s="228"/>
      <c r="BJ134" s="228"/>
      <c r="BK134" s="228"/>
      <c r="BL134" s="228"/>
      <c r="BM134" s="228"/>
      <c r="BN134" s="228"/>
      <c r="BO134" s="228"/>
      <c r="BP134" s="228"/>
      <c r="BQ134" s="228"/>
      <c r="BR134" s="228"/>
      <c r="BS134" s="228"/>
      <c r="BT134" s="228"/>
      <c r="BU134" s="228"/>
      <c r="BV134" s="228"/>
      <c r="BW134" s="228"/>
      <c r="BX134" s="228"/>
      <c r="BY134" s="228"/>
      <c r="BZ134" s="228"/>
      <c r="CA134" s="228"/>
      <c r="CB134" s="228"/>
      <c r="CC134" s="228"/>
      <c r="CD134" s="228"/>
      <c r="CE134" s="228"/>
      <c r="CF134" s="228"/>
      <c r="CG134" s="228"/>
      <c r="CH134" s="228"/>
      <c r="CI134" s="228"/>
      <c r="CJ134" s="228"/>
      <c r="CK134" s="228"/>
      <c r="CL134" s="228"/>
      <c r="CM134" s="228"/>
      <c r="CN134" s="228"/>
      <c r="CO134" s="228"/>
      <c r="CP134" s="228"/>
      <c r="CQ134" s="228"/>
      <c r="CR134" s="228"/>
      <c r="CS134" s="228"/>
      <c r="CT134" s="228"/>
      <c r="CU134" s="228"/>
      <c r="CV134" s="228"/>
      <c r="CW134" s="228"/>
      <c r="CX134" s="228"/>
      <c r="CY134" s="228"/>
      <c r="CZ134" s="228"/>
      <c r="DA134" s="228"/>
      <c r="DB134" s="228"/>
      <c r="DC134" s="228"/>
      <c r="DD134" s="228"/>
      <c r="DE134" s="228"/>
      <c r="DF134" s="228"/>
      <c r="DG134" s="228"/>
      <c r="DH134" s="228"/>
      <c r="DI134" s="228"/>
      <c r="DJ134" s="228"/>
      <c r="DK134" s="228"/>
      <c r="DL134" s="228"/>
      <c r="DM134" s="228"/>
      <c r="DN134" s="228"/>
      <c r="DO134" s="228"/>
      <c r="DP134" s="228"/>
      <c r="DQ134" s="228"/>
      <c r="DR134" s="228"/>
      <c r="DS134" s="228"/>
      <c r="DT134" s="228"/>
      <c r="DU134" s="228"/>
      <c r="DV134" s="228"/>
      <c r="DW134" s="228"/>
      <c r="DX134" s="228"/>
      <c r="DY134" s="228"/>
      <c r="DZ134" s="228"/>
      <c r="EA134" s="228"/>
      <c r="EB134" s="228"/>
      <c r="EC134" s="228"/>
      <c r="ED134" s="228"/>
      <c r="EE134" s="228"/>
      <c r="EF134" s="228"/>
      <c r="EG134" s="228"/>
      <c r="EH134" s="228"/>
      <c r="EI134" s="228"/>
      <c r="EJ134" s="228"/>
      <c r="EK134" s="228"/>
      <c r="EL134" s="228"/>
      <c r="EM134" s="228"/>
      <c r="EN134" s="228"/>
      <c r="EO134" s="228"/>
      <c r="EP134" s="228"/>
      <c r="EQ134" s="228"/>
      <c r="ER134" s="228"/>
      <c r="ES134" s="228"/>
      <c r="ET134" s="228"/>
      <c r="EU134" s="228"/>
      <c r="EV134" s="228"/>
      <c r="EW134" s="228"/>
      <c r="EX134" s="228"/>
      <c r="EY134" s="228"/>
      <c r="EZ134" s="228"/>
      <c r="FA134" s="228"/>
      <c r="FB134" s="228"/>
      <c r="FC134" s="228"/>
      <c r="FD134" s="228"/>
      <c r="FE134" s="228"/>
      <c r="FF134" s="228"/>
      <c r="FG134" s="228"/>
      <c r="FH134" s="228"/>
      <c r="FI134" s="228"/>
      <c r="FJ134" s="228"/>
      <c r="FK134" s="228"/>
      <c r="FL134" s="228"/>
      <c r="FM134" s="228"/>
      <c r="FN134" s="228"/>
      <c r="FO134" s="228"/>
      <c r="FP134" s="228"/>
      <c r="FQ134" s="228"/>
      <c r="FR134" s="228"/>
      <c r="FS134" s="228"/>
      <c r="FT134" s="228"/>
      <c r="FU134" s="228"/>
      <c r="FV134" s="228"/>
      <c r="FW134" s="228"/>
      <c r="FX134" s="228"/>
      <c r="FY134" s="228"/>
      <c r="FZ134" s="228"/>
      <c r="GA134" s="228"/>
      <c r="GB134" s="228"/>
      <c r="GC134" s="228"/>
      <c r="GD134" s="228"/>
      <c r="GE134" s="228"/>
      <c r="GF134" s="228"/>
      <c r="GG134" s="228"/>
      <c r="GH134" s="228"/>
      <c r="GI134" s="228"/>
      <c r="GJ134" s="228"/>
      <c r="GK134" s="228"/>
      <c r="GL134" s="228"/>
      <c r="GM134" s="228"/>
      <c r="GN134" s="228"/>
      <c r="GO134" s="228"/>
      <c r="GP134" s="228"/>
      <c r="GQ134" s="228"/>
      <c r="GR134" s="228"/>
      <c r="GS134" s="228"/>
      <c r="GT134" s="228"/>
      <c r="GU134" s="228"/>
      <c r="GV134" s="228"/>
      <c r="GW134" s="228"/>
      <c r="GX134" s="228"/>
      <c r="GY134" s="228"/>
      <c r="GZ134" s="228"/>
      <c r="HA134" s="228"/>
      <c r="HB134" s="228"/>
      <c r="HC134" s="228"/>
      <c r="HD134" s="228"/>
      <c r="HE134" s="228"/>
      <c r="HF134" s="228"/>
      <c r="HG134" s="228"/>
      <c r="HH134" s="228"/>
      <c r="HI134" s="228"/>
      <c r="HJ134" s="228"/>
      <c r="HK134" s="228"/>
      <c r="HL134" s="228"/>
      <c r="HM134" s="228"/>
      <c r="HN134" s="228"/>
      <c r="HO134" s="228"/>
      <c r="HP134" s="228"/>
      <c r="HQ134" s="228"/>
      <c r="HR134" s="228"/>
      <c r="HS134" s="228"/>
      <c r="HT134" s="228"/>
      <c r="HU134" s="228"/>
      <c r="HV134" s="228"/>
      <c r="HW134" s="228"/>
      <c r="HX134" s="228"/>
      <c r="HY134" s="228"/>
      <c r="HZ134" s="228"/>
      <c r="IA134" s="228"/>
      <c r="IB134" s="228"/>
      <c r="IC134" s="228"/>
      <c r="ID134" s="228"/>
      <c r="IE134" s="228"/>
      <c r="IF134" s="228"/>
      <c r="IG134" s="228"/>
      <c r="IH134" s="228"/>
      <c r="II134" s="228"/>
      <c r="IJ134" s="228"/>
      <c r="IK134" s="228"/>
      <c r="IL134" s="228"/>
      <c r="IM134" s="228"/>
      <c r="IN134" s="228"/>
      <c r="IO134" s="228"/>
      <c r="IP134" s="228"/>
      <c r="IQ134" s="228"/>
      <c r="IR134" s="228"/>
      <c r="IS134" s="228"/>
      <c r="IT134" s="228"/>
      <c r="IU134" s="228"/>
      <c r="IV134" s="228"/>
      <c r="IW134" s="228"/>
      <c r="IX134" s="228"/>
      <c r="IY134" s="228"/>
      <c r="IZ134" s="228"/>
      <c r="JA134" s="228"/>
      <c r="JB134" s="228"/>
      <c r="JC134" s="228"/>
      <c r="JD134" s="228"/>
      <c r="JE134" s="228"/>
      <c r="JF134" s="228"/>
      <c r="JG134" s="228"/>
      <c r="JH134" s="228"/>
      <c r="JI134" s="228"/>
      <c r="JJ134" s="228"/>
      <c r="JK134" s="228"/>
      <c r="JL134" s="228"/>
      <c r="JM134" s="228"/>
      <c r="JN134" s="228"/>
      <c r="JO134" s="228"/>
      <c r="JP134" s="228"/>
      <c r="JQ134" s="228"/>
      <c r="JR134" s="228"/>
      <c r="JS134" s="228"/>
      <c r="JT134" s="228"/>
      <c r="JU134" s="228"/>
      <c r="JV134" s="228"/>
      <c r="JW134" s="228"/>
      <c r="JX134" s="228"/>
      <c r="JY134" s="228"/>
      <c r="JZ134" s="228"/>
      <c r="KA134" s="228"/>
      <c r="KB134" s="228"/>
      <c r="KC134" s="228"/>
      <c r="KD134" s="228"/>
      <c r="KE134" s="228"/>
      <c r="KF134" s="228"/>
      <c r="KG134" s="228"/>
      <c r="KH134" s="228"/>
      <c r="KI134" s="228"/>
      <c r="KJ134" s="228"/>
      <c r="KK134" s="228"/>
      <c r="KL134" s="228"/>
      <c r="KM134" s="228"/>
      <c r="KN134" s="228"/>
      <c r="KO134" s="228"/>
      <c r="KP134" s="228"/>
      <c r="KQ134" s="228"/>
      <c r="KR134" s="228"/>
      <c r="KS134" s="228"/>
      <c r="KT134" s="228"/>
      <c r="KU134" s="228"/>
      <c r="KV134" s="228"/>
      <c r="KW134" s="479"/>
    </row>
    <row r="135" spans="1:309" s="226" customFormat="1" ht="21" customHeight="1">
      <c r="A135" s="109"/>
      <c r="B135" s="112">
        <v>129</v>
      </c>
      <c r="C135" s="53"/>
      <c r="D135" s="132" t="str">
        <f t="shared" ref="D135:D198" si="17">_xlfn.IFNA(VLOOKUP(C135,detailsof_programs,2,FALSE),"")</f>
        <v/>
      </c>
      <c r="E135" s="132" t="str">
        <f t="shared" ref="E135:E198" si="18">_xlfn.IFNA(VLOOKUP(C135,detailsof_programs,6,FALSE),"")</f>
        <v/>
      </c>
      <c r="F135" s="132" t="str">
        <f t="shared" ref="F135:F198" si="19">_xlfn.IFNA(VLOOKUP(C135,detailsof_programs,4,FALSE),"")</f>
        <v/>
      </c>
      <c r="G135" s="132" t="str">
        <f t="shared" ref="G135:G198" si="20">_xlfn.IFNA(VLOOKUP(C135,detailsof_programs,5,FALSE),"")</f>
        <v/>
      </c>
      <c r="H135" s="213" t="str">
        <f t="shared" ref="H135:H198" si="21">_xlfn.IFNA(VLOOKUP(C135,detailsof_programs,3,FALSE),"")</f>
        <v/>
      </c>
      <c r="I135" s="227"/>
      <c r="J135" s="227"/>
      <c r="K135" s="227"/>
      <c r="L135" s="227"/>
      <c r="M135" s="227"/>
      <c r="N135" s="227"/>
      <c r="O135" s="227"/>
      <c r="P135" s="227"/>
      <c r="Q135" s="227"/>
      <c r="R135" s="227"/>
      <c r="S135" s="227"/>
      <c r="T135" s="227"/>
      <c r="U135" s="227"/>
      <c r="V135" s="227"/>
      <c r="W135" s="227"/>
      <c r="X135" s="227"/>
      <c r="Y135" s="227"/>
      <c r="Z135" s="227"/>
      <c r="AA135" s="227"/>
      <c r="AB135" s="227"/>
      <c r="AC135" s="227"/>
      <c r="AD135" s="227"/>
      <c r="AE135" s="227"/>
      <c r="AF135" s="227"/>
      <c r="AG135" s="227"/>
      <c r="AH135" s="227"/>
      <c r="AI135" s="227"/>
      <c r="AJ135" s="227"/>
      <c r="AK135" s="227"/>
      <c r="AL135" s="227"/>
      <c r="AM135" s="227"/>
      <c r="AN135" s="227"/>
      <c r="AO135" s="227"/>
      <c r="AP135" s="227"/>
      <c r="AQ135" s="227"/>
      <c r="AR135" s="227"/>
      <c r="AS135" s="227"/>
      <c r="AT135" s="227"/>
      <c r="AU135" s="227"/>
      <c r="AV135" s="227"/>
      <c r="AW135" s="227"/>
      <c r="AX135" s="227"/>
      <c r="AY135" s="227"/>
      <c r="AZ135" s="227"/>
      <c r="BA135" s="227"/>
      <c r="BB135" s="227"/>
      <c r="BC135" s="227"/>
      <c r="BD135" s="227"/>
      <c r="BE135" s="227"/>
      <c r="BF135" s="227"/>
      <c r="BG135" s="227"/>
      <c r="BH135" s="227"/>
      <c r="BI135" s="227"/>
      <c r="BJ135" s="227"/>
      <c r="BK135" s="227"/>
      <c r="BL135" s="227"/>
      <c r="BM135" s="227"/>
      <c r="BN135" s="227"/>
      <c r="BO135" s="227"/>
      <c r="BP135" s="227"/>
      <c r="BQ135" s="227"/>
      <c r="BR135" s="227"/>
      <c r="BS135" s="227"/>
      <c r="BT135" s="227"/>
      <c r="BU135" s="227"/>
      <c r="BV135" s="227"/>
      <c r="BW135" s="227"/>
      <c r="BX135" s="227"/>
      <c r="BY135" s="227"/>
      <c r="BZ135" s="227"/>
      <c r="CA135" s="227"/>
      <c r="CB135" s="227"/>
      <c r="CC135" s="227"/>
      <c r="CD135" s="227"/>
      <c r="CE135" s="227"/>
      <c r="CF135" s="227"/>
      <c r="CG135" s="227"/>
      <c r="CH135" s="227"/>
      <c r="CI135" s="227"/>
      <c r="CJ135" s="227"/>
      <c r="CK135" s="227"/>
      <c r="CL135" s="227"/>
      <c r="CM135" s="227"/>
      <c r="CN135" s="227"/>
      <c r="CO135" s="227"/>
      <c r="CP135" s="227"/>
      <c r="CQ135" s="227"/>
      <c r="CR135" s="227"/>
      <c r="CS135" s="227"/>
      <c r="CT135" s="227"/>
      <c r="CU135" s="227"/>
      <c r="CV135" s="227"/>
      <c r="CW135" s="227"/>
      <c r="CX135" s="227"/>
      <c r="CY135" s="227"/>
      <c r="CZ135" s="227"/>
      <c r="DA135" s="227"/>
      <c r="DB135" s="227"/>
      <c r="DC135" s="227"/>
      <c r="DD135" s="227"/>
      <c r="DE135" s="227"/>
      <c r="DF135" s="227"/>
      <c r="DG135" s="227"/>
      <c r="DH135" s="227"/>
      <c r="DI135" s="227"/>
      <c r="DJ135" s="227"/>
      <c r="DK135" s="227"/>
      <c r="DL135" s="227"/>
      <c r="DM135" s="227"/>
      <c r="DN135" s="227"/>
      <c r="DO135" s="227"/>
      <c r="DP135" s="227"/>
      <c r="DQ135" s="227"/>
      <c r="DR135" s="227"/>
      <c r="DS135" s="227"/>
      <c r="DT135" s="227"/>
      <c r="DU135" s="227"/>
      <c r="DV135" s="227"/>
      <c r="DW135" s="227"/>
      <c r="DX135" s="227"/>
      <c r="DY135" s="227"/>
      <c r="DZ135" s="227"/>
      <c r="EA135" s="227"/>
      <c r="EB135" s="227"/>
      <c r="EC135" s="227"/>
      <c r="ED135" s="227"/>
      <c r="EE135" s="227"/>
      <c r="EF135" s="227"/>
      <c r="EG135" s="227"/>
      <c r="EH135" s="227"/>
      <c r="EI135" s="227"/>
      <c r="EJ135" s="227"/>
      <c r="EK135" s="227"/>
      <c r="EL135" s="227"/>
      <c r="EM135" s="227"/>
      <c r="EN135" s="227"/>
      <c r="EO135" s="227"/>
      <c r="EP135" s="227"/>
      <c r="EQ135" s="227"/>
      <c r="ER135" s="227"/>
      <c r="ES135" s="227"/>
      <c r="ET135" s="227"/>
      <c r="EU135" s="227"/>
      <c r="EV135" s="227"/>
      <c r="EW135" s="227"/>
      <c r="EX135" s="227"/>
      <c r="EY135" s="227"/>
      <c r="EZ135" s="227"/>
      <c r="FA135" s="227"/>
      <c r="FB135" s="227"/>
      <c r="FC135" s="227"/>
      <c r="FD135" s="227"/>
      <c r="FE135" s="227"/>
      <c r="FF135" s="227"/>
      <c r="FG135" s="227"/>
      <c r="FH135" s="227"/>
      <c r="FI135" s="227"/>
      <c r="FJ135" s="227"/>
      <c r="FK135" s="227"/>
      <c r="FL135" s="227"/>
      <c r="FM135" s="227"/>
      <c r="FN135" s="227"/>
      <c r="FO135" s="227"/>
      <c r="FP135" s="227"/>
      <c r="FQ135" s="227"/>
      <c r="FR135" s="227"/>
      <c r="FS135" s="227"/>
      <c r="FT135" s="227"/>
      <c r="FU135" s="227"/>
      <c r="FV135" s="227"/>
      <c r="FW135" s="227"/>
      <c r="FX135" s="227"/>
      <c r="FY135" s="227"/>
      <c r="FZ135" s="227"/>
      <c r="GA135" s="227"/>
      <c r="GB135" s="227"/>
      <c r="GC135" s="227"/>
      <c r="GD135" s="227"/>
      <c r="GE135" s="227"/>
      <c r="GF135" s="227"/>
      <c r="GG135" s="227"/>
      <c r="GH135" s="227"/>
      <c r="GI135" s="227"/>
      <c r="GJ135" s="227"/>
      <c r="GK135" s="227"/>
      <c r="GL135" s="227"/>
      <c r="GM135" s="227"/>
      <c r="GN135" s="227"/>
      <c r="GO135" s="227"/>
      <c r="GP135" s="227"/>
      <c r="GQ135" s="227"/>
      <c r="GR135" s="227"/>
      <c r="GS135" s="227"/>
      <c r="GT135" s="227"/>
      <c r="GU135" s="227"/>
      <c r="GV135" s="227"/>
      <c r="GW135" s="227"/>
      <c r="GX135" s="227"/>
      <c r="GY135" s="227"/>
      <c r="GZ135" s="227"/>
      <c r="HA135" s="227"/>
      <c r="HB135" s="227"/>
      <c r="HC135" s="227"/>
      <c r="HD135" s="227"/>
      <c r="HE135" s="227"/>
      <c r="HF135" s="227"/>
      <c r="HG135" s="227"/>
      <c r="HH135" s="227"/>
      <c r="HI135" s="227"/>
      <c r="HJ135" s="227"/>
      <c r="HK135" s="227"/>
      <c r="HL135" s="227"/>
      <c r="HM135" s="227"/>
      <c r="HN135" s="227"/>
      <c r="HO135" s="227"/>
      <c r="HP135" s="227"/>
      <c r="HQ135" s="227"/>
      <c r="HR135" s="227"/>
      <c r="HS135" s="227"/>
      <c r="HT135" s="227"/>
      <c r="HU135" s="227"/>
      <c r="HV135" s="227"/>
      <c r="HW135" s="227"/>
      <c r="HX135" s="227"/>
      <c r="HY135" s="227"/>
      <c r="HZ135" s="227"/>
      <c r="IA135" s="227"/>
      <c r="IB135" s="227"/>
      <c r="IC135" s="227"/>
      <c r="ID135" s="227"/>
      <c r="IE135" s="227"/>
      <c r="IF135" s="227"/>
      <c r="IG135" s="227"/>
      <c r="IH135" s="227"/>
      <c r="II135" s="227"/>
      <c r="IJ135" s="227"/>
      <c r="IK135" s="227"/>
      <c r="IL135" s="227"/>
      <c r="IM135" s="227"/>
      <c r="IN135" s="227"/>
      <c r="IO135" s="227"/>
      <c r="IP135" s="227"/>
      <c r="IQ135" s="227"/>
      <c r="IR135" s="227"/>
      <c r="IS135" s="227"/>
      <c r="IT135" s="227"/>
      <c r="IU135" s="227"/>
      <c r="IV135" s="227"/>
      <c r="IW135" s="227"/>
      <c r="IX135" s="227"/>
      <c r="IY135" s="227"/>
      <c r="IZ135" s="227"/>
      <c r="JA135" s="227"/>
      <c r="JB135" s="227"/>
      <c r="JC135" s="227"/>
      <c r="JD135" s="227"/>
      <c r="JE135" s="227"/>
      <c r="JF135" s="227"/>
      <c r="JG135" s="227"/>
      <c r="JH135" s="227"/>
      <c r="JI135" s="227"/>
      <c r="JJ135" s="227"/>
      <c r="JK135" s="227"/>
      <c r="JL135" s="227"/>
      <c r="JM135" s="227"/>
      <c r="JN135" s="227"/>
      <c r="JO135" s="227"/>
      <c r="JP135" s="227"/>
      <c r="JQ135" s="227"/>
      <c r="JR135" s="227"/>
      <c r="JS135" s="227"/>
      <c r="JT135" s="227"/>
      <c r="JU135" s="227"/>
      <c r="JV135" s="227"/>
      <c r="JW135" s="227"/>
      <c r="JX135" s="227"/>
      <c r="JY135" s="227"/>
      <c r="JZ135" s="227"/>
      <c r="KA135" s="227"/>
      <c r="KB135" s="227"/>
      <c r="KC135" s="227"/>
      <c r="KD135" s="227"/>
      <c r="KE135" s="227"/>
      <c r="KF135" s="227"/>
      <c r="KG135" s="227"/>
      <c r="KH135" s="227"/>
      <c r="KI135" s="227"/>
      <c r="KJ135" s="227"/>
      <c r="KK135" s="227"/>
      <c r="KL135" s="227"/>
      <c r="KM135" s="227"/>
      <c r="KN135" s="227"/>
      <c r="KO135" s="227"/>
      <c r="KP135" s="227"/>
      <c r="KQ135" s="227"/>
      <c r="KR135" s="227"/>
      <c r="KS135" s="227"/>
      <c r="KT135" s="227"/>
      <c r="KU135" s="227"/>
      <c r="KV135" s="227"/>
      <c r="KW135" s="479"/>
    </row>
    <row r="136" spans="1:309" s="226" customFormat="1" ht="21" customHeight="1" thickBot="1">
      <c r="A136" s="109"/>
      <c r="B136" s="112">
        <v>130</v>
      </c>
      <c r="C136" s="116"/>
      <c r="D136" s="136" t="str">
        <f t="shared" si="17"/>
        <v/>
      </c>
      <c r="E136" s="138" t="str">
        <f t="shared" si="18"/>
        <v/>
      </c>
      <c r="F136" s="138" t="str">
        <f t="shared" si="19"/>
        <v/>
      </c>
      <c r="G136" s="138" t="str">
        <f t="shared" si="20"/>
        <v/>
      </c>
      <c r="H136" s="138" t="str">
        <f t="shared" si="21"/>
        <v/>
      </c>
      <c r="I136" s="228"/>
      <c r="J136" s="228"/>
      <c r="K136" s="228"/>
      <c r="L136" s="228"/>
      <c r="M136" s="228"/>
      <c r="N136" s="228"/>
      <c r="O136" s="228"/>
      <c r="P136" s="228"/>
      <c r="Q136" s="22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  <c r="AX136" s="228"/>
      <c r="AY136" s="228"/>
      <c r="AZ136" s="228"/>
      <c r="BA136" s="228"/>
      <c r="BB136" s="228"/>
      <c r="BC136" s="228"/>
      <c r="BD136" s="228"/>
      <c r="BE136" s="228"/>
      <c r="BF136" s="228"/>
      <c r="BG136" s="228"/>
      <c r="BH136" s="228"/>
      <c r="BI136" s="228"/>
      <c r="BJ136" s="228"/>
      <c r="BK136" s="228"/>
      <c r="BL136" s="228"/>
      <c r="BM136" s="228"/>
      <c r="BN136" s="228"/>
      <c r="BO136" s="228"/>
      <c r="BP136" s="228"/>
      <c r="BQ136" s="228"/>
      <c r="BR136" s="228"/>
      <c r="BS136" s="228"/>
      <c r="BT136" s="228"/>
      <c r="BU136" s="228"/>
      <c r="BV136" s="228"/>
      <c r="BW136" s="228"/>
      <c r="BX136" s="228"/>
      <c r="BY136" s="228"/>
      <c r="BZ136" s="228"/>
      <c r="CA136" s="228"/>
      <c r="CB136" s="228"/>
      <c r="CC136" s="228"/>
      <c r="CD136" s="228"/>
      <c r="CE136" s="228"/>
      <c r="CF136" s="228"/>
      <c r="CG136" s="228"/>
      <c r="CH136" s="228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8"/>
      <c r="DC136" s="228"/>
      <c r="DD136" s="228"/>
      <c r="DE136" s="228"/>
      <c r="DF136" s="228"/>
      <c r="DG136" s="228"/>
      <c r="DH136" s="228"/>
      <c r="DI136" s="228"/>
      <c r="DJ136" s="228"/>
      <c r="DK136" s="228"/>
      <c r="DL136" s="228"/>
      <c r="DM136" s="228"/>
      <c r="DN136" s="228"/>
      <c r="DO136" s="228"/>
      <c r="DP136" s="228"/>
      <c r="DQ136" s="228"/>
      <c r="DR136" s="228"/>
      <c r="DS136" s="228"/>
      <c r="DT136" s="228"/>
      <c r="DU136" s="228"/>
      <c r="DV136" s="228"/>
      <c r="DW136" s="228"/>
      <c r="DX136" s="228"/>
      <c r="DY136" s="228"/>
      <c r="DZ136" s="228"/>
      <c r="EA136" s="228"/>
      <c r="EB136" s="228"/>
      <c r="EC136" s="228"/>
      <c r="ED136" s="228"/>
      <c r="EE136" s="228"/>
      <c r="EF136" s="228"/>
      <c r="EG136" s="228"/>
      <c r="EH136" s="228"/>
      <c r="EI136" s="228"/>
      <c r="EJ136" s="228"/>
      <c r="EK136" s="228"/>
      <c r="EL136" s="228"/>
      <c r="EM136" s="228"/>
      <c r="EN136" s="228"/>
      <c r="EO136" s="228"/>
      <c r="EP136" s="228"/>
      <c r="EQ136" s="228"/>
      <c r="ER136" s="228"/>
      <c r="ES136" s="228"/>
      <c r="ET136" s="228"/>
      <c r="EU136" s="228"/>
      <c r="EV136" s="228"/>
      <c r="EW136" s="228"/>
      <c r="EX136" s="228"/>
      <c r="EY136" s="228"/>
      <c r="EZ136" s="228"/>
      <c r="FA136" s="228"/>
      <c r="FB136" s="228"/>
      <c r="FC136" s="228"/>
      <c r="FD136" s="228"/>
      <c r="FE136" s="228"/>
      <c r="FF136" s="228"/>
      <c r="FG136" s="228"/>
      <c r="FH136" s="228"/>
      <c r="FI136" s="228"/>
      <c r="FJ136" s="228"/>
      <c r="FK136" s="228"/>
      <c r="FL136" s="228"/>
      <c r="FM136" s="228"/>
      <c r="FN136" s="228"/>
      <c r="FO136" s="228"/>
      <c r="FP136" s="228"/>
      <c r="FQ136" s="228"/>
      <c r="FR136" s="228"/>
      <c r="FS136" s="228"/>
      <c r="FT136" s="228"/>
      <c r="FU136" s="228"/>
      <c r="FV136" s="228"/>
      <c r="FW136" s="228"/>
      <c r="FX136" s="228"/>
      <c r="FY136" s="228"/>
      <c r="FZ136" s="228"/>
      <c r="GA136" s="228"/>
      <c r="GB136" s="228"/>
      <c r="GC136" s="228"/>
      <c r="GD136" s="228"/>
      <c r="GE136" s="228"/>
      <c r="GF136" s="228"/>
      <c r="GG136" s="228"/>
      <c r="GH136" s="228"/>
      <c r="GI136" s="228"/>
      <c r="GJ136" s="228"/>
      <c r="GK136" s="228"/>
      <c r="GL136" s="228"/>
      <c r="GM136" s="228"/>
      <c r="GN136" s="228"/>
      <c r="GO136" s="228"/>
      <c r="GP136" s="228"/>
      <c r="GQ136" s="228"/>
      <c r="GR136" s="228"/>
      <c r="GS136" s="228"/>
      <c r="GT136" s="228"/>
      <c r="GU136" s="228"/>
      <c r="GV136" s="228"/>
      <c r="GW136" s="228"/>
      <c r="GX136" s="228"/>
      <c r="GY136" s="228"/>
      <c r="GZ136" s="228"/>
      <c r="HA136" s="228"/>
      <c r="HB136" s="228"/>
      <c r="HC136" s="228"/>
      <c r="HD136" s="228"/>
      <c r="HE136" s="228"/>
      <c r="HF136" s="228"/>
      <c r="HG136" s="228"/>
      <c r="HH136" s="228"/>
      <c r="HI136" s="228"/>
      <c r="HJ136" s="228"/>
      <c r="HK136" s="228"/>
      <c r="HL136" s="228"/>
      <c r="HM136" s="228"/>
      <c r="HN136" s="228"/>
      <c r="HO136" s="228"/>
      <c r="HP136" s="228"/>
      <c r="HQ136" s="228"/>
      <c r="HR136" s="228"/>
      <c r="HS136" s="228"/>
      <c r="HT136" s="228"/>
      <c r="HU136" s="228"/>
      <c r="HV136" s="228"/>
      <c r="HW136" s="228"/>
      <c r="HX136" s="228"/>
      <c r="HY136" s="228"/>
      <c r="HZ136" s="228"/>
      <c r="IA136" s="228"/>
      <c r="IB136" s="228"/>
      <c r="IC136" s="228"/>
      <c r="ID136" s="228"/>
      <c r="IE136" s="228"/>
      <c r="IF136" s="228"/>
      <c r="IG136" s="228"/>
      <c r="IH136" s="228"/>
      <c r="II136" s="228"/>
      <c r="IJ136" s="228"/>
      <c r="IK136" s="228"/>
      <c r="IL136" s="228"/>
      <c r="IM136" s="228"/>
      <c r="IN136" s="228"/>
      <c r="IO136" s="228"/>
      <c r="IP136" s="228"/>
      <c r="IQ136" s="228"/>
      <c r="IR136" s="228"/>
      <c r="IS136" s="228"/>
      <c r="IT136" s="228"/>
      <c r="IU136" s="228"/>
      <c r="IV136" s="228"/>
      <c r="IW136" s="228"/>
      <c r="IX136" s="228"/>
      <c r="IY136" s="228"/>
      <c r="IZ136" s="228"/>
      <c r="JA136" s="228"/>
      <c r="JB136" s="228"/>
      <c r="JC136" s="228"/>
      <c r="JD136" s="228"/>
      <c r="JE136" s="228"/>
      <c r="JF136" s="228"/>
      <c r="JG136" s="228"/>
      <c r="JH136" s="228"/>
      <c r="JI136" s="228"/>
      <c r="JJ136" s="228"/>
      <c r="JK136" s="228"/>
      <c r="JL136" s="228"/>
      <c r="JM136" s="228"/>
      <c r="JN136" s="228"/>
      <c r="JO136" s="228"/>
      <c r="JP136" s="228"/>
      <c r="JQ136" s="228"/>
      <c r="JR136" s="228"/>
      <c r="JS136" s="228"/>
      <c r="JT136" s="228"/>
      <c r="JU136" s="228"/>
      <c r="JV136" s="228"/>
      <c r="JW136" s="228"/>
      <c r="JX136" s="228"/>
      <c r="JY136" s="228"/>
      <c r="JZ136" s="228"/>
      <c r="KA136" s="228"/>
      <c r="KB136" s="228"/>
      <c r="KC136" s="228"/>
      <c r="KD136" s="228"/>
      <c r="KE136" s="228"/>
      <c r="KF136" s="228"/>
      <c r="KG136" s="228"/>
      <c r="KH136" s="228"/>
      <c r="KI136" s="228"/>
      <c r="KJ136" s="228"/>
      <c r="KK136" s="228"/>
      <c r="KL136" s="228"/>
      <c r="KM136" s="228"/>
      <c r="KN136" s="228"/>
      <c r="KO136" s="228"/>
      <c r="KP136" s="228"/>
      <c r="KQ136" s="228"/>
      <c r="KR136" s="228"/>
      <c r="KS136" s="228"/>
      <c r="KT136" s="228"/>
      <c r="KU136" s="228"/>
      <c r="KV136" s="228"/>
      <c r="KW136" s="479"/>
    </row>
    <row r="137" spans="1:309" s="226" customFormat="1" ht="21" customHeight="1">
      <c r="A137" s="109"/>
      <c r="B137" s="112">
        <v>131</v>
      </c>
      <c r="C137" s="53"/>
      <c r="D137" s="132" t="str">
        <f t="shared" si="17"/>
        <v/>
      </c>
      <c r="E137" s="132" t="str">
        <f t="shared" si="18"/>
        <v/>
      </c>
      <c r="F137" s="132" t="str">
        <f t="shared" si="19"/>
        <v/>
      </c>
      <c r="G137" s="132" t="str">
        <f t="shared" si="20"/>
        <v/>
      </c>
      <c r="H137" s="213" t="str">
        <f t="shared" si="21"/>
        <v/>
      </c>
      <c r="I137" s="227"/>
      <c r="J137" s="227"/>
      <c r="K137" s="227"/>
      <c r="L137" s="227"/>
      <c r="M137" s="227"/>
      <c r="N137" s="227"/>
      <c r="O137" s="227"/>
      <c r="P137" s="227"/>
      <c r="Q137" s="227"/>
      <c r="R137" s="227"/>
      <c r="S137" s="227"/>
      <c r="T137" s="227"/>
      <c r="U137" s="227"/>
      <c r="V137" s="227"/>
      <c r="W137" s="227"/>
      <c r="X137" s="227"/>
      <c r="Y137" s="227"/>
      <c r="Z137" s="227"/>
      <c r="AA137" s="227"/>
      <c r="AB137" s="227"/>
      <c r="AC137" s="227"/>
      <c r="AD137" s="227"/>
      <c r="AE137" s="227"/>
      <c r="AF137" s="227"/>
      <c r="AG137" s="227"/>
      <c r="AH137" s="227"/>
      <c r="AI137" s="227"/>
      <c r="AJ137" s="227"/>
      <c r="AK137" s="227"/>
      <c r="AL137" s="227"/>
      <c r="AM137" s="227"/>
      <c r="AN137" s="227"/>
      <c r="AO137" s="227"/>
      <c r="AP137" s="227"/>
      <c r="AQ137" s="227"/>
      <c r="AR137" s="227"/>
      <c r="AS137" s="227"/>
      <c r="AT137" s="227"/>
      <c r="AU137" s="227"/>
      <c r="AV137" s="227"/>
      <c r="AW137" s="227"/>
      <c r="AX137" s="227"/>
      <c r="AY137" s="227"/>
      <c r="AZ137" s="227"/>
      <c r="BA137" s="227"/>
      <c r="BB137" s="227"/>
      <c r="BC137" s="227"/>
      <c r="BD137" s="227"/>
      <c r="BE137" s="227"/>
      <c r="BF137" s="227"/>
      <c r="BG137" s="227"/>
      <c r="BH137" s="227"/>
      <c r="BI137" s="227"/>
      <c r="BJ137" s="227"/>
      <c r="BK137" s="227"/>
      <c r="BL137" s="227"/>
      <c r="BM137" s="227"/>
      <c r="BN137" s="227"/>
      <c r="BO137" s="227"/>
      <c r="BP137" s="227"/>
      <c r="BQ137" s="227"/>
      <c r="BR137" s="227"/>
      <c r="BS137" s="227"/>
      <c r="BT137" s="227"/>
      <c r="BU137" s="227"/>
      <c r="BV137" s="227"/>
      <c r="BW137" s="227"/>
      <c r="BX137" s="227"/>
      <c r="BY137" s="227"/>
      <c r="BZ137" s="227"/>
      <c r="CA137" s="227"/>
      <c r="CB137" s="227"/>
      <c r="CC137" s="227"/>
      <c r="CD137" s="227"/>
      <c r="CE137" s="227"/>
      <c r="CF137" s="227"/>
      <c r="CG137" s="227"/>
      <c r="CH137" s="227"/>
      <c r="CI137" s="227"/>
      <c r="CJ137" s="227"/>
      <c r="CK137" s="227"/>
      <c r="CL137" s="227"/>
      <c r="CM137" s="227"/>
      <c r="CN137" s="227"/>
      <c r="CO137" s="227"/>
      <c r="CP137" s="227"/>
      <c r="CQ137" s="227"/>
      <c r="CR137" s="227"/>
      <c r="CS137" s="227"/>
      <c r="CT137" s="227"/>
      <c r="CU137" s="227"/>
      <c r="CV137" s="227"/>
      <c r="CW137" s="227"/>
      <c r="CX137" s="227"/>
      <c r="CY137" s="227"/>
      <c r="CZ137" s="227"/>
      <c r="DA137" s="227"/>
      <c r="DB137" s="227"/>
      <c r="DC137" s="227"/>
      <c r="DD137" s="227"/>
      <c r="DE137" s="227"/>
      <c r="DF137" s="227"/>
      <c r="DG137" s="227"/>
      <c r="DH137" s="227"/>
      <c r="DI137" s="227"/>
      <c r="DJ137" s="227"/>
      <c r="DK137" s="227"/>
      <c r="DL137" s="227"/>
      <c r="DM137" s="227"/>
      <c r="DN137" s="227"/>
      <c r="DO137" s="227"/>
      <c r="DP137" s="227"/>
      <c r="DQ137" s="227"/>
      <c r="DR137" s="227"/>
      <c r="DS137" s="227"/>
      <c r="DT137" s="227"/>
      <c r="DU137" s="227"/>
      <c r="DV137" s="227"/>
      <c r="DW137" s="227"/>
      <c r="DX137" s="227"/>
      <c r="DY137" s="227"/>
      <c r="DZ137" s="227"/>
      <c r="EA137" s="227"/>
      <c r="EB137" s="227"/>
      <c r="EC137" s="227"/>
      <c r="ED137" s="227"/>
      <c r="EE137" s="227"/>
      <c r="EF137" s="227"/>
      <c r="EG137" s="227"/>
      <c r="EH137" s="227"/>
      <c r="EI137" s="227"/>
      <c r="EJ137" s="227"/>
      <c r="EK137" s="227"/>
      <c r="EL137" s="227"/>
      <c r="EM137" s="227"/>
      <c r="EN137" s="227"/>
      <c r="EO137" s="227"/>
      <c r="EP137" s="227"/>
      <c r="EQ137" s="227"/>
      <c r="ER137" s="227"/>
      <c r="ES137" s="227"/>
      <c r="ET137" s="227"/>
      <c r="EU137" s="227"/>
      <c r="EV137" s="227"/>
      <c r="EW137" s="227"/>
      <c r="EX137" s="227"/>
      <c r="EY137" s="227"/>
      <c r="EZ137" s="227"/>
      <c r="FA137" s="227"/>
      <c r="FB137" s="227"/>
      <c r="FC137" s="227"/>
      <c r="FD137" s="227"/>
      <c r="FE137" s="227"/>
      <c r="FF137" s="227"/>
      <c r="FG137" s="227"/>
      <c r="FH137" s="227"/>
      <c r="FI137" s="227"/>
      <c r="FJ137" s="227"/>
      <c r="FK137" s="227"/>
      <c r="FL137" s="227"/>
      <c r="FM137" s="227"/>
      <c r="FN137" s="227"/>
      <c r="FO137" s="227"/>
      <c r="FP137" s="227"/>
      <c r="FQ137" s="227"/>
      <c r="FR137" s="227"/>
      <c r="FS137" s="227"/>
      <c r="FT137" s="227"/>
      <c r="FU137" s="227"/>
      <c r="FV137" s="227"/>
      <c r="FW137" s="227"/>
      <c r="FX137" s="227"/>
      <c r="FY137" s="227"/>
      <c r="FZ137" s="227"/>
      <c r="GA137" s="227"/>
      <c r="GB137" s="227"/>
      <c r="GC137" s="227"/>
      <c r="GD137" s="227"/>
      <c r="GE137" s="227"/>
      <c r="GF137" s="227"/>
      <c r="GG137" s="227"/>
      <c r="GH137" s="227"/>
      <c r="GI137" s="227"/>
      <c r="GJ137" s="227"/>
      <c r="GK137" s="227"/>
      <c r="GL137" s="227"/>
      <c r="GM137" s="227"/>
      <c r="GN137" s="227"/>
      <c r="GO137" s="227"/>
      <c r="GP137" s="227"/>
      <c r="GQ137" s="227"/>
      <c r="GR137" s="227"/>
      <c r="GS137" s="227"/>
      <c r="GT137" s="227"/>
      <c r="GU137" s="227"/>
      <c r="GV137" s="227"/>
      <c r="GW137" s="227"/>
      <c r="GX137" s="227"/>
      <c r="GY137" s="227"/>
      <c r="GZ137" s="227"/>
      <c r="HA137" s="227"/>
      <c r="HB137" s="227"/>
      <c r="HC137" s="227"/>
      <c r="HD137" s="227"/>
      <c r="HE137" s="227"/>
      <c r="HF137" s="227"/>
      <c r="HG137" s="227"/>
      <c r="HH137" s="227"/>
      <c r="HI137" s="227"/>
      <c r="HJ137" s="227"/>
      <c r="HK137" s="227"/>
      <c r="HL137" s="227"/>
      <c r="HM137" s="227"/>
      <c r="HN137" s="227"/>
      <c r="HO137" s="227"/>
      <c r="HP137" s="227"/>
      <c r="HQ137" s="227"/>
      <c r="HR137" s="227"/>
      <c r="HS137" s="227"/>
      <c r="HT137" s="227"/>
      <c r="HU137" s="227"/>
      <c r="HV137" s="227"/>
      <c r="HW137" s="227"/>
      <c r="HX137" s="227"/>
      <c r="HY137" s="227"/>
      <c r="HZ137" s="227"/>
      <c r="IA137" s="227"/>
      <c r="IB137" s="227"/>
      <c r="IC137" s="227"/>
      <c r="ID137" s="227"/>
      <c r="IE137" s="227"/>
      <c r="IF137" s="227"/>
      <c r="IG137" s="227"/>
      <c r="IH137" s="227"/>
      <c r="II137" s="227"/>
      <c r="IJ137" s="227"/>
      <c r="IK137" s="227"/>
      <c r="IL137" s="227"/>
      <c r="IM137" s="227"/>
      <c r="IN137" s="227"/>
      <c r="IO137" s="227"/>
      <c r="IP137" s="227"/>
      <c r="IQ137" s="227"/>
      <c r="IR137" s="227"/>
      <c r="IS137" s="227"/>
      <c r="IT137" s="227"/>
      <c r="IU137" s="227"/>
      <c r="IV137" s="227"/>
      <c r="IW137" s="227"/>
      <c r="IX137" s="227"/>
      <c r="IY137" s="227"/>
      <c r="IZ137" s="227"/>
      <c r="JA137" s="227"/>
      <c r="JB137" s="227"/>
      <c r="JC137" s="227"/>
      <c r="JD137" s="227"/>
      <c r="JE137" s="227"/>
      <c r="JF137" s="227"/>
      <c r="JG137" s="227"/>
      <c r="JH137" s="227"/>
      <c r="JI137" s="227"/>
      <c r="JJ137" s="227"/>
      <c r="JK137" s="227"/>
      <c r="JL137" s="227"/>
      <c r="JM137" s="227"/>
      <c r="JN137" s="227"/>
      <c r="JO137" s="227"/>
      <c r="JP137" s="227"/>
      <c r="JQ137" s="227"/>
      <c r="JR137" s="227"/>
      <c r="JS137" s="227"/>
      <c r="JT137" s="227"/>
      <c r="JU137" s="227"/>
      <c r="JV137" s="227"/>
      <c r="JW137" s="227"/>
      <c r="JX137" s="227"/>
      <c r="JY137" s="227"/>
      <c r="JZ137" s="227"/>
      <c r="KA137" s="227"/>
      <c r="KB137" s="227"/>
      <c r="KC137" s="227"/>
      <c r="KD137" s="227"/>
      <c r="KE137" s="227"/>
      <c r="KF137" s="227"/>
      <c r="KG137" s="227"/>
      <c r="KH137" s="227"/>
      <c r="KI137" s="227"/>
      <c r="KJ137" s="227"/>
      <c r="KK137" s="227"/>
      <c r="KL137" s="227"/>
      <c r="KM137" s="227"/>
      <c r="KN137" s="227"/>
      <c r="KO137" s="227"/>
      <c r="KP137" s="227"/>
      <c r="KQ137" s="227"/>
      <c r="KR137" s="227"/>
      <c r="KS137" s="227"/>
      <c r="KT137" s="227"/>
      <c r="KU137" s="227"/>
      <c r="KV137" s="227"/>
      <c r="KW137" s="479"/>
    </row>
    <row r="138" spans="1:309" s="226" customFormat="1" ht="21" customHeight="1" thickBot="1">
      <c r="A138" s="109"/>
      <c r="B138" s="112">
        <v>132</v>
      </c>
      <c r="C138" s="116"/>
      <c r="D138" s="136" t="str">
        <f t="shared" si="17"/>
        <v/>
      </c>
      <c r="E138" s="138" t="str">
        <f t="shared" si="18"/>
        <v/>
      </c>
      <c r="F138" s="138" t="str">
        <f t="shared" si="19"/>
        <v/>
      </c>
      <c r="G138" s="138" t="str">
        <f t="shared" si="20"/>
        <v/>
      </c>
      <c r="H138" s="138" t="str">
        <f t="shared" si="21"/>
        <v/>
      </c>
      <c r="I138" s="228"/>
      <c r="J138" s="228"/>
      <c r="K138" s="228"/>
      <c r="L138" s="228"/>
      <c r="M138" s="228"/>
      <c r="N138" s="228"/>
      <c r="O138" s="228"/>
      <c r="P138" s="228"/>
      <c r="Q138" s="22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  <c r="AX138" s="228"/>
      <c r="AY138" s="228"/>
      <c r="AZ138" s="228"/>
      <c r="BA138" s="228"/>
      <c r="BB138" s="228"/>
      <c r="BC138" s="228"/>
      <c r="BD138" s="228"/>
      <c r="BE138" s="228"/>
      <c r="BF138" s="228"/>
      <c r="BG138" s="228"/>
      <c r="BH138" s="228"/>
      <c r="BI138" s="228"/>
      <c r="BJ138" s="228"/>
      <c r="BK138" s="228"/>
      <c r="BL138" s="228"/>
      <c r="BM138" s="228"/>
      <c r="BN138" s="228"/>
      <c r="BO138" s="228"/>
      <c r="BP138" s="228"/>
      <c r="BQ138" s="228"/>
      <c r="BR138" s="228"/>
      <c r="BS138" s="228"/>
      <c r="BT138" s="228"/>
      <c r="BU138" s="228"/>
      <c r="BV138" s="228"/>
      <c r="BW138" s="228"/>
      <c r="BX138" s="228"/>
      <c r="BY138" s="228"/>
      <c r="BZ138" s="228"/>
      <c r="CA138" s="228"/>
      <c r="CB138" s="228"/>
      <c r="CC138" s="228"/>
      <c r="CD138" s="228"/>
      <c r="CE138" s="228"/>
      <c r="CF138" s="228"/>
      <c r="CG138" s="228"/>
      <c r="CH138" s="228"/>
      <c r="CI138" s="228"/>
      <c r="CJ138" s="228"/>
      <c r="CK138" s="228"/>
      <c r="CL138" s="228"/>
      <c r="CM138" s="228"/>
      <c r="CN138" s="228"/>
      <c r="CO138" s="228"/>
      <c r="CP138" s="228"/>
      <c r="CQ138" s="228"/>
      <c r="CR138" s="228"/>
      <c r="CS138" s="228"/>
      <c r="CT138" s="228"/>
      <c r="CU138" s="228"/>
      <c r="CV138" s="228"/>
      <c r="CW138" s="228"/>
      <c r="CX138" s="228"/>
      <c r="CY138" s="228"/>
      <c r="CZ138" s="228"/>
      <c r="DA138" s="228"/>
      <c r="DB138" s="228"/>
      <c r="DC138" s="228"/>
      <c r="DD138" s="228"/>
      <c r="DE138" s="228"/>
      <c r="DF138" s="228"/>
      <c r="DG138" s="228"/>
      <c r="DH138" s="228"/>
      <c r="DI138" s="228"/>
      <c r="DJ138" s="228"/>
      <c r="DK138" s="228"/>
      <c r="DL138" s="228"/>
      <c r="DM138" s="228"/>
      <c r="DN138" s="228"/>
      <c r="DO138" s="228"/>
      <c r="DP138" s="228"/>
      <c r="DQ138" s="228"/>
      <c r="DR138" s="228"/>
      <c r="DS138" s="228"/>
      <c r="DT138" s="228"/>
      <c r="DU138" s="228"/>
      <c r="DV138" s="228"/>
      <c r="DW138" s="228"/>
      <c r="DX138" s="228"/>
      <c r="DY138" s="228"/>
      <c r="DZ138" s="228"/>
      <c r="EA138" s="228"/>
      <c r="EB138" s="228"/>
      <c r="EC138" s="228"/>
      <c r="ED138" s="228"/>
      <c r="EE138" s="228"/>
      <c r="EF138" s="228"/>
      <c r="EG138" s="228"/>
      <c r="EH138" s="228"/>
      <c r="EI138" s="228"/>
      <c r="EJ138" s="228"/>
      <c r="EK138" s="228"/>
      <c r="EL138" s="228"/>
      <c r="EM138" s="228"/>
      <c r="EN138" s="228"/>
      <c r="EO138" s="228"/>
      <c r="EP138" s="228"/>
      <c r="EQ138" s="228"/>
      <c r="ER138" s="228"/>
      <c r="ES138" s="228"/>
      <c r="ET138" s="228"/>
      <c r="EU138" s="228"/>
      <c r="EV138" s="228"/>
      <c r="EW138" s="228"/>
      <c r="EX138" s="228"/>
      <c r="EY138" s="228"/>
      <c r="EZ138" s="228"/>
      <c r="FA138" s="228"/>
      <c r="FB138" s="228"/>
      <c r="FC138" s="228"/>
      <c r="FD138" s="228"/>
      <c r="FE138" s="228"/>
      <c r="FF138" s="228"/>
      <c r="FG138" s="228"/>
      <c r="FH138" s="228"/>
      <c r="FI138" s="228"/>
      <c r="FJ138" s="228"/>
      <c r="FK138" s="228"/>
      <c r="FL138" s="228"/>
      <c r="FM138" s="228"/>
      <c r="FN138" s="228"/>
      <c r="FO138" s="228"/>
      <c r="FP138" s="228"/>
      <c r="FQ138" s="228"/>
      <c r="FR138" s="228"/>
      <c r="FS138" s="228"/>
      <c r="FT138" s="228"/>
      <c r="FU138" s="228"/>
      <c r="FV138" s="228"/>
      <c r="FW138" s="228"/>
      <c r="FX138" s="228"/>
      <c r="FY138" s="228"/>
      <c r="FZ138" s="228"/>
      <c r="GA138" s="228"/>
      <c r="GB138" s="228"/>
      <c r="GC138" s="228"/>
      <c r="GD138" s="228"/>
      <c r="GE138" s="228"/>
      <c r="GF138" s="228"/>
      <c r="GG138" s="228"/>
      <c r="GH138" s="228"/>
      <c r="GI138" s="228"/>
      <c r="GJ138" s="228"/>
      <c r="GK138" s="228"/>
      <c r="GL138" s="228"/>
      <c r="GM138" s="228"/>
      <c r="GN138" s="228"/>
      <c r="GO138" s="228"/>
      <c r="GP138" s="228"/>
      <c r="GQ138" s="228"/>
      <c r="GR138" s="228"/>
      <c r="GS138" s="228"/>
      <c r="GT138" s="228"/>
      <c r="GU138" s="228"/>
      <c r="GV138" s="228"/>
      <c r="GW138" s="228"/>
      <c r="GX138" s="228"/>
      <c r="GY138" s="228"/>
      <c r="GZ138" s="228"/>
      <c r="HA138" s="228"/>
      <c r="HB138" s="228"/>
      <c r="HC138" s="228"/>
      <c r="HD138" s="228"/>
      <c r="HE138" s="228"/>
      <c r="HF138" s="228"/>
      <c r="HG138" s="228"/>
      <c r="HH138" s="228"/>
      <c r="HI138" s="228"/>
      <c r="HJ138" s="228"/>
      <c r="HK138" s="228"/>
      <c r="HL138" s="228"/>
      <c r="HM138" s="228"/>
      <c r="HN138" s="228"/>
      <c r="HO138" s="228"/>
      <c r="HP138" s="228"/>
      <c r="HQ138" s="228"/>
      <c r="HR138" s="228"/>
      <c r="HS138" s="228"/>
      <c r="HT138" s="228"/>
      <c r="HU138" s="228"/>
      <c r="HV138" s="228"/>
      <c r="HW138" s="228"/>
      <c r="HX138" s="228"/>
      <c r="HY138" s="228"/>
      <c r="HZ138" s="228"/>
      <c r="IA138" s="228"/>
      <c r="IB138" s="228"/>
      <c r="IC138" s="228"/>
      <c r="ID138" s="228"/>
      <c r="IE138" s="228"/>
      <c r="IF138" s="228"/>
      <c r="IG138" s="228"/>
      <c r="IH138" s="228"/>
      <c r="II138" s="228"/>
      <c r="IJ138" s="228"/>
      <c r="IK138" s="228"/>
      <c r="IL138" s="228"/>
      <c r="IM138" s="228"/>
      <c r="IN138" s="228"/>
      <c r="IO138" s="228"/>
      <c r="IP138" s="228"/>
      <c r="IQ138" s="228"/>
      <c r="IR138" s="228"/>
      <c r="IS138" s="228"/>
      <c r="IT138" s="228"/>
      <c r="IU138" s="228"/>
      <c r="IV138" s="228"/>
      <c r="IW138" s="228"/>
      <c r="IX138" s="228"/>
      <c r="IY138" s="228"/>
      <c r="IZ138" s="228"/>
      <c r="JA138" s="228"/>
      <c r="JB138" s="228"/>
      <c r="JC138" s="228"/>
      <c r="JD138" s="228"/>
      <c r="JE138" s="228"/>
      <c r="JF138" s="228"/>
      <c r="JG138" s="228"/>
      <c r="JH138" s="228"/>
      <c r="JI138" s="228"/>
      <c r="JJ138" s="228"/>
      <c r="JK138" s="228"/>
      <c r="JL138" s="228"/>
      <c r="JM138" s="228"/>
      <c r="JN138" s="228"/>
      <c r="JO138" s="228"/>
      <c r="JP138" s="228"/>
      <c r="JQ138" s="228"/>
      <c r="JR138" s="228"/>
      <c r="JS138" s="228"/>
      <c r="JT138" s="228"/>
      <c r="JU138" s="228"/>
      <c r="JV138" s="228"/>
      <c r="JW138" s="228"/>
      <c r="JX138" s="228"/>
      <c r="JY138" s="228"/>
      <c r="JZ138" s="228"/>
      <c r="KA138" s="228"/>
      <c r="KB138" s="228"/>
      <c r="KC138" s="228"/>
      <c r="KD138" s="228"/>
      <c r="KE138" s="228"/>
      <c r="KF138" s="228"/>
      <c r="KG138" s="228"/>
      <c r="KH138" s="228"/>
      <c r="KI138" s="228"/>
      <c r="KJ138" s="228"/>
      <c r="KK138" s="228"/>
      <c r="KL138" s="228"/>
      <c r="KM138" s="228"/>
      <c r="KN138" s="228"/>
      <c r="KO138" s="228"/>
      <c r="KP138" s="228"/>
      <c r="KQ138" s="228"/>
      <c r="KR138" s="228"/>
      <c r="KS138" s="228"/>
      <c r="KT138" s="228"/>
      <c r="KU138" s="228"/>
      <c r="KV138" s="228"/>
      <c r="KW138" s="479"/>
    </row>
    <row r="139" spans="1:309" s="226" customFormat="1" ht="21" customHeight="1">
      <c r="A139" s="109"/>
      <c r="B139" s="112">
        <v>133</v>
      </c>
      <c r="C139" s="53"/>
      <c r="D139" s="132" t="str">
        <f t="shared" si="17"/>
        <v/>
      </c>
      <c r="E139" s="132" t="str">
        <f t="shared" si="18"/>
        <v/>
      </c>
      <c r="F139" s="132" t="str">
        <f t="shared" si="19"/>
        <v/>
      </c>
      <c r="G139" s="132" t="str">
        <f t="shared" si="20"/>
        <v/>
      </c>
      <c r="H139" s="213" t="str">
        <f t="shared" si="21"/>
        <v/>
      </c>
      <c r="I139" s="227"/>
      <c r="J139" s="227"/>
      <c r="K139" s="227"/>
      <c r="L139" s="227"/>
      <c r="M139" s="227"/>
      <c r="N139" s="227"/>
      <c r="O139" s="227"/>
      <c r="P139" s="227"/>
      <c r="Q139" s="227"/>
      <c r="R139" s="227"/>
      <c r="S139" s="227"/>
      <c r="T139" s="227"/>
      <c r="U139" s="227"/>
      <c r="V139" s="227"/>
      <c r="W139" s="227"/>
      <c r="X139" s="227"/>
      <c r="Y139" s="227"/>
      <c r="Z139" s="227"/>
      <c r="AA139" s="227"/>
      <c r="AB139" s="227"/>
      <c r="AC139" s="227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  <c r="AS139" s="227"/>
      <c r="AT139" s="227"/>
      <c r="AU139" s="227"/>
      <c r="AV139" s="227"/>
      <c r="AW139" s="227"/>
      <c r="AX139" s="227"/>
      <c r="AY139" s="227"/>
      <c r="AZ139" s="227"/>
      <c r="BA139" s="227"/>
      <c r="BB139" s="227"/>
      <c r="BC139" s="227"/>
      <c r="BD139" s="227"/>
      <c r="BE139" s="227"/>
      <c r="BF139" s="227"/>
      <c r="BG139" s="227"/>
      <c r="BH139" s="227"/>
      <c r="BI139" s="227"/>
      <c r="BJ139" s="227"/>
      <c r="BK139" s="227"/>
      <c r="BL139" s="227"/>
      <c r="BM139" s="227"/>
      <c r="BN139" s="227"/>
      <c r="BO139" s="227"/>
      <c r="BP139" s="227"/>
      <c r="BQ139" s="227"/>
      <c r="BR139" s="227"/>
      <c r="BS139" s="227"/>
      <c r="BT139" s="227"/>
      <c r="BU139" s="227"/>
      <c r="BV139" s="227"/>
      <c r="BW139" s="227"/>
      <c r="BX139" s="227"/>
      <c r="BY139" s="227"/>
      <c r="BZ139" s="227"/>
      <c r="CA139" s="227"/>
      <c r="CB139" s="227"/>
      <c r="CC139" s="227"/>
      <c r="CD139" s="227"/>
      <c r="CE139" s="227"/>
      <c r="CF139" s="227"/>
      <c r="CG139" s="227"/>
      <c r="CH139" s="227"/>
      <c r="CI139" s="227"/>
      <c r="CJ139" s="227"/>
      <c r="CK139" s="227"/>
      <c r="CL139" s="227"/>
      <c r="CM139" s="227"/>
      <c r="CN139" s="227"/>
      <c r="CO139" s="227"/>
      <c r="CP139" s="227"/>
      <c r="CQ139" s="227"/>
      <c r="CR139" s="227"/>
      <c r="CS139" s="227"/>
      <c r="CT139" s="227"/>
      <c r="CU139" s="227"/>
      <c r="CV139" s="227"/>
      <c r="CW139" s="227"/>
      <c r="CX139" s="227"/>
      <c r="CY139" s="227"/>
      <c r="CZ139" s="227"/>
      <c r="DA139" s="227"/>
      <c r="DB139" s="227"/>
      <c r="DC139" s="227"/>
      <c r="DD139" s="227"/>
      <c r="DE139" s="227"/>
      <c r="DF139" s="227"/>
      <c r="DG139" s="227"/>
      <c r="DH139" s="227"/>
      <c r="DI139" s="227"/>
      <c r="DJ139" s="227"/>
      <c r="DK139" s="227"/>
      <c r="DL139" s="227"/>
      <c r="DM139" s="227"/>
      <c r="DN139" s="227"/>
      <c r="DO139" s="227"/>
      <c r="DP139" s="227"/>
      <c r="DQ139" s="227"/>
      <c r="DR139" s="227"/>
      <c r="DS139" s="227"/>
      <c r="DT139" s="227"/>
      <c r="DU139" s="227"/>
      <c r="DV139" s="227"/>
      <c r="DW139" s="227"/>
      <c r="DX139" s="227"/>
      <c r="DY139" s="227"/>
      <c r="DZ139" s="227"/>
      <c r="EA139" s="227"/>
      <c r="EB139" s="227"/>
      <c r="EC139" s="227"/>
      <c r="ED139" s="227"/>
      <c r="EE139" s="227"/>
      <c r="EF139" s="227"/>
      <c r="EG139" s="227"/>
      <c r="EH139" s="227"/>
      <c r="EI139" s="227"/>
      <c r="EJ139" s="227"/>
      <c r="EK139" s="227"/>
      <c r="EL139" s="227"/>
      <c r="EM139" s="227"/>
      <c r="EN139" s="227"/>
      <c r="EO139" s="227"/>
      <c r="EP139" s="227"/>
      <c r="EQ139" s="227"/>
      <c r="ER139" s="227"/>
      <c r="ES139" s="227"/>
      <c r="ET139" s="227"/>
      <c r="EU139" s="227"/>
      <c r="EV139" s="227"/>
      <c r="EW139" s="227"/>
      <c r="EX139" s="227"/>
      <c r="EY139" s="227"/>
      <c r="EZ139" s="227"/>
      <c r="FA139" s="227"/>
      <c r="FB139" s="227"/>
      <c r="FC139" s="227"/>
      <c r="FD139" s="227"/>
      <c r="FE139" s="227"/>
      <c r="FF139" s="227"/>
      <c r="FG139" s="227"/>
      <c r="FH139" s="227"/>
      <c r="FI139" s="227"/>
      <c r="FJ139" s="227"/>
      <c r="FK139" s="227"/>
      <c r="FL139" s="227"/>
      <c r="FM139" s="227"/>
      <c r="FN139" s="227"/>
      <c r="FO139" s="227"/>
      <c r="FP139" s="227"/>
      <c r="FQ139" s="227"/>
      <c r="FR139" s="227"/>
      <c r="FS139" s="227"/>
      <c r="FT139" s="227"/>
      <c r="FU139" s="227"/>
      <c r="FV139" s="227"/>
      <c r="FW139" s="227"/>
      <c r="FX139" s="227"/>
      <c r="FY139" s="227"/>
      <c r="FZ139" s="227"/>
      <c r="GA139" s="227"/>
      <c r="GB139" s="227"/>
      <c r="GC139" s="227"/>
      <c r="GD139" s="227"/>
      <c r="GE139" s="227"/>
      <c r="GF139" s="227"/>
      <c r="GG139" s="227"/>
      <c r="GH139" s="227"/>
      <c r="GI139" s="227"/>
      <c r="GJ139" s="227"/>
      <c r="GK139" s="227"/>
      <c r="GL139" s="227"/>
      <c r="GM139" s="227"/>
      <c r="GN139" s="227"/>
      <c r="GO139" s="227"/>
      <c r="GP139" s="227"/>
      <c r="GQ139" s="227"/>
      <c r="GR139" s="227"/>
      <c r="GS139" s="227"/>
      <c r="GT139" s="227"/>
      <c r="GU139" s="227"/>
      <c r="GV139" s="227"/>
      <c r="GW139" s="227"/>
      <c r="GX139" s="227"/>
      <c r="GY139" s="227"/>
      <c r="GZ139" s="227"/>
      <c r="HA139" s="227"/>
      <c r="HB139" s="227"/>
      <c r="HC139" s="227"/>
      <c r="HD139" s="227"/>
      <c r="HE139" s="227"/>
      <c r="HF139" s="227"/>
      <c r="HG139" s="227"/>
      <c r="HH139" s="227"/>
      <c r="HI139" s="227"/>
      <c r="HJ139" s="227"/>
      <c r="HK139" s="227"/>
      <c r="HL139" s="227"/>
      <c r="HM139" s="227"/>
      <c r="HN139" s="227"/>
      <c r="HO139" s="227"/>
      <c r="HP139" s="227"/>
      <c r="HQ139" s="227"/>
      <c r="HR139" s="227"/>
      <c r="HS139" s="227"/>
      <c r="HT139" s="227"/>
      <c r="HU139" s="227"/>
      <c r="HV139" s="227"/>
      <c r="HW139" s="227"/>
      <c r="HX139" s="227"/>
      <c r="HY139" s="227"/>
      <c r="HZ139" s="227"/>
      <c r="IA139" s="227"/>
      <c r="IB139" s="227"/>
      <c r="IC139" s="227"/>
      <c r="ID139" s="227"/>
      <c r="IE139" s="227"/>
      <c r="IF139" s="227"/>
      <c r="IG139" s="227"/>
      <c r="IH139" s="227"/>
      <c r="II139" s="227"/>
      <c r="IJ139" s="227"/>
      <c r="IK139" s="227"/>
      <c r="IL139" s="227"/>
      <c r="IM139" s="227"/>
      <c r="IN139" s="227"/>
      <c r="IO139" s="227"/>
      <c r="IP139" s="227"/>
      <c r="IQ139" s="227"/>
      <c r="IR139" s="227"/>
      <c r="IS139" s="227"/>
      <c r="IT139" s="227"/>
      <c r="IU139" s="227"/>
      <c r="IV139" s="227"/>
      <c r="IW139" s="227"/>
      <c r="IX139" s="227"/>
      <c r="IY139" s="227"/>
      <c r="IZ139" s="227"/>
      <c r="JA139" s="227"/>
      <c r="JB139" s="227"/>
      <c r="JC139" s="227"/>
      <c r="JD139" s="227"/>
      <c r="JE139" s="227"/>
      <c r="JF139" s="227"/>
      <c r="JG139" s="227"/>
      <c r="JH139" s="227"/>
      <c r="JI139" s="227"/>
      <c r="JJ139" s="227"/>
      <c r="JK139" s="227"/>
      <c r="JL139" s="227"/>
      <c r="JM139" s="227"/>
      <c r="JN139" s="227"/>
      <c r="JO139" s="227"/>
      <c r="JP139" s="227"/>
      <c r="JQ139" s="227"/>
      <c r="JR139" s="227"/>
      <c r="JS139" s="227"/>
      <c r="JT139" s="227"/>
      <c r="JU139" s="227"/>
      <c r="JV139" s="227"/>
      <c r="JW139" s="227"/>
      <c r="JX139" s="227"/>
      <c r="JY139" s="227"/>
      <c r="JZ139" s="227"/>
      <c r="KA139" s="227"/>
      <c r="KB139" s="227"/>
      <c r="KC139" s="227"/>
      <c r="KD139" s="227"/>
      <c r="KE139" s="227"/>
      <c r="KF139" s="227"/>
      <c r="KG139" s="227"/>
      <c r="KH139" s="227"/>
      <c r="KI139" s="227"/>
      <c r="KJ139" s="227"/>
      <c r="KK139" s="227"/>
      <c r="KL139" s="227"/>
      <c r="KM139" s="227"/>
      <c r="KN139" s="227"/>
      <c r="KO139" s="227"/>
      <c r="KP139" s="227"/>
      <c r="KQ139" s="227"/>
      <c r="KR139" s="227"/>
      <c r="KS139" s="227"/>
      <c r="KT139" s="227"/>
      <c r="KU139" s="227"/>
      <c r="KV139" s="227"/>
      <c r="KW139" s="479"/>
    </row>
    <row r="140" spans="1:309" s="226" customFormat="1" ht="21" customHeight="1" thickBot="1">
      <c r="A140" s="109"/>
      <c r="B140" s="112">
        <v>134</v>
      </c>
      <c r="C140" s="116"/>
      <c r="D140" s="136" t="str">
        <f t="shared" si="17"/>
        <v/>
      </c>
      <c r="E140" s="138" t="str">
        <f t="shared" si="18"/>
        <v/>
      </c>
      <c r="F140" s="138" t="str">
        <f t="shared" si="19"/>
        <v/>
      </c>
      <c r="G140" s="138" t="str">
        <f t="shared" si="20"/>
        <v/>
      </c>
      <c r="H140" s="138" t="str">
        <f t="shared" si="21"/>
        <v/>
      </c>
      <c r="I140" s="228"/>
      <c r="J140" s="228"/>
      <c r="K140" s="228"/>
      <c r="L140" s="228"/>
      <c r="M140" s="228"/>
      <c r="N140" s="228"/>
      <c r="O140" s="228"/>
      <c r="P140" s="228"/>
      <c r="Q140" s="228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  <c r="AX140" s="228"/>
      <c r="AY140" s="228"/>
      <c r="AZ140" s="228"/>
      <c r="BA140" s="228"/>
      <c r="BB140" s="228"/>
      <c r="BC140" s="228"/>
      <c r="BD140" s="228"/>
      <c r="BE140" s="228"/>
      <c r="BF140" s="228"/>
      <c r="BG140" s="228"/>
      <c r="BH140" s="228"/>
      <c r="BI140" s="228"/>
      <c r="BJ140" s="228"/>
      <c r="BK140" s="228"/>
      <c r="BL140" s="228"/>
      <c r="BM140" s="228"/>
      <c r="BN140" s="228"/>
      <c r="BO140" s="228"/>
      <c r="BP140" s="228"/>
      <c r="BQ140" s="228"/>
      <c r="BR140" s="228"/>
      <c r="BS140" s="228"/>
      <c r="BT140" s="228"/>
      <c r="BU140" s="228"/>
      <c r="BV140" s="228"/>
      <c r="BW140" s="228"/>
      <c r="BX140" s="228"/>
      <c r="BY140" s="228"/>
      <c r="BZ140" s="228"/>
      <c r="CA140" s="228"/>
      <c r="CB140" s="228"/>
      <c r="CC140" s="228"/>
      <c r="CD140" s="228"/>
      <c r="CE140" s="228"/>
      <c r="CF140" s="228"/>
      <c r="CG140" s="228"/>
      <c r="CH140" s="228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8"/>
      <c r="DC140" s="228"/>
      <c r="DD140" s="228"/>
      <c r="DE140" s="228"/>
      <c r="DF140" s="228"/>
      <c r="DG140" s="228"/>
      <c r="DH140" s="228"/>
      <c r="DI140" s="228"/>
      <c r="DJ140" s="228"/>
      <c r="DK140" s="228"/>
      <c r="DL140" s="228"/>
      <c r="DM140" s="228"/>
      <c r="DN140" s="228"/>
      <c r="DO140" s="228"/>
      <c r="DP140" s="228"/>
      <c r="DQ140" s="228"/>
      <c r="DR140" s="228"/>
      <c r="DS140" s="228"/>
      <c r="DT140" s="228"/>
      <c r="DU140" s="228"/>
      <c r="DV140" s="228"/>
      <c r="DW140" s="228"/>
      <c r="DX140" s="228"/>
      <c r="DY140" s="228"/>
      <c r="DZ140" s="228"/>
      <c r="EA140" s="228"/>
      <c r="EB140" s="228"/>
      <c r="EC140" s="228"/>
      <c r="ED140" s="228"/>
      <c r="EE140" s="228"/>
      <c r="EF140" s="228"/>
      <c r="EG140" s="228"/>
      <c r="EH140" s="228"/>
      <c r="EI140" s="228"/>
      <c r="EJ140" s="228"/>
      <c r="EK140" s="228"/>
      <c r="EL140" s="228"/>
      <c r="EM140" s="228"/>
      <c r="EN140" s="228"/>
      <c r="EO140" s="228"/>
      <c r="EP140" s="228"/>
      <c r="EQ140" s="228"/>
      <c r="ER140" s="228"/>
      <c r="ES140" s="228"/>
      <c r="ET140" s="228"/>
      <c r="EU140" s="228"/>
      <c r="EV140" s="228"/>
      <c r="EW140" s="228"/>
      <c r="EX140" s="228"/>
      <c r="EY140" s="228"/>
      <c r="EZ140" s="228"/>
      <c r="FA140" s="228"/>
      <c r="FB140" s="228"/>
      <c r="FC140" s="228"/>
      <c r="FD140" s="228"/>
      <c r="FE140" s="228"/>
      <c r="FF140" s="228"/>
      <c r="FG140" s="228"/>
      <c r="FH140" s="228"/>
      <c r="FI140" s="228"/>
      <c r="FJ140" s="228"/>
      <c r="FK140" s="228"/>
      <c r="FL140" s="228"/>
      <c r="FM140" s="228"/>
      <c r="FN140" s="228"/>
      <c r="FO140" s="228"/>
      <c r="FP140" s="228"/>
      <c r="FQ140" s="228"/>
      <c r="FR140" s="228"/>
      <c r="FS140" s="228"/>
      <c r="FT140" s="228"/>
      <c r="FU140" s="228"/>
      <c r="FV140" s="228"/>
      <c r="FW140" s="228"/>
      <c r="FX140" s="228"/>
      <c r="FY140" s="228"/>
      <c r="FZ140" s="228"/>
      <c r="GA140" s="228"/>
      <c r="GB140" s="228"/>
      <c r="GC140" s="228"/>
      <c r="GD140" s="228"/>
      <c r="GE140" s="228"/>
      <c r="GF140" s="228"/>
      <c r="GG140" s="228"/>
      <c r="GH140" s="228"/>
      <c r="GI140" s="228"/>
      <c r="GJ140" s="228"/>
      <c r="GK140" s="228"/>
      <c r="GL140" s="228"/>
      <c r="GM140" s="228"/>
      <c r="GN140" s="228"/>
      <c r="GO140" s="228"/>
      <c r="GP140" s="228"/>
      <c r="GQ140" s="228"/>
      <c r="GR140" s="228"/>
      <c r="GS140" s="228"/>
      <c r="GT140" s="228"/>
      <c r="GU140" s="228"/>
      <c r="GV140" s="228"/>
      <c r="GW140" s="228"/>
      <c r="GX140" s="228"/>
      <c r="GY140" s="228"/>
      <c r="GZ140" s="228"/>
      <c r="HA140" s="228"/>
      <c r="HB140" s="228"/>
      <c r="HC140" s="228"/>
      <c r="HD140" s="228"/>
      <c r="HE140" s="228"/>
      <c r="HF140" s="228"/>
      <c r="HG140" s="228"/>
      <c r="HH140" s="228"/>
      <c r="HI140" s="228"/>
      <c r="HJ140" s="228"/>
      <c r="HK140" s="228"/>
      <c r="HL140" s="228"/>
      <c r="HM140" s="228"/>
      <c r="HN140" s="228"/>
      <c r="HO140" s="228"/>
      <c r="HP140" s="228"/>
      <c r="HQ140" s="228"/>
      <c r="HR140" s="228"/>
      <c r="HS140" s="228"/>
      <c r="HT140" s="228"/>
      <c r="HU140" s="228"/>
      <c r="HV140" s="228"/>
      <c r="HW140" s="228"/>
      <c r="HX140" s="228"/>
      <c r="HY140" s="228"/>
      <c r="HZ140" s="228"/>
      <c r="IA140" s="228"/>
      <c r="IB140" s="228"/>
      <c r="IC140" s="228"/>
      <c r="ID140" s="228"/>
      <c r="IE140" s="228"/>
      <c r="IF140" s="228"/>
      <c r="IG140" s="228"/>
      <c r="IH140" s="228"/>
      <c r="II140" s="228"/>
      <c r="IJ140" s="228"/>
      <c r="IK140" s="228"/>
      <c r="IL140" s="228"/>
      <c r="IM140" s="228"/>
      <c r="IN140" s="228"/>
      <c r="IO140" s="228"/>
      <c r="IP140" s="228"/>
      <c r="IQ140" s="228"/>
      <c r="IR140" s="228"/>
      <c r="IS140" s="228"/>
      <c r="IT140" s="228"/>
      <c r="IU140" s="228"/>
      <c r="IV140" s="228"/>
      <c r="IW140" s="228"/>
      <c r="IX140" s="228"/>
      <c r="IY140" s="228"/>
      <c r="IZ140" s="228"/>
      <c r="JA140" s="228"/>
      <c r="JB140" s="228"/>
      <c r="JC140" s="228"/>
      <c r="JD140" s="228"/>
      <c r="JE140" s="228"/>
      <c r="JF140" s="228"/>
      <c r="JG140" s="228"/>
      <c r="JH140" s="228"/>
      <c r="JI140" s="228"/>
      <c r="JJ140" s="228"/>
      <c r="JK140" s="228"/>
      <c r="JL140" s="228"/>
      <c r="JM140" s="228"/>
      <c r="JN140" s="228"/>
      <c r="JO140" s="228"/>
      <c r="JP140" s="228"/>
      <c r="JQ140" s="228"/>
      <c r="JR140" s="228"/>
      <c r="JS140" s="228"/>
      <c r="JT140" s="228"/>
      <c r="JU140" s="228"/>
      <c r="JV140" s="228"/>
      <c r="JW140" s="228"/>
      <c r="JX140" s="228"/>
      <c r="JY140" s="228"/>
      <c r="JZ140" s="228"/>
      <c r="KA140" s="228"/>
      <c r="KB140" s="228"/>
      <c r="KC140" s="228"/>
      <c r="KD140" s="228"/>
      <c r="KE140" s="228"/>
      <c r="KF140" s="228"/>
      <c r="KG140" s="228"/>
      <c r="KH140" s="228"/>
      <c r="KI140" s="228"/>
      <c r="KJ140" s="228"/>
      <c r="KK140" s="228"/>
      <c r="KL140" s="228"/>
      <c r="KM140" s="228"/>
      <c r="KN140" s="228"/>
      <c r="KO140" s="228"/>
      <c r="KP140" s="228"/>
      <c r="KQ140" s="228"/>
      <c r="KR140" s="228"/>
      <c r="KS140" s="228"/>
      <c r="KT140" s="228"/>
      <c r="KU140" s="228"/>
      <c r="KV140" s="228"/>
      <c r="KW140" s="479"/>
    </row>
    <row r="141" spans="1:309" s="226" customFormat="1" ht="21" customHeight="1">
      <c r="A141" s="109"/>
      <c r="B141" s="112">
        <v>135</v>
      </c>
      <c r="C141" s="53"/>
      <c r="D141" s="132" t="str">
        <f t="shared" si="17"/>
        <v/>
      </c>
      <c r="E141" s="132" t="str">
        <f t="shared" si="18"/>
        <v/>
      </c>
      <c r="F141" s="132" t="str">
        <f t="shared" si="19"/>
        <v/>
      </c>
      <c r="G141" s="132" t="str">
        <f t="shared" si="20"/>
        <v/>
      </c>
      <c r="H141" s="213" t="str">
        <f t="shared" si="21"/>
        <v/>
      </c>
      <c r="I141" s="227"/>
      <c r="J141" s="227"/>
      <c r="K141" s="227"/>
      <c r="L141" s="227"/>
      <c r="M141" s="227"/>
      <c r="N141" s="227"/>
      <c r="O141" s="227"/>
      <c r="P141" s="227"/>
      <c r="Q141" s="227"/>
      <c r="R141" s="227"/>
      <c r="S141" s="227"/>
      <c r="T141" s="227"/>
      <c r="U141" s="227"/>
      <c r="V141" s="227"/>
      <c r="W141" s="227"/>
      <c r="X141" s="227"/>
      <c r="Y141" s="227"/>
      <c r="Z141" s="227"/>
      <c r="AA141" s="227"/>
      <c r="AB141" s="227"/>
      <c r="AC141" s="227"/>
      <c r="AD141" s="227"/>
      <c r="AE141" s="227"/>
      <c r="AF141" s="227"/>
      <c r="AG141" s="227"/>
      <c r="AH141" s="227"/>
      <c r="AI141" s="227"/>
      <c r="AJ141" s="227"/>
      <c r="AK141" s="227"/>
      <c r="AL141" s="227"/>
      <c r="AM141" s="227"/>
      <c r="AN141" s="227"/>
      <c r="AO141" s="227"/>
      <c r="AP141" s="227"/>
      <c r="AQ141" s="227"/>
      <c r="AR141" s="227"/>
      <c r="AS141" s="227"/>
      <c r="AT141" s="227"/>
      <c r="AU141" s="227"/>
      <c r="AV141" s="227"/>
      <c r="AW141" s="227"/>
      <c r="AX141" s="227"/>
      <c r="AY141" s="227"/>
      <c r="AZ141" s="227"/>
      <c r="BA141" s="227"/>
      <c r="BB141" s="227"/>
      <c r="BC141" s="227"/>
      <c r="BD141" s="227"/>
      <c r="BE141" s="227"/>
      <c r="BF141" s="227"/>
      <c r="BG141" s="227"/>
      <c r="BH141" s="227"/>
      <c r="BI141" s="227"/>
      <c r="BJ141" s="227"/>
      <c r="BK141" s="227"/>
      <c r="BL141" s="227"/>
      <c r="BM141" s="227"/>
      <c r="BN141" s="227"/>
      <c r="BO141" s="227"/>
      <c r="BP141" s="227"/>
      <c r="BQ141" s="227"/>
      <c r="BR141" s="227"/>
      <c r="BS141" s="227"/>
      <c r="BT141" s="227"/>
      <c r="BU141" s="227"/>
      <c r="BV141" s="227"/>
      <c r="BW141" s="227"/>
      <c r="BX141" s="227"/>
      <c r="BY141" s="227"/>
      <c r="BZ141" s="227"/>
      <c r="CA141" s="227"/>
      <c r="CB141" s="227"/>
      <c r="CC141" s="227"/>
      <c r="CD141" s="227"/>
      <c r="CE141" s="227"/>
      <c r="CF141" s="227"/>
      <c r="CG141" s="227"/>
      <c r="CH141" s="227"/>
      <c r="CI141" s="227"/>
      <c r="CJ141" s="227"/>
      <c r="CK141" s="227"/>
      <c r="CL141" s="227"/>
      <c r="CM141" s="227"/>
      <c r="CN141" s="227"/>
      <c r="CO141" s="227"/>
      <c r="CP141" s="227"/>
      <c r="CQ141" s="227"/>
      <c r="CR141" s="227"/>
      <c r="CS141" s="227"/>
      <c r="CT141" s="227"/>
      <c r="CU141" s="227"/>
      <c r="CV141" s="227"/>
      <c r="CW141" s="227"/>
      <c r="CX141" s="227"/>
      <c r="CY141" s="227"/>
      <c r="CZ141" s="227"/>
      <c r="DA141" s="227"/>
      <c r="DB141" s="227"/>
      <c r="DC141" s="227"/>
      <c r="DD141" s="227"/>
      <c r="DE141" s="227"/>
      <c r="DF141" s="227"/>
      <c r="DG141" s="227"/>
      <c r="DH141" s="227"/>
      <c r="DI141" s="227"/>
      <c r="DJ141" s="227"/>
      <c r="DK141" s="227"/>
      <c r="DL141" s="227"/>
      <c r="DM141" s="227"/>
      <c r="DN141" s="227"/>
      <c r="DO141" s="227"/>
      <c r="DP141" s="227"/>
      <c r="DQ141" s="227"/>
      <c r="DR141" s="227"/>
      <c r="DS141" s="227"/>
      <c r="DT141" s="227"/>
      <c r="DU141" s="227"/>
      <c r="DV141" s="227"/>
      <c r="DW141" s="227"/>
      <c r="DX141" s="227"/>
      <c r="DY141" s="227"/>
      <c r="DZ141" s="227"/>
      <c r="EA141" s="227"/>
      <c r="EB141" s="227"/>
      <c r="EC141" s="227"/>
      <c r="ED141" s="227"/>
      <c r="EE141" s="227"/>
      <c r="EF141" s="227"/>
      <c r="EG141" s="227"/>
      <c r="EH141" s="227"/>
      <c r="EI141" s="227"/>
      <c r="EJ141" s="227"/>
      <c r="EK141" s="227"/>
      <c r="EL141" s="227"/>
      <c r="EM141" s="227"/>
      <c r="EN141" s="227"/>
      <c r="EO141" s="227"/>
      <c r="EP141" s="227"/>
      <c r="EQ141" s="227"/>
      <c r="ER141" s="227"/>
      <c r="ES141" s="227"/>
      <c r="ET141" s="227"/>
      <c r="EU141" s="227"/>
      <c r="EV141" s="227"/>
      <c r="EW141" s="227"/>
      <c r="EX141" s="227"/>
      <c r="EY141" s="227"/>
      <c r="EZ141" s="227"/>
      <c r="FA141" s="227"/>
      <c r="FB141" s="227"/>
      <c r="FC141" s="227"/>
      <c r="FD141" s="227"/>
      <c r="FE141" s="227"/>
      <c r="FF141" s="227"/>
      <c r="FG141" s="227"/>
      <c r="FH141" s="227"/>
      <c r="FI141" s="227"/>
      <c r="FJ141" s="227"/>
      <c r="FK141" s="227"/>
      <c r="FL141" s="227"/>
      <c r="FM141" s="227"/>
      <c r="FN141" s="227"/>
      <c r="FO141" s="227"/>
      <c r="FP141" s="227"/>
      <c r="FQ141" s="227"/>
      <c r="FR141" s="227"/>
      <c r="FS141" s="227"/>
      <c r="FT141" s="227"/>
      <c r="FU141" s="227"/>
      <c r="FV141" s="227"/>
      <c r="FW141" s="227"/>
      <c r="FX141" s="227"/>
      <c r="FY141" s="227"/>
      <c r="FZ141" s="227"/>
      <c r="GA141" s="227"/>
      <c r="GB141" s="227"/>
      <c r="GC141" s="227"/>
      <c r="GD141" s="227"/>
      <c r="GE141" s="227"/>
      <c r="GF141" s="227"/>
      <c r="GG141" s="227"/>
      <c r="GH141" s="227"/>
      <c r="GI141" s="227"/>
      <c r="GJ141" s="227"/>
      <c r="GK141" s="227"/>
      <c r="GL141" s="227"/>
      <c r="GM141" s="227"/>
      <c r="GN141" s="227"/>
      <c r="GO141" s="227"/>
      <c r="GP141" s="227"/>
      <c r="GQ141" s="227"/>
      <c r="GR141" s="227"/>
      <c r="GS141" s="227"/>
      <c r="GT141" s="227"/>
      <c r="GU141" s="227"/>
      <c r="GV141" s="227"/>
      <c r="GW141" s="227"/>
      <c r="GX141" s="227"/>
      <c r="GY141" s="227"/>
      <c r="GZ141" s="227"/>
      <c r="HA141" s="227"/>
      <c r="HB141" s="227"/>
      <c r="HC141" s="227"/>
      <c r="HD141" s="227"/>
      <c r="HE141" s="227"/>
      <c r="HF141" s="227"/>
      <c r="HG141" s="227"/>
      <c r="HH141" s="227"/>
      <c r="HI141" s="227"/>
      <c r="HJ141" s="227"/>
      <c r="HK141" s="227"/>
      <c r="HL141" s="227"/>
      <c r="HM141" s="227"/>
      <c r="HN141" s="227"/>
      <c r="HO141" s="227"/>
      <c r="HP141" s="227"/>
      <c r="HQ141" s="227"/>
      <c r="HR141" s="227"/>
      <c r="HS141" s="227"/>
      <c r="HT141" s="227"/>
      <c r="HU141" s="227"/>
      <c r="HV141" s="227"/>
      <c r="HW141" s="227"/>
      <c r="HX141" s="227"/>
      <c r="HY141" s="227"/>
      <c r="HZ141" s="227"/>
      <c r="IA141" s="227"/>
      <c r="IB141" s="227"/>
      <c r="IC141" s="227"/>
      <c r="ID141" s="227"/>
      <c r="IE141" s="227"/>
      <c r="IF141" s="227"/>
      <c r="IG141" s="227"/>
      <c r="IH141" s="227"/>
      <c r="II141" s="227"/>
      <c r="IJ141" s="227"/>
      <c r="IK141" s="227"/>
      <c r="IL141" s="227"/>
      <c r="IM141" s="227"/>
      <c r="IN141" s="227"/>
      <c r="IO141" s="227"/>
      <c r="IP141" s="227"/>
      <c r="IQ141" s="227"/>
      <c r="IR141" s="227"/>
      <c r="IS141" s="227"/>
      <c r="IT141" s="227"/>
      <c r="IU141" s="227"/>
      <c r="IV141" s="227"/>
      <c r="IW141" s="227"/>
      <c r="IX141" s="227"/>
      <c r="IY141" s="227"/>
      <c r="IZ141" s="227"/>
      <c r="JA141" s="227"/>
      <c r="JB141" s="227"/>
      <c r="JC141" s="227"/>
      <c r="JD141" s="227"/>
      <c r="JE141" s="227"/>
      <c r="JF141" s="227"/>
      <c r="JG141" s="227"/>
      <c r="JH141" s="227"/>
      <c r="JI141" s="227"/>
      <c r="JJ141" s="227"/>
      <c r="JK141" s="227"/>
      <c r="JL141" s="227"/>
      <c r="JM141" s="227"/>
      <c r="JN141" s="227"/>
      <c r="JO141" s="227"/>
      <c r="JP141" s="227"/>
      <c r="JQ141" s="227"/>
      <c r="JR141" s="227"/>
      <c r="JS141" s="227"/>
      <c r="JT141" s="227"/>
      <c r="JU141" s="227"/>
      <c r="JV141" s="227"/>
      <c r="JW141" s="227"/>
      <c r="JX141" s="227"/>
      <c r="JY141" s="227"/>
      <c r="JZ141" s="227"/>
      <c r="KA141" s="227"/>
      <c r="KB141" s="227"/>
      <c r="KC141" s="227"/>
      <c r="KD141" s="227"/>
      <c r="KE141" s="227"/>
      <c r="KF141" s="227"/>
      <c r="KG141" s="227"/>
      <c r="KH141" s="227"/>
      <c r="KI141" s="227"/>
      <c r="KJ141" s="227"/>
      <c r="KK141" s="227"/>
      <c r="KL141" s="227"/>
      <c r="KM141" s="227"/>
      <c r="KN141" s="227"/>
      <c r="KO141" s="227"/>
      <c r="KP141" s="227"/>
      <c r="KQ141" s="227"/>
      <c r="KR141" s="227"/>
      <c r="KS141" s="227"/>
      <c r="KT141" s="227"/>
      <c r="KU141" s="227"/>
      <c r="KV141" s="227"/>
      <c r="KW141" s="479"/>
    </row>
    <row r="142" spans="1:309" s="226" customFormat="1" ht="21" customHeight="1" thickBot="1">
      <c r="A142" s="109"/>
      <c r="B142" s="112">
        <v>136</v>
      </c>
      <c r="C142" s="116"/>
      <c r="D142" s="136" t="str">
        <f t="shared" si="17"/>
        <v/>
      </c>
      <c r="E142" s="138" t="str">
        <f t="shared" si="18"/>
        <v/>
      </c>
      <c r="F142" s="138" t="str">
        <f t="shared" si="19"/>
        <v/>
      </c>
      <c r="G142" s="138" t="str">
        <f t="shared" si="20"/>
        <v/>
      </c>
      <c r="H142" s="138" t="str">
        <f t="shared" si="21"/>
        <v/>
      </c>
      <c r="I142" s="228"/>
      <c r="J142" s="228"/>
      <c r="K142" s="228"/>
      <c r="L142" s="228"/>
      <c r="M142" s="228"/>
      <c r="N142" s="228"/>
      <c r="O142" s="228"/>
      <c r="P142" s="228"/>
      <c r="Q142" s="228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  <c r="AX142" s="228"/>
      <c r="AY142" s="228"/>
      <c r="AZ142" s="228"/>
      <c r="BA142" s="228"/>
      <c r="BB142" s="228"/>
      <c r="BC142" s="228"/>
      <c r="BD142" s="228"/>
      <c r="BE142" s="228"/>
      <c r="BF142" s="228"/>
      <c r="BG142" s="228"/>
      <c r="BH142" s="228"/>
      <c r="BI142" s="228"/>
      <c r="BJ142" s="228"/>
      <c r="BK142" s="228"/>
      <c r="BL142" s="228"/>
      <c r="BM142" s="228"/>
      <c r="BN142" s="228"/>
      <c r="BO142" s="228"/>
      <c r="BP142" s="228"/>
      <c r="BQ142" s="228"/>
      <c r="BR142" s="228"/>
      <c r="BS142" s="228"/>
      <c r="BT142" s="228"/>
      <c r="BU142" s="228"/>
      <c r="BV142" s="228"/>
      <c r="BW142" s="228"/>
      <c r="BX142" s="228"/>
      <c r="BY142" s="228"/>
      <c r="BZ142" s="228"/>
      <c r="CA142" s="228"/>
      <c r="CB142" s="228"/>
      <c r="CC142" s="228"/>
      <c r="CD142" s="228"/>
      <c r="CE142" s="228"/>
      <c r="CF142" s="228"/>
      <c r="CG142" s="228"/>
      <c r="CH142" s="228"/>
      <c r="CI142" s="228"/>
      <c r="CJ142" s="228"/>
      <c r="CK142" s="228"/>
      <c r="CL142" s="228"/>
      <c r="CM142" s="228"/>
      <c r="CN142" s="228"/>
      <c r="CO142" s="228"/>
      <c r="CP142" s="228"/>
      <c r="CQ142" s="228"/>
      <c r="CR142" s="228"/>
      <c r="CS142" s="228"/>
      <c r="CT142" s="228"/>
      <c r="CU142" s="228"/>
      <c r="CV142" s="228"/>
      <c r="CW142" s="228"/>
      <c r="CX142" s="228"/>
      <c r="CY142" s="228"/>
      <c r="CZ142" s="228"/>
      <c r="DA142" s="228"/>
      <c r="DB142" s="228"/>
      <c r="DC142" s="228"/>
      <c r="DD142" s="228"/>
      <c r="DE142" s="228"/>
      <c r="DF142" s="228"/>
      <c r="DG142" s="228"/>
      <c r="DH142" s="228"/>
      <c r="DI142" s="228"/>
      <c r="DJ142" s="228"/>
      <c r="DK142" s="228"/>
      <c r="DL142" s="228"/>
      <c r="DM142" s="228"/>
      <c r="DN142" s="228"/>
      <c r="DO142" s="228"/>
      <c r="DP142" s="228"/>
      <c r="DQ142" s="228"/>
      <c r="DR142" s="228"/>
      <c r="DS142" s="228"/>
      <c r="DT142" s="228"/>
      <c r="DU142" s="228"/>
      <c r="DV142" s="228"/>
      <c r="DW142" s="228"/>
      <c r="DX142" s="228"/>
      <c r="DY142" s="228"/>
      <c r="DZ142" s="228"/>
      <c r="EA142" s="228"/>
      <c r="EB142" s="228"/>
      <c r="EC142" s="228"/>
      <c r="ED142" s="228"/>
      <c r="EE142" s="228"/>
      <c r="EF142" s="228"/>
      <c r="EG142" s="228"/>
      <c r="EH142" s="228"/>
      <c r="EI142" s="228"/>
      <c r="EJ142" s="228"/>
      <c r="EK142" s="228"/>
      <c r="EL142" s="228"/>
      <c r="EM142" s="228"/>
      <c r="EN142" s="228"/>
      <c r="EO142" s="228"/>
      <c r="EP142" s="228"/>
      <c r="EQ142" s="228"/>
      <c r="ER142" s="228"/>
      <c r="ES142" s="228"/>
      <c r="ET142" s="228"/>
      <c r="EU142" s="228"/>
      <c r="EV142" s="228"/>
      <c r="EW142" s="228"/>
      <c r="EX142" s="228"/>
      <c r="EY142" s="228"/>
      <c r="EZ142" s="228"/>
      <c r="FA142" s="228"/>
      <c r="FB142" s="228"/>
      <c r="FC142" s="228"/>
      <c r="FD142" s="228"/>
      <c r="FE142" s="228"/>
      <c r="FF142" s="228"/>
      <c r="FG142" s="228"/>
      <c r="FH142" s="228"/>
      <c r="FI142" s="228"/>
      <c r="FJ142" s="228"/>
      <c r="FK142" s="228"/>
      <c r="FL142" s="228"/>
      <c r="FM142" s="228"/>
      <c r="FN142" s="228"/>
      <c r="FO142" s="228"/>
      <c r="FP142" s="228"/>
      <c r="FQ142" s="228"/>
      <c r="FR142" s="228"/>
      <c r="FS142" s="228"/>
      <c r="FT142" s="228"/>
      <c r="FU142" s="228"/>
      <c r="FV142" s="228"/>
      <c r="FW142" s="228"/>
      <c r="FX142" s="228"/>
      <c r="FY142" s="228"/>
      <c r="FZ142" s="228"/>
      <c r="GA142" s="228"/>
      <c r="GB142" s="228"/>
      <c r="GC142" s="228"/>
      <c r="GD142" s="228"/>
      <c r="GE142" s="228"/>
      <c r="GF142" s="228"/>
      <c r="GG142" s="228"/>
      <c r="GH142" s="228"/>
      <c r="GI142" s="228"/>
      <c r="GJ142" s="228"/>
      <c r="GK142" s="228"/>
      <c r="GL142" s="228"/>
      <c r="GM142" s="228"/>
      <c r="GN142" s="228"/>
      <c r="GO142" s="228"/>
      <c r="GP142" s="228"/>
      <c r="GQ142" s="228"/>
      <c r="GR142" s="228"/>
      <c r="GS142" s="228"/>
      <c r="GT142" s="228"/>
      <c r="GU142" s="228"/>
      <c r="GV142" s="228"/>
      <c r="GW142" s="228"/>
      <c r="GX142" s="228"/>
      <c r="GY142" s="228"/>
      <c r="GZ142" s="228"/>
      <c r="HA142" s="228"/>
      <c r="HB142" s="228"/>
      <c r="HC142" s="228"/>
      <c r="HD142" s="228"/>
      <c r="HE142" s="228"/>
      <c r="HF142" s="228"/>
      <c r="HG142" s="228"/>
      <c r="HH142" s="228"/>
      <c r="HI142" s="228"/>
      <c r="HJ142" s="228"/>
      <c r="HK142" s="228"/>
      <c r="HL142" s="228"/>
      <c r="HM142" s="228"/>
      <c r="HN142" s="228"/>
      <c r="HO142" s="228"/>
      <c r="HP142" s="228"/>
      <c r="HQ142" s="228"/>
      <c r="HR142" s="228"/>
      <c r="HS142" s="228"/>
      <c r="HT142" s="228"/>
      <c r="HU142" s="228"/>
      <c r="HV142" s="228"/>
      <c r="HW142" s="228"/>
      <c r="HX142" s="228"/>
      <c r="HY142" s="228"/>
      <c r="HZ142" s="228"/>
      <c r="IA142" s="228"/>
      <c r="IB142" s="228"/>
      <c r="IC142" s="228"/>
      <c r="ID142" s="228"/>
      <c r="IE142" s="228"/>
      <c r="IF142" s="228"/>
      <c r="IG142" s="228"/>
      <c r="IH142" s="228"/>
      <c r="II142" s="228"/>
      <c r="IJ142" s="228"/>
      <c r="IK142" s="228"/>
      <c r="IL142" s="228"/>
      <c r="IM142" s="228"/>
      <c r="IN142" s="228"/>
      <c r="IO142" s="228"/>
      <c r="IP142" s="228"/>
      <c r="IQ142" s="228"/>
      <c r="IR142" s="228"/>
      <c r="IS142" s="228"/>
      <c r="IT142" s="228"/>
      <c r="IU142" s="228"/>
      <c r="IV142" s="228"/>
      <c r="IW142" s="228"/>
      <c r="IX142" s="228"/>
      <c r="IY142" s="228"/>
      <c r="IZ142" s="228"/>
      <c r="JA142" s="228"/>
      <c r="JB142" s="228"/>
      <c r="JC142" s="228"/>
      <c r="JD142" s="228"/>
      <c r="JE142" s="228"/>
      <c r="JF142" s="228"/>
      <c r="JG142" s="228"/>
      <c r="JH142" s="228"/>
      <c r="JI142" s="228"/>
      <c r="JJ142" s="228"/>
      <c r="JK142" s="228"/>
      <c r="JL142" s="228"/>
      <c r="JM142" s="228"/>
      <c r="JN142" s="228"/>
      <c r="JO142" s="228"/>
      <c r="JP142" s="228"/>
      <c r="JQ142" s="228"/>
      <c r="JR142" s="228"/>
      <c r="JS142" s="228"/>
      <c r="JT142" s="228"/>
      <c r="JU142" s="228"/>
      <c r="JV142" s="228"/>
      <c r="JW142" s="228"/>
      <c r="JX142" s="228"/>
      <c r="JY142" s="228"/>
      <c r="JZ142" s="228"/>
      <c r="KA142" s="228"/>
      <c r="KB142" s="228"/>
      <c r="KC142" s="228"/>
      <c r="KD142" s="228"/>
      <c r="KE142" s="228"/>
      <c r="KF142" s="228"/>
      <c r="KG142" s="228"/>
      <c r="KH142" s="228"/>
      <c r="KI142" s="228"/>
      <c r="KJ142" s="228"/>
      <c r="KK142" s="228"/>
      <c r="KL142" s="228"/>
      <c r="KM142" s="228"/>
      <c r="KN142" s="228"/>
      <c r="KO142" s="228"/>
      <c r="KP142" s="228"/>
      <c r="KQ142" s="228"/>
      <c r="KR142" s="228"/>
      <c r="KS142" s="228"/>
      <c r="KT142" s="228"/>
      <c r="KU142" s="228"/>
      <c r="KV142" s="228"/>
      <c r="KW142" s="479"/>
    </row>
    <row r="143" spans="1:309" s="226" customFormat="1" ht="21" customHeight="1">
      <c r="A143" s="109"/>
      <c r="B143" s="112">
        <v>137</v>
      </c>
      <c r="C143" s="53"/>
      <c r="D143" s="132" t="str">
        <f t="shared" si="17"/>
        <v/>
      </c>
      <c r="E143" s="132" t="str">
        <f t="shared" si="18"/>
        <v/>
      </c>
      <c r="F143" s="132" t="str">
        <f t="shared" si="19"/>
        <v/>
      </c>
      <c r="G143" s="132" t="str">
        <f t="shared" si="20"/>
        <v/>
      </c>
      <c r="H143" s="213" t="str">
        <f t="shared" si="21"/>
        <v/>
      </c>
      <c r="I143" s="227"/>
      <c r="J143" s="227"/>
      <c r="K143" s="227"/>
      <c r="L143" s="227"/>
      <c r="M143" s="227"/>
      <c r="N143" s="227"/>
      <c r="O143" s="227"/>
      <c r="P143" s="227"/>
      <c r="Q143" s="227"/>
      <c r="R143" s="227"/>
      <c r="S143" s="227"/>
      <c r="T143" s="227"/>
      <c r="U143" s="227"/>
      <c r="V143" s="227"/>
      <c r="W143" s="227"/>
      <c r="X143" s="227"/>
      <c r="Y143" s="227"/>
      <c r="Z143" s="227"/>
      <c r="AA143" s="227"/>
      <c r="AB143" s="227"/>
      <c r="AC143" s="227"/>
      <c r="AD143" s="227"/>
      <c r="AE143" s="227"/>
      <c r="AF143" s="227"/>
      <c r="AG143" s="227"/>
      <c r="AH143" s="227"/>
      <c r="AI143" s="227"/>
      <c r="AJ143" s="227"/>
      <c r="AK143" s="227"/>
      <c r="AL143" s="227"/>
      <c r="AM143" s="227"/>
      <c r="AN143" s="227"/>
      <c r="AO143" s="227"/>
      <c r="AP143" s="227"/>
      <c r="AQ143" s="227"/>
      <c r="AR143" s="227"/>
      <c r="AS143" s="227"/>
      <c r="AT143" s="227"/>
      <c r="AU143" s="227"/>
      <c r="AV143" s="227"/>
      <c r="AW143" s="227"/>
      <c r="AX143" s="227"/>
      <c r="AY143" s="227"/>
      <c r="AZ143" s="227"/>
      <c r="BA143" s="227"/>
      <c r="BB143" s="227"/>
      <c r="BC143" s="227"/>
      <c r="BD143" s="227"/>
      <c r="BE143" s="227"/>
      <c r="BF143" s="227"/>
      <c r="BG143" s="227"/>
      <c r="BH143" s="227"/>
      <c r="BI143" s="227"/>
      <c r="BJ143" s="227"/>
      <c r="BK143" s="227"/>
      <c r="BL143" s="227"/>
      <c r="BM143" s="227"/>
      <c r="BN143" s="227"/>
      <c r="BO143" s="227"/>
      <c r="BP143" s="227"/>
      <c r="BQ143" s="227"/>
      <c r="BR143" s="227"/>
      <c r="BS143" s="227"/>
      <c r="BT143" s="227"/>
      <c r="BU143" s="227"/>
      <c r="BV143" s="227"/>
      <c r="BW143" s="227"/>
      <c r="BX143" s="227"/>
      <c r="BY143" s="227"/>
      <c r="BZ143" s="227"/>
      <c r="CA143" s="227"/>
      <c r="CB143" s="227"/>
      <c r="CC143" s="227"/>
      <c r="CD143" s="227"/>
      <c r="CE143" s="227"/>
      <c r="CF143" s="227"/>
      <c r="CG143" s="227"/>
      <c r="CH143" s="227"/>
      <c r="CI143" s="227"/>
      <c r="CJ143" s="227"/>
      <c r="CK143" s="227"/>
      <c r="CL143" s="227"/>
      <c r="CM143" s="227"/>
      <c r="CN143" s="227"/>
      <c r="CO143" s="227"/>
      <c r="CP143" s="227"/>
      <c r="CQ143" s="227"/>
      <c r="CR143" s="227"/>
      <c r="CS143" s="227"/>
      <c r="CT143" s="227"/>
      <c r="CU143" s="227"/>
      <c r="CV143" s="227"/>
      <c r="CW143" s="227"/>
      <c r="CX143" s="227"/>
      <c r="CY143" s="227"/>
      <c r="CZ143" s="227"/>
      <c r="DA143" s="227"/>
      <c r="DB143" s="227"/>
      <c r="DC143" s="227"/>
      <c r="DD143" s="227"/>
      <c r="DE143" s="227"/>
      <c r="DF143" s="227"/>
      <c r="DG143" s="227"/>
      <c r="DH143" s="227"/>
      <c r="DI143" s="227"/>
      <c r="DJ143" s="227"/>
      <c r="DK143" s="227"/>
      <c r="DL143" s="227"/>
      <c r="DM143" s="227"/>
      <c r="DN143" s="227"/>
      <c r="DO143" s="227"/>
      <c r="DP143" s="227"/>
      <c r="DQ143" s="227"/>
      <c r="DR143" s="227"/>
      <c r="DS143" s="227"/>
      <c r="DT143" s="227"/>
      <c r="DU143" s="227"/>
      <c r="DV143" s="227"/>
      <c r="DW143" s="227"/>
      <c r="DX143" s="227"/>
      <c r="DY143" s="227"/>
      <c r="DZ143" s="227"/>
      <c r="EA143" s="227"/>
      <c r="EB143" s="227"/>
      <c r="EC143" s="227"/>
      <c r="ED143" s="227"/>
      <c r="EE143" s="227"/>
      <c r="EF143" s="227"/>
      <c r="EG143" s="227"/>
      <c r="EH143" s="227"/>
      <c r="EI143" s="227"/>
      <c r="EJ143" s="227"/>
      <c r="EK143" s="227"/>
      <c r="EL143" s="227"/>
      <c r="EM143" s="227"/>
      <c r="EN143" s="227"/>
      <c r="EO143" s="227"/>
      <c r="EP143" s="227"/>
      <c r="EQ143" s="227"/>
      <c r="ER143" s="227"/>
      <c r="ES143" s="227"/>
      <c r="ET143" s="227"/>
      <c r="EU143" s="227"/>
      <c r="EV143" s="227"/>
      <c r="EW143" s="227"/>
      <c r="EX143" s="227"/>
      <c r="EY143" s="227"/>
      <c r="EZ143" s="227"/>
      <c r="FA143" s="227"/>
      <c r="FB143" s="227"/>
      <c r="FC143" s="227"/>
      <c r="FD143" s="227"/>
      <c r="FE143" s="227"/>
      <c r="FF143" s="227"/>
      <c r="FG143" s="227"/>
      <c r="FH143" s="227"/>
      <c r="FI143" s="227"/>
      <c r="FJ143" s="227"/>
      <c r="FK143" s="227"/>
      <c r="FL143" s="227"/>
      <c r="FM143" s="227"/>
      <c r="FN143" s="227"/>
      <c r="FO143" s="227"/>
      <c r="FP143" s="227"/>
      <c r="FQ143" s="227"/>
      <c r="FR143" s="227"/>
      <c r="FS143" s="227"/>
      <c r="FT143" s="227"/>
      <c r="FU143" s="227"/>
      <c r="FV143" s="227"/>
      <c r="FW143" s="227"/>
      <c r="FX143" s="227"/>
      <c r="FY143" s="227"/>
      <c r="FZ143" s="227"/>
      <c r="GA143" s="227"/>
      <c r="GB143" s="227"/>
      <c r="GC143" s="227"/>
      <c r="GD143" s="227"/>
      <c r="GE143" s="227"/>
      <c r="GF143" s="227"/>
      <c r="GG143" s="227"/>
      <c r="GH143" s="227"/>
      <c r="GI143" s="227"/>
      <c r="GJ143" s="227"/>
      <c r="GK143" s="227"/>
      <c r="GL143" s="227"/>
      <c r="GM143" s="227"/>
      <c r="GN143" s="227"/>
      <c r="GO143" s="227"/>
      <c r="GP143" s="227"/>
      <c r="GQ143" s="227"/>
      <c r="GR143" s="227"/>
      <c r="GS143" s="227"/>
      <c r="GT143" s="227"/>
      <c r="GU143" s="227"/>
      <c r="GV143" s="227"/>
      <c r="GW143" s="227"/>
      <c r="GX143" s="227"/>
      <c r="GY143" s="227"/>
      <c r="GZ143" s="227"/>
      <c r="HA143" s="227"/>
      <c r="HB143" s="227"/>
      <c r="HC143" s="227"/>
      <c r="HD143" s="227"/>
      <c r="HE143" s="227"/>
      <c r="HF143" s="227"/>
      <c r="HG143" s="227"/>
      <c r="HH143" s="227"/>
      <c r="HI143" s="227"/>
      <c r="HJ143" s="227"/>
      <c r="HK143" s="227"/>
      <c r="HL143" s="227"/>
      <c r="HM143" s="227"/>
      <c r="HN143" s="227"/>
      <c r="HO143" s="227"/>
      <c r="HP143" s="227"/>
      <c r="HQ143" s="227"/>
      <c r="HR143" s="227"/>
      <c r="HS143" s="227"/>
      <c r="HT143" s="227"/>
      <c r="HU143" s="227"/>
      <c r="HV143" s="227"/>
      <c r="HW143" s="227"/>
      <c r="HX143" s="227"/>
      <c r="HY143" s="227"/>
      <c r="HZ143" s="227"/>
      <c r="IA143" s="227"/>
      <c r="IB143" s="227"/>
      <c r="IC143" s="227"/>
      <c r="ID143" s="227"/>
      <c r="IE143" s="227"/>
      <c r="IF143" s="227"/>
      <c r="IG143" s="227"/>
      <c r="IH143" s="227"/>
      <c r="II143" s="227"/>
      <c r="IJ143" s="227"/>
      <c r="IK143" s="227"/>
      <c r="IL143" s="227"/>
      <c r="IM143" s="227"/>
      <c r="IN143" s="227"/>
      <c r="IO143" s="227"/>
      <c r="IP143" s="227"/>
      <c r="IQ143" s="227"/>
      <c r="IR143" s="227"/>
      <c r="IS143" s="227"/>
      <c r="IT143" s="227"/>
      <c r="IU143" s="227"/>
      <c r="IV143" s="227"/>
      <c r="IW143" s="227"/>
      <c r="IX143" s="227"/>
      <c r="IY143" s="227"/>
      <c r="IZ143" s="227"/>
      <c r="JA143" s="227"/>
      <c r="JB143" s="227"/>
      <c r="JC143" s="227"/>
      <c r="JD143" s="227"/>
      <c r="JE143" s="227"/>
      <c r="JF143" s="227"/>
      <c r="JG143" s="227"/>
      <c r="JH143" s="227"/>
      <c r="JI143" s="227"/>
      <c r="JJ143" s="227"/>
      <c r="JK143" s="227"/>
      <c r="JL143" s="227"/>
      <c r="JM143" s="227"/>
      <c r="JN143" s="227"/>
      <c r="JO143" s="227"/>
      <c r="JP143" s="227"/>
      <c r="JQ143" s="227"/>
      <c r="JR143" s="227"/>
      <c r="JS143" s="227"/>
      <c r="JT143" s="227"/>
      <c r="JU143" s="227"/>
      <c r="JV143" s="227"/>
      <c r="JW143" s="227"/>
      <c r="JX143" s="227"/>
      <c r="JY143" s="227"/>
      <c r="JZ143" s="227"/>
      <c r="KA143" s="227"/>
      <c r="KB143" s="227"/>
      <c r="KC143" s="227"/>
      <c r="KD143" s="227"/>
      <c r="KE143" s="227"/>
      <c r="KF143" s="227"/>
      <c r="KG143" s="227"/>
      <c r="KH143" s="227"/>
      <c r="KI143" s="227"/>
      <c r="KJ143" s="227"/>
      <c r="KK143" s="227"/>
      <c r="KL143" s="227"/>
      <c r="KM143" s="227"/>
      <c r="KN143" s="227"/>
      <c r="KO143" s="227"/>
      <c r="KP143" s="227"/>
      <c r="KQ143" s="227"/>
      <c r="KR143" s="227"/>
      <c r="KS143" s="227"/>
      <c r="KT143" s="227"/>
      <c r="KU143" s="227"/>
      <c r="KV143" s="227"/>
      <c r="KW143" s="479"/>
    </row>
    <row r="144" spans="1:309" s="226" customFormat="1" ht="21" customHeight="1" thickBot="1">
      <c r="A144" s="109"/>
      <c r="B144" s="112">
        <v>138</v>
      </c>
      <c r="C144" s="116"/>
      <c r="D144" s="136" t="str">
        <f t="shared" si="17"/>
        <v/>
      </c>
      <c r="E144" s="138" t="str">
        <f t="shared" si="18"/>
        <v/>
      </c>
      <c r="F144" s="138" t="str">
        <f t="shared" si="19"/>
        <v/>
      </c>
      <c r="G144" s="138" t="str">
        <f t="shared" si="20"/>
        <v/>
      </c>
      <c r="H144" s="138" t="str">
        <f t="shared" si="21"/>
        <v/>
      </c>
      <c r="I144" s="228"/>
      <c r="J144" s="228"/>
      <c r="K144" s="228"/>
      <c r="L144" s="228"/>
      <c r="M144" s="228"/>
      <c r="N144" s="228"/>
      <c r="O144" s="228"/>
      <c r="P144" s="228"/>
      <c r="Q144" s="228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  <c r="AX144" s="228"/>
      <c r="AY144" s="228"/>
      <c r="AZ144" s="228"/>
      <c r="BA144" s="228"/>
      <c r="BB144" s="228"/>
      <c r="BC144" s="228"/>
      <c r="BD144" s="228"/>
      <c r="BE144" s="228"/>
      <c r="BF144" s="228"/>
      <c r="BG144" s="228"/>
      <c r="BH144" s="228"/>
      <c r="BI144" s="228"/>
      <c r="BJ144" s="228"/>
      <c r="BK144" s="228"/>
      <c r="BL144" s="228"/>
      <c r="BM144" s="228"/>
      <c r="BN144" s="228"/>
      <c r="BO144" s="228"/>
      <c r="BP144" s="228"/>
      <c r="BQ144" s="228"/>
      <c r="BR144" s="228"/>
      <c r="BS144" s="228"/>
      <c r="BT144" s="228"/>
      <c r="BU144" s="228"/>
      <c r="BV144" s="228"/>
      <c r="BW144" s="228"/>
      <c r="BX144" s="228"/>
      <c r="BY144" s="228"/>
      <c r="BZ144" s="228"/>
      <c r="CA144" s="228"/>
      <c r="CB144" s="228"/>
      <c r="CC144" s="228"/>
      <c r="CD144" s="228"/>
      <c r="CE144" s="228"/>
      <c r="CF144" s="228"/>
      <c r="CG144" s="228"/>
      <c r="CH144" s="228"/>
      <c r="CI144" s="228"/>
      <c r="CJ144" s="228"/>
      <c r="CK144" s="228"/>
      <c r="CL144" s="228"/>
      <c r="CM144" s="228"/>
      <c r="CN144" s="228"/>
      <c r="CO144" s="228"/>
      <c r="CP144" s="228"/>
      <c r="CQ144" s="228"/>
      <c r="CR144" s="228"/>
      <c r="CS144" s="228"/>
      <c r="CT144" s="228"/>
      <c r="CU144" s="228"/>
      <c r="CV144" s="228"/>
      <c r="CW144" s="228"/>
      <c r="CX144" s="228"/>
      <c r="CY144" s="228"/>
      <c r="CZ144" s="228"/>
      <c r="DA144" s="228"/>
      <c r="DB144" s="228"/>
      <c r="DC144" s="228"/>
      <c r="DD144" s="228"/>
      <c r="DE144" s="228"/>
      <c r="DF144" s="228"/>
      <c r="DG144" s="228"/>
      <c r="DH144" s="228"/>
      <c r="DI144" s="228"/>
      <c r="DJ144" s="228"/>
      <c r="DK144" s="228"/>
      <c r="DL144" s="228"/>
      <c r="DM144" s="228"/>
      <c r="DN144" s="228"/>
      <c r="DO144" s="228"/>
      <c r="DP144" s="228"/>
      <c r="DQ144" s="228"/>
      <c r="DR144" s="228"/>
      <c r="DS144" s="228"/>
      <c r="DT144" s="228"/>
      <c r="DU144" s="228"/>
      <c r="DV144" s="228"/>
      <c r="DW144" s="228"/>
      <c r="DX144" s="228"/>
      <c r="DY144" s="228"/>
      <c r="DZ144" s="228"/>
      <c r="EA144" s="228"/>
      <c r="EB144" s="228"/>
      <c r="EC144" s="228"/>
      <c r="ED144" s="228"/>
      <c r="EE144" s="228"/>
      <c r="EF144" s="228"/>
      <c r="EG144" s="228"/>
      <c r="EH144" s="228"/>
      <c r="EI144" s="228"/>
      <c r="EJ144" s="228"/>
      <c r="EK144" s="228"/>
      <c r="EL144" s="228"/>
      <c r="EM144" s="228"/>
      <c r="EN144" s="228"/>
      <c r="EO144" s="228"/>
      <c r="EP144" s="228"/>
      <c r="EQ144" s="228"/>
      <c r="ER144" s="228"/>
      <c r="ES144" s="228"/>
      <c r="ET144" s="228"/>
      <c r="EU144" s="228"/>
      <c r="EV144" s="228"/>
      <c r="EW144" s="228"/>
      <c r="EX144" s="228"/>
      <c r="EY144" s="228"/>
      <c r="EZ144" s="228"/>
      <c r="FA144" s="228"/>
      <c r="FB144" s="228"/>
      <c r="FC144" s="228"/>
      <c r="FD144" s="228"/>
      <c r="FE144" s="228"/>
      <c r="FF144" s="228"/>
      <c r="FG144" s="228"/>
      <c r="FH144" s="228"/>
      <c r="FI144" s="228"/>
      <c r="FJ144" s="228"/>
      <c r="FK144" s="228"/>
      <c r="FL144" s="228"/>
      <c r="FM144" s="228"/>
      <c r="FN144" s="228"/>
      <c r="FO144" s="228"/>
      <c r="FP144" s="228"/>
      <c r="FQ144" s="228"/>
      <c r="FR144" s="228"/>
      <c r="FS144" s="228"/>
      <c r="FT144" s="228"/>
      <c r="FU144" s="228"/>
      <c r="FV144" s="228"/>
      <c r="FW144" s="228"/>
      <c r="FX144" s="228"/>
      <c r="FY144" s="228"/>
      <c r="FZ144" s="228"/>
      <c r="GA144" s="228"/>
      <c r="GB144" s="228"/>
      <c r="GC144" s="228"/>
      <c r="GD144" s="228"/>
      <c r="GE144" s="228"/>
      <c r="GF144" s="228"/>
      <c r="GG144" s="228"/>
      <c r="GH144" s="228"/>
      <c r="GI144" s="228"/>
      <c r="GJ144" s="228"/>
      <c r="GK144" s="228"/>
      <c r="GL144" s="228"/>
      <c r="GM144" s="228"/>
      <c r="GN144" s="228"/>
      <c r="GO144" s="228"/>
      <c r="GP144" s="228"/>
      <c r="GQ144" s="228"/>
      <c r="GR144" s="228"/>
      <c r="GS144" s="228"/>
      <c r="GT144" s="228"/>
      <c r="GU144" s="228"/>
      <c r="GV144" s="228"/>
      <c r="GW144" s="228"/>
      <c r="GX144" s="228"/>
      <c r="GY144" s="228"/>
      <c r="GZ144" s="228"/>
      <c r="HA144" s="228"/>
      <c r="HB144" s="228"/>
      <c r="HC144" s="228"/>
      <c r="HD144" s="228"/>
      <c r="HE144" s="228"/>
      <c r="HF144" s="228"/>
      <c r="HG144" s="228"/>
      <c r="HH144" s="228"/>
      <c r="HI144" s="228"/>
      <c r="HJ144" s="228"/>
      <c r="HK144" s="228"/>
      <c r="HL144" s="228"/>
      <c r="HM144" s="228"/>
      <c r="HN144" s="228"/>
      <c r="HO144" s="228"/>
      <c r="HP144" s="228"/>
      <c r="HQ144" s="228"/>
      <c r="HR144" s="228"/>
      <c r="HS144" s="228"/>
      <c r="HT144" s="228"/>
      <c r="HU144" s="228"/>
      <c r="HV144" s="228"/>
      <c r="HW144" s="228"/>
      <c r="HX144" s="228"/>
      <c r="HY144" s="228"/>
      <c r="HZ144" s="228"/>
      <c r="IA144" s="228"/>
      <c r="IB144" s="228"/>
      <c r="IC144" s="228"/>
      <c r="ID144" s="228"/>
      <c r="IE144" s="228"/>
      <c r="IF144" s="228"/>
      <c r="IG144" s="228"/>
      <c r="IH144" s="228"/>
      <c r="II144" s="228"/>
      <c r="IJ144" s="228"/>
      <c r="IK144" s="228"/>
      <c r="IL144" s="228"/>
      <c r="IM144" s="228"/>
      <c r="IN144" s="228"/>
      <c r="IO144" s="228"/>
      <c r="IP144" s="228"/>
      <c r="IQ144" s="228"/>
      <c r="IR144" s="228"/>
      <c r="IS144" s="228"/>
      <c r="IT144" s="228"/>
      <c r="IU144" s="228"/>
      <c r="IV144" s="228"/>
      <c r="IW144" s="228"/>
      <c r="IX144" s="228"/>
      <c r="IY144" s="228"/>
      <c r="IZ144" s="228"/>
      <c r="JA144" s="228"/>
      <c r="JB144" s="228"/>
      <c r="JC144" s="228"/>
      <c r="JD144" s="228"/>
      <c r="JE144" s="228"/>
      <c r="JF144" s="228"/>
      <c r="JG144" s="228"/>
      <c r="JH144" s="228"/>
      <c r="JI144" s="228"/>
      <c r="JJ144" s="228"/>
      <c r="JK144" s="228"/>
      <c r="JL144" s="228"/>
      <c r="JM144" s="228"/>
      <c r="JN144" s="228"/>
      <c r="JO144" s="228"/>
      <c r="JP144" s="228"/>
      <c r="JQ144" s="228"/>
      <c r="JR144" s="228"/>
      <c r="JS144" s="228"/>
      <c r="JT144" s="228"/>
      <c r="JU144" s="228"/>
      <c r="JV144" s="228"/>
      <c r="JW144" s="228"/>
      <c r="JX144" s="228"/>
      <c r="JY144" s="228"/>
      <c r="JZ144" s="228"/>
      <c r="KA144" s="228"/>
      <c r="KB144" s="228"/>
      <c r="KC144" s="228"/>
      <c r="KD144" s="228"/>
      <c r="KE144" s="228"/>
      <c r="KF144" s="228"/>
      <c r="KG144" s="228"/>
      <c r="KH144" s="228"/>
      <c r="KI144" s="228"/>
      <c r="KJ144" s="228"/>
      <c r="KK144" s="228"/>
      <c r="KL144" s="228"/>
      <c r="KM144" s="228"/>
      <c r="KN144" s="228"/>
      <c r="KO144" s="228"/>
      <c r="KP144" s="228"/>
      <c r="KQ144" s="228"/>
      <c r="KR144" s="228"/>
      <c r="KS144" s="228"/>
      <c r="KT144" s="228"/>
      <c r="KU144" s="228"/>
      <c r="KV144" s="228"/>
      <c r="KW144" s="479"/>
    </row>
    <row r="145" spans="1:309" s="226" customFormat="1" ht="21" customHeight="1">
      <c r="A145" s="109"/>
      <c r="B145" s="112">
        <v>139</v>
      </c>
      <c r="C145" s="53"/>
      <c r="D145" s="132" t="str">
        <f t="shared" si="17"/>
        <v/>
      </c>
      <c r="E145" s="132" t="str">
        <f t="shared" si="18"/>
        <v/>
      </c>
      <c r="F145" s="132" t="str">
        <f t="shared" si="19"/>
        <v/>
      </c>
      <c r="G145" s="132" t="str">
        <f t="shared" si="20"/>
        <v/>
      </c>
      <c r="H145" s="213" t="str">
        <f t="shared" si="21"/>
        <v/>
      </c>
      <c r="I145" s="227"/>
      <c r="J145" s="227"/>
      <c r="K145" s="227"/>
      <c r="L145" s="227"/>
      <c r="M145" s="227"/>
      <c r="N145" s="227"/>
      <c r="O145" s="227"/>
      <c r="P145" s="227"/>
      <c r="Q145" s="227"/>
      <c r="R145" s="227"/>
      <c r="S145" s="227"/>
      <c r="T145" s="227"/>
      <c r="U145" s="227"/>
      <c r="V145" s="227"/>
      <c r="W145" s="227"/>
      <c r="X145" s="227"/>
      <c r="Y145" s="227"/>
      <c r="Z145" s="227"/>
      <c r="AA145" s="227"/>
      <c r="AB145" s="227"/>
      <c r="AC145" s="227"/>
      <c r="AD145" s="227"/>
      <c r="AE145" s="227"/>
      <c r="AF145" s="227"/>
      <c r="AG145" s="227"/>
      <c r="AH145" s="227"/>
      <c r="AI145" s="227"/>
      <c r="AJ145" s="227"/>
      <c r="AK145" s="227"/>
      <c r="AL145" s="227"/>
      <c r="AM145" s="227"/>
      <c r="AN145" s="227"/>
      <c r="AO145" s="227"/>
      <c r="AP145" s="227"/>
      <c r="AQ145" s="227"/>
      <c r="AR145" s="227"/>
      <c r="AS145" s="227"/>
      <c r="AT145" s="227"/>
      <c r="AU145" s="227"/>
      <c r="AV145" s="227"/>
      <c r="AW145" s="227"/>
      <c r="AX145" s="227"/>
      <c r="AY145" s="227"/>
      <c r="AZ145" s="227"/>
      <c r="BA145" s="227"/>
      <c r="BB145" s="227"/>
      <c r="BC145" s="227"/>
      <c r="BD145" s="227"/>
      <c r="BE145" s="227"/>
      <c r="BF145" s="227"/>
      <c r="BG145" s="227"/>
      <c r="BH145" s="227"/>
      <c r="BI145" s="227"/>
      <c r="BJ145" s="227"/>
      <c r="BK145" s="227"/>
      <c r="BL145" s="227"/>
      <c r="BM145" s="227"/>
      <c r="BN145" s="227"/>
      <c r="BO145" s="227"/>
      <c r="BP145" s="227"/>
      <c r="BQ145" s="227"/>
      <c r="BR145" s="227"/>
      <c r="BS145" s="227"/>
      <c r="BT145" s="227"/>
      <c r="BU145" s="227"/>
      <c r="BV145" s="227"/>
      <c r="BW145" s="227"/>
      <c r="BX145" s="227"/>
      <c r="BY145" s="227"/>
      <c r="BZ145" s="227"/>
      <c r="CA145" s="227"/>
      <c r="CB145" s="227"/>
      <c r="CC145" s="227"/>
      <c r="CD145" s="227"/>
      <c r="CE145" s="227"/>
      <c r="CF145" s="227"/>
      <c r="CG145" s="227"/>
      <c r="CH145" s="227"/>
      <c r="CI145" s="227"/>
      <c r="CJ145" s="227"/>
      <c r="CK145" s="227"/>
      <c r="CL145" s="227"/>
      <c r="CM145" s="227"/>
      <c r="CN145" s="227"/>
      <c r="CO145" s="227"/>
      <c r="CP145" s="227"/>
      <c r="CQ145" s="227"/>
      <c r="CR145" s="227"/>
      <c r="CS145" s="227"/>
      <c r="CT145" s="227"/>
      <c r="CU145" s="227"/>
      <c r="CV145" s="227"/>
      <c r="CW145" s="227"/>
      <c r="CX145" s="227"/>
      <c r="CY145" s="227"/>
      <c r="CZ145" s="227"/>
      <c r="DA145" s="227"/>
      <c r="DB145" s="227"/>
      <c r="DC145" s="227"/>
      <c r="DD145" s="227"/>
      <c r="DE145" s="227"/>
      <c r="DF145" s="227"/>
      <c r="DG145" s="227"/>
      <c r="DH145" s="227"/>
      <c r="DI145" s="227"/>
      <c r="DJ145" s="227"/>
      <c r="DK145" s="227"/>
      <c r="DL145" s="227"/>
      <c r="DM145" s="227"/>
      <c r="DN145" s="227"/>
      <c r="DO145" s="227"/>
      <c r="DP145" s="227"/>
      <c r="DQ145" s="227"/>
      <c r="DR145" s="227"/>
      <c r="DS145" s="227"/>
      <c r="DT145" s="227"/>
      <c r="DU145" s="227"/>
      <c r="DV145" s="227"/>
      <c r="DW145" s="227"/>
      <c r="DX145" s="227"/>
      <c r="DY145" s="227"/>
      <c r="DZ145" s="227"/>
      <c r="EA145" s="227"/>
      <c r="EB145" s="227"/>
      <c r="EC145" s="227"/>
      <c r="ED145" s="227"/>
      <c r="EE145" s="227"/>
      <c r="EF145" s="227"/>
      <c r="EG145" s="227"/>
      <c r="EH145" s="227"/>
      <c r="EI145" s="227"/>
      <c r="EJ145" s="227"/>
      <c r="EK145" s="227"/>
      <c r="EL145" s="227"/>
      <c r="EM145" s="227"/>
      <c r="EN145" s="227"/>
      <c r="EO145" s="227"/>
      <c r="EP145" s="227"/>
      <c r="EQ145" s="227"/>
      <c r="ER145" s="227"/>
      <c r="ES145" s="227"/>
      <c r="ET145" s="227"/>
      <c r="EU145" s="227"/>
      <c r="EV145" s="227"/>
      <c r="EW145" s="227"/>
      <c r="EX145" s="227"/>
      <c r="EY145" s="227"/>
      <c r="EZ145" s="227"/>
      <c r="FA145" s="227"/>
      <c r="FB145" s="227"/>
      <c r="FC145" s="227"/>
      <c r="FD145" s="227"/>
      <c r="FE145" s="227"/>
      <c r="FF145" s="227"/>
      <c r="FG145" s="227"/>
      <c r="FH145" s="227"/>
      <c r="FI145" s="227"/>
      <c r="FJ145" s="227"/>
      <c r="FK145" s="227"/>
      <c r="FL145" s="227"/>
      <c r="FM145" s="227"/>
      <c r="FN145" s="227"/>
      <c r="FO145" s="227"/>
      <c r="FP145" s="227"/>
      <c r="FQ145" s="227"/>
      <c r="FR145" s="227"/>
      <c r="FS145" s="227"/>
      <c r="FT145" s="227"/>
      <c r="FU145" s="227"/>
      <c r="FV145" s="227"/>
      <c r="FW145" s="227"/>
      <c r="FX145" s="227"/>
      <c r="FY145" s="227"/>
      <c r="FZ145" s="227"/>
      <c r="GA145" s="227"/>
      <c r="GB145" s="227"/>
      <c r="GC145" s="227"/>
      <c r="GD145" s="227"/>
      <c r="GE145" s="227"/>
      <c r="GF145" s="227"/>
      <c r="GG145" s="227"/>
      <c r="GH145" s="227"/>
      <c r="GI145" s="227"/>
      <c r="GJ145" s="227"/>
      <c r="GK145" s="227"/>
      <c r="GL145" s="227"/>
      <c r="GM145" s="227"/>
      <c r="GN145" s="227"/>
      <c r="GO145" s="227"/>
      <c r="GP145" s="227"/>
      <c r="GQ145" s="227"/>
      <c r="GR145" s="227"/>
      <c r="GS145" s="227"/>
      <c r="GT145" s="227"/>
      <c r="GU145" s="227"/>
      <c r="GV145" s="227"/>
      <c r="GW145" s="227"/>
      <c r="GX145" s="227"/>
      <c r="GY145" s="227"/>
      <c r="GZ145" s="227"/>
      <c r="HA145" s="227"/>
      <c r="HB145" s="227"/>
      <c r="HC145" s="227"/>
      <c r="HD145" s="227"/>
      <c r="HE145" s="227"/>
      <c r="HF145" s="227"/>
      <c r="HG145" s="227"/>
      <c r="HH145" s="227"/>
      <c r="HI145" s="227"/>
      <c r="HJ145" s="227"/>
      <c r="HK145" s="227"/>
      <c r="HL145" s="227"/>
      <c r="HM145" s="227"/>
      <c r="HN145" s="227"/>
      <c r="HO145" s="227"/>
      <c r="HP145" s="227"/>
      <c r="HQ145" s="227"/>
      <c r="HR145" s="227"/>
      <c r="HS145" s="227"/>
      <c r="HT145" s="227"/>
      <c r="HU145" s="227"/>
      <c r="HV145" s="227"/>
      <c r="HW145" s="227"/>
      <c r="HX145" s="227"/>
      <c r="HY145" s="227"/>
      <c r="HZ145" s="227"/>
      <c r="IA145" s="227"/>
      <c r="IB145" s="227"/>
      <c r="IC145" s="227"/>
      <c r="ID145" s="227"/>
      <c r="IE145" s="227"/>
      <c r="IF145" s="227"/>
      <c r="IG145" s="227"/>
      <c r="IH145" s="227"/>
      <c r="II145" s="227"/>
      <c r="IJ145" s="227"/>
      <c r="IK145" s="227"/>
      <c r="IL145" s="227"/>
      <c r="IM145" s="227"/>
      <c r="IN145" s="227"/>
      <c r="IO145" s="227"/>
      <c r="IP145" s="227"/>
      <c r="IQ145" s="227"/>
      <c r="IR145" s="227"/>
      <c r="IS145" s="227"/>
      <c r="IT145" s="227"/>
      <c r="IU145" s="227"/>
      <c r="IV145" s="227"/>
      <c r="IW145" s="227"/>
      <c r="IX145" s="227"/>
      <c r="IY145" s="227"/>
      <c r="IZ145" s="227"/>
      <c r="JA145" s="227"/>
      <c r="JB145" s="227"/>
      <c r="JC145" s="227"/>
      <c r="JD145" s="227"/>
      <c r="JE145" s="227"/>
      <c r="JF145" s="227"/>
      <c r="JG145" s="227"/>
      <c r="JH145" s="227"/>
      <c r="JI145" s="227"/>
      <c r="JJ145" s="227"/>
      <c r="JK145" s="227"/>
      <c r="JL145" s="227"/>
      <c r="JM145" s="227"/>
      <c r="JN145" s="227"/>
      <c r="JO145" s="227"/>
      <c r="JP145" s="227"/>
      <c r="JQ145" s="227"/>
      <c r="JR145" s="227"/>
      <c r="JS145" s="227"/>
      <c r="JT145" s="227"/>
      <c r="JU145" s="227"/>
      <c r="JV145" s="227"/>
      <c r="JW145" s="227"/>
      <c r="JX145" s="227"/>
      <c r="JY145" s="227"/>
      <c r="JZ145" s="227"/>
      <c r="KA145" s="227"/>
      <c r="KB145" s="227"/>
      <c r="KC145" s="227"/>
      <c r="KD145" s="227"/>
      <c r="KE145" s="227"/>
      <c r="KF145" s="227"/>
      <c r="KG145" s="227"/>
      <c r="KH145" s="227"/>
      <c r="KI145" s="227"/>
      <c r="KJ145" s="227"/>
      <c r="KK145" s="227"/>
      <c r="KL145" s="227"/>
      <c r="KM145" s="227"/>
      <c r="KN145" s="227"/>
      <c r="KO145" s="227"/>
      <c r="KP145" s="227"/>
      <c r="KQ145" s="227"/>
      <c r="KR145" s="227"/>
      <c r="KS145" s="227"/>
      <c r="KT145" s="227"/>
      <c r="KU145" s="227"/>
      <c r="KV145" s="227"/>
      <c r="KW145" s="479"/>
    </row>
    <row r="146" spans="1:309" s="226" customFormat="1" ht="21" customHeight="1" thickBot="1">
      <c r="A146" s="109"/>
      <c r="B146" s="112">
        <v>140</v>
      </c>
      <c r="C146" s="116"/>
      <c r="D146" s="136" t="str">
        <f t="shared" si="17"/>
        <v/>
      </c>
      <c r="E146" s="138" t="str">
        <f t="shared" si="18"/>
        <v/>
      </c>
      <c r="F146" s="138" t="str">
        <f t="shared" si="19"/>
        <v/>
      </c>
      <c r="G146" s="138" t="str">
        <f t="shared" si="20"/>
        <v/>
      </c>
      <c r="H146" s="138" t="str">
        <f t="shared" si="21"/>
        <v/>
      </c>
      <c r="I146" s="228"/>
      <c r="J146" s="228"/>
      <c r="K146" s="228"/>
      <c r="L146" s="228"/>
      <c r="M146" s="228"/>
      <c r="N146" s="228"/>
      <c r="O146" s="228"/>
      <c r="P146" s="228"/>
      <c r="Q146" s="228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  <c r="AX146" s="228"/>
      <c r="AY146" s="228"/>
      <c r="AZ146" s="228"/>
      <c r="BA146" s="228"/>
      <c r="BB146" s="228"/>
      <c r="BC146" s="228"/>
      <c r="BD146" s="228"/>
      <c r="BE146" s="228"/>
      <c r="BF146" s="228"/>
      <c r="BG146" s="228"/>
      <c r="BH146" s="228"/>
      <c r="BI146" s="228"/>
      <c r="BJ146" s="228"/>
      <c r="BK146" s="228"/>
      <c r="BL146" s="228"/>
      <c r="BM146" s="228"/>
      <c r="BN146" s="228"/>
      <c r="BO146" s="228"/>
      <c r="BP146" s="228"/>
      <c r="BQ146" s="228"/>
      <c r="BR146" s="228"/>
      <c r="BS146" s="228"/>
      <c r="BT146" s="228"/>
      <c r="BU146" s="228"/>
      <c r="BV146" s="228"/>
      <c r="BW146" s="228"/>
      <c r="BX146" s="228"/>
      <c r="BY146" s="228"/>
      <c r="BZ146" s="228"/>
      <c r="CA146" s="228"/>
      <c r="CB146" s="228"/>
      <c r="CC146" s="228"/>
      <c r="CD146" s="228"/>
      <c r="CE146" s="228"/>
      <c r="CF146" s="228"/>
      <c r="CG146" s="228"/>
      <c r="CH146" s="228"/>
      <c r="CI146" s="228"/>
      <c r="CJ146" s="228"/>
      <c r="CK146" s="228"/>
      <c r="CL146" s="228"/>
      <c r="CM146" s="228"/>
      <c r="CN146" s="228"/>
      <c r="CO146" s="228"/>
      <c r="CP146" s="228"/>
      <c r="CQ146" s="228"/>
      <c r="CR146" s="228"/>
      <c r="CS146" s="228"/>
      <c r="CT146" s="228"/>
      <c r="CU146" s="228"/>
      <c r="CV146" s="228"/>
      <c r="CW146" s="228"/>
      <c r="CX146" s="228"/>
      <c r="CY146" s="228"/>
      <c r="CZ146" s="228"/>
      <c r="DA146" s="228"/>
      <c r="DB146" s="228"/>
      <c r="DC146" s="228"/>
      <c r="DD146" s="228"/>
      <c r="DE146" s="228"/>
      <c r="DF146" s="228"/>
      <c r="DG146" s="228"/>
      <c r="DH146" s="228"/>
      <c r="DI146" s="228"/>
      <c r="DJ146" s="228"/>
      <c r="DK146" s="228"/>
      <c r="DL146" s="228"/>
      <c r="DM146" s="228"/>
      <c r="DN146" s="228"/>
      <c r="DO146" s="228"/>
      <c r="DP146" s="228"/>
      <c r="DQ146" s="228"/>
      <c r="DR146" s="228"/>
      <c r="DS146" s="228"/>
      <c r="DT146" s="228"/>
      <c r="DU146" s="228"/>
      <c r="DV146" s="228"/>
      <c r="DW146" s="228"/>
      <c r="DX146" s="228"/>
      <c r="DY146" s="228"/>
      <c r="DZ146" s="228"/>
      <c r="EA146" s="228"/>
      <c r="EB146" s="228"/>
      <c r="EC146" s="228"/>
      <c r="ED146" s="228"/>
      <c r="EE146" s="228"/>
      <c r="EF146" s="228"/>
      <c r="EG146" s="228"/>
      <c r="EH146" s="228"/>
      <c r="EI146" s="228"/>
      <c r="EJ146" s="228"/>
      <c r="EK146" s="228"/>
      <c r="EL146" s="228"/>
      <c r="EM146" s="228"/>
      <c r="EN146" s="228"/>
      <c r="EO146" s="228"/>
      <c r="EP146" s="228"/>
      <c r="EQ146" s="228"/>
      <c r="ER146" s="228"/>
      <c r="ES146" s="228"/>
      <c r="ET146" s="228"/>
      <c r="EU146" s="228"/>
      <c r="EV146" s="228"/>
      <c r="EW146" s="228"/>
      <c r="EX146" s="228"/>
      <c r="EY146" s="228"/>
      <c r="EZ146" s="228"/>
      <c r="FA146" s="228"/>
      <c r="FB146" s="228"/>
      <c r="FC146" s="228"/>
      <c r="FD146" s="228"/>
      <c r="FE146" s="228"/>
      <c r="FF146" s="228"/>
      <c r="FG146" s="228"/>
      <c r="FH146" s="228"/>
      <c r="FI146" s="228"/>
      <c r="FJ146" s="228"/>
      <c r="FK146" s="228"/>
      <c r="FL146" s="228"/>
      <c r="FM146" s="228"/>
      <c r="FN146" s="228"/>
      <c r="FO146" s="228"/>
      <c r="FP146" s="228"/>
      <c r="FQ146" s="228"/>
      <c r="FR146" s="228"/>
      <c r="FS146" s="228"/>
      <c r="FT146" s="228"/>
      <c r="FU146" s="228"/>
      <c r="FV146" s="228"/>
      <c r="FW146" s="228"/>
      <c r="FX146" s="228"/>
      <c r="FY146" s="228"/>
      <c r="FZ146" s="228"/>
      <c r="GA146" s="228"/>
      <c r="GB146" s="228"/>
      <c r="GC146" s="228"/>
      <c r="GD146" s="228"/>
      <c r="GE146" s="228"/>
      <c r="GF146" s="228"/>
      <c r="GG146" s="228"/>
      <c r="GH146" s="228"/>
      <c r="GI146" s="228"/>
      <c r="GJ146" s="228"/>
      <c r="GK146" s="228"/>
      <c r="GL146" s="228"/>
      <c r="GM146" s="228"/>
      <c r="GN146" s="228"/>
      <c r="GO146" s="228"/>
      <c r="GP146" s="228"/>
      <c r="GQ146" s="228"/>
      <c r="GR146" s="228"/>
      <c r="GS146" s="228"/>
      <c r="GT146" s="228"/>
      <c r="GU146" s="228"/>
      <c r="GV146" s="228"/>
      <c r="GW146" s="228"/>
      <c r="GX146" s="228"/>
      <c r="GY146" s="228"/>
      <c r="GZ146" s="228"/>
      <c r="HA146" s="228"/>
      <c r="HB146" s="228"/>
      <c r="HC146" s="228"/>
      <c r="HD146" s="228"/>
      <c r="HE146" s="228"/>
      <c r="HF146" s="228"/>
      <c r="HG146" s="228"/>
      <c r="HH146" s="228"/>
      <c r="HI146" s="228"/>
      <c r="HJ146" s="228"/>
      <c r="HK146" s="228"/>
      <c r="HL146" s="228"/>
      <c r="HM146" s="228"/>
      <c r="HN146" s="228"/>
      <c r="HO146" s="228"/>
      <c r="HP146" s="228"/>
      <c r="HQ146" s="228"/>
      <c r="HR146" s="228"/>
      <c r="HS146" s="228"/>
      <c r="HT146" s="228"/>
      <c r="HU146" s="228"/>
      <c r="HV146" s="228"/>
      <c r="HW146" s="228"/>
      <c r="HX146" s="228"/>
      <c r="HY146" s="228"/>
      <c r="HZ146" s="228"/>
      <c r="IA146" s="228"/>
      <c r="IB146" s="228"/>
      <c r="IC146" s="228"/>
      <c r="ID146" s="228"/>
      <c r="IE146" s="228"/>
      <c r="IF146" s="228"/>
      <c r="IG146" s="228"/>
      <c r="IH146" s="228"/>
      <c r="II146" s="228"/>
      <c r="IJ146" s="228"/>
      <c r="IK146" s="228"/>
      <c r="IL146" s="228"/>
      <c r="IM146" s="228"/>
      <c r="IN146" s="228"/>
      <c r="IO146" s="228"/>
      <c r="IP146" s="228"/>
      <c r="IQ146" s="228"/>
      <c r="IR146" s="228"/>
      <c r="IS146" s="228"/>
      <c r="IT146" s="228"/>
      <c r="IU146" s="228"/>
      <c r="IV146" s="228"/>
      <c r="IW146" s="228"/>
      <c r="IX146" s="228"/>
      <c r="IY146" s="228"/>
      <c r="IZ146" s="228"/>
      <c r="JA146" s="228"/>
      <c r="JB146" s="228"/>
      <c r="JC146" s="228"/>
      <c r="JD146" s="228"/>
      <c r="JE146" s="228"/>
      <c r="JF146" s="228"/>
      <c r="JG146" s="228"/>
      <c r="JH146" s="228"/>
      <c r="JI146" s="228"/>
      <c r="JJ146" s="228"/>
      <c r="JK146" s="228"/>
      <c r="JL146" s="228"/>
      <c r="JM146" s="228"/>
      <c r="JN146" s="228"/>
      <c r="JO146" s="228"/>
      <c r="JP146" s="228"/>
      <c r="JQ146" s="228"/>
      <c r="JR146" s="228"/>
      <c r="JS146" s="228"/>
      <c r="JT146" s="228"/>
      <c r="JU146" s="228"/>
      <c r="JV146" s="228"/>
      <c r="JW146" s="228"/>
      <c r="JX146" s="228"/>
      <c r="JY146" s="228"/>
      <c r="JZ146" s="228"/>
      <c r="KA146" s="228"/>
      <c r="KB146" s="228"/>
      <c r="KC146" s="228"/>
      <c r="KD146" s="228"/>
      <c r="KE146" s="228"/>
      <c r="KF146" s="228"/>
      <c r="KG146" s="228"/>
      <c r="KH146" s="228"/>
      <c r="KI146" s="228"/>
      <c r="KJ146" s="228"/>
      <c r="KK146" s="228"/>
      <c r="KL146" s="228"/>
      <c r="KM146" s="228"/>
      <c r="KN146" s="228"/>
      <c r="KO146" s="228"/>
      <c r="KP146" s="228"/>
      <c r="KQ146" s="228"/>
      <c r="KR146" s="228"/>
      <c r="KS146" s="228"/>
      <c r="KT146" s="228"/>
      <c r="KU146" s="228"/>
      <c r="KV146" s="228"/>
      <c r="KW146" s="479"/>
    </row>
    <row r="147" spans="1:309" s="226" customFormat="1" ht="21" customHeight="1">
      <c r="A147" s="109"/>
      <c r="B147" s="112">
        <v>141</v>
      </c>
      <c r="C147" s="53"/>
      <c r="D147" s="132" t="str">
        <f t="shared" si="17"/>
        <v/>
      </c>
      <c r="E147" s="132" t="str">
        <f t="shared" si="18"/>
        <v/>
      </c>
      <c r="F147" s="132" t="str">
        <f t="shared" si="19"/>
        <v/>
      </c>
      <c r="G147" s="132" t="str">
        <f t="shared" si="20"/>
        <v/>
      </c>
      <c r="H147" s="213" t="str">
        <f t="shared" si="21"/>
        <v/>
      </c>
      <c r="I147" s="227"/>
      <c r="J147" s="227"/>
      <c r="K147" s="227"/>
      <c r="L147" s="227"/>
      <c r="M147" s="227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27"/>
      <c r="AD147" s="227"/>
      <c r="AE147" s="227"/>
      <c r="AF147" s="227"/>
      <c r="AG147" s="227"/>
      <c r="AH147" s="227"/>
      <c r="AI147" s="227"/>
      <c r="AJ147" s="227"/>
      <c r="AK147" s="227"/>
      <c r="AL147" s="227"/>
      <c r="AM147" s="227"/>
      <c r="AN147" s="227"/>
      <c r="AO147" s="227"/>
      <c r="AP147" s="227"/>
      <c r="AQ147" s="227"/>
      <c r="AR147" s="227"/>
      <c r="AS147" s="227"/>
      <c r="AT147" s="227"/>
      <c r="AU147" s="227"/>
      <c r="AV147" s="227"/>
      <c r="AW147" s="227"/>
      <c r="AX147" s="227"/>
      <c r="AY147" s="227"/>
      <c r="AZ147" s="227"/>
      <c r="BA147" s="227"/>
      <c r="BB147" s="227"/>
      <c r="BC147" s="227"/>
      <c r="BD147" s="227"/>
      <c r="BE147" s="227"/>
      <c r="BF147" s="227"/>
      <c r="BG147" s="227"/>
      <c r="BH147" s="227"/>
      <c r="BI147" s="227"/>
      <c r="BJ147" s="227"/>
      <c r="BK147" s="227"/>
      <c r="BL147" s="227"/>
      <c r="BM147" s="227"/>
      <c r="BN147" s="227"/>
      <c r="BO147" s="227"/>
      <c r="BP147" s="227"/>
      <c r="BQ147" s="227"/>
      <c r="BR147" s="227"/>
      <c r="BS147" s="227"/>
      <c r="BT147" s="227"/>
      <c r="BU147" s="227"/>
      <c r="BV147" s="227"/>
      <c r="BW147" s="227"/>
      <c r="BX147" s="227"/>
      <c r="BY147" s="227"/>
      <c r="BZ147" s="227"/>
      <c r="CA147" s="227"/>
      <c r="CB147" s="227"/>
      <c r="CC147" s="227"/>
      <c r="CD147" s="227"/>
      <c r="CE147" s="227"/>
      <c r="CF147" s="227"/>
      <c r="CG147" s="227"/>
      <c r="CH147" s="227"/>
      <c r="CI147" s="227"/>
      <c r="CJ147" s="227"/>
      <c r="CK147" s="227"/>
      <c r="CL147" s="227"/>
      <c r="CM147" s="227"/>
      <c r="CN147" s="227"/>
      <c r="CO147" s="227"/>
      <c r="CP147" s="227"/>
      <c r="CQ147" s="227"/>
      <c r="CR147" s="227"/>
      <c r="CS147" s="227"/>
      <c r="CT147" s="227"/>
      <c r="CU147" s="227"/>
      <c r="CV147" s="227"/>
      <c r="CW147" s="227"/>
      <c r="CX147" s="227"/>
      <c r="CY147" s="227"/>
      <c r="CZ147" s="227"/>
      <c r="DA147" s="227"/>
      <c r="DB147" s="227"/>
      <c r="DC147" s="227"/>
      <c r="DD147" s="227"/>
      <c r="DE147" s="227"/>
      <c r="DF147" s="227"/>
      <c r="DG147" s="227"/>
      <c r="DH147" s="227"/>
      <c r="DI147" s="227"/>
      <c r="DJ147" s="227"/>
      <c r="DK147" s="227"/>
      <c r="DL147" s="227"/>
      <c r="DM147" s="227"/>
      <c r="DN147" s="227"/>
      <c r="DO147" s="227"/>
      <c r="DP147" s="227"/>
      <c r="DQ147" s="227"/>
      <c r="DR147" s="227"/>
      <c r="DS147" s="227"/>
      <c r="DT147" s="227"/>
      <c r="DU147" s="227"/>
      <c r="DV147" s="227"/>
      <c r="DW147" s="227"/>
      <c r="DX147" s="227"/>
      <c r="DY147" s="227"/>
      <c r="DZ147" s="227"/>
      <c r="EA147" s="227"/>
      <c r="EB147" s="227"/>
      <c r="EC147" s="227"/>
      <c r="ED147" s="227"/>
      <c r="EE147" s="227"/>
      <c r="EF147" s="227"/>
      <c r="EG147" s="227"/>
      <c r="EH147" s="227"/>
      <c r="EI147" s="227"/>
      <c r="EJ147" s="227"/>
      <c r="EK147" s="227"/>
      <c r="EL147" s="227"/>
      <c r="EM147" s="227"/>
      <c r="EN147" s="227"/>
      <c r="EO147" s="227"/>
      <c r="EP147" s="227"/>
      <c r="EQ147" s="227"/>
      <c r="ER147" s="227"/>
      <c r="ES147" s="227"/>
      <c r="ET147" s="227"/>
      <c r="EU147" s="227"/>
      <c r="EV147" s="227"/>
      <c r="EW147" s="227"/>
      <c r="EX147" s="227"/>
      <c r="EY147" s="227"/>
      <c r="EZ147" s="227"/>
      <c r="FA147" s="227"/>
      <c r="FB147" s="227"/>
      <c r="FC147" s="227"/>
      <c r="FD147" s="227"/>
      <c r="FE147" s="227"/>
      <c r="FF147" s="227"/>
      <c r="FG147" s="227"/>
      <c r="FH147" s="227"/>
      <c r="FI147" s="227"/>
      <c r="FJ147" s="227"/>
      <c r="FK147" s="227"/>
      <c r="FL147" s="227"/>
      <c r="FM147" s="227"/>
      <c r="FN147" s="227"/>
      <c r="FO147" s="227"/>
      <c r="FP147" s="227"/>
      <c r="FQ147" s="227"/>
      <c r="FR147" s="227"/>
      <c r="FS147" s="227"/>
      <c r="FT147" s="227"/>
      <c r="FU147" s="227"/>
      <c r="FV147" s="227"/>
      <c r="FW147" s="227"/>
      <c r="FX147" s="227"/>
      <c r="FY147" s="227"/>
      <c r="FZ147" s="227"/>
      <c r="GA147" s="227"/>
      <c r="GB147" s="227"/>
      <c r="GC147" s="227"/>
      <c r="GD147" s="227"/>
      <c r="GE147" s="227"/>
      <c r="GF147" s="227"/>
      <c r="GG147" s="227"/>
      <c r="GH147" s="227"/>
      <c r="GI147" s="227"/>
      <c r="GJ147" s="227"/>
      <c r="GK147" s="227"/>
      <c r="GL147" s="227"/>
      <c r="GM147" s="227"/>
      <c r="GN147" s="227"/>
      <c r="GO147" s="227"/>
      <c r="GP147" s="227"/>
      <c r="GQ147" s="227"/>
      <c r="GR147" s="227"/>
      <c r="GS147" s="227"/>
      <c r="GT147" s="227"/>
      <c r="GU147" s="227"/>
      <c r="GV147" s="227"/>
      <c r="GW147" s="227"/>
      <c r="GX147" s="227"/>
      <c r="GY147" s="227"/>
      <c r="GZ147" s="227"/>
      <c r="HA147" s="227"/>
      <c r="HB147" s="227"/>
      <c r="HC147" s="227"/>
      <c r="HD147" s="227"/>
      <c r="HE147" s="227"/>
      <c r="HF147" s="227"/>
      <c r="HG147" s="227"/>
      <c r="HH147" s="227"/>
      <c r="HI147" s="227"/>
      <c r="HJ147" s="227"/>
      <c r="HK147" s="227"/>
      <c r="HL147" s="227"/>
      <c r="HM147" s="227"/>
      <c r="HN147" s="227"/>
      <c r="HO147" s="227"/>
      <c r="HP147" s="227"/>
      <c r="HQ147" s="227"/>
      <c r="HR147" s="227"/>
      <c r="HS147" s="227"/>
      <c r="HT147" s="227"/>
      <c r="HU147" s="227"/>
      <c r="HV147" s="227"/>
      <c r="HW147" s="227"/>
      <c r="HX147" s="227"/>
      <c r="HY147" s="227"/>
      <c r="HZ147" s="227"/>
      <c r="IA147" s="227"/>
      <c r="IB147" s="227"/>
      <c r="IC147" s="227"/>
      <c r="ID147" s="227"/>
      <c r="IE147" s="227"/>
      <c r="IF147" s="227"/>
      <c r="IG147" s="227"/>
      <c r="IH147" s="227"/>
      <c r="II147" s="227"/>
      <c r="IJ147" s="227"/>
      <c r="IK147" s="227"/>
      <c r="IL147" s="227"/>
      <c r="IM147" s="227"/>
      <c r="IN147" s="227"/>
      <c r="IO147" s="227"/>
      <c r="IP147" s="227"/>
      <c r="IQ147" s="227"/>
      <c r="IR147" s="227"/>
      <c r="IS147" s="227"/>
      <c r="IT147" s="227"/>
      <c r="IU147" s="227"/>
      <c r="IV147" s="227"/>
      <c r="IW147" s="227"/>
      <c r="IX147" s="227"/>
      <c r="IY147" s="227"/>
      <c r="IZ147" s="227"/>
      <c r="JA147" s="227"/>
      <c r="JB147" s="227"/>
      <c r="JC147" s="227"/>
      <c r="JD147" s="227"/>
      <c r="JE147" s="227"/>
      <c r="JF147" s="227"/>
      <c r="JG147" s="227"/>
      <c r="JH147" s="227"/>
      <c r="JI147" s="227"/>
      <c r="JJ147" s="227"/>
      <c r="JK147" s="227"/>
      <c r="JL147" s="227"/>
      <c r="JM147" s="227"/>
      <c r="JN147" s="227"/>
      <c r="JO147" s="227"/>
      <c r="JP147" s="227"/>
      <c r="JQ147" s="227"/>
      <c r="JR147" s="227"/>
      <c r="JS147" s="227"/>
      <c r="JT147" s="227"/>
      <c r="JU147" s="227"/>
      <c r="JV147" s="227"/>
      <c r="JW147" s="227"/>
      <c r="JX147" s="227"/>
      <c r="JY147" s="227"/>
      <c r="JZ147" s="227"/>
      <c r="KA147" s="227"/>
      <c r="KB147" s="227"/>
      <c r="KC147" s="227"/>
      <c r="KD147" s="227"/>
      <c r="KE147" s="227"/>
      <c r="KF147" s="227"/>
      <c r="KG147" s="227"/>
      <c r="KH147" s="227"/>
      <c r="KI147" s="227"/>
      <c r="KJ147" s="227"/>
      <c r="KK147" s="227"/>
      <c r="KL147" s="227"/>
      <c r="KM147" s="227"/>
      <c r="KN147" s="227"/>
      <c r="KO147" s="227"/>
      <c r="KP147" s="227"/>
      <c r="KQ147" s="227"/>
      <c r="KR147" s="227"/>
      <c r="KS147" s="227"/>
      <c r="KT147" s="227"/>
      <c r="KU147" s="227"/>
      <c r="KV147" s="227"/>
      <c r="KW147" s="479"/>
    </row>
    <row r="148" spans="1:309" s="226" customFormat="1" ht="21" customHeight="1" thickBot="1">
      <c r="A148" s="109"/>
      <c r="B148" s="112">
        <v>142</v>
      </c>
      <c r="C148" s="116"/>
      <c r="D148" s="136" t="str">
        <f t="shared" si="17"/>
        <v/>
      </c>
      <c r="E148" s="138" t="str">
        <f t="shared" si="18"/>
        <v/>
      </c>
      <c r="F148" s="138" t="str">
        <f t="shared" si="19"/>
        <v/>
      </c>
      <c r="G148" s="138" t="str">
        <f t="shared" si="20"/>
        <v/>
      </c>
      <c r="H148" s="138" t="str">
        <f t="shared" si="21"/>
        <v/>
      </c>
      <c r="I148" s="228"/>
      <c r="J148" s="228"/>
      <c r="K148" s="228"/>
      <c r="L148" s="228"/>
      <c r="M148" s="228"/>
      <c r="N148" s="228"/>
      <c r="O148" s="228"/>
      <c r="P148" s="228"/>
      <c r="Q148" s="228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  <c r="AX148" s="228"/>
      <c r="AY148" s="228"/>
      <c r="AZ148" s="228"/>
      <c r="BA148" s="228"/>
      <c r="BB148" s="228"/>
      <c r="BC148" s="228"/>
      <c r="BD148" s="228"/>
      <c r="BE148" s="228"/>
      <c r="BF148" s="228"/>
      <c r="BG148" s="228"/>
      <c r="BH148" s="228"/>
      <c r="BI148" s="228"/>
      <c r="BJ148" s="228"/>
      <c r="BK148" s="228"/>
      <c r="BL148" s="228"/>
      <c r="BM148" s="228"/>
      <c r="BN148" s="228"/>
      <c r="BO148" s="228"/>
      <c r="BP148" s="228"/>
      <c r="BQ148" s="228"/>
      <c r="BR148" s="228"/>
      <c r="BS148" s="228"/>
      <c r="BT148" s="228"/>
      <c r="BU148" s="228"/>
      <c r="BV148" s="228"/>
      <c r="BW148" s="228"/>
      <c r="BX148" s="228"/>
      <c r="BY148" s="228"/>
      <c r="BZ148" s="228"/>
      <c r="CA148" s="228"/>
      <c r="CB148" s="228"/>
      <c r="CC148" s="228"/>
      <c r="CD148" s="228"/>
      <c r="CE148" s="228"/>
      <c r="CF148" s="228"/>
      <c r="CG148" s="228"/>
      <c r="CH148" s="228"/>
      <c r="CI148" s="228"/>
      <c r="CJ148" s="228"/>
      <c r="CK148" s="228"/>
      <c r="CL148" s="228"/>
      <c r="CM148" s="228"/>
      <c r="CN148" s="228"/>
      <c r="CO148" s="228"/>
      <c r="CP148" s="228"/>
      <c r="CQ148" s="228"/>
      <c r="CR148" s="228"/>
      <c r="CS148" s="228"/>
      <c r="CT148" s="228"/>
      <c r="CU148" s="228"/>
      <c r="CV148" s="228"/>
      <c r="CW148" s="228"/>
      <c r="CX148" s="228"/>
      <c r="CY148" s="228"/>
      <c r="CZ148" s="228"/>
      <c r="DA148" s="228"/>
      <c r="DB148" s="228"/>
      <c r="DC148" s="228"/>
      <c r="DD148" s="228"/>
      <c r="DE148" s="228"/>
      <c r="DF148" s="228"/>
      <c r="DG148" s="228"/>
      <c r="DH148" s="228"/>
      <c r="DI148" s="228"/>
      <c r="DJ148" s="228"/>
      <c r="DK148" s="228"/>
      <c r="DL148" s="228"/>
      <c r="DM148" s="228"/>
      <c r="DN148" s="228"/>
      <c r="DO148" s="228"/>
      <c r="DP148" s="228"/>
      <c r="DQ148" s="228"/>
      <c r="DR148" s="228"/>
      <c r="DS148" s="228"/>
      <c r="DT148" s="228"/>
      <c r="DU148" s="228"/>
      <c r="DV148" s="228"/>
      <c r="DW148" s="228"/>
      <c r="DX148" s="228"/>
      <c r="DY148" s="228"/>
      <c r="DZ148" s="228"/>
      <c r="EA148" s="228"/>
      <c r="EB148" s="228"/>
      <c r="EC148" s="228"/>
      <c r="ED148" s="228"/>
      <c r="EE148" s="228"/>
      <c r="EF148" s="228"/>
      <c r="EG148" s="228"/>
      <c r="EH148" s="228"/>
      <c r="EI148" s="228"/>
      <c r="EJ148" s="228"/>
      <c r="EK148" s="228"/>
      <c r="EL148" s="228"/>
      <c r="EM148" s="228"/>
      <c r="EN148" s="228"/>
      <c r="EO148" s="228"/>
      <c r="EP148" s="228"/>
      <c r="EQ148" s="228"/>
      <c r="ER148" s="228"/>
      <c r="ES148" s="228"/>
      <c r="ET148" s="228"/>
      <c r="EU148" s="228"/>
      <c r="EV148" s="228"/>
      <c r="EW148" s="228"/>
      <c r="EX148" s="228"/>
      <c r="EY148" s="228"/>
      <c r="EZ148" s="228"/>
      <c r="FA148" s="228"/>
      <c r="FB148" s="228"/>
      <c r="FC148" s="228"/>
      <c r="FD148" s="228"/>
      <c r="FE148" s="228"/>
      <c r="FF148" s="228"/>
      <c r="FG148" s="228"/>
      <c r="FH148" s="228"/>
      <c r="FI148" s="228"/>
      <c r="FJ148" s="228"/>
      <c r="FK148" s="228"/>
      <c r="FL148" s="228"/>
      <c r="FM148" s="228"/>
      <c r="FN148" s="228"/>
      <c r="FO148" s="228"/>
      <c r="FP148" s="228"/>
      <c r="FQ148" s="228"/>
      <c r="FR148" s="228"/>
      <c r="FS148" s="228"/>
      <c r="FT148" s="228"/>
      <c r="FU148" s="228"/>
      <c r="FV148" s="228"/>
      <c r="FW148" s="228"/>
      <c r="FX148" s="228"/>
      <c r="FY148" s="228"/>
      <c r="FZ148" s="228"/>
      <c r="GA148" s="228"/>
      <c r="GB148" s="228"/>
      <c r="GC148" s="228"/>
      <c r="GD148" s="228"/>
      <c r="GE148" s="228"/>
      <c r="GF148" s="228"/>
      <c r="GG148" s="228"/>
      <c r="GH148" s="228"/>
      <c r="GI148" s="228"/>
      <c r="GJ148" s="228"/>
      <c r="GK148" s="228"/>
      <c r="GL148" s="228"/>
      <c r="GM148" s="228"/>
      <c r="GN148" s="228"/>
      <c r="GO148" s="228"/>
      <c r="GP148" s="228"/>
      <c r="GQ148" s="228"/>
      <c r="GR148" s="228"/>
      <c r="GS148" s="228"/>
      <c r="GT148" s="228"/>
      <c r="GU148" s="228"/>
      <c r="GV148" s="228"/>
      <c r="GW148" s="228"/>
      <c r="GX148" s="228"/>
      <c r="GY148" s="228"/>
      <c r="GZ148" s="228"/>
      <c r="HA148" s="228"/>
      <c r="HB148" s="228"/>
      <c r="HC148" s="228"/>
      <c r="HD148" s="228"/>
      <c r="HE148" s="228"/>
      <c r="HF148" s="228"/>
      <c r="HG148" s="228"/>
      <c r="HH148" s="228"/>
      <c r="HI148" s="228"/>
      <c r="HJ148" s="228"/>
      <c r="HK148" s="228"/>
      <c r="HL148" s="228"/>
      <c r="HM148" s="228"/>
      <c r="HN148" s="228"/>
      <c r="HO148" s="228"/>
      <c r="HP148" s="228"/>
      <c r="HQ148" s="228"/>
      <c r="HR148" s="228"/>
      <c r="HS148" s="228"/>
      <c r="HT148" s="228"/>
      <c r="HU148" s="228"/>
      <c r="HV148" s="228"/>
      <c r="HW148" s="228"/>
      <c r="HX148" s="228"/>
      <c r="HY148" s="228"/>
      <c r="HZ148" s="228"/>
      <c r="IA148" s="228"/>
      <c r="IB148" s="228"/>
      <c r="IC148" s="228"/>
      <c r="ID148" s="228"/>
      <c r="IE148" s="228"/>
      <c r="IF148" s="228"/>
      <c r="IG148" s="228"/>
      <c r="IH148" s="228"/>
      <c r="II148" s="228"/>
      <c r="IJ148" s="228"/>
      <c r="IK148" s="228"/>
      <c r="IL148" s="228"/>
      <c r="IM148" s="228"/>
      <c r="IN148" s="228"/>
      <c r="IO148" s="228"/>
      <c r="IP148" s="228"/>
      <c r="IQ148" s="228"/>
      <c r="IR148" s="228"/>
      <c r="IS148" s="228"/>
      <c r="IT148" s="228"/>
      <c r="IU148" s="228"/>
      <c r="IV148" s="228"/>
      <c r="IW148" s="228"/>
      <c r="IX148" s="228"/>
      <c r="IY148" s="228"/>
      <c r="IZ148" s="228"/>
      <c r="JA148" s="228"/>
      <c r="JB148" s="228"/>
      <c r="JC148" s="228"/>
      <c r="JD148" s="228"/>
      <c r="JE148" s="228"/>
      <c r="JF148" s="228"/>
      <c r="JG148" s="228"/>
      <c r="JH148" s="228"/>
      <c r="JI148" s="228"/>
      <c r="JJ148" s="228"/>
      <c r="JK148" s="228"/>
      <c r="JL148" s="228"/>
      <c r="JM148" s="228"/>
      <c r="JN148" s="228"/>
      <c r="JO148" s="228"/>
      <c r="JP148" s="228"/>
      <c r="JQ148" s="228"/>
      <c r="JR148" s="228"/>
      <c r="JS148" s="228"/>
      <c r="JT148" s="228"/>
      <c r="JU148" s="228"/>
      <c r="JV148" s="228"/>
      <c r="JW148" s="228"/>
      <c r="JX148" s="228"/>
      <c r="JY148" s="228"/>
      <c r="JZ148" s="228"/>
      <c r="KA148" s="228"/>
      <c r="KB148" s="228"/>
      <c r="KC148" s="228"/>
      <c r="KD148" s="228"/>
      <c r="KE148" s="228"/>
      <c r="KF148" s="228"/>
      <c r="KG148" s="228"/>
      <c r="KH148" s="228"/>
      <c r="KI148" s="228"/>
      <c r="KJ148" s="228"/>
      <c r="KK148" s="228"/>
      <c r="KL148" s="228"/>
      <c r="KM148" s="228"/>
      <c r="KN148" s="228"/>
      <c r="KO148" s="228"/>
      <c r="KP148" s="228"/>
      <c r="KQ148" s="228"/>
      <c r="KR148" s="228"/>
      <c r="KS148" s="228"/>
      <c r="KT148" s="228"/>
      <c r="KU148" s="228"/>
      <c r="KV148" s="228"/>
      <c r="KW148" s="479"/>
    </row>
    <row r="149" spans="1:309" s="226" customFormat="1" ht="21" customHeight="1">
      <c r="A149" s="109"/>
      <c r="B149" s="112">
        <v>143</v>
      </c>
      <c r="C149" s="53"/>
      <c r="D149" s="132" t="str">
        <f t="shared" si="17"/>
        <v/>
      </c>
      <c r="E149" s="132" t="str">
        <f t="shared" si="18"/>
        <v/>
      </c>
      <c r="F149" s="132" t="str">
        <f t="shared" si="19"/>
        <v/>
      </c>
      <c r="G149" s="132" t="str">
        <f t="shared" si="20"/>
        <v/>
      </c>
      <c r="H149" s="213" t="str">
        <f t="shared" si="21"/>
        <v/>
      </c>
      <c r="I149" s="227"/>
      <c r="J149" s="227"/>
      <c r="K149" s="227"/>
      <c r="L149" s="227"/>
      <c r="M149" s="227"/>
      <c r="N149" s="227"/>
      <c r="O149" s="227"/>
      <c r="P149" s="227"/>
      <c r="Q149" s="227"/>
      <c r="R149" s="227"/>
      <c r="S149" s="227"/>
      <c r="T149" s="227"/>
      <c r="U149" s="227"/>
      <c r="V149" s="227"/>
      <c r="W149" s="227"/>
      <c r="X149" s="227"/>
      <c r="Y149" s="227"/>
      <c r="Z149" s="227"/>
      <c r="AA149" s="227"/>
      <c r="AB149" s="227"/>
      <c r="AC149" s="227"/>
      <c r="AD149" s="227"/>
      <c r="AE149" s="227"/>
      <c r="AF149" s="227"/>
      <c r="AG149" s="227"/>
      <c r="AH149" s="227"/>
      <c r="AI149" s="227"/>
      <c r="AJ149" s="227"/>
      <c r="AK149" s="227"/>
      <c r="AL149" s="227"/>
      <c r="AM149" s="227"/>
      <c r="AN149" s="227"/>
      <c r="AO149" s="227"/>
      <c r="AP149" s="227"/>
      <c r="AQ149" s="227"/>
      <c r="AR149" s="227"/>
      <c r="AS149" s="227"/>
      <c r="AT149" s="227"/>
      <c r="AU149" s="227"/>
      <c r="AV149" s="227"/>
      <c r="AW149" s="227"/>
      <c r="AX149" s="227"/>
      <c r="AY149" s="227"/>
      <c r="AZ149" s="227"/>
      <c r="BA149" s="227"/>
      <c r="BB149" s="227"/>
      <c r="BC149" s="227"/>
      <c r="BD149" s="227"/>
      <c r="BE149" s="227"/>
      <c r="BF149" s="227"/>
      <c r="BG149" s="227"/>
      <c r="BH149" s="227"/>
      <c r="BI149" s="227"/>
      <c r="BJ149" s="227"/>
      <c r="BK149" s="227"/>
      <c r="BL149" s="227"/>
      <c r="BM149" s="227"/>
      <c r="BN149" s="227"/>
      <c r="BO149" s="227"/>
      <c r="BP149" s="227"/>
      <c r="BQ149" s="227"/>
      <c r="BR149" s="227"/>
      <c r="BS149" s="227"/>
      <c r="BT149" s="227"/>
      <c r="BU149" s="227"/>
      <c r="BV149" s="227"/>
      <c r="BW149" s="227"/>
      <c r="BX149" s="227"/>
      <c r="BY149" s="227"/>
      <c r="BZ149" s="227"/>
      <c r="CA149" s="227"/>
      <c r="CB149" s="227"/>
      <c r="CC149" s="227"/>
      <c r="CD149" s="227"/>
      <c r="CE149" s="227"/>
      <c r="CF149" s="227"/>
      <c r="CG149" s="227"/>
      <c r="CH149" s="227"/>
      <c r="CI149" s="227"/>
      <c r="CJ149" s="227"/>
      <c r="CK149" s="227"/>
      <c r="CL149" s="227"/>
      <c r="CM149" s="227"/>
      <c r="CN149" s="227"/>
      <c r="CO149" s="227"/>
      <c r="CP149" s="227"/>
      <c r="CQ149" s="227"/>
      <c r="CR149" s="227"/>
      <c r="CS149" s="227"/>
      <c r="CT149" s="227"/>
      <c r="CU149" s="227"/>
      <c r="CV149" s="227"/>
      <c r="CW149" s="227"/>
      <c r="CX149" s="227"/>
      <c r="CY149" s="227"/>
      <c r="CZ149" s="227"/>
      <c r="DA149" s="227"/>
      <c r="DB149" s="227"/>
      <c r="DC149" s="227"/>
      <c r="DD149" s="227"/>
      <c r="DE149" s="227"/>
      <c r="DF149" s="227"/>
      <c r="DG149" s="227"/>
      <c r="DH149" s="227"/>
      <c r="DI149" s="227"/>
      <c r="DJ149" s="227"/>
      <c r="DK149" s="227"/>
      <c r="DL149" s="227"/>
      <c r="DM149" s="227"/>
      <c r="DN149" s="227"/>
      <c r="DO149" s="227"/>
      <c r="DP149" s="227"/>
      <c r="DQ149" s="227"/>
      <c r="DR149" s="227"/>
      <c r="DS149" s="227"/>
      <c r="DT149" s="227"/>
      <c r="DU149" s="227"/>
      <c r="DV149" s="227"/>
      <c r="DW149" s="227"/>
      <c r="DX149" s="227"/>
      <c r="DY149" s="227"/>
      <c r="DZ149" s="227"/>
      <c r="EA149" s="227"/>
      <c r="EB149" s="227"/>
      <c r="EC149" s="227"/>
      <c r="ED149" s="227"/>
      <c r="EE149" s="227"/>
      <c r="EF149" s="227"/>
      <c r="EG149" s="227"/>
      <c r="EH149" s="227"/>
      <c r="EI149" s="227"/>
      <c r="EJ149" s="227"/>
      <c r="EK149" s="227"/>
      <c r="EL149" s="227"/>
      <c r="EM149" s="227"/>
      <c r="EN149" s="227"/>
      <c r="EO149" s="227"/>
      <c r="EP149" s="227"/>
      <c r="EQ149" s="227"/>
      <c r="ER149" s="227"/>
      <c r="ES149" s="227"/>
      <c r="ET149" s="227"/>
      <c r="EU149" s="227"/>
      <c r="EV149" s="227"/>
      <c r="EW149" s="227"/>
      <c r="EX149" s="227"/>
      <c r="EY149" s="227"/>
      <c r="EZ149" s="227"/>
      <c r="FA149" s="227"/>
      <c r="FB149" s="227"/>
      <c r="FC149" s="227"/>
      <c r="FD149" s="227"/>
      <c r="FE149" s="227"/>
      <c r="FF149" s="227"/>
      <c r="FG149" s="227"/>
      <c r="FH149" s="227"/>
      <c r="FI149" s="227"/>
      <c r="FJ149" s="227"/>
      <c r="FK149" s="227"/>
      <c r="FL149" s="227"/>
      <c r="FM149" s="227"/>
      <c r="FN149" s="227"/>
      <c r="FO149" s="227"/>
      <c r="FP149" s="227"/>
      <c r="FQ149" s="227"/>
      <c r="FR149" s="227"/>
      <c r="FS149" s="227"/>
      <c r="FT149" s="227"/>
      <c r="FU149" s="227"/>
      <c r="FV149" s="227"/>
      <c r="FW149" s="227"/>
      <c r="FX149" s="227"/>
      <c r="FY149" s="227"/>
      <c r="FZ149" s="227"/>
      <c r="GA149" s="227"/>
      <c r="GB149" s="227"/>
      <c r="GC149" s="227"/>
      <c r="GD149" s="227"/>
      <c r="GE149" s="227"/>
      <c r="GF149" s="227"/>
      <c r="GG149" s="227"/>
      <c r="GH149" s="227"/>
      <c r="GI149" s="227"/>
      <c r="GJ149" s="227"/>
      <c r="GK149" s="227"/>
      <c r="GL149" s="227"/>
      <c r="GM149" s="227"/>
      <c r="GN149" s="227"/>
      <c r="GO149" s="227"/>
      <c r="GP149" s="227"/>
      <c r="GQ149" s="227"/>
      <c r="GR149" s="227"/>
      <c r="GS149" s="227"/>
      <c r="GT149" s="227"/>
      <c r="GU149" s="227"/>
      <c r="GV149" s="227"/>
      <c r="GW149" s="227"/>
      <c r="GX149" s="227"/>
      <c r="GY149" s="227"/>
      <c r="GZ149" s="227"/>
      <c r="HA149" s="227"/>
      <c r="HB149" s="227"/>
      <c r="HC149" s="227"/>
      <c r="HD149" s="227"/>
      <c r="HE149" s="227"/>
      <c r="HF149" s="227"/>
      <c r="HG149" s="227"/>
      <c r="HH149" s="227"/>
      <c r="HI149" s="227"/>
      <c r="HJ149" s="227"/>
      <c r="HK149" s="227"/>
      <c r="HL149" s="227"/>
      <c r="HM149" s="227"/>
      <c r="HN149" s="227"/>
      <c r="HO149" s="227"/>
      <c r="HP149" s="227"/>
      <c r="HQ149" s="227"/>
      <c r="HR149" s="227"/>
      <c r="HS149" s="227"/>
      <c r="HT149" s="227"/>
      <c r="HU149" s="227"/>
      <c r="HV149" s="227"/>
      <c r="HW149" s="227"/>
      <c r="HX149" s="227"/>
      <c r="HY149" s="227"/>
      <c r="HZ149" s="227"/>
      <c r="IA149" s="227"/>
      <c r="IB149" s="227"/>
      <c r="IC149" s="227"/>
      <c r="ID149" s="227"/>
      <c r="IE149" s="227"/>
      <c r="IF149" s="227"/>
      <c r="IG149" s="227"/>
      <c r="IH149" s="227"/>
      <c r="II149" s="227"/>
      <c r="IJ149" s="227"/>
      <c r="IK149" s="227"/>
      <c r="IL149" s="227"/>
      <c r="IM149" s="227"/>
      <c r="IN149" s="227"/>
      <c r="IO149" s="227"/>
      <c r="IP149" s="227"/>
      <c r="IQ149" s="227"/>
      <c r="IR149" s="227"/>
      <c r="IS149" s="227"/>
      <c r="IT149" s="227"/>
      <c r="IU149" s="227"/>
      <c r="IV149" s="227"/>
      <c r="IW149" s="227"/>
      <c r="IX149" s="227"/>
      <c r="IY149" s="227"/>
      <c r="IZ149" s="227"/>
      <c r="JA149" s="227"/>
      <c r="JB149" s="227"/>
      <c r="JC149" s="227"/>
      <c r="JD149" s="227"/>
      <c r="JE149" s="227"/>
      <c r="JF149" s="227"/>
      <c r="JG149" s="227"/>
      <c r="JH149" s="227"/>
      <c r="JI149" s="227"/>
      <c r="JJ149" s="227"/>
      <c r="JK149" s="227"/>
      <c r="JL149" s="227"/>
      <c r="JM149" s="227"/>
      <c r="JN149" s="227"/>
      <c r="JO149" s="227"/>
      <c r="JP149" s="227"/>
      <c r="JQ149" s="227"/>
      <c r="JR149" s="227"/>
      <c r="JS149" s="227"/>
      <c r="JT149" s="227"/>
      <c r="JU149" s="227"/>
      <c r="JV149" s="227"/>
      <c r="JW149" s="227"/>
      <c r="JX149" s="227"/>
      <c r="JY149" s="227"/>
      <c r="JZ149" s="227"/>
      <c r="KA149" s="227"/>
      <c r="KB149" s="227"/>
      <c r="KC149" s="227"/>
      <c r="KD149" s="227"/>
      <c r="KE149" s="227"/>
      <c r="KF149" s="227"/>
      <c r="KG149" s="227"/>
      <c r="KH149" s="227"/>
      <c r="KI149" s="227"/>
      <c r="KJ149" s="227"/>
      <c r="KK149" s="227"/>
      <c r="KL149" s="227"/>
      <c r="KM149" s="227"/>
      <c r="KN149" s="227"/>
      <c r="KO149" s="227"/>
      <c r="KP149" s="227"/>
      <c r="KQ149" s="227"/>
      <c r="KR149" s="227"/>
      <c r="KS149" s="227"/>
      <c r="KT149" s="227"/>
      <c r="KU149" s="227"/>
      <c r="KV149" s="227"/>
      <c r="KW149" s="479"/>
    </row>
    <row r="150" spans="1:309" s="226" customFormat="1" ht="21" customHeight="1" thickBot="1">
      <c r="A150" s="109"/>
      <c r="B150" s="112">
        <v>144</v>
      </c>
      <c r="C150" s="116"/>
      <c r="D150" s="136" t="str">
        <f t="shared" si="17"/>
        <v/>
      </c>
      <c r="E150" s="138" t="str">
        <f t="shared" si="18"/>
        <v/>
      </c>
      <c r="F150" s="138" t="str">
        <f t="shared" si="19"/>
        <v/>
      </c>
      <c r="G150" s="138" t="str">
        <f t="shared" si="20"/>
        <v/>
      </c>
      <c r="H150" s="138" t="str">
        <f t="shared" si="21"/>
        <v/>
      </c>
      <c r="I150" s="228"/>
      <c r="J150" s="228"/>
      <c r="K150" s="228"/>
      <c r="L150" s="228"/>
      <c r="M150" s="228"/>
      <c r="N150" s="228"/>
      <c r="O150" s="228"/>
      <c r="P150" s="228"/>
      <c r="Q150" s="228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  <c r="AX150" s="228"/>
      <c r="AY150" s="228"/>
      <c r="AZ150" s="228"/>
      <c r="BA150" s="228"/>
      <c r="BB150" s="228"/>
      <c r="BC150" s="228"/>
      <c r="BD150" s="228"/>
      <c r="BE150" s="228"/>
      <c r="BF150" s="228"/>
      <c r="BG150" s="228"/>
      <c r="BH150" s="228"/>
      <c r="BI150" s="228"/>
      <c r="BJ150" s="228"/>
      <c r="BK150" s="228"/>
      <c r="BL150" s="228"/>
      <c r="BM150" s="228"/>
      <c r="BN150" s="228"/>
      <c r="BO150" s="228"/>
      <c r="BP150" s="228"/>
      <c r="BQ150" s="228"/>
      <c r="BR150" s="228"/>
      <c r="BS150" s="228"/>
      <c r="BT150" s="228"/>
      <c r="BU150" s="228"/>
      <c r="BV150" s="228"/>
      <c r="BW150" s="228"/>
      <c r="BX150" s="228"/>
      <c r="BY150" s="228"/>
      <c r="BZ150" s="228"/>
      <c r="CA150" s="228"/>
      <c r="CB150" s="228"/>
      <c r="CC150" s="228"/>
      <c r="CD150" s="228"/>
      <c r="CE150" s="228"/>
      <c r="CF150" s="228"/>
      <c r="CG150" s="228"/>
      <c r="CH150" s="228"/>
      <c r="CI150" s="228"/>
      <c r="CJ150" s="228"/>
      <c r="CK150" s="228"/>
      <c r="CL150" s="228"/>
      <c r="CM150" s="228"/>
      <c r="CN150" s="228"/>
      <c r="CO150" s="228"/>
      <c r="CP150" s="228"/>
      <c r="CQ150" s="228"/>
      <c r="CR150" s="228"/>
      <c r="CS150" s="228"/>
      <c r="CT150" s="228"/>
      <c r="CU150" s="228"/>
      <c r="CV150" s="228"/>
      <c r="CW150" s="228"/>
      <c r="CX150" s="228"/>
      <c r="CY150" s="228"/>
      <c r="CZ150" s="228"/>
      <c r="DA150" s="228"/>
      <c r="DB150" s="228"/>
      <c r="DC150" s="228"/>
      <c r="DD150" s="228"/>
      <c r="DE150" s="228"/>
      <c r="DF150" s="228"/>
      <c r="DG150" s="228"/>
      <c r="DH150" s="228"/>
      <c r="DI150" s="228"/>
      <c r="DJ150" s="228"/>
      <c r="DK150" s="228"/>
      <c r="DL150" s="228"/>
      <c r="DM150" s="228"/>
      <c r="DN150" s="228"/>
      <c r="DO150" s="228"/>
      <c r="DP150" s="228"/>
      <c r="DQ150" s="228"/>
      <c r="DR150" s="228"/>
      <c r="DS150" s="228"/>
      <c r="DT150" s="228"/>
      <c r="DU150" s="228"/>
      <c r="DV150" s="228"/>
      <c r="DW150" s="228"/>
      <c r="DX150" s="228"/>
      <c r="DY150" s="228"/>
      <c r="DZ150" s="228"/>
      <c r="EA150" s="228"/>
      <c r="EB150" s="228"/>
      <c r="EC150" s="228"/>
      <c r="ED150" s="228"/>
      <c r="EE150" s="228"/>
      <c r="EF150" s="228"/>
      <c r="EG150" s="228"/>
      <c r="EH150" s="228"/>
      <c r="EI150" s="228"/>
      <c r="EJ150" s="228"/>
      <c r="EK150" s="228"/>
      <c r="EL150" s="228"/>
      <c r="EM150" s="228"/>
      <c r="EN150" s="228"/>
      <c r="EO150" s="228"/>
      <c r="EP150" s="228"/>
      <c r="EQ150" s="228"/>
      <c r="ER150" s="228"/>
      <c r="ES150" s="228"/>
      <c r="ET150" s="228"/>
      <c r="EU150" s="228"/>
      <c r="EV150" s="228"/>
      <c r="EW150" s="228"/>
      <c r="EX150" s="228"/>
      <c r="EY150" s="228"/>
      <c r="EZ150" s="228"/>
      <c r="FA150" s="228"/>
      <c r="FB150" s="228"/>
      <c r="FC150" s="228"/>
      <c r="FD150" s="228"/>
      <c r="FE150" s="228"/>
      <c r="FF150" s="228"/>
      <c r="FG150" s="228"/>
      <c r="FH150" s="228"/>
      <c r="FI150" s="228"/>
      <c r="FJ150" s="228"/>
      <c r="FK150" s="228"/>
      <c r="FL150" s="228"/>
      <c r="FM150" s="228"/>
      <c r="FN150" s="228"/>
      <c r="FO150" s="228"/>
      <c r="FP150" s="228"/>
      <c r="FQ150" s="228"/>
      <c r="FR150" s="228"/>
      <c r="FS150" s="228"/>
      <c r="FT150" s="228"/>
      <c r="FU150" s="228"/>
      <c r="FV150" s="228"/>
      <c r="FW150" s="228"/>
      <c r="FX150" s="228"/>
      <c r="FY150" s="228"/>
      <c r="FZ150" s="228"/>
      <c r="GA150" s="228"/>
      <c r="GB150" s="228"/>
      <c r="GC150" s="228"/>
      <c r="GD150" s="228"/>
      <c r="GE150" s="228"/>
      <c r="GF150" s="228"/>
      <c r="GG150" s="228"/>
      <c r="GH150" s="228"/>
      <c r="GI150" s="228"/>
      <c r="GJ150" s="228"/>
      <c r="GK150" s="228"/>
      <c r="GL150" s="228"/>
      <c r="GM150" s="228"/>
      <c r="GN150" s="228"/>
      <c r="GO150" s="228"/>
      <c r="GP150" s="228"/>
      <c r="GQ150" s="228"/>
      <c r="GR150" s="228"/>
      <c r="GS150" s="228"/>
      <c r="GT150" s="228"/>
      <c r="GU150" s="228"/>
      <c r="GV150" s="228"/>
      <c r="GW150" s="228"/>
      <c r="GX150" s="228"/>
      <c r="GY150" s="228"/>
      <c r="GZ150" s="228"/>
      <c r="HA150" s="228"/>
      <c r="HB150" s="228"/>
      <c r="HC150" s="228"/>
      <c r="HD150" s="228"/>
      <c r="HE150" s="228"/>
      <c r="HF150" s="228"/>
      <c r="HG150" s="228"/>
      <c r="HH150" s="228"/>
      <c r="HI150" s="228"/>
      <c r="HJ150" s="228"/>
      <c r="HK150" s="228"/>
      <c r="HL150" s="228"/>
      <c r="HM150" s="228"/>
      <c r="HN150" s="228"/>
      <c r="HO150" s="228"/>
      <c r="HP150" s="228"/>
      <c r="HQ150" s="228"/>
      <c r="HR150" s="228"/>
      <c r="HS150" s="228"/>
      <c r="HT150" s="228"/>
      <c r="HU150" s="228"/>
      <c r="HV150" s="228"/>
      <c r="HW150" s="228"/>
      <c r="HX150" s="228"/>
      <c r="HY150" s="228"/>
      <c r="HZ150" s="228"/>
      <c r="IA150" s="228"/>
      <c r="IB150" s="228"/>
      <c r="IC150" s="228"/>
      <c r="ID150" s="228"/>
      <c r="IE150" s="228"/>
      <c r="IF150" s="228"/>
      <c r="IG150" s="228"/>
      <c r="IH150" s="228"/>
      <c r="II150" s="228"/>
      <c r="IJ150" s="228"/>
      <c r="IK150" s="228"/>
      <c r="IL150" s="228"/>
      <c r="IM150" s="228"/>
      <c r="IN150" s="228"/>
      <c r="IO150" s="228"/>
      <c r="IP150" s="228"/>
      <c r="IQ150" s="228"/>
      <c r="IR150" s="228"/>
      <c r="IS150" s="228"/>
      <c r="IT150" s="228"/>
      <c r="IU150" s="228"/>
      <c r="IV150" s="228"/>
      <c r="IW150" s="228"/>
      <c r="IX150" s="228"/>
      <c r="IY150" s="228"/>
      <c r="IZ150" s="228"/>
      <c r="JA150" s="228"/>
      <c r="JB150" s="228"/>
      <c r="JC150" s="228"/>
      <c r="JD150" s="228"/>
      <c r="JE150" s="228"/>
      <c r="JF150" s="228"/>
      <c r="JG150" s="228"/>
      <c r="JH150" s="228"/>
      <c r="JI150" s="228"/>
      <c r="JJ150" s="228"/>
      <c r="JK150" s="228"/>
      <c r="JL150" s="228"/>
      <c r="JM150" s="228"/>
      <c r="JN150" s="228"/>
      <c r="JO150" s="228"/>
      <c r="JP150" s="228"/>
      <c r="JQ150" s="228"/>
      <c r="JR150" s="228"/>
      <c r="JS150" s="228"/>
      <c r="JT150" s="228"/>
      <c r="JU150" s="228"/>
      <c r="JV150" s="228"/>
      <c r="JW150" s="228"/>
      <c r="JX150" s="228"/>
      <c r="JY150" s="228"/>
      <c r="JZ150" s="228"/>
      <c r="KA150" s="228"/>
      <c r="KB150" s="228"/>
      <c r="KC150" s="228"/>
      <c r="KD150" s="228"/>
      <c r="KE150" s="228"/>
      <c r="KF150" s="228"/>
      <c r="KG150" s="228"/>
      <c r="KH150" s="228"/>
      <c r="KI150" s="228"/>
      <c r="KJ150" s="228"/>
      <c r="KK150" s="228"/>
      <c r="KL150" s="228"/>
      <c r="KM150" s="228"/>
      <c r="KN150" s="228"/>
      <c r="KO150" s="228"/>
      <c r="KP150" s="228"/>
      <c r="KQ150" s="228"/>
      <c r="KR150" s="228"/>
      <c r="KS150" s="228"/>
      <c r="KT150" s="228"/>
      <c r="KU150" s="228"/>
      <c r="KV150" s="228"/>
      <c r="KW150" s="479"/>
    </row>
    <row r="151" spans="1:309" s="226" customFormat="1" ht="21" customHeight="1">
      <c r="A151" s="109"/>
      <c r="B151" s="112">
        <v>145</v>
      </c>
      <c r="C151" s="53"/>
      <c r="D151" s="132" t="str">
        <f t="shared" si="17"/>
        <v/>
      </c>
      <c r="E151" s="132" t="str">
        <f t="shared" si="18"/>
        <v/>
      </c>
      <c r="F151" s="132" t="str">
        <f t="shared" si="19"/>
        <v/>
      </c>
      <c r="G151" s="132" t="str">
        <f t="shared" si="20"/>
        <v/>
      </c>
      <c r="H151" s="213" t="str">
        <f t="shared" si="21"/>
        <v/>
      </c>
      <c r="I151" s="227"/>
      <c r="J151" s="227"/>
      <c r="K151" s="227"/>
      <c r="L151" s="227"/>
      <c r="M151" s="227"/>
      <c r="N151" s="227"/>
      <c r="O151" s="227"/>
      <c r="P151" s="227"/>
      <c r="Q151" s="227"/>
      <c r="R151" s="227"/>
      <c r="S151" s="227"/>
      <c r="T151" s="227"/>
      <c r="U151" s="227"/>
      <c r="V151" s="227"/>
      <c r="W151" s="227"/>
      <c r="X151" s="227"/>
      <c r="Y151" s="227"/>
      <c r="Z151" s="227"/>
      <c r="AA151" s="227"/>
      <c r="AB151" s="227"/>
      <c r="AC151" s="227"/>
      <c r="AD151" s="227"/>
      <c r="AE151" s="227"/>
      <c r="AF151" s="227"/>
      <c r="AG151" s="227"/>
      <c r="AH151" s="227"/>
      <c r="AI151" s="227"/>
      <c r="AJ151" s="227"/>
      <c r="AK151" s="227"/>
      <c r="AL151" s="227"/>
      <c r="AM151" s="227"/>
      <c r="AN151" s="227"/>
      <c r="AO151" s="227"/>
      <c r="AP151" s="227"/>
      <c r="AQ151" s="227"/>
      <c r="AR151" s="227"/>
      <c r="AS151" s="227"/>
      <c r="AT151" s="227"/>
      <c r="AU151" s="227"/>
      <c r="AV151" s="227"/>
      <c r="AW151" s="227"/>
      <c r="AX151" s="227"/>
      <c r="AY151" s="227"/>
      <c r="AZ151" s="227"/>
      <c r="BA151" s="227"/>
      <c r="BB151" s="227"/>
      <c r="BC151" s="227"/>
      <c r="BD151" s="227"/>
      <c r="BE151" s="227"/>
      <c r="BF151" s="227"/>
      <c r="BG151" s="227"/>
      <c r="BH151" s="227"/>
      <c r="BI151" s="227"/>
      <c r="BJ151" s="227"/>
      <c r="BK151" s="227"/>
      <c r="BL151" s="227"/>
      <c r="BM151" s="227"/>
      <c r="BN151" s="227"/>
      <c r="BO151" s="227"/>
      <c r="BP151" s="227"/>
      <c r="BQ151" s="227"/>
      <c r="BR151" s="227"/>
      <c r="BS151" s="227"/>
      <c r="BT151" s="227"/>
      <c r="BU151" s="227"/>
      <c r="BV151" s="227"/>
      <c r="BW151" s="227"/>
      <c r="BX151" s="227"/>
      <c r="BY151" s="227"/>
      <c r="BZ151" s="227"/>
      <c r="CA151" s="227"/>
      <c r="CB151" s="227"/>
      <c r="CC151" s="227"/>
      <c r="CD151" s="227"/>
      <c r="CE151" s="227"/>
      <c r="CF151" s="227"/>
      <c r="CG151" s="227"/>
      <c r="CH151" s="227"/>
      <c r="CI151" s="227"/>
      <c r="CJ151" s="227"/>
      <c r="CK151" s="227"/>
      <c r="CL151" s="227"/>
      <c r="CM151" s="227"/>
      <c r="CN151" s="227"/>
      <c r="CO151" s="227"/>
      <c r="CP151" s="227"/>
      <c r="CQ151" s="227"/>
      <c r="CR151" s="227"/>
      <c r="CS151" s="227"/>
      <c r="CT151" s="227"/>
      <c r="CU151" s="227"/>
      <c r="CV151" s="227"/>
      <c r="CW151" s="227"/>
      <c r="CX151" s="227"/>
      <c r="CY151" s="227"/>
      <c r="CZ151" s="227"/>
      <c r="DA151" s="227"/>
      <c r="DB151" s="227"/>
      <c r="DC151" s="227"/>
      <c r="DD151" s="227"/>
      <c r="DE151" s="227"/>
      <c r="DF151" s="227"/>
      <c r="DG151" s="227"/>
      <c r="DH151" s="227"/>
      <c r="DI151" s="227"/>
      <c r="DJ151" s="227"/>
      <c r="DK151" s="227"/>
      <c r="DL151" s="227"/>
      <c r="DM151" s="227"/>
      <c r="DN151" s="227"/>
      <c r="DO151" s="227"/>
      <c r="DP151" s="227"/>
      <c r="DQ151" s="227"/>
      <c r="DR151" s="227"/>
      <c r="DS151" s="227"/>
      <c r="DT151" s="227"/>
      <c r="DU151" s="227"/>
      <c r="DV151" s="227"/>
      <c r="DW151" s="227"/>
      <c r="DX151" s="227"/>
      <c r="DY151" s="227"/>
      <c r="DZ151" s="227"/>
      <c r="EA151" s="227"/>
      <c r="EB151" s="227"/>
      <c r="EC151" s="227"/>
      <c r="ED151" s="227"/>
      <c r="EE151" s="227"/>
      <c r="EF151" s="227"/>
      <c r="EG151" s="227"/>
      <c r="EH151" s="227"/>
      <c r="EI151" s="227"/>
      <c r="EJ151" s="227"/>
      <c r="EK151" s="227"/>
      <c r="EL151" s="227"/>
      <c r="EM151" s="227"/>
      <c r="EN151" s="227"/>
      <c r="EO151" s="227"/>
      <c r="EP151" s="227"/>
      <c r="EQ151" s="227"/>
      <c r="ER151" s="227"/>
      <c r="ES151" s="227"/>
      <c r="ET151" s="227"/>
      <c r="EU151" s="227"/>
      <c r="EV151" s="227"/>
      <c r="EW151" s="227"/>
      <c r="EX151" s="227"/>
      <c r="EY151" s="227"/>
      <c r="EZ151" s="227"/>
      <c r="FA151" s="227"/>
      <c r="FB151" s="227"/>
      <c r="FC151" s="227"/>
      <c r="FD151" s="227"/>
      <c r="FE151" s="227"/>
      <c r="FF151" s="227"/>
      <c r="FG151" s="227"/>
      <c r="FH151" s="227"/>
      <c r="FI151" s="227"/>
      <c r="FJ151" s="227"/>
      <c r="FK151" s="227"/>
      <c r="FL151" s="227"/>
      <c r="FM151" s="227"/>
      <c r="FN151" s="227"/>
      <c r="FO151" s="227"/>
      <c r="FP151" s="227"/>
      <c r="FQ151" s="227"/>
      <c r="FR151" s="227"/>
      <c r="FS151" s="227"/>
      <c r="FT151" s="227"/>
      <c r="FU151" s="227"/>
      <c r="FV151" s="227"/>
      <c r="FW151" s="227"/>
      <c r="FX151" s="227"/>
      <c r="FY151" s="227"/>
      <c r="FZ151" s="227"/>
      <c r="GA151" s="227"/>
      <c r="GB151" s="227"/>
      <c r="GC151" s="227"/>
      <c r="GD151" s="227"/>
      <c r="GE151" s="227"/>
      <c r="GF151" s="227"/>
      <c r="GG151" s="227"/>
      <c r="GH151" s="227"/>
      <c r="GI151" s="227"/>
      <c r="GJ151" s="227"/>
      <c r="GK151" s="227"/>
      <c r="GL151" s="227"/>
      <c r="GM151" s="227"/>
      <c r="GN151" s="227"/>
      <c r="GO151" s="227"/>
      <c r="GP151" s="227"/>
      <c r="GQ151" s="227"/>
      <c r="GR151" s="227"/>
      <c r="GS151" s="227"/>
      <c r="GT151" s="227"/>
      <c r="GU151" s="227"/>
      <c r="GV151" s="227"/>
      <c r="GW151" s="227"/>
      <c r="GX151" s="227"/>
      <c r="GY151" s="227"/>
      <c r="GZ151" s="227"/>
      <c r="HA151" s="227"/>
      <c r="HB151" s="227"/>
      <c r="HC151" s="227"/>
      <c r="HD151" s="227"/>
      <c r="HE151" s="227"/>
      <c r="HF151" s="227"/>
      <c r="HG151" s="227"/>
      <c r="HH151" s="227"/>
      <c r="HI151" s="227"/>
      <c r="HJ151" s="227"/>
      <c r="HK151" s="227"/>
      <c r="HL151" s="227"/>
      <c r="HM151" s="227"/>
      <c r="HN151" s="227"/>
      <c r="HO151" s="227"/>
      <c r="HP151" s="227"/>
      <c r="HQ151" s="227"/>
      <c r="HR151" s="227"/>
      <c r="HS151" s="227"/>
      <c r="HT151" s="227"/>
      <c r="HU151" s="227"/>
      <c r="HV151" s="227"/>
      <c r="HW151" s="227"/>
      <c r="HX151" s="227"/>
      <c r="HY151" s="227"/>
      <c r="HZ151" s="227"/>
      <c r="IA151" s="227"/>
      <c r="IB151" s="227"/>
      <c r="IC151" s="227"/>
      <c r="ID151" s="227"/>
      <c r="IE151" s="227"/>
      <c r="IF151" s="227"/>
      <c r="IG151" s="227"/>
      <c r="IH151" s="227"/>
      <c r="II151" s="227"/>
      <c r="IJ151" s="227"/>
      <c r="IK151" s="227"/>
      <c r="IL151" s="227"/>
      <c r="IM151" s="227"/>
      <c r="IN151" s="227"/>
      <c r="IO151" s="227"/>
      <c r="IP151" s="227"/>
      <c r="IQ151" s="227"/>
      <c r="IR151" s="227"/>
      <c r="IS151" s="227"/>
      <c r="IT151" s="227"/>
      <c r="IU151" s="227"/>
      <c r="IV151" s="227"/>
      <c r="IW151" s="227"/>
      <c r="IX151" s="227"/>
      <c r="IY151" s="227"/>
      <c r="IZ151" s="227"/>
      <c r="JA151" s="227"/>
      <c r="JB151" s="227"/>
      <c r="JC151" s="227"/>
      <c r="JD151" s="227"/>
      <c r="JE151" s="227"/>
      <c r="JF151" s="227"/>
      <c r="JG151" s="227"/>
      <c r="JH151" s="227"/>
      <c r="JI151" s="227"/>
      <c r="JJ151" s="227"/>
      <c r="JK151" s="227"/>
      <c r="JL151" s="227"/>
      <c r="JM151" s="227"/>
      <c r="JN151" s="227"/>
      <c r="JO151" s="227"/>
      <c r="JP151" s="227"/>
      <c r="JQ151" s="227"/>
      <c r="JR151" s="227"/>
      <c r="JS151" s="227"/>
      <c r="JT151" s="227"/>
      <c r="JU151" s="227"/>
      <c r="JV151" s="227"/>
      <c r="JW151" s="227"/>
      <c r="JX151" s="227"/>
      <c r="JY151" s="227"/>
      <c r="JZ151" s="227"/>
      <c r="KA151" s="227"/>
      <c r="KB151" s="227"/>
      <c r="KC151" s="227"/>
      <c r="KD151" s="227"/>
      <c r="KE151" s="227"/>
      <c r="KF151" s="227"/>
      <c r="KG151" s="227"/>
      <c r="KH151" s="227"/>
      <c r="KI151" s="227"/>
      <c r="KJ151" s="227"/>
      <c r="KK151" s="227"/>
      <c r="KL151" s="227"/>
      <c r="KM151" s="227"/>
      <c r="KN151" s="227"/>
      <c r="KO151" s="227"/>
      <c r="KP151" s="227"/>
      <c r="KQ151" s="227"/>
      <c r="KR151" s="227"/>
      <c r="KS151" s="227"/>
      <c r="KT151" s="227"/>
      <c r="KU151" s="227"/>
      <c r="KV151" s="227"/>
      <c r="KW151" s="479"/>
    </row>
    <row r="152" spans="1:309" s="226" customFormat="1" ht="21" customHeight="1" thickBot="1">
      <c r="A152" s="109"/>
      <c r="B152" s="112">
        <v>146</v>
      </c>
      <c r="C152" s="116"/>
      <c r="D152" s="136" t="str">
        <f t="shared" si="17"/>
        <v/>
      </c>
      <c r="E152" s="138" t="str">
        <f t="shared" si="18"/>
        <v/>
      </c>
      <c r="F152" s="138" t="str">
        <f t="shared" si="19"/>
        <v/>
      </c>
      <c r="G152" s="138" t="str">
        <f t="shared" si="20"/>
        <v/>
      </c>
      <c r="H152" s="138" t="str">
        <f t="shared" si="21"/>
        <v/>
      </c>
      <c r="I152" s="228"/>
      <c r="J152" s="228"/>
      <c r="K152" s="228"/>
      <c r="L152" s="228"/>
      <c r="M152" s="228"/>
      <c r="N152" s="228"/>
      <c r="O152" s="228"/>
      <c r="P152" s="228"/>
      <c r="Q152" s="228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  <c r="AX152" s="228"/>
      <c r="AY152" s="228"/>
      <c r="AZ152" s="228"/>
      <c r="BA152" s="228"/>
      <c r="BB152" s="228"/>
      <c r="BC152" s="228"/>
      <c r="BD152" s="228"/>
      <c r="BE152" s="228"/>
      <c r="BF152" s="228"/>
      <c r="BG152" s="228"/>
      <c r="BH152" s="228"/>
      <c r="BI152" s="228"/>
      <c r="BJ152" s="228"/>
      <c r="BK152" s="228"/>
      <c r="BL152" s="228"/>
      <c r="BM152" s="228"/>
      <c r="BN152" s="228"/>
      <c r="BO152" s="228"/>
      <c r="BP152" s="228"/>
      <c r="BQ152" s="228"/>
      <c r="BR152" s="228"/>
      <c r="BS152" s="228"/>
      <c r="BT152" s="228"/>
      <c r="BU152" s="228"/>
      <c r="BV152" s="228"/>
      <c r="BW152" s="228"/>
      <c r="BX152" s="228"/>
      <c r="BY152" s="228"/>
      <c r="BZ152" s="228"/>
      <c r="CA152" s="228"/>
      <c r="CB152" s="228"/>
      <c r="CC152" s="228"/>
      <c r="CD152" s="228"/>
      <c r="CE152" s="228"/>
      <c r="CF152" s="228"/>
      <c r="CG152" s="228"/>
      <c r="CH152" s="228"/>
      <c r="CI152" s="228"/>
      <c r="CJ152" s="228"/>
      <c r="CK152" s="228"/>
      <c r="CL152" s="228"/>
      <c r="CM152" s="228"/>
      <c r="CN152" s="228"/>
      <c r="CO152" s="228"/>
      <c r="CP152" s="228"/>
      <c r="CQ152" s="228"/>
      <c r="CR152" s="228"/>
      <c r="CS152" s="228"/>
      <c r="CT152" s="228"/>
      <c r="CU152" s="228"/>
      <c r="CV152" s="228"/>
      <c r="CW152" s="228"/>
      <c r="CX152" s="228"/>
      <c r="CY152" s="228"/>
      <c r="CZ152" s="228"/>
      <c r="DA152" s="228"/>
      <c r="DB152" s="228"/>
      <c r="DC152" s="228"/>
      <c r="DD152" s="228"/>
      <c r="DE152" s="228"/>
      <c r="DF152" s="228"/>
      <c r="DG152" s="228"/>
      <c r="DH152" s="228"/>
      <c r="DI152" s="228"/>
      <c r="DJ152" s="228"/>
      <c r="DK152" s="228"/>
      <c r="DL152" s="228"/>
      <c r="DM152" s="228"/>
      <c r="DN152" s="228"/>
      <c r="DO152" s="228"/>
      <c r="DP152" s="228"/>
      <c r="DQ152" s="228"/>
      <c r="DR152" s="228"/>
      <c r="DS152" s="228"/>
      <c r="DT152" s="228"/>
      <c r="DU152" s="228"/>
      <c r="DV152" s="228"/>
      <c r="DW152" s="228"/>
      <c r="DX152" s="228"/>
      <c r="DY152" s="228"/>
      <c r="DZ152" s="228"/>
      <c r="EA152" s="228"/>
      <c r="EB152" s="228"/>
      <c r="EC152" s="228"/>
      <c r="ED152" s="228"/>
      <c r="EE152" s="228"/>
      <c r="EF152" s="228"/>
      <c r="EG152" s="228"/>
      <c r="EH152" s="228"/>
      <c r="EI152" s="228"/>
      <c r="EJ152" s="228"/>
      <c r="EK152" s="228"/>
      <c r="EL152" s="228"/>
      <c r="EM152" s="228"/>
      <c r="EN152" s="228"/>
      <c r="EO152" s="228"/>
      <c r="EP152" s="228"/>
      <c r="EQ152" s="228"/>
      <c r="ER152" s="228"/>
      <c r="ES152" s="228"/>
      <c r="ET152" s="228"/>
      <c r="EU152" s="228"/>
      <c r="EV152" s="228"/>
      <c r="EW152" s="228"/>
      <c r="EX152" s="228"/>
      <c r="EY152" s="228"/>
      <c r="EZ152" s="228"/>
      <c r="FA152" s="228"/>
      <c r="FB152" s="228"/>
      <c r="FC152" s="228"/>
      <c r="FD152" s="228"/>
      <c r="FE152" s="228"/>
      <c r="FF152" s="228"/>
      <c r="FG152" s="228"/>
      <c r="FH152" s="228"/>
      <c r="FI152" s="228"/>
      <c r="FJ152" s="228"/>
      <c r="FK152" s="228"/>
      <c r="FL152" s="228"/>
      <c r="FM152" s="228"/>
      <c r="FN152" s="228"/>
      <c r="FO152" s="228"/>
      <c r="FP152" s="228"/>
      <c r="FQ152" s="228"/>
      <c r="FR152" s="228"/>
      <c r="FS152" s="228"/>
      <c r="FT152" s="228"/>
      <c r="FU152" s="228"/>
      <c r="FV152" s="228"/>
      <c r="FW152" s="228"/>
      <c r="FX152" s="228"/>
      <c r="FY152" s="228"/>
      <c r="FZ152" s="228"/>
      <c r="GA152" s="228"/>
      <c r="GB152" s="228"/>
      <c r="GC152" s="228"/>
      <c r="GD152" s="228"/>
      <c r="GE152" s="228"/>
      <c r="GF152" s="228"/>
      <c r="GG152" s="228"/>
      <c r="GH152" s="228"/>
      <c r="GI152" s="228"/>
      <c r="GJ152" s="228"/>
      <c r="GK152" s="228"/>
      <c r="GL152" s="228"/>
      <c r="GM152" s="228"/>
      <c r="GN152" s="228"/>
      <c r="GO152" s="228"/>
      <c r="GP152" s="228"/>
      <c r="GQ152" s="228"/>
      <c r="GR152" s="228"/>
      <c r="GS152" s="228"/>
      <c r="GT152" s="228"/>
      <c r="GU152" s="228"/>
      <c r="GV152" s="228"/>
      <c r="GW152" s="228"/>
      <c r="GX152" s="228"/>
      <c r="GY152" s="228"/>
      <c r="GZ152" s="228"/>
      <c r="HA152" s="228"/>
      <c r="HB152" s="228"/>
      <c r="HC152" s="228"/>
      <c r="HD152" s="228"/>
      <c r="HE152" s="228"/>
      <c r="HF152" s="228"/>
      <c r="HG152" s="228"/>
      <c r="HH152" s="228"/>
      <c r="HI152" s="228"/>
      <c r="HJ152" s="228"/>
      <c r="HK152" s="228"/>
      <c r="HL152" s="228"/>
      <c r="HM152" s="228"/>
      <c r="HN152" s="228"/>
      <c r="HO152" s="228"/>
      <c r="HP152" s="228"/>
      <c r="HQ152" s="228"/>
      <c r="HR152" s="228"/>
      <c r="HS152" s="228"/>
      <c r="HT152" s="228"/>
      <c r="HU152" s="228"/>
      <c r="HV152" s="228"/>
      <c r="HW152" s="228"/>
      <c r="HX152" s="228"/>
      <c r="HY152" s="228"/>
      <c r="HZ152" s="228"/>
      <c r="IA152" s="228"/>
      <c r="IB152" s="228"/>
      <c r="IC152" s="228"/>
      <c r="ID152" s="228"/>
      <c r="IE152" s="228"/>
      <c r="IF152" s="228"/>
      <c r="IG152" s="228"/>
      <c r="IH152" s="228"/>
      <c r="II152" s="228"/>
      <c r="IJ152" s="228"/>
      <c r="IK152" s="228"/>
      <c r="IL152" s="228"/>
      <c r="IM152" s="228"/>
      <c r="IN152" s="228"/>
      <c r="IO152" s="228"/>
      <c r="IP152" s="228"/>
      <c r="IQ152" s="228"/>
      <c r="IR152" s="228"/>
      <c r="IS152" s="228"/>
      <c r="IT152" s="228"/>
      <c r="IU152" s="228"/>
      <c r="IV152" s="228"/>
      <c r="IW152" s="228"/>
      <c r="IX152" s="228"/>
      <c r="IY152" s="228"/>
      <c r="IZ152" s="228"/>
      <c r="JA152" s="228"/>
      <c r="JB152" s="228"/>
      <c r="JC152" s="228"/>
      <c r="JD152" s="228"/>
      <c r="JE152" s="228"/>
      <c r="JF152" s="228"/>
      <c r="JG152" s="228"/>
      <c r="JH152" s="228"/>
      <c r="JI152" s="228"/>
      <c r="JJ152" s="228"/>
      <c r="JK152" s="228"/>
      <c r="JL152" s="228"/>
      <c r="JM152" s="228"/>
      <c r="JN152" s="228"/>
      <c r="JO152" s="228"/>
      <c r="JP152" s="228"/>
      <c r="JQ152" s="228"/>
      <c r="JR152" s="228"/>
      <c r="JS152" s="228"/>
      <c r="JT152" s="228"/>
      <c r="JU152" s="228"/>
      <c r="JV152" s="228"/>
      <c r="JW152" s="228"/>
      <c r="JX152" s="228"/>
      <c r="JY152" s="228"/>
      <c r="JZ152" s="228"/>
      <c r="KA152" s="228"/>
      <c r="KB152" s="228"/>
      <c r="KC152" s="228"/>
      <c r="KD152" s="228"/>
      <c r="KE152" s="228"/>
      <c r="KF152" s="228"/>
      <c r="KG152" s="228"/>
      <c r="KH152" s="228"/>
      <c r="KI152" s="228"/>
      <c r="KJ152" s="228"/>
      <c r="KK152" s="228"/>
      <c r="KL152" s="228"/>
      <c r="KM152" s="228"/>
      <c r="KN152" s="228"/>
      <c r="KO152" s="228"/>
      <c r="KP152" s="228"/>
      <c r="KQ152" s="228"/>
      <c r="KR152" s="228"/>
      <c r="KS152" s="228"/>
      <c r="KT152" s="228"/>
      <c r="KU152" s="228"/>
      <c r="KV152" s="228"/>
      <c r="KW152" s="479"/>
    </row>
    <row r="153" spans="1:309" s="226" customFormat="1" ht="21" customHeight="1">
      <c r="A153" s="109"/>
      <c r="B153" s="112">
        <v>147</v>
      </c>
      <c r="C153" s="53"/>
      <c r="D153" s="132" t="str">
        <f t="shared" si="17"/>
        <v/>
      </c>
      <c r="E153" s="132" t="str">
        <f t="shared" si="18"/>
        <v/>
      </c>
      <c r="F153" s="132" t="str">
        <f t="shared" si="19"/>
        <v/>
      </c>
      <c r="G153" s="132" t="str">
        <f t="shared" si="20"/>
        <v/>
      </c>
      <c r="H153" s="213" t="str">
        <f t="shared" si="21"/>
        <v/>
      </c>
      <c r="I153" s="227"/>
      <c r="J153" s="227"/>
      <c r="K153" s="227"/>
      <c r="L153" s="227"/>
      <c r="M153" s="227"/>
      <c r="N153" s="227"/>
      <c r="O153" s="227"/>
      <c r="P153" s="227"/>
      <c r="Q153" s="227"/>
      <c r="R153" s="227"/>
      <c r="S153" s="227"/>
      <c r="T153" s="227"/>
      <c r="U153" s="227"/>
      <c r="V153" s="227"/>
      <c r="W153" s="227"/>
      <c r="X153" s="227"/>
      <c r="Y153" s="227"/>
      <c r="Z153" s="227"/>
      <c r="AA153" s="227"/>
      <c r="AB153" s="227"/>
      <c r="AC153" s="227"/>
      <c r="AD153" s="227"/>
      <c r="AE153" s="227"/>
      <c r="AF153" s="227"/>
      <c r="AG153" s="227"/>
      <c r="AH153" s="227"/>
      <c r="AI153" s="227"/>
      <c r="AJ153" s="227"/>
      <c r="AK153" s="227"/>
      <c r="AL153" s="227"/>
      <c r="AM153" s="227"/>
      <c r="AN153" s="227"/>
      <c r="AO153" s="227"/>
      <c r="AP153" s="227"/>
      <c r="AQ153" s="227"/>
      <c r="AR153" s="227"/>
      <c r="AS153" s="227"/>
      <c r="AT153" s="227"/>
      <c r="AU153" s="227"/>
      <c r="AV153" s="227"/>
      <c r="AW153" s="227"/>
      <c r="AX153" s="227"/>
      <c r="AY153" s="227"/>
      <c r="AZ153" s="227"/>
      <c r="BA153" s="227"/>
      <c r="BB153" s="227"/>
      <c r="BC153" s="227"/>
      <c r="BD153" s="227"/>
      <c r="BE153" s="227"/>
      <c r="BF153" s="227"/>
      <c r="BG153" s="227"/>
      <c r="BH153" s="227"/>
      <c r="BI153" s="227"/>
      <c r="BJ153" s="227"/>
      <c r="BK153" s="227"/>
      <c r="BL153" s="227"/>
      <c r="BM153" s="227"/>
      <c r="BN153" s="227"/>
      <c r="BO153" s="227"/>
      <c r="BP153" s="227"/>
      <c r="BQ153" s="227"/>
      <c r="BR153" s="227"/>
      <c r="BS153" s="227"/>
      <c r="BT153" s="227"/>
      <c r="BU153" s="227"/>
      <c r="BV153" s="227"/>
      <c r="BW153" s="227"/>
      <c r="BX153" s="227"/>
      <c r="BY153" s="227"/>
      <c r="BZ153" s="227"/>
      <c r="CA153" s="227"/>
      <c r="CB153" s="227"/>
      <c r="CC153" s="227"/>
      <c r="CD153" s="227"/>
      <c r="CE153" s="227"/>
      <c r="CF153" s="227"/>
      <c r="CG153" s="227"/>
      <c r="CH153" s="227"/>
      <c r="CI153" s="227"/>
      <c r="CJ153" s="227"/>
      <c r="CK153" s="227"/>
      <c r="CL153" s="227"/>
      <c r="CM153" s="227"/>
      <c r="CN153" s="227"/>
      <c r="CO153" s="227"/>
      <c r="CP153" s="227"/>
      <c r="CQ153" s="227"/>
      <c r="CR153" s="227"/>
      <c r="CS153" s="227"/>
      <c r="CT153" s="227"/>
      <c r="CU153" s="227"/>
      <c r="CV153" s="227"/>
      <c r="CW153" s="227"/>
      <c r="CX153" s="227"/>
      <c r="CY153" s="227"/>
      <c r="CZ153" s="227"/>
      <c r="DA153" s="227"/>
      <c r="DB153" s="227"/>
      <c r="DC153" s="227"/>
      <c r="DD153" s="227"/>
      <c r="DE153" s="227"/>
      <c r="DF153" s="227"/>
      <c r="DG153" s="227"/>
      <c r="DH153" s="227"/>
      <c r="DI153" s="227"/>
      <c r="DJ153" s="227"/>
      <c r="DK153" s="227"/>
      <c r="DL153" s="227"/>
      <c r="DM153" s="227"/>
      <c r="DN153" s="227"/>
      <c r="DO153" s="227"/>
      <c r="DP153" s="227"/>
      <c r="DQ153" s="227"/>
      <c r="DR153" s="227"/>
      <c r="DS153" s="227"/>
      <c r="DT153" s="227"/>
      <c r="DU153" s="227"/>
      <c r="DV153" s="227"/>
      <c r="DW153" s="227"/>
      <c r="DX153" s="227"/>
      <c r="DY153" s="227"/>
      <c r="DZ153" s="227"/>
      <c r="EA153" s="227"/>
      <c r="EB153" s="227"/>
      <c r="EC153" s="227"/>
      <c r="ED153" s="227"/>
      <c r="EE153" s="227"/>
      <c r="EF153" s="227"/>
      <c r="EG153" s="227"/>
      <c r="EH153" s="227"/>
      <c r="EI153" s="227"/>
      <c r="EJ153" s="227"/>
      <c r="EK153" s="227"/>
      <c r="EL153" s="227"/>
      <c r="EM153" s="227"/>
      <c r="EN153" s="227"/>
      <c r="EO153" s="227"/>
      <c r="EP153" s="227"/>
      <c r="EQ153" s="227"/>
      <c r="ER153" s="227"/>
      <c r="ES153" s="227"/>
      <c r="ET153" s="227"/>
      <c r="EU153" s="227"/>
      <c r="EV153" s="227"/>
      <c r="EW153" s="227"/>
      <c r="EX153" s="227"/>
      <c r="EY153" s="227"/>
      <c r="EZ153" s="227"/>
      <c r="FA153" s="227"/>
      <c r="FB153" s="227"/>
      <c r="FC153" s="227"/>
      <c r="FD153" s="227"/>
      <c r="FE153" s="227"/>
      <c r="FF153" s="227"/>
      <c r="FG153" s="227"/>
      <c r="FH153" s="227"/>
      <c r="FI153" s="227"/>
      <c r="FJ153" s="227"/>
      <c r="FK153" s="227"/>
      <c r="FL153" s="227"/>
      <c r="FM153" s="227"/>
      <c r="FN153" s="227"/>
      <c r="FO153" s="227"/>
      <c r="FP153" s="227"/>
      <c r="FQ153" s="227"/>
      <c r="FR153" s="227"/>
      <c r="FS153" s="227"/>
      <c r="FT153" s="227"/>
      <c r="FU153" s="227"/>
      <c r="FV153" s="227"/>
      <c r="FW153" s="227"/>
      <c r="FX153" s="227"/>
      <c r="FY153" s="227"/>
      <c r="FZ153" s="227"/>
      <c r="GA153" s="227"/>
      <c r="GB153" s="227"/>
      <c r="GC153" s="227"/>
      <c r="GD153" s="227"/>
      <c r="GE153" s="227"/>
      <c r="GF153" s="227"/>
      <c r="GG153" s="227"/>
      <c r="GH153" s="227"/>
      <c r="GI153" s="227"/>
      <c r="GJ153" s="227"/>
      <c r="GK153" s="227"/>
      <c r="GL153" s="227"/>
      <c r="GM153" s="227"/>
      <c r="GN153" s="227"/>
      <c r="GO153" s="227"/>
      <c r="GP153" s="227"/>
      <c r="GQ153" s="227"/>
      <c r="GR153" s="227"/>
      <c r="GS153" s="227"/>
      <c r="GT153" s="227"/>
      <c r="GU153" s="227"/>
      <c r="GV153" s="227"/>
      <c r="GW153" s="227"/>
      <c r="GX153" s="227"/>
      <c r="GY153" s="227"/>
      <c r="GZ153" s="227"/>
      <c r="HA153" s="227"/>
      <c r="HB153" s="227"/>
      <c r="HC153" s="227"/>
      <c r="HD153" s="227"/>
      <c r="HE153" s="227"/>
      <c r="HF153" s="227"/>
      <c r="HG153" s="227"/>
      <c r="HH153" s="227"/>
      <c r="HI153" s="227"/>
      <c r="HJ153" s="227"/>
      <c r="HK153" s="227"/>
      <c r="HL153" s="227"/>
      <c r="HM153" s="227"/>
      <c r="HN153" s="227"/>
      <c r="HO153" s="227"/>
      <c r="HP153" s="227"/>
      <c r="HQ153" s="227"/>
      <c r="HR153" s="227"/>
      <c r="HS153" s="227"/>
      <c r="HT153" s="227"/>
      <c r="HU153" s="227"/>
      <c r="HV153" s="227"/>
      <c r="HW153" s="227"/>
      <c r="HX153" s="227"/>
      <c r="HY153" s="227"/>
      <c r="HZ153" s="227"/>
      <c r="IA153" s="227"/>
      <c r="IB153" s="227"/>
      <c r="IC153" s="227"/>
      <c r="ID153" s="227"/>
      <c r="IE153" s="227"/>
      <c r="IF153" s="227"/>
      <c r="IG153" s="227"/>
      <c r="IH153" s="227"/>
      <c r="II153" s="227"/>
      <c r="IJ153" s="227"/>
      <c r="IK153" s="227"/>
      <c r="IL153" s="227"/>
      <c r="IM153" s="227"/>
      <c r="IN153" s="227"/>
      <c r="IO153" s="227"/>
      <c r="IP153" s="227"/>
      <c r="IQ153" s="227"/>
      <c r="IR153" s="227"/>
      <c r="IS153" s="227"/>
      <c r="IT153" s="227"/>
      <c r="IU153" s="227"/>
      <c r="IV153" s="227"/>
      <c r="IW153" s="227"/>
      <c r="IX153" s="227"/>
      <c r="IY153" s="227"/>
      <c r="IZ153" s="227"/>
      <c r="JA153" s="227"/>
      <c r="JB153" s="227"/>
      <c r="JC153" s="227"/>
      <c r="JD153" s="227"/>
      <c r="JE153" s="227"/>
      <c r="JF153" s="227"/>
      <c r="JG153" s="227"/>
      <c r="JH153" s="227"/>
      <c r="JI153" s="227"/>
      <c r="JJ153" s="227"/>
      <c r="JK153" s="227"/>
      <c r="JL153" s="227"/>
      <c r="JM153" s="227"/>
      <c r="JN153" s="227"/>
      <c r="JO153" s="227"/>
      <c r="JP153" s="227"/>
      <c r="JQ153" s="227"/>
      <c r="JR153" s="227"/>
      <c r="JS153" s="227"/>
      <c r="JT153" s="227"/>
      <c r="JU153" s="227"/>
      <c r="JV153" s="227"/>
      <c r="JW153" s="227"/>
      <c r="JX153" s="227"/>
      <c r="JY153" s="227"/>
      <c r="JZ153" s="227"/>
      <c r="KA153" s="227"/>
      <c r="KB153" s="227"/>
      <c r="KC153" s="227"/>
      <c r="KD153" s="227"/>
      <c r="KE153" s="227"/>
      <c r="KF153" s="227"/>
      <c r="KG153" s="227"/>
      <c r="KH153" s="227"/>
      <c r="KI153" s="227"/>
      <c r="KJ153" s="227"/>
      <c r="KK153" s="227"/>
      <c r="KL153" s="227"/>
      <c r="KM153" s="227"/>
      <c r="KN153" s="227"/>
      <c r="KO153" s="227"/>
      <c r="KP153" s="227"/>
      <c r="KQ153" s="227"/>
      <c r="KR153" s="227"/>
      <c r="KS153" s="227"/>
      <c r="KT153" s="227"/>
      <c r="KU153" s="227"/>
      <c r="KV153" s="227"/>
      <c r="KW153" s="479"/>
    </row>
    <row r="154" spans="1:309" s="226" customFormat="1" ht="21" customHeight="1" thickBot="1">
      <c r="A154" s="109"/>
      <c r="B154" s="112">
        <v>148</v>
      </c>
      <c r="C154" s="116"/>
      <c r="D154" s="136" t="str">
        <f t="shared" si="17"/>
        <v/>
      </c>
      <c r="E154" s="138" t="str">
        <f t="shared" si="18"/>
        <v/>
      </c>
      <c r="F154" s="138" t="str">
        <f t="shared" si="19"/>
        <v/>
      </c>
      <c r="G154" s="138" t="str">
        <f t="shared" si="20"/>
        <v/>
      </c>
      <c r="H154" s="138" t="str">
        <f t="shared" si="21"/>
        <v/>
      </c>
      <c r="I154" s="228"/>
      <c r="J154" s="228"/>
      <c r="K154" s="228"/>
      <c r="L154" s="228"/>
      <c r="M154" s="228"/>
      <c r="N154" s="228"/>
      <c r="O154" s="228"/>
      <c r="P154" s="228"/>
      <c r="Q154" s="228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  <c r="AX154" s="228"/>
      <c r="AY154" s="228"/>
      <c r="AZ154" s="228"/>
      <c r="BA154" s="228"/>
      <c r="BB154" s="228"/>
      <c r="BC154" s="228"/>
      <c r="BD154" s="228"/>
      <c r="BE154" s="228"/>
      <c r="BF154" s="228"/>
      <c r="BG154" s="228"/>
      <c r="BH154" s="228"/>
      <c r="BI154" s="228"/>
      <c r="BJ154" s="228"/>
      <c r="BK154" s="228"/>
      <c r="BL154" s="228"/>
      <c r="BM154" s="228"/>
      <c r="BN154" s="228"/>
      <c r="BO154" s="228"/>
      <c r="BP154" s="228"/>
      <c r="BQ154" s="228"/>
      <c r="BR154" s="228"/>
      <c r="BS154" s="228"/>
      <c r="BT154" s="228"/>
      <c r="BU154" s="228"/>
      <c r="BV154" s="228"/>
      <c r="BW154" s="228"/>
      <c r="BX154" s="228"/>
      <c r="BY154" s="228"/>
      <c r="BZ154" s="228"/>
      <c r="CA154" s="228"/>
      <c r="CB154" s="228"/>
      <c r="CC154" s="228"/>
      <c r="CD154" s="228"/>
      <c r="CE154" s="228"/>
      <c r="CF154" s="228"/>
      <c r="CG154" s="228"/>
      <c r="CH154" s="228"/>
      <c r="CI154" s="228"/>
      <c r="CJ154" s="228"/>
      <c r="CK154" s="228"/>
      <c r="CL154" s="228"/>
      <c r="CM154" s="228"/>
      <c r="CN154" s="228"/>
      <c r="CO154" s="228"/>
      <c r="CP154" s="228"/>
      <c r="CQ154" s="228"/>
      <c r="CR154" s="228"/>
      <c r="CS154" s="228"/>
      <c r="CT154" s="228"/>
      <c r="CU154" s="228"/>
      <c r="CV154" s="228"/>
      <c r="CW154" s="228"/>
      <c r="CX154" s="228"/>
      <c r="CY154" s="228"/>
      <c r="CZ154" s="228"/>
      <c r="DA154" s="228"/>
      <c r="DB154" s="228"/>
      <c r="DC154" s="228"/>
      <c r="DD154" s="228"/>
      <c r="DE154" s="228"/>
      <c r="DF154" s="228"/>
      <c r="DG154" s="228"/>
      <c r="DH154" s="228"/>
      <c r="DI154" s="228"/>
      <c r="DJ154" s="228"/>
      <c r="DK154" s="228"/>
      <c r="DL154" s="228"/>
      <c r="DM154" s="228"/>
      <c r="DN154" s="228"/>
      <c r="DO154" s="228"/>
      <c r="DP154" s="228"/>
      <c r="DQ154" s="228"/>
      <c r="DR154" s="228"/>
      <c r="DS154" s="228"/>
      <c r="DT154" s="228"/>
      <c r="DU154" s="228"/>
      <c r="DV154" s="228"/>
      <c r="DW154" s="228"/>
      <c r="DX154" s="228"/>
      <c r="DY154" s="228"/>
      <c r="DZ154" s="228"/>
      <c r="EA154" s="228"/>
      <c r="EB154" s="228"/>
      <c r="EC154" s="228"/>
      <c r="ED154" s="228"/>
      <c r="EE154" s="228"/>
      <c r="EF154" s="228"/>
      <c r="EG154" s="228"/>
      <c r="EH154" s="228"/>
      <c r="EI154" s="228"/>
      <c r="EJ154" s="228"/>
      <c r="EK154" s="228"/>
      <c r="EL154" s="228"/>
      <c r="EM154" s="228"/>
      <c r="EN154" s="228"/>
      <c r="EO154" s="228"/>
      <c r="EP154" s="228"/>
      <c r="EQ154" s="228"/>
      <c r="ER154" s="228"/>
      <c r="ES154" s="228"/>
      <c r="ET154" s="228"/>
      <c r="EU154" s="228"/>
      <c r="EV154" s="228"/>
      <c r="EW154" s="228"/>
      <c r="EX154" s="228"/>
      <c r="EY154" s="228"/>
      <c r="EZ154" s="228"/>
      <c r="FA154" s="228"/>
      <c r="FB154" s="228"/>
      <c r="FC154" s="228"/>
      <c r="FD154" s="228"/>
      <c r="FE154" s="228"/>
      <c r="FF154" s="228"/>
      <c r="FG154" s="228"/>
      <c r="FH154" s="228"/>
      <c r="FI154" s="228"/>
      <c r="FJ154" s="228"/>
      <c r="FK154" s="228"/>
      <c r="FL154" s="228"/>
      <c r="FM154" s="228"/>
      <c r="FN154" s="228"/>
      <c r="FO154" s="228"/>
      <c r="FP154" s="228"/>
      <c r="FQ154" s="228"/>
      <c r="FR154" s="228"/>
      <c r="FS154" s="228"/>
      <c r="FT154" s="228"/>
      <c r="FU154" s="228"/>
      <c r="FV154" s="228"/>
      <c r="FW154" s="228"/>
      <c r="FX154" s="228"/>
      <c r="FY154" s="228"/>
      <c r="FZ154" s="228"/>
      <c r="GA154" s="228"/>
      <c r="GB154" s="228"/>
      <c r="GC154" s="228"/>
      <c r="GD154" s="228"/>
      <c r="GE154" s="228"/>
      <c r="GF154" s="228"/>
      <c r="GG154" s="228"/>
      <c r="GH154" s="228"/>
      <c r="GI154" s="228"/>
      <c r="GJ154" s="228"/>
      <c r="GK154" s="228"/>
      <c r="GL154" s="228"/>
      <c r="GM154" s="228"/>
      <c r="GN154" s="228"/>
      <c r="GO154" s="228"/>
      <c r="GP154" s="228"/>
      <c r="GQ154" s="228"/>
      <c r="GR154" s="228"/>
      <c r="GS154" s="228"/>
      <c r="GT154" s="228"/>
      <c r="GU154" s="228"/>
      <c r="GV154" s="228"/>
      <c r="GW154" s="228"/>
      <c r="GX154" s="228"/>
      <c r="GY154" s="228"/>
      <c r="GZ154" s="228"/>
      <c r="HA154" s="228"/>
      <c r="HB154" s="228"/>
      <c r="HC154" s="228"/>
      <c r="HD154" s="228"/>
      <c r="HE154" s="228"/>
      <c r="HF154" s="228"/>
      <c r="HG154" s="228"/>
      <c r="HH154" s="228"/>
      <c r="HI154" s="228"/>
      <c r="HJ154" s="228"/>
      <c r="HK154" s="228"/>
      <c r="HL154" s="228"/>
      <c r="HM154" s="228"/>
      <c r="HN154" s="228"/>
      <c r="HO154" s="228"/>
      <c r="HP154" s="228"/>
      <c r="HQ154" s="228"/>
      <c r="HR154" s="228"/>
      <c r="HS154" s="228"/>
      <c r="HT154" s="228"/>
      <c r="HU154" s="228"/>
      <c r="HV154" s="228"/>
      <c r="HW154" s="228"/>
      <c r="HX154" s="228"/>
      <c r="HY154" s="228"/>
      <c r="HZ154" s="228"/>
      <c r="IA154" s="228"/>
      <c r="IB154" s="228"/>
      <c r="IC154" s="228"/>
      <c r="ID154" s="228"/>
      <c r="IE154" s="228"/>
      <c r="IF154" s="228"/>
      <c r="IG154" s="228"/>
      <c r="IH154" s="228"/>
      <c r="II154" s="228"/>
      <c r="IJ154" s="228"/>
      <c r="IK154" s="228"/>
      <c r="IL154" s="228"/>
      <c r="IM154" s="228"/>
      <c r="IN154" s="228"/>
      <c r="IO154" s="228"/>
      <c r="IP154" s="228"/>
      <c r="IQ154" s="228"/>
      <c r="IR154" s="228"/>
      <c r="IS154" s="228"/>
      <c r="IT154" s="228"/>
      <c r="IU154" s="228"/>
      <c r="IV154" s="228"/>
      <c r="IW154" s="228"/>
      <c r="IX154" s="228"/>
      <c r="IY154" s="228"/>
      <c r="IZ154" s="228"/>
      <c r="JA154" s="228"/>
      <c r="JB154" s="228"/>
      <c r="JC154" s="228"/>
      <c r="JD154" s="228"/>
      <c r="JE154" s="228"/>
      <c r="JF154" s="228"/>
      <c r="JG154" s="228"/>
      <c r="JH154" s="228"/>
      <c r="JI154" s="228"/>
      <c r="JJ154" s="228"/>
      <c r="JK154" s="228"/>
      <c r="JL154" s="228"/>
      <c r="JM154" s="228"/>
      <c r="JN154" s="228"/>
      <c r="JO154" s="228"/>
      <c r="JP154" s="228"/>
      <c r="JQ154" s="228"/>
      <c r="JR154" s="228"/>
      <c r="JS154" s="228"/>
      <c r="JT154" s="228"/>
      <c r="JU154" s="228"/>
      <c r="JV154" s="228"/>
      <c r="JW154" s="228"/>
      <c r="JX154" s="228"/>
      <c r="JY154" s="228"/>
      <c r="JZ154" s="228"/>
      <c r="KA154" s="228"/>
      <c r="KB154" s="228"/>
      <c r="KC154" s="228"/>
      <c r="KD154" s="228"/>
      <c r="KE154" s="228"/>
      <c r="KF154" s="228"/>
      <c r="KG154" s="228"/>
      <c r="KH154" s="228"/>
      <c r="KI154" s="228"/>
      <c r="KJ154" s="228"/>
      <c r="KK154" s="228"/>
      <c r="KL154" s="228"/>
      <c r="KM154" s="228"/>
      <c r="KN154" s="228"/>
      <c r="KO154" s="228"/>
      <c r="KP154" s="228"/>
      <c r="KQ154" s="228"/>
      <c r="KR154" s="228"/>
      <c r="KS154" s="228"/>
      <c r="KT154" s="228"/>
      <c r="KU154" s="228"/>
      <c r="KV154" s="228"/>
      <c r="KW154" s="479"/>
    </row>
    <row r="155" spans="1:309" s="226" customFormat="1" ht="21" customHeight="1">
      <c r="A155" s="109"/>
      <c r="B155" s="112">
        <v>149</v>
      </c>
      <c r="C155" s="53"/>
      <c r="D155" s="132" t="str">
        <f t="shared" si="17"/>
        <v/>
      </c>
      <c r="E155" s="132" t="str">
        <f t="shared" si="18"/>
        <v/>
      </c>
      <c r="F155" s="132" t="str">
        <f t="shared" si="19"/>
        <v/>
      </c>
      <c r="G155" s="132" t="str">
        <f t="shared" si="20"/>
        <v/>
      </c>
      <c r="H155" s="213" t="str">
        <f t="shared" si="21"/>
        <v/>
      </c>
      <c r="I155" s="227"/>
      <c r="J155" s="227"/>
      <c r="K155" s="227"/>
      <c r="L155" s="227"/>
      <c r="M155" s="227"/>
      <c r="N155" s="227"/>
      <c r="O155" s="227"/>
      <c r="P155" s="227"/>
      <c r="Q155" s="227"/>
      <c r="R155" s="227"/>
      <c r="S155" s="227"/>
      <c r="T155" s="227"/>
      <c r="U155" s="227"/>
      <c r="V155" s="227"/>
      <c r="W155" s="227"/>
      <c r="X155" s="227"/>
      <c r="Y155" s="227"/>
      <c r="Z155" s="227"/>
      <c r="AA155" s="227"/>
      <c r="AB155" s="227"/>
      <c r="AC155" s="227"/>
      <c r="AD155" s="227"/>
      <c r="AE155" s="227"/>
      <c r="AF155" s="227"/>
      <c r="AG155" s="227"/>
      <c r="AH155" s="227"/>
      <c r="AI155" s="227"/>
      <c r="AJ155" s="227"/>
      <c r="AK155" s="227"/>
      <c r="AL155" s="227"/>
      <c r="AM155" s="227"/>
      <c r="AN155" s="227"/>
      <c r="AO155" s="227"/>
      <c r="AP155" s="227"/>
      <c r="AQ155" s="227"/>
      <c r="AR155" s="227"/>
      <c r="AS155" s="227"/>
      <c r="AT155" s="227"/>
      <c r="AU155" s="227"/>
      <c r="AV155" s="227"/>
      <c r="AW155" s="227"/>
      <c r="AX155" s="227"/>
      <c r="AY155" s="227"/>
      <c r="AZ155" s="227"/>
      <c r="BA155" s="227"/>
      <c r="BB155" s="227"/>
      <c r="BC155" s="227"/>
      <c r="BD155" s="227"/>
      <c r="BE155" s="227"/>
      <c r="BF155" s="227"/>
      <c r="BG155" s="227"/>
      <c r="BH155" s="227"/>
      <c r="BI155" s="227"/>
      <c r="BJ155" s="227"/>
      <c r="BK155" s="227"/>
      <c r="BL155" s="227"/>
      <c r="BM155" s="227"/>
      <c r="BN155" s="227"/>
      <c r="BO155" s="227"/>
      <c r="BP155" s="227"/>
      <c r="BQ155" s="227"/>
      <c r="BR155" s="227"/>
      <c r="BS155" s="227"/>
      <c r="BT155" s="227"/>
      <c r="BU155" s="227"/>
      <c r="BV155" s="227"/>
      <c r="BW155" s="227"/>
      <c r="BX155" s="227"/>
      <c r="BY155" s="227"/>
      <c r="BZ155" s="227"/>
      <c r="CA155" s="227"/>
      <c r="CB155" s="227"/>
      <c r="CC155" s="227"/>
      <c r="CD155" s="227"/>
      <c r="CE155" s="227"/>
      <c r="CF155" s="227"/>
      <c r="CG155" s="227"/>
      <c r="CH155" s="227"/>
      <c r="CI155" s="227"/>
      <c r="CJ155" s="227"/>
      <c r="CK155" s="227"/>
      <c r="CL155" s="227"/>
      <c r="CM155" s="227"/>
      <c r="CN155" s="227"/>
      <c r="CO155" s="227"/>
      <c r="CP155" s="227"/>
      <c r="CQ155" s="227"/>
      <c r="CR155" s="227"/>
      <c r="CS155" s="227"/>
      <c r="CT155" s="227"/>
      <c r="CU155" s="227"/>
      <c r="CV155" s="227"/>
      <c r="CW155" s="227"/>
      <c r="CX155" s="227"/>
      <c r="CY155" s="227"/>
      <c r="CZ155" s="227"/>
      <c r="DA155" s="227"/>
      <c r="DB155" s="227"/>
      <c r="DC155" s="227"/>
      <c r="DD155" s="227"/>
      <c r="DE155" s="227"/>
      <c r="DF155" s="227"/>
      <c r="DG155" s="227"/>
      <c r="DH155" s="227"/>
      <c r="DI155" s="227"/>
      <c r="DJ155" s="227"/>
      <c r="DK155" s="227"/>
      <c r="DL155" s="227"/>
      <c r="DM155" s="227"/>
      <c r="DN155" s="227"/>
      <c r="DO155" s="227"/>
      <c r="DP155" s="227"/>
      <c r="DQ155" s="227"/>
      <c r="DR155" s="227"/>
      <c r="DS155" s="227"/>
      <c r="DT155" s="227"/>
      <c r="DU155" s="227"/>
      <c r="DV155" s="227"/>
      <c r="DW155" s="227"/>
      <c r="DX155" s="227"/>
      <c r="DY155" s="227"/>
      <c r="DZ155" s="227"/>
      <c r="EA155" s="227"/>
      <c r="EB155" s="227"/>
      <c r="EC155" s="227"/>
      <c r="ED155" s="227"/>
      <c r="EE155" s="227"/>
      <c r="EF155" s="227"/>
      <c r="EG155" s="227"/>
      <c r="EH155" s="227"/>
      <c r="EI155" s="227"/>
      <c r="EJ155" s="227"/>
      <c r="EK155" s="227"/>
      <c r="EL155" s="227"/>
      <c r="EM155" s="227"/>
      <c r="EN155" s="227"/>
      <c r="EO155" s="227"/>
      <c r="EP155" s="227"/>
      <c r="EQ155" s="227"/>
      <c r="ER155" s="227"/>
      <c r="ES155" s="227"/>
      <c r="ET155" s="227"/>
      <c r="EU155" s="227"/>
      <c r="EV155" s="227"/>
      <c r="EW155" s="227"/>
      <c r="EX155" s="227"/>
      <c r="EY155" s="227"/>
      <c r="EZ155" s="227"/>
      <c r="FA155" s="227"/>
      <c r="FB155" s="227"/>
      <c r="FC155" s="227"/>
      <c r="FD155" s="227"/>
      <c r="FE155" s="227"/>
      <c r="FF155" s="227"/>
      <c r="FG155" s="227"/>
      <c r="FH155" s="227"/>
      <c r="FI155" s="227"/>
      <c r="FJ155" s="227"/>
      <c r="FK155" s="227"/>
      <c r="FL155" s="227"/>
      <c r="FM155" s="227"/>
      <c r="FN155" s="227"/>
      <c r="FO155" s="227"/>
      <c r="FP155" s="227"/>
      <c r="FQ155" s="227"/>
      <c r="FR155" s="227"/>
      <c r="FS155" s="227"/>
      <c r="FT155" s="227"/>
      <c r="FU155" s="227"/>
      <c r="FV155" s="227"/>
      <c r="FW155" s="227"/>
      <c r="FX155" s="227"/>
      <c r="FY155" s="227"/>
      <c r="FZ155" s="227"/>
      <c r="GA155" s="227"/>
      <c r="GB155" s="227"/>
      <c r="GC155" s="227"/>
      <c r="GD155" s="227"/>
      <c r="GE155" s="227"/>
      <c r="GF155" s="227"/>
      <c r="GG155" s="227"/>
      <c r="GH155" s="227"/>
      <c r="GI155" s="227"/>
      <c r="GJ155" s="227"/>
      <c r="GK155" s="227"/>
      <c r="GL155" s="227"/>
      <c r="GM155" s="227"/>
      <c r="GN155" s="227"/>
      <c r="GO155" s="227"/>
      <c r="GP155" s="227"/>
      <c r="GQ155" s="227"/>
      <c r="GR155" s="227"/>
      <c r="GS155" s="227"/>
      <c r="GT155" s="227"/>
      <c r="GU155" s="227"/>
      <c r="GV155" s="227"/>
      <c r="GW155" s="227"/>
      <c r="GX155" s="227"/>
      <c r="GY155" s="227"/>
      <c r="GZ155" s="227"/>
      <c r="HA155" s="227"/>
      <c r="HB155" s="227"/>
      <c r="HC155" s="227"/>
      <c r="HD155" s="227"/>
      <c r="HE155" s="227"/>
      <c r="HF155" s="227"/>
      <c r="HG155" s="227"/>
      <c r="HH155" s="227"/>
      <c r="HI155" s="227"/>
      <c r="HJ155" s="227"/>
      <c r="HK155" s="227"/>
      <c r="HL155" s="227"/>
      <c r="HM155" s="227"/>
      <c r="HN155" s="227"/>
      <c r="HO155" s="227"/>
      <c r="HP155" s="227"/>
      <c r="HQ155" s="227"/>
      <c r="HR155" s="227"/>
      <c r="HS155" s="227"/>
      <c r="HT155" s="227"/>
      <c r="HU155" s="227"/>
      <c r="HV155" s="227"/>
      <c r="HW155" s="227"/>
      <c r="HX155" s="227"/>
      <c r="HY155" s="227"/>
      <c r="HZ155" s="227"/>
      <c r="IA155" s="227"/>
      <c r="IB155" s="227"/>
      <c r="IC155" s="227"/>
      <c r="ID155" s="227"/>
      <c r="IE155" s="227"/>
      <c r="IF155" s="227"/>
      <c r="IG155" s="227"/>
      <c r="IH155" s="227"/>
      <c r="II155" s="227"/>
      <c r="IJ155" s="227"/>
      <c r="IK155" s="227"/>
      <c r="IL155" s="227"/>
      <c r="IM155" s="227"/>
      <c r="IN155" s="227"/>
      <c r="IO155" s="227"/>
      <c r="IP155" s="227"/>
      <c r="IQ155" s="227"/>
      <c r="IR155" s="227"/>
      <c r="IS155" s="227"/>
      <c r="IT155" s="227"/>
      <c r="IU155" s="227"/>
      <c r="IV155" s="227"/>
      <c r="IW155" s="227"/>
      <c r="IX155" s="227"/>
      <c r="IY155" s="227"/>
      <c r="IZ155" s="227"/>
      <c r="JA155" s="227"/>
      <c r="JB155" s="227"/>
      <c r="JC155" s="227"/>
      <c r="JD155" s="227"/>
      <c r="JE155" s="227"/>
      <c r="JF155" s="227"/>
      <c r="JG155" s="227"/>
      <c r="JH155" s="227"/>
      <c r="JI155" s="227"/>
      <c r="JJ155" s="227"/>
      <c r="JK155" s="227"/>
      <c r="JL155" s="227"/>
      <c r="JM155" s="227"/>
      <c r="JN155" s="227"/>
      <c r="JO155" s="227"/>
      <c r="JP155" s="227"/>
      <c r="JQ155" s="227"/>
      <c r="JR155" s="227"/>
      <c r="JS155" s="227"/>
      <c r="JT155" s="227"/>
      <c r="JU155" s="227"/>
      <c r="JV155" s="227"/>
      <c r="JW155" s="227"/>
      <c r="JX155" s="227"/>
      <c r="JY155" s="227"/>
      <c r="JZ155" s="227"/>
      <c r="KA155" s="227"/>
      <c r="KB155" s="227"/>
      <c r="KC155" s="227"/>
      <c r="KD155" s="227"/>
      <c r="KE155" s="227"/>
      <c r="KF155" s="227"/>
      <c r="KG155" s="227"/>
      <c r="KH155" s="227"/>
      <c r="KI155" s="227"/>
      <c r="KJ155" s="227"/>
      <c r="KK155" s="227"/>
      <c r="KL155" s="227"/>
      <c r="KM155" s="227"/>
      <c r="KN155" s="227"/>
      <c r="KO155" s="227"/>
      <c r="KP155" s="227"/>
      <c r="KQ155" s="227"/>
      <c r="KR155" s="227"/>
      <c r="KS155" s="227"/>
      <c r="KT155" s="227"/>
      <c r="KU155" s="227"/>
      <c r="KV155" s="227"/>
      <c r="KW155" s="479"/>
    </row>
    <row r="156" spans="1:309" s="226" customFormat="1" ht="21" customHeight="1" thickBot="1">
      <c r="A156" s="109"/>
      <c r="B156" s="112">
        <v>150</v>
      </c>
      <c r="C156" s="116"/>
      <c r="D156" s="136" t="str">
        <f t="shared" si="17"/>
        <v/>
      </c>
      <c r="E156" s="138" t="str">
        <f t="shared" si="18"/>
        <v/>
      </c>
      <c r="F156" s="138" t="str">
        <f t="shared" si="19"/>
        <v/>
      </c>
      <c r="G156" s="138" t="str">
        <f t="shared" si="20"/>
        <v/>
      </c>
      <c r="H156" s="138" t="str">
        <f t="shared" si="21"/>
        <v/>
      </c>
      <c r="I156" s="228"/>
      <c r="J156" s="228"/>
      <c r="K156" s="228"/>
      <c r="L156" s="228"/>
      <c r="M156" s="228"/>
      <c r="N156" s="228"/>
      <c r="O156" s="228"/>
      <c r="P156" s="228"/>
      <c r="Q156" s="228"/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28"/>
      <c r="AD156" s="228"/>
      <c r="AE156" s="228"/>
      <c r="AF156" s="228"/>
      <c r="AG156" s="228"/>
      <c r="AH156" s="228"/>
      <c r="AI156" s="228"/>
      <c r="AJ156" s="228"/>
      <c r="AK156" s="228"/>
      <c r="AL156" s="228"/>
      <c r="AM156" s="228"/>
      <c r="AN156" s="228"/>
      <c r="AO156" s="228"/>
      <c r="AP156" s="228"/>
      <c r="AQ156" s="228"/>
      <c r="AR156" s="228"/>
      <c r="AS156" s="228"/>
      <c r="AT156" s="228"/>
      <c r="AU156" s="228"/>
      <c r="AV156" s="228"/>
      <c r="AW156" s="228"/>
      <c r="AX156" s="228"/>
      <c r="AY156" s="228"/>
      <c r="AZ156" s="228"/>
      <c r="BA156" s="228"/>
      <c r="BB156" s="228"/>
      <c r="BC156" s="228"/>
      <c r="BD156" s="228"/>
      <c r="BE156" s="228"/>
      <c r="BF156" s="228"/>
      <c r="BG156" s="228"/>
      <c r="BH156" s="228"/>
      <c r="BI156" s="228"/>
      <c r="BJ156" s="228"/>
      <c r="BK156" s="228"/>
      <c r="BL156" s="228"/>
      <c r="BM156" s="228"/>
      <c r="BN156" s="228"/>
      <c r="BO156" s="228"/>
      <c r="BP156" s="228"/>
      <c r="BQ156" s="228"/>
      <c r="BR156" s="228"/>
      <c r="BS156" s="228"/>
      <c r="BT156" s="228"/>
      <c r="BU156" s="228"/>
      <c r="BV156" s="228"/>
      <c r="BW156" s="228"/>
      <c r="BX156" s="228"/>
      <c r="BY156" s="228"/>
      <c r="BZ156" s="228"/>
      <c r="CA156" s="228"/>
      <c r="CB156" s="228"/>
      <c r="CC156" s="228"/>
      <c r="CD156" s="228"/>
      <c r="CE156" s="228"/>
      <c r="CF156" s="228"/>
      <c r="CG156" s="228"/>
      <c r="CH156" s="228"/>
      <c r="CI156" s="228"/>
      <c r="CJ156" s="228"/>
      <c r="CK156" s="228"/>
      <c r="CL156" s="228"/>
      <c r="CM156" s="228"/>
      <c r="CN156" s="228"/>
      <c r="CO156" s="228"/>
      <c r="CP156" s="228"/>
      <c r="CQ156" s="228"/>
      <c r="CR156" s="228"/>
      <c r="CS156" s="228"/>
      <c r="CT156" s="228"/>
      <c r="CU156" s="228"/>
      <c r="CV156" s="228"/>
      <c r="CW156" s="228"/>
      <c r="CX156" s="228"/>
      <c r="CY156" s="228"/>
      <c r="CZ156" s="228"/>
      <c r="DA156" s="228"/>
      <c r="DB156" s="228"/>
      <c r="DC156" s="228"/>
      <c r="DD156" s="228"/>
      <c r="DE156" s="228"/>
      <c r="DF156" s="228"/>
      <c r="DG156" s="228"/>
      <c r="DH156" s="228"/>
      <c r="DI156" s="228"/>
      <c r="DJ156" s="228"/>
      <c r="DK156" s="228"/>
      <c r="DL156" s="228"/>
      <c r="DM156" s="228"/>
      <c r="DN156" s="228"/>
      <c r="DO156" s="228"/>
      <c r="DP156" s="228"/>
      <c r="DQ156" s="228"/>
      <c r="DR156" s="228"/>
      <c r="DS156" s="228"/>
      <c r="DT156" s="228"/>
      <c r="DU156" s="228"/>
      <c r="DV156" s="228"/>
      <c r="DW156" s="228"/>
      <c r="DX156" s="228"/>
      <c r="DY156" s="228"/>
      <c r="DZ156" s="228"/>
      <c r="EA156" s="228"/>
      <c r="EB156" s="228"/>
      <c r="EC156" s="228"/>
      <c r="ED156" s="228"/>
      <c r="EE156" s="228"/>
      <c r="EF156" s="228"/>
      <c r="EG156" s="228"/>
      <c r="EH156" s="228"/>
      <c r="EI156" s="228"/>
      <c r="EJ156" s="228"/>
      <c r="EK156" s="228"/>
      <c r="EL156" s="228"/>
      <c r="EM156" s="228"/>
      <c r="EN156" s="228"/>
      <c r="EO156" s="228"/>
      <c r="EP156" s="228"/>
      <c r="EQ156" s="228"/>
      <c r="ER156" s="228"/>
      <c r="ES156" s="228"/>
      <c r="ET156" s="228"/>
      <c r="EU156" s="228"/>
      <c r="EV156" s="228"/>
      <c r="EW156" s="228"/>
      <c r="EX156" s="228"/>
      <c r="EY156" s="228"/>
      <c r="EZ156" s="228"/>
      <c r="FA156" s="228"/>
      <c r="FB156" s="228"/>
      <c r="FC156" s="228"/>
      <c r="FD156" s="228"/>
      <c r="FE156" s="228"/>
      <c r="FF156" s="228"/>
      <c r="FG156" s="228"/>
      <c r="FH156" s="228"/>
      <c r="FI156" s="228"/>
      <c r="FJ156" s="228"/>
      <c r="FK156" s="228"/>
      <c r="FL156" s="228"/>
      <c r="FM156" s="228"/>
      <c r="FN156" s="228"/>
      <c r="FO156" s="228"/>
      <c r="FP156" s="228"/>
      <c r="FQ156" s="228"/>
      <c r="FR156" s="228"/>
      <c r="FS156" s="228"/>
      <c r="FT156" s="228"/>
      <c r="FU156" s="228"/>
      <c r="FV156" s="228"/>
      <c r="FW156" s="228"/>
      <c r="FX156" s="228"/>
      <c r="FY156" s="228"/>
      <c r="FZ156" s="228"/>
      <c r="GA156" s="228"/>
      <c r="GB156" s="228"/>
      <c r="GC156" s="228"/>
      <c r="GD156" s="228"/>
      <c r="GE156" s="228"/>
      <c r="GF156" s="228"/>
      <c r="GG156" s="228"/>
      <c r="GH156" s="228"/>
      <c r="GI156" s="228"/>
      <c r="GJ156" s="228"/>
      <c r="GK156" s="228"/>
      <c r="GL156" s="228"/>
      <c r="GM156" s="228"/>
      <c r="GN156" s="228"/>
      <c r="GO156" s="228"/>
      <c r="GP156" s="228"/>
      <c r="GQ156" s="228"/>
      <c r="GR156" s="228"/>
      <c r="GS156" s="228"/>
      <c r="GT156" s="228"/>
      <c r="GU156" s="228"/>
      <c r="GV156" s="228"/>
      <c r="GW156" s="228"/>
      <c r="GX156" s="228"/>
      <c r="GY156" s="228"/>
      <c r="GZ156" s="228"/>
      <c r="HA156" s="228"/>
      <c r="HB156" s="228"/>
      <c r="HC156" s="228"/>
      <c r="HD156" s="228"/>
      <c r="HE156" s="228"/>
      <c r="HF156" s="228"/>
      <c r="HG156" s="228"/>
      <c r="HH156" s="228"/>
      <c r="HI156" s="228"/>
      <c r="HJ156" s="228"/>
      <c r="HK156" s="228"/>
      <c r="HL156" s="228"/>
      <c r="HM156" s="228"/>
      <c r="HN156" s="228"/>
      <c r="HO156" s="228"/>
      <c r="HP156" s="228"/>
      <c r="HQ156" s="228"/>
      <c r="HR156" s="228"/>
      <c r="HS156" s="228"/>
      <c r="HT156" s="228"/>
      <c r="HU156" s="228"/>
      <c r="HV156" s="228"/>
      <c r="HW156" s="228"/>
      <c r="HX156" s="228"/>
      <c r="HY156" s="228"/>
      <c r="HZ156" s="228"/>
      <c r="IA156" s="228"/>
      <c r="IB156" s="228"/>
      <c r="IC156" s="228"/>
      <c r="ID156" s="228"/>
      <c r="IE156" s="228"/>
      <c r="IF156" s="228"/>
      <c r="IG156" s="228"/>
      <c r="IH156" s="228"/>
      <c r="II156" s="228"/>
      <c r="IJ156" s="228"/>
      <c r="IK156" s="228"/>
      <c r="IL156" s="228"/>
      <c r="IM156" s="228"/>
      <c r="IN156" s="228"/>
      <c r="IO156" s="228"/>
      <c r="IP156" s="228"/>
      <c r="IQ156" s="228"/>
      <c r="IR156" s="228"/>
      <c r="IS156" s="228"/>
      <c r="IT156" s="228"/>
      <c r="IU156" s="228"/>
      <c r="IV156" s="228"/>
      <c r="IW156" s="228"/>
      <c r="IX156" s="228"/>
      <c r="IY156" s="228"/>
      <c r="IZ156" s="228"/>
      <c r="JA156" s="228"/>
      <c r="JB156" s="228"/>
      <c r="JC156" s="228"/>
      <c r="JD156" s="228"/>
      <c r="JE156" s="228"/>
      <c r="JF156" s="228"/>
      <c r="JG156" s="228"/>
      <c r="JH156" s="228"/>
      <c r="JI156" s="228"/>
      <c r="JJ156" s="228"/>
      <c r="JK156" s="228"/>
      <c r="JL156" s="228"/>
      <c r="JM156" s="228"/>
      <c r="JN156" s="228"/>
      <c r="JO156" s="228"/>
      <c r="JP156" s="228"/>
      <c r="JQ156" s="228"/>
      <c r="JR156" s="228"/>
      <c r="JS156" s="228"/>
      <c r="JT156" s="228"/>
      <c r="JU156" s="228"/>
      <c r="JV156" s="228"/>
      <c r="JW156" s="228"/>
      <c r="JX156" s="228"/>
      <c r="JY156" s="228"/>
      <c r="JZ156" s="228"/>
      <c r="KA156" s="228"/>
      <c r="KB156" s="228"/>
      <c r="KC156" s="228"/>
      <c r="KD156" s="228"/>
      <c r="KE156" s="228"/>
      <c r="KF156" s="228"/>
      <c r="KG156" s="228"/>
      <c r="KH156" s="228"/>
      <c r="KI156" s="228"/>
      <c r="KJ156" s="228"/>
      <c r="KK156" s="228"/>
      <c r="KL156" s="228"/>
      <c r="KM156" s="228"/>
      <c r="KN156" s="228"/>
      <c r="KO156" s="228"/>
      <c r="KP156" s="228"/>
      <c r="KQ156" s="228"/>
      <c r="KR156" s="228"/>
      <c r="KS156" s="228"/>
      <c r="KT156" s="228"/>
      <c r="KU156" s="228"/>
      <c r="KV156" s="228"/>
      <c r="KW156" s="479"/>
    </row>
    <row r="157" spans="1:309" s="226" customFormat="1" ht="21" customHeight="1">
      <c r="A157" s="109"/>
      <c r="B157" s="112">
        <v>151</v>
      </c>
      <c r="C157" s="53"/>
      <c r="D157" s="132" t="str">
        <f t="shared" si="17"/>
        <v/>
      </c>
      <c r="E157" s="132" t="str">
        <f t="shared" si="18"/>
        <v/>
      </c>
      <c r="F157" s="132" t="str">
        <f t="shared" si="19"/>
        <v/>
      </c>
      <c r="G157" s="132" t="str">
        <f t="shared" si="20"/>
        <v/>
      </c>
      <c r="H157" s="213" t="str">
        <f t="shared" si="21"/>
        <v/>
      </c>
      <c r="I157" s="227"/>
      <c r="J157" s="227"/>
      <c r="K157" s="227"/>
      <c r="L157" s="227"/>
      <c r="M157" s="227"/>
      <c r="N157" s="227"/>
      <c r="O157" s="227"/>
      <c r="P157" s="227"/>
      <c r="Q157" s="227"/>
      <c r="R157" s="227"/>
      <c r="S157" s="227"/>
      <c r="T157" s="227"/>
      <c r="U157" s="227"/>
      <c r="V157" s="227"/>
      <c r="W157" s="227"/>
      <c r="X157" s="227"/>
      <c r="Y157" s="227"/>
      <c r="Z157" s="227"/>
      <c r="AA157" s="227"/>
      <c r="AB157" s="227"/>
      <c r="AC157" s="227"/>
      <c r="AD157" s="227"/>
      <c r="AE157" s="227"/>
      <c r="AF157" s="227"/>
      <c r="AG157" s="227"/>
      <c r="AH157" s="227"/>
      <c r="AI157" s="227"/>
      <c r="AJ157" s="227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  <c r="AY157" s="227"/>
      <c r="AZ157" s="227"/>
      <c r="BA157" s="227"/>
      <c r="BB157" s="227"/>
      <c r="BC157" s="227"/>
      <c r="BD157" s="227"/>
      <c r="BE157" s="227"/>
      <c r="BF157" s="227"/>
      <c r="BG157" s="227"/>
      <c r="BH157" s="227"/>
      <c r="BI157" s="227"/>
      <c r="BJ157" s="227"/>
      <c r="BK157" s="227"/>
      <c r="BL157" s="227"/>
      <c r="BM157" s="227"/>
      <c r="BN157" s="227"/>
      <c r="BO157" s="227"/>
      <c r="BP157" s="227"/>
      <c r="BQ157" s="227"/>
      <c r="BR157" s="227"/>
      <c r="BS157" s="227"/>
      <c r="BT157" s="227"/>
      <c r="BU157" s="227"/>
      <c r="BV157" s="227"/>
      <c r="BW157" s="227"/>
      <c r="BX157" s="227"/>
      <c r="BY157" s="227"/>
      <c r="BZ157" s="227"/>
      <c r="CA157" s="227"/>
      <c r="CB157" s="227"/>
      <c r="CC157" s="227"/>
      <c r="CD157" s="227"/>
      <c r="CE157" s="227"/>
      <c r="CF157" s="227"/>
      <c r="CG157" s="227"/>
      <c r="CH157" s="227"/>
      <c r="CI157" s="227"/>
      <c r="CJ157" s="227"/>
      <c r="CK157" s="227"/>
      <c r="CL157" s="227"/>
      <c r="CM157" s="227"/>
      <c r="CN157" s="227"/>
      <c r="CO157" s="227"/>
      <c r="CP157" s="227"/>
      <c r="CQ157" s="227"/>
      <c r="CR157" s="227"/>
      <c r="CS157" s="227"/>
      <c r="CT157" s="227"/>
      <c r="CU157" s="227"/>
      <c r="CV157" s="227"/>
      <c r="CW157" s="227"/>
      <c r="CX157" s="227"/>
      <c r="CY157" s="227"/>
      <c r="CZ157" s="227"/>
      <c r="DA157" s="227"/>
      <c r="DB157" s="227"/>
      <c r="DC157" s="227"/>
      <c r="DD157" s="227"/>
      <c r="DE157" s="227"/>
      <c r="DF157" s="227"/>
      <c r="DG157" s="227"/>
      <c r="DH157" s="227"/>
      <c r="DI157" s="227"/>
      <c r="DJ157" s="227"/>
      <c r="DK157" s="227"/>
      <c r="DL157" s="227"/>
      <c r="DM157" s="227"/>
      <c r="DN157" s="227"/>
      <c r="DO157" s="227"/>
      <c r="DP157" s="227"/>
      <c r="DQ157" s="227"/>
      <c r="DR157" s="227"/>
      <c r="DS157" s="227"/>
      <c r="DT157" s="227"/>
      <c r="DU157" s="227"/>
      <c r="DV157" s="227"/>
      <c r="DW157" s="227"/>
      <c r="DX157" s="227"/>
      <c r="DY157" s="227"/>
      <c r="DZ157" s="227"/>
      <c r="EA157" s="227"/>
      <c r="EB157" s="227"/>
      <c r="EC157" s="227"/>
      <c r="ED157" s="227"/>
      <c r="EE157" s="227"/>
      <c r="EF157" s="227"/>
      <c r="EG157" s="227"/>
      <c r="EH157" s="227"/>
      <c r="EI157" s="227"/>
      <c r="EJ157" s="227"/>
      <c r="EK157" s="227"/>
      <c r="EL157" s="227"/>
      <c r="EM157" s="227"/>
      <c r="EN157" s="227"/>
      <c r="EO157" s="227"/>
      <c r="EP157" s="227"/>
      <c r="EQ157" s="227"/>
      <c r="ER157" s="227"/>
      <c r="ES157" s="227"/>
      <c r="ET157" s="227"/>
      <c r="EU157" s="227"/>
      <c r="EV157" s="227"/>
      <c r="EW157" s="227"/>
      <c r="EX157" s="227"/>
      <c r="EY157" s="227"/>
      <c r="EZ157" s="227"/>
      <c r="FA157" s="227"/>
      <c r="FB157" s="227"/>
      <c r="FC157" s="227"/>
      <c r="FD157" s="227"/>
      <c r="FE157" s="227"/>
      <c r="FF157" s="227"/>
      <c r="FG157" s="227"/>
      <c r="FH157" s="227"/>
      <c r="FI157" s="227"/>
      <c r="FJ157" s="227"/>
      <c r="FK157" s="227"/>
      <c r="FL157" s="227"/>
      <c r="FM157" s="227"/>
      <c r="FN157" s="227"/>
      <c r="FO157" s="227"/>
      <c r="FP157" s="227"/>
      <c r="FQ157" s="227"/>
      <c r="FR157" s="227"/>
      <c r="FS157" s="227"/>
      <c r="FT157" s="227"/>
      <c r="FU157" s="227"/>
      <c r="FV157" s="227"/>
      <c r="FW157" s="227"/>
      <c r="FX157" s="227"/>
      <c r="FY157" s="227"/>
      <c r="FZ157" s="227"/>
      <c r="GA157" s="227"/>
      <c r="GB157" s="227"/>
      <c r="GC157" s="227"/>
      <c r="GD157" s="227"/>
      <c r="GE157" s="227"/>
      <c r="GF157" s="227"/>
      <c r="GG157" s="227"/>
      <c r="GH157" s="227"/>
      <c r="GI157" s="227"/>
      <c r="GJ157" s="227"/>
      <c r="GK157" s="227"/>
      <c r="GL157" s="227"/>
      <c r="GM157" s="227"/>
      <c r="GN157" s="227"/>
      <c r="GO157" s="227"/>
      <c r="GP157" s="227"/>
      <c r="GQ157" s="227"/>
      <c r="GR157" s="227"/>
      <c r="GS157" s="227"/>
      <c r="GT157" s="227"/>
      <c r="GU157" s="227"/>
      <c r="GV157" s="227"/>
      <c r="GW157" s="227"/>
      <c r="GX157" s="227"/>
      <c r="GY157" s="227"/>
      <c r="GZ157" s="227"/>
      <c r="HA157" s="227"/>
      <c r="HB157" s="227"/>
      <c r="HC157" s="227"/>
      <c r="HD157" s="227"/>
      <c r="HE157" s="227"/>
      <c r="HF157" s="227"/>
      <c r="HG157" s="227"/>
      <c r="HH157" s="227"/>
      <c r="HI157" s="227"/>
      <c r="HJ157" s="227"/>
      <c r="HK157" s="227"/>
      <c r="HL157" s="227"/>
      <c r="HM157" s="227"/>
      <c r="HN157" s="227"/>
      <c r="HO157" s="227"/>
      <c r="HP157" s="227"/>
      <c r="HQ157" s="227"/>
      <c r="HR157" s="227"/>
      <c r="HS157" s="227"/>
      <c r="HT157" s="227"/>
      <c r="HU157" s="227"/>
      <c r="HV157" s="227"/>
      <c r="HW157" s="227"/>
      <c r="HX157" s="227"/>
      <c r="HY157" s="227"/>
      <c r="HZ157" s="227"/>
      <c r="IA157" s="227"/>
      <c r="IB157" s="227"/>
      <c r="IC157" s="227"/>
      <c r="ID157" s="227"/>
      <c r="IE157" s="227"/>
      <c r="IF157" s="227"/>
      <c r="IG157" s="227"/>
      <c r="IH157" s="227"/>
      <c r="II157" s="227"/>
      <c r="IJ157" s="227"/>
      <c r="IK157" s="227"/>
      <c r="IL157" s="227"/>
      <c r="IM157" s="227"/>
      <c r="IN157" s="227"/>
      <c r="IO157" s="227"/>
      <c r="IP157" s="227"/>
      <c r="IQ157" s="227"/>
      <c r="IR157" s="227"/>
      <c r="IS157" s="227"/>
      <c r="IT157" s="227"/>
      <c r="IU157" s="227"/>
      <c r="IV157" s="227"/>
      <c r="IW157" s="227"/>
      <c r="IX157" s="227"/>
      <c r="IY157" s="227"/>
      <c r="IZ157" s="227"/>
      <c r="JA157" s="227"/>
      <c r="JB157" s="227"/>
      <c r="JC157" s="227"/>
      <c r="JD157" s="227"/>
      <c r="JE157" s="227"/>
      <c r="JF157" s="227"/>
      <c r="JG157" s="227"/>
      <c r="JH157" s="227"/>
      <c r="JI157" s="227"/>
      <c r="JJ157" s="227"/>
      <c r="JK157" s="227"/>
      <c r="JL157" s="227"/>
      <c r="JM157" s="227"/>
      <c r="JN157" s="227"/>
      <c r="JO157" s="227"/>
      <c r="JP157" s="227"/>
      <c r="JQ157" s="227"/>
      <c r="JR157" s="227"/>
      <c r="JS157" s="227"/>
      <c r="JT157" s="227"/>
      <c r="JU157" s="227"/>
      <c r="JV157" s="227"/>
      <c r="JW157" s="227"/>
      <c r="JX157" s="227"/>
      <c r="JY157" s="227"/>
      <c r="JZ157" s="227"/>
      <c r="KA157" s="227"/>
      <c r="KB157" s="227"/>
      <c r="KC157" s="227"/>
      <c r="KD157" s="227"/>
      <c r="KE157" s="227"/>
      <c r="KF157" s="227"/>
      <c r="KG157" s="227"/>
      <c r="KH157" s="227"/>
      <c r="KI157" s="227"/>
      <c r="KJ157" s="227"/>
      <c r="KK157" s="227"/>
      <c r="KL157" s="227"/>
      <c r="KM157" s="227"/>
      <c r="KN157" s="227"/>
      <c r="KO157" s="227"/>
      <c r="KP157" s="227"/>
      <c r="KQ157" s="227"/>
      <c r="KR157" s="227"/>
      <c r="KS157" s="227"/>
      <c r="KT157" s="227"/>
      <c r="KU157" s="227"/>
      <c r="KV157" s="227"/>
      <c r="KW157" s="479"/>
    </row>
    <row r="158" spans="1:309" s="226" customFormat="1" ht="21" customHeight="1" thickBot="1">
      <c r="A158" s="109"/>
      <c r="B158" s="112">
        <v>152</v>
      </c>
      <c r="C158" s="116"/>
      <c r="D158" s="136" t="str">
        <f t="shared" si="17"/>
        <v/>
      </c>
      <c r="E158" s="138" t="str">
        <f t="shared" si="18"/>
        <v/>
      </c>
      <c r="F158" s="138" t="str">
        <f t="shared" si="19"/>
        <v/>
      </c>
      <c r="G158" s="138" t="str">
        <f t="shared" si="20"/>
        <v/>
      </c>
      <c r="H158" s="138" t="str">
        <f t="shared" si="21"/>
        <v/>
      </c>
      <c r="I158" s="228"/>
      <c r="J158" s="228"/>
      <c r="K158" s="228"/>
      <c r="L158" s="228"/>
      <c r="M158" s="228"/>
      <c r="N158" s="228"/>
      <c r="O158" s="228"/>
      <c r="P158" s="228"/>
      <c r="Q158" s="228"/>
      <c r="R158" s="228"/>
      <c r="S158" s="228"/>
      <c r="T158" s="228"/>
      <c r="U158" s="228"/>
      <c r="V158" s="228"/>
      <c r="W158" s="228"/>
      <c r="X158" s="228"/>
      <c r="Y158" s="228"/>
      <c r="Z158" s="228"/>
      <c r="AA158" s="228"/>
      <c r="AB158" s="228"/>
      <c r="AC158" s="228"/>
      <c r="AD158" s="228"/>
      <c r="AE158" s="228"/>
      <c r="AF158" s="228"/>
      <c r="AG158" s="228"/>
      <c r="AH158" s="228"/>
      <c r="AI158" s="228"/>
      <c r="AJ158" s="228"/>
      <c r="AK158" s="228"/>
      <c r="AL158" s="228"/>
      <c r="AM158" s="228"/>
      <c r="AN158" s="228"/>
      <c r="AO158" s="228"/>
      <c r="AP158" s="228"/>
      <c r="AQ158" s="228"/>
      <c r="AR158" s="228"/>
      <c r="AS158" s="228"/>
      <c r="AT158" s="228"/>
      <c r="AU158" s="228"/>
      <c r="AV158" s="228"/>
      <c r="AW158" s="228"/>
      <c r="AX158" s="228"/>
      <c r="AY158" s="228"/>
      <c r="AZ158" s="228"/>
      <c r="BA158" s="228"/>
      <c r="BB158" s="228"/>
      <c r="BC158" s="228"/>
      <c r="BD158" s="228"/>
      <c r="BE158" s="228"/>
      <c r="BF158" s="228"/>
      <c r="BG158" s="228"/>
      <c r="BH158" s="228"/>
      <c r="BI158" s="228"/>
      <c r="BJ158" s="228"/>
      <c r="BK158" s="228"/>
      <c r="BL158" s="228"/>
      <c r="BM158" s="228"/>
      <c r="BN158" s="228"/>
      <c r="BO158" s="228"/>
      <c r="BP158" s="228"/>
      <c r="BQ158" s="228"/>
      <c r="BR158" s="228"/>
      <c r="BS158" s="228"/>
      <c r="BT158" s="228"/>
      <c r="BU158" s="228"/>
      <c r="BV158" s="228"/>
      <c r="BW158" s="228"/>
      <c r="BX158" s="228"/>
      <c r="BY158" s="228"/>
      <c r="BZ158" s="228"/>
      <c r="CA158" s="228"/>
      <c r="CB158" s="228"/>
      <c r="CC158" s="228"/>
      <c r="CD158" s="228"/>
      <c r="CE158" s="228"/>
      <c r="CF158" s="228"/>
      <c r="CG158" s="228"/>
      <c r="CH158" s="228"/>
      <c r="CI158" s="228"/>
      <c r="CJ158" s="228"/>
      <c r="CK158" s="228"/>
      <c r="CL158" s="228"/>
      <c r="CM158" s="228"/>
      <c r="CN158" s="228"/>
      <c r="CO158" s="228"/>
      <c r="CP158" s="228"/>
      <c r="CQ158" s="228"/>
      <c r="CR158" s="228"/>
      <c r="CS158" s="228"/>
      <c r="CT158" s="228"/>
      <c r="CU158" s="228"/>
      <c r="CV158" s="228"/>
      <c r="CW158" s="228"/>
      <c r="CX158" s="228"/>
      <c r="CY158" s="228"/>
      <c r="CZ158" s="228"/>
      <c r="DA158" s="228"/>
      <c r="DB158" s="228"/>
      <c r="DC158" s="228"/>
      <c r="DD158" s="228"/>
      <c r="DE158" s="228"/>
      <c r="DF158" s="228"/>
      <c r="DG158" s="228"/>
      <c r="DH158" s="228"/>
      <c r="DI158" s="228"/>
      <c r="DJ158" s="228"/>
      <c r="DK158" s="228"/>
      <c r="DL158" s="228"/>
      <c r="DM158" s="228"/>
      <c r="DN158" s="228"/>
      <c r="DO158" s="228"/>
      <c r="DP158" s="228"/>
      <c r="DQ158" s="228"/>
      <c r="DR158" s="228"/>
      <c r="DS158" s="228"/>
      <c r="DT158" s="228"/>
      <c r="DU158" s="228"/>
      <c r="DV158" s="228"/>
      <c r="DW158" s="228"/>
      <c r="DX158" s="228"/>
      <c r="DY158" s="228"/>
      <c r="DZ158" s="228"/>
      <c r="EA158" s="228"/>
      <c r="EB158" s="228"/>
      <c r="EC158" s="228"/>
      <c r="ED158" s="228"/>
      <c r="EE158" s="228"/>
      <c r="EF158" s="228"/>
      <c r="EG158" s="228"/>
      <c r="EH158" s="228"/>
      <c r="EI158" s="228"/>
      <c r="EJ158" s="228"/>
      <c r="EK158" s="228"/>
      <c r="EL158" s="228"/>
      <c r="EM158" s="228"/>
      <c r="EN158" s="228"/>
      <c r="EO158" s="228"/>
      <c r="EP158" s="228"/>
      <c r="EQ158" s="228"/>
      <c r="ER158" s="228"/>
      <c r="ES158" s="228"/>
      <c r="ET158" s="228"/>
      <c r="EU158" s="228"/>
      <c r="EV158" s="228"/>
      <c r="EW158" s="228"/>
      <c r="EX158" s="228"/>
      <c r="EY158" s="228"/>
      <c r="EZ158" s="228"/>
      <c r="FA158" s="228"/>
      <c r="FB158" s="228"/>
      <c r="FC158" s="228"/>
      <c r="FD158" s="228"/>
      <c r="FE158" s="228"/>
      <c r="FF158" s="228"/>
      <c r="FG158" s="228"/>
      <c r="FH158" s="228"/>
      <c r="FI158" s="228"/>
      <c r="FJ158" s="228"/>
      <c r="FK158" s="228"/>
      <c r="FL158" s="228"/>
      <c r="FM158" s="228"/>
      <c r="FN158" s="228"/>
      <c r="FO158" s="228"/>
      <c r="FP158" s="228"/>
      <c r="FQ158" s="228"/>
      <c r="FR158" s="228"/>
      <c r="FS158" s="228"/>
      <c r="FT158" s="228"/>
      <c r="FU158" s="228"/>
      <c r="FV158" s="228"/>
      <c r="FW158" s="228"/>
      <c r="FX158" s="228"/>
      <c r="FY158" s="228"/>
      <c r="FZ158" s="228"/>
      <c r="GA158" s="228"/>
      <c r="GB158" s="228"/>
      <c r="GC158" s="228"/>
      <c r="GD158" s="228"/>
      <c r="GE158" s="228"/>
      <c r="GF158" s="228"/>
      <c r="GG158" s="228"/>
      <c r="GH158" s="228"/>
      <c r="GI158" s="228"/>
      <c r="GJ158" s="228"/>
      <c r="GK158" s="228"/>
      <c r="GL158" s="228"/>
      <c r="GM158" s="228"/>
      <c r="GN158" s="228"/>
      <c r="GO158" s="228"/>
      <c r="GP158" s="228"/>
      <c r="GQ158" s="228"/>
      <c r="GR158" s="228"/>
      <c r="GS158" s="228"/>
      <c r="GT158" s="228"/>
      <c r="GU158" s="228"/>
      <c r="GV158" s="228"/>
      <c r="GW158" s="228"/>
      <c r="GX158" s="228"/>
      <c r="GY158" s="228"/>
      <c r="GZ158" s="228"/>
      <c r="HA158" s="228"/>
      <c r="HB158" s="228"/>
      <c r="HC158" s="228"/>
      <c r="HD158" s="228"/>
      <c r="HE158" s="228"/>
      <c r="HF158" s="228"/>
      <c r="HG158" s="228"/>
      <c r="HH158" s="228"/>
      <c r="HI158" s="228"/>
      <c r="HJ158" s="228"/>
      <c r="HK158" s="228"/>
      <c r="HL158" s="228"/>
      <c r="HM158" s="228"/>
      <c r="HN158" s="228"/>
      <c r="HO158" s="228"/>
      <c r="HP158" s="228"/>
      <c r="HQ158" s="228"/>
      <c r="HR158" s="228"/>
      <c r="HS158" s="228"/>
      <c r="HT158" s="228"/>
      <c r="HU158" s="228"/>
      <c r="HV158" s="228"/>
      <c r="HW158" s="228"/>
      <c r="HX158" s="228"/>
      <c r="HY158" s="228"/>
      <c r="HZ158" s="228"/>
      <c r="IA158" s="228"/>
      <c r="IB158" s="228"/>
      <c r="IC158" s="228"/>
      <c r="ID158" s="228"/>
      <c r="IE158" s="228"/>
      <c r="IF158" s="228"/>
      <c r="IG158" s="228"/>
      <c r="IH158" s="228"/>
      <c r="II158" s="228"/>
      <c r="IJ158" s="228"/>
      <c r="IK158" s="228"/>
      <c r="IL158" s="228"/>
      <c r="IM158" s="228"/>
      <c r="IN158" s="228"/>
      <c r="IO158" s="228"/>
      <c r="IP158" s="228"/>
      <c r="IQ158" s="228"/>
      <c r="IR158" s="228"/>
      <c r="IS158" s="228"/>
      <c r="IT158" s="228"/>
      <c r="IU158" s="228"/>
      <c r="IV158" s="228"/>
      <c r="IW158" s="228"/>
      <c r="IX158" s="228"/>
      <c r="IY158" s="228"/>
      <c r="IZ158" s="228"/>
      <c r="JA158" s="228"/>
      <c r="JB158" s="228"/>
      <c r="JC158" s="228"/>
      <c r="JD158" s="228"/>
      <c r="JE158" s="228"/>
      <c r="JF158" s="228"/>
      <c r="JG158" s="228"/>
      <c r="JH158" s="228"/>
      <c r="JI158" s="228"/>
      <c r="JJ158" s="228"/>
      <c r="JK158" s="228"/>
      <c r="JL158" s="228"/>
      <c r="JM158" s="228"/>
      <c r="JN158" s="228"/>
      <c r="JO158" s="228"/>
      <c r="JP158" s="228"/>
      <c r="JQ158" s="228"/>
      <c r="JR158" s="228"/>
      <c r="JS158" s="228"/>
      <c r="JT158" s="228"/>
      <c r="JU158" s="228"/>
      <c r="JV158" s="228"/>
      <c r="JW158" s="228"/>
      <c r="JX158" s="228"/>
      <c r="JY158" s="228"/>
      <c r="JZ158" s="228"/>
      <c r="KA158" s="228"/>
      <c r="KB158" s="228"/>
      <c r="KC158" s="228"/>
      <c r="KD158" s="228"/>
      <c r="KE158" s="228"/>
      <c r="KF158" s="228"/>
      <c r="KG158" s="228"/>
      <c r="KH158" s="228"/>
      <c r="KI158" s="228"/>
      <c r="KJ158" s="228"/>
      <c r="KK158" s="228"/>
      <c r="KL158" s="228"/>
      <c r="KM158" s="228"/>
      <c r="KN158" s="228"/>
      <c r="KO158" s="228"/>
      <c r="KP158" s="228"/>
      <c r="KQ158" s="228"/>
      <c r="KR158" s="228"/>
      <c r="KS158" s="228"/>
      <c r="KT158" s="228"/>
      <c r="KU158" s="228"/>
      <c r="KV158" s="228"/>
      <c r="KW158" s="479"/>
    </row>
    <row r="159" spans="1:309" s="226" customFormat="1" ht="21" customHeight="1">
      <c r="A159" s="109"/>
      <c r="B159" s="112">
        <v>153</v>
      </c>
      <c r="C159" s="53"/>
      <c r="D159" s="132" t="str">
        <f t="shared" si="17"/>
        <v/>
      </c>
      <c r="E159" s="132" t="str">
        <f t="shared" si="18"/>
        <v/>
      </c>
      <c r="F159" s="132" t="str">
        <f t="shared" si="19"/>
        <v/>
      </c>
      <c r="G159" s="132" t="str">
        <f t="shared" si="20"/>
        <v/>
      </c>
      <c r="H159" s="213" t="str">
        <f t="shared" si="21"/>
        <v/>
      </c>
      <c r="I159" s="227"/>
      <c r="J159" s="227"/>
      <c r="K159" s="227"/>
      <c r="L159" s="227"/>
      <c r="M159" s="227"/>
      <c r="N159" s="227"/>
      <c r="O159" s="227"/>
      <c r="P159" s="227"/>
      <c r="Q159" s="227"/>
      <c r="R159" s="227"/>
      <c r="S159" s="227"/>
      <c r="T159" s="227"/>
      <c r="U159" s="227"/>
      <c r="V159" s="227"/>
      <c r="W159" s="227"/>
      <c r="X159" s="227"/>
      <c r="Y159" s="227"/>
      <c r="Z159" s="227"/>
      <c r="AA159" s="227"/>
      <c r="AB159" s="227"/>
      <c r="AC159" s="227"/>
      <c r="AD159" s="227"/>
      <c r="AE159" s="227"/>
      <c r="AF159" s="227"/>
      <c r="AG159" s="227"/>
      <c r="AH159" s="227"/>
      <c r="AI159" s="227"/>
      <c r="AJ159" s="227"/>
      <c r="AK159" s="227"/>
      <c r="AL159" s="227"/>
      <c r="AM159" s="227"/>
      <c r="AN159" s="227"/>
      <c r="AO159" s="227"/>
      <c r="AP159" s="227"/>
      <c r="AQ159" s="227"/>
      <c r="AR159" s="227"/>
      <c r="AS159" s="227"/>
      <c r="AT159" s="227"/>
      <c r="AU159" s="227"/>
      <c r="AV159" s="227"/>
      <c r="AW159" s="227"/>
      <c r="AX159" s="227"/>
      <c r="AY159" s="227"/>
      <c r="AZ159" s="227"/>
      <c r="BA159" s="227"/>
      <c r="BB159" s="227"/>
      <c r="BC159" s="227"/>
      <c r="BD159" s="227"/>
      <c r="BE159" s="227"/>
      <c r="BF159" s="227"/>
      <c r="BG159" s="227"/>
      <c r="BH159" s="227"/>
      <c r="BI159" s="227"/>
      <c r="BJ159" s="227"/>
      <c r="BK159" s="227"/>
      <c r="BL159" s="227"/>
      <c r="BM159" s="227"/>
      <c r="BN159" s="227"/>
      <c r="BO159" s="227"/>
      <c r="BP159" s="227"/>
      <c r="BQ159" s="227"/>
      <c r="BR159" s="227"/>
      <c r="BS159" s="227"/>
      <c r="BT159" s="227"/>
      <c r="BU159" s="227"/>
      <c r="BV159" s="227"/>
      <c r="BW159" s="227"/>
      <c r="BX159" s="227"/>
      <c r="BY159" s="227"/>
      <c r="BZ159" s="227"/>
      <c r="CA159" s="227"/>
      <c r="CB159" s="227"/>
      <c r="CC159" s="227"/>
      <c r="CD159" s="227"/>
      <c r="CE159" s="227"/>
      <c r="CF159" s="227"/>
      <c r="CG159" s="227"/>
      <c r="CH159" s="227"/>
      <c r="CI159" s="227"/>
      <c r="CJ159" s="227"/>
      <c r="CK159" s="227"/>
      <c r="CL159" s="227"/>
      <c r="CM159" s="227"/>
      <c r="CN159" s="227"/>
      <c r="CO159" s="227"/>
      <c r="CP159" s="227"/>
      <c r="CQ159" s="227"/>
      <c r="CR159" s="227"/>
      <c r="CS159" s="227"/>
      <c r="CT159" s="227"/>
      <c r="CU159" s="227"/>
      <c r="CV159" s="227"/>
      <c r="CW159" s="227"/>
      <c r="CX159" s="227"/>
      <c r="CY159" s="227"/>
      <c r="CZ159" s="227"/>
      <c r="DA159" s="227"/>
      <c r="DB159" s="227"/>
      <c r="DC159" s="227"/>
      <c r="DD159" s="227"/>
      <c r="DE159" s="227"/>
      <c r="DF159" s="227"/>
      <c r="DG159" s="227"/>
      <c r="DH159" s="227"/>
      <c r="DI159" s="227"/>
      <c r="DJ159" s="227"/>
      <c r="DK159" s="227"/>
      <c r="DL159" s="227"/>
      <c r="DM159" s="227"/>
      <c r="DN159" s="227"/>
      <c r="DO159" s="227"/>
      <c r="DP159" s="227"/>
      <c r="DQ159" s="227"/>
      <c r="DR159" s="227"/>
      <c r="DS159" s="227"/>
      <c r="DT159" s="227"/>
      <c r="DU159" s="227"/>
      <c r="DV159" s="227"/>
      <c r="DW159" s="227"/>
      <c r="DX159" s="227"/>
      <c r="DY159" s="227"/>
      <c r="DZ159" s="227"/>
      <c r="EA159" s="227"/>
      <c r="EB159" s="227"/>
      <c r="EC159" s="227"/>
      <c r="ED159" s="227"/>
      <c r="EE159" s="227"/>
      <c r="EF159" s="227"/>
      <c r="EG159" s="227"/>
      <c r="EH159" s="227"/>
      <c r="EI159" s="227"/>
      <c r="EJ159" s="227"/>
      <c r="EK159" s="227"/>
      <c r="EL159" s="227"/>
      <c r="EM159" s="227"/>
      <c r="EN159" s="227"/>
      <c r="EO159" s="227"/>
      <c r="EP159" s="227"/>
      <c r="EQ159" s="227"/>
      <c r="ER159" s="227"/>
      <c r="ES159" s="227"/>
      <c r="ET159" s="227"/>
      <c r="EU159" s="227"/>
      <c r="EV159" s="227"/>
      <c r="EW159" s="227"/>
      <c r="EX159" s="227"/>
      <c r="EY159" s="227"/>
      <c r="EZ159" s="227"/>
      <c r="FA159" s="227"/>
      <c r="FB159" s="227"/>
      <c r="FC159" s="227"/>
      <c r="FD159" s="227"/>
      <c r="FE159" s="227"/>
      <c r="FF159" s="227"/>
      <c r="FG159" s="227"/>
      <c r="FH159" s="227"/>
      <c r="FI159" s="227"/>
      <c r="FJ159" s="227"/>
      <c r="FK159" s="227"/>
      <c r="FL159" s="227"/>
      <c r="FM159" s="227"/>
      <c r="FN159" s="227"/>
      <c r="FO159" s="227"/>
      <c r="FP159" s="227"/>
      <c r="FQ159" s="227"/>
      <c r="FR159" s="227"/>
      <c r="FS159" s="227"/>
      <c r="FT159" s="227"/>
      <c r="FU159" s="227"/>
      <c r="FV159" s="227"/>
      <c r="FW159" s="227"/>
      <c r="FX159" s="227"/>
      <c r="FY159" s="227"/>
      <c r="FZ159" s="227"/>
      <c r="GA159" s="227"/>
      <c r="GB159" s="227"/>
      <c r="GC159" s="227"/>
      <c r="GD159" s="227"/>
      <c r="GE159" s="227"/>
      <c r="GF159" s="227"/>
      <c r="GG159" s="227"/>
      <c r="GH159" s="227"/>
      <c r="GI159" s="227"/>
      <c r="GJ159" s="227"/>
      <c r="GK159" s="227"/>
      <c r="GL159" s="227"/>
      <c r="GM159" s="227"/>
      <c r="GN159" s="227"/>
      <c r="GO159" s="227"/>
      <c r="GP159" s="227"/>
      <c r="GQ159" s="227"/>
      <c r="GR159" s="227"/>
      <c r="GS159" s="227"/>
      <c r="GT159" s="227"/>
      <c r="GU159" s="227"/>
      <c r="GV159" s="227"/>
      <c r="GW159" s="227"/>
      <c r="GX159" s="227"/>
      <c r="GY159" s="227"/>
      <c r="GZ159" s="227"/>
      <c r="HA159" s="227"/>
      <c r="HB159" s="227"/>
      <c r="HC159" s="227"/>
      <c r="HD159" s="227"/>
      <c r="HE159" s="227"/>
      <c r="HF159" s="227"/>
      <c r="HG159" s="227"/>
      <c r="HH159" s="227"/>
      <c r="HI159" s="227"/>
      <c r="HJ159" s="227"/>
      <c r="HK159" s="227"/>
      <c r="HL159" s="227"/>
      <c r="HM159" s="227"/>
      <c r="HN159" s="227"/>
      <c r="HO159" s="227"/>
      <c r="HP159" s="227"/>
      <c r="HQ159" s="227"/>
      <c r="HR159" s="227"/>
      <c r="HS159" s="227"/>
      <c r="HT159" s="227"/>
      <c r="HU159" s="227"/>
      <c r="HV159" s="227"/>
      <c r="HW159" s="227"/>
      <c r="HX159" s="227"/>
      <c r="HY159" s="227"/>
      <c r="HZ159" s="227"/>
      <c r="IA159" s="227"/>
      <c r="IB159" s="227"/>
      <c r="IC159" s="227"/>
      <c r="ID159" s="227"/>
      <c r="IE159" s="227"/>
      <c r="IF159" s="227"/>
      <c r="IG159" s="227"/>
      <c r="IH159" s="227"/>
      <c r="II159" s="227"/>
      <c r="IJ159" s="227"/>
      <c r="IK159" s="227"/>
      <c r="IL159" s="227"/>
      <c r="IM159" s="227"/>
      <c r="IN159" s="227"/>
      <c r="IO159" s="227"/>
      <c r="IP159" s="227"/>
      <c r="IQ159" s="227"/>
      <c r="IR159" s="227"/>
      <c r="IS159" s="227"/>
      <c r="IT159" s="227"/>
      <c r="IU159" s="227"/>
      <c r="IV159" s="227"/>
      <c r="IW159" s="227"/>
      <c r="IX159" s="227"/>
      <c r="IY159" s="227"/>
      <c r="IZ159" s="227"/>
      <c r="JA159" s="227"/>
      <c r="JB159" s="227"/>
      <c r="JC159" s="227"/>
      <c r="JD159" s="227"/>
      <c r="JE159" s="227"/>
      <c r="JF159" s="227"/>
      <c r="JG159" s="227"/>
      <c r="JH159" s="227"/>
      <c r="JI159" s="227"/>
      <c r="JJ159" s="227"/>
      <c r="JK159" s="227"/>
      <c r="JL159" s="227"/>
      <c r="JM159" s="227"/>
      <c r="JN159" s="227"/>
      <c r="JO159" s="227"/>
      <c r="JP159" s="227"/>
      <c r="JQ159" s="227"/>
      <c r="JR159" s="227"/>
      <c r="JS159" s="227"/>
      <c r="JT159" s="227"/>
      <c r="JU159" s="227"/>
      <c r="JV159" s="227"/>
      <c r="JW159" s="227"/>
      <c r="JX159" s="227"/>
      <c r="JY159" s="227"/>
      <c r="JZ159" s="227"/>
      <c r="KA159" s="227"/>
      <c r="KB159" s="227"/>
      <c r="KC159" s="227"/>
      <c r="KD159" s="227"/>
      <c r="KE159" s="227"/>
      <c r="KF159" s="227"/>
      <c r="KG159" s="227"/>
      <c r="KH159" s="227"/>
      <c r="KI159" s="227"/>
      <c r="KJ159" s="227"/>
      <c r="KK159" s="227"/>
      <c r="KL159" s="227"/>
      <c r="KM159" s="227"/>
      <c r="KN159" s="227"/>
      <c r="KO159" s="227"/>
      <c r="KP159" s="227"/>
      <c r="KQ159" s="227"/>
      <c r="KR159" s="227"/>
      <c r="KS159" s="227"/>
      <c r="KT159" s="227"/>
      <c r="KU159" s="227"/>
      <c r="KV159" s="227"/>
      <c r="KW159" s="479"/>
    </row>
    <row r="160" spans="1:309" s="226" customFormat="1" ht="21" customHeight="1" thickBot="1">
      <c r="A160" s="109"/>
      <c r="B160" s="112">
        <v>154</v>
      </c>
      <c r="C160" s="116"/>
      <c r="D160" s="136" t="str">
        <f t="shared" si="17"/>
        <v/>
      </c>
      <c r="E160" s="138" t="str">
        <f t="shared" si="18"/>
        <v/>
      </c>
      <c r="F160" s="138" t="str">
        <f t="shared" si="19"/>
        <v/>
      </c>
      <c r="G160" s="138" t="str">
        <f t="shared" si="20"/>
        <v/>
      </c>
      <c r="H160" s="138" t="str">
        <f t="shared" si="21"/>
        <v/>
      </c>
      <c r="I160" s="228"/>
      <c r="J160" s="228"/>
      <c r="K160" s="228"/>
      <c r="L160" s="228"/>
      <c r="M160" s="228"/>
      <c r="N160" s="228"/>
      <c r="O160" s="228"/>
      <c r="P160" s="228"/>
      <c r="Q160" s="228"/>
      <c r="R160" s="228"/>
      <c r="S160" s="228"/>
      <c r="T160" s="228"/>
      <c r="U160" s="228"/>
      <c r="V160" s="228"/>
      <c r="W160" s="228"/>
      <c r="X160" s="228"/>
      <c r="Y160" s="228"/>
      <c r="Z160" s="228"/>
      <c r="AA160" s="228"/>
      <c r="AB160" s="228"/>
      <c r="AC160" s="228"/>
      <c r="AD160" s="228"/>
      <c r="AE160" s="228"/>
      <c r="AF160" s="228"/>
      <c r="AG160" s="228"/>
      <c r="AH160" s="228"/>
      <c r="AI160" s="228"/>
      <c r="AJ160" s="228"/>
      <c r="AK160" s="228"/>
      <c r="AL160" s="228"/>
      <c r="AM160" s="228"/>
      <c r="AN160" s="228"/>
      <c r="AO160" s="228"/>
      <c r="AP160" s="228"/>
      <c r="AQ160" s="228"/>
      <c r="AR160" s="228"/>
      <c r="AS160" s="228"/>
      <c r="AT160" s="228"/>
      <c r="AU160" s="228"/>
      <c r="AV160" s="228"/>
      <c r="AW160" s="228"/>
      <c r="AX160" s="228"/>
      <c r="AY160" s="228"/>
      <c r="AZ160" s="228"/>
      <c r="BA160" s="228"/>
      <c r="BB160" s="228"/>
      <c r="BC160" s="228"/>
      <c r="BD160" s="228"/>
      <c r="BE160" s="228"/>
      <c r="BF160" s="228"/>
      <c r="BG160" s="228"/>
      <c r="BH160" s="228"/>
      <c r="BI160" s="228"/>
      <c r="BJ160" s="228"/>
      <c r="BK160" s="228"/>
      <c r="BL160" s="228"/>
      <c r="BM160" s="228"/>
      <c r="BN160" s="228"/>
      <c r="BO160" s="228"/>
      <c r="BP160" s="228"/>
      <c r="BQ160" s="228"/>
      <c r="BR160" s="228"/>
      <c r="BS160" s="228"/>
      <c r="BT160" s="228"/>
      <c r="BU160" s="228"/>
      <c r="BV160" s="228"/>
      <c r="BW160" s="228"/>
      <c r="BX160" s="228"/>
      <c r="BY160" s="228"/>
      <c r="BZ160" s="228"/>
      <c r="CA160" s="228"/>
      <c r="CB160" s="228"/>
      <c r="CC160" s="228"/>
      <c r="CD160" s="228"/>
      <c r="CE160" s="228"/>
      <c r="CF160" s="228"/>
      <c r="CG160" s="228"/>
      <c r="CH160" s="228"/>
      <c r="CI160" s="228"/>
      <c r="CJ160" s="228"/>
      <c r="CK160" s="228"/>
      <c r="CL160" s="228"/>
      <c r="CM160" s="228"/>
      <c r="CN160" s="228"/>
      <c r="CO160" s="228"/>
      <c r="CP160" s="228"/>
      <c r="CQ160" s="228"/>
      <c r="CR160" s="228"/>
      <c r="CS160" s="228"/>
      <c r="CT160" s="228"/>
      <c r="CU160" s="228"/>
      <c r="CV160" s="228"/>
      <c r="CW160" s="228"/>
      <c r="CX160" s="228"/>
      <c r="CY160" s="228"/>
      <c r="CZ160" s="228"/>
      <c r="DA160" s="228"/>
      <c r="DB160" s="228"/>
      <c r="DC160" s="228"/>
      <c r="DD160" s="228"/>
      <c r="DE160" s="228"/>
      <c r="DF160" s="228"/>
      <c r="DG160" s="228"/>
      <c r="DH160" s="228"/>
      <c r="DI160" s="228"/>
      <c r="DJ160" s="228"/>
      <c r="DK160" s="228"/>
      <c r="DL160" s="228"/>
      <c r="DM160" s="228"/>
      <c r="DN160" s="228"/>
      <c r="DO160" s="228"/>
      <c r="DP160" s="228"/>
      <c r="DQ160" s="228"/>
      <c r="DR160" s="228"/>
      <c r="DS160" s="228"/>
      <c r="DT160" s="228"/>
      <c r="DU160" s="228"/>
      <c r="DV160" s="228"/>
      <c r="DW160" s="228"/>
      <c r="DX160" s="228"/>
      <c r="DY160" s="228"/>
      <c r="DZ160" s="228"/>
      <c r="EA160" s="228"/>
      <c r="EB160" s="228"/>
      <c r="EC160" s="228"/>
      <c r="ED160" s="228"/>
      <c r="EE160" s="228"/>
      <c r="EF160" s="228"/>
      <c r="EG160" s="228"/>
      <c r="EH160" s="228"/>
      <c r="EI160" s="228"/>
      <c r="EJ160" s="228"/>
      <c r="EK160" s="228"/>
      <c r="EL160" s="228"/>
      <c r="EM160" s="228"/>
      <c r="EN160" s="228"/>
      <c r="EO160" s="228"/>
      <c r="EP160" s="228"/>
      <c r="EQ160" s="228"/>
      <c r="ER160" s="228"/>
      <c r="ES160" s="228"/>
      <c r="ET160" s="228"/>
      <c r="EU160" s="228"/>
      <c r="EV160" s="228"/>
      <c r="EW160" s="228"/>
      <c r="EX160" s="228"/>
      <c r="EY160" s="228"/>
      <c r="EZ160" s="228"/>
      <c r="FA160" s="228"/>
      <c r="FB160" s="228"/>
      <c r="FC160" s="228"/>
      <c r="FD160" s="228"/>
      <c r="FE160" s="228"/>
      <c r="FF160" s="228"/>
      <c r="FG160" s="228"/>
      <c r="FH160" s="228"/>
      <c r="FI160" s="228"/>
      <c r="FJ160" s="228"/>
      <c r="FK160" s="228"/>
      <c r="FL160" s="228"/>
      <c r="FM160" s="228"/>
      <c r="FN160" s="228"/>
      <c r="FO160" s="228"/>
      <c r="FP160" s="228"/>
      <c r="FQ160" s="228"/>
      <c r="FR160" s="228"/>
      <c r="FS160" s="228"/>
      <c r="FT160" s="228"/>
      <c r="FU160" s="228"/>
      <c r="FV160" s="228"/>
      <c r="FW160" s="228"/>
      <c r="FX160" s="228"/>
      <c r="FY160" s="228"/>
      <c r="FZ160" s="228"/>
      <c r="GA160" s="228"/>
      <c r="GB160" s="228"/>
      <c r="GC160" s="228"/>
      <c r="GD160" s="228"/>
      <c r="GE160" s="228"/>
      <c r="GF160" s="228"/>
      <c r="GG160" s="228"/>
      <c r="GH160" s="228"/>
      <c r="GI160" s="228"/>
      <c r="GJ160" s="228"/>
      <c r="GK160" s="228"/>
      <c r="GL160" s="228"/>
      <c r="GM160" s="228"/>
      <c r="GN160" s="228"/>
      <c r="GO160" s="228"/>
      <c r="GP160" s="228"/>
      <c r="GQ160" s="228"/>
      <c r="GR160" s="228"/>
      <c r="GS160" s="228"/>
      <c r="GT160" s="228"/>
      <c r="GU160" s="228"/>
      <c r="GV160" s="228"/>
      <c r="GW160" s="228"/>
      <c r="GX160" s="228"/>
      <c r="GY160" s="228"/>
      <c r="GZ160" s="228"/>
      <c r="HA160" s="228"/>
      <c r="HB160" s="228"/>
      <c r="HC160" s="228"/>
      <c r="HD160" s="228"/>
      <c r="HE160" s="228"/>
      <c r="HF160" s="228"/>
      <c r="HG160" s="228"/>
      <c r="HH160" s="228"/>
      <c r="HI160" s="228"/>
      <c r="HJ160" s="228"/>
      <c r="HK160" s="228"/>
      <c r="HL160" s="228"/>
      <c r="HM160" s="228"/>
      <c r="HN160" s="228"/>
      <c r="HO160" s="228"/>
      <c r="HP160" s="228"/>
      <c r="HQ160" s="228"/>
      <c r="HR160" s="228"/>
      <c r="HS160" s="228"/>
      <c r="HT160" s="228"/>
      <c r="HU160" s="228"/>
      <c r="HV160" s="228"/>
      <c r="HW160" s="228"/>
      <c r="HX160" s="228"/>
      <c r="HY160" s="228"/>
      <c r="HZ160" s="228"/>
      <c r="IA160" s="228"/>
      <c r="IB160" s="228"/>
      <c r="IC160" s="228"/>
      <c r="ID160" s="228"/>
      <c r="IE160" s="228"/>
      <c r="IF160" s="228"/>
      <c r="IG160" s="228"/>
      <c r="IH160" s="228"/>
      <c r="II160" s="228"/>
      <c r="IJ160" s="228"/>
      <c r="IK160" s="228"/>
      <c r="IL160" s="228"/>
      <c r="IM160" s="228"/>
      <c r="IN160" s="228"/>
      <c r="IO160" s="228"/>
      <c r="IP160" s="228"/>
      <c r="IQ160" s="228"/>
      <c r="IR160" s="228"/>
      <c r="IS160" s="228"/>
      <c r="IT160" s="228"/>
      <c r="IU160" s="228"/>
      <c r="IV160" s="228"/>
      <c r="IW160" s="228"/>
      <c r="IX160" s="228"/>
      <c r="IY160" s="228"/>
      <c r="IZ160" s="228"/>
      <c r="JA160" s="228"/>
      <c r="JB160" s="228"/>
      <c r="JC160" s="228"/>
      <c r="JD160" s="228"/>
      <c r="JE160" s="228"/>
      <c r="JF160" s="228"/>
      <c r="JG160" s="228"/>
      <c r="JH160" s="228"/>
      <c r="JI160" s="228"/>
      <c r="JJ160" s="228"/>
      <c r="JK160" s="228"/>
      <c r="JL160" s="228"/>
      <c r="JM160" s="228"/>
      <c r="JN160" s="228"/>
      <c r="JO160" s="228"/>
      <c r="JP160" s="228"/>
      <c r="JQ160" s="228"/>
      <c r="JR160" s="228"/>
      <c r="JS160" s="228"/>
      <c r="JT160" s="228"/>
      <c r="JU160" s="228"/>
      <c r="JV160" s="228"/>
      <c r="JW160" s="228"/>
      <c r="JX160" s="228"/>
      <c r="JY160" s="228"/>
      <c r="JZ160" s="228"/>
      <c r="KA160" s="228"/>
      <c r="KB160" s="228"/>
      <c r="KC160" s="228"/>
      <c r="KD160" s="228"/>
      <c r="KE160" s="228"/>
      <c r="KF160" s="228"/>
      <c r="KG160" s="228"/>
      <c r="KH160" s="228"/>
      <c r="KI160" s="228"/>
      <c r="KJ160" s="228"/>
      <c r="KK160" s="228"/>
      <c r="KL160" s="228"/>
      <c r="KM160" s="228"/>
      <c r="KN160" s="228"/>
      <c r="KO160" s="228"/>
      <c r="KP160" s="228"/>
      <c r="KQ160" s="228"/>
      <c r="KR160" s="228"/>
      <c r="KS160" s="228"/>
      <c r="KT160" s="228"/>
      <c r="KU160" s="228"/>
      <c r="KV160" s="228"/>
      <c r="KW160" s="479"/>
    </row>
    <row r="161" spans="1:309" s="226" customFormat="1" ht="21" customHeight="1">
      <c r="A161" s="109"/>
      <c r="B161" s="112">
        <v>155</v>
      </c>
      <c r="C161" s="53"/>
      <c r="D161" s="132" t="str">
        <f t="shared" si="17"/>
        <v/>
      </c>
      <c r="E161" s="132" t="str">
        <f t="shared" si="18"/>
        <v/>
      </c>
      <c r="F161" s="132" t="str">
        <f t="shared" si="19"/>
        <v/>
      </c>
      <c r="G161" s="132" t="str">
        <f t="shared" si="20"/>
        <v/>
      </c>
      <c r="H161" s="213" t="str">
        <f t="shared" si="21"/>
        <v/>
      </c>
      <c r="I161" s="227"/>
      <c r="J161" s="227"/>
      <c r="K161" s="227"/>
      <c r="L161" s="227"/>
      <c r="M161" s="227"/>
      <c r="N161" s="227"/>
      <c r="O161" s="227"/>
      <c r="P161" s="227"/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  <c r="AB161" s="227"/>
      <c r="AC161" s="227"/>
      <c r="AD161" s="227"/>
      <c r="AE161" s="227"/>
      <c r="AF161" s="227"/>
      <c r="AG161" s="227"/>
      <c r="AH161" s="227"/>
      <c r="AI161" s="227"/>
      <c r="AJ161" s="227"/>
      <c r="AK161" s="227"/>
      <c r="AL161" s="227"/>
      <c r="AM161" s="227"/>
      <c r="AN161" s="227"/>
      <c r="AO161" s="227"/>
      <c r="AP161" s="227"/>
      <c r="AQ161" s="227"/>
      <c r="AR161" s="227"/>
      <c r="AS161" s="227"/>
      <c r="AT161" s="227"/>
      <c r="AU161" s="227"/>
      <c r="AV161" s="227"/>
      <c r="AW161" s="227"/>
      <c r="AX161" s="227"/>
      <c r="AY161" s="227"/>
      <c r="AZ161" s="227"/>
      <c r="BA161" s="227"/>
      <c r="BB161" s="227"/>
      <c r="BC161" s="227"/>
      <c r="BD161" s="227"/>
      <c r="BE161" s="227"/>
      <c r="BF161" s="227"/>
      <c r="BG161" s="227"/>
      <c r="BH161" s="227"/>
      <c r="BI161" s="227"/>
      <c r="BJ161" s="227"/>
      <c r="BK161" s="227"/>
      <c r="BL161" s="227"/>
      <c r="BM161" s="227"/>
      <c r="BN161" s="227"/>
      <c r="BO161" s="227"/>
      <c r="BP161" s="227"/>
      <c r="BQ161" s="227"/>
      <c r="BR161" s="227"/>
      <c r="BS161" s="227"/>
      <c r="BT161" s="227"/>
      <c r="BU161" s="227"/>
      <c r="BV161" s="227"/>
      <c r="BW161" s="227"/>
      <c r="BX161" s="227"/>
      <c r="BY161" s="227"/>
      <c r="BZ161" s="227"/>
      <c r="CA161" s="227"/>
      <c r="CB161" s="227"/>
      <c r="CC161" s="227"/>
      <c r="CD161" s="227"/>
      <c r="CE161" s="227"/>
      <c r="CF161" s="227"/>
      <c r="CG161" s="227"/>
      <c r="CH161" s="227"/>
      <c r="CI161" s="227"/>
      <c r="CJ161" s="227"/>
      <c r="CK161" s="227"/>
      <c r="CL161" s="227"/>
      <c r="CM161" s="227"/>
      <c r="CN161" s="227"/>
      <c r="CO161" s="227"/>
      <c r="CP161" s="227"/>
      <c r="CQ161" s="227"/>
      <c r="CR161" s="227"/>
      <c r="CS161" s="227"/>
      <c r="CT161" s="227"/>
      <c r="CU161" s="227"/>
      <c r="CV161" s="227"/>
      <c r="CW161" s="227"/>
      <c r="CX161" s="227"/>
      <c r="CY161" s="227"/>
      <c r="CZ161" s="227"/>
      <c r="DA161" s="227"/>
      <c r="DB161" s="227"/>
      <c r="DC161" s="227"/>
      <c r="DD161" s="227"/>
      <c r="DE161" s="227"/>
      <c r="DF161" s="227"/>
      <c r="DG161" s="227"/>
      <c r="DH161" s="227"/>
      <c r="DI161" s="227"/>
      <c r="DJ161" s="227"/>
      <c r="DK161" s="227"/>
      <c r="DL161" s="227"/>
      <c r="DM161" s="227"/>
      <c r="DN161" s="227"/>
      <c r="DO161" s="227"/>
      <c r="DP161" s="227"/>
      <c r="DQ161" s="227"/>
      <c r="DR161" s="227"/>
      <c r="DS161" s="227"/>
      <c r="DT161" s="227"/>
      <c r="DU161" s="227"/>
      <c r="DV161" s="227"/>
      <c r="DW161" s="227"/>
      <c r="DX161" s="227"/>
      <c r="DY161" s="227"/>
      <c r="DZ161" s="227"/>
      <c r="EA161" s="227"/>
      <c r="EB161" s="227"/>
      <c r="EC161" s="227"/>
      <c r="ED161" s="227"/>
      <c r="EE161" s="227"/>
      <c r="EF161" s="227"/>
      <c r="EG161" s="227"/>
      <c r="EH161" s="227"/>
      <c r="EI161" s="227"/>
      <c r="EJ161" s="227"/>
      <c r="EK161" s="227"/>
      <c r="EL161" s="227"/>
      <c r="EM161" s="227"/>
      <c r="EN161" s="227"/>
      <c r="EO161" s="227"/>
      <c r="EP161" s="227"/>
      <c r="EQ161" s="227"/>
      <c r="ER161" s="227"/>
      <c r="ES161" s="227"/>
      <c r="ET161" s="227"/>
      <c r="EU161" s="227"/>
      <c r="EV161" s="227"/>
      <c r="EW161" s="227"/>
      <c r="EX161" s="227"/>
      <c r="EY161" s="227"/>
      <c r="EZ161" s="227"/>
      <c r="FA161" s="227"/>
      <c r="FB161" s="227"/>
      <c r="FC161" s="227"/>
      <c r="FD161" s="227"/>
      <c r="FE161" s="227"/>
      <c r="FF161" s="227"/>
      <c r="FG161" s="227"/>
      <c r="FH161" s="227"/>
      <c r="FI161" s="227"/>
      <c r="FJ161" s="227"/>
      <c r="FK161" s="227"/>
      <c r="FL161" s="227"/>
      <c r="FM161" s="227"/>
      <c r="FN161" s="227"/>
      <c r="FO161" s="227"/>
      <c r="FP161" s="227"/>
      <c r="FQ161" s="227"/>
      <c r="FR161" s="227"/>
      <c r="FS161" s="227"/>
      <c r="FT161" s="227"/>
      <c r="FU161" s="227"/>
      <c r="FV161" s="227"/>
      <c r="FW161" s="227"/>
      <c r="FX161" s="227"/>
      <c r="FY161" s="227"/>
      <c r="FZ161" s="227"/>
      <c r="GA161" s="227"/>
      <c r="GB161" s="227"/>
      <c r="GC161" s="227"/>
      <c r="GD161" s="227"/>
      <c r="GE161" s="227"/>
      <c r="GF161" s="227"/>
      <c r="GG161" s="227"/>
      <c r="GH161" s="227"/>
      <c r="GI161" s="227"/>
      <c r="GJ161" s="227"/>
      <c r="GK161" s="227"/>
      <c r="GL161" s="227"/>
      <c r="GM161" s="227"/>
      <c r="GN161" s="227"/>
      <c r="GO161" s="227"/>
      <c r="GP161" s="227"/>
      <c r="GQ161" s="227"/>
      <c r="GR161" s="227"/>
      <c r="GS161" s="227"/>
      <c r="GT161" s="227"/>
      <c r="GU161" s="227"/>
      <c r="GV161" s="227"/>
      <c r="GW161" s="227"/>
      <c r="GX161" s="227"/>
      <c r="GY161" s="227"/>
      <c r="GZ161" s="227"/>
      <c r="HA161" s="227"/>
      <c r="HB161" s="227"/>
      <c r="HC161" s="227"/>
      <c r="HD161" s="227"/>
      <c r="HE161" s="227"/>
      <c r="HF161" s="227"/>
      <c r="HG161" s="227"/>
      <c r="HH161" s="227"/>
      <c r="HI161" s="227"/>
      <c r="HJ161" s="227"/>
      <c r="HK161" s="227"/>
      <c r="HL161" s="227"/>
      <c r="HM161" s="227"/>
      <c r="HN161" s="227"/>
      <c r="HO161" s="227"/>
      <c r="HP161" s="227"/>
      <c r="HQ161" s="227"/>
      <c r="HR161" s="227"/>
      <c r="HS161" s="227"/>
      <c r="HT161" s="227"/>
      <c r="HU161" s="227"/>
      <c r="HV161" s="227"/>
      <c r="HW161" s="227"/>
      <c r="HX161" s="227"/>
      <c r="HY161" s="227"/>
      <c r="HZ161" s="227"/>
      <c r="IA161" s="227"/>
      <c r="IB161" s="227"/>
      <c r="IC161" s="227"/>
      <c r="ID161" s="227"/>
      <c r="IE161" s="227"/>
      <c r="IF161" s="227"/>
      <c r="IG161" s="227"/>
      <c r="IH161" s="227"/>
      <c r="II161" s="227"/>
      <c r="IJ161" s="227"/>
      <c r="IK161" s="227"/>
      <c r="IL161" s="227"/>
      <c r="IM161" s="227"/>
      <c r="IN161" s="227"/>
      <c r="IO161" s="227"/>
      <c r="IP161" s="227"/>
      <c r="IQ161" s="227"/>
      <c r="IR161" s="227"/>
      <c r="IS161" s="227"/>
      <c r="IT161" s="227"/>
      <c r="IU161" s="227"/>
      <c r="IV161" s="227"/>
      <c r="IW161" s="227"/>
      <c r="IX161" s="227"/>
      <c r="IY161" s="227"/>
      <c r="IZ161" s="227"/>
      <c r="JA161" s="227"/>
      <c r="JB161" s="227"/>
      <c r="JC161" s="227"/>
      <c r="JD161" s="227"/>
      <c r="JE161" s="227"/>
      <c r="JF161" s="227"/>
      <c r="JG161" s="227"/>
      <c r="JH161" s="227"/>
      <c r="JI161" s="227"/>
      <c r="JJ161" s="227"/>
      <c r="JK161" s="227"/>
      <c r="JL161" s="227"/>
      <c r="JM161" s="227"/>
      <c r="JN161" s="227"/>
      <c r="JO161" s="227"/>
      <c r="JP161" s="227"/>
      <c r="JQ161" s="227"/>
      <c r="JR161" s="227"/>
      <c r="JS161" s="227"/>
      <c r="JT161" s="227"/>
      <c r="JU161" s="227"/>
      <c r="JV161" s="227"/>
      <c r="JW161" s="227"/>
      <c r="JX161" s="227"/>
      <c r="JY161" s="227"/>
      <c r="JZ161" s="227"/>
      <c r="KA161" s="227"/>
      <c r="KB161" s="227"/>
      <c r="KC161" s="227"/>
      <c r="KD161" s="227"/>
      <c r="KE161" s="227"/>
      <c r="KF161" s="227"/>
      <c r="KG161" s="227"/>
      <c r="KH161" s="227"/>
      <c r="KI161" s="227"/>
      <c r="KJ161" s="227"/>
      <c r="KK161" s="227"/>
      <c r="KL161" s="227"/>
      <c r="KM161" s="227"/>
      <c r="KN161" s="227"/>
      <c r="KO161" s="227"/>
      <c r="KP161" s="227"/>
      <c r="KQ161" s="227"/>
      <c r="KR161" s="227"/>
      <c r="KS161" s="227"/>
      <c r="KT161" s="227"/>
      <c r="KU161" s="227"/>
      <c r="KV161" s="227"/>
      <c r="KW161" s="479"/>
    </row>
    <row r="162" spans="1:309" s="226" customFormat="1" ht="21" customHeight="1" thickBot="1">
      <c r="A162" s="109"/>
      <c r="B162" s="112">
        <v>156</v>
      </c>
      <c r="C162" s="116"/>
      <c r="D162" s="136" t="str">
        <f t="shared" si="17"/>
        <v/>
      </c>
      <c r="E162" s="138" t="str">
        <f t="shared" si="18"/>
        <v/>
      </c>
      <c r="F162" s="138" t="str">
        <f t="shared" si="19"/>
        <v/>
      </c>
      <c r="G162" s="138" t="str">
        <f t="shared" si="20"/>
        <v/>
      </c>
      <c r="H162" s="138" t="str">
        <f t="shared" si="21"/>
        <v/>
      </c>
      <c r="I162" s="228"/>
      <c r="J162" s="228"/>
      <c r="K162" s="228"/>
      <c r="L162" s="228"/>
      <c r="M162" s="228"/>
      <c r="N162" s="228"/>
      <c r="O162" s="228"/>
      <c r="P162" s="228"/>
      <c r="Q162" s="228"/>
      <c r="R162" s="228"/>
      <c r="S162" s="228"/>
      <c r="T162" s="228"/>
      <c r="U162" s="228"/>
      <c r="V162" s="228"/>
      <c r="W162" s="228"/>
      <c r="X162" s="228"/>
      <c r="Y162" s="228"/>
      <c r="Z162" s="228"/>
      <c r="AA162" s="228"/>
      <c r="AB162" s="228"/>
      <c r="AC162" s="228"/>
      <c r="AD162" s="228"/>
      <c r="AE162" s="228"/>
      <c r="AF162" s="228"/>
      <c r="AG162" s="228"/>
      <c r="AH162" s="228"/>
      <c r="AI162" s="228"/>
      <c r="AJ162" s="228"/>
      <c r="AK162" s="228"/>
      <c r="AL162" s="228"/>
      <c r="AM162" s="228"/>
      <c r="AN162" s="228"/>
      <c r="AO162" s="228"/>
      <c r="AP162" s="228"/>
      <c r="AQ162" s="228"/>
      <c r="AR162" s="228"/>
      <c r="AS162" s="228"/>
      <c r="AT162" s="228"/>
      <c r="AU162" s="228"/>
      <c r="AV162" s="228"/>
      <c r="AW162" s="228"/>
      <c r="AX162" s="228"/>
      <c r="AY162" s="228"/>
      <c r="AZ162" s="228"/>
      <c r="BA162" s="228"/>
      <c r="BB162" s="228"/>
      <c r="BC162" s="228"/>
      <c r="BD162" s="228"/>
      <c r="BE162" s="228"/>
      <c r="BF162" s="228"/>
      <c r="BG162" s="228"/>
      <c r="BH162" s="228"/>
      <c r="BI162" s="228"/>
      <c r="BJ162" s="228"/>
      <c r="BK162" s="228"/>
      <c r="BL162" s="228"/>
      <c r="BM162" s="228"/>
      <c r="BN162" s="228"/>
      <c r="BO162" s="228"/>
      <c r="BP162" s="228"/>
      <c r="BQ162" s="228"/>
      <c r="BR162" s="228"/>
      <c r="BS162" s="228"/>
      <c r="BT162" s="228"/>
      <c r="BU162" s="228"/>
      <c r="BV162" s="228"/>
      <c r="BW162" s="228"/>
      <c r="BX162" s="228"/>
      <c r="BY162" s="228"/>
      <c r="BZ162" s="228"/>
      <c r="CA162" s="228"/>
      <c r="CB162" s="228"/>
      <c r="CC162" s="228"/>
      <c r="CD162" s="228"/>
      <c r="CE162" s="228"/>
      <c r="CF162" s="228"/>
      <c r="CG162" s="228"/>
      <c r="CH162" s="228"/>
      <c r="CI162" s="228"/>
      <c r="CJ162" s="228"/>
      <c r="CK162" s="228"/>
      <c r="CL162" s="228"/>
      <c r="CM162" s="228"/>
      <c r="CN162" s="228"/>
      <c r="CO162" s="228"/>
      <c r="CP162" s="228"/>
      <c r="CQ162" s="228"/>
      <c r="CR162" s="228"/>
      <c r="CS162" s="228"/>
      <c r="CT162" s="228"/>
      <c r="CU162" s="228"/>
      <c r="CV162" s="228"/>
      <c r="CW162" s="228"/>
      <c r="CX162" s="228"/>
      <c r="CY162" s="228"/>
      <c r="CZ162" s="228"/>
      <c r="DA162" s="228"/>
      <c r="DB162" s="228"/>
      <c r="DC162" s="228"/>
      <c r="DD162" s="228"/>
      <c r="DE162" s="228"/>
      <c r="DF162" s="228"/>
      <c r="DG162" s="228"/>
      <c r="DH162" s="228"/>
      <c r="DI162" s="228"/>
      <c r="DJ162" s="228"/>
      <c r="DK162" s="228"/>
      <c r="DL162" s="228"/>
      <c r="DM162" s="228"/>
      <c r="DN162" s="228"/>
      <c r="DO162" s="228"/>
      <c r="DP162" s="228"/>
      <c r="DQ162" s="228"/>
      <c r="DR162" s="228"/>
      <c r="DS162" s="228"/>
      <c r="DT162" s="228"/>
      <c r="DU162" s="228"/>
      <c r="DV162" s="228"/>
      <c r="DW162" s="228"/>
      <c r="DX162" s="228"/>
      <c r="DY162" s="228"/>
      <c r="DZ162" s="228"/>
      <c r="EA162" s="228"/>
      <c r="EB162" s="228"/>
      <c r="EC162" s="228"/>
      <c r="ED162" s="228"/>
      <c r="EE162" s="228"/>
      <c r="EF162" s="228"/>
      <c r="EG162" s="228"/>
      <c r="EH162" s="228"/>
      <c r="EI162" s="228"/>
      <c r="EJ162" s="228"/>
      <c r="EK162" s="228"/>
      <c r="EL162" s="228"/>
      <c r="EM162" s="228"/>
      <c r="EN162" s="228"/>
      <c r="EO162" s="228"/>
      <c r="EP162" s="228"/>
      <c r="EQ162" s="228"/>
      <c r="ER162" s="228"/>
      <c r="ES162" s="228"/>
      <c r="ET162" s="228"/>
      <c r="EU162" s="228"/>
      <c r="EV162" s="228"/>
      <c r="EW162" s="228"/>
      <c r="EX162" s="228"/>
      <c r="EY162" s="228"/>
      <c r="EZ162" s="228"/>
      <c r="FA162" s="228"/>
      <c r="FB162" s="228"/>
      <c r="FC162" s="228"/>
      <c r="FD162" s="228"/>
      <c r="FE162" s="228"/>
      <c r="FF162" s="228"/>
      <c r="FG162" s="228"/>
      <c r="FH162" s="228"/>
      <c r="FI162" s="228"/>
      <c r="FJ162" s="228"/>
      <c r="FK162" s="228"/>
      <c r="FL162" s="228"/>
      <c r="FM162" s="228"/>
      <c r="FN162" s="228"/>
      <c r="FO162" s="228"/>
      <c r="FP162" s="228"/>
      <c r="FQ162" s="228"/>
      <c r="FR162" s="228"/>
      <c r="FS162" s="228"/>
      <c r="FT162" s="228"/>
      <c r="FU162" s="228"/>
      <c r="FV162" s="228"/>
      <c r="FW162" s="228"/>
      <c r="FX162" s="228"/>
      <c r="FY162" s="228"/>
      <c r="FZ162" s="228"/>
      <c r="GA162" s="228"/>
      <c r="GB162" s="228"/>
      <c r="GC162" s="228"/>
      <c r="GD162" s="228"/>
      <c r="GE162" s="228"/>
      <c r="GF162" s="228"/>
      <c r="GG162" s="228"/>
      <c r="GH162" s="228"/>
      <c r="GI162" s="228"/>
      <c r="GJ162" s="228"/>
      <c r="GK162" s="228"/>
      <c r="GL162" s="228"/>
      <c r="GM162" s="228"/>
      <c r="GN162" s="228"/>
      <c r="GO162" s="228"/>
      <c r="GP162" s="228"/>
      <c r="GQ162" s="228"/>
      <c r="GR162" s="228"/>
      <c r="GS162" s="228"/>
      <c r="GT162" s="228"/>
      <c r="GU162" s="228"/>
      <c r="GV162" s="228"/>
      <c r="GW162" s="228"/>
      <c r="GX162" s="228"/>
      <c r="GY162" s="228"/>
      <c r="GZ162" s="228"/>
      <c r="HA162" s="228"/>
      <c r="HB162" s="228"/>
      <c r="HC162" s="228"/>
      <c r="HD162" s="228"/>
      <c r="HE162" s="228"/>
      <c r="HF162" s="228"/>
      <c r="HG162" s="228"/>
      <c r="HH162" s="228"/>
      <c r="HI162" s="228"/>
      <c r="HJ162" s="228"/>
      <c r="HK162" s="228"/>
      <c r="HL162" s="228"/>
      <c r="HM162" s="228"/>
      <c r="HN162" s="228"/>
      <c r="HO162" s="228"/>
      <c r="HP162" s="228"/>
      <c r="HQ162" s="228"/>
      <c r="HR162" s="228"/>
      <c r="HS162" s="228"/>
      <c r="HT162" s="228"/>
      <c r="HU162" s="228"/>
      <c r="HV162" s="228"/>
      <c r="HW162" s="228"/>
      <c r="HX162" s="228"/>
      <c r="HY162" s="228"/>
      <c r="HZ162" s="228"/>
      <c r="IA162" s="228"/>
      <c r="IB162" s="228"/>
      <c r="IC162" s="228"/>
      <c r="ID162" s="228"/>
      <c r="IE162" s="228"/>
      <c r="IF162" s="228"/>
      <c r="IG162" s="228"/>
      <c r="IH162" s="228"/>
      <c r="II162" s="228"/>
      <c r="IJ162" s="228"/>
      <c r="IK162" s="228"/>
      <c r="IL162" s="228"/>
      <c r="IM162" s="228"/>
      <c r="IN162" s="228"/>
      <c r="IO162" s="228"/>
      <c r="IP162" s="228"/>
      <c r="IQ162" s="228"/>
      <c r="IR162" s="228"/>
      <c r="IS162" s="228"/>
      <c r="IT162" s="228"/>
      <c r="IU162" s="228"/>
      <c r="IV162" s="228"/>
      <c r="IW162" s="228"/>
      <c r="IX162" s="228"/>
      <c r="IY162" s="228"/>
      <c r="IZ162" s="228"/>
      <c r="JA162" s="228"/>
      <c r="JB162" s="228"/>
      <c r="JC162" s="228"/>
      <c r="JD162" s="228"/>
      <c r="JE162" s="228"/>
      <c r="JF162" s="228"/>
      <c r="JG162" s="228"/>
      <c r="JH162" s="228"/>
      <c r="JI162" s="228"/>
      <c r="JJ162" s="228"/>
      <c r="JK162" s="228"/>
      <c r="JL162" s="228"/>
      <c r="JM162" s="228"/>
      <c r="JN162" s="228"/>
      <c r="JO162" s="228"/>
      <c r="JP162" s="228"/>
      <c r="JQ162" s="228"/>
      <c r="JR162" s="228"/>
      <c r="JS162" s="228"/>
      <c r="JT162" s="228"/>
      <c r="JU162" s="228"/>
      <c r="JV162" s="228"/>
      <c r="JW162" s="228"/>
      <c r="JX162" s="228"/>
      <c r="JY162" s="228"/>
      <c r="JZ162" s="228"/>
      <c r="KA162" s="228"/>
      <c r="KB162" s="228"/>
      <c r="KC162" s="228"/>
      <c r="KD162" s="228"/>
      <c r="KE162" s="228"/>
      <c r="KF162" s="228"/>
      <c r="KG162" s="228"/>
      <c r="KH162" s="228"/>
      <c r="KI162" s="228"/>
      <c r="KJ162" s="228"/>
      <c r="KK162" s="228"/>
      <c r="KL162" s="228"/>
      <c r="KM162" s="228"/>
      <c r="KN162" s="228"/>
      <c r="KO162" s="228"/>
      <c r="KP162" s="228"/>
      <c r="KQ162" s="228"/>
      <c r="KR162" s="228"/>
      <c r="KS162" s="228"/>
      <c r="KT162" s="228"/>
      <c r="KU162" s="228"/>
      <c r="KV162" s="228"/>
      <c r="KW162" s="479"/>
    </row>
    <row r="163" spans="1:309" s="226" customFormat="1" ht="21" customHeight="1">
      <c r="A163" s="109"/>
      <c r="B163" s="112">
        <v>157</v>
      </c>
      <c r="C163" s="53"/>
      <c r="D163" s="132" t="str">
        <f t="shared" si="17"/>
        <v/>
      </c>
      <c r="E163" s="132" t="str">
        <f t="shared" si="18"/>
        <v/>
      </c>
      <c r="F163" s="132" t="str">
        <f t="shared" si="19"/>
        <v/>
      </c>
      <c r="G163" s="132" t="str">
        <f t="shared" si="20"/>
        <v/>
      </c>
      <c r="H163" s="213" t="str">
        <f t="shared" si="21"/>
        <v/>
      </c>
      <c r="I163" s="227"/>
      <c r="J163" s="227"/>
      <c r="K163" s="227"/>
      <c r="L163" s="227"/>
      <c r="M163" s="227"/>
      <c r="N163" s="227"/>
      <c r="O163" s="227"/>
      <c r="P163" s="227"/>
      <c r="Q163" s="227"/>
      <c r="R163" s="227"/>
      <c r="S163" s="227"/>
      <c r="T163" s="227"/>
      <c r="U163" s="227"/>
      <c r="V163" s="227"/>
      <c r="W163" s="227"/>
      <c r="X163" s="227"/>
      <c r="Y163" s="227"/>
      <c r="Z163" s="227"/>
      <c r="AA163" s="227"/>
      <c r="AB163" s="227"/>
      <c r="AC163" s="227"/>
      <c r="AD163" s="227"/>
      <c r="AE163" s="227"/>
      <c r="AF163" s="227"/>
      <c r="AG163" s="227"/>
      <c r="AH163" s="227"/>
      <c r="AI163" s="227"/>
      <c r="AJ163" s="227"/>
      <c r="AK163" s="227"/>
      <c r="AL163" s="227"/>
      <c r="AM163" s="227"/>
      <c r="AN163" s="227"/>
      <c r="AO163" s="227"/>
      <c r="AP163" s="227"/>
      <c r="AQ163" s="227"/>
      <c r="AR163" s="227"/>
      <c r="AS163" s="227"/>
      <c r="AT163" s="227"/>
      <c r="AU163" s="227"/>
      <c r="AV163" s="227"/>
      <c r="AW163" s="227"/>
      <c r="AX163" s="227"/>
      <c r="AY163" s="227"/>
      <c r="AZ163" s="227"/>
      <c r="BA163" s="227"/>
      <c r="BB163" s="227"/>
      <c r="BC163" s="227"/>
      <c r="BD163" s="227"/>
      <c r="BE163" s="227"/>
      <c r="BF163" s="227"/>
      <c r="BG163" s="227"/>
      <c r="BH163" s="227"/>
      <c r="BI163" s="227"/>
      <c r="BJ163" s="227"/>
      <c r="BK163" s="227"/>
      <c r="BL163" s="227"/>
      <c r="BM163" s="227"/>
      <c r="BN163" s="227"/>
      <c r="BO163" s="227"/>
      <c r="BP163" s="227"/>
      <c r="BQ163" s="227"/>
      <c r="BR163" s="227"/>
      <c r="BS163" s="227"/>
      <c r="BT163" s="227"/>
      <c r="BU163" s="227"/>
      <c r="BV163" s="227"/>
      <c r="BW163" s="227"/>
      <c r="BX163" s="227"/>
      <c r="BY163" s="227"/>
      <c r="BZ163" s="227"/>
      <c r="CA163" s="227"/>
      <c r="CB163" s="227"/>
      <c r="CC163" s="227"/>
      <c r="CD163" s="227"/>
      <c r="CE163" s="227"/>
      <c r="CF163" s="227"/>
      <c r="CG163" s="227"/>
      <c r="CH163" s="227"/>
      <c r="CI163" s="227"/>
      <c r="CJ163" s="227"/>
      <c r="CK163" s="227"/>
      <c r="CL163" s="227"/>
      <c r="CM163" s="227"/>
      <c r="CN163" s="227"/>
      <c r="CO163" s="227"/>
      <c r="CP163" s="227"/>
      <c r="CQ163" s="227"/>
      <c r="CR163" s="227"/>
      <c r="CS163" s="227"/>
      <c r="CT163" s="227"/>
      <c r="CU163" s="227"/>
      <c r="CV163" s="227"/>
      <c r="CW163" s="227"/>
      <c r="CX163" s="227"/>
      <c r="CY163" s="227"/>
      <c r="CZ163" s="227"/>
      <c r="DA163" s="227"/>
      <c r="DB163" s="227"/>
      <c r="DC163" s="227"/>
      <c r="DD163" s="227"/>
      <c r="DE163" s="227"/>
      <c r="DF163" s="227"/>
      <c r="DG163" s="227"/>
      <c r="DH163" s="227"/>
      <c r="DI163" s="227"/>
      <c r="DJ163" s="227"/>
      <c r="DK163" s="227"/>
      <c r="DL163" s="227"/>
      <c r="DM163" s="227"/>
      <c r="DN163" s="227"/>
      <c r="DO163" s="227"/>
      <c r="DP163" s="227"/>
      <c r="DQ163" s="227"/>
      <c r="DR163" s="227"/>
      <c r="DS163" s="227"/>
      <c r="DT163" s="227"/>
      <c r="DU163" s="227"/>
      <c r="DV163" s="227"/>
      <c r="DW163" s="227"/>
      <c r="DX163" s="227"/>
      <c r="DY163" s="227"/>
      <c r="DZ163" s="227"/>
      <c r="EA163" s="227"/>
      <c r="EB163" s="227"/>
      <c r="EC163" s="227"/>
      <c r="ED163" s="227"/>
      <c r="EE163" s="227"/>
      <c r="EF163" s="227"/>
      <c r="EG163" s="227"/>
      <c r="EH163" s="227"/>
      <c r="EI163" s="227"/>
      <c r="EJ163" s="227"/>
      <c r="EK163" s="227"/>
      <c r="EL163" s="227"/>
      <c r="EM163" s="227"/>
      <c r="EN163" s="227"/>
      <c r="EO163" s="227"/>
      <c r="EP163" s="227"/>
      <c r="EQ163" s="227"/>
      <c r="ER163" s="227"/>
      <c r="ES163" s="227"/>
      <c r="ET163" s="227"/>
      <c r="EU163" s="227"/>
      <c r="EV163" s="227"/>
      <c r="EW163" s="227"/>
      <c r="EX163" s="227"/>
      <c r="EY163" s="227"/>
      <c r="EZ163" s="227"/>
      <c r="FA163" s="227"/>
      <c r="FB163" s="227"/>
      <c r="FC163" s="227"/>
      <c r="FD163" s="227"/>
      <c r="FE163" s="227"/>
      <c r="FF163" s="227"/>
      <c r="FG163" s="227"/>
      <c r="FH163" s="227"/>
      <c r="FI163" s="227"/>
      <c r="FJ163" s="227"/>
      <c r="FK163" s="227"/>
      <c r="FL163" s="227"/>
      <c r="FM163" s="227"/>
      <c r="FN163" s="227"/>
      <c r="FO163" s="227"/>
      <c r="FP163" s="227"/>
      <c r="FQ163" s="227"/>
      <c r="FR163" s="227"/>
      <c r="FS163" s="227"/>
      <c r="FT163" s="227"/>
      <c r="FU163" s="227"/>
      <c r="FV163" s="227"/>
      <c r="FW163" s="227"/>
      <c r="FX163" s="227"/>
      <c r="FY163" s="227"/>
      <c r="FZ163" s="227"/>
      <c r="GA163" s="227"/>
      <c r="GB163" s="227"/>
      <c r="GC163" s="227"/>
      <c r="GD163" s="227"/>
      <c r="GE163" s="227"/>
      <c r="GF163" s="227"/>
      <c r="GG163" s="227"/>
      <c r="GH163" s="227"/>
      <c r="GI163" s="227"/>
      <c r="GJ163" s="227"/>
      <c r="GK163" s="227"/>
      <c r="GL163" s="227"/>
      <c r="GM163" s="227"/>
      <c r="GN163" s="227"/>
      <c r="GO163" s="227"/>
      <c r="GP163" s="227"/>
      <c r="GQ163" s="227"/>
      <c r="GR163" s="227"/>
      <c r="GS163" s="227"/>
      <c r="GT163" s="227"/>
      <c r="GU163" s="227"/>
      <c r="GV163" s="227"/>
      <c r="GW163" s="227"/>
      <c r="GX163" s="227"/>
      <c r="GY163" s="227"/>
      <c r="GZ163" s="227"/>
      <c r="HA163" s="227"/>
      <c r="HB163" s="227"/>
      <c r="HC163" s="227"/>
      <c r="HD163" s="227"/>
      <c r="HE163" s="227"/>
      <c r="HF163" s="227"/>
      <c r="HG163" s="227"/>
      <c r="HH163" s="227"/>
      <c r="HI163" s="227"/>
      <c r="HJ163" s="227"/>
      <c r="HK163" s="227"/>
      <c r="HL163" s="227"/>
      <c r="HM163" s="227"/>
      <c r="HN163" s="227"/>
      <c r="HO163" s="227"/>
      <c r="HP163" s="227"/>
      <c r="HQ163" s="227"/>
      <c r="HR163" s="227"/>
      <c r="HS163" s="227"/>
      <c r="HT163" s="227"/>
      <c r="HU163" s="227"/>
      <c r="HV163" s="227"/>
      <c r="HW163" s="227"/>
      <c r="HX163" s="227"/>
      <c r="HY163" s="227"/>
      <c r="HZ163" s="227"/>
      <c r="IA163" s="227"/>
      <c r="IB163" s="227"/>
      <c r="IC163" s="227"/>
      <c r="ID163" s="227"/>
      <c r="IE163" s="227"/>
      <c r="IF163" s="227"/>
      <c r="IG163" s="227"/>
      <c r="IH163" s="227"/>
      <c r="II163" s="227"/>
      <c r="IJ163" s="227"/>
      <c r="IK163" s="227"/>
      <c r="IL163" s="227"/>
      <c r="IM163" s="227"/>
      <c r="IN163" s="227"/>
      <c r="IO163" s="227"/>
      <c r="IP163" s="227"/>
      <c r="IQ163" s="227"/>
      <c r="IR163" s="227"/>
      <c r="IS163" s="227"/>
      <c r="IT163" s="227"/>
      <c r="IU163" s="227"/>
      <c r="IV163" s="227"/>
      <c r="IW163" s="227"/>
      <c r="IX163" s="227"/>
      <c r="IY163" s="227"/>
      <c r="IZ163" s="227"/>
      <c r="JA163" s="227"/>
      <c r="JB163" s="227"/>
      <c r="JC163" s="227"/>
      <c r="JD163" s="227"/>
      <c r="JE163" s="227"/>
      <c r="JF163" s="227"/>
      <c r="JG163" s="227"/>
      <c r="JH163" s="227"/>
      <c r="JI163" s="227"/>
      <c r="JJ163" s="227"/>
      <c r="JK163" s="227"/>
      <c r="JL163" s="227"/>
      <c r="JM163" s="227"/>
      <c r="JN163" s="227"/>
      <c r="JO163" s="227"/>
      <c r="JP163" s="227"/>
      <c r="JQ163" s="227"/>
      <c r="JR163" s="227"/>
      <c r="JS163" s="227"/>
      <c r="JT163" s="227"/>
      <c r="JU163" s="227"/>
      <c r="JV163" s="227"/>
      <c r="JW163" s="227"/>
      <c r="JX163" s="227"/>
      <c r="JY163" s="227"/>
      <c r="JZ163" s="227"/>
      <c r="KA163" s="227"/>
      <c r="KB163" s="227"/>
      <c r="KC163" s="227"/>
      <c r="KD163" s="227"/>
      <c r="KE163" s="227"/>
      <c r="KF163" s="227"/>
      <c r="KG163" s="227"/>
      <c r="KH163" s="227"/>
      <c r="KI163" s="227"/>
      <c r="KJ163" s="227"/>
      <c r="KK163" s="227"/>
      <c r="KL163" s="227"/>
      <c r="KM163" s="227"/>
      <c r="KN163" s="227"/>
      <c r="KO163" s="227"/>
      <c r="KP163" s="227"/>
      <c r="KQ163" s="227"/>
      <c r="KR163" s="227"/>
      <c r="KS163" s="227"/>
      <c r="KT163" s="227"/>
      <c r="KU163" s="227"/>
      <c r="KV163" s="227"/>
      <c r="KW163" s="479"/>
    </row>
    <row r="164" spans="1:309" s="226" customFormat="1" ht="21" customHeight="1" thickBot="1">
      <c r="A164" s="109"/>
      <c r="B164" s="112">
        <v>158</v>
      </c>
      <c r="C164" s="116"/>
      <c r="D164" s="136" t="str">
        <f t="shared" si="17"/>
        <v/>
      </c>
      <c r="E164" s="138" t="str">
        <f t="shared" si="18"/>
        <v/>
      </c>
      <c r="F164" s="138" t="str">
        <f t="shared" si="19"/>
        <v/>
      </c>
      <c r="G164" s="138" t="str">
        <f t="shared" si="20"/>
        <v/>
      </c>
      <c r="H164" s="138" t="str">
        <f t="shared" si="21"/>
        <v/>
      </c>
      <c r="I164" s="228"/>
      <c r="J164" s="228"/>
      <c r="K164" s="228"/>
      <c r="L164" s="228"/>
      <c r="M164" s="228"/>
      <c r="N164" s="228"/>
      <c r="O164" s="228"/>
      <c r="P164" s="228"/>
      <c r="Q164" s="228"/>
      <c r="R164" s="228"/>
      <c r="S164" s="228"/>
      <c r="T164" s="228"/>
      <c r="U164" s="228"/>
      <c r="V164" s="228"/>
      <c r="W164" s="228"/>
      <c r="X164" s="228"/>
      <c r="Y164" s="228"/>
      <c r="Z164" s="228"/>
      <c r="AA164" s="228"/>
      <c r="AB164" s="228"/>
      <c r="AC164" s="228"/>
      <c r="AD164" s="228"/>
      <c r="AE164" s="228"/>
      <c r="AF164" s="228"/>
      <c r="AG164" s="228"/>
      <c r="AH164" s="228"/>
      <c r="AI164" s="228"/>
      <c r="AJ164" s="228"/>
      <c r="AK164" s="228"/>
      <c r="AL164" s="228"/>
      <c r="AM164" s="228"/>
      <c r="AN164" s="228"/>
      <c r="AO164" s="228"/>
      <c r="AP164" s="228"/>
      <c r="AQ164" s="228"/>
      <c r="AR164" s="228"/>
      <c r="AS164" s="228"/>
      <c r="AT164" s="228"/>
      <c r="AU164" s="228"/>
      <c r="AV164" s="228"/>
      <c r="AW164" s="228"/>
      <c r="AX164" s="228"/>
      <c r="AY164" s="228"/>
      <c r="AZ164" s="228"/>
      <c r="BA164" s="228"/>
      <c r="BB164" s="228"/>
      <c r="BC164" s="228"/>
      <c r="BD164" s="228"/>
      <c r="BE164" s="228"/>
      <c r="BF164" s="228"/>
      <c r="BG164" s="228"/>
      <c r="BH164" s="228"/>
      <c r="BI164" s="228"/>
      <c r="BJ164" s="228"/>
      <c r="BK164" s="228"/>
      <c r="BL164" s="228"/>
      <c r="BM164" s="228"/>
      <c r="BN164" s="228"/>
      <c r="BO164" s="228"/>
      <c r="BP164" s="228"/>
      <c r="BQ164" s="228"/>
      <c r="BR164" s="228"/>
      <c r="BS164" s="228"/>
      <c r="BT164" s="228"/>
      <c r="BU164" s="228"/>
      <c r="BV164" s="228"/>
      <c r="BW164" s="228"/>
      <c r="BX164" s="228"/>
      <c r="BY164" s="228"/>
      <c r="BZ164" s="228"/>
      <c r="CA164" s="228"/>
      <c r="CB164" s="228"/>
      <c r="CC164" s="228"/>
      <c r="CD164" s="228"/>
      <c r="CE164" s="228"/>
      <c r="CF164" s="228"/>
      <c r="CG164" s="228"/>
      <c r="CH164" s="228"/>
      <c r="CI164" s="228"/>
      <c r="CJ164" s="228"/>
      <c r="CK164" s="228"/>
      <c r="CL164" s="228"/>
      <c r="CM164" s="228"/>
      <c r="CN164" s="228"/>
      <c r="CO164" s="228"/>
      <c r="CP164" s="228"/>
      <c r="CQ164" s="228"/>
      <c r="CR164" s="228"/>
      <c r="CS164" s="228"/>
      <c r="CT164" s="228"/>
      <c r="CU164" s="228"/>
      <c r="CV164" s="228"/>
      <c r="CW164" s="228"/>
      <c r="CX164" s="228"/>
      <c r="CY164" s="228"/>
      <c r="CZ164" s="228"/>
      <c r="DA164" s="228"/>
      <c r="DB164" s="228"/>
      <c r="DC164" s="228"/>
      <c r="DD164" s="228"/>
      <c r="DE164" s="228"/>
      <c r="DF164" s="228"/>
      <c r="DG164" s="228"/>
      <c r="DH164" s="228"/>
      <c r="DI164" s="228"/>
      <c r="DJ164" s="228"/>
      <c r="DK164" s="228"/>
      <c r="DL164" s="228"/>
      <c r="DM164" s="228"/>
      <c r="DN164" s="228"/>
      <c r="DO164" s="228"/>
      <c r="DP164" s="228"/>
      <c r="DQ164" s="228"/>
      <c r="DR164" s="228"/>
      <c r="DS164" s="228"/>
      <c r="DT164" s="228"/>
      <c r="DU164" s="228"/>
      <c r="DV164" s="228"/>
      <c r="DW164" s="228"/>
      <c r="DX164" s="228"/>
      <c r="DY164" s="228"/>
      <c r="DZ164" s="228"/>
      <c r="EA164" s="228"/>
      <c r="EB164" s="228"/>
      <c r="EC164" s="228"/>
      <c r="ED164" s="228"/>
      <c r="EE164" s="228"/>
      <c r="EF164" s="228"/>
      <c r="EG164" s="228"/>
      <c r="EH164" s="228"/>
      <c r="EI164" s="228"/>
      <c r="EJ164" s="228"/>
      <c r="EK164" s="228"/>
      <c r="EL164" s="228"/>
      <c r="EM164" s="228"/>
      <c r="EN164" s="228"/>
      <c r="EO164" s="228"/>
      <c r="EP164" s="228"/>
      <c r="EQ164" s="228"/>
      <c r="ER164" s="228"/>
      <c r="ES164" s="228"/>
      <c r="ET164" s="228"/>
      <c r="EU164" s="228"/>
      <c r="EV164" s="228"/>
      <c r="EW164" s="228"/>
      <c r="EX164" s="228"/>
      <c r="EY164" s="228"/>
      <c r="EZ164" s="228"/>
      <c r="FA164" s="228"/>
      <c r="FB164" s="228"/>
      <c r="FC164" s="228"/>
      <c r="FD164" s="228"/>
      <c r="FE164" s="228"/>
      <c r="FF164" s="228"/>
      <c r="FG164" s="228"/>
      <c r="FH164" s="228"/>
      <c r="FI164" s="228"/>
      <c r="FJ164" s="228"/>
      <c r="FK164" s="228"/>
      <c r="FL164" s="228"/>
      <c r="FM164" s="228"/>
      <c r="FN164" s="228"/>
      <c r="FO164" s="228"/>
      <c r="FP164" s="228"/>
      <c r="FQ164" s="228"/>
      <c r="FR164" s="228"/>
      <c r="FS164" s="228"/>
      <c r="FT164" s="228"/>
      <c r="FU164" s="228"/>
      <c r="FV164" s="228"/>
      <c r="FW164" s="228"/>
      <c r="FX164" s="228"/>
      <c r="FY164" s="228"/>
      <c r="FZ164" s="228"/>
      <c r="GA164" s="228"/>
      <c r="GB164" s="228"/>
      <c r="GC164" s="228"/>
      <c r="GD164" s="228"/>
      <c r="GE164" s="228"/>
      <c r="GF164" s="228"/>
      <c r="GG164" s="228"/>
      <c r="GH164" s="228"/>
      <c r="GI164" s="228"/>
      <c r="GJ164" s="228"/>
      <c r="GK164" s="228"/>
      <c r="GL164" s="228"/>
      <c r="GM164" s="228"/>
      <c r="GN164" s="228"/>
      <c r="GO164" s="228"/>
      <c r="GP164" s="228"/>
      <c r="GQ164" s="228"/>
      <c r="GR164" s="228"/>
      <c r="GS164" s="228"/>
      <c r="GT164" s="228"/>
      <c r="GU164" s="228"/>
      <c r="GV164" s="228"/>
      <c r="GW164" s="228"/>
      <c r="GX164" s="228"/>
      <c r="GY164" s="228"/>
      <c r="GZ164" s="228"/>
      <c r="HA164" s="228"/>
      <c r="HB164" s="228"/>
      <c r="HC164" s="228"/>
      <c r="HD164" s="228"/>
      <c r="HE164" s="228"/>
      <c r="HF164" s="228"/>
      <c r="HG164" s="228"/>
      <c r="HH164" s="228"/>
      <c r="HI164" s="228"/>
      <c r="HJ164" s="228"/>
      <c r="HK164" s="228"/>
      <c r="HL164" s="228"/>
      <c r="HM164" s="228"/>
      <c r="HN164" s="228"/>
      <c r="HO164" s="228"/>
      <c r="HP164" s="228"/>
      <c r="HQ164" s="228"/>
      <c r="HR164" s="228"/>
      <c r="HS164" s="228"/>
      <c r="HT164" s="228"/>
      <c r="HU164" s="228"/>
      <c r="HV164" s="228"/>
      <c r="HW164" s="228"/>
      <c r="HX164" s="228"/>
      <c r="HY164" s="228"/>
      <c r="HZ164" s="228"/>
      <c r="IA164" s="228"/>
      <c r="IB164" s="228"/>
      <c r="IC164" s="228"/>
      <c r="ID164" s="228"/>
      <c r="IE164" s="228"/>
      <c r="IF164" s="228"/>
      <c r="IG164" s="228"/>
      <c r="IH164" s="228"/>
      <c r="II164" s="228"/>
      <c r="IJ164" s="228"/>
      <c r="IK164" s="228"/>
      <c r="IL164" s="228"/>
      <c r="IM164" s="228"/>
      <c r="IN164" s="228"/>
      <c r="IO164" s="228"/>
      <c r="IP164" s="228"/>
      <c r="IQ164" s="228"/>
      <c r="IR164" s="228"/>
      <c r="IS164" s="228"/>
      <c r="IT164" s="228"/>
      <c r="IU164" s="228"/>
      <c r="IV164" s="228"/>
      <c r="IW164" s="228"/>
      <c r="IX164" s="228"/>
      <c r="IY164" s="228"/>
      <c r="IZ164" s="228"/>
      <c r="JA164" s="228"/>
      <c r="JB164" s="228"/>
      <c r="JC164" s="228"/>
      <c r="JD164" s="228"/>
      <c r="JE164" s="228"/>
      <c r="JF164" s="228"/>
      <c r="JG164" s="228"/>
      <c r="JH164" s="228"/>
      <c r="JI164" s="228"/>
      <c r="JJ164" s="228"/>
      <c r="JK164" s="228"/>
      <c r="JL164" s="228"/>
      <c r="JM164" s="228"/>
      <c r="JN164" s="228"/>
      <c r="JO164" s="228"/>
      <c r="JP164" s="228"/>
      <c r="JQ164" s="228"/>
      <c r="JR164" s="228"/>
      <c r="JS164" s="228"/>
      <c r="JT164" s="228"/>
      <c r="JU164" s="228"/>
      <c r="JV164" s="228"/>
      <c r="JW164" s="228"/>
      <c r="JX164" s="228"/>
      <c r="JY164" s="228"/>
      <c r="JZ164" s="228"/>
      <c r="KA164" s="228"/>
      <c r="KB164" s="228"/>
      <c r="KC164" s="228"/>
      <c r="KD164" s="228"/>
      <c r="KE164" s="228"/>
      <c r="KF164" s="228"/>
      <c r="KG164" s="228"/>
      <c r="KH164" s="228"/>
      <c r="KI164" s="228"/>
      <c r="KJ164" s="228"/>
      <c r="KK164" s="228"/>
      <c r="KL164" s="228"/>
      <c r="KM164" s="228"/>
      <c r="KN164" s="228"/>
      <c r="KO164" s="228"/>
      <c r="KP164" s="228"/>
      <c r="KQ164" s="228"/>
      <c r="KR164" s="228"/>
      <c r="KS164" s="228"/>
      <c r="KT164" s="228"/>
      <c r="KU164" s="228"/>
      <c r="KV164" s="228"/>
      <c r="KW164" s="479"/>
    </row>
    <row r="165" spans="1:309" s="226" customFormat="1" ht="21" customHeight="1">
      <c r="A165" s="109"/>
      <c r="B165" s="112">
        <v>159</v>
      </c>
      <c r="C165" s="53"/>
      <c r="D165" s="132" t="str">
        <f t="shared" si="17"/>
        <v/>
      </c>
      <c r="E165" s="132" t="str">
        <f t="shared" si="18"/>
        <v/>
      </c>
      <c r="F165" s="132" t="str">
        <f t="shared" si="19"/>
        <v/>
      </c>
      <c r="G165" s="132" t="str">
        <f t="shared" si="20"/>
        <v/>
      </c>
      <c r="H165" s="213" t="str">
        <f t="shared" si="21"/>
        <v/>
      </c>
      <c r="I165" s="227"/>
      <c r="J165" s="227"/>
      <c r="K165" s="227"/>
      <c r="L165" s="227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227"/>
      <c r="Y165" s="227"/>
      <c r="Z165" s="227"/>
      <c r="AA165" s="227"/>
      <c r="AB165" s="227"/>
      <c r="AC165" s="227"/>
      <c r="AD165" s="227"/>
      <c r="AE165" s="227"/>
      <c r="AF165" s="227"/>
      <c r="AG165" s="227"/>
      <c r="AH165" s="227"/>
      <c r="AI165" s="227"/>
      <c r="AJ165" s="227"/>
      <c r="AK165" s="227"/>
      <c r="AL165" s="227"/>
      <c r="AM165" s="227"/>
      <c r="AN165" s="227"/>
      <c r="AO165" s="227"/>
      <c r="AP165" s="227"/>
      <c r="AQ165" s="227"/>
      <c r="AR165" s="227"/>
      <c r="AS165" s="227"/>
      <c r="AT165" s="227"/>
      <c r="AU165" s="227"/>
      <c r="AV165" s="227"/>
      <c r="AW165" s="227"/>
      <c r="AX165" s="227"/>
      <c r="AY165" s="227"/>
      <c r="AZ165" s="227"/>
      <c r="BA165" s="227"/>
      <c r="BB165" s="227"/>
      <c r="BC165" s="227"/>
      <c r="BD165" s="227"/>
      <c r="BE165" s="227"/>
      <c r="BF165" s="227"/>
      <c r="BG165" s="227"/>
      <c r="BH165" s="227"/>
      <c r="BI165" s="227"/>
      <c r="BJ165" s="227"/>
      <c r="BK165" s="227"/>
      <c r="BL165" s="227"/>
      <c r="BM165" s="227"/>
      <c r="BN165" s="227"/>
      <c r="BO165" s="227"/>
      <c r="BP165" s="227"/>
      <c r="BQ165" s="227"/>
      <c r="BR165" s="227"/>
      <c r="BS165" s="227"/>
      <c r="BT165" s="227"/>
      <c r="BU165" s="227"/>
      <c r="BV165" s="227"/>
      <c r="BW165" s="227"/>
      <c r="BX165" s="227"/>
      <c r="BY165" s="227"/>
      <c r="BZ165" s="227"/>
      <c r="CA165" s="227"/>
      <c r="CB165" s="227"/>
      <c r="CC165" s="227"/>
      <c r="CD165" s="227"/>
      <c r="CE165" s="227"/>
      <c r="CF165" s="227"/>
      <c r="CG165" s="227"/>
      <c r="CH165" s="227"/>
      <c r="CI165" s="227"/>
      <c r="CJ165" s="227"/>
      <c r="CK165" s="227"/>
      <c r="CL165" s="227"/>
      <c r="CM165" s="227"/>
      <c r="CN165" s="227"/>
      <c r="CO165" s="227"/>
      <c r="CP165" s="227"/>
      <c r="CQ165" s="227"/>
      <c r="CR165" s="227"/>
      <c r="CS165" s="227"/>
      <c r="CT165" s="227"/>
      <c r="CU165" s="227"/>
      <c r="CV165" s="227"/>
      <c r="CW165" s="227"/>
      <c r="CX165" s="227"/>
      <c r="CY165" s="227"/>
      <c r="CZ165" s="227"/>
      <c r="DA165" s="227"/>
      <c r="DB165" s="227"/>
      <c r="DC165" s="227"/>
      <c r="DD165" s="227"/>
      <c r="DE165" s="227"/>
      <c r="DF165" s="227"/>
      <c r="DG165" s="227"/>
      <c r="DH165" s="227"/>
      <c r="DI165" s="227"/>
      <c r="DJ165" s="227"/>
      <c r="DK165" s="227"/>
      <c r="DL165" s="227"/>
      <c r="DM165" s="227"/>
      <c r="DN165" s="227"/>
      <c r="DO165" s="227"/>
      <c r="DP165" s="227"/>
      <c r="DQ165" s="227"/>
      <c r="DR165" s="227"/>
      <c r="DS165" s="227"/>
      <c r="DT165" s="227"/>
      <c r="DU165" s="227"/>
      <c r="DV165" s="227"/>
      <c r="DW165" s="227"/>
      <c r="DX165" s="227"/>
      <c r="DY165" s="227"/>
      <c r="DZ165" s="227"/>
      <c r="EA165" s="227"/>
      <c r="EB165" s="227"/>
      <c r="EC165" s="227"/>
      <c r="ED165" s="227"/>
      <c r="EE165" s="227"/>
      <c r="EF165" s="227"/>
      <c r="EG165" s="227"/>
      <c r="EH165" s="227"/>
      <c r="EI165" s="227"/>
      <c r="EJ165" s="227"/>
      <c r="EK165" s="227"/>
      <c r="EL165" s="227"/>
      <c r="EM165" s="227"/>
      <c r="EN165" s="227"/>
      <c r="EO165" s="227"/>
      <c r="EP165" s="227"/>
      <c r="EQ165" s="227"/>
      <c r="ER165" s="227"/>
      <c r="ES165" s="227"/>
      <c r="ET165" s="227"/>
      <c r="EU165" s="227"/>
      <c r="EV165" s="227"/>
      <c r="EW165" s="227"/>
      <c r="EX165" s="227"/>
      <c r="EY165" s="227"/>
      <c r="EZ165" s="227"/>
      <c r="FA165" s="227"/>
      <c r="FB165" s="227"/>
      <c r="FC165" s="227"/>
      <c r="FD165" s="227"/>
      <c r="FE165" s="227"/>
      <c r="FF165" s="227"/>
      <c r="FG165" s="227"/>
      <c r="FH165" s="227"/>
      <c r="FI165" s="227"/>
      <c r="FJ165" s="227"/>
      <c r="FK165" s="227"/>
      <c r="FL165" s="227"/>
      <c r="FM165" s="227"/>
      <c r="FN165" s="227"/>
      <c r="FO165" s="227"/>
      <c r="FP165" s="227"/>
      <c r="FQ165" s="227"/>
      <c r="FR165" s="227"/>
      <c r="FS165" s="227"/>
      <c r="FT165" s="227"/>
      <c r="FU165" s="227"/>
      <c r="FV165" s="227"/>
      <c r="FW165" s="227"/>
      <c r="FX165" s="227"/>
      <c r="FY165" s="227"/>
      <c r="FZ165" s="227"/>
      <c r="GA165" s="227"/>
      <c r="GB165" s="227"/>
      <c r="GC165" s="227"/>
      <c r="GD165" s="227"/>
      <c r="GE165" s="227"/>
      <c r="GF165" s="227"/>
      <c r="GG165" s="227"/>
      <c r="GH165" s="227"/>
      <c r="GI165" s="227"/>
      <c r="GJ165" s="227"/>
      <c r="GK165" s="227"/>
      <c r="GL165" s="227"/>
      <c r="GM165" s="227"/>
      <c r="GN165" s="227"/>
      <c r="GO165" s="227"/>
      <c r="GP165" s="227"/>
      <c r="GQ165" s="227"/>
      <c r="GR165" s="227"/>
      <c r="GS165" s="227"/>
      <c r="GT165" s="227"/>
      <c r="GU165" s="227"/>
      <c r="GV165" s="227"/>
      <c r="GW165" s="227"/>
      <c r="GX165" s="227"/>
      <c r="GY165" s="227"/>
      <c r="GZ165" s="227"/>
      <c r="HA165" s="227"/>
      <c r="HB165" s="227"/>
      <c r="HC165" s="227"/>
      <c r="HD165" s="227"/>
      <c r="HE165" s="227"/>
      <c r="HF165" s="227"/>
      <c r="HG165" s="227"/>
      <c r="HH165" s="227"/>
      <c r="HI165" s="227"/>
      <c r="HJ165" s="227"/>
      <c r="HK165" s="227"/>
      <c r="HL165" s="227"/>
      <c r="HM165" s="227"/>
      <c r="HN165" s="227"/>
      <c r="HO165" s="227"/>
      <c r="HP165" s="227"/>
      <c r="HQ165" s="227"/>
      <c r="HR165" s="227"/>
      <c r="HS165" s="227"/>
      <c r="HT165" s="227"/>
      <c r="HU165" s="227"/>
      <c r="HV165" s="227"/>
      <c r="HW165" s="227"/>
      <c r="HX165" s="227"/>
      <c r="HY165" s="227"/>
      <c r="HZ165" s="227"/>
      <c r="IA165" s="227"/>
      <c r="IB165" s="227"/>
      <c r="IC165" s="227"/>
      <c r="ID165" s="227"/>
      <c r="IE165" s="227"/>
      <c r="IF165" s="227"/>
      <c r="IG165" s="227"/>
      <c r="IH165" s="227"/>
      <c r="II165" s="227"/>
      <c r="IJ165" s="227"/>
      <c r="IK165" s="227"/>
      <c r="IL165" s="227"/>
      <c r="IM165" s="227"/>
      <c r="IN165" s="227"/>
      <c r="IO165" s="227"/>
      <c r="IP165" s="227"/>
      <c r="IQ165" s="227"/>
      <c r="IR165" s="227"/>
      <c r="IS165" s="227"/>
      <c r="IT165" s="227"/>
      <c r="IU165" s="227"/>
      <c r="IV165" s="227"/>
      <c r="IW165" s="227"/>
      <c r="IX165" s="227"/>
      <c r="IY165" s="227"/>
      <c r="IZ165" s="227"/>
      <c r="JA165" s="227"/>
      <c r="JB165" s="227"/>
      <c r="JC165" s="227"/>
      <c r="JD165" s="227"/>
      <c r="JE165" s="227"/>
      <c r="JF165" s="227"/>
      <c r="JG165" s="227"/>
      <c r="JH165" s="227"/>
      <c r="JI165" s="227"/>
      <c r="JJ165" s="227"/>
      <c r="JK165" s="227"/>
      <c r="JL165" s="227"/>
      <c r="JM165" s="227"/>
      <c r="JN165" s="227"/>
      <c r="JO165" s="227"/>
      <c r="JP165" s="227"/>
      <c r="JQ165" s="227"/>
      <c r="JR165" s="227"/>
      <c r="JS165" s="227"/>
      <c r="JT165" s="227"/>
      <c r="JU165" s="227"/>
      <c r="JV165" s="227"/>
      <c r="JW165" s="227"/>
      <c r="JX165" s="227"/>
      <c r="JY165" s="227"/>
      <c r="JZ165" s="227"/>
      <c r="KA165" s="227"/>
      <c r="KB165" s="227"/>
      <c r="KC165" s="227"/>
      <c r="KD165" s="227"/>
      <c r="KE165" s="227"/>
      <c r="KF165" s="227"/>
      <c r="KG165" s="227"/>
      <c r="KH165" s="227"/>
      <c r="KI165" s="227"/>
      <c r="KJ165" s="227"/>
      <c r="KK165" s="227"/>
      <c r="KL165" s="227"/>
      <c r="KM165" s="227"/>
      <c r="KN165" s="227"/>
      <c r="KO165" s="227"/>
      <c r="KP165" s="227"/>
      <c r="KQ165" s="227"/>
      <c r="KR165" s="227"/>
      <c r="KS165" s="227"/>
      <c r="KT165" s="227"/>
      <c r="KU165" s="227"/>
      <c r="KV165" s="227"/>
      <c r="KW165" s="479"/>
    </row>
    <row r="166" spans="1:309" s="226" customFormat="1" ht="21" customHeight="1" thickBot="1">
      <c r="A166" s="109"/>
      <c r="B166" s="112">
        <v>160</v>
      </c>
      <c r="C166" s="116"/>
      <c r="D166" s="136" t="str">
        <f t="shared" si="17"/>
        <v/>
      </c>
      <c r="E166" s="138" t="str">
        <f t="shared" si="18"/>
        <v/>
      </c>
      <c r="F166" s="138" t="str">
        <f t="shared" si="19"/>
        <v/>
      </c>
      <c r="G166" s="138" t="str">
        <f t="shared" si="20"/>
        <v/>
      </c>
      <c r="H166" s="138" t="str">
        <f t="shared" si="21"/>
        <v/>
      </c>
      <c r="I166" s="228"/>
      <c r="J166" s="228"/>
      <c r="K166" s="228"/>
      <c r="L166" s="228"/>
      <c r="M166" s="228"/>
      <c r="N166" s="228"/>
      <c r="O166" s="228"/>
      <c r="P166" s="228"/>
      <c r="Q166" s="228"/>
      <c r="R166" s="228"/>
      <c r="S166" s="228"/>
      <c r="T166" s="228"/>
      <c r="U166" s="228"/>
      <c r="V166" s="228"/>
      <c r="W166" s="228"/>
      <c r="X166" s="228"/>
      <c r="Y166" s="228"/>
      <c r="Z166" s="228"/>
      <c r="AA166" s="228"/>
      <c r="AB166" s="228"/>
      <c r="AC166" s="228"/>
      <c r="AD166" s="228"/>
      <c r="AE166" s="228"/>
      <c r="AF166" s="228"/>
      <c r="AG166" s="228"/>
      <c r="AH166" s="228"/>
      <c r="AI166" s="228"/>
      <c r="AJ166" s="228"/>
      <c r="AK166" s="228"/>
      <c r="AL166" s="228"/>
      <c r="AM166" s="228"/>
      <c r="AN166" s="228"/>
      <c r="AO166" s="228"/>
      <c r="AP166" s="228"/>
      <c r="AQ166" s="228"/>
      <c r="AR166" s="228"/>
      <c r="AS166" s="228"/>
      <c r="AT166" s="228"/>
      <c r="AU166" s="228"/>
      <c r="AV166" s="228"/>
      <c r="AW166" s="228"/>
      <c r="AX166" s="228"/>
      <c r="AY166" s="228"/>
      <c r="AZ166" s="228"/>
      <c r="BA166" s="228"/>
      <c r="BB166" s="228"/>
      <c r="BC166" s="228"/>
      <c r="BD166" s="228"/>
      <c r="BE166" s="228"/>
      <c r="BF166" s="228"/>
      <c r="BG166" s="228"/>
      <c r="BH166" s="228"/>
      <c r="BI166" s="228"/>
      <c r="BJ166" s="228"/>
      <c r="BK166" s="228"/>
      <c r="BL166" s="228"/>
      <c r="BM166" s="228"/>
      <c r="BN166" s="228"/>
      <c r="BO166" s="228"/>
      <c r="BP166" s="228"/>
      <c r="BQ166" s="228"/>
      <c r="BR166" s="228"/>
      <c r="BS166" s="228"/>
      <c r="BT166" s="228"/>
      <c r="BU166" s="228"/>
      <c r="BV166" s="228"/>
      <c r="BW166" s="228"/>
      <c r="BX166" s="228"/>
      <c r="BY166" s="228"/>
      <c r="BZ166" s="228"/>
      <c r="CA166" s="228"/>
      <c r="CB166" s="228"/>
      <c r="CC166" s="228"/>
      <c r="CD166" s="228"/>
      <c r="CE166" s="228"/>
      <c r="CF166" s="228"/>
      <c r="CG166" s="228"/>
      <c r="CH166" s="228"/>
      <c r="CI166" s="228"/>
      <c r="CJ166" s="228"/>
      <c r="CK166" s="228"/>
      <c r="CL166" s="228"/>
      <c r="CM166" s="228"/>
      <c r="CN166" s="228"/>
      <c r="CO166" s="228"/>
      <c r="CP166" s="228"/>
      <c r="CQ166" s="228"/>
      <c r="CR166" s="228"/>
      <c r="CS166" s="228"/>
      <c r="CT166" s="228"/>
      <c r="CU166" s="228"/>
      <c r="CV166" s="228"/>
      <c r="CW166" s="228"/>
      <c r="CX166" s="228"/>
      <c r="CY166" s="228"/>
      <c r="CZ166" s="228"/>
      <c r="DA166" s="228"/>
      <c r="DB166" s="228"/>
      <c r="DC166" s="228"/>
      <c r="DD166" s="228"/>
      <c r="DE166" s="228"/>
      <c r="DF166" s="228"/>
      <c r="DG166" s="228"/>
      <c r="DH166" s="228"/>
      <c r="DI166" s="228"/>
      <c r="DJ166" s="228"/>
      <c r="DK166" s="228"/>
      <c r="DL166" s="228"/>
      <c r="DM166" s="228"/>
      <c r="DN166" s="228"/>
      <c r="DO166" s="228"/>
      <c r="DP166" s="228"/>
      <c r="DQ166" s="228"/>
      <c r="DR166" s="228"/>
      <c r="DS166" s="228"/>
      <c r="DT166" s="228"/>
      <c r="DU166" s="228"/>
      <c r="DV166" s="228"/>
      <c r="DW166" s="228"/>
      <c r="DX166" s="228"/>
      <c r="DY166" s="228"/>
      <c r="DZ166" s="228"/>
      <c r="EA166" s="228"/>
      <c r="EB166" s="228"/>
      <c r="EC166" s="228"/>
      <c r="ED166" s="228"/>
      <c r="EE166" s="228"/>
      <c r="EF166" s="228"/>
      <c r="EG166" s="228"/>
      <c r="EH166" s="228"/>
      <c r="EI166" s="228"/>
      <c r="EJ166" s="228"/>
      <c r="EK166" s="228"/>
      <c r="EL166" s="228"/>
      <c r="EM166" s="228"/>
      <c r="EN166" s="228"/>
      <c r="EO166" s="228"/>
      <c r="EP166" s="228"/>
      <c r="EQ166" s="228"/>
      <c r="ER166" s="228"/>
      <c r="ES166" s="228"/>
      <c r="ET166" s="228"/>
      <c r="EU166" s="228"/>
      <c r="EV166" s="228"/>
      <c r="EW166" s="228"/>
      <c r="EX166" s="228"/>
      <c r="EY166" s="228"/>
      <c r="EZ166" s="228"/>
      <c r="FA166" s="228"/>
      <c r="FB166" s="228"/>
      <c r="FC166" s="228"/>
      <c r="FD166" s="228"/>
      <c r="FE166" s="228"/>
      <c r="FF166" s="228"/>
      <c r="FG166" s="228"/>
      <c r="FH166" s="228"/>
      <c r="FI166" s="228"/>
      <c r="FJ166" s="228"/>
      <c r="FK166" s="228"/>
      <c r="FL166" s="228"/>
      <c r="FM166" s="228"/>
      <c r="FN166" s="228"/>
      <c r="FO166" s="228"/>
      <c r="FP166" s="228"/>
      <c r="FQ166" s="228"/>
      <c r="FR166" s="228"/>
      <c r="FS166" s="228"/>
      <c r="FT166" s="228"/>
      <c r="FU166" s="228"/>
      <c r="FV166" s="228"/>
      <c r="FW166" s="228"/>
      <c r="FX166" s="228"/>
      <c r="FY166" s="228"/>
      <c r="FZ166" s="228"/>
      <c r="GA166" s="228"/>
      <c r="GB166" s="228"/>
      <c r="GC166" s="228"/>
      <c r="GD166" s="228"/>
      <c r="GE166" s="228"/>
      <c r="GF166" s="228"/>
      <c r="GG166" s="228"/>
      <c r="GH166" s="228"/>
      <c r="GI166" s="228"/>
      <c r="GJ166" s="228"/>
      <c r="GK166" s="228"/>
      <c r="GL166" s="228"/>
      <c r="GM166" s="228"/>
      <c r="GN166" s="228"/>
      <c r="GO166" s="228"/>
      <c r="GP166" s="228"/>
      <c r="GQ166" s="228"/>
      <c r="GR166" s="228"/>
      <c r="GS166" s="228"/>
      <c r="GT166" s="228"/>
      <c r="GU166" s="228"/>
      <c r="GV166" s="228"/>
      <c r="GW166" s="228"/>
      <c r="GX166" s="228"/>
      <c r="GY166" s="228"/>
      <c r="GZ166" s="228"/>
      <c r="HA166" s="228"/>
      <c r="HB166" s="228"/>
      <c r="HC166" s="228"/>
      <c r="HD166" s="228"/>
      <c r="HE166" s="228"/>
      <c r="HF166" s="228"/>
      <c r="HG166" s="228"/>
      <c r="HH166" s="228"/>
      <c r="HI166" s="228"/>
      <c r="HJ166" s="228"/>
      <c r="HK166" s="228"/>
      <c r="HL166" s="228"/>
      <c r="HM166" s="228"/>
      <c r="HN166" s="228"/>
      <c r="HO166" s="228"/>
      <c r="HP166" s="228"/>
      <c r="HQ166" s="228"/>
      <c r="HR166" s="228"/>
      <c r="HS166" s="228"/>
      <c r="HT166" s="228"/>
      <c r="HU166" s="228"/>
      <c r="HV166" s="228"/>
      <c r="HW166" s="228"/>
      <c r="HX166" s="228"/>
      <c r="HY166" s="228"/>
      <c r="HZ166" s="228"/>
      <c r="IA166" s="228"/>
      <c r="IB166" s="228"/>
      <c r="IC166" s="228"/>
      <c r="ID166" s="228"/>
      <c r="IE166" s="228"/>
      <c r="IF166" s="228"/>
      <c r="IG166" s="228"/>
      <c r="IH166" s="228"/>
      <c r="II166" s="228"/>
      <c r="IJ166" s="228"/>
      <c r="IK166" s="228"/>
      <c r="IL166" s="228"/>
      <c r="IM166" s="228"/>
      <c r="IN166" s="228"/>
      <c r="IO166" s="228"/>
      <c r="IP166" s="228"/>
      <c r="IQ166" s="228"/>
      <c r="IR166" s="228"/>
      <c r="IS166" s="228"/>
      <c r="IT166" s="228"/>
      <c r="IU166" s="228"/>
      <c r="IV166" s="228"/>
      <c r="IW166" s="228"/>
      <c r="IX166" s="228"/>
      <c r="IY166" s="228"/>
      <c r="IZ166" s="228"/>
      <c r="JA166" s="228"/>
      <c r="JB166" s="228"/>
      <c r="JC166" s="228"/>
      <c r="JD166" s="228"/>
      <c r="JE166" s="228"/>
      <c r="JF166" s="228"/>
      <c r="JG166" s="228"/>
      <c r="JH166" s="228"/>
      <c r="JI166" s="228"/>
      <c r="JJ166" s="228"/>
      <c r="JK166" s="228"/>
      <c r="JL166" s="228"/>
      <c r="JM166" s="228"/>
      <c r="JN166" s="228"/>
      <c r="JO166" s="228"/>
      <c r="JP166" s="228"/>
      <c r="JQ166" s="228"/>
      <c r="JR166" s="228"/>
      <c r="JS166" s="228"/>
      <c r="JT166" s="228"/>
      <c r="JU166" s="228"/>
      <c r="JV166" s="228"/>
      <c r="JW166" s="228"/>
      <c r="JX166" s="228"/>
      <c r="JY166" s="228"/>
      <c r="JZ166" s="228"/>
      <c r="KA166" s="228"/>
      <c r="KB166" s="228"/>
      <c r="KC166" s="228"/>
      <c r="KD166" s="228"/>
      <c r="KE166" s="228"/>
      <c r="KF166" s="228"/>
      <c r="KG166" s="228"/>
      <c r="KH166" s="228"/>
      <c r="KI166" s="228"/>
      <c r="KJ166" s="228"/>
      <c r="KK166" s="228"/>
      <c r="KL166" s="228"/>
      <c r="KM166" s="228"/>
      <c r="KN166" s="228"/>
      <c r="KO166" s="228"/>
      <c r="KP166" s="228"/>
      <c r="KQ166" s="228"/>
      <c r="KR166" s="228"/>
      <c r="KS166" s="228"/>
      <c r="KT166" s="228"/>
      <c r="KU166" s="228"/>
      <c r="KV166" s="228"/>
      <c r="KW166" s="479"/>
    </row>
    <row r="167" spans="1:309" s="226" customFormat="1" ht="21" customHeight="1">
      <c r="A167" s="109"/>
      <c r="B167" s="112">
        <v>161</v>
      </c>
      <c r="C167" s="53"/>
      <c r="D167" s="132" t="str">
        <f t="shared" si="17"/>
        <v/>
      </c>
      <c r="E167" s="132" t="str">
        <f t="shared" si="18"/>
        <v/>
      </c>
      <c r="F167" s="132" t="str">
        <f t="shared" si="19"/>
        <v/>
      </c>
      <c r="G167" s="132" t="str">
        <f t="shared" si="20"/>
        <v/>
      </c>
      <c r="H167" s="213" t="str">
        <f t="shared" si="21"/>
        <v/>
      </c>
      <c r="I167" s="227"/>
      <c r="J167" s="227"/>
      <c r="K167" s="227"/>
      <c r="L167" s="227"/>
      <c r="M167" s="227"/>
      <c r="N167" s="227"/>
      <c r="O167" s="227"/>
      <c r="P167" s="227"/>
      <c r="Q167" s="227"/>
      <c r="R167" s="227"/>
      <c r="S167" s="227"/>
      <c r="T167" s="227"/>
      <c r="U167" s="227"/>
      <c r="V167" s="227"/>
      <c r="W167" s="227"/>
      <c r="X167" s="227"/>
      <c r="Y167" s="227"/>
      <c r="Z167" s="227"/>
      <c r="AA167" s="227"/>
      <c r="AB167" s="227"/>
      <c r="AC167" s="227"/>
      <c r="AD167" s="227"/>
      <c r="AE167" s="227"/>
      <c r="AF167" s="227"/>
      <c r="AG167" s="227"/>
      <c r="AH167" s="227"/>
      <c r="AI167" s="227"/>
      <c r="AJ167" s="227"/>
      <c r="AK167" s="227"/>
      <c r="AL167" s="227"/>
      <c r="AM167" s="227"/>
      <c r="AN167" s="227"/>
      <c r="AO167" s="227"/>
      <c r="AP167" s="227"/>
      <c r="AQ167" s="227"/>
      <c r="AR167" s="227"/>
      <c r="AS167" s="227"/>
      <c r="AT167" s="227"/>
      <c r="AU167" s="227"/>
      <c r="AV167" s="227"/>
      <c r="AW167" s="227"/>
      <c r="AX167" s="227"/>
      <c r="AY167" s="227"/>
      <c r="AZ167" s="227"/>
      <c r="BA167" s="227"/>
      <c r="BB167" s="227"/>
      <c r="BC167" s="227"/>
      <c r="BD167" s="227"/>
      <c r="BE167" s="227"/>
      <c r="BF167" s="227"/>
      <c r="BG167" s="227"/>
      <c r="BH167" s="227"/>
      <c r="BI167" s="227"/>
      <c r="BJ167" s="227"/>
      <c r="BK167" s="227"/>
      <c r="BL167" s="227"/>
      <c r="BM167" s="227"/>
      <c r="BN167" s="227"/>
      <c r="BO167" s="227"/>
      <c r="BP167" s="227"/>
      <c r="BQ167" s="227"/>
      <c r="BR167" s="227"/>
      <c r="BS167" s="227"/>
      <c r="BT167" s="227"/>
      <c r="BU167" s="227"/>
      <c r="BV167" s="227"/>
      <c r="BW167" s="227"/>
      <c r="BX167" s="227"/>
      <c r="BY167" s="227"/>
      <c r="BZ167" s="227"/>
      <c r="CA167" s="227"/>
      <c r="CB167" s="227"/>
      <c r="CC167" s="227"/>
      <c r="CD167" s="227"/>
      <c r="CE167" s="227"/>
      <c r="CF167" s="227"/>
      <c r="CG167" s="227"/>
      <c r="CH167" s="227"/>
      <c r="CI167" s="227"/>
      <c r="CJ167" s="227"/>
      <c r="CK167" s="227"/>
      <c r="CL167" s="227"/>
      <c r="CM167" s="227"/>
      <c r="CN167" s="227"/>
      <c r="CO167" s="227"/>
      <c r="CP167" s="227"/>
      <c r="CQ167" s="227"/>
      <c r="CR167" s="227"/>
      <c r="CS167" s="227"/>
      <c r="CT167" s="227"/>
      <c r="CU167" s="227"/>
      <c r="CV167" s="227"/>
      <c r="CW167" s="227"/>
      <c r="CX167" s="227"/>
      <c r="CY167" s="227"/>
      <c r="CZ167" s="227"/>
      <c r="DA167" s="227"/>
      <c r="DB167" s="227"/>
      <c r="DC167" s="227"/>
      <c r="DD167" s="227"/>
      <c r="DE167" s="227"/>
      <c r="DF167" s="227"/>
      <c r="DG167" s="227"/>
      <c r="DH167" s="227"/>
      <c r="DI167" s="227"/>
      <c r="DJ167" s="227"/>
      <c r="DK167" s="227"/>
      <c r="DL167" s="227"/>
      <c r="DM167" s="227"/>
      <c r="DN167" s="227"/>
      <c r="DO167" s="227"/>
      <c r="DP167" s="227"/>
      <c r="DQ167" s="227"/>
      <c r="DR167" s="227"/>
      <c r="DS167" s="227"/>
      <c r="DT167" s="227"/>
      <c r="DU167" s="227"/>
      <c r="DV167" s="227"/>
      <c r="DW167" s="227"/>
      <c r="DX167" s="227"/>
      <c r="DY167" s="227"/>
      <c r="DZ167" s="227"/>
      <c r="EA167" s="227"/>
      <c r="EB167" s="227"/>
      <c r="EC167" s="227"/>
      <c r="ED167" s="227"/>
      <c r="EE167" s="227"/>
      <c r="EF167" s="227"/>
      <c r="EG167" s="227"/>
      <c r="EH167" s="227"/>
      <c r="EI167" s="227"/>
      <c r="EJ167" s="227"/>
      <c r="EK167" s="227"/>
      <c r="EL167" s="227"/>
      <c r="EM167" s="227"/>
      <c r="EN167" s="227"/>
      <c r="EO167" s="227"/>
      <c r="EP167" s="227"/>
      <c r="EQ167" s="227"/>
      <c r="ER167" s="227"/>
      <c r="ES167" s="227"/>
      <c r="ET167" s="227"/>
      <c r="EU167" s="227"/>
      <c r="EV167" s="227"/>
      <c r="EW167" s="227"/>
      <c r="EX167" s="227"/>
      <c r="EY167" s="227"/>
      <c r="EZ167" s="227"/>
      <c r="FA167" s="227"/>
      <c r="FB167" s="227"/>
      <c r="FC167" s="227"/>
      <c r="FD167" s="227"/>
      <c r="FE167" s="227"/>
      <c r="FF167" s="227"/>
      <c r="FG167" s="227"/>
      <c r="FH167" s="227"/>
      <c r="FI167" s="227"/>
      <c r="FJ167" s="227"/>
      <c r="FK167" s="227"/>
      <c r="FL167" s="227"/>
      <c r="FM167" s="227"/>
      <c r="FN167" s="227"/>
      <c r="FO167" s="227"/>
      <c r="FP167" s="227"/>
      <c r="FQ167" s="227"/>
      <c r="FR167" s="227"/>
      <c r="FS167" s="227"/>
      <c r="FT167" s="227"/>
      <c r="FU167" s="227"/>
      <c r="FV167" s="227"/>
      <c r="FW167" s="227"/>
      <c r="FX167" s="227"/>
      <c r="FY167" s="227"/>
      <c r="FZ167" s="227"/>
      <c r="GA167" s="227"/>
      <c r="GB167" s="227"/>
      <c r="GC167" s="227"/>
      <c r="GD167" s="227"/>
      <c r="GE167" s="227"/>
      <c r="GF167" s="227"/>
      <c r="GG167" s="227"/>
      <c r="GH167" s="227"/>
      <c r="GI167" s="227"/>
      <c r="GJ167" s="227"/>
      <c r="GK167" s="227"/>
      <c r="GL167" s="227"/>
      <c r="GM167" s="227"/>
      <c r="GN167" s="227"/>
      <c r="GO167" s="227"/>
      <c r="GP167" s="227"/>
      <c r="GQ167" s="227"/>
      <c r="GR167" s="227"/>
      <c r="GS167" s="227"/>
      <c r="GT167" s="227"/>
      <c r="GU167" s="227"/>
      <c r="GV167" s="227"/>
      <c r="GW167" s="227"/>
      <c r="GX167" s="227"/>
      <c r="GY167" s="227"/>
      <c r="GZ167" s="227"/>
      <c r="HA167" s="227"/>
      <c r="HB167" s="227"/>
      <c r="HC167" s="227"/>
      <c r="HD167" s="227"/>
      <c r="HE167" s="227"/>
      <c r="HF167" s="227"/>
      <c r="HG167" s="227"/>
      <c r="HH167" s="227"/>
      <c r="HI167" s="227"/>
      <c r="HJ167" s="227"/>
      <c r="HK167" s="227"/>
      <c r="HL167" s="227"/>
      <c r="HM167" s="227"/>
      <c r="HN167" s="227"/>
      <c r="HO167" s="227"/>
      <c r="HP167" s="227"/>
      <c r="HQ167" s="227"/>
      <c r="HR167" s="227"/>
      <c r="HS167" s="227"/>
      <c r="HT167" s="227"/>
      <c r="HU167" s="227"/>
      <c r="HV167" s="227"/>
      <c r="HW167" s="227"/>
      <c r="HX167" s="227"/>
      <c r="HY167" s="227"/>
      <c r="HZ167" s="227"/>
      <c r="IA167" s="227"/>
      <c r="IB167" s="227"/>
      <c r="IC167" s="227"/>
      <c r="ID167" s="227"/>
      <c r="IE167" s="227"/>
      <c r="IF167" s="227"/>
      <c r="IG167" s="227"/>
      <c r="IH167" s="227"/>
      <c r="II167" s="227"/>
      <c r="IJ167" s="227"/>
      <c r="IK167" s="227"/>
      <c r="IL167" s="227"/>
      <c r="IM167" s="227"/>
      <c r="IN167" s="227"/>
      <c r="IO167" s="227"/>
      <c r="IP167" s="227"/>
      <c r="IQ167" s="227"/>
      <c r="IR167" s="227"/>
      <c r="IS167" s="227"/>
      <c r="IT167" s="227"/>
      <c r="IU167" s="227"/>
      <c r="IV167" s="227"/>
      <c r="IW167" s="227"/>
      <c r="IX167" s="227"/>
      <c r="IY167" s="227"/>
      <c r="IZ167" s="227"/>
      <c r="JA167" s="227"/>
      <c r="JB167" s="227"/>
      <c r="JC167" s="227"/>
      <c r="JD167" s="227"/>
      <c r="JE167" s="227"/>
      <c r="JF167" s="227"/>
      <c r="JG167" s="227"/>
      <c r="JH167" s="227"/>
      <c r="JI167" s="227"/>
      <c r="JJ167" s="227"/>
      <c r="JK167" s="227"/>
      <c r="JL167" s="227"/>
      <c r="JM167" s="227"/>
      <c r="JN167" s="227"/>
      <c r="JO167" s="227"/>
      <c r="JP167" s="227"/>
      <c r="JQ167" s="227"/>
      <c r="JR167" s="227"/>
      <c r="JS167" s="227"/>
      <c r="JT167" s="227"/>
      <c r="JU167" s="227"/>
      <c r="JV167" s="227"/>
      <c r="JW167" s="227"/>
      <c r="JX167" s="227"/>
      <c r="JY167" s="227"/>
      <c r="JZ167" s="227"/>
      <c r="KA167" s="227"/>
      <c r="KB167" s="227"/>
      <c r="KC167" s="227"/>
      <c r="KD167" s="227"/>
      <c r="KE167" s="227"/>
      <c r="KF167" s="227"/>
      <c r="KG167" s="227"/>
      <c r="KH167" s="227"/>
      <c r="KI167" s="227"/>
      <c r="KJ167" s="227"/>
      <c r="KK167" s="227"/>
      <c r="KL167" s="227"/>
      <c r="KM167" s="227"/>
      <c r="KN167" s="227"/>
      <c r="KO167" s="227"/>
      <c r="KP167" s="227"/>
      <c r="KQ167" s="227"/>
      <c r="KR167" s="227"/>
      <c r="KS167" s="227"/>
      <c r="KT167" s="227"/>
      <c r="KU167" s="227"/>
      <c r="KV167" s="227"/>
      <c r="KW167" s="479"/>
    </row>
    <row r="168" spans="1:309" s="226" customFormat="1" ht="21" customHeight="1" thickBot="1">
      <c r="A168" s="109"/>
      <c r="B168" s="112">
        <v>162</v>
      </c>
      <c r="C168" s="116"/>
      <c r="D168" s="136" t="str">
        <f t="shared" si="17"/>
        <v/>
      </c>
      <c r="E168" s="138" t="str">
        <f t="shared" si="18"/>
        <v/>
      </c>
      <c r="F168" s="138" t="str">
        <f t="shared" si="19"/>
        <v/>
      </c>
      <c r="G168" s="138" t="str">
        <f t="shared" si="20"/>
        <v/>
      </c>
      <c r="H168" s="138" t="str">
        <f t="shared" si="21"/>
        <v/>
      </c>
      <c r="I168" s="228"/>
      <c r="J168" s="228"/>
      <c r="K168" s="228"/>
      <c r="L168" s="228"/>
      <c r="M168" s="228"/>
      <c r="N168" s="228"/>
      <c r="O168" s="228"/>
      <c r="P168" s="228"/>
      <c r="Q168" s="228"/>
      <c r="R168" s="228"/>
      <c r="S168" s="228"/>
      <c r="T168" s="228"/>
      <c r="U168" s="228"/>
      <c r="V168" s="228"/>
      <c r="W168" s="228"/>
      <c r="X168" s="228"/>
      <c r="Y168" s="228"/>
      <c r="Z168" s="228"/>
      <c r="AA168" s="228"/>
      <c r="AB168" s="228"/>
      <c r="AC168" s="228"/>
      <c r="AD168" s="228"/>
      <c r="AE168" s="228"/>
      <c r="AF168" s="228"/>
      <c r="AG168" s="228"/>
      <c r="AH168" s="228"/>
      <c r="AI168" s="228"/>
      <c r="AJ168" s="228"/>
      <c r="AK168" s="228"/>
      <c r="AL168" s="228"/>
      <c r="AM168" s="228"/>
      <c r="AN168" s="228"/>
      <c r="AO168" s="228"/>
      <c r="AP168" s="228"/>
      <c r="AQ168" s="228"/>
      <c r="AR168" s="228"/>
      <c r="AS168" s="228"/>
      <c r="AT168" s="228"/>
      <c r="AU168" s="228"/>
      <c r="AV168" s="228"/>
      <c r="AW168" s="228"/>
      <c r="AX168" s="228"/>
      <c r="AY168" s="228"/>
      <c r="AZ168" s="228"/>
      <c r="BA168" s="228"/>
      <c r="BB168" s="228"/>
      <c r="BC168" s="228"/>
      <c r="BD168" s="228"/>
      <c r="BE168" s="228"/>
      <c r="BF168" s="228"/>
      <c r="BG168" s="228"/>
      <c r="BH168" s="228"/>
      <c r="BI168" s="228"/>
      <c r="BJ168" s="228"/>
      <c r="BK168" s="228"/>
      <c r="BL168" s="228"/>
      <c r="BM168" s="228"/>
      <c r="BN168" s="228"/>
      <c r="BO168" s="228"/>
      <c r="BP168" s="228"/>
      <c r="BQ168" s="228"/>
      <c r="BR168" s="228"/>
      <c r="BS168" s="228"/>
      <c r="BT168" s="228"/>
      <c r="BU168" s="228"/>
      <c r="BV168" s="228"/>
      <c r="BW168" s="228"/>
      <c r="BX168" s="228"/>
      <c r="BY168" s="228"/>
      <c r="BZ168" s="228"/>
      <c r="CA168" s="228"/>
      <c r="CB168" s="228"/>
      <c r="CC168" s="228"/>
      <c r="CD168" s="228"/>
      <c r="CE168" s="228"/>
      <c r="CF168" s="228"/>
      <c r="CG168" s="228"/>
      <c r="CH168" s="228"/>
      <c r="CI168" s="228"/>
      <c r="CJ168" s="228"/>
      <c r="CK168" s="228"/>
      <c r="CL168" s="228"/>
      <c r="CM168" s="228"/>
      <c r="CN168" s="228"/>
      <c r="CO168" s="228"/>
      <c r="CP168" s="228"/>
      <c r="CQ168" s="228"/>
      <c r="CR168" s="228"/>
      <c r="CS168" s="228"/>
      <c r="CT168" s="228"/>
      <c r="CU168" s="228"/>
      <c r="CV168" s="228"/>
      <c r="CW168" s="228"/>
      <c r="CX168" s="228"/>
      <c r="CY168" s="228"/>
      <c r="CZ168" s="228"/>
      <c r="DA168" s="228"/>
      <c r="DB168" s="228"/>
      <c r="DC168" s="228"/>
      <c r="DD168" s="228"/>
      <c r="DE168" s="228"/>
      <c r="DF168" s="228"/>
      <c r="DG168" s="228"/>
      <c r="DH168" s="228"/>
      <c r="DI168" s="228"/>
      <c r="DJ168" s="228"/>
      <c r="DK168" s="228"/>
      <c r="DL168" s="228"/>
      <c r="DM168" s="228"/>
      <c r="DN168" s="228"/>
      <c r="DO168" s="228"/>
      <c r="DP168" s="228"/>
      <c r="DQ168" s="228"/>
      <c r="DR168" s="228"/>
      <c r="DS168" s="228"/>
      <c r="DT168" s="228"/>
      <c r="DU168" s="228"/>
      <c r="DV168" s="228"/>
      <c r="DW168" s="228"/>
      <c r="DX168" s="228"/>
      <c r="DY168" s="228"/>
      <c r="DZ168" s="228"/>
      <c r="EA168" s="228"/>
      <c r="EB168" s="228"/>
      <c r="EC168" s="228"/>
      <c r="ED168" s="228"/>
      <c r="EE168" s="228"/>
      <c r="EF168" s="228"/>
      <c r="EG168" s="228"/>
      <c r="EH168" s="228"/>
      <c r="EI168" s="228"/>
      <c r="EJ168" s="228"/>
      <c r="EK168" s="228"/>
      <c r="EL168" s="228"/>
      <c r="EM168" s="228"/>
      <c r="EN168" s="228"/>
      <c r="EO168" s="228"/>
      <c r="EP168" s="228"/>
      <c r="EQ168" s="228"/>
      <c r="ER168" s="228"/>
      <c r="ES168" s="228"/>
      <c r="ET168" s="228"/>
      <c r="EU168" s="228"/>
      <c r="EV168" s="228"/>
      <c r="EW168" s="228"/>
      <c r="EX168" s="228"/>
      <c r="EY168" s="228"/>
      <c r="EZ168" s="228"/>
      <c r="FA168" s="228"/>
      <c r="FB168" s="228"/>
      <c r="FC168" s="228"/>
      <c r="FD168" s="228"/>
      <c r="FE168" s="228"/>
      <c r="FF168" s="228"/>
      <c r="FG168" s="228"/>
      <c r="FH168" s="228"/>
      <c r="FI168" s="228"/>
      <c r="FJ168" s="228"/>
      <c r="FK168" s="228"/>
      <c r="FL168" s="228"/>
      <c r="FM168" s="228"/>
      <c r="FN168" s="228"/>
      <c r="FO168" s="228"/>
      <c r="FP168" s="228"/>
      <c r="FQ168" s="228"/>
      <c r="FR168" s="228"/>
      <c r="FS168" s="228"/>
      <c r="FT168" s="228"/>
      <c r="FU168" s="228"/>
      <c r="FV168" s="228"/>
      <c r="FW168" s="228"/>
      <c r="FX168" s="228"/>
      <c r="FY168" s="228"/>
      <c r="FZ168" s="228"/>
      <c r="GA168" s="228"/>
      <c r="GB168" s="228"/>
      <c r="GC168" s="228"/>
      <c r="GD168" s="228"/>
      <c r="GE168" s="228"/>
      <c r="GF168" s="228"/>
      <c r="GG168" s="228"/>
      <c r="GH168" s="228"/>
      <c r="GI168" s="228"/>
      <c r="GJ168" s="228"/>
      <c r="GK168" s="228"/>
      <c r="GL168" s="228"/>
      <c r="GM168" s="228"/>
      <c r="GN168" s="228"/>
      <c r="GO168" s="228"/>
      <c r="GP168" s="228"/>
      <c r="GQ168" s="228"/>
      <c r="GR168" s="228"/>
      <c r="GS168" s="228"/>
      <c r="GT168" s="228"/>
      <c r="GU168" s="228"/>
      <c r="GV168" s="228"/>
      <c r="GW168" s="228"/>
      <c r="GX168" s="228"/>
      <c r="GY168" s="228"/>
      <c r="GZ168" s="228"/>
      <c r="HA168" s="228"/>
      <c r="HB168" s="228"/>
      <c r="HC168" s="228"/>
      <c r="HD168" s="228"/>
      <c r="HE168" s="228"/>
      <c r="HF168" s="228"/>
      <c r="HG168" s="228"/>
      <c r="HH168" s="228"/>
      <c r="HI168" s="228"/>
      <c r="HJ168" s="228"/>
      <c r="HK168" s="228"/>
      <c r="HL168" s="228"/>
      <c r="HM168" s="228"/>
      <c r="HN168" s="228"/>
      <c r="HO168" s="228"/>
      <c r="HP168" s="228"/>
      <c r="HQ168" s="228"/>
      <c r="HR168" s="228"/>
      <c r="HS168" s="228"/>
      <c r="HT168" s="228"/>
      <c r="HU168" s="228"/>
      <c r="HV168" s="228"/>
      <c r="HW168" s="228"/>
      <c r="HX168" s="228"/>
      <c r="HY168" s="228"/>
      <c r="HZ168" s="228"/>
      <c r="IA168" s="228"/>
      <c r="IB168" s="228"/>
      <c r="IC168" s="228"/>
      <c r="ID168" s="228"/>
      <c r="IE168" s="228"/>
      <c r="IF168" s="228"/>
      <c r="IG168" s="228"/>
      <c r="IH168" s="228"/>
      <c r="II168" s="228"/>
      <c r="IJ168" s="228"/>
      <c r="IK168" s="228"/>
      <c r="IL168" s="228"/>
      <c r="IM168" s="228"/>
      <c r="IN168" s="228"/>
      <c r="IO168" s="228"/>
      <c r="IP168" s="228"/>
      <c r="IQ168" s="228"/>
      <c r="IR168" s="228"/>
      <c r="IS168" s="228"/>
      <c r="IT168" s="228"/>
      <c r="IU168" s="228"/>
      <c r="IV168" s="228"/>
      <c r="IW168" s="228"/>
      <c r="IX168" s="228"/>
      <c r="IY168" s="228"/>
      <c r="IZ168" s="228"/>
      <c r="JA168" s="228"/>
      <c r="JB168" s="228"/>
      <c r="JC168" s="228"/>
      <c r="JD168" s="228"/>
      <c r="JE168" s="228"/>
      <c r="JF168" s="228"/>
      <c r="JG168" s="228"/>
      <c r="JH168" s="228"/>
      <c r="JI168" s="228"/>
      <c r="JJ168" s="228"/>
      <c r="JK168" s="228"/>
      <c r="JL168" s="228"/>
      <c r="JM168" s="228"/>
      <c r="JN168" s="228"/>
      <c r="JO168" s="228"/>
      <c r="JP168" s="228"/>
      <c r="JQ168" s="228"/>
      <c r="JR168" s="228"/>
      <c r="JS168" s="228"/>
      <c r="JT168" s="228"/>
      <c r="JU168" s="228"/>
      <c r="JV168" s="228"/>
      <c r="JW168" s="228"/>
      <c r="JX168" s="228"/>
      <c r="JY168" s="228"/>
      <c r="JZ168" s="228"/>
      <c r="KA168" s="228"/>
      <c r="KB168" s="228"/>
      <c r="KC168" s="228"/>
      <c r="KD168" s="228"/>
      <c r="KE168" s="228"/>
      <c r="KF168" s="228"/>
      <c r="KG168" s="228"/>
      <c r="KH168" s="228"/>
      <c r="KI168" s="228"/>
      <c r="KJ168" s="228"/>
      <c r="KK168" s="228"/>
      <c r="KL168" s="228"/>
      <c r="KM168" s="228"/>
      <c r="KN168" s="228"/>
      <c r="KO168" s="228"/>
      <c r="KP168" s="228"/>
      <c r="KQ168" s="228"/>
      <c r="KR168" s="228"/>
      <c r="KS168" s="228"/>
      <c r="KT168" s="228"/>
      <c r="KU168" s="228"/>
      <c r="KV168" s="228"/>
      <c r="KW168" s="479"/>
    </row>
    <row r="169" spans="1:309" s="226" customFormat="1" ht="21" customHeight="1">
      <c r="A169" s="109"/>
      <c r="B169" s="112">
        <v>163</v>
      </c>
      <c r="C169" s="53"/>
      <c r="D169" s="132" t="str">
        <f t="shared" si="17"/>
        <v/>
      </c>
      <c r="E169" s="132" t="str">
        <f t="shared" si="18"/>
        <v/>
      </c>
      <c r="F169" s="132" t="str">
        <f t="shared" si="19"/>
        <v/>
      </c>
      <c r="G169" s="132" t="str">
        <f t="shared" si="20"/>
        <v/>
      </c>
      <c r="H169" s="213" t="str">
        <f t="shared" si="21"/>
        <v/>
      </c>
      <c r="I169" s="227"/>
      <c r="J169" s="227"/>
      <c r="K169" s="227"/>
      <c r="L169" s="227"/>
      <c r="M169" s="227"/>
      <c r="N169" s="227"/>
      <c r="O169" s="227"/>
      <c r="P169" s="227"/>
      <c r="Q169" s="227"/>
      <c r="R169" s="227"/>
      <c r="S169" s="227"/>
      <c r="T169" s="227"/>
      <c r="U169" s="227"/>
      <c r="V169" s="227"/>
      <c r="W169" s="227"/>
      <c r="X169" s="227"/>
      <c r="Y169" s="227"/>
      <c r="Z169" s="227"/>
      <c r="AA169" s="227"/>
      <c r="AB169" s="227"/>
      <c r="AC169" s="227"/>
      <c r="AD169" s="227"/>
      <c r="AE169" s="227"/>
      <c r="AF169" s="227"/>
      <c r="AG169" s="227"/>
      <c r="AH169" s="227"/>
      <c r="AI169" s="227"/>
      <c r="AJ169" s="227"/>
      <c r="AK169" s="227"/>
      <c r="AL169" s="227"/>
      <c r="AM169" s="227"/>
      <c r="AN169" s="227"/>
      <c r="AO169" s="227"/>
      <c r="AP169" s="227"/>
      <c r="AQ169" s="227"/>
      <c r="AR169" s="227"/>
      <c r="AS169" s="227"/>
      <c r="AT169" s="227"/>
      <c r="AU169" s="227"/>
      <c r="AV169" s="227"/>
      <c r="AW169" s="227"/>
      <c r="AX169" s="227"/>
      <c r="AY169" s="227"/>
      <c r="AZ169" s="227"/>
      <c r="BA169" s="227"/>
      <c r="BB169" s="227"/>
      <c r="BC169" s="227"/>
      <c r="BD169" s="227"/>
      <c r="BE169" s="227"/>
      <c r="BF169" s="227"/>
      <c r="BG169" s="227"/>
      <c r="BH169" s="227"/>
      <c r="BI169" s="227"/>
      <c r="BJ169" s="227"/>
      <c r="BK169" s="227"/>
      <c r="BL169" s="227"/>
      <c r="BM169" s="227"/>
      <c r="BN169" s="227"/>
      <c r="BO169" s="227"/>
      <c r="BP169" s="227"/>
      <c r="BQ169" s="227"/>
      <c r="BR169" s="227"/>
      <c r="BS169" s="227"/>
      <c r="BT169" s="227"/>
      <c r="BU169" s="227"/>
      <c r="BV169" s="227"/>
      <c r="BW169" s="227"/>
      <c r="BX169" s="227"/>
      <c r="BY169" s="227"/>
      <c r="BZ169" s="227"/>
      <c r="CA169" s="227"/>
      <c r="CB169" s="227"/>
      <c r="CC169" s="227"/>
      <c r="CD169" s="227"/>
      <c r="CE169" s="227"/>
      <c r="CF169" s="227"/>
      <c r="CG169" s="227"/>
      <c r="CH169" s="227"/>
      <c r="CI169" s="227"/>
      <c r="CJ169" s="227"/>
      <c r="CK169" s="227"/>
      <c r="CL169" s="227"/>
      <c r="CM169" s="227"/>
      <c r="CN169" s="227"/>
      <c r="CO169" s="227"/>
      <c r="CP169" s="227"/>
      <c r="CQ169" s="227"/>
      <c r="CR169" s="227"/>
      <c r="CS169" s="227"/>
      <c r="CT169" s="227"/>
      <c r="CU169" s="227"/>
      <c r="CV169" s="227"/>
      <c r="CW169" s="227"/>
      <c r="CX169" s="227"/>
      <c r="CY169" s="227"/>
      <c r="CZ169" s="227"/>
      <c r="DA169" s="227"/>
      <c r="DB169" s="227"/>
      <c r="DC169" s="227"/>
      <c r="DD169" s="227"/>
      <c r="DE169" s="227"/>
      <c r="DF169" s="227"/>
      <c r="DG169" s="227"/>
      <c r="DH169" s="227"/>
      <c r="DI169" s="227"/>
      <c r="DJ169" s="227"/>
      <c r="DK169" s="227"/>
      <c r="DL169" s="227"/>
      <c r="DM169" s="227"/>
      <c r="DN169" s="227"/>
      <c r="DO169" s="227"/>
      <c r="DP169" s="227"/>
      <c r="DQ169" s="227"/>
      <c r="DR169" s="227"/>
      <c r="DS169" s="227"/>
      <c r="DT169" s="227"/>
      <c r="DU169" s="227"/>
      <c r="DV169" s="227"/>
      <c r="DW169" s="227"/>
      <c r="DX169" s="227"/>
      <c r="DY169" s="227"/>
      <c r="DZ169" s="227"/>
      <c r="EA169" s="227"/>
      <c r="EB169" s="227"/>
      <c r="EC169" s="227"/>
      <c r="ED169" s="227"/>
      <c r="EE169" s="227"/>
      <c r="EF169" s="227"/>
      <c r="EG169" s="227"/>
      <c r="EH169" s="227"/>
      <c r="EI169" s="227"/>
      <c r="EJ169" s="227"/>
      <c r="EK169" s="227"/>
      <c r="EL169" s="227"/>
      <c r="EM169" s="227"/>
      <c r="EN169" s="227"/>
      <c r="EO169" s="227"/>
      <c r="EP169" s="227"/>
      <c r="EQ169" s="227"/>
      <c r="ER169" s="227"/>
      <c r="ES169" s="227"/>
      <c r="ET169" s="227"/>
      <c r="EU169" s="227"/>
      <c r="EV169" s="227"/>
      <c r="EW169" s="227"/>
      <c r="EX169" s="227"/>
      <c r="EY169" s="227"/>
      <c r="EZ169" s="227"/>
      <c r="FA169" s="227"/>
      <c r="FB169" s="227"/>
      <c r="FC169" s="227"/>
      <c r="FD169" s="227"/>
      <c r="FE169" s="227"/>
      <c r="FF169" s="227"/>
      <c r="FG169" s="227"/>
      <c r="FH169" s="227"/>
      <c r="FI169" s="227"/>
      <c r="FJ169" s="227"/>
      <c r="FK169" s="227"/>
      <c r="FL169" s="227"/>
      <c r="FM169" s="227"/>
      <c r="FN169" s="227"/>
      <c r="FO169" s="227"/>
      <c r="FP169" s="227"/>
      <c r="FQ169" s="227"/>
      <c r="FR169" s="227"/>
      <c r="FS169" s="227"/>
      <c r="FT169" s="227"/>
      <c r="FU169" s="227"/>
      <c r="FV169" s="227"/>
      <c r="FW169" s="227"/>
      <c r="FX169" s="227"/>
      <c r="FY169" s="227"/>
      <c r="FZ169" s="227"/>
      <c r="GA169" s="227"/>
      <c r="GB169" s="227"/>
      <c r="GC169" s="227"/>
      <c r="GD169" s="227"/>
      <c r="GE169" s="227"/>
      <c r="GF169" s="227"/>
      <c r="GG169" s="227"/>
      <c r="GH169" s="227"/>
      <c r="GI169" s="227"/>
      <c r="GJ169" s="227"/>
      <c r="GK169" s="227"/>
      <c r="GL169" s="227"/>
      <c r="GM169" s="227"/>
      <c r="GN169" s="227"/>
      <c r="GO169" s="227"/>
      <c r="GP169" s="227"/>
      <c r="GQ169" s="227"/>
      <c r="GR169" s="227"/>
      <c r="GS169" s="227"/>
      <c r="GT169" s="227"/>
      <c r="GU169" s="227"/>
      <c r="GV169" s="227"/>
      <c r="GW169" s="227"/>
      <c r="GX169" s="227"/>
      <c r="GY169" s="227"/>
      <c r="GZ169" s="227"/>
      <c r="HA169" s="227"/>
      <c r="HB169" s="227"/>
      <c r="HC169" s="227"/>
      <c r="HD169" s="227"/>
      <c r="HE169" s="227"/>
      <c r="HF169" s="227"/>
      <c r="HG169" s="227"/>
      <c r="HH169" s="227"/>
      <c r="HI169" s="227"/>
      <c r="HJ169" s="227"/>
      <c r="HK169" s="227"/>
      <c r="HL169" s="227"/>
      <c r="HM169" s="227"/>
      <c r="HN169" s="227"/>
      <c r="HO169" s="227"/>
      <c r="HP169" s="227"/>
      <c r="HQ169" s="227"/>
      <c r="HR169" s="227"/>
      <c r="HS169" s="227"/>
      <c r="HT169" s="227"/>
      <c r="HU169" s="227"/>
      <c r="HV169" s="227"/>
      <c r="HW169" s="227"/>
      <c r="HX169" s="227"/>
      <c r="HY169" s="227"/>
      <c r="HZ169" s="227"/>
      <c r="IA169" s="227"/>
      <c r="IB169" s="227"/>
      <c r="IC169" s="227"/>
      <c r="ID169" s="227"/>
      <c r="IE169" s="227"/>
      <c r="IF169" s="227"/>
      <c r="IG169" s="227"/>
      <c r="IH169" s="227"/>
      <c r="II169" s="227"/>
      <c r="IJ169" s="227"/>
      <c r="IK169" s="227"/>
      <c r="IL169" s="227"/>
      <c r="IM169" s="227"/>
      <c r="IN169" s="227"/>
      <c r="IO169" s="227"/>
      <c r="IP169" s="227"/>
      <c r="IQ169" s="227"/>
      <c r="IR169" s="227"/>
      <c r="IS169" s="227"/>
      <c r="IT169" s="227"/>
      <c r="IU169" s="227"/>
      <c r="IV169" s="227"/>
      <c r="IW169" s="227"/>
      <c r="IX169" s="227"/>
      <c r="IY169" s="227"/>
      <c r="IZ169" s="227"/>
      <c r="JA169" s="227"/>
      <c r="JB169" s="227"/>
      <c r="JC169" s="227"/>
      <c r="JD169" s="227"/>
      <c r="JE169" s="227"/>
      <c r="JF169" s="227"/>
      <c r="JG169" s="227"/>
      <c r="JH169" s="227"/>
      <c r="JI169" s="227"/>
      <c r="JJ169" s="227"/>
      <c r="JK169" s="227"/>
      <c r="JL169" s="227"/>
      <c r="JM169" s="227"/>
      <c r="JN169" s="227"/>
      <c r="JO169" s="227"/>
      <c r="JP169" s="227"/>
      <c r="JQ169" s="227"/>
      <c r="JR169" s="227"/>
      <c r="JS169" s="227"/>
      <c r="JT169" s="227"/>
      <c r="JU169" s="227"/>
      <c r="JV169" s="227"/>
      <c r="JW169" s="227"/>
      <c r="JX169" s="227"/>
      <c r="JY169" s="227"/>
      <c r="JZ169" s="227"/>
      <c r="KA169" s="227"/>
      <c r="KB169" s="227"/>
      <c r="KC169" s="227"/>
      <c r="KD169" s="227"/>
      <c r="KE169" s="227"/>
      <c r="KF169" s="227"/>
      <c r="KG169" s="227"/>
      <c r="KH169" s="227"/>
      <c r="KI169" s="227"/>
      <c r="KJ169" s="227"/>
      <c r="KK169" s="227"/>
      <c r="KL169" s="227"/>
      <c r="KM169" s="227"/>
      <c r="KN169" s="227"/>
      <c r="KO169" s="227"/>
      <c r="KP169" s="227"/>
      <c r="KQ169" s="227"/>
      <c r="KR169" s="227"/>
      <c r="KS169" s="227"/>
      <c r="KT169" s="227"/>
      <c r="KU169" s="227"/>
      <c r="KV169" s="227"/>
      <c r="KW169" s="479"/>
    </row>
    <row r="170" spans="1:309" s="226" customFormat="1" ht="21" customHeight="1" thickBot="1">
      <c r="A170" s="109"/>
      <c r="B170" s="112">
        <v>164</v>
      </c>
      <c r="C170" s="116"/>
      <c r="D170" s="136" t="str">
        <f t="shared" si="17"/>
        <v/>
      </c>
      <c r="E170" s="138" t="str">
        <f t="shared" si="18"/>
        <v/>
      </c>
      <c r="F170" s="138" t="str">
        <f t="shared" si="19"/>
        <v/>
      </c>
      <c r="G170" s="138" t="str">
        <f t="shared" si="20"/>
        <v/>
      </c>
      <c r="H170" s="138" t="str">
        <f t="shared" si="21"/>
        <v/>
      </c>
      <c r="I170" s="228"/>
      <c r="J170" s="228"/>
      <c r="K170" s="228"/>
      <c r="L170" s="228"/>
      <c r="M170" s="228"/>
      <c r="N170" s="228"/>
      <c r="O170" s="228"/>
      <c r="P170" s="228"/>
      <c r="Q170" s="228"/>
      <c r="R170" s="228"/>
      <c r="S170" s="228"/>
      <c r="T170" s="228"/>
      <c r="U170" s="228"/>
      <c r="V170" s="228"/>
      <c r="W170" s="228"/>
      <c r="X170" s="228"/>
      <c r="Y170" s="228"/>
      <c r="Z170" s="228"/>
      <c r="AA170" s="228"/>
      <c r="AB170" s="228"/>
      <c r="AC170" s="228"/>
      <c r="AD170" s="228"/>
      <c r="AE170" s="228"/>
      <c r="AF170" s="228"/>
      <c r="AG170" s="228"/>
      <c r="AH170" s="228"/>
      <c r="AI170" s="228"/>
      <c r="AJ170" s="228"/>
      <c r="AK170" s="228"/>
      <c r="AL170" s="228"/>
      <c r="AM170" s="228"/>
      <c r="AN170" s="228"/>
      <c r="AO170" s="228"/>
      <c r="AP170" s="228"/>
      <c r="AQ170" s="228"/>
      <c r="AR170" s="228"/>
      <c r="AS170" s="228"/>
      <c r="AT170" s="228"/>
      <c r="AU170" s="228"/>
      <c r="AV170" s="228"/>
      <c r="AW170" s="228"/>
      <c r="AX170" s="228"/>
      <c r="AY170" s="228"/>
      <c r="AZ170" s="228"/>
      <c r="BA170" s="228"/>
      <c r="BB170" s="228"/>
      <c r="BC170" s="228"/>
      <c r="BD170" s="228"/>
      <c r="BE170" s="228"/>
      <c r="BF170" s="228"/>
      <c r="BG170" s="228"/>
      <c r="BH170" s="228"/>
      <c r="BI170" s="228"/>
      <c r="BJ170" s="228"/>
      <c r="BK170" s="228"/>
      <c r="BL170" s="228"/>
      <c r="BM170" s="228"/>
      <c r="BN170" s="228"/>
      <c r="BO170" s="228"/>
      <c r="BP170" s="228"/>
      <c r="BQ170" s="228"/>
      <c r="BR170" s="228"/>
      <c r="BS170" s="228"/>
      <c r="BT170" s="228"/>
      <c r="BU170" s="228"/>
      <c r="BV170" s="228"/>
      <c r="BW170" s="228"/>
      <c r="BX170" s="228"/>
      <c r="BY170" s="228"/>
      <c r="BZ170" s="228"/>
      <c r="CA170" s="228"/>
      <c r="CB170" s="228"/>
      <c r="CC170" s="228"/>
      <c r="CD170" s="228"/>
      <c r="CE170" s="228"/>
      <c r="CF170" s="228"/>
      <c r="CG170" s="228"/>
      <c r="CH170" s="228"/>
      <c r="CI170" s="228"/>
      <c r="CJ170" s="228"/>
      <c r="CK170" s="228"/>
      <c r="CL170" s="228"/>
      <c r="CM170" s="228"/>
      <c r="CN170" s="228"/>
      <c r="CO170" s="228"/>
      <c r="CP170" s="228"/>
      <c r="CQ170" s="228"/>
      <c r="CR170" s="228"/>
      <c r="CS170" s="228"/>
      <c r="CT170" s="228"/>
      <c r="CU170" s="228"/>
      <c r="CV170" s="228"/>
      <c r="CW170" s="228"/>
      <c r="CX170" s="228"/>
      <c r="CY170" s="228"/>
      <c r="CZ170" s="228"/>
      <c r="DA170" s="228"/>
      <c r="DB170" s="228"/>
      <c r="DC170" s="228"/>
      <c r="DD170" s="228"/>
      <c r="DE170" s="228"/>
      <c r="DF170" s="228"/>
      <c r="DG170" s="228"/>
      <c r="DH170" s="228"/>
      <c r="DI170" s="228"/>
      <c r="DJ170" s="228"/>
      <c r="DK170" s="228"/>
      <c r="DL170" s="228"/>
      <c r="DM170" s="228"/>
      <c r="DN170" s="228"/>
      <c r="DO170" s="228"/>
      <c r="DP170" s="228"/>
      <c r="DQ170" s="228"/>
      <c r="DR170" s="228"/>
      <c r="DS170" s="228"/>
      <c r="DT170" s="228"/>
      <c r="DU170" s="228"/>
      <c r="DV170" s="228"/>
      <c r="DW170" s="228"/>
      <c r="DX170" s="228"/>
      <c r="DY170" s="228"/>
      <c r="DZ170" s="228"/>
      <c r="EA170" s="228"/>
      <c r="EB170" s="228"/>
      <c r="EC170" s="228"/>
      <c r="ED170" s="228"/>
      <c r="EE170" s="228"/>
      <c r="EF170" s="228"/>
      <c r="EG170" s="228"/>
      <c r="EH170" s="228"/>
      <c r="EI170" s="228"/>
      <c r="EJ170" s="228"/>
      <c r="EK170" s="228"/>
      <c r="EL170" s="228"/>
      <c r="EM170" s="228"/>
      <c r="EN170" s="228"/>
      <c r="EO170" s="228"/>
      <c r="EP170" s="228"/>
      <c r="EQ170" s="228"/>
      <c r="ER170" s="228"/>
      <c r="ES170" s="228"/>
      <c r="ET170" s="228"/>
      <c r="EU170" s="228"/>
      <c r="EV170" s="228"/>
      <c r="EW170" s="228"/>
      <c r="EX170" s="228"/>
      <c r="EY170" s="228"/>
      <c r="EZ170" s="228"/>
      <c r="FA170" s="228"/>
      <c r="FB170" s="228"/>
      <c r="FC170" s="228"/>
      <c r="FD170" s="228"/>
      <c r="FE170" s="228"/>
      <c r="FF170" s="228"/>
      <c r="FG170" s="228"/>
      <c r="FH170" s="228"/>
      <c r="FI170" s="228"/>
      <c r="FJ170" s="228"/>
      <c r="FK170" s="228"/>
      <c r="FL170" s="228"/>
      <c r="FM170" s="228"/>
      <c r="FN170" s="228"/>
      <c r="FO170" s="228"/>
      <c r="FP170" s="228"/>
      <c r="FQ170" s="228"/>
      <c r="FR170" s="228"/>
      <c r="FS170" s="228"/>
      <c r="FT170" s="228"/>
      <c r="FU170" s="228"/>
      <c r="FV170" s="228"/>
      <c r="FW170" s="228"/>
      <c r="FX170" s="228"/>
      <c r="FY170" s="228"/>
      <c r="FZ170" s="228"/>
      <c r="GA170" s="228"/>
      <c r="GB170" s="228"/>
      <c r="GC170" s="228"/>
      <c r="GD170" s="228"/>
      <c r="GE170" s="228"/>
      <c r="GF170" s="228"/>
      <c r="GG170" s="228"/>
      <c r="GH170" s="228"/>
      <c r="GI170" s="228"/>
      <c r="GJ170" s="228"/>
      <c r="GK170" s="228"/>
      <c r="GL170" s="228"/>
      <c r="GM170" s="228"/>
      <c r="GN170" s="228"/>
      <c r="GO170" s="228"/>
      <c r="GP170" s="228"/>
      <c r="GQ170" s="228"/>
      <c r="GR170" s="228"/>
      <c r="GS170" s="228"/>
      <c r="GT170" s="228"/>
      <c r="GU170" s="228"/>
      <c r="GV170" s="228"/>
      <c r="GW170" s="228"/>
      <c r="GX170" s="228"/>
      <c r="GY170" s="228"/>
      <c r="GZ170" s="228"/>
      <c r="HA170" s="228"/>
      <c r="HB170" s="228"/>
      <c r="HC170" s="228"/>
      <c r="HD170" s="228"/>
      <c r="HE170" s="228"/>
      <c r="HF170" s="228"/>
      <c r="HG170" s="228"/>
      <c r="HH170" s="228"/>
      <c r="HI170" s="228"/>
      <c r="HJ170" s="228"/>
      <c r="HK170" s="228"/>
      <c r="HL170" s="228"/>
      <c r="HM170" s="228"/>
      <c r="HN170" s="228"/>
      <c r="HO170" s="228"/>
      <c r="HP170" s="228"/>
      <c r="HQ170" s="228"/>
      <c r="HR170" s="228"/>
      <c r="HS170" s="228"/>
      <c r="HT170" s="228"/>
      <c r="HU170" s="228"/>
      <c r="HV170" s="228"/>
      <c r="HW170" s="228"/>
      <c r="HX170" s="228"/>
      <c r="HY170" s="228"/>
      <c r="HZ170" s="228"/>
      <c r="IA170" s="228"/>
      <c r="IB170" s="228"/>
      <c r="IC170" s="228"/>
      <c r="ID170" s="228"/>
      <c r="IE170" s="228"/>
      <c r="IF170" s="228"/>
      <c r="IG170" s="228"/>
      <c r="IH170" s="228"/>
      <c r="II170" s="228"/>
      <c r="IJ170" s="228"/>
      <c r="IK170" s="228"/>
      <c r="IL170" s="228"/>
      <c r="IM170" s="228"/>
      <c r="IN170" s="228"/>
      <c r="IO170" s="228"/>
      <c r="IP170" s="228"/>
      <c r="IQ170" s="228"/>
      <c r="IR170" s="228"/>
      <c r="IS170" s="228"/>
      <c r="IT170" s="228"/>
      <c r="IU170" s="228"/>
      <c r="IV170" s="228"/>
      <c r="IW170" s="228"/>
      <c r="IX170" s="228"/>
      <c r="IY170" s="228"/>
      <c r="IZ170" s="228"/>
      <c r="JA170" s="228"/>
      <c r="JB170" s="228"/>
      <c r="JC170" s="228"/>
      <c r="JD170" s="228"/>
      <c r="JE170" s="228"/>
      <c r="JF170" s="228"/>
      <c r="JG170" s="228"/>
      <c r="JH170" s="228"/>
      <c r="JI170" s="228"/>
      <c r="JJ170" s="228"/>
      <c r="JK170" s="228"/>
      <c r="JL170" s="228"/>
      <c r="JM170" s="228"/>
      <c r="JN170" s="228"/>
      <c r="JO170" s="228"/>
      <c r="JP170" s="228"/>
      <c r="JQ170" s="228"/>
      <c r="JR170" s="228"/>
      <c r="JS170" s="228"/>
      <c r="JT170" s="228"/>
      <c r="JU170" s="228"/>
      <c r="JV170" s="228"/>
      <c r="JW170" s="228"/>
      <c r="JX170" s="228"/>
      <c r="JY170" s="228"/>
      <c r="JZ170" s="228"/>
      <c r="KA170" s="228"/>
      <c r="KB170" s="228"/>
      <c r="KC170" s="228"/>
      <c r="KD170" s="228"/>
      <c r="KE170" s="228"/>
      <c r="KF170" s="228"/>
      <c r="KG170" s="228"/>
      <c r="KH170" s="228"/>
      <c r="KI170" s="228"/>
      <c r="KJ170" s="228"/>
      <c r="KK170" s="228"/>
      <c r="KL170" s="228"/>
      <c r="KM170" s="228"/>
      <c r="KN170" s="228"/>
      <c r="KO170" s="228"/>
      <c r="KP170" s="228"/>
      <c r="KQ170" s="228"/>
      <c r="KR170" s="228"/>
      <c r="KS170" s="228"/>
      <c r="KT170" s="228"/>
      <c r="KU170" s="228"/>
      <c r="KV170" s="228"/>
      <c r="KW170" s="479"/>
    </row>
    <row r="171" spans="1:309" s="226" customFormat="1" ht="21" customHeight="1">
      <c r="A171" s="109"/>
      <c r="B171" s="112">
        <v>165</v>
      </c>
      <c r="C171" s="53"/>
      <c r="D171" s="132" t="str">
        <f t="shared" si="17"/>
        <v/>
      </c>
      <c r="E171" s="132" t="str">
        <f t="shared" si="18"/>
        <v/>
      </c>
      <c r="F171" s="132" t="str">
        <f t="shared" si="19"/>
        <v/>
      </c>
      <c r="G171" s="132" t="str">
        <f t="shared" si="20"/>
        <v/>
      </c>
      <c r="H171" s="213" t="str">
        <f t="shared" si="21"/>
        <v/>
      </c>
      <c r="I171" s="227"/>
      <c r="J171" s="227"/>
      <c r="K171" s="227"/>
      <c r="L171" s="227"/>
      <c r="M171" s="227"/>
      <c r="N171" s="227"/>
      <c r="O171" s="227"/>
      <c r="P171" s="227"/>
      <c r="Q171" s="227"/>
      <c r="R171" s="227"/>
      <c r="S171" s="227"/>
      <c r="T171" s="227"/>
      <c r="U171" s="227"/>
      <c r="V171" s="227"/>
      <c r="W171" s="227"/>
      <c r="X171" s="227"/>
      <c r="Y171" s="227"/>
      <c r="Z171" s="227"/>
      <c r="AA171" s="227"/>
      <c r="AB171" s="227"/>
      <c r="AC171" s="227"/>
      <c r="AD171" s="227"/>
      <c r="AE171" s="227"/>
      <c r="AF171" s="227"/>
      <c r="AG171" s="227"/>
      <c r="AH171" s="227"/>
      <c r="AI171" s="227"/>
      <c r="AJ171" s="227"/>
      <c r="AK171" s="227"/>
      <c r="AL171" s="227"/>
      <c r="AM171" s="227"/>
      <c r="AN171" s="227"/>
      <c r="AO171" s="227"/>
      <c r="AP171" s="227"/>
      <c r="AQ171" s="227"/>
      <c r="AR171" s="227"/>
      <c r="AS171" s="227"/>
      <c r="AT171" s="227"/>
      <c r="AU171" s="227"/>
      <c r="AV171" s="227"/>
      <c r="AW171" s="227"/>
      <c r="AX171" s="227"/>
      <c r="AY171" s="227"/>
      <c r="AZ171" s="227"/>
      <c r="BA171" s="227"/>
      <c r="BB171" s="227"/>
      <c r="BC171" s="227"/>
      <c r="BD171" s="227"/>
      <c r="BE171" s="227"/>
      <c r="BF171" s="227"/>
      <c r="BG171" s="227"/>
      <c r="BH171" s="227"/>
      <c r="BI171" s="227"/>
      <c r="BJ171" s="227"/>
      <c r="BK171" s="227"/>
      <c r="BL171" s="227"/>
      <c r="BM171" s="227"/>
      <c r="BN171" s="227"/>
      <c r="BO171" s="227"/>
      <c r="BP171" s="227"/>
      <c r="BQ171" s="227"/>
      <c r="BR171" s="227"/>
      <c r="BS171" s="227"/>
      <c r="BT171" s="227"/>
      <c r="BU171" s="227"/>
      <c r="BV171" s="227"/>
      <c r="BW171" s="227"/>
      <c r="BX171" s="227"/>
      <c r="BY171" s="227"/>
      <c r="BZ171" s="227"/>
      <c r="CA171" s="227"/>
      <c r="CB171" s="227"/>
      <c r="CC171" s="227"/>
      <c r="CD171" s="227"/>
      <c r="CE171" s="227"/>
      <c r="CF171" s="227"/>
      <c r="CG171" s="227"/>
      <c r="CH171" s="227"/>
      <c r="CI171" s="227"/>
      <c r="CJ171" s="227"/>
      <c r="CK171" s="227"/>
      <c r="CL171" s="227"/>
      <c r="CM171" s="227"/>
      <c r="CN171" s="227"/>
      <c r="CO171" s="227"/>
      <c r="CP171" s="227"/>
      <c r="CQ171" s="227"/>
      <c r="CR171" s="227"/>
      <c r="CS171" s="227"/>
      <c r="CT171" s="227"/>
      <c r="CU171" s="227"/>
      <c r="CV171" s="227"/>
      <c r="CW171" s="227"/>
      <c r="CX171" s="227"/>
      <c r="CY171" s="227"/>
      <c r="CZ171" s="227"/>
      <c r="DA171" s="227"/>
      <c r="DB171" s="227"/>
      <c r="DC171" s="227"/>
      <c r="DD171" s="227"/>
      <c r="DE171" s="227"/>
      <c r="DF171" s="227"/>
      <c r="DG171" s="227"/>
      <c r="DH171" s="227"/>
      <c r="DI171" s="227"/>
      <c r="DJ171" s="227"/>
      <c r="DK171" s="227"/>
      <c r="DL171" s="227"/>
      <c r="DM171" s="227"/>
      <c r="DN171" s="227"/>
      <c r="DO171" s="227"/>
      <c r="DP171" s="227"/>
      <c r="DQ171" s="227"/>
      <c r="DR171" s="227"/>
      <c r="DS171" s="227"/>
      <c r="DT171" s="227"/>
      <c r="DU171" s="227"/>
      <c r="DV171" s="227"/>
      <c r="DW171" s="227"/>
      <c r="DX171" s="227"/>
      <c r="DY171" s="227"/>
      <c r="DZ171" s="227"/>
      <c r="EA171" s="227"/>
      <c r="EB171" s="227"/>
      <c r="EC171" s="227"/>
      <c r="ED171" s="227"/>
      <c r="EE171" s="227"/>
      <c r="EF171" s="227"/>
      <c r="EG171" s="227"/>
      <c r="EH171" s="227"/>
      <c r="EI171" s="227"/>
      <c r="EJ171" s="227"/>
      <c r="EK171" s="227"/>
      <c r="EL171" s="227"/>
      <c r="EM171" s="227"/>
      <c r="EN171" s="227"/>
      <c r="EO171" s="227"/>
      <c r="EP171" s="227"/>
      <c r="EQ171" s="227"/>
      <c r="ER171" s="227"/>
      <c r="ES171" s="227"/>
      <c r="ET171" s="227"/>
      <c r="EU171" s="227"/>
      <c r="EV171" s="227"/>
      <c r="EW171" s="227"/>
      <c r="EX171" s="227"/>
      <c r="EY171" s="227"/>
      <c r="EZ171" s="227"/>
      <c r="FA171" s="227"/>
      <c r="FB171" s="227"/>
      <c r="FC171" s="227"/>
      <c r="FD171" s="227"/>
      <c r="FE171" s="227"/>
      <c r="FF171" s="227"/>
      <c r="FG171" s="227"/>
      <c r="FH171" s="227"/>
      <c r="FI171" s="227"/>
      <c r="FJ171" s="227"/>
      <c r="FK171" s="227"/>
      <c r="FL171" s="227"/>
      <c r="FM171" s="227"/>
      <c r="FN171" s="227"/>
      <c r="FO171" s="227"/>
      <c r="FP171" s="227"/>
      <c r="FQ171" s="227"/>
      <c r="FR171" s="227"/>
      <c r="FS171" s="227"/>
      <c r="FT171" s="227"/>
      <c r="FU171" s="227"/>
      <c r="FV171" s="227"/>
      <c r="FW171" s="227"/>
      <c r="FX171" s="227"/>
      <c r="FY171" s="227"/>
      <c r="FZ171" s="227"/>
      <c r="GA171" s="227"/>
      <c r="GB171" s="227"/>
      <c r="GC171" s="227"/>
      <c r="GD171" s="227"/>
      <c r="GE171" s="227"/>
      <c r="GF171" s="227"/>
      <c r="GG171" s="227"/>
      <c r="GH171" s="227"/>
      <c r="GI171" s="227"/>
      <c r="GJ171" s="227"/>
      <c r="GK171" s="227"/>
      <c r="GL171" s="227"/>
      <c r="GM171" s="227"/>
      <c r="GN171" s="227"/>
      <c r="GO171" s="227"/>
      <c r="GP171" s="227"/>
      <c r="GQ171" s="227"/>
      <c r="GR171" s="227"/>
      <c r="GS171" s="227"/>
      <c r="GT171" s="227"/>
      <c r="GU171" s="227"/>
      <c r="GV171" s="227"/>
      <c r="GW171" s="227"/>
      <c r="GX171" s="227"/>
      <c r="GY171" s="227"/>
      <c r="GZ171" s="227"/>
      <c r="HA171" s="227"/>
      <c r="HB171" s="227"/>
      <c r="HC171" s="227"/>
      <c r="HD171" s="227"/>
      <c r="HE171" s="227"/>
      <c r="HF171" s="227"/>
      <c r="HG171" s="227"/>
      <c r="HH171" s="227"/>
      <c r="HI171" s="227"/>
      <c r="HJ171" s="227"/>
      <c r="HK171" s="227"/>
      <c r="HL171" s="227"/>
      <c r="HM171" s="227"/>
      <c r="HN171" s="227"/>
      <c r="HO171" s="227"/>
      <c r="HP171" s="227"/>
      <c r="HQ171" s="227"/>
      <c r="HR171" s="227"/>
      <c r="HS171" s="227"/>
      <c r="HT171" s="227"/>
      <c r="HU171" s="227"/>
      <c r="HV171" s="227"/>
      <c r="HW171" s="227"/>
      <c r="HX171" s="227"/>
      <c r="HY171" s="227"/>
      <c r="HZ171" s="227"/>
      <c r="IA171" s="227"/>
      <c r="IB171" s="227"/>
      <c r="IC171" s="227"/>
      <c r="ID171" s="227"/>
      <c r="IE171" s="227"/>
      <c r="IF171" s="227"/>
      <c r="IG171" s="227"/>
      <c r="IH171" s="227"/>
      <c r="II171" s="227"/>
      <c r="IJ171" s="227"/>
      <c r="IK171" s="227"/>
      <c r="IL171" s="227"/>
      <c r="IM171" s="227"/>
      <c r="IN171" s="227"/>
      <c r="IO171" s="227"/>
      <c r="IP171" s="227"/>
      <c r="IQ171" s="227"/>
      <c r="IR171" s="227"/>
      <c r="IS171" s="227"/>
      <c r="IT171" s="227"/>
      <c r="IU171" s="227"/>
      <c r="IV171" s="227"/>
      <c r="IW171" s="227"/>
      <c r="IX171" s="227"/>
      <c r="IY171" s="227"/>
      <c r="IZ171" s="227"/>
      <c r="JA171" s="227"/>
      <c r="JB171" s="227"/>
      <c r="JC171" s="227"/>
      <c r="JD171" s="227"/>
      <c r="JE171" s="227"/>
      <c r="JF171" s="227"/>
      <c r="JG171" s="227"/>
      <c r="JH171" s="227"/>
      <c r="JI171" s="227"/>
      <c r="JJ171" s="227"/>
      <c r="JK171" s="227"/>
      <c r="JL171" s="227"/>
      <c r="JM171" s="227"/>
      <c r="JN171" s="227"/>
      <c r="JO171" s="227"/>
      <c r="JP171" s="227"/>
      <c r="JQ171" s="227"/>
      <c r="JR171" s="227"/>
      <c r="JS171" s="227"/>
      <c r="JT171" s="227"/>
      <c r="JU171" s="227"/>
      <c r="JV171" s="227"/>
      <c r="JW171" s="227"/>
      <c r="JX171" s="227"/>
      <c r="JY171" s="227"/>
      <c r="JZ171" s="227"/>
      <c r="KA171" s="227"/>
      <c r="KB171" s="227"/>
      <c r="KC171" s="227"/>
      <c r="KD171" s="227"/>
      <c r="KE171" s="227"/>
      <c r="KF171" s="227"/>
      <c r="KG171" s="227"/>
      <c r="KH171" s="227"/>
      <c r="KI171" s="227"/>
      <c r="KJ171" s="227"/>
      <c r="KK171" s="227"/>
      <c r="KL171" s="227"/>
      <c r="KM171" s="227"/>
      <c r="KN171" s="227"/>
      <c r="KO171" s="227"/>
      <c r="KP171" s="227"/>
      <c r="KQ171" s="227"/>
      <c r="KR171" s="227"/>
      <c r="KS171" s="227"/>
      <c r="KT171" s="227"/>
      <c r="KU171" s="227"/>
      <c r="KV171" s="227"/>
      <c r="KW171" s="479"/>
    </row>
    <row r="172" spans="1:309" s="226" customFormat="1" ht="21" customHeight="1" thickBot="1">
      <c r="A172" s="109"/>
      <c r="B172" s="112">
        <v>166</v>
      </c>
      <c r="C172" s="116"/>
      <c r="D172" s="136" t="str">
        <f t="shared" si="17"/>
        <v/>
      </c>
      <c r="E172" s="138" t="str">
        <f t="shared" si="18"/>
        <v/>
      </c>
      <c r="F172" s="138" t="str">
        <f t="shared" si="19"/>
        <v/>
      </c>
      <c r="G172" s="138" t="str">
        <f t="shared" si="20"/>
        <v/>
      </c>
      <c r="H172" s="138" t="str">
        <f t="shared" si="21"/>
        <v/>
      </c>
      <c r="I172" s="228"/>
      <c r="J172" s="228"/>
      <c r="K172" s="228"/>
      <c r="L172" s="228"/>
      <c r="M172" s="228"/>
      <c r="N172" s="228"/>
      <c r="O172" s="228"/>
      <c r="P172" s="228"/>
      <c r="Q172" s="228"/>
      <c r="R172" s="228"/>
      <c r="S172" s="228"/>
      <c r="T172" s="228"/>
      <c r="U172" s="228"/>
      <c r="V172" s="228"/>
      <c r="W172" s="228"/>
      <c r="X172" s="228"/>
      <c r="Y172" s="228"/>
      <c r="Z172" s="228"/>
      <c r="AA172" s="228"/>
      <c r="AB172" s="228"/>
      <c r="AC172" s="228"/>
      <c r="AD172" s="228"/>
      <c r="AE172" s="228"/>
      <c r="AF172" s="228"/>
      <c r="AG172" s="228"/>
      <c r="AH172" s="228"/>
      <c r="AI172" s="228"/>
      <c r="AJ172" s="228"/>
      <c r="AK172" s="228"/>
      <c r="AL172" s="228"/>
      <c r="AM172" s="228"/>
      <c r="AN172" s="228"/>
      <c r="AO172" s="228"/>
      <c r="AP172" s="228"/>
      <c r="AQ172" s="228"/>
      <c r="AR172" s="228"/>
      <c r="AS172" s="228"/>
      <c r="AT172" s="228"/>
      <c r="AU172" s="228"/>
      <c r="AV172" s="228"/>
      <c r="AW172" s="228"/>
      <c r="AX172" s="228"/>
      <c r="AY172" s="228"/>
      <c r="AZ172" s="228"/>
      <c r="BA172" s="228"/>
      <c r="BB172" s="228"/>
      <c r="BC172" s="228"/>
      <c r="BD172" s="228"/>
      <c r="BE172" s="228"/>
      <c r="BF172" s="228"/>
      <c r="BG172" s="228"/>
      <c r="BH172" s="228"/>
      <c r="BI172" s="228"/>
      <c r="BJ172" s="228"/>
      <c r="BK172" s="228"/>
      <c r="BL172" s="228"/>
      <c r="BM172" s="228"/>
      <c r="BN172" s="228"/>
      <c r="BO172" s="228"/>
      <c r="BP172" s="228"/>
      <c r="BQ172" s="228"/>
      <c r="BR172" s="228"/>
      <c r="BS172" s="228"/>
      <c r="BT172" s="228"/>
      <c r="BU172" s="228"/>
      <c r="BV172" s="228"/>
      <c r="BW172" s="228"/>
      <c r="BX172" s="228"/>
      <c r="BY172" s="228"/>
      <c r="BZ172" s="228"/>
      <c r="CA172" s="228"/>
      <c r="CB172" s="228"/>
      <c r="CC172" s="228"/>
      <c r="CD172" s="228"/>
      <c r="CE172" s="228"/>
      <c r="CF172" s="228"/>
      <c r="CG172" s="228"/>
      <c r="CH172" s="228"/>
      <c r="CI172" s="228"/>
      <c r="CJ172" s="228"/>
      <c r="CK172" s="228"/>
      <c r="CL172" s="228"/>
      <c r="CM172" s="228"/>
      <c r="CN172" s="228"/>
      <c r="CO172" s="228"/>
      <c r="CP172" s="228"/>
      <c r="CQ172" s="228"/>
      <c r="CR172" s="228"/>
      <c r="CS172" s="228"/>
      <c r="CT172" s="228"/>
      <c r="CU172" s="228"/>
      <c r="CV172" s="228"/>
      <c r="CW172" s="228"/>
      <c r="CX172" s="228"/>
      <c r="CY172" s="228"/>
      <c r="CZ172" s="228"/>
      <c r="DA172" s="228"/>
      <c r="DB172" s="228"/>
      <c r="DC172" s="228"/>
      <c r="DD172" s="228"/>
      <c r="DE172" s="228"/>
      <c r="DF172" s="228"/>
      <c r="DG172" s="228"/>
      <c r="DH172" s="228"/>
      <c r="DI172" s="228"/>
      <c r="DJ172" s="228"/>
      <c r="DK172" s="228"/>
      <c r="DL172" s="228"/>
      <c r="DM172" s="228"/>
      <c r="DN172" s="228"/>
      <c r="DO172" s="228"/>
      <c r="DP172" s="228"/>
      <c r="DQ172" s="228"/>
      <c r="DR172" s="228"/>
      <c r="DS172" s="228"/>
      <c r="DT172" s="228"/>
      <c r="DU172" s="228"/>
      <c r="DV172" s="228"/>
      <c r="DW172" s="228"/>
      <c r="DX172" s="228"/>
      <c r="DY172" s="228"/>
      <c r="DZ172" s="228"/>
      <c r="EA172" s="228"/>
      <c r="EB172" s="228"/>
      <c r="EC172" s="228"/>
      <c r="ED172" s="228"/>
      <c r="EE172" s="228"/>
      <c r="EF172" s="228"/>
      <c r="EG172" s="228"/>
      <c r="EH172" s="228"/>
      <c r="EI172" s="228"/>
      <c r="EJ172" s="228"/>
      <c r="EK172" s="228"/>
      <c r="EL172" s="228"/>
      <c r="EM172" s="228"/>
      <c r="EN172" s="228"/>
      <c r="EO172" s="228"/>
      <c r="EP172" s="228"/>
      <c r="EQ172" s="228"/>
      <c r="ER172" s="228"/>
      <c r="ES172" s="228"/>
      <c r="ET172" s="228"/>
      <c r="EU172" s="228"/>
      <c r="EV172" s="228"/>
      <c r="EW172" s="228"/>
      <c r="EX172" s="228"/>
      <c r="EY172" s="228"/>
      <c r="EZ172" s="228"/>
      <c r="FA172" s="228"/>
      <c r="FB172" s="228"/>
      <c r="FC172" s="228"/>
      <c r="FD172" s="228"/>
      <c r="FE172" s="228"/>
      <c r="FF172" s="228"/>
      <c r="FG172" s="228"/>
      <c r="FH172" s="228"/>
      <c r="FI172" s="228"/>
      <c r="FJ172" s="228"/>
      <c r="FK172" s="228"/>
      <c r="FL172" s="228"/>
      <c r="FM172" s="228"/>
      <c r="FN172" s="228"/>
      <c r="FO172" s="228"/>
      <c r="FP172" s="228"/>
      <c r="FQ172" s="228"/>
      <c r="FR172" s="228"/>
      <c r="FS172" s="228"/>
      <c r="FT172" s="228"/>
      <c r="FU172" s="228"/>
      <c r="FV172" s="228"/>
      <c r="FW172" s="228"/>
      <c r="FX172" s="228"/>
      <c r="FY172" s="228"/>
      <c r="FZ172" s="228"/>
      <c r="GA172" s="228"/>
      <c r="GB172" s="228"/>
      <c r="GC172" s="228"/>
      <c r="GD172" s="228"/>
      <c r="GE172" s="228"/>
      <c r="GF172" s="228"/>
      <c r="GG172" s="228"/>
      <c r="GH172" s="228"/>
      <c r="GI172" s="228"/>
      <c r="GJ172" s="228"/>
      <c r="GK172" s="228"/>
      <c r="GL172" s="228"/>
      <c r="GM172" s="228"/>
      <c r="GN172" s="228"/>
      <c r="GO172" s="228"/>
      <c r="GP172" s="228"/>
      <c r="GQ172" s="228"/>
      <c r="GR172" s="228"/>
      <c r="GS172" s="228"/>
      <c r="GT172" s="228"/>
      <c r="GU172" s="228"/>
      <c r="GV172" s="228"/>
      <c r="GW172" s="228"/>
      <c r="GX172" s="228"/>
      <c r="GY172" s="228"/>
      <c r="GZ172" s="228"/>
      <c r="HA172" s="228"/>
      <c r="HB172" s="228"/>
      <c r="HC172" s="228"/>
      <c r="HD172" s="228"/>
      <c r="HE172" s="228"/>
      <c r="HF172" s="228"/>
      <c r="HG172" s="228"/>
      <c r="HH172" s="228"/>
      <c r="HI172" s="228"/>
      <c r="HJ172" s="228"/>
      <c r="HK172" s="228"/>
      <c r="HL172" s="228"/>
      <c r="HM172" s="228"/>
      <c r="HN172" s="228"/>
      <c r="HO172" s="228"/>
      <c r="HP172" s="228"/>
      <c r="HQ172" s="228"/>
      <c r="HR172" s="228"/>
      <c r="HS172" s="228"/>
      <c r="HT172" s="228"/>
      <c r="HU172" s="228"/>
      <c r="HV172" s="228"/>
      <c r="HW172" s="228"/>
      <c r="HX172" s="228"/>
      <c r="HY172" s="228"/>
      <c r="HZ172" s="228"/>
      <c r="IA172" s="228"/>
      <c r="IB172" s="228"/>
      <c r="IC172" s="228"/>
      <c r="ID172" s="228"/>
      <c r="IE172" s="228"/>
      <c r="IF172" s="228"/>
      <c r="IG172" s="228"/>
      <c r="IH172" s="228"/>
      <c r="II172" s="228"/>
      <c r="IJ172" s="228"/>
      <c r="IK172" s="228"/>
      <c r="IL172" s="228"/>
      <c r="IM172" s="228"/>
      <c r="IN172" s="228"/>
      <c r="IO172" s="228"/>
      <c r="IP172" s="228"/>
      <c r="IQ172" s="228"/>
      <c r="IR172" s="228"/>
      <c r="IS172" s="228"/>
      <c r="IT172" s="228"/>
      <c r="IU172" s="228"/>
      <c r="IV172" s="228"/>
      <c r="IW172" s="228"/>
      <c r="IX172" s="228"/>
      <c r="IY172" s="228"/>
      <c r="IZ172" s="228"/>
      <c r="JA172" s="228"/>
      <c r="JB172" s="228"/>
      <c r="JC172" s="228"/>
      <c r="JD172" s="228"/>
      <c r="JE172" s="228"/>
      <c r="JF172" s="228"/>
      <c r="JG172" s="228"/>
      <c r="JH172" s="228"/>
      <c r="JI172" s="228"/>
      <c r="JJ172" s="228"/>
      <c r="JK172" s="228"/>
      <c r="JL172" s="228"/>
      <c r="JM172" s="228"/>
      <c r="JN172" s="228"/>
      <c r="JO172" s="228"/>
      <c r="JP172" s="228"/>
      <c r="JQ172" s="228"/>
      <c r="JR172" s="228"/>
      <c r="JS172" s="228"/>
      <c r="JT172" s="228"/>
      <c r="JU172" s="228"/>
      <c r="JV172" s="228"/>
      <c r="JW172" s="228"/>
      <c r="JX172" s="228"/>
      <c r="JY172" s="228"/>
      <c r="JZ172" s="228"/>
      <c r="KA172" s="228"/>
      <c r="KB172" s="228"/>
      <c r="KC172" s="228"/>
      <c r="KD172" s="228"/>
      <c r="KE172" s="228"/>
      <c r="KF172" s="228"/>
      <c r="KG172" s="228"/>
      <c r="KH172" s="228"/>
      <c r="KI172" s="228"/>
      <c r="KJ172" s="228"/>
      <c r="KK172" s="228"/>
      <c r="KL172" s="228"/>
      <c r="KM172" s="228"/>
      <c r="KN172" s="228"/>
      <c r="KO172" s="228"/>
      <c r="KP172" s="228"/>
      <c r="KQ172" s="228"/>
      <c r="KR172" s="228"/>
      <c r="KS172" s="228"/>
      <c r="KT172" s="228"/>
      <c r="KU172" s="228"/>
      <c r="KV172" s="228"/>
      <c r="KW172" s="479"/>
    </row>
    <row r="173" spans="1:309" s="226" customFormat="1" ht="21" customHeight="1">
      <c r="A173" s="109"/>
      <c r="B173" s="112">
        <v>167</v>
      </c>
      <c r="C173" s="53"/>
      <c r="D173" s="132" t="str">
        <f t="shared" si="17"/>
        <v/>
      </c>
      <c r="E173" s="132" t="str">
        <f t="shared" si="18"/>
        <v/>
      </c>
      <c r="F173" s="132" t="str">
        <f t="shared" si="19"/>
        <v/>
      </c>
      <c r="G173" s="132" t="str">
        <f t="shared" si="20"/>
        <v/>
      </c>
      <c r="H173" s="213" t="str">
        <f t="shared" si="21"/>
        <v/>
      </c>
      <c r="I173" s="227"/>
      <c r="J173" s="227"/>
      <c r="K173" s="227"/>
      <c r="L173" s="227"/>
      <c r="M173" s="227"/>
      <c r="N173" s="227"/>
      <c r="O173" s="227"/>
      <c r="P173" s="227"/>
      <c r="Q173" s="227"/>
      <c r="R173" s="227"/>
      <c r="S173" s="227"/>
      <c r="T173" s="227"/>
      <c r="U173" s="227"/>
      <c r="V173" s="227"/>
      <c r="W173" s="227"/>
      <c r="X173" s="227"/>
      <c r="Y173" s="227"/>
      <c r="Z173" s="227"/>
      <c r="AA173" s="227"/>
      <c r="AB173" s="227"/>
      <c r="AC173" s="227"/>
      <c r="AD173" s="227"/>
      <c r="AE173" s="227"/>
      <c r="AF173" s="227"/>
      <c r="AG173" s="227"/>
      <c r="AH173" s="227"/>
      <c r="AI173" s="227"/>
      <c r="AJ173" s="227"/>
      <c r="AK173" s="227"/>
      <c r="AL173" s="227"/>
      <c r="AM173" s="227"/>
      <c r="AN173" s="227"/>
      <c r="AO173" s="227"/>
      <c r="AP173" s="227"/>
      <c r="AQ173" s="227"/>
      <c r="AR173" s="227"/>
      <c r="AS173" s="227"/>
      <c r="AT173" s="227"/>
      <c r="AU173" s="227"/>
      <c r="AV173" s="227"/>
      <c r="AW173" s="227"/>
      <c r="AX173" s="227"/>
      <c r="AY173" s="227"/>
      <c r="AZ173" s="227"/>
      <c r="BA173" s="227"/>
      <c r="BB173" s="227"/>
      <c r="BC173" s="227"/>
      <c r="BD173" s="227"/>
      <c r="BE173" s="227"/>
      <c r="BF173" s="227"/>
      <c r="BG173" s="227"/>
      <c r="BH173" s="227"/>
      <c r="BI173" s="227"/>
      <c r="BJ173" s="227"/>
      <c r="BK173" s="227"/>
      <c r="BL173" s="227"/>
      <c r="BM173" s="227"/>
      <c r="BN173" s="227"/>
      <c r="BO173" s="227"/>
      <c r="BP173" s="227"/>
      <c r="BQ173" s="227"/>
      <c r="BR173" s="227"/>
      <c r="BS173" s="227"/>
      <c r="BT173" s="227"/>
      <c r="BU173" s="227"/>
      <c r="BV173" s="227"/>
      <c r="BW173" s="227"/>
      <c r="BX173" s="227"/>
      <c r="BY173" s="227"/>
      <c r="BZ173" s="227"/>
      <c r="CA173" s="227"/>
      <c r="CB173" s="227"/>
      <c r="CC173" s="227"/>
      <c r="CD173" s="227"/>
      <c r="CE173" s="227"/>
      <c r="CF173" s="227"/>
      <c r="CG173" s="227"/>
      <c r="CH173" s="227"/>
      <c r="CI173" s="227"/>
      <c r="CJ173" s="227"/>
      <c r="CK173" s="227"/>
      <c r="CL173" s="227"/>
      <c r="CM173" s="227"/>
      <c r="CN173" s="227"/>
      <c r="CO173" s="227"/>
      <c r="CP173" s="227"/>
      <c r="CQ173" s="227"/>
      <c r="CR173" s="227"/>
      <c r="CS173" s="227"/>
      <c r="CT173" s="227"/>
      <c r="CU173" s="227"/>
      <c r="CV173" s="227"/>
      <c r="CW173" s="227"/>
      <c r="CX173" s="227"/>
      <c r="CY173" s="227"/>
      <c r="CZ173" s="227"/>
      <c r="DA173" s="227"/>
      <c r="DB173" s="227"/>
      <c r="DC173" s="227"/>
      <c r="DD173" s="227"/>
      <c r="DE173" s="227"/>
      <c r="DF173" s="227"/>
      <c r="DG173" s="227"/>
      <c r="DH173" s="227"/>
      <c r="DI173" s="227"/>
      <c r="DJ173" s="227"/>
      <c r="DK173" s="227"/>
      <c r="DL173" s="227"/>
      <c r="DM173" s="227"/>
      <c r="DN173" s="227"/>
      <c r="DO173" s="227"/>
      <c r="DP173" s="227"/>
      <c r="DQ173" s="227"/>
      <c r="DR173" s="227"/>
      <c r="DS173" s="227"/>
      <c r="DT173" s="227"/>
      <c r="DU173" s="227"/>
      <c r="DV173" s="227"/>
      <c r="DW173" s="227"/>
      <c r="DX173" s="227"/>
      <c r="DY173" s="227"/>
      <c r="DZ173" s="227"/>
      <c r="EA173" s="227"/>
      <c r="EB173" s="227"/>
      <c r="EC173" s="227"/>
      <c r="ED173" s="227"/>
      <c r="EE173" s="227"/>
      <c r="EF173" s="227"/>
      <c r="EG173" s="227"/>
      <c r="EH173" s="227"/>
      <c r="EI173" s="227"/>
      <c r="EJ173" s="227"/>
      <c r="EK173" s="227"/>
      <c r="EL173" s="227"/>
      <c r="EM173" s="227"/>
      <c r="EN173" s="227"/>
      <c r="EO173" s="227"/>
      <c r="EP173" s="227"/>
      <c r="EQ173" s="227"/>
      <c r="ER173" s="227"/>
      <c r="ES173" s="227"/>
      <c r="ET173" s="227"/>
      <c r="EU173" s="227"/>
      <c r="EV173" s="227"/>
      <c r="EW173" s="227"/>
      <c r="EX173" s="227"/>
      <c r="EY173" s="227"/>
      <c r="EZ173" s="227"/>
      <c r="FA173" s="227"/>
      <c r="FB173" s="227"/>
      <c r="FC173" s="227"/>
      <c r="FD173" s="227"/>
      <c r="FE173" s="227"/>
      <c r="FF173" s="227"/>
      <c r="FG173" s="227"/>
      <c r="FH173" s="227"/>
      <c r="FI173" s="227"/>
      <c r="FJ173" s="227"/>
      <c r="FK173" s="227"/>
      <c r="FL173" s="227"/>
      <c r="FM173" s="227"/>
      <c r="FN173" s="227"/>
      <c r="FO173" s="227"/>
      <c r="FP173" s="227"/>
      <c r="FQ173" s="227"/>
      <c r="FR173" s="227"/>
      <c r="FS173" s="227"/>
      <c r="FT173" s="227"/>
      <c r="FU173" s="227"/>
      <c r="FV173" s="227"/>
      <c r="FW173" s="227"/>
      <c r="FX173" s="227"/>
      <c r="FY173" s="227"/>
      <c r="FZ173" s="227"/>
      <c r="GA173" s="227"/>
      <c r="GB173" s="227"/>
      <c r="GC173" s="227"/>
      <c r="GD173" s="227"/>
      <c r="GE173" s="227"/>
      <c r="GF173" s="227"/>
      <c r="GG173" s="227"/>
      <c r="GH173" s="227"/>
      <c r="GI173" s="227"/>
      <c r="GJ173" s="227"/>
      <c r="GK173" s="227"/>
      <c r="GL173" s="227"/>
      <c r="GM173" s="227"/>
      <c r="GN173" s="227"/>
      <c r="GO173" s="227"/>
      <c r="GP173" s="227"/>
      <c r="GQ173" s="227"/>
      <c r="GR173" s="227"/>
      <c r="GS173" s="227"/>
      <c r="GT173" s="227"/>
      <c r="GU173" s="227"/>
      <c r="GV173" s="227"/>
      <c r="GW173" s="227"/>
      <c r="GX173" s="227"/>
      <c r="GY173" s="227"/>
      <c r="GZ173" s="227"/>
      <c r="HA173" s="227"/>
      <c r="HB173" s="227"/>
      <c r="HC173" s="227"/>
      <c r="HD173" s="227"/>
      <c r="HE173" s="227"/>
      <c r="HF173" s="227"/>
      <c r="HG173" s="227"/>
      <c r="HH173" s="227"/>
      <c r="HI173" s="227"/>
      <c r="HJ173" s="227"/>
      <c r="HK173" s="227"/>
      <c r="HL173" s="227"/>
      <c r="HM173" s="227"/>
      <c r="HN173" s="227"/>
      <c r="HO173" s="227"/>
      <c r="HP173" s="227"/>
      <c r="HQ173" s="227"/>
      <c r="HR173" s="227"/>
      <c r="HS173" s="227"/>
      <c r="HT173" s="227"/>
      <c r="HU173" s="227"/>
      <c r="HV173" s="227"/>
      <c r="HW173" s="227"/>
      <c r="HX173" s="227"/>
      <c r="HY173" s="227"/>
      <c r="HZ173" s="227"/>
      <c r="IA173" s="227"/>
      <c r="IB173" s="227"/>
      <c r="IC173" s="227"/>
      <c r="ID173" s="227"/>
      <c r="IE173" s="227"/>
      <c r="IF173" s="227"/>
      <c r="IG173" s="227"/>
      <c r="IH173" s="227"/>
      <c r="II173" s="227"/>
      <c r="IJ173" s="227"/>
      <c r="IK173" s="227"/>
      <c r="IL173" s="227"/>
      <c r="IM173" s="227"/>
      <c r="IN173" s="227"/>
      <c r="IO173" s="227"/>
      <c r="IP173" s="227"/>
      <c r="IQ173" s="227"/>
      <c r="IR173" s="227"/>
      <c r="IS173" s="227"/>
      <c r="IT173" s="227"/>
      <c r="IU173" s="227"/>
      <c r="IV173" s="227"/>
      <c r="IW173" s="227"/>
      <c r="IX173" s="227"/>
      <c r="IY173" s="227"/>
      <c r="IZ173" s="227"/>
      <c r="JA173" s="227"/>
      <c r="JB173" s="227"/>
      <c r="JC173" s="227"/>
      <c r="JD173" s="227"/>
      <c r="JE173" s="227"/>
      <c r="JF173" s="227"/>
      <c r="JG173" s="227"/>
      <c r="JH173" s="227"/>
      <c r="JI173" s="227"/>
      <c r="JJ173" s="227"/>
      <c r="JK173" s="227"/>
      <c r="JL173" s="227"/>
      <c r="JM173" s="227"/>
      <c r="JN173" s="227"/>
      <c r="JO173" s="227"/>
      <c r="JP173" s="227"/>
      <c r="JQ173" s="227"/>
      <c r="JR173" s="227"/>
      <c r="JS173" s="227"/>
      <c r="JT173" s="227"/>
      <c r="JU173" s="227"/>
      <c r="JV173" s="227"/>
      <c r="JW173" s="227"/>
      <c r="JX173" s="227"/>
      <c r="JY173" s="227"/>
      <c r="JZ173" s="227"/>
      <c r="KA173" s="227"/>
      <c r="KB173" s="227"/>
      <c r="KC173" s="227"/>
      <c r="KD173" s="227"/>
      <c r="KE173" s="227"/>
      <c r="KF173" s="227"/>
      <c r="KG173" s="227"/>
      <c r="KH173" s="227"/>
      <c r="KI173" s="227"/>
      <c r="KJ173" s="227"/>
      <c r="KK173" s="227"/>
      <c r="KL173" s="227"/>
      <c r="KM173" s="227"/>
      <c r="KN173" s="227"/>
      <c r="KO173" s="227"/>
      <c r="KP173" s="227"/>
      <c r="KQ173" s="227"/>
      <c r="KR173" s="227"/>
      <c r="KS173" s="227"/>
      <c r="KT173" s="227"/>
      <c r="KU173" s="227"/>
      <c r="KV173" s="227"/>
      <c r="KW173" s="479"/>
    </row>
    <row r="174" spans="1:309" s="226" customFormat="1" ht="21" customHeight="1" thickBot="1">
      <c r="A174" s="109"/>
      <c r="B174" s="112">
        <v>168</v>
      </c>
      <c r="C174" s="116"/>
      <c r="D174" s="136" t="str">
        <f t="shared" si="17"/>
        <v/>
      </c>
      <c r="E174" s="138" t="str">
        <f t="shared" si="18"/>
        <v/>
      </c>
      <c r="F174" s="138" t="str">
        <f t="shared" si="19"/>
        <v/>
      </c>
      <c r="G174" s="138" t="str">
        <f t="shared" si="20"/>
        <v/>
      </c>
      <c r="H174" s="138" t="str">
        <f t="shared" si="21"/>
        <v/>
      </c>
      <c r="I174" s="228"/>
      <c r="J174" s="228"/>
      <c r="K174" s="228"/>
      <c r="L174" s="228"/>
      <c r="M174" s="228"/>
      <c r="N174" s="228"/>
      <c r="O174" s="228"/>
      <c r="P174" s="228"/>
      <c r="Q174" s="228"/>
      <c r="R174" s="228"/>
      <c r="S174" s="228"/>
      <c r="T174" s="228"/>
      <c r="U174" s="228"/>
      <c r="V174" s="228"/>
      <c r="W174" s="228"/>
      <c r="X174" s="228"/>
      <c r="Y174" s="228"/>
      <c r="Z174" s="228"/>
      <c r="AA174" s="228"/>
      <c r="AB174" s="228"/>
      <c r="AC174" s="228"/>
      <c r="AD174" s="228"/>
      <c r="AE174" s="228"/>
      <c r="AF174" s="228"/>
      <c r="AG174" s="228"/>
      <c r="AH174" s="228"/>
      <c r="AI174" s="228"/>
      <c r="AJ174" s="228"/>
      <c r="AK174" s="228"/>
      <c r="AL174" s="228"/>
      <c r="AM174" s="228"/>
      <c r="AN174" s="228"/>
      <c r="AO174" s="228"/>
      <c r="AP174" s="228"/>
      <c r="AQ174" s="228"/>
      <c r="AR174" s="228"/>
      <c r="AS174" s="228"/>
      <c r="AT174" s="228"/>
      <c r="AU174" s="228"/>
      <c r="AV174" s="228"/>
      <c r="AW174" s="228"/>
      <c r="AX174" s="228"/>
      <c r="AY174" s="228"/>
      <c r="AZ174" s="228"/>
      <c r="BA174" s="228"/>
      <c r="BB174" s="228"/>
      <c r="BC174" s="228"/>
      <c r="BD174" s="228"/>
      <c r="BE174" s="228"/>
      <c r="BF174" s="228"/>
      <c r="BG174" s="228"/>
      <c r="BH174" s="228"/>
      <c r="BI174" s="228"/>
      <c r="BJ174" s="228"/>
      <c r="BK174" s="228"/>
      <c r="BL174" s="228"/>
      <c r="BM174" s="228"/>
      <c r="BN174" s="228"/>
      <c r="BO174" s="228"/>
      <c r="BP174" s="228"/>
      <c r="BQ174" s="228"/>
      <c r="BR174" s="228"/>
      <c r="BS174" s="228"/>
      <c r="BT174" s="228"/>
      <c r="BU174" s="228"/>
      <c r="BV174" s="228"/>
      <c r="BW174" s="228"/>
      <c r="BX174" s="228"/>
      <c r="BY174" s="228"/>
      <c r="BZ174" s="228"/>
      <c r="CA174" s="228"/>
      <c r="CB174" s="228"/>
      <c r="CC174" s="228"/>
      <c r="CD174" s="228"/>
      <c r="CE174" s="228"/>
      <c r="CF174" s="228"/>
      <c r="CG174" s="228"/>
      <c r="CH174" s="228"/>
      <c r="CI174" s="228"/>
      <c r="CJ174" s="228"/>
      <c r="CK174" s="228"/>
      <c r="CL174" s="228"/>
      <c r="CM174" s="228"/>
      <c r="CN174" s="228"/>
      <c r="CO174" s="228"/>
      <c r="CP174" s="228"/>
      <c r="CQ174" s="228"/>
      <c r="CR174" s="228"/>
      <c r="CS174" s="228"/>
      <c r="CT174" s="228"/>
      <c r="CU174" s="228"/>
      <c r="CV174" s="228"/>
      <c r="CW174" s="228"/>
      <c r="CX174" s="228"/>
      <c r="CY174" s="228"/>
      <c r="CZ174" s="228"/>
      <c r="DA174" s="228"/>
      <c r="DB174" s="228"/>
      <c r="DC174" s="228"/>
      <c r="DD174" s="228"/>
      <c r="DE174" s="228"/>
      <c r="DF174" s="228"/>
      <c r="DG174" s="228"/>
      <c r="DH174" s="228"/>
      <c r="DI174" s="228"/>
      <c r="DJ174" s="228"/>
      <c r="DK174" s="228"/>
      <c r="DL174" s="228"/>
      <c r="DM174" s="228"/>
      <c r="DN174" s="228"/>
      <c r="DO174" s="228"/>
      <c r="DP174" s="228"/>
      <c r="DQ174" s="228"/>
      <c r="DR174" s="228"/>
      <c r="DS174" s="228"/>
      <c r="DT174" s="228"/>
      <c r="DU174" s="228"/>
      <c r="DV174" s="228"/>
      <c r="DW174" s="228"/>
      <c r="DX174" s="228"/>
      <c r="DY174" s="228"/>
      <c r="DZ174" s="228"/>
      <c r="EA174" s="228"/>
      <c r="EB174" s="228"/>
      <c r="EC174" s="228"/>
      <c r="ED174" s="228"/>
      <c r="EE174" s="228"/>
      <c r="EF174" s="228"/>
      <c r="EG174" s="228"/>
      <c r="EH174" s="228"/>
      <c r="EI174" s="228"/>
      <c r="EJ174" s="228"/>
      <c r="EK174" s="228"/>
      <c r="EL174" s="228"/>
      <c r="EM174" s="228"/>
      <c r="EN174" s="228"/>
      <c r="EO174" s="228"/>
      <c r="EP174" s="228"/>
      <c r="EQ174" s="228"/>
      <c r="ER174" s="228"/>
      <c r="ES174" s="228"/>
      <c r="ET174" s="228"/>
      <c r="EU174" s="228"/>
      <c r="EV174" s="228"/>
      <c r="EW174" s="228"/>
      <c r="EX174" s="228"/>
      <c r="EY174" s="228"/>
      <c r="EZ174" s="228"/>
      <c r="FA174" s="228"/>
      <c r="FB174" s="228"/>
      <c r="FC174" s="228"/>
      <c r="FD174" s="228"/>
      <c r="FE174" s="228"/>
      <c r="FF174" s="228"/>
      <c r="FG174" s="228"/>
      <c r="FH174" s="228"/>
      <c r="FI174" s="228"/>
      <c r="FJ174" s="228"/>
      <c r="FK174" s="228"/>
      <c r="FL174" s="228"/>
      <c r="FM174" s="228"/>
      <c r="FN174" s="228"/>
      <c r="FO174" s="228"/>
      <c r="FP174" s="228"/>
      <c r="FQ174" s="228"/>
      <c r="FR174" s="228"/>
      <c r="FS174" s="228"/>
      <c r="FT174" s="228"/>
      <c r="FU174" s="228"/>
      <c r="FV174" s="228"/>
      <c r="FW174" s="228"/>
      <c r="FX174" s="228"/>
      <c r="FY174" s="228"/>
      <c r="FZ174" s="228"/>
      <c r="GA174" s="228"/>
      <c r="GB174" s="228"/>
      <c r="GC174" s="228"/>
      <c r="GD174" s="228"/>
      <c r="GE174" s="228"/>
      <c r="GF174" s="228"/>
      <c r="GG174" s="228"/>
      <c r="GH174" s="228"/>
      <c r="GI174" s="228"/>
      <c r="GJ174" s="228"/>
      <c r="GK174" s="228"/>
      <c r="GL174" s="228"/>
      <c r="GM174" s="228"/>
      <c r="GN174" s="228"/>
      <c r="GO174" s="228"/>
      <c r="GP174" s="228"/>
      <c r="GQ174" s="228"/>
      <c r="GR174" s="228"/>
      <c r="GS174" s="228"/>
      <c r="GT174" s="228"/>
      <c r="GU174" s="228"/>
      <c r="GV174" s="228"/>
      <c r="GW174" s="228"/>
      <c r="GX174" s="228"/>
      <c r="GY174" s="228"/>
      <c r="GZ174" s="228"/>
      <c r="HA174" s="228"/>
      <c r="HB174" s="228"/>
      <c r="HC174" s="228"/>
      <c r="HD174" s="228"/>
      <c r="HE174" s="228"/>
      <c r="HF174" s="228"/>
      <c r="HG174" s="228"/>
      <c r="HH174" s="228"/>
      <c r="HI174" s="228"/>
      <c r="HJ174" s="228"/>
      <c r="HK174" s="228"/>
      <c r="HL174" s="228"/>
      <c r="HM174" s="228"/>
      <c r="HN174" s="228"/>
      <c r="HO174" s="228"/>
      <c r="HP174" s="228"/>
      <c r="HQ174" s="228"/>
      <c r="HR174" s="228"/>
      <c r="HS174" s="228"/>
      <c r="HT174" s="228"/>
      <c r="HU174" s="228"/>
      <c r="HV174" s="228"/>
      <c r="HW174" s="228"/>
      <c r="HX174" s="228"/>
      <c r="HY174" s="228"/>
      <c r="HZ174" s="228"/>
      <c r="IA174" s="228"/>
      <c r="IB174" s="228"/>
      <c r="IC174" s="228"/>
      <c r="ID174" s="228"/>
      <c r="IE174" s="228"/>
      <c r="IF174" s="228"/>
      <c r="IG174" s="228"/>
      <c r="IH174" s="228"/>
      <c r="II174" s="228"/>
      <c r="IJ174" s="228"/>
      <c r="IK174" s="228"/>
      <c r="IL174" s="228"/>
      <c r="IM174" s="228"/>
      <c r="IN174" s="228"/>
      <c r="IO174" s="228"/>
      <c r="IP174" s="228"/>
      <c r="IQ174" s="228"/>
      <c r="IR174" s="228"/>
      <c r="IS174" s="228"/>
      <c r="IT174" s="228"/>
      <c r="IU174" s="228"/>
      <c r="IV174" s="228"/>
      <c r="IW174" s="228"/>
      <c r="IX174" s="228"/>
      <c r="IY174" s="228"/>
      <c r="IZ174" s="228"/>
      <c r="JA174" s="228"/>
      <c r="JB174" s="228"/>
      <c r="JC174" s="228"/>
      <c r="JD174" s="228"/>
      <c r="JE174" s="228"/>
      <c r="JF174" s="228"/>
      <c r="JG174" s="228"/>
      <c r="JH174" s="228"/>
      <c r="JI174" s="228"/>
      <c r="JJ174" s="228"/>
      <c r="JK174" s="228"/>
      <c r="JL174" s="228"/>
      <c r="JM174" s="228"/>
      <c r="JN174" s="228"/>
      <c r="JO174" s="228"/>
      <c r="JP174" s="228"/>
      <c r="JQ174" s="228"/>
      <c r="JR174" s="228"/>
      <c r="JS174" s="228"/>
      <c r="JT174" s="228"/>
      <c r="JU174" s="228"/>
      <c r="JV174" s="228"/>
      <c r="JW174" s="228"/>
      <c r="JX174" s="228"/>
      <c r="JY174" s="228"/>
      <c r="JZ174" s="228"/>
      <c r="KA174" s="228"/>
      <c r="KB174" s="228"/>
      <c r="KC174" s="228"/>
      <c r="KD174" s="228"/>
      <c r="KE174" s="228"/>
      <c r="KF174" s="228"/>
      <c r="KG174" s="228"/>
      <c r="KH174" s="228"/>
      <c r="KI174" s="228"/>
      <c r="KJ174" s="228"/>
      <c r="KK174" s="228"/>
      <c r="KL174" s="228"/>
      <c r="KM174" s="228"/>
      <c r="KN174" s="228"/>
      <c r="KO174" s="228"/>
      <c r="KP174" s="228"/>
      <c r="KQ174" s="228"/>
      <c r="KR174" s="228"/>
      <c r="KS174" s="228"/>
      <c r="KT174" s="228"/>
      <c r="KU174" s="228"/>
      <c r="KV174" s="228"/>
      <c r="KW174" s="479"/>
    </row>
    <row r="175" spans="1:309" s="226" customFormat="1" ht="21" customHeight="1">
      <c r="A175" s="109"/>
      <c r="B175" s="112">
        <v>169</v>
      </c>
      <c r="C175" s="53"/>
      <c r="D175" s="132" t="str">
        <f t="shared" si="17"/>
        <v/>
      </c>
      <c r="E175" s="132" t="str">
        <f t="shared" si="18"/>
        <v/>
      </c>
      <c r="F175" s="132" t="str">
        <f t="shared" si="19"/>
        <v/>
      </c>
      <c r="G175" s="132" t="str">
        <f t="shared" si="20"/>
        <v/>
      </c>
      <c r="H175" s="213" t="str">
        <f t="shared" si="21"/>
        <v/>
      </c>
      <c r="I175" s="227"/>
      <c r="J175" s="227"/>
      <c r="K175" s="227"/>
      <c r="L175" s="227"/>
      <c r="M175" s="227"/>
      <c r="N175" s="227"/>
      <c r="O175" s="227"/>
      <c r="P175" s="227"/>
      <c r="Q175" s="227"/>
      <c r="R175" s="227"/>
      <c r="S175" s="227"/>
      <c r="T175" s="227"/>
      <c r="U175" s="227"/>
      <c r="V175" s="227"/>
      <c r="W175" s="227"/>
      <c r="X175" s="227"/>
      <c r="Y175" s="227"/>
      <c r="Z175" s="227"/>
      <c r="AA175" s="227"/>
      <c r="AB175" s="227"/>
      <c r="AC175" s="227"/>
      <c r="AD175" s="227"/>
      <c r="AE175" s="227"/>
      <c r="AF175" s="227"/>
      <c r="AG175" s="227"/>
      <c r="AH175" s="227"/>
      <c r="AI175" s="227"/>
      <c r="AJ175" s="227"/>
      <c r="AK175" s="227"/>
      <c r="AL175" s="227"/>
      <c r="AM175" s="227"/>
      <c r="AN175" s="227"/>
      <c r="AO175" s="227"/>
      <c r="AP175" s="227"/>
      <c r="AQ175" s="227"/>
      <c r="AR175" s="227"/>
      <c r="AS175" s="227"/>
      <c r="AT175" s="227"/>
      <c r="AU175" s="227"/>
      <c r="AV175" s="227"/>
      <c r="AW175" s="227"/>
      <c r="AX175" s="227"/>
      <c r="AY175" s="227"/>
      <c r="AZ175" s="227"/>
      <c r="BA175" s="227"/>
      <c r="BB175" s="227"/>
      <c r="BC175" s="227"/>
      <c r="BD175" s="227"/>
      <c r="BE175" s="227"/>
      <c r="BF175" s="227"/>
      <c r="BG175" s="227"/>
      <c r="BH175" s="227"/>
      <c r="BI175" s="227"/>
      <c r="BJ175" s="227"/>
      <c r="BK175" s="227"/>
      <c r="BL175" s="227"/>
      <c r="BM175" s="227"/>
      <c r="BN175" s="227"/>
      <c r="BO175" s="227"/>
      <c r="BP175" s="227"/>
      <c r="BQ175" s="227"/>
      <c r="BR175" s="227"/>
      <c r="BS175" s="227"/>
      <c r="BT175" s="227"/>
      <c r="BU175" s="227"/>
      <c r="BV175" s="227"/>
      <c r="BW175" s="227"/>
      <c r="BX175" s="227"/>
      <c r="BY175" s="227"/>
      <c r="BZ175" s="227"/>
      <c r="CA175" s="227"/>
      <c r="CB175" s="227"/>
      <c r="CC175" s="227"/>
      <c r="CD175" s="227"/>
      <c r="CE175" s="227"/>
      <c r="CF175" s="227"/>
      <c r="CG175" s="227"/>
      <c r="CH175" s="227"/>
      <c r="CI175" s="227"/>
      <c r="CJ175" s="227"/>
      <c r="CK175" s="227"/>
      <c r="CL175" s="227"/>
      <c r="CM175" s="227"/>
      <c r="CN175" s="227"/>
      <c r="CO175" s="227"/>
      <c r="CP175" s="227"/>
      <c r="CQ175" s="227"/>
      <c r="CR175" s="227"/>
      <c r="CS175" s="227"/>
      <c r="CT175" s="227"/>
      <c r="CU175" s="227"/>
      <c r="CV175" s="227"/>
      <c r="CW175" s="227"/>
      <c r="CX175" s="227"/>
      <c r="CY175" s="227"/>
      <c r="CZ175" s="227"/>
      <c r="DA175" s="227"/>
      <c r="DB175" s="227"/>
      <c r="DC175" s="227"/>
      <c r="DD175" s="227"/>
      <c r="DE175" s="227"/>
      <c r="DF175" s="227"/>
      <c r="DG175" s="227"/>
      <c r="DH175" s="227"/>
      <c r="DI175" s="227"/>
      <c r="DJ175" s="227"/>
      <c r="DK175" s="227"/>
      <c r="DL175" s="227"/>
      <c r="DM175" s="227"/>
      <c r="DN175" s="227"/>
      <c r="DO175" s="227"/>
      <c r="DP175" s="227"/>
      <c r="DQ175" s="227"/>
      <c r="DR175" s="227"/>
      <c r="DS175" s="227"/>
      <c r="DT175" s="227"/>
      <c r="DU175" s="227"/>
      <c r="DV175" s="227"/>
      <c r="DW175" s="227"/>
      <c r="DX175" s="227"/>
      <c r="DY175" s="227"/>
      <c r="DZ175" s="227"/>
      <c r="EA175" s="227"/>
      <c r="EB175" s="227"/>
      <c r="EC175" s="227"/>
      <c r="ED175" s="227"/>
      <c r="EE175" s="227"/>
      <c r="EF175" s="227"/>
      <c r="EG175" s="227"/>
      <c r="EH175" s="227"/>
      <c r="EI175" s="227"/>
      <c r="EJ175" s="227"/>
      <c r="EK175" s="227"/>
      <c r="EL175" s="227"/>
      <c r="EM175" s="227"/>
      <c r="EN175" s="227"/>
      <c r="EO175" s="227"/>
      <c r="EP175" s="227"/>
      <c r="EQ175" s="227"/>
      <c r="ER175" s="227"/>
      <c r="ES175" s="227"/>
      <c r="ET175" s="227"/>
      <c r="EU175" s="227"/>
      <c r="EV175" s="227"/>
      <c r="EW175" s="227"/>
      <c r="EX175" s="227"/>
      <c r="EY175" s="227"/>
      <c r="EZ175" s="227"/>
      <c r="FA175" s="227"/>
      <c r="FB175" s="227"/>
      <c r="FC175" s="227"/>
      <c r="FD175" s="227"/>
      <c r="FE175" s="227"/>
      <c r="FF175" s="227"/>
      <c r="FG175" s="227"/>
      <c r="FH175" s="227"/>
      <c r="FI175" s="227"/>
      <c r="FJ175" s="227"/>
      <c r="FK175" s="227"/>
      <c r="FL175" s="227"/>
      <c r="FM175" s="227"/>
      <c r="FN175" s="227"/>
      <c r="FO175" s="227"/>
      <c r="FP175" s="227"/>
      <c r="FQ175" s="227"/>
      <c r="FR175" s="227"/>
      <c r="FS175" s="227"/>
      <c r="FT175" s="227"/>
      <c r="FU175" s="227"/>
      <c r="FV175" s="227"/>
      <c r="FW175" s="227"/>
      <c r="FX175" s="227"/>
      <c r="FY175" s="227"/>
      <c r="FZ175" s="227"/>
      <c r="GA175" s="227"/>
      <c r="GB175" s="227"/>
      <c r="GC175" s="227"/>
      <c r="GD175" s="227"/>
      <c r="GE175" s="227"/>
      <c r="GF175" s="227"/>
      <c r="GG175" s="227"/>
      <c r="GH175" s="227"/>
      <c r="GI175" s="227"/>
      <c r="GJ175" s="227"/>
      <c r="GK175" s="227"/>
      <c r="GL175" s="227"/>
      <c r="GM175" s="227"/>
      <c r="GN175" s="227"/>
      <c r="GO175" s="227"/>
      <c r="GP175" s="227"/>
      <c r="GQ175" s="227"/>
      <c r="GR175" s="227"/>
      <c r="GS175" s="227"/>
      <c r="GT175" s="227"/>
      <c r="GU175" s="227"/>
      <c r="GV175" s="227"/>
      <c r="GW175" s="227"/>
      <c r="GX175" s="227"/>
      <c r="GY175" s="227"/>
      <c r="GZ175" s="227"/>
      <c r="HA175" s="227"/>
      <c r="HB175" s="227"/>
      <c r="HC175" s="227"/>
      <c r="HD175" s="227"/>
      <c r="HE175" s="227"/>
      <c r="HF175" s="227"/>
      <c r="HG175" s="227"/>
      <c r="HH175" s="227"/>
      <c r="HI175" s="227"/>
      <c r="HJ175" s="227"/>
      <c r="HK175" s="227"/>
      <c r="HL175" s="227"/>
      <c r="HM175" s="227"/>
      <c r="HN175" s="227"/>
      <c r="HO175" s="227"/>
      <c r="HP175" s="227"/>
      <c r="HQ175" s="227"/>
      <c r="HR175" s="227"/>
      <c r="HS175" s="227"/>
      <c r="HT175" s="227"/>
      <c r="HU175" s="227"/>
      <c r="HV175" s="227"/>
      <c r="HW175" s="227"/>
      <c r="HX175" s="227"/>
      <c r="HY175" s="227"/>
      <c r="HZ175" s="227"/>
      <c r="IA175" s="227"/>
      <c r="IB175" s="227"/>
      <c r="IC175" s="227"/>
      <c r="ID175" s="227"/>
      <c r="IE175" s="227"/>
      <c r="IF175" s="227"/>
      <c r="IG175" s="227"/>
      <c r="IH175" s="227"/>
      <c r="II175" s="227"/>
      <c r="IJ175" s="227"/>
      <c r="IK175" s="227"/>
      <c r="IL175" s="227"/>
      <c r="IM175" s="227"/>
      <c r="IN175" s="227"/>
      <c r="IO175" s="227"/>
      <c r="IP175" s="227"/>
      <c r="IQ175" s="227"/>
      <c r="IR175" s="227"/>
      <c r="IS175" s="227"/>
      <c r="IT175" s="227"/>
      <c r="IU175" s="227"/>
      <c r="IV175" s="227"/>
      <c r="IW175" s="227"/>
      <c r="IX175" s="227"/>
      <c r="IY175" s="227"/>
      <c r="IZ175" s="227"/>
      <c r="JA175" s="227"/>
      <c r="JB175" s="227"/>
      <c r="JC175" s="227"/>
      <c r="JD175" s="227"/>
      <c r="JE175" s="227"/>
      <c r="JF175" s="227"/>
      <c r="JG175" s="227"/>
      <c r="JH175" s="227"/>
      <c r="JI175" s="227"/>
      <c r="JJ175" s="227"/>
      <c r="JK175" s="227"/>
      <c r="JL175" s="227"/>
      <c r="JM175" s="227"/>
      <c r="JN175" s="227"/>
      <c r="JO175" s="227"/>
      <c r="JP175" s="227"/>
      <c r="JQ175" s="227"/>
      <c r="JR175" s="227"/>
      <c r="JS175" s="227"/>
      <c r="JT175" s="227"/>
      <c r="JU175" s="227"/>
      <c r="JV175" s="227"/>
      <c r="JW175" s="227"/>
      <c r="JX175" s="227"/>
      <c r="JY175" s="227"/>
      <c r="JZ175" s="227"/>
      <c r="KA175" s="227"/>
      <c r="KB175" s="227"/>
      <c r="KC175" s="227"/>
      <c r="KD175" s="227"/>
      <c r="KE175" s="227"/>
      <c r="KF175" s="227"/>
      <c r="KG175" s="227"/>
      <c r="KH175" s="227"/>
      <c r="KI175" s="227"/>
      <c r="KJ175" s="227"/>
      <c r="KK175" s="227"/>
      <c r="KL175" s="227"/>
      <c r="KM175" s="227"/>
      <c r="KN175" s="227"/>
      <c r="KO175" s="227"/>
      <c r="KP175" s="227"/>
      <c r="KQ175" s="227"/>
      <c r="KR175" s="227"/>
      <c r="KS175" s="227"/>
      <c r="KT175" s="227"/>
      <c r="KU175" s="227"/>
      <c r="KV175" s="227"/>
      <c r="KW175" s="479"/>
    </row>
    <row r="176" spans="1:309" s="226" customFormat="1" ht="21" customHeight="1" thickBot="1">
      <c r="A176" s="109"/>
      <c r="B176" s="112">
        <v>170</v>
      </c>
      <c r="C176" s="116"/>
      <c r="D176" s="136" t="str">
        <f t="shared" si="17"/>
        <v/>
      </c>
      <c r="E176" s="138" t="str">
        <f t="shared" si="18"/>
        <v/>
      </c>
      <c r="F176" s="138" t="str">
        <f t="shared" si="19"/>
        <v/>
      </c>
      <c r="G176" s="138" t="str">
        <f t="shared" si="20"/>
        <v/>
      </c>
      <c r="H176" s="138" t="str">
        <f t="shared" si="21"/>
        <v/>
      </c>
      <c r="I176" s="228"/>
      <c r="J176" s="228"/>
      <c r="K176" s="228"/>
      <c r="L176" s="228"/>
      <c r="M176" s="228"/>
      <c r="N176" s="228"/>
      <c r="O176" s="228"/>
      <c r="P176" s="228"/>
      <c r="Q176" s="228"/>
      <c r="R176" s="228"/>
      <c r="S176" s="228"/>
      <c r="T176" s="228"/>
      <c r="U176" s="228"/>
      <c r="V176" s="228"/>
      <c r="W176" s="228"/>
      <c r="X176" s="228"/>
      <c r="Y176" s="228"/>
      <c r="Z176" s="228"/>
      <c r="AA176" s="228"/>
      <c r="AB176" s="228"/>
      <c r="AC176" s="228"/>
      <c r="AD176" s="228"/>
      <c r="AE176" s="228"/>
      <c r="AF176" s="228"/>
      <c r="AG176" s="228"/>
      <c r="AH176" s="228"/>
      <c r="AI176" s="228"/>
      <c r="AJ176" s="228"/>
      <c r="AK176" s="228"/>
      <c r="AL176" s="228"/>
      <c r="AM176" s="228"/>
      <c r="AN176" s="228"/>
      <c r="AO176" s="228"/>
      <c r="AP176" s="228"/>
      <c r="AQ176" s="228"/>
      <c r="AR176" s="228"/>
      <c r="AS176" s="228"/>
      <c r="AT176" s="228"/>
      <c r="AU176" s="228"/>
      <c r="AV176" s="228"/>
      <c r="AW176" s="228"/>
      <c r="AX176" s="228"/>
      <c r="AY176" s="228"/>
      <c r="AZ176" s="228"/>
      <c r="BA176" s="228"/>
      <c r="BB176" s="228"/>
      <c r="BC176" s="228"/>
      <c r="BD176" s="228"/>
      <c r="BE176" s="228"/>
      <c r="BF176" s="228"/>
      <c r="BG176" s="228"/>
      <c r="BH176" s="228"/>
      <c r="BI176" s="228"/>
      <c r="BJ176" s="228"/>
      <c r="BK176" s="228"/>
      <c r="BL176" s="228"/>
      <c r="BM176" s="228"/>
      <c r="BN176" s="228"/>
      <c r="BO176" s="228"/>
      <c r="BP176" s="228"/>
      <c r="BQ176" s="228"/>
      <c r="BR176" s="228"/>
      <c r="BS176" s="228"/>
      <c r="BT176" s="228"/>
      <c r="BU176" s="228"/>
      <c r="BV176" s="228"/>
      <c r="BW176" s="228"/>
      <c r="BX176" s="228"/>
      <c r="BY176" s="228"/>
      <c r="BZ176" s="228"/>
      <c r="CA176" s="228"/>
      <c r="CB176" s="228"/>
      <c r="CC176" s="228"/>
      <c r="CD176" s="228"/>
      <c r="CE176" s="228"/>
      <c r="CF176" s="228"/>
      <c r="CG176" s="228"/>
      <c r="CH176" s="228"/>
      <c r="CI176" s="228"/>
      <c r="CJ176" s="228"/>
      <c r="CK176" s="228"/>
      <c r="CL176" s="228"/>
      <c r="CM176" s="228"/>
      <c r="CN176" s="228"/>
      <c r="CO176" s="228"/>
      <c r="CP176" s="228"/>
      <c r="CQ176" s="228"/>
      <c r="CR176" s="228"/>
      <c r="CS176" s="228"/>
      <c r="CT176" s="228"/>
      <c r="CU176" s="228"/>
      <c r="CV176" s="228"/>
      <c r="CW176" s="228"/>
      <c r="CX176" s="228"/>
      <c r="CY176" s="228"/>
      <c r="CZ176" s="228"/>
      <c r="DA176" s="228"/>
      <c r="DB176" s="228"/>
      <c r="DC176" s="228"/>
      <c r="DD176" s="228"/>
      <c r="DE176" s="228"/>
      <c r="DF176" s="228"/>
      <c r="DG176" s="228"/>
      <c r="DH176" s="228"/>
      <c r="DI176" s="228"/>
      <c r="DJ176" s="228"/>
      <c r="DK176" s="228"/>
      <c r="DL176" s="228"/>
      <c r="DM176" s="228"/>
      <c r="DN176" s="228"/>
      <c r="DO176" s="228"/>
      <c r="DP176" s="228"/>
      <c r="DQ176" s="228"/>
      <c r="DR176" s="228"/>
      <c r="DS176" s="228"/>
      <c r="DT176" s="228"/>
      <c r="DU176" s="228"/>
      <c r="DV176" s="228"/>
      <c r="DW176" s="228"/>
      <c r="DX176" s="228"/>
      <c r="DY176" s="228"/>
      <c r="DZ176" s="228"/>
      <c r="EA176" s="228"/>
      <c r="EB176" s="228"/>
      <c r="EC176" s="228"/>
      <c r="ED176" s="228"/>
      <c r="EE176" s="228"/>
      <c r="EF176" s="228"/>
      <c r="EG176" s="228"/>
      <c r="EH176" s="228"/>
      <c r="EI176" s="228"/>
      <c r="EJ176" s="228"/>
      <c r="EK176" s="228"/>
      <c r="EL176" s="228"/>
      <c r="EM176" s="228"/>
      <c r="EN176" s="228"/>
      <c r="EO176" s="228"/>
      <c r="EP176" s="228"/>
      <c r="EQ176" s="228"/>
      <c r="ER176" s="228"/>
      <c r="ES176" s="228"/>
      <c r="ET176" s="228"/>
      <c r="EU176" s="228"/>
      <c r="EV176" s="228"/>
      <c r="EW176" s="228"/>
      <c r="EX176" s="228"/>
      <c r="EY176" s="228"/>
      <c r="EZ176" s="228"/>
      <c r="FA176" s="228"/>
      <c r="FB176" s="228"/>
      <c r="FC176" s="228"/>
      <c r="FD176" s="228"/>
      <c r="FE176" s="228"/>
      <c r="FF176" s="228"/>
      <c r="FG176" s="228"/>
      <c r="FH176" s="228"/>
      <c r="FI176" s="228"/>
      <c r="FJ176" s="228"/>
      <c r="FK176" s="228"/>
      <c r="FL176" s="228"/>
      <c r="FM176" s="228"/>
      <c r="FN176" s="228"/>
      <c r="FO176" s="228"/>
      <c r="FP176" s="228"/>
      <c r="FQ176" s="228"/>
      <c r="FR176" s="228"/>
      <c r="FS176" s="228"/>
      <c r="FT176" s="228"/>
      <c r="FU176" s="228"/>
      <c r="FV176" s="228"/>
      <c r="FW176" s="228"/>
      <c r="FX176" s="228"/>
      <c r="FY176" s="228"/>
      <c r="FZ176" s="228"/>
      <c r="GA176" s="228"/>
      <c r="GB176" s="228"/>
      <c r="GC176" s="228"/>
      <c r="GD176" s="228"/>
      <c r="GE176" s="228"/>
      <c r="GF176" s="228"/>
      <c r="GG176" s="228"/>
      <c r="GH176" s="228"/>
      <c r="GI176" s="228"/>
      <c r="GJ176" s="228"/>
      <c r="GK176" s="228"/>
      <c r="GL176" s="228"/>
      <c r="GM176" s="228"/>
      <c r="GN176" s="228"/>
      <c r="GO176" s="228"/>
      <c r="GP176" s="228"/>
      <c r="GQ176" s="228"/>
      <c r="GR176" s="228"/>
      <c r="GS176" s="228"/>
      <c r="GT176" s="228"/>
      <c r="GU176" s="228"/>
      <c r="GV176" s="228"/>
      <c r="GW176" s="228"/>
      <c r="GX176" s="228"/>
      <c r="GY176" s="228"/>
      <c r="GZ176" s="228"/>
      <c r="HA176" s="228"/>
      <c r="HB176" s="228"/>
      <c r="HC176" s="228"/>
      <c r="HD176" s="228"/>
      <c r="HE176" s="228"/>
      <c r="HF176" s="228"/>
      <c r="HG176" s="228"/>
      <c r="HH176" s="228"/>
      <c r="HI176" s="228"/>
      <c r="HJ176" s="228"/>
      <c r="HK176" s="228"/>
      <c r="HL176" s="228"/>
      <c r="HM176" s="228"/>
      <c r="HN176" s="228"/>
      <c r="HO176" s="228"/>
      <c r="HP176" s="228"/>
      <c r="HQ176" s="228"/>
      <c r="HR176" s="228"/>
      <c r="HS176" s="228"/>
      <c r="HT176" s="228"/>
      <c r="HU176" s="228"/>
      <c r="HV176" s="228"/>
      <c r="HW176" s="228"/>
      <c r="HX176" s="228"/>
      <c r="HY176" s="228"/>
      <c r="HZ176" s="228"/>
      <c r="IA176" s="228"/>
      <c r="IB176" s="228"/>
      <c r="IC176" s="228"/>
      <c r="ID176" s="228"/>
      <c r="IE176" s="228"/>
      <c r="IF176" s="228"/>
      <c r="IG176" s="228"/>
      <c r="IH176" s="228"/>
      <c r="II176" s="228"/>
      <c r="IJ176" s="228"/>
      <c r="IK176" s="228"/>
      <c r="IL176" s="228"/>
      <c r="IM176" s="228"/>
      <c r="IN176" s="228"/>
      <c r="IO176" s="228"/>
      <c r="IP176" s="228"/>
      <c r="IQ176" s="228"/>
      <c r="IR176" s="228"/>
      <c r="IS176" s="228"/>
      <c r="IT176" s="228"/>
      <c r="IU176" s="228"/>
      <c r="IV176" s="228"/>
      <c r="IW176" s="228"/>
      <c r="IX176" s="228"/>
      <c r="IY176" s="228"/>
      <c r="IZ176" s="228"/>
      <c r="JA176" s="228"/>
      <c r="JB176" s="228"/>
      <c r="JC176" s="228"/>
      <c r="JD176" s="228"/>
      <c r="JE176" s="228"/>
      <c r="JF176" s="228"/>
      <c r="JG176" s="228"/>
      <c r="JH176" s="228"/>
      <c r="JI176" s="228"/>
      <c r="JJ176" s="228"/>
      <c r="JK176" s="228"/>
      <c r="JL176" s="228"/>
      <c r="JM176" s="228"/>
      <c r="JN176" s="228"/>
      <c r="JO176" s="228"/>
      <c r="JP176" s="228"/>
      <c r="JQ176" s="228"/>
      <c r="JR176" s="228"/>
      <c r="JS176" s="228"/>
      <c r="JT176" s="228"/>
      <c r="JU176" s="228"/>
      <c r="JV176" s="228"/>
      <c r="JW176" s="228"/>
      <c r="JX176" s="228"/>
      <c r="JY176" s="228"/>
      <c r="JZ176" s="228"/>
      <c r="KA176" s="228"/>
      <c r="KB176" s="228"/>
      <c r="KC176" s="228"/>
      <c r="KD176" s="228"/>
      <c r="KE176" s="228"/>
      <c r="KF176" s="228"/>
      <c r="KG176" s="228"/>
      <c r="KH176" s="228"/>
      <c r="KI176" s="228"/>
      <c r="KJ176" s="228"/>
      <c r="KK176" s="228"/>
      <c r="KL176" s="228"/>
      <c r="KM176" s="228"/>
      <c r="KN176" s="228"/>
      <c r="KO176" s="228"/>
      <c r="KP176" s="228"/>
      <c r="KQ176" s="228"/>
      <c r="KR176" s="228"/>
      <c r="KS176" s="228"/>
      <c r="KT176" s="228"/>
      <c r="KU176" s="228"/>
      <c r="KV176" s="228"/>
      <c r="KW176" s="479"/>
    </row>
    <row r="177" spans="1:309" s="226" customFormat="1" ht="21" customHeight="1">
      <c r="A177" s="109"/>
      <c r="B177" s="112">
        <v>171</v>
      </c>
      <c r="C177" s="53"/>
      <c r="D177" s="132" t="str">
        <f t="shared" si="17"/>
        <v/>
      </c>
      <c r="E177" s="132" t="str">
        <f t="shared" si="18"/>
        <v/>
      </c>
      <c r="F177" s="132" t="str">
        <f t="shared" si="19"/>
        <v/>
      </c>
      <c r="G177" s="132" t="str">
        <f t="shared" si="20"/>
        <v/>
      </c>
      <c r="H177" s="213" t="str">
        <f t="shared" si="21"/>
        <v/>
      </c>
      <c r="I177" s="227"/>
      <c r="J177" s="227"/>
      <c r="K177" s="227"/>
      <c r="L177" s="227"/>
      <c r="M177" s="227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227"/>
      <c r="Y177" s="227"/>
      <c r="Z177" s="227"/>
      <c r="AA177" s="227"/>
      <c r="AB177" s="227"/>
      <c r="AC177" s="227"/>
      <c r="AD177" s="227"/>
      <c r="AE177" s="227"/>
      <c r="AF177" s="227"/>
      <c r="AG177" s="227"/>
      <c r="AH177" s="227"/>
      <c r="AI177" s="227"/>
      <c r="AJ177" s="227"/>
      <c r="AK177" s="227"/>
      <c r="AL177" s="227"/>
      <c r="AM177" s="227"/>
      <c r="AN177" s="227"/>
      <c r="AO177" s="227"/>
      <c r="AP177" s="227"/>
      <c r="AQ177" s="227"/>
      <c r="AR177" s="227"/>
      <c r="AS177" s="227"/>
      <c r="AT177" s="227"/>
      <c r="AU177" s="227"/>
      <c r="AV177" s="227"/>
      <c r="AW177" s="227"/>
      <c r="AX177" s="227"/>
      <c r="AY177" s="227"/>
      <c r="AZ177" s="227"/>
      <c r="BA177" s="227"/>
      <c r="BB177" s="227"/>
      <c r="BC177" s="227"/>
      <c r="BD177" s="227"/>
      <c r="BE177" s="227"/>
      <c r="BF177" s="227"/>
      <c r="BG177" s="227"/>
      <c r="BH177" s="227"/>
      <c r="BI177" s="227"/>
      <c r="BJ177" s="227"/>
      <c r="BK177" s="227"/>
      <c r="BL177" s="227"/>
      <c r="BM177" s="227"/>
      <c r="BN177" s="227"/>
      <c r="BO177" s="227"/>
      <c r="BP177" s="227"/>
      <c r="BQ177" s="227"/>
      <c r="BR177" s="227"/>
      <c r="BS177" s="227"/>
      <c r="BT177" s="227"/>
      <c r="BU177" s="227"/>
      <c r="BV177" s="227"/>
      <c r="BW177" s="227"/>
      <c r="BX177" s="227"/>
      <c r="BY177" s="227"/>
      <c r="BZ177" s="227"/>
      <c r="CA177" s="227"/>
      <c r="CB177" s="227"/>
      <c r="CC177" s="227"/>
      <c r="CD177" s="227"/>
      <c r="CE177" s="227"/>
      <c r="CF177" s="227"/>
      <c r="CG177" s="227"/>
      <c r="CH177" s="227"/>
      <c r="CI177" s="227"/>
      <c r="CJ177" s="227"/>
      <c r="CK177" s="227"/>
      <c r="CL177" s="227"/>
      <c r="CM177" s="227"/>
      <c r="CN177" s="227"/>
      <c r="CO177" s="227"/>
      <c r="CP177" s="227"/>
      <c r="CQ177" s="227"/>
      <c r="CR177" s="227"/>
      <c r="CS177" s="227"/>
      <c r="CT177" s="227"/>
      <c r="CU177" s="227"/>
      <c r="CV177" s="227"/>
      <c r="CW177" s="227"/>
      <c r="CX177" s="227"/>
      <c r="CY177" s="227"/>
      <c r="CZ177" s="227"/>
      <c r="DA177" s="227"/>
      <c r="DB177" s="227"/>
      <c r="DC177" s="227"/>
      <c r="DD177" s="227"/>
      <c r="DE177" s="227"/>
      <c r="DF177" s="227"/>
      <c r="DG177" s="227"/>
      <c r="DH177" s="227"/>
      <c r="DI177" s="227"/>
      <c r="DJ177" s="227"/>
      <c r="DK177" s="227"/>
      <c r="DL177" s="227"/>
      <c r="DM177" s="227"/>
      <c r="DN177" s="227"/>
      <c r="DO177" s="227"/>
      <c r="DP177" s="227"/>
      <c r="DQ177" s="227"/>
      <c r="DR177" s="227"/>
      <c r="DS177" s="227"/>
      <c r="DT177" s="227"/>
      <c r="DU177" s="227"/>
      <c r="DV177" s="227"/>
      <c r="DW177" s="227"/>
      <c r="DX177" s="227"/>
      <c r="DY177" s="227"/>
      <c r="DZ177" s="227"/>
      <c r="EA177" s="227"/>
      <c r="EB177" s="227"/>
      <c r="EC177" s="227"/>
      <c r="ED177" s="227"/>
      <c r="EE177" s="227"/>
      <c r="EF177" s="227"/>
      <c r="EG177" s="227"/>
      <c r="EH177" s="227"/>
      <c r="EI177" s="227"/>
      <c r="EJ177" s="227"/>
      <c r="EK177" s="227"/>
      <c r="EL177" s="227"/>
      <c r="EM177" s="227"/>
      <c r="EN177" s="227"/>
      <c r="EO177" s="227"/>
      <c r="EP177" s="227"/>
      <c r="EQ177" s="227"/>
      <c r="ER177" s="227"/>
      <c r="ES177" s="227"/>
      <c r="ET177" s="227"/>
      <c r="EU177" s="227"/>
      <c r="EV177" s="227"/>
      <c r="EW177" s="227"/>
      <c r="EX177" s="227"/>
      <c r="EY177" s="227"/>
      <c r="EZ177" s="227"/>
      <c r="FA177" s="227"/>
      <c r="FB177" s="227"/>
      <c r="FC177" s="227"/>
      <c r="FD177" s="227"/>
      <c r="FE177" s="227"/>
      <c r="FF177" s="227"/>
      <c r="FG177" s="227"/>
      <c r="FH177" s="227"/>
      <c r="FI177" s="227"/>
      <c r="FJ177" s="227"/>
      <c r="FK177" s="227"/>
      <c r="FL177" s="227"/>
      <c r="FM177" s="227"/>
      <c r="FN177" s="227"/>
      <c r="FO177" s="227"/>
      <c r="FP177" s="227"/>
      <c r="FQ177" s="227"/>
      <c r="FR177" s="227"/>
      <c r="FS177" s="227"/>
      <c r="FT177" s="227"/>
      <c r="FU177" s="227"/>
      <c r="FV177" s="227"/>
      <c r="FW177" s="227"/>
      <c r="FX177" s="227"/>
      <c r="FY177" s="227"/>
      <c r="FZ177" s="227"/>
      <c r="GA177" s="227"/>
      <c r="GB177" s="227"/>
      <c r="GC177" s="227"/>
      <c r="GD177" s="227"/>
      <c r="GE177" s="227"/>
      <c r="GF177" s="227"/>
      <c r="GG177" s="227"/>
      <c r="GH177" s="227"/>
      <c r="GI177" s="227"/>
      <c r="GJ177" s="227"/>
      <c r="GK177" s="227"/>
      <c r="GL177" s="227"/>
      <c r="GM177" s="227"/>
      <c r="GN177" s="227"/>
      <c r="GO177" s="227"/>
      <c r="GP177" s="227"/>
      <c r="GQ177" s="227"/>
      <c r="GR177" s="227"/>
      <c r="GS177" s="227"/>
      <c r="GT177" s="227"/>
      <c r="GU177" s="227"/>
      <c r="GV177" s="227"/>
      <c r="GW177" s="227"/>
      <c r="GX177" s="227"/>
      <c r="GY177" s="227"/>
      <c r="GZ177" s="227"/>
      <c r="HA177" s="227"/>
      <c r="HB177" s="227"/>
      <c r="HC177" s="227"/>
      <c r="HD177" s="227"/>
      <c r="HE177" s="227"/>
      <c r="HF177" s="227"/>
      <c r="HG177" s="227"/>
      <c r="HH177" s="227"/>
      <c r="HI177" s="227"/>
      <c r="HJ177" s="227"/>
      <c r="HK177" s="227"/>
      <c r="HL177" s="227"/>
      <c r="HM177" s="227"/>
      <c r="HN177" s="227"/>
      <c r="HO177" s="227"/>
      <c r="HP177" s="227"/>
      <c r="HQ177" s="227"/>
      <c r="HR177" s="227"/>
      <c r="HS177" s="227"/>
      <c r="HT177" s="227"/>
      <c r="HU177" s="227"/>
      <c r="HV177" s="227"/>
      <c r="HW177" s="227"/>
      <c r="HX177" s="227"/>
      <c r="HY177" s="227"/>
      <c r="HZ177" s="227"/>
      <c r="IA177" s="227"/>
      <c r="IB177" s="227"/>
      <c r="IC177" s="227"/>
      <c r="ID177" s="227"/>
      <c r="IE177" s="227"/>
      <c r="IF177" s="227"/>
      <c r="IG177" s="227"/>
      <c r="IH177" s="227"/>
      <c r="II177" s="227"/>
      <c r="IJ177" s="227"/>
      <c r="IK177" s="227"/>
      <c r="IL177" s="227"/>
      <c r="IM177" s="227"/>
      <c r="IN177" s="227"/>
      <c r="IO177" s="227"/>
      <c r="IP177" s="227"/>
      <c r="IQ177" s="227"/>
      <c r="IR177" s="227"/>
      <c r="IS177" s="227"/>
      <c r="IT177" s="227"/>
      <c r="IU177" s="227"/>
      <c r="IV177" s="227"/>
      <c r="IW177" s="227"/>
      <c r="IX177" s="227"/>
      <c r="IY177" s="227"/>
      <c r="IZ177" s="227"/>
      <c r="JA177" s="227"/>
      <c r="JB177" s="227"/>
      <c r="JC177" s="227"/>
      <c r="JD177" s="227"/>
      <c r="JE177" s="227"/>
      <c r="JF177" s="227"/>
      <c r="JG177" s="227"/>
      <c r="JH177" s="227"/>
      <c r="JI177" s="227"/>
      <c r="JJ177" s="227"/>
      <c r="JK177" s="227"/>
      <c r="JL177" s="227"/>
      <c r="JM177" s="227"/>
      <c r="JN177" s="227"/>
      <c r="JO177" s="227"/>
      <c r="JP177" s="227"/>
      <c r="JQ177" s="227"/>
      <c r="JR177" s="227"/>
      <c r="JS177" s="227"/>
      <c r="JT177" s="227"/>
      <c r="JU177" s="227"/>
      <c r="JV177" s="227"/>
      <c r="JW177" s="227"/>
      <c r="JX177" s="227"/>
      <c r="JY177" s="227"/>
      <c r="JZ177" s="227"/>
      <c r="KA177" s="227"/>
      <c r="KB177" s="227"/>
      <c r="KC177" s="227"/>
      <c r="KD177" s="227"/>
      <c r="KE177" s="227"/>
      <c r="KF177" s="227"/>
      <c r="KG177" s="227"/>
      <c r="KH177" s="227"/>
      <c r="KI177" s="227"/>
      <c r="KJ177" s="227"/>
      <c r="KK177" s="227"/>
      <c r="KL177" s="227"/>
      <c r="KM177" s="227"/>
      <c r="KN177" s="227"/>
      <c r="KO177" s="227"/>
      <c r="KP177" s="227"/>
      <c r="KQ177" s="227"/>
      <c r="KR177" s="227"/>
      <c r="KS177" s="227"/>
      <c r="KT177" s="227"/>
      <c r="KU177" s="227"/>
      <c r="KV177" s="227"/>
      <c r="KW177" s="479"/>
    </row>
    <row r="178" spans="1:309" s="226" customFormat="1" ht="21" customHeight="1" thickBot="1">
      <c r="A178" s="109"/>
      <c r="B178" s="112">
        <v>172</v>
      </c>
      <c r="C178" s="116"/>
      <c r="D178" s="136" t="str">
        <f t="shared" si="17"/>
        <v/>
      </c>
      <c r="E178" s="138" t="str">
        <f t="shared" si="18"/>
        <v/>
      </c>
      <c r="F178" s="138" t="str">
        <f t="shared" si="19"/>
        <v/>
      </c>
      <c r="G178" s="138" t="str">
        <f t="shared" si="20"/>
        <v/>
      </c>
      <c r="H178" s="138" t="str">
        <f t="shared" si="21"/>
        <v/>
      </c>
      <c r="I178" s="228"/>
      <c r="J178" s="228"/>
      <c r="K178" s="228"/>
      <c r="L178" s="228"/>
      <c r="M178" s="228"/>
      <c r="N178" s="228"/>
      <c r="O178" s="228"/>
      <c r="P178" s="228"/>
      <c r="Q178" s="228"/>
      <c r="R178" s="228"/>
      <c r="S178" s="228"/>
      <c r="T178" s="228"/>
      <c r="U178" s="228"/>
      <c r="V178" s="228"/>
      <c r="W178" s="228"/>
      <c r="X178" s="228"/>
      <c r="Y178" s="228"/>
      <c r="Z178" s="228"/>
      <c r="AA178" s="228"/>
      <c r="AB178" s="228"/>
      <c r="AC178" s="228"/>
      <c r="AD178" s="228"/>
      <c r="AE178" s="228"/>
      <c r="AF178" s="228"/>
      <c r="AG178" s="228"/>
      <c r="AH178" s="228"/>
      <c r="AI178" s="228"/>
      <c r="AJ178" s="228"/>
      <c r="AK178" s="228"/>
      <c r="AL178" s="228"/>
      <c r="AM178" s="228"/>
      <c r="AN178" s="228"/>
      <c r="AO178" s="228"/>
      <c r="AP178" s="228"/>
      <c r="AQ178" s="228"/>
      <c r="AR178" s="228"/>
      <c r="AS178" s="228"/>
      <c r="AT178" s="228"/>
      <c r="AU178" s="228"/>
      <c r="AV178" s="228"/>
      <c r="AW178" s="228"/>
      <c r="AX178" s="228"/>
      <c r="AY178" s="228"/>
      <c r="AZ178" s="228"/>
      <c r="BA178" s="228"/>
      <c r="BB178" s="228"/>
      <c r="BC178" s="228"/>
      <c r="BD178" s="228"/>
      <c r="BE178" s="228"/>
      <c r="BF178" s="228"/>
      <c r="BG178" s="228"/>
      <c r="BH178" s="228"/>
      <c r="BI178" s="228"/>
      <c r="BJ178" s="228"/>
      <c r="BK178" s="228"/>
      <c r="BL178" s="228"/>
      <c r="BM178" s="228"/>
      <c r="BN178" s="228"/>
      <c r="BO178" s="228"/>
      <c r="BP178" s="228"/>
      <c r="BQ178" s="228"/>
      <c r="BR178" s="228"/>
      <c r="BS178" s="228"/>
      <c r="BT178" s="228"/>
      <c r="BU178" s="228"/>
      <c r="BV178" s="228"/>
      <c r="BW178" s="228"/>
      <c r="BX178" s="228"/>
      <c r="BY178" s="228"/>
      <c r="BZ178" s="228"/>
      <c r="CA178" s="228"/>
      <c r="CB178" s="228"/>
      <c r="CC178" s="228"/>
      <c r="CD178" s="228"/>
      <c r="CE178" s="228"/>
      <c r="CF178" s="228"/>
      <c r="CG178" s="228"/>
      <c r="CH178" s="228"/>
      <c r="CI178" s="228"/>
      <c r="CJ178" s="228"/>
      <c r="CK178" s="228"/>
      <c r="CL178" s="228"/>
      <c r="CM178" s="228"/>
      <c r="CN178" s="228"/>
      <c r="CO178" s="228"/>
      <c r="CP178" s="228"/>
      <c r="CQ178" s="228"/>
      <c r="CR178" s="228"/>
      <c r="CS178" s="228"/>
      <c r="CT178" s="228"/>
      <c r="CU178" s="228"/>
      <c r="CV178" s="228"/>
      <c r="CW178" s="228"/>
      <c r="CX178" s="228"/>
      <c r="CY178" s="228"/>
      <c r="CZ178" s="228"/>
      <c r="DA178" s="228"/>
      <c r="DB178" s="228"/>
      <c r="DC178" s="228"/>
      <c r="DD178" s="228"/>
      <c r="DE178" s="228"/>
      <c r="DF178" s="228"/>
      <c r="DG178" s="228"/>
      <c r="DH178" s="228"/>
      <c r="DI178" s="228"/>
      <c r="DJ178" s="228"/>
      <c r="DK178" s="228"/>
      <c r="DL178" s="228"/>
      <c r="DM178" s="228"/>
      <c r="DN178" s="228"/>
      <c r="DO178" s="228"/>
      <c r="DP178" s="228"/>
      <c r="DQ178" s="228"/>
      <c r="DR178" s="228"/>
      <c r="DS178" s="228"/>
      <c r="DT178" s="228"/>
      <c r="DU178" s="228"/>
      <c r="DV178" s="228"/>
      <c r="DW178" s="228"/>
      <c r="DX178" s="228"/>
      <c r="DY178" s="228"/>
      <c r="DZ178" s="228"/>
      <c r="EA178" s="228"/>
      <c r="EB178" s="228"/>
      <c r="EC178" s="228"/>
      <c r="ED178" s="228"/>
      <c r="EE178" s="228"/>
      <c r="EF178" s="228"/>
      <c r="EG178" s="228"/>
      <c r="EH178" s="228"/>
      <c r="EI178" s="228"/>
      <c r="EJ178" s="228"/>
      <c r="EK178" s="228"/>
      <c r="EL178" s="228"/>
      <c r="EM178" s="228"/>
      <c r="EN178" s="228"/>
      <c r="EO178" s="228"/>
      <c r="EP178" s="228"/>
      <c r="EQ178" s="228"/>
      <c r="ER178" s="228"/>
      <c r="ES178" s="228"/>
      <c r="ET178" s="228"/>
      <c r="EU178" s="228"/>
      <c r="EV178" s="228"/>
      <c r="EW178" s="228"/>
      <c r="EX178" s="228"/>
      <c r="EY178" s="228"/>
      <c r="EZ178" s="228"/>
      <c r="FA178" s="228"/>
      <c r="FB178" s="228"/>
      <c r="FC178" s="228"/>
      <c r="FD178" s="228"/>
      <c r="FE178" s="228"/>
      <c r="FF178" s="228"/>
      <c r="FG178" s="228"/>
      <c r="FH178" s="228"/>
      <c r="FI178" s="228"/>
      <c r="FJ178" s="228"/>
      <c r="FK178" s="228"/>
      <c r="FL178" s="228"/>
      <c r="FM178" s="228"/>
      <c r="FN178" s="228"/>
      <c r="FO178" s="228"/>
      <c r="FP178" s="228"/>
      <c r="FQ178" s="228"/>
      <c r="FR178" s="228"/>
      <c r="FS178" s="228"/>
      <c r="FT178" s="228"/>
      <c r="FU178" s="228"/>
      <c r="FV178" s="228"/>
      <c r="FW178" s="228"/>
      <c r="FX178" s="228"/>
      <c r="FY178" s="228"/>
      <c r="FZ178" s="228"/>
      <c r="GA178" s="228"/>
      <c r="GB178" s="228"/>
      <c r="GC178" s="228"/>
      <c r="GD178" s="228"/>
      <c r="GE178" s="228"/>
      <c r="GF178" s="228"/>
      <c r="GG178" s="228"/>
      <c r="GH178" s="228"/>
      <c r="GI178" s="228"/>
      <c r="GJ178" s="228"/>
      <c r="GK178" s="228"/>
      <c r="GL178" s="228"/>
      <c r="GM178" s="228"/>
      <c r="GN178" s="228"/>
      <c r="GO178" s="228"/>
      <c r="GP178" s="228"/>
      <c r="GQ178" s="228"/>
      <c r="GR178" s="228"/>
      <c r="GS178" s="228"/>
      <c r="GT178" s="228"/>
      <c r="GU178" s="228"/>
      <c r="GV178" s="228"/>
      <c r="GW178" s="228"/>
      <c r="GX178" s="228"/>
      <c r="GY178" s="228"/>
      <c r="GZ178" s="228"/>
      <c r="HA178" s="228"/>
      <c r="HB178" s="228"/>
      <c r="HC178" s="228"/>
      <c r="HD178" s="228"/>
      <c r="HE178" s="228"/>
      <c r="HF178" s="228"/>
      <c r="HG178" s="228"/>
      <c r="HH178" s="228"/>
      <c r="HI178" s="228"/>
      <c r="HJ178" s="228"/>
      <c r="HK178" s="228"/>
      <c r="HL178" s="228"/>
      <c r="HM178" s="228"/>
      <c r="HN178" s="228"/>
      <c r="HO178" s="228"/>
      <c r="HP178" s="228"/>
      <c r="HQ178" s="228"/>
      <c r="HR178" s="228"/>
      <c r="HS178" s="228"/>
      <c r="HT178" s="228"/>
      <c r="HU178" s="228"/>
      <c r="HV178" s="228"/>
      <c r="HW178" s="228"/>
      <c r="HX178" s="228"/>
      <c r="HY178" s="228"/>
      <c r="HZ178" s="228"/>
      <c r="IA178" s="228"/>
      <c r="IB178" s="228"/>
      <c r="IC178" s="228"/>
      <c r="ID178" s="228"/>
      <c r="IE178" s="228"/>
      <c r="IF178" s="228"/>
      <c r="IG178" s="228"/>
      <c r="IH178" s="228"/>
      <c r="II178" s="228"/>
      <c r="IJ178" s="228"/>
      <c r="IK178" s="228"/>
      <c r="IL178" s="228"/>
      <c r="IM178" s="228"/>
      <c r="IN178" s="228"/>
      <c r="IO178" s="228"/>
      <c r="IP178" s="228"/>
      <c r="IQ178" s="228"/>
      <c r="IR178" s="228"/>
      <c r="IS178" s="228"/>
      <c r="IT178" s="228"/>
      <c r="IU178" s="228"/>
      <c r="IV178" s="228"/>
      <c r="IW178" s="228"/>
      <c r="IX178" s="228"/>
      <c r="IY178" s="228"/>
      <c r="IZ178" s="228"/>
      <c r="JA178" s="228"/>
      <c r="JB178" s="228"/>
      <c r="JC178" s="228"/>
      <c r="JD178" s="228"/>
      <c r="JE178" s="228"/>
      <c r="JF178" s="228"/>
      <c r="JG178" s="228"/>
      <c r="JH178" s="228"/>
      <c r="JI178" s="228"/>
      <c r="JJ178" s="228"/>
      <c r="JK178" s="228"/>
      <c r="JL178" s="228"/>
      <c r="JM178" s="228"/>
      <c r="JN178" s="228"/>
      <c r="JO178" s="228"/>
      <c r="JP178" s="228"/>
      <c r="JQ178" s="228"/>
      <c r="JR178" s="228"/>
      <c r="JS178" s="228"/>
      <c r="JT178" s="228"/>
      <c r="JU178" s="228"/>
      <c r="JV178" s="228"/>
      <c r="JW178" s="228"/>
      <c r="JX178" s="228"/>
      <c r="JY178" s="228"/>
      <c r="JZ178" s="228"/>
      <c r="KA178" s="228"/>
      <c r="KB178" s="228"/>
      <c r="KC178" s="228"/>
      <c r="KD178" s="228"/>
      <c r="KE178" s="228"/>
      <c r="KF178" s="228"/>
      <c r="KG178" s="228"/>
      <c r="KH178" s="228"/>
      <c r="KI178" s="228"/>
      <c r="KJ178" s="228"/>
      <c r="KK178" s="228"/>
      <c r="KL178" s="228"/>
      <c r="KM178" s="228"/>
      <c r="KN178" s="228"/>
      <c r="KO178" s="228"/>
      <c r="KP178" s="228"/>
      <c r="KQ178" s="228"/>
      <c r="KR178" s="228"/>
      <c r="KS178" s="228"/>
      <c r="KT178" s="228"/>
      <c r="KU178" s="228"/>
      <c r="KV178" s="228"/>
      <c r="KW178" s="479"/>
    </row>
    <row r="179" spans="1:309" s="226" customFormat="1" ht="21" customHeight="1">
      <c r="A179" s="109"/>
      <c r="B179" s="112">
        <v>173</v>
      </c>
      <c r="C179" s="53"/>
      <c r="D179" s="132" t="str">
        <f t="shared" si="17"/>
        <v/>
      </c>
      <c r="E179" s="132" t="str">
        <f t="shared" si="18"/>
        <v/>
      </c>
      <c r="F179" s="132" t="str">
        <f t="shared" si="19"/>
        <v/>
      </c>
      <c r="G179" s="132" t="str">
        <f t="shared" si="20"/>
        <v/>
      </c>
      <c r="H179" s="213" t="str">
        <f t="shared" si="21"/>
        <v/>
      </c>
      <c r="I179" s="227"/>
      <c r="J179" s="227"/>
      <c r="K179" s="227"/>
      <c r="L179" s="227"/>
      <c r="M179" s="227"/>
      <c r="N179" s="227"/>
      <c r="O179" s="227"/>
      <c r="P179" s="227"/>
      <c r="Q179" s="227"/>
      <c r="R179" s="227"/>
      <c r="S179" s="227"/>
      <c r="T179" s="227"/>
      <c r="U179" s="227"/>
      <c r="V179" s="227"/>
      <c r="W179" s="227"/>
      <c r="X179" s="227"/>
      <c r="Y179" s="227"/>
      <c r="Z179" s="227"/>
      <c r="AA179" s="227"/>
      <c r="AB179" s="227"/>
      <c r="AC179" s="227"/>
      <c r="AD179" s="227"/>
      <c r="AE179" s="227"/>
      <c r="AF179" s="227"/>
      <c r="AG179" s="227"/>
      <c r="AH179" s="227"/>
      <c r="AI179" s="227"/>
      <c r="AJ179" s="227"/>
      <c r="AK179" s="227"/>
      <c r="AL179" s="227"/>
      <c r="AM179" s="227"/>
      <c r="AN179" s="227"/>
      <c r="AO179" s="227"/>
      <c r="AP179" s="227"/>
      <c r="AQ179" s="227"/>
      <c r="AR179" s="227"/>
      <c r="AS179" s="227"/>
      <c r="AT179" s="227"/>
      <c r="AU179" s="227"/>
      <c r="AV179" s="227"/>
      <c r="AW179" s="227"/>
      <c r="AX179" s="227"/>
      <c r="AY179" s="227"/>
      <c r="AZ179" s="227"/>
      <c r="BA179" s="227"/>
      <c r="BB179" s="227"/>
      <c r="BC179" s="227"/>
      <c r="BD179" s="227"/>
      <c r="BE179" s="227"/>
      <c r="BF179" s="227"/>
      <c r="BG179" s="227"/>
      <c r="BH179" s="227"/>
      <c r="BI179" s="227"/>
      <c r="BJ179" s="227"/>
      <c r="BK179" s="227"/>
      <c r="BL179" s="227"/>
      <c r="BM179" s="227"/>
      <c r="BN179" s="227"/>
      <c r="BO179" s="227"/>
      <c r="BP179" s="227"/>
      <c r="BQ179" s="227"/>
      <c r="BR179" s="227"/>
      <c r="BS179" s="227"/>
      <c r="BT179" s="227"/>
      <c r="BU179" s="227"/>
      <c r="BV179" s="227"/>
      <c r="BW179" s="227"/>
      <c r="BX179" s="227"/>
      <c r="BY179" s="227"/>
      <c r="BZ179" s="227"/>
      <c r="CA179" s="227"/>
      <c r="CB179" s="227"/>
      <c r="CC179" s="227"/>
      <c r="CD179" s="227"/>
      <c r="CE179" s="227"/>
      <c r="CF179" s="227"/>
      <c r="CG179" s="227"/>
      <c r="CH179" s="227"/>
      <c r="CI179" s="227"/>
      <c r="CJ179" s="227"/>
      <c r="CK179" s="227"/>
      <c r="CL179" s="227"/>
      <c r="CM179" s="227"/>
      <c r="CN179" s="227"/>
      <c r="CO179" s="227"/>
      <c r="CP179" s="227"/>
      <c r="CQ179" s="227"/>
      <c r="CR179" s="227"/>
      <c r="CS179" s="227"/>
      <c r="CT179" s="227"/>
      <c r="CU179" s="227"/>
      <c r="CV179" s="227"/>
      <c r="CW179" s="227"/>
      <c r="CX179" s="227"/>
      <c r="CY179" s="227"/>
      <c r="CZ179" s="227"/>
      <c r="DA179" s="227"/>
      <c r="DB179" s="227"/>
      <c r="DC179" s="227"/>
      <c r="DD179" s="227"/>
      <c r="DE179" s="227"/>
      <c r="DF179" s="227"/>
      <c r="DG179" s="227"/>
      <c r="DH179" s="227"/>
      <c r="DI179" s="227"/>
      <c r="DJ179" s="227"/>
      <c r="DK179" s="227"/>
      <c r="DL179" s="227"/>
      <c r="DM179" s="227"/>
      <c r="DN179" s="227"/>
      <c r="DO179" s="227"/>
      <c r="DP179" s="227"/>
      <c r="DQ179" s="227"/>
      <c r="DR179" s="227"/>
      <c r="DS179" s="227"/>
      <c r="DT179" s="227"/>
      <c r="DU179" s="227"/>
      <c r="DV179" s="227"/>
      <c r="DW179" s="227"/>
      <c r="DX179" s="227"/>
      <c r="DY179" s="227"/>
      <c r="DZ179" s="227"/>
      <c r="EA179" s="227"/>
      <c r="EB179" s="227"/>
      <c r="EC179" s="227"/>
      <c r="ED179" s="227"/>
      <c r="EE179" s="227"/>
      <c r="EF179" s="227"/>
      <c r="EG179" s="227"/>
      <c r="EH179" s="227"/>
      <c r="EI179" s="227"/>
      <c r="EJ179" s="227"/>
      <c r="EK179" s="227"/>
      <c r="EL179" s="227"/>
      <c r="EM179" s="227"/>
      <c r="EN179" s="227"/>
      <c r="EO179" s="227"/>
      <c r="EP179" s="227"/>
      <c r="EQ179" s="227"/>
      <c r="ER179" s="227"/>
      <c r="ES179" s="227"/>
      <c r="ET179" s="227"/>
      <c r="EU179" s="227"/>
      <c r="EV179" s="227"/>
      <c r="EW179" s="227"/>
      <c r="EX179" s="227"/>
      <c r="EY179" s="227"/>
      <c r="EZ179" s="227"/>
      <c r="FA179" s="227"/>
      <c r="FB179" s="227"/>
      <c r="FC179" s="227"/>
      <c r="FD179" s="227"/>
      <c r="FE179" s="227"/>
      <c r="FF179" s="227"/>
      <c r="FG179" s="227"/>
      <c r="FH179" s="227"/>
      <c r="FI179" s="227"/>
      <c r="FJ179" s="227"/>
      <c r="FK179" s="227"/>
      <c r="FL179" s="227"/>
      <c r="FM179" s="227"/>
      <c r="FN179" s="227"/>
      <c r="FO179" s="227"/>
      <c r="FP179" s="227"/>
      <c r="FQ179" s="227"/>
      <c r="FR179" s="227"/>
      <c r="FS179" s="227"/>
      <c r="FT179" s="227"/>
      <c r="FU179" s="227"/>
      <c r="FV179" s="227"/>
      <c r="FW179" s="227"/>
      <c r="FX179" s="227"/>
      <c r="FY179" s="227"/>
      <c r="FZ179" s="227"/>
      <c r="GA179" s="227"/>
      <c r="GB179" s="227"/>
      <c r="GC179" s="227"/>
      <c r="GD179" s="227"/>
      <c r="GE179" s="227"/>
      <c r="GF179" s="227"/>
      <c r="GG179" s="227"/>
      <c r="GH179" s="227"/>
      <c r="GI179" s="227"/>
      <c r="GJ179" s="227"/>
      <c r="GK179" s="227"/>
      <c r="GL179" s="227"/>
      <c r="GM179" s="227"/>
      <c r="GN179" s="227"/>
      <c r="GO179" s="227"/>
      <c r="GP179" s="227"/>
      <c r="GQ179" s="227"/>
      <c r="GR179" s="227"/>
      <c r="GS179" s="227"/>
      <c r="GT179" s="227"/>
      <c r="GU179" s="227"/>
      <c r="GV179" s="227"/>
      <c r="GW179" s="227"/>
      <c r="GX179" s="227"/>
      <c r="GY179" s="227"/>
      <c r="GZ179" s="227"/>
      <c r="HA179" s="227"/>
      <c r="HB179" s="227"/>
      <c r="HC179" s="227"/>
      <c r="HD179" s="227"/>
      <c r="HE179" s="227"/>
      <c r="HF179" s="227"/>
      <c r="HG179" s="227"/>
      <c r="HH179" s="227"/>
      <c r="HI179" s="227"/>
      <c r="HJ179" s="227"/>
      <c r="HK179" s="227"/>
      <c r="HL179" s="227"/>
      <c r="HM179" s="227"/>
      <c r="HN179" s="227"/>
      <c r="HO179" s="227"/>
      <c r="HP179" s="227"/>
      <c r="HQ179" s="227"/>
      <c r="HR179" s="227"/>
      <c r="HS179" s="227"/>
      <c r="HT179" s="227"/>
      <c r="HU179" s="227"/>
      <c r="HV179" s="227"/>
      <c r="HW179" s="227"/>
      <c r="HX179" s="227"/>
      <c r="HY179" s="227"/>
      <c r="HZ179" s="227"/>
      <c r="IA179" s="227"/>
      <c r="IB179" s="227"/>
      <c r="IC179" s="227"/>
      <c r="ID179" s="227"/>
      <c r="IE179" s="227"/>
      <c r="IF179" s="227"/>
      <c r="IG179" s="227"/>
      <c r="IH179" s="227"/>
      <c r="II179" s="227"/>
      <c r="IJ179" s="227"/>
      <c r="IK179" s="227"/>
      <c r="IL179" s="227"/>
      <c r="IM179" s="227"/>
      <c r="IN179" s="227"/>
      <c r="IO179" s="227"/>
      <c r="IP179" s="227"/>
      <c r="IQ179" s="227"/>
      <c r="IR179" s="227"/>
      <c r="IS179" s="227"/>
      <c r="IT179" s="227"/>
      <c r="IU179" s="227"/>
      <c r="IV179" s="227"/>
      <c r="IW179" s="227"/>
      <c r="IX179" s="227"/>
      <c r="IY179" s="227"/>
      <c r="IZ179" s="227"/>
      <c r="JA179" s="227"/>
      <c r="JB179" s="227"/>
      <c r="JC179" s="227"/>
      <c r="JD179" s="227"/>
      <c r="JE179" s="227"/>
      <c r="JF179" s="227"/>
      <c r="JG179" s="227"/>
      <c r="JH179" s="227"/>
      <c r="JI179" s="227"/>
      <c r="JJ179" s="227"/>
      <c r="JK179" s="227"/>
      <c r="JL179" s="227"/>
      <c r="JM179" s="227"/>
      <c r="JN179" s="227"/>
      <c r="JO179" s="227"/>
      <c r="JP179" s="227"/>
      <c r="JQ179" s="227"/>
      <c r="JR179" s="227"/>
      <c r="JS179" s="227"/>
      <c r="JT179" s="227"/>
      <c r="JU179" s="227"/>
      <c r="JV179" s="227"/>
      <c r="JW179" s="227"/>
      <c r="JX179" s="227"/>
      <c r="JY179" s="227"/>
      <c r="JZ179" s="227"/>
      <c r="KA179" s="227"/>
      <c r="KB179" s="227"/>
      <c r="KC179" s="227"/>
      <c r="KD179" s="227"/>
      <c r="KE179" s="227"/>
      <c r="KF179" s="227"/>
      <c r="KG179" s="227"/>
      <c r="KH179" s="227"/>
      <c r="KI179" s="227"/>
      <c r="KJ179" s="227"/>
      <c r="KK179" s="227"/>
      <c r="KL179" s="227"/>
      <c r="KM179" s="227"/>
      <c r="KN179" s="227"/>
      <c r="KO179" s="227"/>
      <c r="KP179" s="227"/>
      <c r="KQ179" s="227"/>
      <c r="KR179" s="227"/>
      <c r="KS179" s="227"/>
      <c r="KT179" s="227"/>
      <c r="KU179" s="227"/>
      <c r="KV179" s="227"/>
      <c r="KW179" s="479"/>
    </row>
    <row r="180" spans="1:309" s="226" customFormat="1" ht="21" customHeight="1" thickBot="1">
      <c r="A180" s="109"/>
      <c r="B180" s="112">
        <v>174</v>
      </c>
      <c r="C180" s="116"/>
      <c r="D180" s="136" t="str">
        <f t="shared" si="17"/>
        <v/>
      </c>
      <c r="E180" s="138" t="str">
        <f t="shared" si="18"/>
        <v/>
      </c>
      <c r="F180" s="138" t="str">
        <f t="shared" si="19"/>
        <v/>
      </c>
      <c r="G180" s="138" t="str">
        <f t="shared" si="20"/>
        <v/>
      </c>
      <c r="H180" s="138" t="str">
        <f t="shared" si="21"/>
        <v/>
      </c>
      <c r="I180" s="228"/>
      <c r="J180" s="228"/>
      <c r="K180" s="228"/>
      <c r="L180" s="228"/>
      <c r="M180" s="228"/>
      <c r="N180" s="228"/>
      <c r="O180" s="228"/>
      <c r="P180" s="228"/>
      <c r="Q180" s="228"/>
      <c r="R180" s="228"/>
      <c r="S180" s="228"/>
      <c r="T180" s="228"/>
      <c r="U180" s="228"/>
      <c r="V180" s="228"/>
      <c r="W180" s="228"/>
      <c r="X180" s="228"/>
      <c r="Y180" s="228"/>
      <c r="Z180" s="228"/>
      <c r="AA180" s="228"/>
      <c r="AB180" s="228"/>
      <c r="AC180" s="228"/>
      <c r="AD180" s="228"/>
      <c r="AE180" s="228"/>
      <c r="AF180" s="228"/>
      <c r="AG180" s="228"/>
      <c r="AH180" s="228"/>
      <c r="AI180" s="228"/>
      <c r="AJ180" s="228"/>
      <c r="AK180" s="228"/>
      <c r="AL180" s="228"/>
      <c r="AM180" s="228"/>
      <c r="AN180" s="228"/>
      <c r="AO180" s="228"/>
      <c r="AP180" s="228"/>
      <c r="AQ180" s="228"/>
      <c r="AR180" s="228"/>
      <c r="AS180" s="228"/>
      <c r="AT180" s="228"/>
      <c r="AU180" s="228"/>
      <c r="AV180" s="228"/>
      <c r="AW180" s="228"/>
      <c r="AX180" s="228"/>
      <c r="AY180" s="228"/>
      <c r="AZ180" s="228"/>
      <c r="BA180" s="228"/>
      <c r="BB180" s="228"/>
      <c r="BC180" s="228"/>
      <c r="BD180" s="228"/>
      <c r="BE180" s="228"/>
      <c r="BF180" s="228"/>
      <c r="BG180" s="228"/>
      <c r="BH180" s="228"/>
      <c r="BI180" s="228"/>
      <c r="BJ180" s="228"/>
      <c r="BK180" s="228"/>
      <c r="BL180" s="228"/>
      <c r="BM180" s="228"/>
      <c r="BN180" s="228"/>
      <c r="BO180" s="228"/>
      <c r="BP180" s="228"/>
      <c r="BQ180" s="228"/>
      <c r="BR180" s="228"/>
      <c r="BS180" s="228"/>
      <c r="BT180" s="228"/>
      <c r="BU180" s="228"/>
      <c r="BV180" s="228"/>
      <c r="BW180" s="228"/>
      <c r="BX180" s="228"/>
      <c r="BY180" s="228"/>
      <c r="BZ180" s="228"/>
      <c r="CA180" s="228"/>
      <c r="CB180" s="228"/>
      <c r="CC180" s="228"/>
      <c r="CD180" s="228"/>
      <c r="CE180" s="228"/>
      <c r="CF180" s="228"/>
      <c r="CG180" s="228"/>
      <c r="CH180" s="228"/>
      <c r="CI180" s="228"/>
      <c r="CJ180" s="228"/>
      <c r="CK180" s="228"/>
      <c r="CL180" s="228"/>
      <c r="CM180" s="228"/>
      <c r="CN180" s="228"/>
      <c r="CO180" s="228"/>
      <c r="CP180" s="228"/>
      <c r="CQ180" s="228"/>
      <c r="CR180" s="228"/>
      <c r="CS180" s="228"/>
      <c r="CT180" s="228"/>
      <c r="CU180" s="228"/>
      <c r="CV180" s="228"/>
      <c r="CW180" s="228"/>
      <c r="CX180" s="228"/>
      <c r="CY180" s="228"/>
      <c r="CZ180" s="228"/>
      <c r="DA180" s="228"/>
      <c r="DB180" s="228"/>
      <c r="DC180" s="228"/>
      <c r="DD180" s="228"/>
      <c r="DE180" s="228"/>
      <c r="DF180" s="228"/>
      <c r="DG180" s="228"/>
      <c r="DH180" s="228"/>
      <c r="DI180" s="228"/>
      <c r="DJ180" s="228"/>
      <c r="DK180" s="228"/>
      <c r="DL180" s="228"/>
      <c r="DM180" s="228"/>
      <c r="DN180" s="228"/>
      <c r="DO180" s="228"/>
      <c r="DP180" s="228"/>
      <c r="DQ180" s="228"/>
      <c r="DR180" s="228"/>
      <c r="DS180" s="228"/>
      <c r="DT180" s="228"/>
      <c r="DU180" s="228"/>
      <c r="DV180" s="228"/>
      <c r="DW180" s="228"/>
      <c r="DX180" s="228"/>
      <c r="DY180" s="228"/>
      <c r="DZ180" s="228"/>
      <c r="EA180" s="228"/>
      <c r="EB180" s="228"/>
      <c r="EC180" s="228"/>
      <c r="ED180" s="228"/>
      <c r="EE180" s="228"/>
      <c r="EF180" s="228"/>
      <c r="EG180" s="228"/>
      <c r="EH180" s="228"/>
      <c r="EI180" s="228"/>
      <c r="EJ180" s="228"/>
      <c r="EK180" s="228"/>
      <c r="EL180" s="228"/>
      <c r="EM180" s="228"/>
      <c r="EN180" s="228"/>
      <c r="EO180" s="228"/>
      <c r="EP180" s="228"/>
      <c r="EQ180" s="228"/>
      <c r="ER180" s="228"/>
      <c r="ES180" s="228"/>
      <c r="ET180" s="228"/>
      <c r="EU180" s="228"/>
      <c r="EV180" s="228"/>
      <c r="EW180" s="228"/>
      <c r="EX180" s="228"/>
      <c r="EY180" s="228"/>
      <c r="EZ180" s="228"/>
      <c r="FA180" s="228"/>
      <c r="FB180" s="228"/>
      <c r="FC180" s="228"/>
      <c r="FD180" s="228"/>
      <c r="FE180" s="228"/>
      <c r="FF180" s="228"/>
      <c r="FG180" s="228"/>
      <c r="FH180" s="228"/>
      <c r="FI180" s="228"/>
      <c r="FJ180" s="228"/>
      <c r="FK180" s="228"/>
      <c r="FL180" s="228"/>
      <c r="FM180" s="228"/>
      <c r="FN180" s="228"/>
      <c r="FO180" s="228"/>
      <c r="FP180" s="228"/>
      <c r="FQ180" s="228"/>
      <c r="FR180" s="228"/>
      <c r="FS180" s="228"/>
      <c r="FT180" s="228"/>
      <c r="FU180" s="228"/>
      <c r="FV180" s="228"/>
      <c r="FW180" s="228"/>
      <c r="FX180" s="228"/>
      <c r="FY180" s="228"/>
      <c r="FZ180" s="228"/>
      <c r="GA180" s="228"/>
      <c r="GB180" s="228"/>
      <c r="GC180" s="228"/>
      <c r="GD180" s="228"/>
      <c r="GE180" s="228"/>
      <c r="GF180" s="228"/>
      <c r="GG180" s="228"/>
      <c r="GH180" s="228"/>
      <c r="GI180" s="228"/>
      <c r="GJ180" s="228"/>
      <c r="GK180" s="228"/>
      <c r="GL180" s="228"/>
      <c r="GM180" s="228"/>
      <c r="GN180" s="228"/>
      <c r="GO180" s="228"/>
      <c r="GP180" s="228"/>
      <c r="GQ180" s="228"/>
      <c r="GR180" s="228"/>
      <c r="GS180" s="228"/>
      <c r="GT180" s="228"/>
      <c r="GU180" s="228"/>
      <c r="GV180" s="228"/>
      <c r="GW180" s="228"/>
      <c r="GX180" s="228"/>
      <c r="GY180" s="228"/>
      <c r="GZ180" s="228"/>
      <c r="HA180" s="228"/>
      <c r="HB180" s="228"/>
      <c r="HC180" s="228"/>
      <c r="HD180" s="228"/>
      <c r="HE180" s="228"/>
      <c r="HF180" s="228"/>
      <c r="HG180" s="228"/>
      <c r="HH180" s="228"/>
      <c r="HI180" s="228"/>
      <c r="HJ180" s="228"/>
      <c r="HK180" s="228"/>
      <c r="HL180" s="228"/>
      <c r="HM180" s="228"/>
      <c r="HN180" s="228"/>
      <c r="HO180" s="228"/>
      <c r="HP180" s="228"/>
      <c r="HQ180" s="228"/>
      <c r="HR180" s="228"/>
      <c r="HS180" s="228"/>
      <c r="HT180" s="228"/>
      <c r="HU180" s="228"/>
      <c r="HV180" s="228"/>
      <c r="HW180" s="228"/>
      <c r="HX180" s="228"/>
      <c r="HY180" s="228"/>
      <c r="HZ180" s="228"/>
      <c r="IA180" s="228"/>
      <c r="IB180" s="228"/>
      <c r="IC180" s="228"/>
      <c r="ID180" s="228"/>
      <c r="IE180" s="228"/>
      <c r="IF180" s="228"/>
      <c r="IG180" s="228"/>
      <c r="IH180" s="228"/>
      <c r="II180" s="228"/>
      <c r="IJ180" s="228"/>
      <c r="IK180" s="228"/>
      <c r="IL180" s="228"/>
      <c r="IM180" s="228"/>
      <c r="IN180" s="228"/>
      <c r="IO180" s="228"/>
      <c r="IP180" s="228"/>
      <c r="IQ180" s="228"/>
      <c r="IR180" s="228"/>
      <c r="IS180" s="228"/>
      <c r="IT180" s="228"/>
      <c r="IU180" s="228"/>
      <c r="IV180" s="228"/>
      <c r="IW180" s="228"/>
      <c r="IX180" s="228"/>
      <c r="IY180" s="228"/>
      <c r="IZ180" s="228"/>
      <c r="JA180" s="228"/>
      <c r="JB180" s="228"/>
      <c r="JC180" s="228"/>
      <c r="JD180" s="228"/>
      <c r="JE180" s="228"/>
      <c r="JF180" s="228"/>
      <c r="JG180" s="228"/>
      <c r="JH180" s="228"/>
      <c r="JI180" s="228"/>
      <c r="JJ180" s="228"/>
      <c r="JK180" s="228"/>
      <c r="JL180" s="228"/>
      <c r="JM180" s="228"/>
      <c r="JN180" s="228"/>
      <c r="JO180" s="228"/>
      <c r="JP180" s="228"/>
      <c r="JQ180" s="228"/>
      <c r="JR180" s="228"/>
      <c r="JS180" s="228"/>
      <c r="JT180" s="228"/>
      <c r="JU180" s="228"/>
      <c r="JV180" s="228"/>
      <c r="JW180" s="228"/>
      <c r="JX180" s="228"/>
      <c r="JY180" s="228"/>
      <c r="JZ180" s="228"/>
      <c r="KA180" s="228"/>
      <c r="KB180" s="228"/>
      <c r="KC180" s="228"/>
      <c r="KD180" s="228"/>
      <c r="KE180" s="228"/>
      <c r="KF180" s="228"/>
      <c r="KG180" s="228"/>
      <c r="KH180" s="228"/>
      <c r="KI180" s="228"/>
      <c r="KJ180" s="228"/>
      <c r="KK180" s="228"/>
      <c r="KL180" s="228"/>
      <c r="KM180" s="228"/>
      <c r="KN180" s="228"/>
      <c r="KO180" s="228"/>
      <c r="KP180" s="228"/>
      <c r="KQ180" s="228"/>
      <c r="KR180" s="228"/>
      <c r="KS180" s="228"/>
      <c r="KT180" s="228"/>
      <c r="KU180" s="228"/>
      <c r="KV180" s="228"/>
      <c r="KW180" s="479"/>
    </row>
    <row r="181" spans="1:309" s="226" customFormat="1" ht="21" customHeight="1">
      <c r="A181" s="109"/>
      <c r="B181" s="112">
        <v>175</v>
      </c>
      <c r="C181" s="53"/>
      <c r="D181" s="132" t="str">
        <f t="shared" si="17"/>
        <v/>
      </c>
      <c r="E181" s="132" t="str">
        <f t="shared" si="18"/>
        <v/>
      </c>
      <c r="F181" s="132" t="str">
        <f t="shared" si="19"/>
        <v/>
      </c>
      <c r="G181" s="132" t="str">
        <f t="shared" si="20"/>
        <v/>
      </c>
      <c r="H181" s="213" t="str">
        <f t="shared" si="21"/>
        <v/>
      </c>
      <c r="I181" s="227"/>
      <c r="J181" s="227"/>
      <c r="K181" s="227"/>
      <c r="L181" s="227"/>
      <c r="M181" s="227"/>
      <c r="N181" s="227"/>
      <c r="O181" s="227"/>
      <c r="P181" s="227"/>
      <c r="Q181" s="227"/>
      <c r="R181" s="227"/>
      <c r="S181" s="227"/>
      <c r="T181" s="227"/>
      <c r="U181" s="227"/>
      <c r="V181" s="227"/>
      <c r="W181" s="227"/>
      <c r="X181" s="227"/>
      <c r="Y181" s="227"/>
      <c r="Z181" s="227"/>
      <c r="AA181" s="227"/>
      <c r="AB181" s="227"/>
      <c r="AC181" s="227"/>
      <c r="AD181" s="227"/>
      <c r="AE181" s="227"/>
      <c r="AF181" s="227"/>
      <c r="AG181" s="227"/>
      <c r="AH181" s="227"/>
      <c r="AI181" s="227"/>
      <c r="AJ181" s="227"/>
      <c r="AK181" s="227"/>
      <c r="AL181" s="227"/>
      <c r="AM181" s="227"/>
      <c r="AN181" s="227"/>
      <c r="AO181" s="227"/>
      <c r="AP181" s="227"/>
      <c r="AQ181" s="227"/>
      <c r="AR181" s="227"/>
      <c r="AS181" s="227"/>
      <c r="AT181" s="227"/>
      <c r="AU181" s="227"/>
      <c r="AV181" s="227"/>
      <c r="AW181" s="227"/>
      <c r="AX181" s="227"/>
      <c r="AY181" s="227"/>
      <c r="AZ181" s="227"/>
      <c r="BA181" s="227"/>
      <c r="BB181" s="227"/>
      <c r="BC181" s="227"/>
      <c r="BD181" s="227"/>
      <c r="BE181" s="227"/>
      <c r="BF181" s="227"/>
      <c r="BG181" s="227"/>
      <c r="BH181" s="227"/>
      <c r="BI181" s="227"/>
      <c r="BJ181" s="227"/>
      <c r="BK181" s="227"/>
      <c r="BL181" s="227"/>
      <c r="BM181" s="227"/>
      <c r="BN181" s="227"/>
      <c r="BO181" s="227"/>
      <c r="BP181" s="227"/>
      <c r="BQ181" s="227"/>
      <c r="BR181" s="227"/>
      <c r="BS181" s="227"/>
      <c r="BT181" s="227"/>
      <c r="BU181" s="227"/>
      <c r="BV181" s="227"/>
      <c r="BW181" s="227"/>
      <c r="BX181" s="227"/>
      <c r="BY181" s="227"/>
      <c r="BZ181" s="227"/>
      <c r="CA181" s="227"/>
      <c r="CB181" s="227"/>
      <c r="CC181" s="227"/>
      <c r="CD181" s="227"/>
      <c r="CE181" s="227"/>
      <c r="CF181" s="227"/>
      <c r="CG181" s="227"/>
      <c r="CH181" s="227"/>
      <c r="CI181" s="227"/>
      <c r="CJ181" s="227"/>
      <c r="CK181" s="227"/>
      <c r="CL181" s="227"/>
      <c r="CM181" s="227"/>
      <c r="CN181" s="227"/>
      <c r="CO181" s="227"/>
      <c r="CP181" s="227"/>
      <c r="CQ181" s="227"/>
      <c r="CR181" s="227"/>
      <c r="CS181" s="227"/>
      <c r="CT181" s="227"/>
      <c r="CU181" s="227"/>
      <c r="CV181" s="227"/>
      <c r="CW181" s="227"/>
      <c r="CX181" s="227"/>
      <c r="CY181" s="227"/>
      <c r="CZ181" s="227"/>
      <c r="DA181" s="227"/>
      <c r="DB181" s="227"/>
      <c r="DC181" s="227"/>
      <c r="DD181" s="227"/>
      <c r="DE181" s="227"/>
      <c r="DF181" s="227"/>
      <c r="DG181" s="227"/>
      <c r="DH181" s="227"/>
      <c r="DI181" s="227"/>
      <c r="DJ181" s="227"/>
      <c r="DK181" s="227"/>
      <c r="DL181" s="227"/>
      <c r="DM181" s="227"/>
      <c r="DN181" s="227"/>
      <c r="DO181" s="227"/>
      <c r="DP181" s="227"/>
      <c r="DQ181" s="227"/>
      <c r="DR181" s="227"/>
      <c r="DS181" s="227"/>
      <c r="DT181" s="227"/>
      <c r="DU181" s="227"/>
      <c r="DV181" s="227"/>
      <c r="DW181" s="227"/>
      <c r="DX181" s="227"/>
      <c r="DY181" s="227"/>
      <c r="DZ181" s="227"/>
      <c r="EA181" s="227"/>
      <c r="EB181" s="227"/>
      <c r="EC181" s="227"/>
      <c r="ED181" s="227"/>
      <c r="EE181" s="227"/>
      <c r="EF181" s="227"/>
      <c r="EG181" s="227"/>
      <c r="EH181" s="227"/>
      <c r="EI181" s="227"/>
      <c r="EJ181" s="227"/>
      <c r="EK181" s="227"/>
      <c r="EL181" s="227"/>
      <c r="EM181" s="227"/>
      <c r="EN181" s="227"/>
      <c r="EO181" s="227"/>
      <c r="EP181" s="227"/>
      <c r="EQ181" s="227"/>
      <c r="ER181" s="227"/>
      <c r="ES181" s="227"/>
      <c r="ET181" s="227"/>
      <c r="EU181" s="227"/>
      <c r="EV181" s="227"/>
      <c r="EW181" s="227"/>
      <c r="EX181" s="227"/>
      <c r="EY181" s="227"/>
      <c r="EZ181" s="227"/>
      <c r="FA181" s="227"/>
      <c r="FB181" s="227"/>
      <c r="FC181" s="227"/>
      <c r="FD181" s="227"/>
      <c r="FE181" s="227"/>
      <c r="FF181" s="227"/>
      <c r="FG181" s="227"/>
      <c r="FH181" s="227"/>
      <c r="FI181" s="227"/>
      <c r="FJ181" s="227"/>
      <c r="FK181" s="227"/>
      <c r="FL181" s="227"/>
      <c r="FM181" s="227"/>
      <c r="FN181" s="227"/>
      <c r="FO181" s="227"/>
      <c r="FP181" s="227"/>
      <c r="FQ181" s="227"/>
      <c r="FR181" s="227"/>
      <c r="FS181" s="227"/>
      <c r="FT181" s="227"/>
      <c r="FU181" s="227"/>
      <c r="FV181" s="227"/>
      <c r="FW181" s="227"/>
      <c r="FX181" s="227"/>
      <c r="FY181" s="227"/>
      <c r="FZ181" s="227"/>
      <c r="GA181" s="227"/>
      <c r="GB181" s="227"/>
      <c r="GC181" s="227"/>
      <c r="GD181" s="227"/>
      <c r="GE181" s="227"/>
      <c r="GF181" s="227"/>
      <c r="GG181" s="227"/>
      <c r="GH181" s="227"/>
      <c r="GI181" s="227"/>
      <c r="GJ181" s="227"/>
      <c r="GK181" s="227"/>
      <c r="GL181" s="227"/>
      <c r="GM181" s="227"/>
      <c r="GN181" s="227"/>
      <c r="GO181" s="227"/>
      <c r="GP181" s="227"/>
      <c r="GQ181" s="227"/>
      <c r="GR181" s="227"/>
      <c r="GS181" s="227"/>
      <c r="GT181" s="227"/>
      <c r="GU181" s="227"/>
      <c r="GV181" s="227"/>
      <c r="GW181" s="227"/>
      <c r="GX181" s="227"/>
      <c r="GY181" s="227"/>
      <c r="GZ181" s="227"/>
      <c r="HA181" s="227"/>
      <c r="HB181" s="227"/>
      <c r="HC181" s="227"/>
      <c r="HD181" s="227"/>
      <c r="HE181" s="227"/>
      <c r="HF181" s="227"/>
      <c r="HG181" s="227"/>
      <c r="HH181" s="227"/>
      <c r="HI181" s="227"/>
      <c r="HJ181" s="227"/>
      <c r="HK181" s="227"/>
      <c r="HL181" s="227"/>
      <c r="HM181" s="227"/>
      <c r="HN181" s="227"/>
      <c r="HO181" s="227"/>
      <c r="HP181" s="227"/>
      <c r="HQ181" s="227"/>
      <c r="HR181" s="227"/>
      <c r="HS181" s="227"/>
      <c r="HT181" s="227"/>
      <c r="HU181" s="227"/>
      <c r="HV181" s="227"/>
      <c r="HW181" s="227"/>
      <c r="HX181" s="227"/>
      <c r="HY181" s="227"/>
      <c r="HZ181" s="227"/>
      <c r="IA181" s="227"/>
      <c r="IB181" s="227"/>
      <c r="IC181" s="227"/>
      <c r="ID181" s="227"/>
      <c r="IE181" s="227"/>
      <c r="IF181" s="227"/>
      <c r="IG181" s="227"/>
      <c r="IH181" s="227"/>
      <c r="II181" s="227"/>
      <c r="IJ181" s="227"/>
      <c r="IK181" s="227"/>
      <c r="IL181" s="227"/>
      <c r="IM181" s="227"/>
      <c r="IN181" s="227"/>
      <c r="IO181" s="227"/>
      <c r="IP181" s="227"/>
      <c r="IQ181" s="227"/>
      <c r="IR181" s="227"/>
      <c r="IS181" s="227"/>
      <c r="IT181" s="227"/>
      <c r="IU181" s="227"/>
      <c r="IV181" s="227"/>
      <c r="IW181" s="227"/>
      <c r="IX181" s="227"/>
      <c r="IY181" s="227"/>
      <c r="IZ181" s="227"/>
      <c r="JA181" s="227"/>
      <c r="JB181" s="227"/>
      <c r="JC181" s="227"/>
      <c r="JD181" s="227"/>
      <c r="JE181" s="227"/>
      <c r="JF181" s="227"/>
      <c r="JG181" s="227"/>
      <c r="JH181" s="227"/>
      <c r="JI181" s="227"/>
      <c r="JJ181" s="227"/>
      <c r="JK181" s="227"/>
      <c r="JL181" s="227"/>
      <c r="JM181" s="227"/>
      <c r="JN181" s="227"/>
      <c r="JO181" s="227"/>
      <c r="JP181" s="227"/>
      <c r="JQ181" s="227"/>
      <c r="JR181" s="227"/>
      <c r="JS181" s="227"/>
      <c r="JT181" s="227"/>
      <c r="JU181" s="227"/>
      <c r="JV181" s="227"/>
      <c r="JW181" s="227"/>
      <c r="JX181" s="227"/>
      <c r="JY181" s="227"/>
      <c r="JZ181" s="227"/>
      <c r="KA181" s="227"/>
      <c r="KB181" s="227"/>
      <c r="KC181" s="227"/>
      <c r="KD181" s="227"/>
      <c r="KE181" s="227"/>
      <c r="KF181" s="227"/>
      <c r="KG181" s="227"/>
      <c r="KH181" s="227"/>
      <c r="KI181" s="227"/>
      <c r="KJ181" s="227"/>
      <c r="KK181" s="227"/>
      <c r="KL181" s="227"/>
      <c r="KM181" s="227"/>
      <c r="KN181" s="227"/>
      <c r="KO181" s="227"/>
      <c r="KP181" s="227"/>
      <c r="KQ181" s="227"/>
      <c r="KR181" s="227"/>
      <c r="KS181" s="227"/>
      <c r="KT181" s="227"/>
      <c r="KU181" s="227"/>
      <c r="KV181" s="227"/>
      <c r="KW181" s="479"/>
    </row>
    <row r="182" spans="1:309" s="226" customFormat="1" ht="21" customHeight="1" thickBot="1">
      <c r="A182" s="109"/>
      <c r="B182" s="112">
        <v>176</v>
      </c>
      <c r="C182" s="116"/>
      <c r="D182" s="136" t="str">
        <f t="shared" si="17"/>
        <v/>
      </c>
      <c r="E182" s="138" t="str">
        <f t="shared" si="18"/>
        <v/>
      </c>
      <c r="F182" s="138" t="str">
        <f t="shared" si="19"/>
        <v/>
      </c>
      <c r="G182" s="138" t="str">
        <f t="shared" si="20"/>
        <v/>
      </c>
      <c r="H182" s="138" t="str">
        <f t="shared" si="21"/>
        <v/>
      </c>
      <c r="I182" s="228"/>
      <c r="J182" s="228"/>
      <c r="K182" s="228"/>
      <c r="L182" s="228"/>
      <c r="M182" s="228"/>
      <c r="N182" s="228"/>
      <c r="O182" s="228"/>
      <c r="P182" s="228"/>
      <c r="Q182" s="228"/>
      <c r="R182" s="228"/>
      <c r="S182" s="228"/>
      <c r="T182" s="228"/>
      <c r="U182" s="228"/>
      <c r="V182" s="228"/>
      <c r="W182" s="228"/>
      <c r="X182" s="228"/>
      <c r="Y182" s="228"/>
      <c r="Z182" s="228"/>
      <c r="AA182" s="228"/>
      <c r="AB182" s="228"/>
      <c r="AC182" s="228"/>
      <c r="AD182" s="228"/>
      <c r="AE182" s="228"/>
      <c r="AF182" s="228"/>
      <c r="AG182" s="228"/>
      <c r="AH182" s="228"/>
      <c r="AI182" s="228"/>
      <c r="AJ182" s="228"/>
      <c r="AK182" s="228"/>
      <c r="AL182" s="228"/>
      <c r="AM182" s="228"/>
      <c r="AN182" s="228"/>
      <c r="AO182" s="228"/>
      <c r="AP182" s="228"/>
      <c r="AQ182" s="228"/>
      <c r="AR182" s="228"/>
      <c r="AS182" s="228"/>
      <c r="AT182" s="228"/>
      <c r="AU182" s="228"/>
      <c r="AV182" s="228"/>
      <c r="AW182" s="228"/>
      <c r="AX182" s="228"/>
      <c r="AY182" s="228"/>
      <c r="AZ182" s="228"/>
      <c r="BA182" s="228"/>
      <c r="BB182" s="228"/>
      <c r="BC182" s="228"/>
      <c r="BD182" s="228"/>
      <c r="BE182" s="228"/>
      <c r="BF182" s="228"/>
      <c r="BG182" s="228"/>
      <c r="BH182" s="228"/>
      <c r="BI182" s="228"/>
      <c r="BJ182" s="228"/>
      <c r="BK182" s="228"/>
      <c r="BL182" s="228"/>
      <c r="BM182" s="228"/>
      <c r="BN182" s="228"/>
      <c r="BO182" s="228"/>
      <c r="BP182" s="228"/>
      <c r="BQ182" s="228"/>
      <c r="BR182" s="228"/>
      <c r="BS182" s="228"/>
      <c r="BT182" s="228"/>
      <c r="BU182" s="228"/>
      <c r="BV182" s="228"/>
      <c r="BW182" s="228"/>
      <c r="BX182" s="228"/>
      <c r="BY182" s="228"/>
      <c r="BZ182" s="228"/>
      <c r="CA182" s="228"/>
      <c r="CB182" s="228"/>
      <c r="CC182" s="228"/>
      <c r="CD182" s="228"/>
      <c r="CE182" s="228"/>
      <c r="CF182" s="228"/>
      <c r="CG182" s="228"/>
      <c r="CH182" s="228"/>
      <c r="CI182" s="228"/>
      <c r="CJ182" s="228"/>
      <c r="CK182" s="228"/>
      <c r="CL182" s="228"/>
      <c r="CM182" s="228"/>
      <c r="CN182" s="228"/>
      <c r="CO182" s="228"/>
      <c r="CP182" s="228"/>
      <c r="CQ182" s="228"/>
      <c r="CR182" s="228"/>
      <c r="CS182" s="228"/>
      <c r="CT182" s="228"/>
      <c r="CU182" s="228"/>
      <c r="CV182" s="228"/>
      <c r="CW182" s="228"/>
      <c r="CX182" s="228"/>
      <c r="CY182" s="228"/>
      <c r="CZ182" s="228"/>
      <c r="DA182" s="228"/>
      <c r="DB182" s="228"/>
      <c r="DC182" s="228"/>
      <c r="DD182" s="228"/>
      <c r="DE182" s="228"/>
      <c r="DF182" s="228"/>
      <c r="DG182" s="228"/>
      <c r="DH182" s="228"/>
      <c r="DI182" s="228"/>
      <c r="DJ182" s="228"/>
      <c r="DK182" s="228"/>
      <c r="DL182" s="228"/>
      <c r="DM182" s="228"/>
      <c r="DN182" s="228"/>
      <c r="DO182" s="228"/>
      <c r="DP182" s="228"/>
      <c r="DQ182" s="228"/>
      <c r="DR182" s="228"/>
      <c r="DS182" s="228"/>
      <c r="DT182" s="228"/>
      <c r="DU182" s="228"/>
      <c r="DV182" s="228"/>
      <c r="DW182" s="228"/>
      <c r="DX182" s="228"/>
      <c r="DY182" s="228"/>
      <c r="DZ182" s="228"/>
      <c r="EA182" s="228"/>
      <c r="EB182" s="228"/>
      <c r="EC182" s="228"/>
      <c r="ED182" s="228"/>
      <c r="EE182" s="228"/>
      <c r="EF182" s="228"/>
      <c r="EG182" s="228"/>
      <c r="EH182" s="228"/>
      <c r="EI182" s="228"/>
      <c r="EJ182" s="228"/>
      <c r="EK182" s="228"/>
      <c r="EL182" s="228"/>
      <c r="EM182" s="228"/>
      <c r="EN182" s="228"/>
      <c r="EO182" s="228"/>
      <c r="EP182" s="228"/>
      <c r="EQ182" s="228"/>
      <c r="ER182" s="228"/>
      <c r="ES182" s="228"/>
      <c r="ET182" s="228"/>
      <c r="EU182" s="228"/>
      <c r="EV182" s="228"/>
      <c r="EW182" s="228"/>
      <c r="EX182" s="228"/>
      <c r="EY182" s="228"/>
      <c r="EZ182" s="228"/>
      <c r="FA182" s="228"/>
      <c r="FB182" s="228"/>
      <c r="FC182" s="228"/>
      <c r="FD182" s="228"/>
      <c r="FE182" s="228"/>
      <c r="FF182" s="228"/>
      <c r="FG182" s="228"/>
      <c r="FH182" s="228"/>
      <c r="FI182" s="228"/>
      <c r="FJ182" s="228"/>
      <c r="FK182" s="228"/>
      <c r="FL182" s="228"/>
      <c r="FM182" s="228"/>
      <c r="FN182" s="228"/>
      <c r="FO182" s="228"/>
      <c r="FP182" s="228"/>
      <c r="FQ182" s="228"/>
      <c r="FR182" s="228"/>
      <c r="FS182" s="228"/>
      <c r="FT182" s="228"/>
      <c r="FU182" s="228"/>
      <c r="FV182" s="228"/>
      <c r="FW182" s="228"/>
      <c r="FX182" s="228"/>
      <c r="FY182" s="228"/>
      <c r="FZ182" s="228"/>
      <c r="GA182" s="228"/>
      <c r="GB182" s="228"/>
      <c r="GC182" s="228"/>
      <c r="GD182" s="228"/>
      <c r="GE182" s="228"/>
      <c r="GF182" s="228"/>
      <c r="GG182" s="228"/>
      <c r="GH182" s="228"/>
      <c r="GI182" s="228"/>
      <c r="GJ182" s="228"/>
      <c r="GK182" s="228"/>
      <c r="GL182" s="228"/>
      <c r="GM182" s="228"/>
      <c r="GN182" s="228"/>
      <c r="GO182" s="228"/>
      <c r="GP182" s="228"/>
      <c r="GQ182" s="228"/>
      <c r="GR182" s="228"/>
      <c r="GS182" s="228"/>
      <c r="GT182" s="228"/>
      <c r="GU182" s="228"/>
      <c r="GV182" s="228"/>
      <c r="GW182" s="228"/>
      <c r="GX182" s="228"/>
      <c r="GY182" s="228"/>
      <c r="GZ182" s="228"/>
      <c r="HA182" s="228"/>
      <c r="HB182" s="228"/>
      <c r="HC182" s="228"/>
      <c r="HD182" s="228"/>
      <c r="HE182" s="228"/>
      <c r="HF182" s="228"/>
      <c r="HG182" s="228"/>
      <c r="HH182" s="228"/>
      <c r="HI182" s="228"/>
      <c r="HJ182" s="228"/>
      <c r="HK182" s="228"/>
      <c r="HL182" s="228"/>
      <c r="HM182" s="228"/>
      <c r="HN182" s="228"/>
      <c r="HO182" s="228"/>
      <c r="HP182" s="228"/>
      <c r="HQ182" s="228"/>
      <c r="HR182" s="228"/>
      <c r="HS182" s="228"/>
      <c r="HT182" s="228"/>
      <c r="HU182" s="228"/>
      <c r="HV182" s="228"/>
      <c r="HW182" s="228"/>
      <c r="HX182" s="228"/>
      <c r="HY182" s="228"/>
      <c r="HZ182" s="228"/>
      <c r="IA182" s="228"/>
      <c r="IB182" s="228"/>
      <c r="IC182" s="228"/>
      <c r="ID182" s="228"/>
      <c r="IE182" s="228"/>
      <c r="IF182" s="228"/>
      <c r="IG182" s="228"/>
      <c r="IH182" s="228"/>
      <c r="II182" s="228"/>
      <c r="IJ182" s="228"/>
      <c r="IK182" s="228"/>
      <c r="IL182" s="228"/>
      <c r="IM182" s="228"/>
      <c r="IN182" s="228"/>
      <c r="IO182" s="228"/>
      <c r="IP182" s="228"/>
      <c r="IQ182" s="228"/>
      <c r="IR182" s="228"/>
      <c r="IS182" s="228"/>
      <c r="IT182" s="228"/>
      <c r="IU182" s="228"/>
      <c r="IV182" s="228"/>
      <c r="IW182" s="228"/>
      <c r="IX182" s="228"/>
      <c r="IY182" s="228"/>
      <c r="IZ182" s="228"/>
      <c r="JA182" s="228"/>
      <c r="JB182" s="228"/>
      <c r="JC182" s="228"/>
      <c r="JD182" s="228"/>
      <c r="JE182" s="228"/>
      <c r="JF182" s="228"/>
      <c r="JG182" s="228"/>
      <c r="JH182" s="228"/>
      <c r="JI182" s="228"/>
      <c r="JJ182" s="228"/>
      <c r="JK182" s="228"/>
      <c r="JL182" s="228"/>
      <c r="JM182" s="228"/>
      <c r="JN182" s="228"/>
      <c r="JO182" s="228"/>
      <c r="JP182" s="228"/>
      <c r="JQ182" s="228"/>
      <c r="JR182" s="228"/>
      <c r="JS182" s="228"/>
      <c r="JT182" s="228"/>
      <c r="JU182" s="228"/>
      <c r="JV182" s="228"/>
      <c r="JW182" s="228"/>
      <c r="JX182" s="228"/>
      <c r="JY182" s="228"/>
      <c r="JZ182" s="228"/>
      <c r="KA182" s="228"/>
      <c r="KB182" s="228"/>
      <c r="KC182" s="228"/>
      <c r="KD182" s="228"/>
      <c r="KE182" s="228"/>
      <c r="KF182" s="228"/>
      <c r="KG182" s="228"/>
      <c r="KH182" s="228"/>
      <c r="KI182" s="228"/>
      <c r="KJ182" s="228"/>
      <c r="KK182" s="228"/>
      <c r="KL182" s="228"/>
      <c r="KM182" s="228"/>
      <c r="KN182" s="228"/>
      <c r="KO182" s="228"/>
      <c r="KP182" s="228"/>
      <c r="KQ182" s="228"/>
      <c r="KR182" s="228"/>
      <c r="KS182" s="228"/>
      <c r="KT182" s="228"/>
      <c r="KU182" s="228"/>
      <c r="KV182" s="228"/>
      <c r="KW182" s="479"/>
    </row>
    <row r="183" spans="1:309" s="226" customFormat="1" ht="21" customHeight="1">
      <c r="A183" s="109"/>
      <c r="B183" s="112">
        <v>177</v>
      </c>
      <c r="C183" s="53"/>
      <c r="D183" s="132" t="str">
        <f t="shared" si="17"/>
        <v/>
      </c>
      <c r="E183" s="132" t="str">
        <f t="shared" si="18"/>
        <v/>
      </c>
      <c r="F183" s="132" t="str">
        <f t="shared" si="19"/>
        <v/>
      </c>
      <c r="G183" s="132" t="str">
        <f t="shared" si="20"/>
        <v/>
      </c>
      <c r="H183" s="213" t="str">
        <f t="shared" si="21"/>
        <v/>
      </c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W183" s="227"/>
      <c r="X183" s="227"/>
      <c r="Y183" s="227"/>
      <c r="Z183" s="227"/>
      <c r="AA183" s="227"/>
      <c r="AB183" s="227"/>
      <c r="AC183" s="227"/>
      <c r="AD183" s="227"/>
      <c r="AE183" s="227"/>
      <c r="AF183" s="227"/>
      <c r="AG183" s="227"/>
      <c r="AH183" s="227"/>
      <c r="AI183" s="227"/>
      <c r="AJ183" s="227"/>
      <c r="AK183" s="227"/>
      <c r="AL183" s="227"/>
      <c r="AM183" s="227"/>
      <c r="AN183" s="227"/>
      <c r="AO183" s="227"/>
      <c r="AP183" s="227"/>
      <c r="AQ183" s="227"/>
      <c r="AR183" s="227"/>
      <c r="AS183" s="227"/>
      <c r="AT183" s="227"/>
      <c r="AU183" s="227"/>
      <c r="AV183" s="227"/>
      <c r="AW183" s="227"/>
      <c r="AX183" s="227"/>
      <c r="AY183" s="227"/>
      <c r="AZ183" s="227"/>
      <c r="BA183" s="227"/>
      <c r="BB183" s="227"/>
      <c r="BC183" s="227"/>
      <c r="BD183" s="227"/>
      <c r="BE183" s="227"/>
      <c r="BF183" s="227"/>
      <c r="BG183" s="227"/>
      <c r="BH183" s="227"/>
      <c r="BI183" s="227"/>
      <c r="BJ183" s="227"/>
      <c r="BK183" s="227"/>
      <c r="BL183" s="227"/>
      <c r="BM183" s="227"/>
      <c r="BN183" s="227"/>
      <c r="BO183" s="227"/>
      <c r="BP183" s="227"/>
      <c r="BQ183" s="227"/>
      <c r="BR183" s="227"/>
      <c r="BS183" s="227"/>
      <c r="BT183" s="227"/>
      <c r="BU183" s="227"/>
      <c r="BV183" s="227"/>
      <c r="BW183" s="227"/>
      <c r="BX183" s="227"/>
      <c r="BY183" s="227"/>
      <c r="BZ183" s="227"/>
      <c r="CA183" s="227"/>
      <c r="CB183" s="227"/>
      <c r="CC183" s="227"/>
      <c r="CD183" s="227"/>
      <c r="CE183" s="227"/>
      <c r="CF183" s="227"/>
      <c r="CG183" s="227"/>
      <c r="CH183" s="227"/>
      <c r="CI183" s="227"/>
      <c r="CJ183" s="227"/>
      <c r="CK183" s="227"/>
      <c r="CL183" s="227"/>
      <c r="CM183" s="227"/>
      <c r="CN183" s="227"/>
      <c r="CO183" s="227"/>
      <c r="CP183" s="227"/>
      <c r="CQ183" s="227"/>
      <c r="CR183" s="227"/>
      <c r="CS183" s="227"/>
      <c r="CT183" s="227"/>
      <c r="CU183" s="227"/>
      <c r="CV183" s="227"/>
      <c r="CW183" s="227"/>
      <c r="CX183" s="227"/>
      <c r="CY183" s="227"/>
      <c r="CZ183" s="227"/>
      <c r="DA183" s="227"/>
      <c r="DB183" s="227"/>
      <c r="DC183" s="227"/>
      <c r="DD183" s="227"/>
      <c r="DE183" s="227"/>
      <c r="DF183" s="227"/>
      <c r="DG183" s="227"/>
      <c r="DH183" s="227"/>
      <c r="DI183" s="227"/>
      <c r="DJ183" s="227"/>
      <c r="DK183" s="227"/>
      <c r="DL183" s="227"/>
      <c r="DM183" s="227"/>
      <c r="DN183" s="227"/>
      <c r="DO183" s="227"/>
      <c r="DP183" s="227"/>
      <c r="DQ183" s="227"/>
      <c r="DR183" s="227"/>
      <c r="DS183" s="227"/>
      <c r="DT183" s="227"/>
      <c r="DU183" s="227"/>
      <c r="DV183" s="227"/>
      <c r="DW183" s="227"/>
      <c r="DX183" s="227"/>
      <c r="DY183" s="227"/>
      <c r="DZ183" s="227"/>
      <c r="EA183" s="227"/>
      <c r="EB183" s="227"/>
      <c r="EC183" s="227"/>
      <c r="ED183" s="227"/>
      <c r="EE183" s="227"/>
      <c r="EF183" s="227"/>
      <c r="EG183" s="227"/>
      <c r="EH183" s="227"/>
      <c r="EI183" s="227"/>
      <c r="EJ183" s="227"/>
      <c r="EK183" s="227"/>
      <c r="EL183" s="227"/>
      <c r="EM183" s="227"/>
      <c r="EN183" s="227"/>
      <c r="EO183" s="227"/>
      <c r="EP183" s="227"/>
      <c r="EQ183" s="227"/>
      <c r="ER183" s="227"/>
      <c r="ES183" s="227"/>
      <c r="ET183" s="227"/>
      <c r="EU183" s="227"/>
      <c r="EV183" s="227"/>
      <c r="EW183" s="227"/>
      <c r="EX183" s="227"/>
      <c r="EY183" s="227"/>
      <c r="EZ183" s="227"/>
      <c r="FA183" s="227"/>
      <c r="FB183" s="227"/>
      <c r="FC183" s="227"/>
      <c r="FD183" s="227"/>
      <c r="FE183" s="227"/>
      <c r="FF183" s="227"/>
      <c r="FG183" s="227"/>
      <c r="FH183" s="227"/>
      <c r="FI183" s="227"/>
      <c r="FJ183" s="227"/>
      <c r="FK183" s="227"/>
      <c r="FL183" s="227"/>
      <c r="FM183" s="227"/>
      <c r="FN183" s="227"/>
      <c r="FO183" s="227"/>
      <c r="FP183" s="227"/>
      <c r="FQ183" s="227"/>
      <c r="FR183" s="227"/>
      <c r="FS183" s="227"/>
      <c r="FT183" s="227"/>
      <c r="FU183" s="227"/>
      <c r="FV183" s="227"/>
      <c r="FW183" s="227"/>
      <c r="FX183" s="227"/>
      <c r="FY183" s="227"/>
      <c r="FZ183" s="227"/>
      <c r="GA183" s="227"/>
      <c r="GB183" s="227"/>
      <c r="GC183" s="227"/>
      <c r="GD183" s="227"/>
      <c r="GE183" s="227"/>
      <c r="GF183" s="227"/>
      <c r="GG183" s="227"/>
      <c r="GH183" s="227"/>
      <c r="GI183" s="227"/>
      <c r="GJ183" s="227"/>
      <c r="GK183" s="227"/>
      <c r="GL183" s="227"/>
      <c r="GM183" s="227"/>
      <c r="GN183" s="227"/>
      <c r="GO183" s="227"/>
      <c r="GP183" s="227"/>
      <c r="GQ183" s="227"/>
      <c r="GR183" s="227"/>
      <c r="GS183" s="227"/>
      <c r="GT183" s="227"/>
      <c r="GU183" s="227"/>
      <c r="GV183" s="227"/>
      <c r="GW183" s="227"/>
      <c r="GX183" s="227"/>
      <c r="GY183" s="227"/>
      <c r="GZ183" s="227"/>
      <c r="HA183" s="227"/>
      <c r="HB183" s="227"/>
      <c r="HC183" s="227"/>
      <c r="HD183" s="227"/>
      <c r="HE183" s="227"/>
      <c r="HF183" s="227"/>
      <c r="HG183" s="227"/>
      <c r="HH183" s="227"/>
      <c r="HI183" s="227"/>
      <c r="HJ183" s="227"/>
      <c r="HK183" s="227"/>
      <c r="HL183" s="227"/>
      <c r="HM183" s="227"/>
      <c r="HN183" s="227"/>
      <c r="HO183" s="227"/>
      <c r="HP183" s="227"/>
      <c r="HQ183" s="227"/>
      <c r="HR183" s="227"/>
      <c r="HS183" s="227"/>
      <c r="HT183" s="227"/>
      <c r="HU183" s="227"/>
      <c r="HV183" s="227"/>
      <c r="HW183" s="227"/>
      <c r="HX183" s="227"/>
      <c r="HY183" s="227"/>
      <c r="HZ183" s="227"/>
      <c r="IA183" s="227"/>
      <c r="IB183" s="227"/>
      <c r="IC183" s="227"/>
      <c r="ID183" s="227"/>
      <c r="IE183" s="227"/>
      <c r="IF183" s="227"/>
      <c r="IG183" s="227"/>
      <c r="IH183" s="227"/>
      <c r="II183" s="227"/>
      <c r="IJ183" s="227"/>
      <c r="IK183" s="227"/>
      <c r="IL183" s="227"/>
      <c r="IM183" s="227"/>
      <c r="IN183" s="227"/>
      <c r="IO183" s="227"/>
      <c r="IP183" s="227"/>
      <c r="IQ183" s="227"/>
      <c r="IR183" s="227"/>
      <c r="IS183" s="227"/>
      <c r="IT183" s="227"/>
      <c r="IU183" s="227"/>
      <c r="IV183" s="227"/>
      <c r="IW183" s="227"/>
      <c r="IX183" s="227"/>
      <c r="IY183" s="227"/>
      <c r="IZ183" s="227"/>
      <c r="JA183" s="227"/>
      <c r="JB183" s="227"/>
      <c r="JC183" s="227"/>
      <c r="JD183" s="227"/>
      <c r="JE183" s="227"/>
      <c r="JF183" s="227"/>
      <c r="JG183" s="227"/>
      <c r="JH183" s="227"/>
      <c r="JI183" s="227"/>
      <c r="JJ183" s="227"/>
      <c r="JK183" s="227"/>
      <c r="JL183" s="227"/>
      <c r="JM183" s="227"/>
      <c r="JN183" s="227"/>
      <c r="JO183" s="227"/>
      <c r="JP183" s="227"/>
      <c r="JQ183" s="227"/>
      <c r="JR183" s="227"/>
      <c r="JS183" s="227"/>
      <c r="JT183" s="227"/>
      <c r="JU183" s="227"/>
      <c r="JV183" s="227"/>
      <c r="JW183" s="227"/>
      <c r="JX183" s="227"/>
      <c r="JY183" s="227"/>
      <c r="JZ183" s="227"/>
      <c r="KA183" s="227"/>
      <c r="KB183" s="227"/>
      <c r="KC183" s="227"/>
      <c r="KD183" s="227"/>
      <c r="KE183" s="227"/>
      <c r="KF183" s="227"/>
      <c r="KG183" s="227"/>
      <c r="KH183" s="227"/>
      <c r="KI183" s="227"/>
      <c r="KJ183" s="227"/>
      <c r="KK183" s="227"/>
      <c r="KL183" s="227"/>
      <c r="KM183" s="227"/>
      <c r="KN183" s="227"/>
      <c r="KO183" s="227"/>
      <c r="KP183" s="227"/>
      <c r="KQ183" s="227"/>
      <c r="KR183" s="227"/>
      <c r="KS183" s="227"/>
      <c r="KT183" s="227"/>
      <c r="KU183" s="227"/>
      <c r="KV183" s="227"/>
      <c r="KW183" s="479"/>
    </row>
    <row r="184" spans="1:309" s="226" customFormat="1" ht="21" customHeight="1" thickBot="1">
      <c r="A184" s="109"/>
      <c r="B184" s="112">
        <v>178</v>
      </c>
      <c r="C184" s="116"/>
      <c r="D184" s="136" t="str">
        <f t="shared" si="17"/>
        <v/>
      </c>
      <c r="E184" s="138" t="str">
        <f t="shared" si="18"/>
        <v/>
      </c>
      <c r="F184" s="138" t="str">
        <f t="shared" si="19"/>
        <v/>
      </c>
      <c r="G184" s="138" t="str">
        <f t="shared" si="20"/>
        <v/>
      </c>
      <c r="H184" s="138" t="str">
        <f t="shared" si="21"/>
        <v/>
      </c>
      <c r="I184" s="228"/>
      <c r="J184" s="228"/>
      <c r="K184" s="228"/>
      <c r="L184" s="228"/>
      <c r="M184" s="228"/>
      <c r="N184" s="228"/>
      <c r="O184" s="228"/>
      <c r="P184" s="228"/>
      <c r="Q184" s="228"/>
      <c r="R184" s="228"/>
      <c r="S184" s="228"/>
      <c r="T184" s="228"/>
      <c r="U184" s="228"/>
      <c r="V184" s="228"/>
      <c r="W184" s="228"/>
      <c r="X184" s="228"/>
      <c r="Y184" s="228"/>
      <c r="Z184" s="228"/>
      <c r="AA184" s="228"/>
      <c r="AB184" s="228"/>
      <c r="AC184" s="228"/>
      <c r="AD184" s="228"/>
      <c r="AE184" s="228"/>
      <c r="AF184" s="228"/>
      <c r="AG184" s="228"/>
      <c r="AH184" s="228"/>
      <c r="AI184" s="228"/>
      <c r="AJ184" s="228"/>
      <c r="AK184" s="228"/>
      <c r="AL184" s="228"/>
      <c r="AM184" s="228"/>
      <c r="AN184" s="228"/>
      <c r="AO184" s="228"/>
      <c r="AP184" s="228"/>
      <c r="AQ184" s="228"/>
      <c r="AR184" s="228"/>
      <c r="AS184" s="228"/>
      <c r="AT184" s="228"/>
      <c r="AU184" s="228"/>
      <c r="AV184" s="228"/>
      <c r="AW184" s="228"/>
      <c r="AX184" s="228"/>
      <c r="AY184" s="228"/>
      <c r="AZ184" s="228"/>
      <c r="BA184" s="228"/>
      <c r="BB184" s="228"/>
      <c r="BC184" s="228"/>
      <c r="BD184" s="228"/>
      <c r="BE184" s="228"/>
      <c r="BF184" s="228"/>
      <c r="BG184" s="228"/>
      <c r="BH184" s="228"/>
      <c r="BI184" s="228"/>
      <c r="BJ184" s="228"/>
      <c r="BK184" s="228"/>
      <c r="BL184" s="228"/>
      <c r="BM184" s="228"/>
      <c r="BN184" s="228"/>
      <c r="BO184" s="228"/>
      <c r="BP184" s="228"/>
      <c r="BQ184" s="228"/>
      <c r="BR184" s="228"/>
      <c r="BS184" s="228"/>
      <c r="BT184" s="228"/>
      <c r="BU184" s="228"/>
      <c r="BV184" s="228"/>
      <c r="BW184" s="228"/>
      <c r="BX184" s="228"/>
      <c r="BY184" s="228"/>
      <c r="BZ184" s="228"/>
      <c r="CA184" s="228"/>
      <c r="CB184" s="228"/>
      <c r="CC184" s="228"/>
      <c r="CD184" s="228"/>
      <c r="CE184" s="228"/>
      <c r="CF184" s="228"/>
      <c r="CG184" s="228"/>
      <c r="CH184" s="228"/>
      <c r="CI184" s="228"/>
      <c r="CJ184" s="228"/>
      <c r="CK184" s="228"/>
      <c r="CL184" s="228"/>
      <c r="CM184" s="228"/>
      <c r="CN184" s="228"/>
      <c r="CO184" s="228"/>
      <c r="CP184" s="228"/>
      <c r="CQ184" s="228"/>
      <c r="CR184" s="228"/>
      <c r="CS184" s="228"/>
      <c r="CT184" s="228"/>
      <c r="CU184" s="228"/>
      <c r="CV184" s="228"/>
      <c r="CW184" s="228"/>
      <c r="CX184" s="228"/>
      <c r="CY184" s="228"/>
      <c r="CZ184" s="228"/>
      <c r="DA184" s="228"/>
      <c r="DB184" s="228"/>
      <c r="DC184" s="228"/>
      <c r="DD184" s="228"/>
      <c r="DE184" s="228"/>
      <c r="DF184" s="228"/>
      <c r="DG184" s="228"/>
      <c r="DH184" s="228"/>
      <c r="DI184" s="228"/>
      <c r="DJ184" s="228"/>
      <c r="DK184" s="228"/>
      <c r="DL184" s="228"/>
      <c r="DM184" s="228"/>
      <c r="DN184" s="228"/>
      <c r="DO184" s="228"/>
      <c r="DP184" s="228"/>
      <c r="DQ184" s="228"/>
      <c r="DR184" s="228"/>
      <c r="DS184" s="228"/>
      <c r="DT184" s="228"/>
      <c r="DU184" s="228"/>
      <c r="DV184" s="228"/>
      <c r="DW184" s="228"/>
      <c r="DX184" s="228"/>
      <c r="DY184" s="228"/>
      <c r="DZ184" s="228"/>
      <c r="EA184" s="228"/>
      <c r="EB184" s="228"/>
      <c r="EC184" s="228"/>
      <c r="ED184" s="228"/>
      <c r="EE184" s="228"/>
      <c r="EF184" s="228"/>
      <c r="EG184" s="228"/>
      <c r="EH184" s="228"/>
      <c r="EI184" s="228"/>
      <c r="EJ184" s="228"/>
      <c r="EK184" s="228"/>
      <c r="EL184" s="228"/>
      <c r="EM184" s="228"/>
      <c r="EN184" s="228"/>
      <c r="EO184" s="228"/>
      <c r="EP184" s="228"/>
      <c r="EQ184" s="228"/>
      <c r="ER184" s="228"/>
      <c r="ES184" s="228"/>
      <c r="ET184" s="228"/>
      <c r="EU184" s="228"/>
      <c r="EV184" s="228"/>
      <c r="EW184" s="228"/>
      <c r="EX184" s="228"/>
      <c r="EY184" s="228"/>
      <c r="EZ184" s="228"/>
      <c r="FA184" s="228"/>
      <c r="FB184" s="228"/>
      <c r="FC184" s="228"/>
      <c r="FD184" s="228"/>
      <c r="FE184" s="228"/>
      <c r="FF184" s="228"/>
      <c r="FG184" s="228"/>
      <c r="FH184" s="228"/>
      <c r="FI184" s="228"/>
      <c r="FJ184" s="228"/>
      <c r="FK184" s="228"/>
      <c r="FL184" s="228"/>
      <c r="FM184" s="228"/>
      <c r="FN184" s="228"/>
      <c r="FO184" s="228"/>
      <c r="FP184" s="228"/>
      <c r="FQ184" s="228"/>
      <c r="FR184" s="228"/>
      <c r="FS184" s="228"/>
      <c r="FT184" s="228"/>
      <c r="FU184" s="228"/>
      <c r="FV184" s="228"/>
      <c r="FW184" s="228"/>
      <c r="FX184" s="228"/>
      <c r="FY184" s="228"/>
      <c r="FZ184" s="228"/>
      <c r="GA184" s="228"/>
      <c r="GB184" s="228"/>
      <c r="GC184" s="228"/>
      <c r="GD184" s="228"/>
      <c r="GE184" s="228"/>
      <c r="GF184" s="228"/>
      <c r="GG184" s="228"/>
      <c r="GH184" s="228"/>
      <c r="GI184" s="228"/>
      <c r="GJ184" s="228"/>
      <c r="GK184" s="228"/>
      <c r="GL184" s="228"/>
      <c r="GM184" s="228"/>
      <c r="GN184" s="228"/>
      <c r="GO184" s="228"/>
      <c r="GP184" s="228"/>
      <c r="GQ184" s="228"/>
      <c r="GR184" s="228"/>
      <c r="GS184" s="228"/>
      <c r="GT184" s="228"/>
      <c r="GU184" s="228"/>
      <c r="GV184" s="228"/>
      <c r="GW184" s="228"/>
      <c r="GX184" s="228"/>
      <c r="GY184" s="228"/>
      <c r="GZ184" s="228"/>
      <c r="HA184" s="228"/>
      <c r="HB184" s="228"/>
      <c r="HC184" s="228"/>
      <c r="HD184" s="228"/>
      <c r="HE184" s="228"/>
      <c r="HF184" s="228"/>
      <c r="HG184" s="228"/>
      <c r="HH184" s="228"/>
      <c r="HI184" s="228"/>
      <c r="HJ184" s="228"/>
      <c r="HK184" s="228"/>
      <c r="HL184" s="228"/>
      <c r="HM184" s="228"/>
      <c r="HN184" s="228"/>
      <c r="HO184" s="228"/>
      <c r="HP184" s="228"/>
      <c r="HQ184" s="228"/>
      <c r="HR184" s="228"/>
      <c r="HS184" s="228"/>
      <c r="HT184" s="228"/>
      <c r="HU184" s="228"/>
      <c r="HV184" s="228"/>
      <c r="HW184" s="228"/>
      <c r="HX184" s="228"/>
      <c r="HY184" s="228"/>
      <c r="HZ184" s="228"/>
      <c r="IA184" s="228"/>
      <c r="IB184" s="228"/>
      <c r="IC184" s="228"/>
      <c r="ID184" s="228"/>
      <c r="IE184" s="228"/>
      <c r="IF184" s="228"/>
      <c r="IG184" s="228"/>
      <c r="IH184" s="228"/>
      <c r="II184" s="228"/>
      <c r="IJ184" s="228"/>
      <c r="IK184" s="228"/>
      <c r="IL184" s="228"/>
      <c r="IM184" s="228"/>
      <c r="IN184" s="228"/>
      <c r="IO184" s="228"/>
      <c r="IP184" s="228"/>
      <c r="IQ184" s="228"/>
      <c r="IR184" s="228"/>
      <c r="IS184" s="228"/>
      <c r="IT184" s="228"/>
      <c r="IU184" s="228"/>
      <c r="IV184" s="228"/>
      <c r="IW184" s="228"/>
      <c r="IX184" s="228"/>
      <c r="IY184" s="228"/>
      <c r="IZ184" s="228"/>
      <c r="JA184" s="228"/>
      <c r="JB184" s="228"/>
      <c r="JC184" s="228"/>
      <c r="JD184" s="228"/>
      <c r="JE184" s="228"/>
      <c r="JF184" s="228"/>
      <c r="JG184" s="228"/>
      <c r="JH184" s="228"/>
      <c r="JI184" s="228"/>
      <c r="JJ184" s="228"/>
      <c r="JK184" s="228"/>
      <c r="JL184" s="228"/>
      <c r="JM184" s="228"/>
      <c r="JN184" s="228"/>
      <c r="JO184" s="228"/>
      <c r="JP184" s="228"/>
      <c r="JQ184" s="228"/>
      <c r="JR184" s="228"/>
      <c r="JS184" s="228"/>
      <c r="JT184" s="228"/>
      <c r="JU184" s="228"/>
      <c r="JV184" s="228"/>
      <c r="JW184" s="228"/>
      <c r="JX184" s="228"/>
      <c r="JY184" s="228"/>
      <c r="JZ184" s="228"/>
      <c r="KA184" s="228"/>
      <c r="KB184" s="228"/>
      <c r="KC184" s="228"/>
      <c r="KD184" s="228"/>
      <c r="KE184" s="228"/>
      <c r="KF184" s="228"/>
      <c r="KG184" s="228"/>
      <c r="KH184" s="228"/>
      <c r="KI184" s="228"/>
      <c r="KJ184" s="228"/>
      <c r="KK184" s="228"/>
      <c r="KL184" s="228"/>
      <c r="KM184" s="228"/>
      <c r="KN184" s="228"/>
      <c r="KO184" s="228"/>
      <c r="KP184" s="228"/>
      <c r="KQ184" s="228"/>
      <c r="KR184" s="228"/>
      <c r="KS184" s="228"/>
      <c r="KT184" s="228"/>
      <c r="KU184" s="228"/>
      <c r="KV184" s="228"/>
      <c r="KW184" s="479"/>
    </row>
    <row r="185" spans="1:309" s="226" customFormat="1" ht="21" customHeight="1">
      <c r="A185" s="109"/>
      <c r="B185" s="112">
        <v>179</v>
      </c>
      <c r="C185" s="53"/>
      <c r="D185" s="132" t="str">
        <f t="shared" si="17"/>
        <v/>
      </c>
      <c r="E185" s="132" t="str">
        <f t="shared" si="18"/>
        <v/>
      </c>
      <c r="F185" s="132" t="str">
        <f t="shared" si="19"/>
        <v/>
      </c>
      <c r="G185" s="132" t="str">
        <f t="shared" si="20"/>
        <v/>
      </c>
      <c r="H185" s="213" t="str">
        <f t="shared" si="21"/>
        <v/>
      </c>
      <c r="I185" s="227"/>
      <c r="J185" s="227"/>
      <c r="K185" s="227"/>
      <c r="L185" s="227"/>
      <c r="M185" s="227"/>
      <c r="N185" s="227"/>
      <c r="O185" s="227"/>
      <c r="P185" s="227"/>
      <c r="Q185" s="227"/>
      <c r="R185" s="227"/>
      <c r="S185" s="227"/>
      <c r="T185" s="227"/>
      <c r="U185" s="227"/>
      <c r="V185" s="227"/>
      <c r="W185" s="227"/>
      <c r="X185" s="227"/>
      <c r="Y185" s="227"/>
      <c r="Z185" s="227"/>
      <c r="AA185" s="227"/>
      <c r="AB185" s="227"/>
      <c r="AC185" s="227"/>
      <c r="AD185" s="227"/>
      <c r="AE185" s="227"/>
      <c r="AF185" s="227"/>
      <c r="AG185" s="227"/>
      <c r="AH185" s="227"/>
      <c r="AI185" s="227"/>
      <c r="AJ185" s="227"/>
      <c r="AK185" s="227"/>
      <c r="AL185" s="227"/>
      <c r="AM185" s="227"/>
      <c r="AN185" s="227"/>
      <c r="AO185" s="227"/>
      <c r="AP185" s="227"/>
      <c r="AQ185" s="227"/>
      <c r="AR185" s="227"/>
      <c r="AS185" s="227"/>
      <c r="AT185" s="227"/>
      <c r="AU185" s="227"/>
      <c r="AV185" s="227"/>
      <c r="AW185" s="227"/>
      <c r="AX185" s="227"/>
      <c r="AY185" s="227"/>
      <c r="AZ185" s="227"/>
      <c r="BA185" s="227"/>
      <c r="BB185" s="227"/>
      <c r="BC185" s="227"/>
      <c r="BD185" s="227"/>
      <c r="BE185" s="227"/>
      <c r="BF185" s="227"/>
      <c r="BG185" s="227"/>
      <c r="BH185" s="227"/>
      <c r="BI185" s="227"/>
      <c r="BJ185" s="227"/>
      <c r="BK185" s="227"/>
      <c r="BL185" s="227"/>
      <c r="BM185" s="227"/>
      <c r="BN185" s="227"/>
      <c r="BO185" s="227"/>
      <c r="BP185" s="227"/>
      <c r="BQ185" s="227"/>
      <c r="BR185" s="227"/>
      <c r="BS185" s="227"/>
      <c r="BT185" s="227"/>
      <c r="BU185" s="227"/>
      <c r="BV185" s="227"/>
      <c r="BW185" s="227"/>
      <c r="BX185" s="227"/>
      <c r="BY185" s="227"/>
      <c r="BZ185" s="227"/>
      <c r="CA185" s="227"/>
      <c r="CB185" s="227"/>
      <c r="CC185" s="227"/>
      <c r="CD185" s="227"/>
      <c r="CE185" s="227"/>
      <c r="CF185" s="227"/>
      <c r="CG185" s="227"/>
      <c r="CH185" s="227"/>
      <c r="CI185" s="227"/>
      <c r="CJ185" s="227"/>
      <c r="CK185" s="227"/>
      <c r="CL185" s="227"/>
      <c r="CM185" s="227"/>
      <c r="CN185" s="227"/>
      <c r="CO185" s="227"/>
      <c r="CP185" s="227"/>
      <c r="CQ185" s="227"/>
      <c r="CR185" s="227"/>
      <c r="CS185" s="227"/>
      <c r="CT185" s="227"/>
      <c r="CU185" s="227"/>
      <c r="CV185" s="227"/>
      <c r="CW185" s="227"/>
      <c r="CX185" s="227"/>
      <c r="CY185" s="227"/>
      <c r="CZ185" s="227"/>
      <c r="DA185" s="227"/>
      <c r="DB185" s="227"/>
      <c r="DC185" s="227"/>
      <c r="DD185" s="227"/>
      <c r="DE185" s="227"/>
      <c r="DF185" s="227"/>
      <c r="DG185" s="227"/>
      <c r="DH185" s="227"/>
      <c r="DI185" s="227"/>
      <c r="DJ185" s="227"/>
      <c r="DK185" s="227"/>
      <c r="DL185" s="227"/>
      <c r="DM185" s="227"/>
      <c r="DN185" s="227"/>
      <c r="DO185" s="227"/>
      <c r="DP185" s="227"/>
      <c r="DQ185" s="227"/>
      <c r="DR185" s="227"/>
      <c r="DS185" s="227"/>
      <c r="DT185" s="227"/>
      <c r="DU185" s="227"/>
      <c r="DV185" s="227"/>
      <c r="DW185" s="227"/>
      <c r="DX185" s="227"/>
      <c r="DY185" s="227"/>
      <c r="DZ185" s="227"/>
      <c r="EA185" s="227"/>
      <c r="EB185" s="227"/>
      <c r="EC185" s="227"/>
      <c r="ED185" s="227"/>
      <c r="EE185" s="227"/>
      <c r="EF185" s="227"/>
      <c r="EG185" s="227"/>
      <c r="EH185" s="227"/>
      <c r="EI185" s="227"/>
      <c r="EJ185" s="227"/>
      <c r="EK185" s="227"/>
      <c r="EL185" s="227"/>
      <c r="EM185" s="227"/>
      <c r="EN185" s="227"/>
      <c r="EO185" s="227"/>
      <c r="EP185" s="227"/>
      <c r="EQ185" s="227"/>
      <c r="ER185" s="227"/>
      <c r="ES185" s="227"/>
      <c r="ET185" s="227"/>
      <c r="EU185" s="227"/>
      <c r="EV185" s="227"/>
      <c r="EW185" s="227"/>
      <c r="EX185" s="227"/>
      <c r="EY185" s="227"/>
      <c r="EZ185" s="227"/>
      <c r="FA185" s="227"/>
      <c r="FB185" s="227"/>
      <c r="FC185" s="227"/>
      <c r="FD185" s="227"/>
      <c r="FE185" s="227"/>
      <c r="FF185" s="227"/>
      <c r="FG185" s="227"/>
      <c r="FH185" s="227"/>
      <c r="FI185" s="227"/>
      <c r="FJ185" s="227"/>
      <c r="FK185" s="227"/>
      <c r="FL185" s="227"/>
      <c r="FM185" s="227"/>
      <c r="FN185" s="227"/>
      <c r="FO185" s="227"/>
      <c r="FP185" s="227"/>
      <c r="FQ185" s="227"/>
      <c r="FR185" s="227"/>
      <c r="FS185" s="227"/>
      <c r="FT185" s="227"/>
      <c r="FU185" s="227"/>
      <c r="FV185" s="227"/>
      <c r="FW185" s="227"/>
      <c r="FX185" s="227"/>
      <c r="FY185" s="227"/>
      <c r="FZ185" s="227"/>
      <c r="GA185" s="227"/>
      <c r="GB185" s="227"/>
      <c r="GC185" s="227"/>
      <c r="GD185" s="227"/>
      <c r="GE185" s="227"/>
      <c r="GF185" s="227"/>
      <c r="GG185" s="227"/>
      <c r="GH185" s="227"/>
      <c r="GI185" s="227"/>
      <c r="GJ185" s="227"/>
      <c r="GK185" s="227"/>
      <c r="GL185" s="227"/>
      <c r="GM185" s="227"/>
      <c r="GN185" s="227"/>
      <c r="GO185" s="227"/>
      <c r="GP185" s="227"/>
      <c r="GQ185" s="227"/>
      <c r="GR185" s="227"/>
      <c r="GS185" s="227"/>
      <c r="GT185" s="227"/>
      <c r="GU185" s="227"/>
      <c r="GV185" s="227"/>
      <c r="GW185" s="227"/>
      <c r="GX185" s="227"/>
      <c r="GY185" s="227"/>
      <c r="GZ185" s="227"/>
      <c r="HA185" s="227"/>
      <c r="HB185" s="227"/>
      <c r="HC185" s="227"/>
      <c r="HD185" s="227"/>
      <c r="HE185" s="227"/>
      <c r="HF185" s="227"/>
      <c r="HG185" s="227"/>
      <c r="HH185" s="227"/>
      <c r="HI185" s="227"/>
      <c r="HJ185" s="227"/>
      <c r="HK185" s="227"/>
      <c r="HL185" s="227"/>
      <c r="HM185" s="227"/>
      <c r="HN185" s="227"/>
      <c r="HO185" s="227"/>
      <c r="HP185" s="227"/>
      <c r="HQ185" s="227"/>
      <c r="HR185" s="227"/>
      <c r="HS185" s="227"/>
      <c r="HT185" s="227"/>
      <c r="HU185" s="227"/>
      <c r="HV185" s="227"/>
      <c r="HW185" s="227"/>
      <c r="HX185" s="227"/>
      <c r="HY185" s="227"/>
      <c r="HZ185" s="227"/>
      <c r="IA185" s="227"/>
      <c r="IB185" s="227"/>
      <c r="IC185" s="227"/>
      <c r="ID185" s="227"/>
      <c r="IE185" s="227"/>
      <c r="IF185" s="227"/>
      <c r="IG185" s="227"/>
      <c r="IH185" s="227"/>
      <c r="II185" s="227"/>
      <c r="IJ185" s="227"/>
      <c r="IK185" s="227"/>
      <c r="IL185" s="227"/>
      <c r="IM185" s="227"/>
      <c r="IN185" s="227"/>
      <c r="IO185" s="227"/>
      <c r="IP185" s="227"/>
      <c r="IQ185" s="227"/>
      <c r="IR185" s="227"/>
      <c r="IS185" s="227"/>
      <c r="IT185" s="227"/>
      <c r="IU185" s="227"/>
      <c r="IV185" s="227"/>
      <c r="IW185" s="227"/>
      <c r="IX185" s="227"/>
      <c r="IY185" s="227"/>
      <c r="IZ185" s="227"/>
      <c r="JA185" s="227"/>
      <c r="JB185" s="227"/>
      <c r="JC185" s="227"/>
      <c r="JD185" s="227"/>
      <c r="JE185" s="227"/>
      <c r="JF185" s="227"/>
      <c r="JG185" s="227"/>
      <c r="JH185" s="227"/>
      <c r="JI185" s="227"/>
      <c r="JJ185" s="227"/>
      <c r="JK185" s="227"/>
      <c r="JL185" s="227"/>
      <c r="JM185" s="227"/>
      <c r="JN185" s="227"/>
      <c r="JO185" s="227"/>
      <c r="JP185" s="227"/>
      <c r="JQ185" s="227"/>
      <c r="JR185" s="227"/>
      <c r="JS185" s="227"/>
      <c r="JT185" s="227"/>
      <c r="JU185" s="227"/>
      <c r="JV185" s="227"/>
      <c r="JW185" s="227"/>
      <c r="JX185" s="227"/>
      <c r="JY185" s="227"/>
      <c r="JZ185" s="227"/>
      <c r="KA185" s="227"/>
      <c r="KB185" s="227"/>
      <c r="KC185" s="227"/>
      <c r="KD185" s="227"/>
      <c r="KE185" s="227"/>
      <c r="KF185" s="227"/>
      <c r="KG185" s="227"/>
      <c r="KH185" s="227"/>
      <c r="KI185" s="227"/>
      <c r="KJ185" s="227"/>
      <c r="KK185" s="227"/>
      <c r="KL185" s="227"/>
      <c r="KM185" s="227"/>
      <c r="KN185" s="227"/>
      <c r="KO185" s="227"/>
      <c r="KP185" s="227"/>
      <c r="KQ185" s="227"/>
      <c r="KR185" s="227"/>
      <c r="KS185" s="227"/>
      <c r="KT185" s="227"/>
      <c r="KU185" s="227"/>
      <c r="KV185" s="227"/>
      <c r="KW185" s="479"/>
    </row>
    <row r="186" spans="1:309" s="226" customFormat="1" ht="21" customHeight="1" thickBot="1">
      <c r="A186" s="109"/>
      <c r="B186" s="112">
        <v>180</v>
      </c>
      <c r="C186" s="116"/>
      <c r="D186" s="136" t="str">
        <f t="shared" si="17"/>
        <v/>
      </c>
      <c r="E186" s="138" t="str">
        <f t="shared" si="18"/>
        <v/>
      </c>
      <c r="F186" s="138" t="str">
        <f t="shared" si="19"/>
        <v/>
      </c>
      <c r="G186" s="138" t="str">
        <f t="shared" si="20"/>
        <v/>
      </c>
      <c r="H186" s="138" t="str">
        <f t="shared" si="21"/>
        <v/>
      </c>
      <c r="I186" s="228"/>
      <c r="J186" s="228"/>
      <c r="K186" s="228"/>
      <c r="L186" s="228"/>
      <c r="M186" s="228"/>
      <c r="N186" s="228"/>
      <c r="O186" s="228"/>
      <c r="P186" s="228"/>
      <c r="Q186" s="228"/>
      <c r="R186" s="228"/>
      <c r="S186" s="228"/>
      <c r="T186" s="228"/>
      <c r="U186" s="228"/>
      <c r="V186" s="228"/>
      <c r="W186" s="228"/>
      <c r="X186" s="228"/>
      <c r="Y186" s="228"/>
      <c r="Z186" s="228"/>
      <c r="AA186" s="228"/>
      <c r="AB186" s="228"/>
      <c r="AC186" s="228"/>
      <c r="AD186" s="228"/>
      <c r="AE186" s="228"/>
      <c r="AF186" s="228"/>
      <c r="AG186" s="228"/>
      <c r="AH186" s="228"/>
      <c r="AI186" s="228"/>
      <c r="AJ186" s="228"/>
      <c r="AK186" s="228"/>
      <c r="AL186" s="228"/>
      <c r="AM186" s="228"/>
      <c r="AN186" s="228"/>
      <c r="AO186" s="228"/>
      <c r="AP186" s="228"/>
      <c r="AQ186" s="228"/>
      <c r="AR186" s="228"/>
      <c r="AS186" s="228"/>
      <c r="AT186" s="228"/>
      <c r="AU186" s="228"/>
      <c r="AV186" s="228"/>
      <c r="AW186" s="228"/>
      <c r="AX186" s="228"/>
      <c r="AY186" s="228"/>
      <c r="AZ186" s="228"/>
      <c r="BA186" s="228"/>
      <c r="BB186" s="228"/>
      <c r="BC186" s="228"/>
      <c r="BD186" s="228"/>
      <c r="BE186" s="228"/>
      <c r="BF186" s="228"/>
      <c r="BG186" s="228"/>
      <c r="BH186" s="228"/>
      <c r="BI186" s="228"/>
      <c r="BJ186" s="228"/>
      <c r="BK186" s="228"/>
      <c r="BL186" s="228"/>
      <c r="BM186" s="228"/>
      <c r="BN186" s="228"/>
      <c r="BO186" s="228"/>
      <c r="BP186" s="228"/>
      <c r="BQ186" s="228"/>
      <c r="BR186" s="228"/>
      <c r="BS186" s="228"/>
      <c r="BT186" s="228"/>
      <c r="BU186" s="228"/>
      <c r="BV186" s="228"/>
      <c r="BW186" s="228"/>
      <c r="BX186" s="228"/>
      <c r="BY186" s="228"/>
      <c r="BZ186" s="228"/>
      <c r="CA186" s="228"/>
      <c r="CB186" s="228"/>
      <c r="CC186" s="228"/>
      <c r="CD186" s="228"/>
      <c r="CE186" s="228"/>
      <c r="CF186" s="228"/>
      <c r="CG186" s="228"/>
      <c r="CH186" s="228"/>
      <c r="CI186" s="228"/>
      <c r="CJ186" s="228"/>
      <c r="CK186" s="228"/>
      <c r="CL186" s="228"/>
      <c r="CM186" s="228"/>
      <c r="CN186" s="228"/>
      <c r="CO186" s="228"/>
      <c r="CP186" s="228"/>
      <c r="CQ186" s="228"/>
      <c r="CR186" s="228"/>
      <c r="CS186" s="228"/>
      <c r="CT186" s="228"/>
      <c r="CU186" s="228"/>
      <c r="CV186" s="228"/>
      <c r="CW186" s="228"/>
      <c r="CX186" s="228"/>
      <c r="CY186" s="228"/>
      <c r="CZ186" s="228"/>
      <c r="DA186" s="228"/>
      <c r="DB186" s="228"/>
      <c r="DC186" s="228"/>
      <c r="DD186" s="228"/>
      <c r="DE186" s="228"/>
      <c r="DF186" s="228"/>
      <c r="DG186" s="228"/>
      <c r="DH186" s="228"/>
      <c r="DI186" s="228"/>
      <c r="DJ186" s="228"/>
      <c r="DK186" s="228"/>
      <c r="DL186" s="228"/>
      <c r="DM186" s="228"/>
      <c r="DN186" s="228"/>
      <c r="DO186" s="228"/>
      <c r="DP186" s="228"/>
      <c r="DQ186" s="228"/>
      <c r="DR186" s="228"/>
      <c r="DS186" s="228"/>
      <c r="DT186" s="228"/>
      <c r="DU186" s="228"/>
      <c r="DV186" s="228"/>
      <c r="DW186" s="228"/>
      <c r="DX186" s="228"/>
      <c r="DY186" s="228"/>
      <c r="DZ186" s="228"/>
      <c r="EA186" s="228"/>
      <c r="EB186" s="228"/>
      <c r="EC186" s="228"/>
      <c r="ED186" s="228"/>
      <c r="EE186" s="228"/>
      <c r="EF186" s="228"/>
      <c r="EG186" s="228"/>
      <c r="EH186" s="228"/>
      <c r="EI186" s="228"/>
      <c r="EJ186" s="228"/>
      <c r="EK186" s="228"/>
      <c r="EL186" s="228"/>
      <c r="EM186" s="228"/>
      <c r="EN186" s="228"/>
      <c r="EO186" s="228"/>
      <c r="EP186" s="228"/>
      <c r="EQ186" s="228"/>
      <c r="ER186" s="228"/>
      <c r="ES186" s="228"/>
      <c r="ET186" s="228"/>
      <c r="EU186" s="228"/>
      <c r="EV186" s="228"/>
      <c r="EW186" s="228"/>
      <c r="EX186" s="228"/>
      <c r="EY186" s="228"/>
      <c r="EZ186" s="228"/>
      <c r="FA186" s="228"/>
      <c r="FB186" s="228"/>
      <c r="FC186" s="228"/>
      <c r="FD186" s="228"/>
      <c r="FE186" s="228"/>
      <c r="FF186" s="228"/>
      <c r="FG186" s="228"/>
      <c r="FH186" s="228"/>
      <c r="FI186" s="228"/>
      <c r="FJ186" s="228"/>
      <c r="FK186" s="228"/>
      <c r="FL186" s="228"/>
      <c r="FM186" s="228"/>
      <c r="FN186" s="228"/>
      <c r="FO186" s="228"/>
      <c r="FP186" s="228"/>
      <c r="FQ186" s="228"/>
      <c r="FR186" s="228"/>
      <c r="FS186" s="228"/>
      <c r="FT186" s="228"/>
      <c r="FU186" s="228"/>
      <c r="FV186" s="228"/>
      <c r="FW186" s="228"/>
      <c r="FX186" s="228"/>
      <c r="FY186" s="228"/>
      <c r="FZ186" s="228"/>
      <c r="GA186" s="228"/>
      <c r="GB186" s="228"/>
      <c r="GC186" s="228"/>
      <c r="GD186" s="228"/>
      <c r="GE186" s="228"/>
      <c r="GF186" s="228"/>
      <c r="GG186" s="228"/>
      <c r="GH186" s="228"/>
      <c r="GI186" s="228"/>
      <c r="GJ186" s="228"/>
      <c r="GK186" s="228"/>
      <c r="GL186" s="228"/>
      <c r="GM186" s="228"/>
      <c r="GN186" s="228"/>
      <c r="GO186" s="228"/>
      <c r="GP186" s="228"/>
      <c r="GQ186" s="228"/>
      <c r="GR186" s="228"/>
      <c r="GS186" s="228"/>
      <c r="GT186" s="228"/>
      <c r="GU186" s="228"/>
      <c r="GV186" s="228"/>
      <c r="GW186" s="228"/>
      <c r="GX186" s="228"/>
      <c r="GY186" s="228"/>
      <c r="GZ186" s="228"/>
      <c r="HA186" s="228"/>
      <c r="HB186" s="228"/>
      <c r="HC186" s="228"/>
      <c r="HD186" s="228"/>
      <c r="HE186" s="228"/>
      <c r="HF186" s="228"/>
      <c r="HG186" s="228"/>
      <c r="HH186" s="228"/>
      <c r="HI186" s="228"/>
      <c r="HJ186" s="228"/>
      <c r="HK186" s="228"/>
      <c r="HL186" s="228"/>
      <c r="HM186" s="228"/>
      <c r="HN186" s="228"/>
      <c r="HO186" s="228"/>
      <c r="HP186" s="228"/>
      <c r="HQ186" s="228"/>
      <c r="HR186" s="228"/>
      <c r="HS186" s="228"/>
      <c r="HT186" s="228"/>
      <c r="HU186" s="228"/>
      <c r="HV186" s="228"/>
      <c r="HW186" s="228"/>
      <c r="HX186" s="228"/>
      <c r="HY186" s="228"/>
      <c r="HZ186" s="228"/>
      <c r="IA186" s="228"/>
      <c r="IB186" s="228"/>
      <c r="IC186" s="228"/>
      <c r="ID186" s="228"/>
      <c r="IE186" s="228"/>
      <c r="IF186" s="228"/>
      <c r="IG186" s="228"/>
      <c r="IH186" s="228"/>
      <c r="II186" s="228"/>
      <c r="IJ186" s="228"/>
      <c r="IK186" s="228"/>
      <c r="IL186" s="228"/>
      <c r="IM186" s="228"/>
      <c r="IN186" s="228"/>
      <c r="IO186" s="228"/>
      <c r="IP186" s="228"/>
      <c r="IQ186" s="228"/>
      <c r="IR186" s="228"/>
      <c r="IS186" s="228"/>
      <c r="IT186" s="228"/>
      <c r="IU186" s="228"/>
      <c r="IV186" s="228"/>
      <c r="IW186" s="228"/>
      <c r="IX186" s="228"/>
      <c r="IY186" s="228"/>
      <c r="IZ186" s="228"/>
      <c r="JA186" s="228"/>
      <c r="JB186" s="228"/>
      <c r="JC186" s="228"/>
      <c r="JD186" s="228"/>
      <c r="JE186" s="228"/>
      <c r="JF186" s="228"/>
      <c r="JG186" s="228"/>
      <c r="JH186" s="228"/>
      <c r="JI186" s="228"/>
      <c r="JJ186" s="228"/>
      <c r="JK186" s="228"/>
      <c r="JL186" s="228"/>
      <c r="JM186" s="228"/>
      <c r="JN186" s="228"/>
      <c r="JO186" s="228"/>
      <c r="JP186" s="228"/>
      <c r="JQ186" s="228"/>
      <c r="JR186" s="228"/>
      <c r="JS186" s="228"/>
      <c r="JT186" s="228"/>
      <c r="JU186" s="228"/>
      <c r="JV186" s="228"/>
      <c r="JW186" s="228"/>
      <c r="JX186" s="228"/>
      <c r="JY186" s="228"/>
      <c r="JZ186" s="228"/>
      <c r="KA186" s="228"/>
      <c r="KB186" s="228"/>
      <c r="KC186" s="228"/>
      <c r="KD186" s="228"/>
      <c r="KE186" s="228"/>
      <c r="KF186" s="228"/>
      <c r="KG186" s="228"/>
      <c r="KH186" s="228"/>
      <c r="KI186" s="228"/>
      <c r="KJ186" s="228"/>
      <c r="KK186" s="228"/>
      <c r="KL186" s="228"/>
      <c r="KM186" s="228"/>
      <c r="KN186" s="228"/>
      <c r="KO186" s="228"/>
      <c r="KP186" s="228"/>
      <c r="KQ186" s="228"/>
      <c r="KR186" s="228"/>
      <c r="KS186" s="228"/>
      <c r="KT186" s="228"/>
      <c r="KU186" s="228"/>
      <c r="KV186" s="228"/>
      <c r="KW186" s="479"/>
    </row>
    <row r="187" spans="1:309" s="226" customFormat="1" ht="21" customHeight="1">
      <c r="A187" s="109"/>
      <c r="B187" s="112">
        <v>181</v>
      </c>
      <c r="C187" s="53"/>
      <c r="D187" s="132" t="str">
        <f t="shared" si="17"/>
        <v/>
      </c>
      <c r="E187" s="132" t="str">
        <f t="shared" si="18"/>
        <v/>
      </c>
      <c r="F187" s="132" t="str">
        <f t="shared" si="19"/>
        <v/>
      </c>
      <c r="G187" s="132" t="str">
        <f t="shared" si="20"/>
        <v/>
      </c>
      <c r="H187" s="213" t="str">
        <f t="shared" si="21"/>
        <v/>
      </c>
      <c r="I187" s="227"/>
      <c r="J187" s="227"/>
      <c r="K187" s="227"/>
      <c r="L187" s="227"/>
      <c r="M187" s="227"/>
      <c r="N187" s="227"/>
      <c r="O187" s="227"/>
      <c r="P187" s="227"/>
      <c r="Q187" s="227"/>
      <c r="R187" s="227"/>
      <c r="S187" s="227"/>
      <c r="T187" s="227"/>
      <c r="U187" s="227"/>
      <c r="V187" s="227"/>
      <c r="W187" s="227"/>
      <c r="X187" s="227"/>
      <c r="Y187" s="227"/>
      <c r="Z187" s="227"/>
      <c r="AA187" s="227"/>
      <c r="AB187" s="227"/>
      <c r="AC187" s="227"/>
      <c r="AD187" s="227"/>
      <c r="AE187" s="227"/>
      <c r="AF187" s="227"/>
      <c r="AG187" s="227"/>
      <c r="AH187" s="227"/>
      <c r="AI187" s="227"/>
      <c r="AJ187" s="227"/>
      <c r="AK187" s="227"/>
      <c r="AL187" s="227"/>
      <c r="AM187" s="227"/>
      <c r="AN187" s="227"/>
      <c r="AO187" s="227"/>
      <c r="AP187" s="227"/>
      <c r="AQ187" s="227"/>
      <c r="AR187" s="227"/>
      <c r="AS187" s="227"/>
      <c r="AT187" s="227"/>
      <c r="AU187" s="227"/>
      <c r="AV187" s="227"/>
      <c r="AW187" s="227"/>
      <c r="AX187" s="227"/>
      <c r="AY187" s="227"/>
      <c r="AZ187" s="227"/>
      <c r="BA187" s="227"/>
      <c r="BB187" s="227"/>
      <c r="BC187" s="227"/>
      <c r="BD187" s="227"/>
      <c r="BE187" s="227"/>
      <c r="BF187" s="227"/>
      <c r="BG187" s="227"/>
      <c r="BH187" s="227"/>
      <c r="BI187" s="227"/>
      <c r="BJ187" s="227"/>
      <c r="BK187" s="227"/>
      <c r="BL187" s="227"/>
      <c r="BM187" s="227"/>
      <c r="BN187" s="227"/>
      <c r="BO187" s="227"/>
      <c r="BP187" s="227"/>
      <c r="BQ187" s="227"/>
      <c r="BR187" s="227"/>
      <c r="BS187" s="227"/>
      <c r="BT187" s="227"/>
      <c r="BU187" s="227"/>
      <c r="BV187" s="227"/>
      <c r="BW187" s="227"/>
      <c r="BX187" s="227"/>
      <c r="BY187" s="227"/>
      <c r="BZ187" s="227"/>
      <c r="CA187" s="227"/>
      <c r="CB187" s="227"/>
      <c r="CC187" s="227"/>
      <c r="CD187" s="227"/>
      <c r="CE187" s="227"/>
      <c r="CF187" s="227"/>
      <c r="CG187" s="227"/>
      <c r="CH187" s="227"/>
      <c r="CI187" s="227"/>
      <c r="CJ187" s="227"/>
      <c r="CK187" s="227"/>
      <c r="CL187" s="227"/>
      <c r="CM187" s="227"/>
      <c r="CN187" s="227"/>
      <c r="CO187" s="227"/>
      <c r="CP187" s="227"/>
      <c r="CQ187" s="227"/>
      <c r="CR187" s="227"/>
      <c r="CS187" s="227"/>
      <c r="CT187" s="227"/>
      <c r="CU187" s="227"/>
      <c r="CV187" s="227"/>
      <c r="CW187" s="227"/>
      <c r="CX187" s="227"/>
      <c r="CY187" s="227"/>
      <c r="CZ187" s="227"/>
      <c r="DA187" s="227"/>
      <c r="DB187" s="227"/>
      <c r="DC187" s="227"/>
      <c r="DD187" s="227"/>
      <c r="DE187" s="227"/>
      <c r="DF187" s="227"/>
      <c r="DG187" s="227"/>
      <c r="DH187" s="227"/>
      <c r="DI187" s="227"/>
      <c r="DJ187" s="227"/>
      <c r="DK187" s="227"/>
      <c r="DL187" s="227"/>
      <c r="DM187" s="227"/>
      <c r="DN187" s="227"/>
      <c r="DO187" s="227"/>
      <c r="DP187" s="227"/>
      <c r="DQ187" s="227"/>
      <c r="DR187" s="227"/>
      <c r="DS187" s="227"/>
      <c r="DT187" s="227"/>
      <c r="DU187" s="227"/>
      <c r="DV187" s="227"/>
      <c r="DW187" s="227"/>
      <c r="DX187" s="227"/>
      <c r="DY187" s="227"/>
      <c r="DZ187" s="227"/>
      <c r="EA187" s="227"/>
      <c r="EB187" s="227"/>
      <c r="EC187" s="227"/>
      <c r="ED187" s="227"/>
      <c r="EE187" s="227"/>
      <c r="EF187" s="227"/>
      <c r="EG187" s="227"/>
      <c r="EH187" s="227"/>
      <c r="EI187" s="227"/>
      <c r="EJ187" s="227"/>
      <c r="EK187" s="227"/>
      <c r="EL187" s="227"/>
      <c r="EM187" s="227"/>
      <c r="EN187" s="227"/>
      <c r="EO187" s="227"/>
      <c r="EP187" s="227"/>
      <c r="EQ187" s="227"/>
      <c r="ER187" s="227"/>
      <c r="ES187" s="227"/>
      <c r="ET187" s="227"/>
      <c r="EU187" s="227"/>
      <c r="EV187" s="227"/>
      <c r="EW187" s="227"/>
      <c r="EX187" s="227"/>
      <c r="EY187" s="227"/>
      <c r="EZ187" s="227"/>
      <c r="FA187" s="227"/>
      <c r="FB187" s="227"/>
      <c r="FC187" s="227"/>
      <c r="FD187" s="227"/>
      <c r="FE187" s="227"/>
      <c r="FF187" s="227"/>
      <c r="FG187" s="227"/>
      <c r="FH187" s="227"/>
      <c r="FI187" s="227"/>
      <c r="FJ187" s="227"/>
      <c r="FK187" s="227"/>
      <c r="FL187" s="227"/>
      <c r="FM187" s="227"/>
      <c r="FN187" s="227"/>
      <c r="FO187" s="227"/>
      <c r="FP187" s="227"/>
      <c r="FQ187" s="227"/>
      <c r="FR187" s="227"/>
      <c r="FS187" s="227"/>
      <c r="FT187" s="227"/>
      <c r="FU187" s="227"/>
      <c r="FV187" s="227"/>
      <c r="FW187" s="227"/>
      <c r="FX187" s="227"/>
      <c r="FY187" s="227"/>
      <c r="FZ187" s="227"/>
      <c r="GA187" s="227"/>
      <c r="GB187" s="227"/>
      <c r="GC187" s="227"/>
      <c r="GD187" s="227"/>
      <c r="GE187" s="227"/>
      <c r="GF187" s="227"/>
      <c r="GG187" s="227"/>
      <c r="GH187" s="227"/>
      <c r="GI187" s="227"/>
      <c r="GJ187" s="227"/>
      <c r="GK187" s="227"/>
      <c r="GL187" s="227"/>
      <c r="GM187" s="227"/>
      <c r="GN187" s="227"/>
      <c r="GO187" s="227"/>
      <c r="GP187" s="227"/>
      <c r="GQ187" s="227"/>
      <c r="GR187" s="227"/>
      <c r="GS187" s="227"/>
      <c r="GT187" s="227"/>
      <c r="GU187" s="227"/>
      <c r="GV187" s="227"/>
      <c r="GW187" s="227"/>
      <c r="GX187" s="227"/>
      <c r="GY187" s="227"/>
      <c r="GZ187" s="227"/>
      <c r="HA187" s="227"/>
      <c r="HB187" s="227"/>
      <c r="HC187" s="227"/>
      <c r="HD187" s="227"/>
      <c r="HE187" s="227"/>
      <c r="HF187" s="227"/>
      <c r="HG187" s="227"/>
      <c r="HH187" s="227"/>
      <c r="HI187" s="227"/>
      <c r="HJ187" s="227"/>
      <c r="HK187" s="227"/>
      <c r="HL187" s="227"/>
      <c r="HM187" s="227"/>
      <c r="HN187" s="227"/>
      <c r="HO187" s="227"/>
      <c r="HP187" s="227"/>
      <c r="HQ187" s="227"/>
      <c r="HR187" s="227"/>
      <c r="HS187" s="227"/>
      <c r="HT187" s="227"/>
      <c r="HU187" s="227"/>
      <c r="HV187" s="227"/>
      <c r="HW187" s="227"/>
      <c r="HX187" s="227"/>
      <c r="HY187" s="227"/>
      <c r="HZ187" s="227"/>
      <c r="IA187" s="227"/>
      <c r="IB187" s="227"/>
      <c r="IC187" s="227"/>
      <c r="ID187" s="227"/>
      <c r="IE187" s="227"/>
      <c r="IF187" s="227"/>
      <c r="IG187" s="227"/>
      <c r="IH187" s="227"/>
      <c r="II187" s="227"/>
      <c r="IJ187" s="227"/>
      <c r="IK187" s="227"/>
      <c r="IL187" s="227"/>
      <c r="IM187" s="227"/>
      <c r="IN187" s="227"/>
      <c r="IO187" s="227"/>
      <c r="IP187" s="227"/>
      <c r="IQ187" s="227"/>
      <c r="IR187" s="227"/>
      <c r="IS187" s="227"/>
      <c r="IT187" s="227"/>
      <c r="IU187" s="227"/>
      <c r="IV187" s="227"/>
      <c r="IW187" s="227"/>
      <c r="IX187" s="227"/>
      <c r="IY187" s="227"/>
      <c r="IZ187" s="227"/>
      <c r="JA187" s="227"/>
      <c r="JB187" s="227"/>
      <c r="JC187" s="227"/>
      <c r="JD187" s="227"/>
      <c r="JE187" s="227"/>
      <c r="JF187" s="227"/>
      <c r="JG187" s="227"/>
      <c r="JH187" s="227"/>
      <c r="JI187" s="227"/>
      <c r="JJ187" s="227"/>
      <c r="JK187" s="227"/>
      <c r="JL187" s="227"/>
      <c r="JM187" s="227"/>
      <c r="JN187" s="227"/>
      <c r="JO187" s="227"/>
      <c r="JP187" s="227"/>
      <c r="JQ187" s="227"/>
      <c r="JR187" s="227"/>
      <c r="JS187" s="227"/>
      <c r="JT187" s="227"/>
      <c r="JU187" s="227"/>
      <c r="JV187" s="227"/>
      <c r="JW187" s="227"/>
      <c r="JX187" s="227"/>
      <c r="JY187" s="227"/>
      <c r="JZ187" s="227"/>
      <c r="KA187" s="227"/>
      <c r="KB187" s="227"/>
      <c r="KC187" s="227"/>
      <c r="KD187" s="227"/>
      <c r="KE187" s="227"/>
      <c r="KF187" s="227"/>
      <c r="KG187" s="227"/>
      <c r="KH187" s="227"/>
      <c r="KI187" s="227"/>
      <c r="KJ187" s="227"/>
      <c r="KK187" s="227"/>
      <c r="KL187" s="227"/>
      <c r="KM187" s="227"/>
      <c r="KN187" s="227"/>
      <c r="KO187" s="227"/>
      <c r="KP187" s="227"/>
      <c r="KQ187" s="227"/>
      <c r="KR187" s="227"/>
      <c r="KS187" s="227"/>
      <c r="KT187" s="227"/>
      <c r="KU187" s="227"/>
      <c r="KV187" s="227"/>
      <c r="KW187" s="479"/>
    </row>
    <row r="188" spans="1:309" s="226" customFormat="1" ht="21" customHeight="1" thickBot="1">
      <c r="A188" s="109"/>
      <c r="B188" s="112">
        <v>182</v>
      </c>
      <c r="C188" s="116"/>
      <c r="D188" s="136" t="str">
        <f t="shared" si="17"/>
        <v/>
      </c>
      <c r="E188" s="138" t="str">
        <f t="shared" si="18"/>
        <v/>
      </c>
      <c r="F188" s="138" t="str">
        <f t="shared" si="19"/>
        <v/>
      </c>
      <c r="G188" s="138" t="str">
        <f t="shared" si="20"/>
        <v/>
      </c>
      <c r="H188" s="138" t="str">
        <f t="shared" si="21"/>
        <v/>
      </c>
      <c r="I188" s="228"/>
      <c r="J188" s="228"/>
      <c r="K188" s="228"/>
      <c r="L188" s="228"/>
      <c r="M188" s="228"/>
      <c r="N188" s="228"/>
      <c r="O188" s="228"/>
      <c r="P188" s="228"/>
      <c r="Q188" s="228"/>
      <c r="R188" s="228"/>
      <c r="S188" s="228"/>
      <c r="T188" s="228"/>
      <c r="U188" s="228"/>
      <c r="V188" s="228"/>
      <c r="W188" s="228"/>
      <c r="X188" s="228"/>
      <c r="Y188" s="228"/>
      <c r="Z188" s="228"/>
      <c r="AA188" s="228"/>
      <c r="AB188" s="228"/>
      <c r="AC188" s="228"/>
      <c r="AD188" s="228"/>
      <c r="AE188" s="228"/>
      <c r="AF188" s="228"/>
      <c r="AG188" s="228"/>
      <c r="AH188" s="228"/>
      <c r="AI188" s="228"/>
      <c r="AJ188" s="228"/>
      <c r="AK188" s="228"/>
      <c r="AL188" s="228"/>
      <c r="AM188" s="228"/>
      <c r="AN188" s="228"/>
      <c r="AO188" s="228"/>
      <c r="AP188" s="228"/>
      <c r="AQ188" s="228"/>
      <c r="AR188" s="228"/>
      <c r="AS188" s="228"/>
      <c r="AT188" s="228"/>
      <c r="AU188" s="228"/>
      <c r="AV188" s="228"/>
      <c r="AW188" s="228"/>
      <c r="AX188" s="228"/>
      <c r="AY188" s="228"/>
      <c r="AZ188" s="228"/>
      <c r="BA188" s="228"/>
      <c r="BB188" s="228"/>
      <c r="BC188" s="228"/>
      <c r="BD188" s="228"/>
      <c r="BE188" s="228"/>
      <c r="BF188" s="228"/>
      <c r="BG188" s="228"/>
      <c r="BH188" s="228"/>
      <c r="BI188" s="228"/>
      <c r="BJ188" s="228"/>
      <c r="BK188" s="228"/>
      <c r="BL188" s="228"/>
      <c r="BM188" s="228"/>
      <c r="BN188" s="228"/>
      <c r="BO188" s="228"/>
      <c r="BP188" s="228"/>
      <c r="BQ188" s="228"/>
      <c r="BR188" s="228"/>
      <c r="BS188" s="228"/>
      <c r="BT188" s="228"/>
      <c r="BU188" s="228"/>
      <c r="BV188" s="228"/>
      <c r="BW188" s="228"/>
      <c r="BX188" s="228"/>
      <c r="BY188" s="228"/>
      <c r="BZ188" s="228"/>
      <c r="CA188" s="228"/>
      <c r="CB188" s="228"/>
      <c r="CC188" s="228"/>
      <c r="CD188" s="228"/>
      <c r="CE188" s="228"/>
      <c r="CF188" s="228"/>
      <c r="CG188" s="228"/>
      <c r="CH188" s="228"/>
      <c r="CI188" s="228"/>
      <c r="CJ188" s="228"/>
      <c r="CK188" s="228"/>
      <c r="CL188" s="228"/>
      <c r="CM188" s="228"/>
      <c r="CN188" s="228"/>
      <c r="CO188" s="228"/>
      <c r="CP188" s="228"/>
      <c r="CQ188" s="228"/>
      <c r="CR188" s="228"/>
      <c r="CS188" s="228"/>
      <c r="CT188" s="228"/>
      <c r="CU188" s="228"/>
      <c r="CV188" s="228"/>
      <c r="CW188" s="228"/>
      <c r="CX188" s="228"/>
      <c r="CY188" s="228"/>
      <c r="CZ188" s="228"/>
      <c r="DA188" s="228"/>
      <c r="DB188" s="228"/>
      <c r="DC188" s="228"/>
      <c r="DD188" s="228"/>
      <c r="DE188" s="228"/>
      <c r="DF188" s="228"/>
      <c r="DG188" s="228"/>
      <c r="DH188" s="228"/>
      <c r="DI188" s="228"/>
      <c r="DJ188" s="228"/>
      <c r="DK188" s="228"/>
      <c r="DL188" s="228"/>
      <c r="DM188" s="228"/>
      <c r="DN188" s="228"/>
      <c r="DO188" s="228"/>
      <c r="DP188" s="228"/>
      <c r="DQ188" s="228"/>
      <c r="DR188" s="228"/>
      <c r="DS188" s="228"/>
      <c r="DT188" s="228"/>
      <c r="DU188" s="228"/>
      <c r="DV188" s="228"/>
      <c r="DW188" s="228"/>
      <c r="DX188" s="228"/>
      <c r="DY188" s="228"/>
      <c r="DZ188" s="228"/>
      <c r="EA188" s="228"/>
      <c r="EB188" s="228"/>
      <c r="EC188" s="228"/>
      <c r="ED188" s="228"/>
      <c r="EE188" s="228"/>
      <c r="EF188" s="228"/>
      <c r="EG188" s="228"/>
      <c r="EH188" s="228"/>
      <c r="EI188" s="228"/>
      <c r="EJ188" s="228"/>
      <c r="EK188" s="228"/>
      <c r="EL188" s="228"/>
      <c r="EM188" s="228"/>
      <c r="EN188" s="228"/>
      <c r="EO188" s="228"/>
      <c r="EP188" s="228"/>
      <c r="EQ188" s="228"/>
      <c r="ER188" s="228"/>
      <c r="ES188" s="228"/>
      <c r="ET188" s="228"/>
      <c r="EU188" s="228"/>
      <c r="EV188" s="228"/>
      <c r="EW188" s="228"/>
      <c r="EX188" s="228"/>
      <c r="EY188" s="228"/>
      <c r="EZ188" s="228"/>
      <c r="FA188" s="228"/>
      <c r="FB188" s="228"/>
      <c r="FC188" s="228"/>
      <c r="FD188" s="228"/>
      <c r="FE188" s="228"/>
      <c r="FF188" s="228"/>
      <c r="FG188" s="228"/>
      <c r="FH188" s="228"/>
      <c r="FI188" s="228"/>
      <c r="FJ188" s="228"/>
      <c r="FK188" s="228"/>
      <c r="FL188" s="228"/>
      <c r="FM188" s="228"/>
      <c r="FN188" s="228"/>
      <c r="FO188" s="228"/>
      <c r="FP188" s="228"/>
      <c r="FQ188" s="228"/>
      <c r="FR188" s="228"/>
      <c r="FS188" s="228"/>
      <c r="FT188" s="228"/>
      <c r="FU188" s="228"/>
      <c r="FV188" s="228"/>
      <c r="FW188" s="228"/>
      <c r="FX188" s="228"/>
      <c r="FY188" s="228"/>
      <c r="FZ188" s="228"/>
      <c r="GA188" s="228"/>
      <c r="GB188" s="228"/>
      <c r="GC188" s="228"/>
      <c r="GD188" s="228"/>
      <c r="GE188" s="228"/>
      <c r="GF188" s="228"/>
      <c r="GG188" s="228"/>
      <c r="GH188" s="228"/>
      <c r="GI188" s="228"/>
      <c r="GJ188" s="228"/>
      <c r="GK188" s="228"/>
      <c r="GL188" s="228"/>
      <c r="GM188" s="228"/>
      <c r="GN188" s="228"/>
      <c r="GO188" s="228"/>
      <c r="GP188" s="228"/>
      <c r="GQ188" s="228"/>
      <c r="GR188" s="228"/>
      <c r="GS188" s="228"/>
      <c r="GT188" s="228"/>
      <c r="GU188" s="228"/>
      <c r="GV188" s="228"/>
      <c r="GW188" s="228"/>
      <c r="GX188" s="228"/>
      <c r="GY188" s="228"/>
      <c r="GZ188" s="228"/>
      <c r="HA188" s="228"/>
      <c r="HB188" s="228"/>
      <c r="HC188" s="228"/>
      <c r="HD188" s="228"/>
      <c r="HE188" s="228"/>
      <c r="HF188" s="228"/>
      <c r="HG188" s="228"/>
      <c r="HH188" s="228"/>
      <c r="HI188" s="228"/>
      <c r="HJ188" s="228"/>
      <c r="HK188" s="228"/>
      <c r="HL188" s="228"/>
      <c r="HM188" s="228"/>
      <c r="HN188" s="228"/>
      <c r="HO188" s="228"/>
      <c r="HP188" s="228"/>
      <c r="HQ188" s="228"/>
      <c r="HR188" s="228"/>
      <c r="HS188" s="228"/>
      <c r="HT188" s="228"/>
      <c r="HU188" s="228"/>
      <c r="HV188" s="228"/>
      <c r="HW188" s="228"/>
      <c r="HX188" s="228"/>
      <c r="HY188" s="228"/>
      <c r="HZ188" s="228"/>
      <c r="IA188" s="228"/>
      <c r="IB188" s="228"/>
      <c r="IC188" s="228"/>
      <c r="ID188" s="228"/>
      <c r="IE188" s="228"/>
      <c r="IF188" s="228"/>
      <c r="IG188" s="228"/>
      <c r="IH188" s="228"/>
      <c r="II188" s="228"/>
      <c r="IJ188" s="228"/>
      <c r="IK188" s="228"/>
      <c r="IL188" s="228"/>
      <c r="IM188" s="228"/>
      <c r="IN188" s="228"/>
      <c r="IO188" s="228"/>
      <c r="IP188" s="228"/>
      <c r="IQ188" s="228"/>
      <c r="IR188" s="228"/>
      <c r="IS188" s="228"/>
      <c r="IT188" s="228"/>
      <c r="IU188" s="228"/>
      <c r="IV188" s="228"/>
      <c r="IW188" s="228"/>
      <c r="IX188" s="228"/>
      <c r="IY188" s="228"/>
      <c r="IZ188" s="228"/>
      <c r="JA188" s="228"/>
      <c r="JB188" s="228"/>
      <c r="JC188" s="228"/>
      <c r="JD188" s="228"/>
      <c r="JE188" s="228"/>
      <c r="JF188" s="228"/>
      <c r="JG188" s="228"/>
      <c r="JH188" s="228"/>
      <c r="JI188" s="228"/>
      <c r="JJ188" s="228"/>
      <c r="JK188" s="228"/>
      <c r="JL188" s="228"/>
      <c r="JM188" s="228"/>
      <c r="JN188" s="228"/>
      <c r="JO188" s="228"/>
      <c r="JP188" s="228"/>
      <c r="JQ188" s="228"/>
      <c r="JR188" s="228"/>
      <c r="JS188" s="228"/>
      <c r="JT188" s="228"/>
      <c r="JU188" s="228"/>
      <c r="JV188" s="228"/>
      <c r="JW188" s="228"/>
      <c r="JX188" s="228"/>
      <c r="JY188" s="228"/>
      <c r="JZ188" s="228"/>
      <c r="KA188" s="228"/>
      <c r="KB188" s="228"/>
      <c r="KC188" s="228"/>
      <c r="KD188" s="228"/>
      <c r="KE188" s="228"/>
      <c r="KF188" s="228"/>
      <c r="KG188" s="228"/>
      <c r="KH188" s="228"/>
      <c r="KI188" s="228"/>
      <c r="KJ188" s="228"/>
      <c r="KK188" s="228"/>
      <c r="KL188" s="228"/>
      <c r="KM188" s="228"/>
      <c r="KN188" s="228"/>
      <c r="KO188" s="228"/>
      <c r="KP188" s="228"/>
      <c r="KQ188" s="228"/>
      <c r="KR188" s="228"/>
      <c r="KS188" s="228"/>
      <c r="KT188" s="228"/>
      <c r="KU188" s="228"/>
      <c r="KV188" s="228"/>
      <c r="KW188" s="479"/>
    </row>
    <row r="189" spans="1:309" s="226" customFormat="1" ht="21" customHeight="1">
      <c r="A189" s="109"/>
      <c r="B189" s="112">
        <v>183</v>
      </c>
      <c r="C189" s="53"/>
      <c r="D189" s="132" t="str">
        <f t="shared" si="17"/>
        <v/>
      </c>
      <c r="E189" s="132" t="str">
        <f t="shared" si="18"/>
        <v/>
      </c>
      <c r="F189" s="132" t="str">
        <f t="shared" si="19"/>
        <v/>
      </c>
      <c r="G189" s="132" t="str">
        <f t="shared" si="20"/>
        <v/>
      </c>
      <c r="H189" s="213" t="str">
        <f t="shared" si="21"/>
        <v/>
      </c>
      <c r="I189" s="227"/>
      <c r="J189" s="227"/>
      <c r="K189" s="227"/>
      <c r="L189" s="227"/>
      <c r="M189" s="227"/>
      <c r="N189" s="227"/>
      <c r="O189" s="227"/>
      <c r="P189" s="227"/>
      <c r="Q189" s="227"/>
      <c r="R189" s="227"/>
      <c r="S189" s="227"/>
      <c r="T189" s="227"/>
      <c r="U189" s="227"/>
      <c r="V189" s="227"/>
      <c r="W189" s="227"/>
      <c r="X189" s="227"/>
      <c r="Y189" s="227"/>
      <c r="Z189" s="227"/>
      <c r="AA189" s="227"/>
      <c r="AB189" s="227"/>
      <c r="AC189" s="227"/>
      <c r="AD189" s="227"/>
      <c r="AE189" s="227"/>
      <c r="AF189" s="227"/>
      <c r="AG189" s="227"/>
      <c r="AH189" s="227"/>
      <c r="AI189" s="227"/>
      <c r="AJ189" s="227"/>
      <c r="AK189" s="227"/>
      <c r="AL189" s="227"/>
      <c r="AM189" s="227"/>
      <c r="AN189" s="227"/>
      <c r="AO189" s="227"/>
      <c r="AP189" s="227"/>
      <c r="AQ189" s="227"/>
      <c r="AR189" s="227"/>
      <c r="AS189" s="227"/>
      <c r="AT189" s="227"/>
      <c r="AU189" s="227"/>
      <c r="AV189" s="227"/>
      <c r="AW189" s="227"/>
      <c r="AX189" s="227"/>
      <c r="AY189" s="227"/>
      <c r="AZ189" s="227"/>
      <c r="BA189" s="227"/>
      <c r="BB189" s="227"/>
      <c r="BC189" s="227"/>
      <c r="BD189" s="227"/>
      <c r="BE189" s="227"/>
      <c r="BF189" s="227"/>
      <c r="BG189" s="227"/>
      <c r="BH189" s="227"/>
      <c r="BI189" s="227"/>
      <c r="BJ189" s="227"/>
      <c r="BK189" s="227"/>
      <c r="BL189" s="227"/>
      <c r="BM189" s="227"/>
      <c r="BN189" s="227"/>
      <c r="BO189" s="227"/>
      <c r="BP189" s="227"/>
      <c r="BQ189" s="227"/>
      <c r="BR189" s="227"/>
      <c r="BS189" s="227"/>
      <c r="BT189" s="227"/>
      <c r="BU189" s="227"/>
      <c r="BV189" s="227"/>
      <c r="BW189" s="227"/>
      <c r="BX189" s="227"/>
      <c r="BY189" s="227"/>
      <c r="BZ189" s="227"/>
      <c r="CA189" s="227"/>
      <c r="CB189" s="227"/>
      <c r="CC189" s="227"/>
      <c r="CD189" s="227"/>
      <c r="CE189" s="227"/>
      <c r="CF189" s="227"/>
      <c r="CG189" s="227"/>
      <c r="CH189" s="227"/>
      <c r="CI189" s="227"/>
      <c r="CJ189" s="227"/>
      <c r="CK189" s="227"/>
      <c r="CL189" s="227"/>
      <c r="CM189" s="227"/>
      <c r="CN189" s="227"/>
      <c r="CO189" s="227"/>
      <c r="CP189" s="227"/>
      <c r="CQ189" s="227"/>
      <c r="CR189" s="227"/>
      <c r="CS189" s="227"/>
      <c r="CT189" s="227"/>
      <c r="CU189" s="227"/>
      <c r="CV189" s="227"/>
      <c r="CW189" s="227"/>
      <c r="CX189" s="227"/>
      <c r="CY189" s="227"/>
      <c r="CZ189" s="227"/>
      <c r="DA189" s="227"/>
      <c r="DB189" s="227"/>
      <c r="DC189" s="227"/>
      <c r="DD189" s="227"/>
      <c r="DE189" s="227"/>
      <c r="DF189" s="227"/>
      <c r="DG189" s="227"/>
      <c r="DH189" s="227"/>
      <c r="DI189" s="227"/>
      <c r="DJ189" s="227"/>
      <c r="DK189" s="227"/>
      <c r="DL189" s="227"/>
      <c r="DM189" s="227"/>
      <c r="DN189" s="227"/>
      <c r="DO189" s="227"/>
      <c r="DP189" s="227"/>
      <c r="DQ189" s="227"/>
      <c r="DR189" s="227"/>
      <c r="DS189" s="227"/>
      <c r="DT189" s="227"/>
      <c r="DU189" s="227"/>
      <c r="DV189" s="227"/>
      <c r="DW189" s="227"/>
      <c r="DX189" s="227"/>
      <c r="DY189" s="227"/>
      <c r="DZ189" s="227"/>
      <c r="EA189" s="227"/>
      <c r="EB189" s="227"/>
      <c r="EC189" s="227"/>
      <c r="ED189" s="227"/>
      <c r="EE189" s="227"/>
      <c r="EF189" s="227"/>
      <c r="EG189" s="227"/>
      <c r="EH189" s="227"/>
      <c r="EI189" s="227"/>
      <c r="EJ189" s="227"/>
      <c r="EK189" s="227"/>
      <c r="EL189" s="227"/>
      <c r="EM189" s="227"/>
      <c r="EN189" s="227"/>
      <c r="EO189" s="227"/>
      <c r="EP189" s="227"/>
      <c r="EQ189" s="227"/>
      <c r="ER189" s="227"/>
      <c r="ES189" s="227"/>
      <c r="ET189" s="227"/>
      <c r="EU189" s="227"/>
      <c r="EV189" s="227"/>
      <c r="EW189" s="227"/>
      <c r="EX189" s="227"/>
      <c r="EY189" s="227"/>
      <c r="EZ189" s="227"/>
      <c r="FA189" s="227"/>
      <c r="FB189" s="227"/>
      <c r="FC189" s="227"/>
      <c r="FD189" s="227"/>
      <c r="FE189" s="227"/>
      <c r="FF189" s="227"/>
      <c r="FG189" s="227"/>
      <c r="FH189" s="227"/>
      <c r="FI189" s="227"/>
      <c r="FJ189" s="227"/>
      <c r="FK189" s="227"/>
      <c r="FL189" s="227"/>
      <c r="FM189" s="227"/>
      <c r="FN189" s="227"/>
      <c r="FO189" s="227"/>
      <c r="FP189" s="227"/>
      <c r="FQ189" s="227"/>
      <c r="FR189" s="227"/>
      <c r="FS189" s="227"/>
      <c r="FT189" s="227"/>
      <c r="FU189" s="227"/>
      <c r="FV189" s="227"/>
      <c r="FW189" s="227"/>
      <c r="FX189" s="227"/>
      <c r="FY189" s="227"/>
      <c r="FZ189" s="227"/>
      <c r="GA189" s="227"/>
      <c r="GB189" s="227"/>
      <c r="GC189" s="227"/>
      <c r="GD189" s="227"/>
      <c r="GE189" s="227"/>
      <c r="GF189" s="227"/>
      <c r="GG189" s="227"/>
      <c r="GH189" s="227"/>
      <c r="GI189" s="227"/>
      <c r="GJ189" s="227"/>
      <c r="GK189" s="227"/>
      <c r="GL189" s="227"/>
      <c r="GM189" s="227"/>
      <c r="GN189" s="227"/>
      <c r="GO189" s="227"/>
      <c r="GP189" s="227"/>
      <c r="GQ189" s="227"/>
      <c r="GR189" s="227"/>
      <c r="GS189" s="227"/>
      <c r="GT189" s="227"/>
      <c r="GU189" s="227"/>
      <c r="GV189" s="227"/>
      <c r="GW189" s="227"/>
      <c r="GX189" s="227"/>
      <c r="GY189" s="227"/>
      <c r="GZ189" s="227"/>
      <c r="HA189" s="227"/>
      <c r="HB189" s="227"/>
      <c r="HC189" s="227"/>
      <c r="HD189" s="227"/>
      <c r="HE189" s="227"/>
      <c r="HF189" s="227"/>
      <c r="HG189" s="227"/>
      <c r="HH189" s="227"/>
      <c r="HI189" s="227"/>
      <c r="HJ189" s="227"/>
      <c r="HK189" s="227"/>
      <c r="HL189" s="227"/>
      <c r="HM189" s="227"/>
      <c r="HN189" s="227"/>
      <c r="HO189" s="227"/>
      <c r="HP189" s="227"/>
      <c r="HQ189" s="227"/>
      <c r="HR189" s="227"/>
      <c r="HS189" s="227"/>
      <c r="HT189" s="227"/>
      <c r="HU189" s="227"/>
      <c r="HV189" s="227"/>
      <c r="HW189" s="227"/>
      <c r="HX189" s="227"/>
      <c r="HY189" s="227"/>
      <c r="HZ189" s="227"/>
      <c r="IA189" s="227"/>
      <c r="IB189" s="227"/>
      <c r="IC189" s="227"/>
      <c r="ID189" s="227"/>
      <c r="IE189" s="227"/>
      <c r="IF189" s="227"/>
      <c r="IG189" s="227"/>
      <c r="IH189" s="227"/>
      <c r="II189" s="227"/>
      <c r="IJ189" s="227"/>
      <c r="IK189" s="227"/>
      <c r="IL189" s="227"/>
      <c r="IM189" s="227"/>
      <c r="IN189" s="227"/>
      <c r="IO189" s="227"/>
      <c r="IP189" s="227"/>
      <c r="IQ189" s="227"/>
      <c r="IR189" s="227"/>
      <c r="IS189" s="227"/>
      <c r="IT189" s="227"/>
      <c r="IU189" s="227"/>
      <c r="IV189" s="227"/>
      <c r="IW189" s="227"/>
      <c r="IX189" s="227"/>
      <c r="IY189" s="227"/>
      <c r="IZ189" s="227"/>
      <c r="JA189" s="227"/>
      <c r="JB189" s="227"/>
      <c r="JC189" s="227"/>
      <c r="JD189" s="227"/>
      <c r="JE189" s="227"/>
      <c r="JF189" s="227"/>
      <c r="JG189" s="227"/>
      <c r="JH189" s="227"/>
      <c r="JI189" s="227"/>
      <c r="JJ189" s="227"/>
      <c r="JK189" s="227"/>
      <c r="JL189" s="227"/>
      <c r="JM189" s="227"/>
      <c r="JN189" s="227"/>
      <c r="JO189" s="227"/>
      <c r="JP189" s="227"/>
      <c r="JQ189" s="227"/>
      <c r="JR189" s="227"/>
      <c r="JS189" s="227"/>
      <c r="JT189" s="227"/>
      <c r="JU189" s="227"/>
      <c r="JV189" s="227"/>
      <c r="JW189" s="227"/>
      <c r="JX189" s="227"/>
      <c r="JY189" s="227"/>
      <c r="JZ189" s="227"/>
      <c r="KA189" s="227"/>
      <c r="KB189" s="227"/>
      <c r="KC189" s="227"/>
      <c r="KD189" s="227"/>
      <c r="KE189" s="227"/>
      <c r="KF189" s="227"/>
      <c r="KG189" s="227"/>
      <c r="KH189" s="227"/>
      <c r="KI189" s="227"/>
      <c r="KJ189" s="227"/>
      <c r="KK189" s="227"/>
      <c r="KL189" s="227"/>
      <c r="KM189" s="227"/>
      <c r="KN189" s="227"/>
      <c r="KO189" s="227"/>
      <c r="KP189" s="227"/>
      <c r="KQ189" s="227"/>
      <c r="KR189" s="227"/>
      <c r="KS189" s="227"/>
      <c r="KT189" s="227"/>
      <c r="KU189" s="227"/>
      <c r="KV189" s="227"/>
      <c r="KW189" s="479"/>
    </row>
    <row r="190" spans="1:309" s="226" customFormat="1" ht="21" customHeight="1" thickBot="1">
      <c r="A190" s="109"/>
      <c r="B190" s="112">
        <v>184</v>
      </c>
      <c r="C190" s="116"/>
      <c r="D190" s="136" t="str">
        <f t="shared" si="17"/>
        <v/>
      </c>
      <c r="E190" s="138" t="str">
        <f t="shared" si="18"/>
        <v/>
      </c>
      <c r="F190" s="138" t="str">
        <f t="shared" si="19"/>
        <v/>
      </c>
      <c r="G190" s="138" t="str">
        <f t="shared" si="20"/>
        <v/>
      </c>
      <c r="H190" s="138" t="str">
        <f t="shared" si="21"/>
        <v/>
      </c>
      <c r="I190" s="228"/>
      <c r="J190" s="228"/>
      <c r="K190" s="228"/>
      <c r="L190" s="228"/>
      <c r="M190" s="228"/>
      <c r="N190" s="228"/>
      <c r="O190" s="228"/>
      <c r="P190" s="228"/>
      <c r="Q190" s="228"/>
      <c r="R190" s="228"/>
      <c r="S190" s="228"/>
      <c r="T190" s="228"/>
      <c r="U190" s="228"/>
      <c r="V190" s="228"/>
      <c r="W190" s="228"/>
      <c r="X190" s="228"/>
      <c r="Y190" s="228"/>
      <c r="Z190" s="228"/>
      <c r="AA190" s="228"/>
      <c r="AB190" s="228"/>
      <c r="AC190" s="228"/>
      <c r="AD190" s="228"/>
      <c r="AE190" s="228"/>
      <c r="AF190" s="228"/>
      <c r="AG190" s="228"/>
      <c r="AH190" s="228"/>
      <c r="AI190" s="228"/>
      <c r="AJ190" s="228"/>
      <c r="AK190" s="228"/>
      <c r="AL190" s="228"/>
      <c r="AM190" s="228"/>
      <c r="AN190" s="228"/>
      <c r="AO190" s="228"/>
      <c r="AP190" s="228"/>
      <c r="AQ190" s="228"/>
      <c r="AR190" s="228"/>
      <c r="AS190" s="228"/>
      <c r="AT190" s="228"/>
      <c r="AU190" s="228"/>
      <c r="AV190" s="228"/>
      <c r="AW190" s="228"/>
      <c r="AX190" s="228"/>
      <c r="AY190" s="228"/>
      <c r="AZ190" s="228"/>
      <c r="BA190" s="228"/>
      <c r="BB190" s="228"/>
      <c r="BC190" s="228"/>
      <c r="BD190" s="228"/>
      <c r="BE190" s="228"/>
      <c r="BF190" s="228"/>
      <c r="BG190" s="228"/>
      <c r="BH190" s="228"/>
      <c r="BI190" s="228"/>
      <c r="BJ190" s="228"/>
      <c r="BK190" s="228"/>
      <c r="BL190" s="228"/>
      <c r="BM190" s="228"/>
      <c r="BN190" s="228"/>
      <c r="BO190" s="228"/>
      <c r="BP190" s="228"/>
      <c r="BQ190" s="228"/>
      <c r="BR190" s="228"/>
      <c r="BS190" s="228"/>
      <c r="BT190" s="228"/>
      <c r="BU190" s="228"/>
      <c r="BV190" s="228"/>
      <c r="BW190" s="228"/>
      <c r="BX190" s="228"/>
      <c r="BY190" s="228"/>
      <c r="BZ190" s="228"/>
      <c r="CA190" s="228"/>
      <c r="CB190" s="228"/>
      <c r="CC190" s="228"/>
      <c r="CD190" s="228"/>
      <c r="CE190" s="228"/>
      <c r="CF190" s="228"/>
      <c r="CG190" s="228"/>
      <c r="CH190" s="228"/>
      <c r="CI190" s="228"/>
      <c r="CJ190" s="228"/>
      <c r="CK190" s="228"/>
      <c r="CL190" s="228"/>
      <c r="CM190" s="228"/>
      <c r="CN190" s="228"/>
      <c r="CO190" s="228"/>
      <c r="CP190" s="228"/>
      <c r="CQ190" s="228"/>
      <c r="CR190" s="228"/>
      <c r="CS190" s="228"/>
      <c r="CT190" s="228"/>
      <c r="CU190" s="228"/>
      <c r="CV190" s="228"/>
      <c r="CW190" s="228"/>
      <c r="CX190" s="228"/>
      <c r="CY190" s="228"/>
      <c r="CZ190" s="228"/>
      <c r="DA190" s="228"/>
      <c r="DB190" s="228"/>
      <c r="DC190" s="228"/>
      <c r="DD190" s="228"/>
      <c r="DE190" s="228"/>
      <c r="DF190" s="228"/>
      <c r="DG190" s="228"/>
      <c r="DH190" s="228"/>
      <c r="DI190" s="228"/>
      <c r="DJ190" s="228"/>
      <c r="DK190" s="228"/>
      <c r="DL190" s="228"/>
      <c r="DM190" s="228"/>
      <c r="DN190" s="228"/>
      <c r="DO190" s="228"/>
      <c r="DP190" s="228"/>
      <c r="DQ190" s="228"/>
      <c r="DR190" s="228"/>
      <c r="DS190" s="228"/>
      <c r="DT190" s="228"/>
      <c r="DU190" s="228"/>
      <c r="DV190" s="228"/>
      <c r="DW190" s="228"/>
      <c r="DX190" s="228"/>
      <c r="DY190" s="228"/>
      <c r="DZ190" s="228"/>
      <c r="EA190" s="228"/>
      <c r="EB190" s="228"/>
      <c r="EC190" s="228"/>
      <c r="ED190" s="228"/>
      <c r="EE190" s="228"/>
      <c r="EF190" s="228"/>
      <c r="EG190" s="228"/>
      <c r="EH190" s="228"/>
      <c r="EI190" s="228"/>
      <c r="EJ190" s="228"/>
      <c r="EK190" s="228"/>
      <c r="EL190" s="228"/>
      <c r="EM190" s="228"/>
      <c r="EN190" s="228"/>
      <c r="EO190" s="228"/>
      <c r="EP190" s="228"/>
      <c r="EQ190" s="228"/>
      <c r="ER190" s="228"/>
      <c r="ES190" s="228"/>
      <c r="ET190" s="228"/>
      <c r="EU190" s="228"/>
      <c r="EV190" s="228"/>
      <c r="EW190" s="228"/>
      <c r="EX190" s="228"/>
      <c r="EY190" s="228"/>
      <c r="EZ190" s="228"/>
      <c r="FA190" s="228"/>
      <c r="FB190" s="228"/>
      <c r="FC190" s="228"/>
      <c r="FD190" s="228"/>
      <c r="FE190" s="228"/>
      <c r="FF190" s="228"/>
      <c r="FG190" s="228"/>
      <c r="FH190" s="228"/>
      <c r="FI190" s="228"/>
      <c r="FJ190" s="228"/>
      <c r="FK190" s="228"/>
      <c r="FL190" s="228"/>
      <c r="FM190" s="228"/>
      <c r="FN190" s="228"/>
      <c r="FO190" s="228"/>
      <c r="FP190" s="228"/>
      <c r="FQ190" s="228"/>
      <c r="FR190" s="228"/>
      <c r="FS190" s="228"/>
      <c r="FT190" s="228"/>
      <c r="FU190" s="228"/>
      <c r="FV190" s="228"/>
      <c r="FW190" s="228"/>
      <c r="FX190" s="228"/>
      <c r="FY190" s="228"/>
      <c r="FZ190" s="228"/>
      <c r="GA190" s="228"/>
      <c r="GB190" s="228"/>
      <c r="GC190" s="228"/>
      <c r="GD190" s="228"/>
      <c r="GE190" s="228"/>
      <c r="GF190" s="228"/>
      <c r="GG190" s="228"/>
      <c r="GH190" s="228"/>
      <c r="GI190" s="228"/>
      <c r="GJ190" s="228"/>
      <c r="GK190" s="228"/>
      <c r="GL190" s="228"/>
      <c r="GM190" s="228"/>
      <c r="GN190" s="228"/>
      <c r="GO190" s="228"/>
      <c r="GP190" s="228"/>
      <c r="GQ190" s="228"/>
      <c r="GR190" s="228"/>
      <c r="GS190" s="228"/>
      <c r="GT190" s="228"/>
      <c r="GU190" s="228"/>
      <c r="GV190" s="228"/>
      <c r="GW190" s="228"/>
      <c r="GX190" s="228"/>
      <c r="GY190" s="228"/>
      <c r="GZ190" s="228"/>
      <c r="HA190" s="228"/>
      <c r="HB190" s="228"/>
      <c r="HC190" s="228"/>
      <c r="HD190" s="228"/>
      <c r="HE190" s="228"/>
      <c r="HF190" s="228"/>
      <c r="HG190" s="228"/>
      <c r="HH190" s="228"/>
      <c r="HI190" s="228"/>
      <c r="HJ190" s="228"/>
      <c r="HK190" s="228"/>
      <c r="HL190" s="228"/>
      <c r="HM190" s="228"/>
      <c r="HN190" s="228"/>
      <c r="HO190" s="228"/>
      <c r="HP190" s="228"/>
      <c r="HQ190" s="228"/>
      <c r="HR190" s="228"/>
      <c r="HS190" s="228"/>
      <c r="HT190" s="228"/>
      <c r="HU190" s="228"/>
      <c r="HV190" s="228"/>
      <c r="HW190" s="228"/>
      <c r="HX190" s="228"/>
      <c r="HY190" s="228"/>
      <c r="HZ190" s="228"/>
      <c r="IA190" s="228"/>
      <c r="IB190" s="228"/>
      <c r="IC190" s="228"/>
      <c r="ID190" s="228"/>
      <c r="IE190" s="228"/>
      <c r="IF190" s="228"/>
      <c r="IG190" s="228"/>
      <c r="IH190" s="228"/>
      <c r="II190" s="228"/>
      <c r="IJ190" s="228"/>
      <c r="IK190" s="228"/>
      <c r="IL190" s="228"/>
      <c r="IM190" s="228"/>
      <c r="IN190" s="228"/>
      <c r="IO190" s="228"/>
      <c r="IP190" s="228"/>
      <c r="IQ190" s="228"/>
      <c r="IR190" s="228"/>
      <c r="IS190" s="228"/>
      <c r="IT190" s="228"/>
      <c r="IU190" s="228"/>
      <c r="IV190" s="228"/>
      <c r="IW190" s="228"/>
      <c r="IX190" s="228"/>
      <c r="IY190" s="228"/>
      <c r="IZ190" s="228"/>
      <c r="JA190" s="228"/>
      <c r="JB190" s="228"/>
      <c r="JC190" s="228"/>
      <c r="JD190" s="228"/>
      <c r="JE190" s="228"/>
      <c r="JF190" s="228"/>
      <c r="JG190" s="228"/>
      <c r="JH190" s="228"/>
      <c r="JI190" s="228"/>
      <c r="JJ190" s="228"/>
      <c r="JK190" s="228"/>
      <c r="JL190" s="228"/>
      <c r="JM190" s="228"/>
      <c r="JN190" s="228"/>
      <c r="JO190" s="228"/>
      <c r="JP190" s="228"/>
      <c r="JQ190" s="228"/>
      <c r="JR190" s="228"/>
      <c r="JS190" s="228"/>
      <c r="JT190" s="228"/>
      <c r="JU190" s="228"/>
      <c r="JV190" s="228"/>
      <c r="JW190" s="228"/>
      <c r="JX190" s="228"/>
      <c r="JY190" s="228"/>
      <c r="JZ190" s="228"/>
      <c r="KA190" s="228"/>
      <c r="KB190" s="228"/>
      <c r="KC190" s="228"/>
      <c r="KD190" s="228"/>
      <c r="KE190" s="228"/>
      <c r="KF190" s="228"/>
      <c r="KG190" s="228"/>
      <c r="KH190" s="228"/>
      <c r="KI190" s="228"/>
      <c r="KJ190" s="228"/>
      <c r="KK190" s="228"/>
      <c r="KL190" s="228"/>
      <c r="KM190" s="228"/>
      <c r="KN190" s="228"/>
      <c r="KO190" s="228"/>
      <c r="KP190" s="228"/>
      <c r="KQ190" s="228"/>
      <c r="KR190" s="228"/>
      <c r="KS190" s="228"/>
      <c r="KT190" s="228"/>
      <c r="KU190" s="228"/>
      <c r="KV190" s="228"/>
      <c r="KW190" s="479"/>
    </row>
    <row r="191" spans="1:309" s="226" customFormat="1" ht="21" customHeight="1">
      <c r="A191" s="109"/>
      <c r="B191" s="112">
        <v>185</v>
      </c>
      <c r="C191" s="53"/>
      <c r="D191" s="132" t="str">
        <f t="shared" si="17"/>
        <v/>
      </c>
      <c r="E191" s="132" t="str">
        <f t="shared" si="18"/>
        <v/>
      </c>
      <c r="F191" s="132" t="str">
        <f t="shared" si="19"/>
        <v/>
      </c>
      <c r="G191" s="132" t="str">
        <f t="shared" si="20"/>
        <v/>
      </c>
      <c r="H191" s="213" t="str">
        <f t="shared" si="21"/>
        <v/>
      </c>
      <c r="I191" s="227"/>
      <c r="J191" s="227"/>
      <c r="K191" s="227"/>
      <c r="L191" s="227"/>
      <c r="M191" s="227"/>
      <c r="N191" s="227"/>
      <c r="O191" s="227"/>
      <c r="P191" s="227"/>
      <c r="Q191" s="227"/>
      <c r="R191" s="227"/>
      <c r="S191" s="227"/>
      <c r="T191" s="227"/>
      <c r="U191" s="227"/>
      <c r="V191" s="227"/>
      <c r="W191" s="227"/>
      <c r="X191" s="227"/>
      <c r="Y191" s="227"/>
      <c r="Z191" s="227"/>
      <c r="AA191" s="227"/>
      <c r="AB191" s="227"/>
      <c r="AC191" s="227"/>
      <c r="AD191" s="227"/>
      <c r="AE191" s="227"/>
      <c r="AF191" s="227"/>
      <c r="AG191" s="227"/>
      <c r="AH191" s="227"/>
      <c r="AI191" s="227"/>
      <c r="AJ191" s="227"/>
      <c r="AK191" s="227"/>
      <c r="AL191" s="227"/>
      <c r="AM191" s="227"/>
      <c r="AN191" s="227"/>
      <c r="AO191" s="227"/>
      <c r="AP191" s="227"/>
      <c r="AQ191" s="227"/>
      <c r="AR191" s="227"/>
      <c r="AS191" s="227"/>
      <c r="AT191" s="227"/>
      <c r="AU191" s="227"/>
      <c r="AV191" s="227"/>
      <c r="AW191" s="227"/>
      <c r="AX191" s="227"/>
      <c r="AY191" s="227"/>
      <c r="AZ191" s="227"/>
      <c r="BA191" s="227"/>
      <c r="BB191" s="227"/>
      <c r="BC191" s="227"/>
      <c r="BD191" s="227"/>
      <c r="BE191" s="227"/>
      <c r="BF191" s="227"/>
      <c r="BG191" s="227"/>
      <c r="BH191" s="227"/>
      <c r="BI191" s="227"/>
      <c r="BJ191" s="227"/>
      <c r="BK191" s="227"/>
      <c r="BL191" s="227"/>
      <c r="BM191" s="227"/>
      <c r="BN191" s="227"/>
      <c r="BO191" s="227"/>
      <c r="BP191" s="227"/>
      <c r="BQ191" s="227"/>
      <c r="BR191" s="227"/>
      <c r="BS191" s="227"/>
      <c r="BT191" s="227"/>
      <c r="BU191" s="227"/>
      <c r="BV191" s="227"/>
      <c r="BW191" s="227"/>
      <c r="BX191" s="227"/>
      <c r="BY191" s="227"/>
      <c r="BZ191" s="227"/>
      <c r="CA191" s="227"/>
      <c r="CB191" s="227"/>
      <c r="CC191" s="227"/>
      <c r="CD191" s="227"/>
      <c r="CE191" s="227"/>
      <c r="CF191" s="227"/>
      <c r="CG191" s="227"/>
      <c r="CH191" s="227"/>
      <c r="CI191" s="227"/>
      <c r="CJ191" s="227"/>
      <c r="CK191" s="227"/>
      <c r="CL191" s="227"/>
      <c r="CM191" s="227"/>
      <c r="CN191" s="227"/>
      <c r="CO191" s="227"/>
      <c r="CP191" s="227"/>
      <c r="CQ191" s="227"/>
      <c r="CR191" s="227"/>
      <c r="CS191" s="227"/>
      <c r="CT191" s="227"/>
      <c r="CU191" s="227"/>
      <c r="CV191" s="227"/>
      <c r="CW191" s="227"/>
      <c r="CX191" s="227"/>
      <c r="CY191" s="227"/>
      <c r="CZ191" s="227"/>
      <c r="DA191" s="227"/>
      <c r="DB191" s="227"/>
      <c r="DC191" s="227"/>
      <c r="DD191" s="227"/>
      <c r="DE191" s="227"/>
      <c r="DF191" s="227"/>
      <c r="DG191" s="227"/>
      <c r="DH191" s="227"/>
      <c r="DI191" s="227"/>
      <c r="DJ191" s="227"/>
      <c r="DK191" s="227"/>
      <c r="DL191" s="227"/>
      <c r="DM191" s="227"/>
      <c r="DN191" s="227"/>
      <c r="DO191" s="227"/>
      <c r="DP191" s="227"/>
      <c r="DQ191" s="227"/>
      <c r="DR191" s="227"/>
      <c r="DS191" s="227"/>
      <c r="DT191" s="227"/>
      <c r="DU191" s="227"/>
      <c r="DV191" s="227"/>
      <c r="DW191" s="227"/>
      <c r="DX191" s="227"/>
      <c r="DY191" s="227"/>
      <c r="DZ191" s="227"/>
      <c r="EA191" s="227"/>
      <c r="EB191" s="227"/>
      <c r="EC191" s="227"/>
      <c r="ED191" s="227"/>
      <c r="EE191" s="227"/>
      <c r="EF191" s="227"/>
      <c r="EG191" s="227"/>
      <c r="EH191" s="227"/>
      <c r="EI191" s="227"/>
      <c r="EJ191" s="227"/>
      <c r="EK191" s="227"/>
      <c r="EL191" s="227"/>
      <c r="EM191" s="227"/>
      <c r="EN191" s="227"/>
      <c r="EO191" s="227"/>
      <c r="EP191" s="227"/>
      <c r="EQ191" s="227"/>
      <c r="ER191" s="227"/>
      <c r="ES191" s="227"/>
      <c r="ET191" s="227"/>
      <c r="EU191" s="227"/>
      <c r="EV191" s="227"/>
      <c r="EW191" s="227"/>
      <c r="EX191" s="227"/>
      <c r="EY191" s="227"/>
      <c r="EZ191" s="227"/>
      <c r="FA191" s="227"/>
      <c r="FB191" s="227"/>
      <c r="FC191" s="227"/>
      <c r="FD191" s="227"/>
      <c r="FE191" s="227"/>
      <c r="FF191" s="227"/>
      <c r="FG191" s="227"/>
      <c r="FH191" s="227"/>
      <c r="FI191" s="227"/>
      <c r="FJ191" s="227"/>
      <c r="FK191" s="227"/>
      <c r="FL191" s="227"/>
      <c r="FM191" s="227"/>
      <c r="FN191" s="227"/>
      <c r="FO191" s="227"/>
      <c r="FP191" s="227"/>
      <c r="FQ191" s="227"/>
      <c r="FR191" s="227"/>
      <c r="FS191" s="227"/>
      <c r="FT191" s="227"/>
      <c r="FU191" s="227"/>
      <c r="FV191" s="227"/>
      <c r="FW191" s="227"/>
      <c r="FX191" s="227"/>
      <c r="FY191" s="227"/>
      <c r="FZ191" s="227"/>
      <c r="GA191" s="227"/>
      <c r="GB191" s="227"/>
      <c r="GC191" s="227"/>
      <c r="GD191" s="227"/>
      <c r="GE191" s="227"/>
      <c r="GF191" s="227"/>
      <c r="GG191" s="227"/>
      <c r="GH191" s="227"/>
      <c r="GI191" s="227"/>
      <c r="GJ191" s="227"/>
      <c r="GK191" s="227"/>
      <c r="GL191" s="227"/>
      <c r="GM191" s="227"/>
      <c r="GN191" s="227"/>
      <c r="GO191" s="227"/>
      <c r="GP191" s="227"/>
      <c r="GQ191" s="227"/>
      <c r="GR191" s="227"/>
      <c r="GS191" s="227"/>
      <c r="GT191" s="227"/>
      <c r="GU191" s="227"/>
      <c r="GV191" s="227"/>
      <c r="GW191" s="227"/>
      <c r="GX191" s="227"/>
      <c r="GY191" s="227"/>
      <c r="GZ191" s="227"/>
      <c r="HA191" s="227"/>
      <c r="HB191" s="227"/>
      <c r="HC191" s="227"/>
      <c r="HD191" s="227"/>
      <c r="HE191" s="227"/>
      <c r="HF191" s="227"/>
      <c r="HG191" s="227"/>
      <c r="HH191" s="227"/>
      <c r="HI191" s="227"/>
      <c r="HJ191" s="227"/>
      <c r="HK191" s="227"/>
      <c r="HL191" s="227"/>
      <c r="HM191" s="227"/>
      <c r="HN191" s="227"/>
      <c r="HO191" s="227"/>
      <c r="HP191" s="227"/>
      <c r="HQ191" s="227"/>
      <c r="HR191" s="227"/>
      <c r="HS191" s="227"/>
      <c r="HT191" s="227"/>
      <c r="HU191" s="227"/>
      <c r="HV191" s="227"/>
      <c r="HW191" s="227"/>
      <c r="HX191" s="227"/>
      <c r="HY191" s="227"/>
      <c r="HZ191" s="227"/>
      <c r="IA191" s="227"/>
      <c r="IB191" s="227"/>
      <c r="IC191" s="227"/>
      <c r="ID191" s="227"/>
      <c r="IE191" s="227"/>
      <c r="IF191" s="227"/>
      <c r="IG191" s="227"/>
      <c r="IH191" s="227"/>
      <c r="II191" s="227"/>
      <c r="IJ191" s="227"/>
      <c r="IK191" s="227"/>
      <c r="IL191" s="227"/>
      <c r="IM191" s="227"/>
      <c r="IN191" s="227"/>
      <c r="IO191" s="227"/>
      <c r="IP191" s="227"/>
      <c r="IQ191" s="227"/>
      <c r="IR191" s="227"/>
      <c r="IS191" s="227"/>
      <c r="IT191" s="227"/>
      <c r="IU191" s="227"/>
      <c r="IV191" s="227"/>
      <c r="IW191" s="227"/>
      <c r="IX191" s="227"/>
      <c r="IY191" s="227"/>
      <c r="IZ191" s="227"/>
      <c r="JA191" s="227"/>
      <c r="JB191" s="227"/>
      <c r="JC191" s="227"/>
      <c r="JD191" s="227"/>
      <c r="JE191" s="227"/>
      <c r="JF191" s="227"/>
      <c r="JG191" s="227"/>
      <c r="JH191" s="227"/>
      <c r="JI191" s="227"/>
      <c r="JJ191" s="227"/>
      <c r="JK191" s="227"/>
      <c r="JL191" s="227"/>
      <c r="JM191" s="227"/>
      <c r="JN191" s="227"/>
      <c r="JO191" s="227"/>
      <c r="JP191" s="227"/>
      <c r="JQ191" s="227"/>
      <c r="JR191" s="227"/>
      <c r="JS191" s="227"/>
      <c r="JT191" s="227"/>
      <c r="JU191" s="227"/>
      <c r="JV191" s="227"/>
      <c r="JW191" s="227"/>
      <c r="JX191" s="227"/>
      <c r="JY191" s="227"/>
      <c r="JZ191" s="227"/>
      <c r="KA191" s="227"/>
      <c r="KB191" s="227"/>
      <c r="KC191" s="227"/>
      <c r="KD191" s="227"/>
      <c r="KE191" s="227"/>
      <c r="KF191" s="227"/>
      <c r="KG191" s="227"/>
      <c r="KH191" s="227"/>
      <c r="KI191" s="227"/>
      <c r="KJ191" s="227"/>
      <c r="KK191" s="227"/>
      <c r="KL191" s="227"/>
      <c r="KM191" s="227"/>
      <c r="KN191" s="227"/>
      <c r="KO191" s="227"/>
      <c r="KP191" s="227"/>
      <c r="KQ191" s="227"/>
      <c r="KR191" s="227"/>
      <c r="KS191" s="227"/>
      <c r="KT191" s="227"/>
      <c r="KU191" s="227"/>
      <c r="KV191" s="227"/>
      <c r="KW191" s="479"/>
    </row>
    <row r="192" spans="1:309" s="226" customFormat="1" ht="21" customHeight="1" thickBot="1">
      <c r="A192" s="109"/>
      <c r="B192" s="112">
        <v>186</v>
      </c>
      <c r="C192" s="116"/>
      <c r="D192" s="136" t="str">
        <f t="shared" si="17"/>
        <v/>
      </c>
      <c r="E192" s="138" t="str">
        <f t="shared" si="18"/>
        <v/>
      </c>
      <c r="F192" s="138" t="str">
        <f t="shared" si="19"/>
        <v/>
      </c>
      <c r="G192" s="138" t="str">
        <f t="shared" si="20"/>
        <v/>
      </c>
      <c r="H192" s="138" t="str">
        <f t="shared" si="21"/>
        <v/>
      </c>
      <c r="I192" s="228"/>
      <c r="J192" s="228"/>
      <c r="K192" s="228"/>
      <c r="L192" s="228"/>
      <c r="M192" s="228"/>
      <c r="N192" s="228"/>
      <c r="O192" s="228"/>
      <c r="P192" s="228"/>
      <c r="Q192" s="228"/>
      <c r="R192" s="228"/>
      <c r="S192" s="228"/>
      <c r="T192" s="228"/>
      <c r="U192" s="228"/>
      <c r="V192" s="228"/>
      <c r="W192" s="228"/>
      <c r="X192" s="228"/>
      <c r="Y192" s="228"/>
      <c r="Z192" s="228"/>
      <c r="AA192" s="228"/>
      <c r="AB192" s="228"/>
      <c r="AC192" s="228"/>
      <c r="AD192" s="228"/>
      <c r="AE192" s="228"/>
      <c r="AF192" s="228"/>
      <c r="AG192" s="228"/>
      <c r="AH192" s="228"/>
      <c r="AI192" s="228"/>
      <c r="AJ192" s="228"/>
      <c r="AK192" s="228"/>
      <c r="AL192" s="228"/>
      <c r="AM192" s="228"/>
      <c r="AN192" s="228"/>
      <c r="AO192" s="228"/>
      <c r="AP192" s="228"/>
      <c r="AQ192" s="228"/>
      <c r="AR192" s="228"/>
      <c r="AS192" s="228"/>
      <c r="AT192" s="228"/>
      <c r="AU192" s="228"/>
      <c r="AV192" s="228"/>
      <c r="AW192" s="228"/>
      <c r="AX192" s="228"/>
      <c r="AY192" s="228"/>
      <c r="AZ192" s="228"/>
      <c r="BA192" s="228"/>
      <c r="BB192" s="228"/>
      <c r="BC192" s="228"/>
      <c r="BD192" s="228"/>
      <c r="BE192" s="228"/>
      <c r="BF192" s="228"/>
      <c r="BG192" s="228"/>
      <c r="BH192" s="228"/>
      <c r="BI192" s="228"/>
      <c r="BJ192" s="228"/>
      <c r="BK192" s="228"/>
      <c r="BL192" s="228"/>
      <c r="BM192" s="228"/>
      <c r="BN192" s="228"/>
      <c r="BO192" s="228"/>
      <c r="BP192" s="228"/>
      <c r="BQ192" s="228"/>
      <c r="BR192" s="228"/>
      <c r="BS192" s="228"/>
      <c r="BT192" s="228"/>
      <c r="BU192" s="228"/>
      <c r="BV192" s="228"/>
      <c r="BW192" s="228"/>
      <c r="BX192" s="228"/>
      <c r="BY192" s="228"/>
      <c r="BZ192" s="228"/>
      <c r="CA192" s="228"/>
      <c r="CB192" s="228"/>
      <c r="CC192" s="228"/>
      <c r="CD192" s="228"/>
      <c r="CE192" s="228"/>
      <c r="CF192" s="228"/>
      <c r="CG192" s="228"/>
      <c r="CH192" s="228"/>
      <c r="CI192" s="228"/>
      <c r="CJ192" s="228"/>
      <c r="CK192" s="228"/>
      <c r="CL192" s="228"/>
      <c r="CM192" s="228"/>
      <c r="CN192" s="228"/>
      <c r="CO192" s="228"/>
      <c r="CP192" s="228"/>
      <c r="CQ192" s="228"/>
      <c r="CR192" s="228"/>
      <c r="CS192" s="228"/>
      <c r="CT192" s="228"/>
      <c r="CU192" s="228"/>
      <c r="CV192" s="228"/>
      <c r="CW192" s="228"/>
      <c r="CX192" s="228"/>
      <c r="CY192" s="228"/>
      <c r="CZ192" s="228"/>
      <c r="DA192" s="228"/>
      <c r="DB192" s="228"/>
      <c r="DC192" s="228"/>
      <c r="DD192" s="228"/>
      <c r="DE192" s="228"/>
      <c r="DF192" s="228"/>
      <c r="DG192" s="228"/>
      <c r="DH192" s="228"/>
      <c r="DI192" s="228"/>
      <c r="DJ192" s="228"/>
      <c r="DK192" s="228"/>
      <c r="DL192" s="228"/>
      <c r="DM192" s="228"/>
      <c r="DN192" s="228"/>
      <c r="DO192" s="228"/>
      <c r="DP192" s="228"/>
      <c r="DQ192" s="228"/>
      <c r="DR192" s="228"/>
      <c r="DS192" s="228"/>
      <c r="DT192" s="228"/>
      <c r="DU192" s="228"/>
      <c r="DV192" s="228"/>
      <c r="DW192" s="228"/>
      <c r="DX192" s="228"/>
      <c r="DY192" s="228"/>
      <c r="DZ192" s="228"/>
      <c r="EA192" s="228"/>
      <c r="EB192" s="228"/>
      <c r="EC192" s="228"/>
      <c r="ED192" s="228"/>
      <c r="EE192" s="228"/>
      <c r="EF192" s="228"/>
      <c r="EG192" s="228"/>
      <c r="EH192" s="228"/>
      <c r="EI192" s="228"/>
      <c r="EJ192" s="228"/>
      <c r="EK192" s="228"/>
      <c r="EL192" s="228"/>
      <c r="EM192" s="228"/>
      <c r="EN192" s="228"/>
      <c r="EO192" s="228"/>
      <c r="EP192" s="228"/>
      <c r="EQ192" s="228"/>
      <c r="ER192" s="228"/>
      <c r="ES192" s="228"/>
      <c r="ET192" s="228"/>
      <c r="EU192" s="228"/>
      <c r="EV192" s="228"/>
      <c r="EW192" s="228"/>
      <c r="EX192" s="228"/>
      <c r="EY192" s="228"/>
      <c r="EZ192" s="228"/>
      <c r="FA192" s="228"/>
      <c r="FB192" s="228"/>
      <c r="FC192" s="228"/>
      <c r="FD192" s="228"/>
      <c r="FE192" s="228"/>
      <c r="FF192" s="228"/>
      <c r="FG192" s="228"/>
      <c r="FH192" s="228"/>
      <c r="FI192" s="228"/>
      <c r="FJ192" s="228"/>
      <c r="FK192" s="228"/>
      <c r="FL192" s="228"/>
      <c r="FM192" s="228"/>
      <c r="FN192" s="228"/>
      <c r="FO192" s="228"/>
      <c r="FP192" s="228"/>
      <c r="FQ192" s="228"/>
      <c r="FR192" s="228"/>
      <c r="FS192" s="228"/>
      <c r="FT192" s="228"/>
      <c r="FU192" s="228"/>
      <c r="FV192" s="228"/>
      <c r="FW192" s="228"/>
      <c r="FX192" s="228"/>
      <c r="FY192" s="228"/>
      <c r="FZ192" s="228"/>
      <c r="GA192" s="228"/>
      <c r="GB192" s="228"/>
      <c r="GC192" s="228"/>
      <c r="GD192" s="228"/>
      <c r="GE192" s="228"/>
      <c r="GF192" s="228"/>
      <c r="GG192" s="228"/>
      <c r="GH192" s="228"/>
      <c r="GI192" s="228"/>
      <c r="GJ192" s="228"/>
      <c r="GK192" s="228"/>
      <c r="GL192" s="228"/>
      <c r="GM192" s="228"/>
      <c r="GN192" s="228"/>
      <c r="GO192" s="228"/>
      <c r="GP192" s="228"/>
      <c r="GQ192" s="228"/>
      <c r="GR192" s="228"/>
      <c r="GS192" s="228"/>
      <c r="GT192" s="228"/>
      <c r="GU192" s="228"/>
      <c r="GV192" s="228"/>
      <c r="GW192" s="228"/>
      <c r="GX192" s="228"/>
      <c r="GY192" s="228"/>
      <c r="GZ192" s="228"/>
      <c r="HA192" s="228"/>
      <c r="HB192" s="228"/>
      <c r="HC192" s="228"/>
      <c r="HD192" s="228"/>
      <c r="HE192" s="228"/>
      <c r="HF192" s="228"/>
      <c r="HG192" s="228"/>
      <c r="HH192" s="228"/>
      <c r="HI192" s="228"/>
      <c r="HJ192" s="228"/>
      <c r="HK192" s="228"/>
      <c r="HL192" s="228"/>
      <c r="HM192" s="228"/>
      <c r="HN192" s="228"/>
      <c r="HO192" s="228"/>
      <c r="HP192" s="228"/>
      <c r="HQ192" s="228"/>
      <c r="HR192" s="228"/>
      <c r="HS192" s="228"/>
      <c r="HT192" s="228"/>
      <c r="HU192" s="228"/>
      <c r="HV192" s="228"/>
      <c r="HW192" s="228"/>
      <c r="HX192" s="228"/>
      <c r="HY192" s="228"/>
      <c r="HZ192" s="228"/>
      <c r="IA192" s="228"/>
      <c r="IB192" s="228"/>
      <c r="IC192" s="228"/>
      <c r="ID192" s="228"/>
      <c r="IE192" s="228"/>
      <c r="IF192" s="228"/>
      <c r="IG192" s="228"/>
      <c r="IH192" s="228"/>
      <c r="II192" s="228"/>
      <c r="IJ192" s="228"/>
      <c r="IK192" s="228"/>
      <c r="IL192" s="228"/>
      <c r="IM192" s="228"/>
      <c r="IN192" s="228"/>
      <c r="IO192" s="228"/>
      <c r="IP192" s="228"/>
      <c r="IQ192" s="228"/>
      <c r="IR192" s="228"/>
      <c r="IS192" s="228"/>
      <c r="IT192" s="228"/>
      <c r="IU192" s="228"/>
      <c r="IV192" s="228"/>
      <c r="IW192" s="228"/>
      <c r="IX192" s="228"/>
      <c r="IY192" s="228"/>
      <c r="IZ192" s="228"/>
      <c r="JA192" s="228"/>
      <c r="JB192" s="228"/>
      <c r="JC192" s="228"/>
      <c r="JD192" s="228"/>
      <c r="JE192" s="228"/>
      <c r="JF192" s="228"/>
      <c r="JG192" s="228"/>
      <c r="JH192" s="228"/>
      <c r="JI192" s="228"/>
      <c r="JJ192" s="228"/>
      <c r="JK192" s="228"/>
      <c r="JL192" s="228"/>
      <c r="JM192" s="228"/>
      <c r="JN192" s="228"/>
      <c r="JO192" s="228"/>
      <c r="JP192" s="228"/>
      <c r="JQ192" s="228"/>
      <c r="JR192" s="228"/>
      <c r="JS192" s="228"/>
      <c r="JT192" s="228"/>
      <c r="JU192" s="228"/>
      <c r="JV192" s="228"/>
      <c r="JW192" s="228"/>
      <c r="JX192" s="228"/>
      <c r="JY192" s="228"/>
      <c r="JZ192" s="228"/>
      <c r="KA192" s="228"/>
      <c r="KB192" s="228"/>
      <c r="KC192" s="228"/>
      <c r="KD192" s="228"/>
      <c r="KE192" s="228"/>
      <c r="KF192" s="228"/>
      <c r="KG192" s="228"/>
      <c r="KH192" s="228"/>
      <c r="KI192" s="228"/>
      <c r="KJ192" s="228"/>
      <c r="KK192" s="228"/>
      <c r="KL192" s="228"/>
      <c r="KM192" s="228"/>
      <c r="KN192" s="228"/>
      <c r="KO192" s="228"/>
      <c r="KP192" s="228"/>
      <c r="KQ192" s="228"/>
      <c r="KR192" s="228"/>
      <c r="KS192" s="228"/>
      <c r="KT192" s="228"/>
      <c r="KU192" s="228"/>
      <c r="KV192" s="228"/>
      <c r="KW192" s="479"/>
    </row>
    <row r="193" spans="1:309" s="226" customFormat="1" ht="21" customHeight="1">
      <c r="A193" s="109"/>
      <c r="B193" s="112">
        <v>187</v>
      </c>
      <c r="C193" s="53"/>
      <c r="D193" s="132" t="str">
        <f t="shared" si="17"/>
        <v/>
      </c>
      <c r="E193" s="132" t="str">
        <f t="shared" si="18"/>
        <v/>
      </c>
      <c r="F193" s="132" t="str">
        <f t="shared" si="19"/>
        <v/>
      </c>
      <c r="G193" s="132" t="str">
        <f t="shared" si="20"/>
        <v/>
      </c>
      <c r="H193" s="213" t="str">
        <f t="shared" si="21"/>
        <v/>
      </c>
      <c r="I193" s="227"/>
      <c r="J193" s="227"/>
      <c r="K193" s="227"/>
      <c r="L193" s="227"/>
      <c r="M193" s="227"/>
      <c r="N193" s="227"/>
      <c r="O193" s="227"/>
      <c r="P193" s="227"/>
      <c r="Q193" s="227"/>
      <c r="R193" s="227"/>
      <c r="S193" s="227"/>
      <c r="T193" s="227"/>
      <c r="U193" s="227"/>
      <c r="V193" s="227"/>
      <c r="W193" s="227"/>
      <c r="X193" s="227"/>
      <c r="Y193" s="227"/>
      <c r="Z193" s="227"/>
      <c r="AA193" s="227"/>
      <c r="AB193" s="227"/>
      <c r="AC193" s="227"/>
      <c r="AD193" s="227"/>
      <c r="AE193" s="227"/>
      <c r="AF193" s="227"/>
      <c r="AG193" s="227"/>
      <c r="AH193" s="227"/>
      <c r="AI193" s="227"/>
      <c r="AJ193" s="227"/>
      <c r="AK193" s="227"/>
      <c r="AL193" s="227"/>
      <c r="AM193" s="227"/>
      <c r="AN193" s="227"/>
      <c r="AO193" s="227"/>
      <c r="AP193" s="227"/>
      <c r="AQ193" s="227"/>
      <c r="AR193" s="227"/>
      <c r="AS193" s="227"/>
      <c r="AT193" s="227"/>
      <c r="AU193" s="227"/>
      <c r="AV193" s="227"/>
      <c r="AW193" s="227"/>
      <c r="AX193" s="227"/>
      <c r="AY193" s="227"/>
      <c r="AZ193" s="227"/>
      <c r="BA193" s="227"/>
      <c r="BB193" s="227"/>
      <c r="BC193" s="227"/>
      <c r="BD193" s="227"/>
      <c r="BE193" s="227"/>
      <c r="BF193" s="227"/>
      <c r="BG193" s="227"/>
      <c r="BH193" s="227"/>
      <c r="BI193" s="227"/>
      <c r="BJ193" s="227"/>
      <c r="BK193" s="227"/>
      <c r="BL193" s="227"/>
      <c r="BM193" s="227"/>
      <c r="BN193" s="227"/>
      <c r="BO193" s="227"/>
      <c r="BP193" s="227"/>
      <c r="BQ193" s="227"/>
      <c r="BR193" s="227"/>
      <c r="BS193" s="227"/>
      <c r="BT193" s="227"/>
      <c r="BU193" s="227"/>
      <c r="BV193" s="227"/>
      <c r="BW193" s="227"/>
      <c r="BX193" s="227"/>
      <c r="BY193" s="227"/>
      <c r="BZ193" s="227"/>
      <c r="CA193" s="227"/>
      <c r="CB193" s="227"/>
      <c r="CC193" s="227"/>
      <c r="CD193" s="227"/>
      <c r="CE193" s="227"/>
      <c r="CF193" s="227"/>
      <c r="CG193" s="227"/>
      <c r="CH193" s="227"/>
      <c r="CI193" s="227"/>
      <c r="CJ193" s="227"/>
      <c r="CK193" s="227"/>
      <c r="CL193" s="227"/>
      <c r="CM193" s="227"/>
      <c r="CN193" s="227"/>
      <c r="CO193" s="227"/>
      <c r="CP193" s="227"/>
      <c r="CQ193" s="227"/>
      <c r="CR193" s="227"/>
      <c r="CS193" s="227"/>
      <c r="CT193" s="227"/>
      <c r="CU193" s="227"/>
      <c r="CV193" s="227"/>
      <c r="CW193" s="227"/>
      <c r="CX193" s="227"/>
      <c r="CY193" s="227"/>
      <c r="CZ193" s="227"/>
      <c r="DA193" s="227"/>
      <c r="DB193" s="227"/>
      <c r="DC193" s="227"/>
      <c r="DD193" s="227"/>
      <c r="DE193" s="227"/>
      <c r="DF193" s="227"/>
      <c r="DG193" s="227"/>
      <c r="DH193" s="227"/>
      <c r="DI193" s="227"/>
      <c r="DJ193" s="227"/>
      <c r="DK193" s="227"/>
      <c r="DL193" s="227"/>
      <c r="DM193" s="227"/>
      <c r="DN193" s="227"/>
      <c r="DO193" s="227"/>
      <c r="DP193" s="227"/>
      <c r="DQ193" s="227"/>
      <c r="DR193" s="227"/>
      <c r="DS193" s="227"/>
      <c r="DT193" s="227"/>
      <c r="DU193" s="227"/>
      <c r="DV193" s="227"/>
      <c r="DW193" s="227"/>
      <c r="DX193" s="227"/>
      <c r="DY193" s="227"/>
      <c r="DZ193" s="227"/>
      <c r="EA193" s="227"/>
      <c r="EB193" s="227"/>
      <c r="EC193" s="227"/>
      <c r="ED193" s="227"/>
      <c r="EE193" s="227"/>
      <c r="EF193" s="227"/>
      <c r="EG193" s="227"/>
      <c r="EH193" s="227"/>
      <c r="EI193" s="227"/>
      <c r="EJ193" s="227"/>
      <c r="EK193" s="227"/>
      <c r="EL193" s="227"/>
      <c r="EM193" s="227"/>
      <c r="EN193" s="227"/>
      <c r="EO193" s="227"/>
      <c r="EP193" s="227"/>
      <c r="EQ193" s="227"/>
      <c r="ER193" s="227"/>
      <c r="ES193" s="227"/>
      <c r="ET193" s="227"/>
      <c r="EU193" s="227"/>
      <c r="EV193" s="227"/>
      <c r="EW193" s="227"/>
      <c r="EX193" s="227"/>
      <c r="EY193" s="227"/>
      <c r="EZ193" s="227"/>
      <c r="FA193" s="227"/>
      <c r="FB193" s="227"/>
      <c r="FC193" s="227"/>
      <c r="FD193" s="227"/>
      <c r="FE193" s="227"/>
      <c r="FF193" s="227"/>
      <c r="FG193" s="227"/>
      <c r="FH193" s="227"/>
      <c r="FI193" s="227"/>
      <c r="FJ193" s="227"/>
      <c r="FK193" s="227"/>
      <c r="FL193" s="227"/>
      <c r="FM193" s="227"/>
      <c r="FN193" s="227"/>
      <c r="FO193" s="227"/>
      <c r="FP193" s="227"/>
      <c r="FQ193" s="227"/>
      <c r="FR193" s="227"/>
      <c r="FS193" s="227"/>
      <c r="FT193" s="227"/>
      <c r="FU193" s="227"/>
      <c r="FV193" s="227"/>
      <c r="FW193" s="227"/>
      <c r="FX193" s="227"/>
      <c r="FY193" s="227"/>
      <c r="FZ193" s="227"/>
      <c r="GA193" s="227"/>
      <c r="GB193" s="227"/>
      <c r="GC193" s="227"/>
      <c r="GD193" s="227"/>
      <c r="GE193" s="227"/>
      <c r="GF193" s="227"/>
      <c r="GG193" s="227"/>
      <c r="GH193" s="227"/>
      <c r="GI193" s="227"/>
      <c r="GJ193" s="227"/>
      <c r="GK193" s="227"/>
      <c r="GL193" s="227"/>
      <c r="GM193" s="227"/>
      <c r="GN193" s="227"/>
      <c r="GO193" s="227"/>
      <c r="GP193" s="227"/>
      <c r="GQ193" s="227"/>
      <c r="GR193" s="227"/>
      <c r="GS193" s="227"/>
      <c r="GT193" s="227"/>
      <c r="GU193" s="227"/>
      <c r="GV193" s="227"/>
      <c r="GW193" s="227"/>
      <c r="GX193" s="227"/>
      <c r="GY193" s="227"/>
      <c r="GZ193" s="227"/>
      <c r="HA193" s="227"/>
      <c r="HB193" s="227"/>
      <c r="HC193" s="227"/>
      <c r="HD193" s="227"/>
      <c r="HE193" s="227"/>
      <c r="HF193" s="227"/>
      <c r="HG193" s="227"/>
      <c r="HH193" s="227"/>
      <c r="HI193" s="227"/>
      <c r="HJ193" s="227"/>
      <c r="HK193" s="227"/>
      <c r="HL193" s="227"/>
      <c r="HM193" s="227"/>
      <c r="HN193" s="227"/>
      <c r="HO193" s="227"/>
      <c r="HP193" s="227"/>
      <c r="HQ193" s="227"/>
      <c r="HR193" s="227"/>
      <c r="HS193" s="227"/>
      <c r="HT193" s="227"/>
      <c r="HU193" s="227"/>
      <c r="HV193" s="227"/>
      <c r="HW193" s="227"/>
      <c r="HX193" s="227"/>
      <c r="HY193" s="227"/>
      <c r="HZ193" s="227"/>
      <c r="IA193" s="227"/>
      <c r="IB193" s="227"/>
      <c r="IC193" s="227"/>
      <c r="ID193" s="227"/>
      <c r="IE193" s="227"/>
      <c r="IF193" s="227"/>
      <c r="IG193" s="227"/>
      <c r="IH193" s="227"/>
      <c r="II193" s="227"/>
      <c r="IJ193" s="227"/>
      <c r="IK193" s="227"/>
      <c r="IL193" s="227"/>
      <c r="IM193" s="227"/>
      <c r="IN193" s="227"/>
      <c r="IO193" s="227"/>
      <c r="IP193" s="227"/>
      <c r="IQ193" s="227"/>
      <c r="IR193" s="227"/>
      <c r="IS193" s="227"/>
      <c r="IT193" s="227"/>
      <c r="IU193" s="227"/>
      <c r="IV193" s="227"/>
      <c r="IW193" s="227"/>
      <c r="IX193" s="227"/>
      <c r="IY193" s="227"/>
      <c r="IZ193" s="227"/>
      <c r="JA193" s="227"/>
      <c r="JB193" s="227"/>
      <c r="JC193" s="227"/>
      <c r="JD193" s="227"/>
      <c r="JE193" s="227"/>
      <c r="JF193" s="227"/>
      <c r="JG193" s="227"/>
      <c r="JH193" s="227"/>
      <c r="JI193" s="227"/>
      <c r="JJ193" s="227"/>
      <c r="JK193" s="227"/>
      <c r="JL193" s="227"/>
      <c r="JM193" s="227"/>
      <c r="JN193" s="227"/>
      <c r="JO193" s="227"/>
      <c r="JP193" s="227"/>
      <c r="JQ193" s="227"/>
      <c r="JR193" s="227"/>
      <c r="JS193" s="227"/>
      <c r="JT193" s="227"/>
      <c r="JU193" s="227"/>
      <c r="JV193" s="227"/>
      <c r="JW193" s="227"/>
      <c r="JX193" s="227"/>
      <c r="JY193" s="227"/>
      <c r="JZ193" s="227"/>
      <c r="KA193" s="227"/>
      <c r="KB193" s="227"/>
      <c r="KC193" s="227"/>
      <c r="KD193" s="227"/>
      <c r="KE193" s="227"/>
      <c r="KF193" s="227"/>
      <c r="KG193" s="227"/>
      <c r="KH193" s="227"/>
      <c r="KI193" s="227"/>
      <c r="KJ193" s="227"/>
      <c r="KK193" s="227"/>
      <c r="KL193" s="227"/>
      <c r="KM193" s="227"/>
      <c r="KN193" s="227"/>
      <c r="KO193" s="227"/>
      <c r="KP193" s="227"/>
      <c r="KQ193" s="227"/>
      <c r="KR193" s="227"/>
      <c r="KS193" s="227"/>
      <c r="KT193" s="227"/>
      <c r="KU193" s="227"/>
      <c r="KV193" s="227"/>
      <c r="KW193" s="479"/>
    </row>
    <row r="194" spans="1:309" s="226" customFormat="1" ht="21" customHeight="1" thickBot="1">
      <c r="A194" s="109"/>
      <c r="B194" s="112">
        <v>188</v>
      </c>
      <c r="C194" s="116"/>
      <c r="D194" s="136" t="str">
        <f t="shared" si="17"/>
        <v/>
      </c>
      <c r="E194" s="138" t="str">
        <f t="shared" si="18"/>
        <v/>
      </c>
      <c r="F194" s="138" t="str">
        <f t="shared" si="19"/>
        <v/>
      </c>
      <c r="G194" s="138" t="str">
        <f t="shared" si="20"/>
        <v/>
      </c>
      <c r="H194" s="138" t="str">
        <f t="shared" si="21"/>
        <v/>
      </c>
      <c r="I194" s="228"/>
      <c r="J194" s="228"/>
      <c r="K194" s="228"/>
      <c r="L194" s="228"/>
      <c r="M194" s="228"/>
      <c r="N194" s="228"/>
      <c r="O194" s="228"/>
      <c r="P194" s="228"/>
      <c r="Q194" s="228"/>
      <c r="R194" s="228"/>
      <c r="S194" s="228"/>
      <c r="T194" s="228"/>
      <c r="U194" s="228"/>
      <c r="V194" s="228"/>
      <c r="W194" s="228"/>
      <c r="X194" s="228"/>
      <c r="Y194" s="228"/>
      <c r="Z194" s="228"/>
      <c r="AA194" s="228"/>
      <c r="AB194" s="228"/>
      <c r="AC194" s="228"/>
      <c r="AD194" s="228"/>
      <c r="AE194" s="228"/>
      <c r="AF194" s="228"/>
      <c r="AG194" s="228"/>
      <c r="AH194" s="228"/>
      <c r="AI194" s="228"/>
      <c r="AJ194" s="228"/>
      <c r="AK194" s="228"/>
      <c r="AL194" s="228"/>
      <c r="AM194" s="228"/>
      <c r="AN194" s="228"/>
      <c r="AO194" s="228"/>
      <c r="AP194" s="228"/>
      <c r="AQ194" s="228"/>
      <c r="AR194" s="228"/>
      <c r="AS194" s="228"/>
      <c r="AT194" s="228"/>
      <c r="AU194" s="228"/>
      <c r="AV194" s="228"/>
      <c r="AW194" s="228"/>
      <c r="AX194" s="228"/>
      <c r="AY194" s="228"/>
      <c r="AZ194" s="228"/>
      <c r="BA194" s="228"/>
      <c r="BB194" s="228"/>
      <c r="BC194" s="228"/>
      <c r="BD194" s="228"/>
      <c r="BE194" s="228"/>
      <c r="BF194" s="228"/>
      <c r="BG194" s="228"/>
      <c r="BH194" s="228"/>
      <c r="BI194" s="228"/>
      <c r="BJ194" s="228"/>
      <c r="BK194" s="228"/>
      <c r="BL194" s="228"/>
      <c r="BM194" s="228"/>
      <c r="BN194" s="228"/>
      <c r="BO194" s="228"/>
      <c r="BP194" s="228"/>
      <c r="BQ194" s="228"/>
      <c r="BR194" s="228"/>
      <c r="BS194" s="228"/>
      <c r="BT194" s="228"/>
      <c r="BU194" s="228"/>
      <c r="BV194" s="228"/>
      <c r="BW194" s="228"/>
      <c r="BX194" s="228"/>
      <c r="BY194" s="228"/>
      <c r="BZ194" s="228"/>
      <c r="CA194" s="228"/>
      <c r="CB194" s="228"/>
      <c r="CC194" s="228"/>
      <c r="CD194" s="228"/>
      <c r="CE194" s="228"/>
      <c r="CF194" s="228"/>
      <c r="CG194" s="228"/>
      <c r="CH194" s="228"/>
      <c r="CI194" s="228"/>
      <c r="CJ194" s="228"/>
      <c r="CK194" s="228"/>
      <c r="CL194" s="228"/>
      <c r="CM194" s="228"/>
      <c r="CN194" s="228"/>
      <c r="CO194" s="228"/>
      <c r="CP194" s="228"/>
      <c r="CQ194" s="228"/>
      <c r="CR194" s="228"/>
      <c r="CS194" s="228"/>
      <c r="CT194" s="228"/>
      <c r="CU194" s="228"/>
      <c r="CV194" s="228"/>
      <c r="CW194" s="228"/>
      <c r="CX194" s="228"/>
      <c r="CY194" s="228"/>
      <c r="CZ194" s="228"/>
      <c r="DA194" s="228"/>
      <c r="DB194" s="228"/>
      <c r="DC194" s="228"/>
      <c r="DD194" s="228"/>
      <c r="DE194" s="228"/>
      <c r="DF194" s="228"/>
      <c r="DG194" s="228"/>
      <c r="DH194" s="228"/>
      <c r="DI194" s="228"/>
      <c r="DJ194" s="228"/>
      <c r="DK194" s="228"/>
      <c r="DL194" s="228"/>
      <c r="DM194" s="228"/>
      <c r="DN194" s="228"/>
      <c r="DO194" s="228"/>
      <c r="DP194" s="228"/>
      <c r="DQ194" s="228"/>
      <c r="DR194" s="228"/>
      <c r="DS194" s="228"/>
      <c r="DT194" s="228"/>
      <c r="DU194" s="228"/>
      <c r="DV194" s="228"/>
      <c r="DW194" s="228"/>
      <c r="DX194" s="228"/>
      <c r="DY194" s="228"/>
      <c r="DZ194" s="228"/>
      <c r="EA194" s="228"/>
      <c r="EB194" s="228"/>
      <c r="EC194" s="228"/>
      <c r="ED194" s="228"/>
      <c r="EE194" s="228"/>
      <c r="EF194" s="228"/>
      <c r="EG194" s="228"/>
      <c r="EH194" s="228"/>
      <c r="EI194" s="228"/>
      <c r="EJ194" s="228"/>
      <c r="EK194" s="228"/>
      <c r="EL194" s="228"/>
      <c r="EM194" s="228"/>
      <c r="EN194" s="228"/>
      <c r="EO194" s="228"/>
      <c r="EP194" s="228"/>
      <c r="EQ194" s="228"/>
      <c r="ER194" s="228"/>
      <c r="ES194" s="228"/>
      <c r="ET194" s="228"/>
      <c r="EU194" s="228"/>
      <c r="EV194" s="228"/>
      <c r="EW194" s="228"/>
      <c r="EX194" s="228"/>
      <c r="EY194" s="228"/>
      <c r="EZ194" s="228"/>
      <c r="FA194" s="228"/>
      <c r="FB194" s="228"/>
      <c r="FC194" s="228"/>
      <c r="FD194" s="228"/>
      <c r="FE194" s="228"/>
      <c r="FF194" s="228"/>
      <c r="FG194" s="228"/>
      <c r="FH194" s="228"/>
      <c r="FI194" s="228"/>
      <c r="FJ194" s="228"/>
      <c r="FK194" s="228"/>
      <c r="FL194" s="228"/>
      <c r="FM194" s="228"/>
      <c r="FN194" s="228"/>
      <c r="FO194" s="228"/>
      <c r="FP194" s="228"/>
      <c r="FQ194" s="228"/>
      <c r="FR194" s="228"/>
      <c r="FS194" s="228"/>
      <c r="FT194" s="228"/>
      <c r="FU194" s="228"/>
      <c r="FV194" s="228"/>
      <c r="FW194" s="228"/>
      <c r="FX194" s="228"/>
      <c r="FY194" s="228"/>
      <c r="FZ194" s="228"/>
      <c r="GA194" s="228"/>
      <c r="GB194" s="228"/>
      <c r="GC194" s="228"/>
      <c r="GD194" s="228"/>
      <c r="GE194" s="228"/>
      <c r="GF194" s="228"/>
      <c r="GG194" s="228"/>
      <c r="GH194" s="228"/>
      <c r="GI194" s="228"/>
      <c r="GJ194" s="228"/>
      <c r="GK194" s="228"/>
      <c r="GL194" s="228"/>
      <c r="GM194" s="228"/>
      <c r="GN194" s="228"/>
      <c r="GO194" s="228"/>
      <c r="GP194" s="228"/>
      <c r="GQ194" s="228"/>
      <c r="GR194" s="228"/>
      <c r="GS194" s="228"/>
      <c r="GT194" s="228"/>
      <c r="GU194" s="228"/>
      <c r="GV194" s="228"/>
      <c r="GW194" s="228"/>
      <c r="GX194" s="228"/>
      <c r="GY194" s="228"/>
      <c r="GZ194" s="228"/>
      <c r="HA194" s="228"/>
      <c r="HB194" s="228"/>
      <c r="HC194" s="228"/>
      <c r="HD194" s="228"/>
      <c r="HE194" s="228"/>
      <c r="HF194" s="228"/>
      <c r="HG194" s="228"/>
      <c r="HH194" s="228"/>
      <c r="HI194" s="228"/>
      <c r="HJ194" s="228"/>
      <c r="HK194" s="228"/>
      <c r="HL194" s="228"/>
      <c r="HM194" s="228"/>
      <c r="HN194" s="228"/>
      <c r="HO194" s="228"/>
      <c r="HP194" s="228"/>
      <c r="HQ194" s="228"/>
      <c r="HR194" s="228"/>
      <c r="HS194" s="228"/>
      <c r="HT194" s="228"/>
      <c r="HU194" s="228"/>
      <c r="HV194" s="228"/>
      <c r="HW194" s="228"/>
      <c r="HX194" s="228"/>
      <c r="HY194" s="228"/>
      <c r="HZ194" s="228"/>
      <c r="IA194" s="228"/>
      <c r="IB194" s="228"/>
      <c r="IC194" s="228"/>
      <c r="ID194" s="228"/>
      <c r="IE194" s="228"/>
      <c r="IF194" s="228"/>
      <c r="IG194" s="228"/>
      <c r="IH194" s="228"/>
      <c r="II194" s="228"/>
      <c r="IJ194" s="228"/>
      <c r="IK194" s="228"/>
      <c r="IL194" s="228"/>
      <c r="IM194" s="228"/>
      <c r="IN194" s="228"/>
      <c r="IO194" s="228"/>
      <c r="IP194" s="228"/>
      <c r="IQ194" s="228"/>
      <c r="IR194" s="228"/>
      <c r="IS194" s="228"/>
      <c r="IT194" s="228"/>
      <c r="IU194" s="228"/>
      <c r="IV194" s="228"/>
      <c r="IW194" s="228"/>
      <c r="IX194" s="228"/>
      <c r="IY194" s="228"/>
      <c r="IZ194" s="228"/>
      <c r="JA194" s="228"/>
      <c r="JB194" s="228"/>
      <c r="JC194" s="228"/>
      <c r="JD194" s="228"/>
      <c r="JE194" s="228"/>
      <c r="JF194" s="228"/>
      <c r="JG194" s="228"/>
      <c r="JH194" s="228"/>
      <c r="JI194" s="228"/>
      <c r="JJ194" s="228"/>
      <c r="JK194" s="228"/>
      <c r="JL194" s="228"/>
      <c r="JM194" s="228"/>
      <c r="JN194" s="228"/>
      <c r="JO194" s="228"/>
      <c r="JP194" s="228"/>
      <c r="JQ194" s="228"/>
      <c r="JR194" s="228"/>
      <c r="JS194" s="228"/>
      <c r="JT194" s="228"/>
      <c r="JU194" s="228"/>
      <c r="JV194" s="228"/>
      <c r="JW194" s="228"/>
      <c r="JX194" s="228"/>
      <c r="JY194" s="228"/>
      <c r="JZ194" s="228"/>
      <c r="KA194" s="228"/>
      <c r="KB194" s="228"/>
      <c r="KC194" s="228"/>
      <c r="KD194" s="228"/>
      <c r="KE194" s="228"/>
      <c r="KF194" s="228"/>
      <c r="KG194" s="228"/>
      <c r="KH194" s="228"/>
      <c r="KI194" s="228"/>
      <c r="KJ194" s="228"/>
      <c r="KK194" s="228"/>
      <c r="KL194" s="228"/>
      <c r="KM194" s="228"/>
      <c r="KN194" s="228"/>
      <c r="KO194" s="228"/>
      <c r="KP194" s="228"/>
      <c r="KQ194" s="228"/>
      <c r="KR194" s="228"/>
      <c r="KS194" s="228"/>
      <c r="KT194" s="228"/>
      <c r="KU194" s="228"/>
      <c r="KV194" s="228"/>
      <c r="KW194" s="479"/>
    </row>
    <row r="195" spans="1:309" s="226" customFormat="1" ht="21" customHeight="1">
      <c r="A195" s="109"/>
      <c r="B195" s="112">
        <v>189</v>
      </c>
      <c r="C195" s="53"/>
      <c r="D195" s="132" t="str">
        <f t="shared" si="17"/>
        <v/>
      </c>
      <c r="E195" s="132" t="str">
        <f t="shared" si="18"/>
        <v/>
      </c>
      <c r="F195" s="132" t="str">
        <f t="shared" si="19"/>
        <v/>
      </c>
      <c r="G195" s="132" t="str">
        <f t="shared" si="20"/>
        <v/>
      </c>
      <c r="H195" s="213" t="str">
        <f t="shared" si="21"/>
        <v/>
      </c>
      <c r="I195" s="227"/>
      <c r="J195" s="227"/>
      <c r="K195" s="227"/>
      <c r="L195" s="227"/>
      <c r="M195" s="227"/>
      <c r="N195" s="227"/>
      <c r="O195" s="227"/>
      <c r="P195" s="227"/>
      <c r="Q195" s="227"/>
      <c r="R195" s="227"/>
      <c r="S195" s="227"/>
      <c r="T195" s="227"/>
      <c r="U195" s="227"/>
      <c r="V195" s="227"/>
      <c r="W195" s="227"/>
      <c r="X195" s="227"/>
      <c r="Y195" s="227"/>
      <c r="Z195" s="227"/>
      <c r="AA195" s="227"/>
      <c r="AB195" s="227"/>
      <c r="AC195" s="227"/>
      <c r="AD195" s="227"/>
      <c r="AE195" s="227"/>
      <c r="AF195" s="227"/>
      <c r="AG195" s="227"/>
      <c r="AH195" s="227"/>
      <c r="AI195" s="227"/>
      <c r="AJ195" s="227"/>
      <c r="AK195" s="227"/>
      <c r="AL195" s="227"/>
      <c r="AM195" s="227"/>
      <c r="AN195" s="227"/>
      <c r="AO195" s="227"/>
      <c r="AP195" s="227"/>
      <c r="AQ195" s="227"/>
      <c r="AR195" s="227"/>
      <c r="AS195" s="227"/>
      <c r="AT195" s="227"/>
      <c r="AU195" s="227"/>
      <c r="AV195" s="227"/>
      <c r="AW195" s="227"/>
      <c r="AX195" s="227"/>
      <c r="AY195" s="227"/>
      <c r="AZ195" s="227"/>
      <c r="BA195" s="227"/>
      <c r="BB195" s="227"/>
      <c r="BC195" s="227"/>
      <c r="BD195" s="227"/>
      <c r="BE195" s="227"/>
      <c r="BF195" s="227"/>
      <c r="BG195" s="227"/>
      <c r="BH195" s="227"/>
      <c r="BI195" s="227"/>
      <c r="BJ195" s="227"/>
      <c r="BK195" s="227"/>
      <c r="BL195" s="227"/>
      <c r="BM195" s="227"/>
      <c r="BN195" s="227"/>
      <c r="BO195" s="227"/>
      <c r="BP195" s="227"/>
      <c r="BQ195" s="227"/>
      <c r="BR195" s="227"/>
      <c r="BS195" s="227"/>
      <c r="BT195" s="227"/>
      <c r="BU195" s="227"/>
      <c r="BV195" s="227"/>
      <c r="BW195" s="227"/>
      <c r="BX195" s="227"/>
      <c r="BY195" s="227"/>
      <c r="BZ195" s="227"/>
      <c r="CA195" s="227"/>
      <c r="CB195" s="227"/>
      <c r="CC195" s="227"/>
      <c r="CD195" s="227"/>
      <c r="CE195" s="227"/>
      <c r="CF195" s="227"/>
      <c r="CG195" s="227"/>
      <c r="CH195" s="227"/>
      <c r="CI195" s="227"/>
      <c r="CJ195" s="227"/>
      <c r="CK195" s="227"/>
      <c r="CL195" s="227"/>
      <c r="CM195" s="227"/>
      <c r="CN195" s="227"/>
      <c r="CO195" s="227"/>
      <c r="CP195" s="227"/>
      <c r="CQ195" s="227"/>
      <c r="CR195" s="227"/>
      <c r="CS195" s="227"/>
      <c r="CT195" s="227"/>
      <c r="CU195" s="227"/>
      <c r="CV195" s="227"/>
      <c r="CW195" s="227"/>
      <c r="CX195" s="227"/>
      <c r="CY195" s="227"/>
      <c r="CZ195" s="227"/>
      <c r="DA195" s="227"/>
      <c r="DB195" s="227"/>
      <c r="DC195" s="227"/>
      <c r="DD195" s="227"/>
      <c r="DE195" s="227"/>
      <c r="DF195" s="227"/>
      <c r="DG195" s="227"/>
      <c r="DH195" s="227"/>
      <c r="DI195" s="227"/>
      <c r="DJ195" s="227"/>
      <c r="DK195" s="227"/>
      <c r="DL195" s="227"/>
      <c r="DM195" s="227"/>
      <c r="DN195" s="227"/>
      <c r="DO195" s="227"/>
      <c r="DP195" s="227"/>
      <c r="DQ195" s="227"/>
      <c r="DR195" s="227"/>
      <c r="DS195" s="227"/>
      <c r="DT195" s="227"/>
      <c r="DU195" s="227"/>
      <c r="DV195" s="227"/>
      <c r="DW195" s="227"/>
      <c r="DX195" s="227"/>
      <c r="DY195" s="227"/>
      <c r="DZ195" s="227"/>
      <c r="EA195" s="227"/>
      <c r="EB195" s="227"/>
      <c r="EC195" s="227"/>
      <c r="ED195" s="227"/>
      <c r="EE195" s="227"/>
      <c r="EF195" s="227"/>
      <c r="EG195" s="227"/>
      <c r="EH195" s="227"/>
      <c r="EI195" s="227"/>
      <c r="EJ195" s="227"/>
      <c r="EK195" s="227"/>
      <c r="EL195" s="227"/>
      <c r="EM195" s="227"/>
      <c r="EN195" s="227"/>
      <c r="EO195" s="227"/>
      <c r="EP195" s="227"/>
      <c r="EQ195" s="227"/>
      <c r="ER195" s="227"/>
      <c r="ES195" s="227"/>
      <c r="ET195" s="227"/>
      <c r="EU195" s="227"/>
      <c r="EV195" s="227"/>
      <c r="EW195" s="227"/>
      <c r="EX195" s="227"/>
      <c r="EY195" s="227"/>
      <c r="EZ195" s="227"/>
      <c r="FA195" s="227"/>
      <c r="FB195" s="227"/>
      <c r="FC195" s="227"/>
      <c r="FD195" s="227"/>
      <c r="FE195" s="227"/>
      <c r="FF195" s="227"/>
      <c r="FG195" s="227"/>
      <c r="FH195" s="227"/>
      <c r="FI195" s="227"/>
      <c r="FJ195" s="227"/>
      <c r="FK195" s="227"/>
      <c r="FL195" s="227"/>
      <c r="FM195" s="227"/>
      <c r="FN195" s="227"/>
      <c r="FO195" s="227"/>
      <c r="FP195" s="227"/>
      <c r="FQ195" s="227"/>
      <c r="FR195" s="227"/>
      <c r="FS195" s="227"/>
      <c r="FT195" s="227"/>
      <c r="FU195" s="227"/>
      <c r="FV195" s="227"/>
      <c r="FW195" s="227"/>
      <c r="FX195" s="227"/>
      <c r="FY195" s="227"/>
      <c r="FZ195" s="227"/>
      <c r="GA195" s="227"/>
      <c r="GB195" s="227"/>
      <c r="GC195" s="227"/>
      <c r="GD195" s="227"/>
      <c r="GE195" s="227"/>
      <c r="GF195" s="227"/>
      <c r="GG195" s="227"/>
      <c r="GH195" s="227"/>
      <c r="GI195" s="227"/>
      <c r="GJ195" s="227"/>
      <c r="GK195" s="227"/>
      <c r="GL195" s="227"/>
      <c r="GM195" s="227"/>
      <c r="GN195" s="227"/>
      <c r="GO195" s="227"/>
      <c r="GP195" s="227"/>
      <c r="GQ195" s="227"/>
      <c r="GR195" s="227"/>
      <c r="GS195" s="227"/>
      <c r="GT195" s="227"/>
      <c r="GU195" s="227"/>
      <c r="GV195" s="227"/>
      <c r="GW195" s="227"/>
      <c r="GX195" s="227"/>
      <c r="GY195" s="227"/>
      <c r="GZ195" s="227"/>
      <c r="HA195" s="227"/>
      <c r="HB195" s="227"/>
      <c r="HC195" s="227"/>
      <c r="HD195" s="227"/>
      <c r="HE195" s="227"/>
      <c r="HF195" s="227"/>
      <c r="HG195" s="227"/>
      <c r="HH195" s="227"/>
      <c r="HI195" s="227"/>
      <c r="HJ195" s="227"/>
      <c r="HK195" s="227"/>
      <c r="HL195" s="227"/>
      <c r="HM195" s="227"/>
      <c r="HN195" s="227"/>
      <c r="HO195" s="227"/>
      <c r="HP195" s="227"/>
      <c r="HQ195" s="227"/>
      <c r="HR195" s="227"/>
      <c r="HS195" s="227"/>
      <c r="HT195" s="227"/>
      <c r="HU195" s="227"/>
      <c r="HV195" s="227"/>
      <c r="HW195" s="227"/>
      <c r="HX195" s="227"/>
      <c r="HY195" s="227"/>
      <c r="HZ195" s="227"/>
      <c r="IA195" s="227"/>
      <c r="IB195" s="227"/>
      <c r="IC195" s="227"/>
      <c r="ID195" s="227"/>
      <c r="IE195" s="227"/>
      <c r="IF195" s="227"/>
      <c r="IG195" s="227"/>
      <c r="IH195" s="227"/>
      <c r="II195" s="227"/>
      <c r="IJ195" s="227"/>
      <c r="IK195" s="227"/>
      <c r="IL195" s="227"/>
      <c r="IM195" s="227"/>
      <c r="IN195" s="227"/>
      <c r="IO195" s="227"/>
      <c r="IP195" s="227"/>
      <c r="IQ195" s="227"/>
      <c r="IR195" s="227"/>
      <c r="IS195" s="227"/>
      <c r="IT195" s="227"/>
      <c r="IU195" s="227"/>
      <c r="IV195" s="227"/>
      <c r="IW195" s="227"/>
      <c r="IX195" s="227"/>
      <c r="IY195" s="227"/>
      <c r="IZ195" s="227"/>
      <c r="JA195" s="227"/>
      <c r="JB195" s="227"/>
      <c r="JC195" s="227"/>
      <c r="JD195" s="227"/>
      <c r="JE195" s="227"/>
      <c r="JF195" s="227"/>
      <c r="JG195" s="227"/>
      <c r="JH195" s="227"/>
      <c r="JI195" s="227"/>
      <c r="JJ195" s="227"/>
      <c r="JK195" s="227"/>
      <c r="JL195" s="227"/>
      <c r="JM195" s="227"/>
      <c r="JN195" s="227"/>
      <c r="JO195" s="227"/>
      <c r="JP195" s="227"/>
      <c r="JQ195" s="227"/>
      <c r="JR195" s="227"/>
      <c r="JS195" s="227"/>
      <c r="JT195" s="227"/>
      <c r="JU195" s="227"/>
      <c r="JV195" s="227"/>
      <c r="JW195" s="227"/>
      <c r="JX195" s="227"/>
      <c r="JY195" s="227"/>
      <c r="JZ195" s="227"/>
      <c r="KA195" s="227"/>
      <c r="KB195" s="227"/>
      <c r="KC195" s="227"/>
      <c r="KD195" s="227"/>
      <c r="KE195" s="227"/>
      <c r="KF195" s="227"/>
      <c r="KG195" s="227"/>
      <c r="KH195" s="227"/>
      <c r="KI195" s="227"/>
      <c r="KJ195" s="227"/>
      <c r="KK195" s="227"/>
      <c r="KL195" s="227"/>
      <c r="KM195" s="227"/>
      <c r="KN195" s="227"/>
      <c r="KO195" s="227"/>
      <c r="KP195" s="227"/>
      <c r="KQ195" s="227"/>
      <c r="KR195" s="227"/>
      <c r="KS195" s="227"/>
      <c r="KT195" s="227"/>
      <c r="KU195" s="227"/>
      <c r="KV195" s="227"/>
      <c r="KW195" s="479"/>
    </row>
    <row r="196" spans="1:309" s="226" customFormat="1" ht="21" customHeight="1" thickBot="1">
      <c r="A196" s="109"/>
      <c r="B196" s="112">
        <v>190</v>
      </c>
      <c r="C196" s="116"/>
      <c r="D196" s="136" t="str">
        <f t="shared" si="17"/>
        <v/>
      </c>
      <c r="E196" s="138" t="str">
        <f t="shared" si="18"/>
        <v/>
      </c>
      <c r="F196" s="138" t="str">
        <f t="shared" si="19"/>
        <v/>
      </c>
      <c r="G196" s="138" t="str">
        <f t="shared" si="20"/>
        <v/>
      </c>
      <c r="H196" s="138" t="str">
        <f t="shared" si="21"/>
        <v/>
      </c>
      <c r="I196" s="228"/>
      <c r="J196" s="228"/>
      <c r="K196" s="228"/>
      <c r="L196" s="228"/>
      <c r="M196" s="228"/>
      <c r="N196" s="228"/>
      <c r="O196" s="228"/>
      <c r="P196" s="228"/>
      <c r="Q196" s="228"/>
      <c r="R196" s="228"/>
      <c r="S196" s="228"/>
      <c r="T196" s="228"/>
      <c r="U196" s="228"/>
      <c r="V196" s="228"/>
      <c r="W196" s="228"/>
      <c r="X196" s="228"/>
      <c r="Y196" s="228"/>
      <c r="Z196" s="228"/>
      <c r="AA196" s="228"/>
      <c r="AB196" s="228"/>
      <c r="AC196" s="228"/>
      <c r="AD196" s="228"/>
      <c r="AE196" s="228"/>
      <c r="AF196" s="228"/>
      <c r="AG196" s="228"/>
      <c r="AH196" s="228"/>
      <c r="AI196" s="228"/>
      <c r="AJ196" s="228"/>
      <c r="AK196" s="228"/>
      <c r="AL196" s="228"/>
      <c r="AM196" s="228"/>
      <c r="AN196" s="228"/>
      <c r="AO196" s="228"/>
      <c r="AP196" s="228"/>
      <c r="AQ196" s="228"/>
      <c r="AR196" s="228"/>
      <c r="AS196" s="228"/>
      <c r="AT196" s="228"/>
      <c r="AU196" s="228"/>
      <c r="AV196" s="228"/>
      <c r="AW196" s="228"/>
      <c r="AX196" s="228"/>
      <c r="AY196" s="228"/>
      <c r="AZ196" s="228"/>
      <c r="BA196" s="228"/>
      <c r="BB196" s="228"/>
      <c r="BC196" s="228"/>
      <c r="BD196" s="228"/>
      <c r="BE196" s="228"/>
      <c r="BF196" s="228"/>
      <c r="BG196" s="228"/>
      <c r="BH196" s="228"/>
      <c r="BI196" s="228"/>
      <c r="BJ196" s="228"/>
      <c r="BK196" s="228"/>
      <c r="BL196" s="228"/>
      <c r="BM196" s="228"/>
      <c r="BN196" s="228"/>
      <c r="BO196" s="228"/>
      <c r="BP196" s="228"/>
      <c r="BQ196" s="228"/>
      <c r="BR196" s="228"/>
      <c r="BS196" s="228"/>
      <c r="BT196" s="228"/>
      <c r="BU196" s="228"/>
      <c r="BV196" s="228"/>
      <c r="BW196" s="228"/>
      <c r="BX196" s="228"/>
      <c r="BY196" s="228"/>
      <c r="BZ196" s="228"/>
      <c r="CA196" s="228"/>
      <c r="CB196" s="228"/>
      <c r="CC196" s="228"/>
      <c r="CD196" s="228"/>
      <c r="CE196" s="228"/>
      <c r="CF196" s="228"/>
      <c r="CG196" s="228"/>
      <c r="CH196" s="228"/>
      <c r="CI196" s="228"/>
      <c r="CJ196" s="228"/>
      <c r="CK196" s="228"/>
      <c r="CL196" s="228"/>
      <c r="CM196" s="228"/>
      <c r="CN196" s="228"/>
      <c r="CO196" s="228"/>
      <c r="CP196" s="228"/>
      <c r="CQ196" s="228"/>
      <c r="CR196" s="228"/>
      <c r="CS196" s="228"/>
      <c r="CT196" s="228"/>
      <c r="CU196" s="228"/>
      <c r="CV196" s="228"/>
      <c r="CW196" s="228"/>
      <c r="CX196" s="228"/>
      <c r="CY196" s="228"/>
      <c r="CZ196" s="228"/>
      <c r="DA196" s="228"/>
      <c r="DB196" s="228"/>
      <c r="DC196" s="228"/>
      <c r="DD196" s="228"/>
      <c r="DE196" s="228"/>
      <c r="DF196" s="228"/>
      <c r="DG196" s="228"/>
      <c r="DH196" s="228"/>
      <c r="DI196" s="228"/>
      <c r="DJ196" s="228"/>
      <c r="DK196" s="228"/>
      <c r="DL196" s="228"/>
      <c r="DM196" s="228"/>
      <c r="DN196" s="228"/>
      <c r="DO196" s="228"/>
      <c r="DP196" s="228"/>
      <c r="DQ196" s="228"/>
      <c r="DR196" s="228"/>
      <c r="DS196" s="228"/>
      <c r="DT196" s="228"/>
      <c r="DU196" s="228"/>
      <c r="DV196" s="228"/>
      <c r="DW196" s="228"/>
      <c r="DX196" s="228"/>
      <c r="DY196" s="228"/>
      <c r="DZ196" s="228"/>
      <c r="EA196" s="228"/>
      <c r="EB196" s="228"/>
      <c r="EC196" s="228"/>
      <c r="ED196" s="228"/>
      <c r="EE196" s="228"/>
      <c r="EF196" s="228"/>
      <c r="EG196" s="228"/>
      <c r="EH196" s="228"/>
      <c r="EI196" s="228"/>
      <c r="EJ196" s="228"/>
      <c r="EK196" s="228"/>
      <c r="EL196" s="228"/>
      <c r="EM196" s="228"/>
      <c r="EN196" s="228"/>
      <c r="EO196" s="228"/>
      <c r="EP196" s="228"/>
      <c r="EQ196" s="228"/>
      <c r="ER196" s="228"/>
      <c r="ES196" s="228"/>
      <c r="ET196" s="228"/>
      <c r="EU196" s="228"/>
      <c r="EV196" s="228"/>
      <c r="EW196" s="228"/>
      <c r="EX196" s="228"/>
      <c r="EY196" s="228"/>
      <c r="EZ196" s="228"/>
      <c r="FA196" s="228"/>
      <c r="FB196" s="228"/>
      <c r="FC196" s="228"/>
      <c r="FD196" s="228"/>
      <c r="FE196" s="228"/>
      <c r="FF196" s="228"/>
      <c r="FG196" s="228"/>
      <c r="FH196" s="228"/>
      <c r="FI196" s="228"/>
      <c r="FJ196" s="228"/>
      <c r="FK196" s="228"/>
      <c r="FL196" s="228"/>
      <c r="FM196" s="228"/>
      <c r="FN196" s="228"/>
      <c r="FO196" s="228"/>
      <c r="FP196" s="228"/>
      <c r="FQ196" s="228"/>
      <c r="FR196" s="228"/>
      <c r="FS196" s="228"/>
      <c r="FT196" s="228"/>
      <c r="FU196" s="228"/>
      <c r="FV196" s="228"/>
      <c r="FW196" s="228"/>
      <c r="FX196" s="228"/>
      <c r="FY196" s="228"/>
      <c r="FZ196" s="228"/>
      <c r="GA196" s="228"/>
      <c r="GB196" s="228"/>
      <c r="GC196" s="228"/>
      <c r="GD196" s="228"/>
      <c r="GE196" s="228"/>
      <c r="GF196" s="228"/>
      <c r="GG196" s="228"/>
      <c r="GH196" s="228"/>
      <c r="GI196" s="228"/>
      <c r="GJ196" s="228"/>
      <c r="GK196" s="228"/>
      <c r="GL196" s="228"/>
      <c r="GM196" s="228"/>
      <c r="GN196" s="228"/>
      <c r="GO196" s="228"/>
      <c r="GP196" s="228"/>
      <c r="GQ196" s="228"/>
      <c r="GR196" s="228"/>
      <c r="GS196" s="228"/>
      <c r="GT196" s="228"/>
      <c r="GU196" s="228"/>
      <c r="GV196" s="228"/>
      <c r="GW196" s="228"/>
      <c r="GX196" s="228"/>
      <c r="GY196" s="228"/>
      <c r="GZ196" s="228"/>
      <c r="HA196" s="228"/>
      <c r="HB196" s="228"/>
      <c r="HC196" s="228"/>
      <c r="HD196" s="228"/>
      <c r="HE196" s="228"/>
      <c r="HF196" s="228"/>
      <c r="HG196" s="228"/>
      <c r="HH196" s="228"/>
      <c r="HI196" s="228"/>
      <c r="HJ196" s="228"/>
      <c r="HK196" s="228"/>
      <c r="HL196" s="228"/>
      <c r="HM196" s="228"/>
      <c r="HN196" s="228"/>
      <c r="HO196" s="228"/>
      <c r="HP196" s="228"/>
      <c r="HQ196" s="228"/>
      <c r="HR196" s="228"/>
      <c r="HS196" s="228"/>
      <c r="HT196" s="228"/>
      <c r="HU196" s="228"/>
      <c r="HV196" s="228"/>
      <c r="HW196" s="228"/>
      <c r="HX196" s="228"/>
      <c r="HY196" s="228"/>
      <c r="HZ196" s="228"/>
      <c r="IA196" s="228"/>
      <c r="IB196" s="228"/>
      <c r="IC196" s="228"/>
      <c r="ID196" s="228"/>
      <c r="IE196" s="228"/>
      <c r="IF196" s="228"/>
      <c r="IG196" s="228"/>
      <c r="IH196" s="228"/>
      <c r="II196" s="228"/>
      <c r="IJ196" s="228"/>
      <c r="IK196" s="228"/>
      <c r="IL196" s="228"/>
      <c r="IM196" s="228"/>
      <c r="IN196" s="228"/>
      <c r="IO196" s="228"/>
      <c r="IP196" s="228"/>
      <c r="IQ196" s="228"/>
      <c r="IR196" s="228"/>
      <c r="IS196" s="228"/>
      <c r="IT196" s="228"/>
      <c r="IU196" s="228"/>
      <c r="IV196" s="228"/>
      <c r="IW196" s="228"/>
      <c r="IX196" s="228"/>
      <c r="IY196" s="228"/>
      <c r="IZ196" s="228"/>
      <c r="JA196" s="228"/>
      <c r="JB196" s="228"/>
      <c r="JC196" s="228"/>
      <c r="JD196" s="228"/>
      <c r="JE196" s="228"/>
      <c r="JF196" s="228"/>
      <c r="JG196" s="228"/>
      <c r="JH196" s="228"/>
      <c r="JI196" s="228"/>
      <c r="JJ196" s="228"/>
      <c r="JK196" s="228"/>
      <c r="JL196" s="228"/>
      <c r="JM196" s="228"/>
      <c r="JN196" s="228"/>
      <c r="JO196" s="228"/>
      <c r="JP196" s="228"/>
      <c r="JQ196" s="228"/>
      <c r="JR196" s="228"/>
      <c r="JS196" s="228"/>
      <c r="JT196" s="228"/>
      <c r="JU196" s="228"/>
      <c r="JV196" s="228"/>
      <c r="JW196" s="228"/>
      <c r="JX196" s="228"/>
      <c r="JY196" s="228"/>
      <c r="JZ196" s="228"/>
      <c r="KA196" s="228"/>
      <c r="KB196" s="228"/>
      <c r="KC196" s="228"/>
      <c r="KD196" s="228"/>
      <c r="KE196" s="228"/>
      <c r="KF196" s="228"/>
      <c r="KG196" s="228"/>
      <c r="KH196" s="228"/>
      <c r="KI196" s="228"/>
      <c r="KJ196" s="228"/>
      <c r="KK196" s="228"/>
      <c r="KL196" s="228"/>
      <c r="KM196" s="228"/>
      <c r="KN196" s="228"/>
      <c r="KO196" s="228"/>
      <c r="KP196" s="228"/>
      <c r="KQ196" s="228"/>
      <c r="KR196" s="228"/>
      <c r="KS196" s="228"/>
      <c r="KT196" s="228"/>
      <c r="KU196" s="228"/>
      <c r="KV196" s="228"/>
      <c r="KW196" s="479"/>
    </row>
    <row r="197" spans="1:309" s="226" customFormat="1" ht="21" customHeight="1">
      <c r="A197" s="109"/>
      <c r="B197" s="112">
        <v>191</v>
      </c>
      <c r="C197" s="53"/>
      <c r="D197" s="132" t="str">
        <f t="shared" si="17"/>
        <v/>
      </c>
      <c r="E197" s="132" t="str">
        <f t="shared" si="18"/>
        <v/>
      </c>
      <c r="F197" s="132" t="str">
        <f t="shared" si="19"/>
        <v/>
      </c>
      <c r="G197" s="132" t="str">
        <f t="shared" si="20"/>
        <v/>
      </c>
      <c r="H197" s="213" t="str">
        <f t="shared" si="21"/>
        <v/>
      </c>
      <c r="I197" s="227"/>
      <c r="J197" s="227"/>
      <c r="K197" s="227"/>
      <c r="L197" s="227"/>
      <c r="M197" s="227"/>
      <c r="N197" s="227"/>
      <c r="O197" s="227"/>
      <c r="P197" s="227"/>
      <c r="Q197" s="227"/>
      <c r="R197" s="227"/>
      <c r="S197" s="227"/>
      <c r="T197" s="227"/>
      <c r="U197" s="227"/>
      <c r="V197" s="227"/>
      <c r="W197" s="227"/>
      <c r="X197" s="227"/>
      <c r="Y197" s="227"/>
      <c r="Z197" s="227"/>
      <c r="AA197" s="227"/>
      <c r="AB197" s="227"/>
      <c r="AC197" s="227"/>
      <c r="AD197" s="227"/>
      <c r="AE197" s="227"/>
      <c r="AF197" s="227"/>
      <c r="AG197" s="227"/>
      <c r="AH197" s="227"/>
      <c r="AI197" s="227"/>
      <c r="AJ197" s="227"/>
      <c r="AK197" s="227"/>
      <c r="AL197" s="227"/>
      <c r="AM197" s="227"/>
      <c r="AN197" s="227"/>
      <c r="AO197" s="227"/>
      <c r="AP197" s="227"/>
      <c r="AQ197" s="227"/>
      <c r="AR197" s="227"/>
      <c r="AS197" s="227"/>
      <c r="AT197" s="227"/>
      <c r="AU197" s="227"/>
      <c r="AV197" s="227"/>
      <c r="AW197" s="227"/>
      <c r="AX197" s="227"/>
      <c r="AY197" s="227"/>
      <c r="AZ197" s="227"/>
      <c r="BA197" s="227"/>
      <c r="BB197" s="227"/>
      <c r="BC197" s="227"/>
      <c r="BD197" s="227"/>
      <c r="BE197" s="227"/>
      <c r="BF197" s="227"/>
      <c r="BG197" s="227"/>
      <c r="BH197" s="227"/>
      <c r="BI197" s="227"/>
      <c r="BJ197" s="227"/>
      <c r="BK197" s="227"/>
      <c r="BL197" s="227"/>
      <c r="BM197" s="227"/>
      <c r="BN197" s="227"/>
      <c r="BO197" s="227"/>
      <c r="BP197" s="227"/>
      <c r="BQ197" s="227"/>
      <c r="BR197" s="227"/>
      <c r="BS197" s="227"/>
      <c r="BT197" s="227"/>
      <c r="BU197" s="227"/>
      <c r="BV197" s="227"/>
      <c r="BW197" s="227"/>
      <c r="BX197" s="227"/>
      <c r="BY197" s="227"/>
      <c r="BZ197" s="227"/>
      <c r="CA197" s="227"/>
      <c r="CB197" s="227"/>
      <c r="CC197" s="227"/>
      <c r="CD197" s="227"/>
      <c r="CE197" s="227"/>
      <c r="CF197" s="227"/>
      <c r="CG197" s="227"/>
      <c r="CH197" s="227"/>
      <c r="CI197" s="227"/>
      <c r="CJ197" s="227"/>
      <c r="CK197" s="227"/>
      <c r="CL197" s="227"/>
      <c r="CM197" s="227"/>
      <c r="CN197" s="227"/>
      <c r="CO197" s="227"/>
      <c r="CP197" s="227"/>
      <c r="CQ197" s="227"/>
      <c r="CR197" s="227"/>
      <c r="CS197" s="227"/>
      <c r="CT197" s="227"/>
      <c r="CU197" s="227"/>
      <c r="CV197" s="227"/>
      <c r="CW197" s="227"/>
      <c r="CX197" s="227"/>
      <c r="CY197" s="227"/>
      <c r="CZ197" s="227"/>
      <c r="DA197" s="227"/>
      <c r="DB197" s="227"/>
      <c r="DC197" s="227"/>
      <c r="DD197" s="227"/>
      <c r="DE197" s="227"/>
      <c r="DF197" s="227"/>
      <c r="DG197" s="227"/>
      <c r="DH197" s="227"/>
      <c r="DI197" s="227"/>
      <c r="DJ197" s="227"/>
      <c r="DK197" s="227"/>
      <c r="DL197" s="227"/>
      <c r="DM197" s="227"/>
      <c r="DN197" s="227"/>
      <c r="DO197" s="227"/>
      <c r="DP197" s="227"/>
      <c r="DQ197" s="227"/>
      <c r="DR197" s="227"/>
      <c r="DS197" s="227"/>
      <c r="DT197" s="227"/>
      <c r="DU197" s="227"/>
      <c r="DV197" s="227"/>
      <c r="DW197" s="227"/>
      <c r="DX197" s="227"/>
      <c r="DY197" s="227"/>
      <c r="DZ197" s="227"/>
      <c r="EA197" s="227"/>
      <c r="EB197" s="227"/>
      <c r="EC197" s="227"/>
      <c r="ED197" s="227"/>
      <c r="EE197" s="227"/>
      <c r="EF197" s="227"/>
      <c r="EG197" s="227"/>
      <c r="EH197" s="227"/>
      <c r="EI197" s="227"/>
      <c r="EJ197" s="227"/>
      <c r="EK197" s="227"/>
      <c r="EL197" s="227"/>
      <c r="EM197" s="227"/>
      <c r="EN197" s="227"/>
      <c r="EO197" s="227"/>
      <c r="EP197" s="227"/>
      <c r="EQ197" s="227"/>
      <c r="ER197" s="227"/>
      <c r="ES197" s="227"/>
      <c r="ET197" s="227"/>
      <c r="EU197" s="227"/>
      <c r="EV197" s="227"/>
      <c r="EW197" s="227"/>
      <c r="EX197" s="227"/>
      <c r="EY197" s="227"/>
      <c r="EZ197" s="227"/>
      <c r="FA197" s="227"/>
      <c r="FB197" s="227"/>
      <c r="FC197" s="227"/>
      <c r="FD197" s="227"/>
      <c r="FE197" s="227"/>
      <c r="FF197" s="227"/>
      <c r="FG197" s="227"/>
      <c r="FH197" s="227"/>
      <c r="FI197" s="227"/>
      <c r="FJ197" s="227"/>
      <c r="FK197" s="227"/>
      <c r="FL197" s="227"/>
      <c r="FM197" s="227"/>
      <c r="FN197" s="227"/>
      <c r="FO197" s="227"/>
      <c r="FP197" s="227"/>
      <c r="FQ197" s="227"/>
      <c r="FR197" s="227"/>
      <c r="FS197" s="227"/>
      <c r="FT197" s="227"/>
      <c r="FU197" s="227"/>
      <c r="FV197" s="227"/>
      <c r="FW197" s="227"/>
      <c r="FX197" s="227"/>
      <c r="FY197" s="227"/>
      <c r="FZ197" s="227"/>
      <c r="GA197" s="227"/>
      <c r="GB197" s="227"/>
      <c r="GC197" s="227"/>
      <c r="GD197" s="227"/>
      <c r="GE197" s="227"/>
      <c r="GF197" s="227"/>
      <c r="GG197" s="227"/>
      <c r="GH197" s="227"/>
      <c r="GI197" s="227"/>
      <c r="GJ197" s="227"/>
      <c r="GK197" s="227"/>
      <c r="GL197" s="227"/>
      <c r="GM197" s="227"/>
      <c r="GN197" s="227"/>
      <c r="GO197" s="227"/>
      <c r="GP197" s="227"/>
      <c r="GQ197" s="227"/>
      <c r="GR197" s="227"/>
      <c r="GS197" s="227"/>
      <c r="GT197" s="227"/>
      <c r="GU197" s="227"/>
      <c r="GV197" s="227"/>
      <c r="GW197" s="227"/>
      <c r="GX197" s="227"/>
      <c r="GY197" s="227"/>
      <c r="GZ197" s="227"/>
      <c r="HA197" s="227"/>
      <c r="HB197" s="227"/>
      <c r="HC197" s="227"/>
      <c r="HD197" s="227"/>
      <c r="HE197" s="227"/>
      <c r="HF197" s="227"/>
      <c r="HG197" s="227"/>
      <c r="HH197" s="227"/>
      <c r="HI197" s="227"/>
      <c r="HJ197" s="227"/>
      <c r="HK197" s="227"/>
      <c r="HL197" s="227"/>
      <c r="HM197" s="227"/>
      <c r="HN197" s="227"/>
      <c r="HO197" s="227"/>
      <c r="HP197" s="227"/>
      <c r="HQ197" s="227"/>
      <c r="HR197" s="227"/>
      <c r="HS197" s="227"/>
      <c r="HT197" s="227"/>
      <c r="HU197" s="227"/>
      <c r="HV197" s="227"/>
      <c r="HW197" s="227"/>
      <c r="HX197" s="227"/>
      <c r="HY197" s="227"/>
      <c r="HZ197" s="227"/>
      <c r="IA197" s="227"/>
      <c r="IB197" s="227"/>
      <c r="IC197" s="227"/>
      <c r="ID197" s="227"/>
      <c r="IE197" s="227"/>
      <c r="IF197" s="227"/>
      <c r="IG197" s="227"/>
      <c r="IH197" s="227"/>
      <c r="II197" s="227"/>
      <c r="IJ197" s="227"/>
      <c r="IK197" s="227"/>
      <c r="IL197" s="227"/>
      <c r="IM197" s="227"/>
      <c r="IN197" s="227"/>
      <c r="IO197" s="227"/>
      <c r="IP197" s="227"/>
      <c r="IQ197" s="227"/>
      <c r="IR197" s="227"/>
      <c r="IS197" s="227"/>
      <c r="IT197" s="227"/>
      <c r="IU197" s="227"/>
      <c r="IV197" s="227"/>
      <c r="IW197" s="227"/>
      <c r="IX197" s="227"/>
      <c r="IY197" s="227"/>
      <c r="IZ197" s="227"/>
      <c r="JA197" s="227"/>
      <c r="JB197" s="227"/>
      <c r="JC197" s="227"/>
      <c r="JD197" s="227"/>
      <c r="JE197" s="227"/>
      <c r="JF197" s="227"/>
      <c r="JG197" s="227"/>
      <c r="JH197" s="227"/>
      <c r="JI197" s="227"/>
      <c r="JJ197" s="227"/>
      <c r="JK197" s="227"/>
      <c r="JL197" s="227"/>
      <c r="JM197" s="227"/>
      <c r="JN197" s="227"/>
      <c r="JO197" s="227"/>
      <c r="JP197" s="227"/>
      <c r="JQ197" s="227"/>
      <c r="JR197" s="227"/>
      <c r="JS197" s="227"/>
      <c r="JT197" s="227"/>
      <c r="JU197" s="227"/>
      <c r="JV197" s="227"/>
      <c r="JW197" s="227"/>
      <c r="JX197" s="227"/>
      <c r="JY197" s="227"/>
      <c r="JZ197" s="227"/>
      <c r="KA197" s="227"/>
      <c r="KB197" s="227"/>
      <c r="KC197" s="227"/>
      <c r="KD197" s="227"/>
      <c r="KE197" s="227"/>
      <c r="KF197" s="227"/>
      <c r="KG197" s="227"/>
      <c r="KH197" s="227"/>
      <c r="KI197" s="227"/>
      <c r="KJ197" s="227"/>
      <c r="KK197" s="227"/>
      <c r="KL197" s="227"/>
      <c r="KM197" s="227"/>
      <c r="KN197" s="227"/>
      <c r="KO197" s="227"/>
      <c r="KP197" s="227"/>
      <c r="KQ197" s="227"/>
      <c r="KR197" s="227"/>
      <c r="KS197" s="227"/>
      <c r="KT197" s="227"/>
      <c r="KU197" s="227"/>
      <c r="KV197" s="227"/>
      <c r="KW197" s="479"/>
    </row>
    <row r="198" spans="1:309" s="226" customFormat="1" ht="21" customHeight="1" thickBot="1">
      <c r="A198" s="109"/>
      <c r="B198" s="112">
        <v>192</v>
      </c>
      <c r="C198" s="116"/>
      <c r="D198" s="136" t="str">
        <f t="shared" si="17"/>
        <v/>
      </c>
      <c r="E198" s="138" t="str">
        <f t="shared" si="18"/>
        <v/>
      </c>
      <c r="F198" s="138" t="str">
        <f t="shared" si="19"/>
        <v/>
      </c>
      <c r="G198" s="138" t="str">
        <f t="shared" si="20"/>
        <v/>
      </c>
      <c r="H198" s="138" t="str">
        <f t="shared" si="21"/>
        <v/>
      </c>
      <c r="I198" s="228"/>
      <c r="J198" s="228"/>
      <c r="K198" s="228"/>
      <c r="L198" s="228"/>
      <c r="M198" s="228"/>
      <c r="N198" s="228"/>
      <c r="O198" s="228"/>
      <c r="P198" s="228"/>
      <c r="Q198" s="228"/>
      <c r="R198" s="228"/>
      <c r="S198" s="228"/>
      <c r="T198" s="228"/>
      <c r="U198" s="228"/>
      <c r="V198" s="228"/>
      <c r="W198" s="228"/>
      <c r="X198" s="228"/>
      <c r="Y198" s="228"/>
      <c r="Z198" s="228"/>
      <c r="AA198" s="228"/>
      <c r="AB198" s="228"/>
      <c r="AC198" s="228"/>
      <c r="AD198" s="228"/>
      <c r="AE198" s="228"/>
      <c r="AF198" s="228"/>
      <c r="AG198" s="228"/>
      <c r="AH198" s="228"/>
      <c r="AI198" s="228"/>
      <c r="AJ198" s="228"/>
      <c r="AK198" s="228"/>
      <c r="AL198" s="228"/>
      <c r="AM198" s="228"/>
      <c r="AN198" s="228"/>
      <c r="AO198" s="228"/>
      <c r="AP198" s="228"/>
      <c r="AQ198" s="228"/>
      <c r="AR198" s="228"/>
      <c r="AS198" s="228"/>
      <c r="AT198" s="228"/>
      <c r="AU198" s="228"/>
      <c r="AV198" s="228"/>
      <c r="AW198" s="228"/>
      <c r="AX198" s="228"/>
      <c r="AY198" s="228"/>
      <c r="AZ198" s="228"/>
      <c r="BA198" s="228"/>
      <c r="BB198" s="228"/>
      <c r="BC198" s="228"/>
      <c r="BD198" s="228"/>
      <c r="BE198" s="228"/>
      <c r="BF198" s="228"/>
      <c r="BG198" s="228"/>
      <c r="BH198" s="228"/>
      <c r="BI198" s="228"/>
      <c r="BJ198" s="228"/>
      <c r="BK198" s="228"/>
      <c r="BL198" s="228"/>
      <c r="BM198" s="228"/>
      <c r="BN198" s="228"/>
      <c r="BO198" s="228"/>
      <c r="BP198" s="228"/>
      <c r="BQ198" s="228"/>
      <c r="BR198" s="228"/>
      <c r="BS198" s="228"/>
      <c r="BT198" s="228"/>
      <c r="BU198" s="228"/>
      <c r="BV198" s="228"/>
      <c r="BW198" s="228"/>
      <c r="BX198" s="228"/>
      <c r="BY198" s="228"/>
      <c r="BZ198" s="228"/>
      <c r="CA198" s="228"/>
      <c r="CB198" s="228"/>
      <c r="CC198" s="228"/>
      <c r="CD198" s="228"/>
      <c r="CE198" s="228"/>
      <c r="CF198" s="228"/>
      <c r="CG198" s="228"/>
      <c r="CH198" s="228"/>
      <c r="CI198" s="228"/>
      <c r="CJ198" s="228"/>
      <c r="CK198" s="228"/>
      <c r="CL198" s="228"/>
      <c r="CM198" s="228"/>
      <c r="CN198" s="228"/>
      <c r="CO198" s="228"/>
      <c r="CP198" s="228"/>
      <c r="CQ198" s="228"/>
      <c r="CR198" s="228"/>
      <c r="CS198" s="228"/>
      <c r="CT198" s="228"/>
      <c r="CU198" s="228"/>
      <c r="CV198" s="228"/>
      <c r="CW198" s="228"/>
      <c r="CX198" s="228"/>
      <c r="CY198" s="228"/>
      <c r="CZ198" s="228"/>
      <c r="DA198" s="228"/>
      <c r="DB198" s="228"/>
      <c r="DC198" s="228"/>
      <c r="DD198" s="228"/>
      <c r="DE198" s="228"/>
      <c r="DF198" s="228"/>
      <c r="DG198" s="228"/>
      <c r="DH198" s="228"/>
      <c r="DI198" s="228"/>
      <c r="DJ198" s="228"/>
      <c r="DK198" s="228"/>
      <c r="DL198" s="228"/>
      <c r="DM198" s="228"/>
      <c r="DN198" s="228"/>
      <c r="DO198" s="228"/>
      <c r="DP198" s="228"/>
      <c r="DQ198" s="228"/>
      <c r="DR198" s="228"/>
      <c r="DS198" s="228"/>
      <c r="DT198" s="228"/>
      <c r="DU198" s="228"/>
      <c r="DV198" s="228"/>
      <c r="DW198" s="228"/>
      <c r="DX198" s="228"/>
      <c r="DY198" s="228"/>
      <c r="DZ198" s="228"/>
      <c r="EA198" s="228"/>
      <c r="EB198" s="228"/>
      <c r="EC198" s="228"/>
      <c r="ED198" s="228"/>
      <c r="EE198" s="228"/>
      <c r="EF198" s="228"/>
      <c r="EG198" s="228"/>
      <c r="EH198" s="228"/>
      <c r="EI198" s="228"/>
      <c r="EJ198" s="228"/>
      <c r="EK198" s="228"/>
      <c r="EL198" s="228"/>
      <c r="EM198" s="228"/>
      <c r="EN198" s="228"/>
      <c r="EO198" s="228"/>
      <c r="EP198" s="228"/>
      <c r="EQ198" s="228"/>
      <c r="ER198" s="228"/>
      <c r="ES198" s="228"/>
      <c r="ET198" s="228"/>
      <c r="EU198" s="228"/>
      <c r="EV198" s="228"/>
      <c r="EW198" s="228"/>
      <c r="EX198" s="228"/>
      <c r="EY198" s="228"/>
      <c r="EZ198" s="228"/>
      <c r="FA198" s="228"/>
      <c r="FB198" s="228"/>
      <c r="FC198" s="228"/>
      <c r="FD198" s="228"/>
      <c r="FE198" s="228"/>
      <c r="FF198" s="228"/>
      <c r="FG198" s="228"/>
      <c r="FH198" s="228"/>
      <c r="FI198" s="228"/>
      <c r="FJ198" s="228"/>
      <c r="FK198" s="228"/>
      <c r="FL198" s="228"/>
      <c r="FM198" s="228"/>
      <c r="FN198" s="228"/>
      <c r="FO198" s="228"/>
      <c r="FP198" s="228"/>
      <c r="FQ198" s="228"/>
      <c r="FR198" s="228"/>
      <c r="FS198" s="228"/>
      <c r="FT198" s="228"/>
      <c r="FU198" s="228"/>
      <c r="FV198" s="228"/>
      <c r="FW198" s="228"/>
      <c r="FX198" s="228"/>
      <c r="FY198" s="228"/>
      <c r="FZ198" s="228"/>
      <c r="GA198" s="228"/>
      <c r="GB198" s="228"/>
      <c r="GC198" s="228"/>
      <c r="GD198" s="228"/>
      <c r="GE198" s="228"/>
      <c r="GF198" s="228"/>
      <c r="GG198" s="228"/>
      <c r="GH198" s="228"/>
      <c r="GI198" s="228"/>
      <c r="GJ198" s="228"/>
      <c r="GK198" s="228"/>
      <c r="GL198" s="228"/>
      <c r="GM198" s="228"/>
      <c r="GN198" s="228"/>
      <c r="GO198" s="228"/>
      <c r="GP198" s="228"/>
      <c r="GQ198" s="228"/>
      <c r="GR198" s="228"/>
      <c r="GS198" s="228"/>
      <c r="GT198" s="228"/>
      <c r="GU198" s="228"/>
      <c r="GV198" s="228"/>
      <c r="GW198" s="228"/>
      <c r="GX198" s="228"/>
      <c r="GY198" s="228"/>
      <c r="GZ198" s="228"/>
      <c r="HA198" s="228"/>
      <c r="HB198" s="228"/>
      <c r="HC198" s="228"/>
      <c r="HD198" s="228"/>
      <c r="HE198" s="228"/>
      <c r="HF198" s="228"/>
      <c r="HG198" s="228"/>
      <c r="HH198" s="228"/>
      <c r="HI198" s="228"/>
      <c r="HJ198" s="228"/>
      <c r="HK198" s="228"/>
      <c r="HL198" s="228"/>
      <c r="HM198" s="228"/>
      <c r="HN198" s="228"/>
      <c r="HO198" s="228"/>
      <c r="HP198" s="228"/>
      <c r="HQ198" s="228"/>
      <c r="HR198" s="228"/>
      <c r="HS198" s="228"/>
      <c r="HT198" s="228"/>
      <c r="HU198" s="228"/>
      <c r="HV198" s="228"/>
      <c r="HW198" s="228"/>
      <c r="HX198" s="228"/>
      <c r="HY198" s="228"/>
      <c r="HZ198" s="228"/>
      <c r="IA198" s="228"/>
      <c r="IB198" s="228"/>
      <c r="IC198" s="228"/>
      <c r="ID198" s="228"/>
      <c r="IE198" s="228"/>
      <c r="IF198" s="228"/>
      <c r="IG198" s="228"/>
      <c r="IH198" s="228"/>
      <c r="II198" s="228"/>
      <c r="IJ198" s="228"/>
      <c r="IK198" s="228"/>
      <c r="IL198" s="228"/>
      <c r="IM198" s="228"/>
      <c r="IN198" s="228"/>
      <c r="IO198" s="228"/>
      <c r="IP198" s="228"/>
      <c r="IQ198" s="228"/>
      <c r="IR198" s="228"/>
      <c r="IS198" s="228"/>
      <c r="IT198" s="228"/>
      <c r="IU198" s="228"/>
      <c r="IV198" s="228"/>
      <c r="IW198" s="228"/>
      <c r="IX198" s="228"/>
      <c r="IY198" s="228"/>
      <c r="IZ198" s="228"/>
      <c r="JA198" s="228"/>
      <c r="JB198" s="228"/>
      <c r="JC198" s="228"/>
      <c r="JD198" s="228"/>
      <c r="JE198" s="228"/>
      <c r="JF198" s="228"/>
      <c r="JG198" s="228"/>
      <c r="JH198" s="228"/>
      <c r="JI198" s="228"/>
      <c r="JJ198" s="228"/>
      <c r="JK198" s="228"/>
      <c r="JL198" s="228"/>
      <c r="JM198" s="228"/>
      <c r="JN198" s="228"/>
      <c r="JO198" s="228"/>
      <c r="JP198" s="228"/>
      <c r="JQ198" s="228"/>
      <c r="JR198" s="228"/>
      <c r="JS198" s="228"/>
      <c r="JT198" s="228"/>
      <c r="JU198" s="228"/>
      <c r="JV198" s="228"/>
      <c r="JW198" s="228"/>
      <c r="JX198" s="228"/>
      <c r="JY198" s="228"/>
      <c r="JZ198" s="228"/>
      <c r="KA198" s="228"/>
      <c r="KB198" s="228"/>
      <c r="KC198" s="228"/>
      <c r="KD198" s="228"/>
      <c r="KE198" s="228"/>
      <c r="KF198" s="228"/>
      <c r="KG198" s="228"/>
      <c r="KH198" s="228"/>
      <c r="KI198" s="228"/>
      <c r="KJ198" s="228"/>
      <c r="KK198" s="228"/>
      <c r="KL198" s="228"/>
      <c r="KM198" s="228"/>
      <c r="KN198" s="228"/>
      <c r="KO198" s="228"/>
      <c r="KP198" s="228"/>
      <c r="KQ198" s="228"/>
      <c r="KR198" s="228"/>
      <c r="KS198" s="228"/>
      <c r="KT198" s="228"/>
      <c r="KU198" s="228"/>
      <c r="KV198" s="228"/>
      <c r="KW198" s="479"/>
    </row>
    <row r="199" spans="1:309" s="226" customFormat="1" ht="21" customHeight="1">
      <c r="A199" s="109"/>
      <c r="B199" s="112">
        <v>193</v>
      </c>
      <c r="C199" s="53"/>
      <c r="D199" s="132" t="str">
        <f t="shared" ref="D199:D228" si="22">_xlfn.IFNA(VLOOKUP(C199,detailsof_programs,2,FALSE),"")</f>
        <v/>
      </c>
      <c r="E199" s="132" t="str">
        <f t="shared" ref="E199:E262" si="23">_xlfn.IFNA(VLOOKUP(C199,detailsof_programs,6,FALSE),"")</f>
        <v/>
      </c>
      <c r="F199" s="132" t="str">
        <f t="shared" ref="F199:F262" si="24">_xlfn.IFNA(VLOOKUP(C199,detailsof_programs,4,FALSE),"")</f>
        <v/>
      </c>
      <c r="G199" s="132" t="str">
        <f t="shared" ref="G199:G262" si="25">_xlfn.IFNA(VLOOKUP(C199,detailsof_programs,5,FALSE),"")</f>
        <v/>
      </c>
      <c r="H199" s="213" t="str">
        <f t="shared" ref="H199:H228" si="26">_xlfn.IFNA(VLOOKUP(C199,detailsof_programs,3,FALSE),"")</f>
        <v/>
      </c>
      <c r="I199" s="227"/>
      <c r="J199" s="227"/>
      <c r="K199" s="227"/>
      <c r="L199" s="227"/>
      <c r="M199" s="227"/>
      <c r="N199" s="227"/>
      <c r="O199" s="227"/>
      <c r="P199" s="227"/>
      <c r="Q199" s="227"/>
      <c r="R199" s="227"/>
      <c r="S199" s="227"/>
      <c r="T199" s="227"/>
      <c r="U199" s="227"/>
      <c r="V199" s="227"/>
      <c r="W199" s="227"/>
      <c r="X199" s="227"/>
      <c r="Y199" s="227"/>
      <c r="Z199" s="227"/>
      <c r="AA199" s="227"/>
      <c r="AB199" s="227"/>
      <c r="AC199" s="227"/>
      <c r="AD199" s="227"/>
      <c r="AE199" s="227"/>
      <c r="AF199" s="227"/>
      <c r="AG199" s="227"/>
      <c r="AH199" s="227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  <c r="AW199" s="227"/>
      <c r="AX199" s="227"/>
      <c r="AY199" s="227"/>
      <c r="AZ199" s="227"/>
      <c r="BA199" s="227"/>
      <c r="BB199" s="227"/>
      <c r="BC199" s="227"/>
      <c r="BD199" s="227"/>
      <c r="BE199" s="227"/>
      <c r="BF199" s="227"/>
      <c r="BG199" s="227"/>
      <c r="BH199" s="227"/>
      <c r="BI199" s="227"/>
      <c r="BJ199" s="227"/>
      <c r="BK199" s="227"/>
      <c r="BL199" s="227"/>
      <c r="BM199" s="227"/>
      <c r="BN199" s="227"/>
      <c r="BO199" s="227"/>
      <c r="BP199" s="227"/>
      <c r="BQ199" s="227"/>
      <c r="BR199" s="227"/>
      <c r="BS199" s="227"/>
      <c r="BT199" s="227"/>
      <c r="BU199" s="227"/>
      <c r="BV199" s="227"/>
      <c r="BW199" s="227"/>
      <c r="BX199" s="227"/>
      <c r="BY199" s="227"/>
      <c r="BZ199" s="227"/>
      <c r="CA199" s="227"/>
      <c r="CB199" s="227"/>
      <c r="CC199" s="227"/>
      <c r="CD199" s="227"/>
      <c r="CE199" s="227"/>
      <c r="CF199" s="227"/>
      <c r="CG199" s="227"/>
      <c r="CH199" s="227"/>
      <c r="CI199" s="227"/>
      <c r="CJ199" s="227"/>
      <c r="CK199" s="227"/>
      <c r="CL199" s="227"/>
      <c r="CM199" s="227"/>
      <c r="CN199" s="227"/>
      <c r="CO199" s="227"/>
      <c r="CP199" s="227"/>
      <c r="CQ199" s="227"/>
      <c r="CR199" s="227"/>
      <c r="CS199" s="227"/>
      <c r="CT199" s="227"/>
      <c r="CU199" s="227"/>
      <c r="CV199" s="227"/>
      <c r="CW199" s="227"/>
      <c r="CX199" s="227"/>
      <c r="CY199" s="227"/>
      <c r="CZ199" s="227"/>
      <c r="DA199" s="227"/>
      <c r="DB199" s="227"/>
      <c r="DC199" s="227"/>
      <c r="DD199" s="227"/>
      <c r="DE199" s="227"/>
      <c r="DF199" s="227"/>
      <c r="DG199" s="227"/>
      <c r="DH199" s="227"/>
      <c r="DI199" s="227"/>
      <c r="DJ199" s="227"/>
      <c r="DK199" s="227"/>
      <c r="DL199" s="227"/>
      <c r="DM199" s="227"/>
      <c r="DN199" s="227"/>
      <c r="DO199" s="227"/>
      <c r="DP199" s="227"/>
      <c r="DQ199" s="227"/>
      <c r="DR199" s="227"/>
      <c r="DS199" s="227"/>
      <c r="DT199" s="227"/>
      <c r="DU199" s="227"/>
      <c r="DV199" s="227"/>
      <c r="DW199" s="227"/>
      <c r="DX199" s="227"/>
      <c r="DY199" s="227"/>
      <c r="DZ199" s="227"/>
      <c r="EA199" s="227"/>
      <c r="EB199" s="227"/>
      <c r="EC199" s="227"/>
      <c r="ED199" s="227"/>
      <c r="EE199" s="227"/>
      <c r="EF199" s="227"/>
      <c r="EG199" s="227"/>
      <c r="EH199" s="227"/>
      <c r="EI199" s="227"/>
      <c r="EJ199" s="227"/>
      <c r="EK199" s="227"/>
      <c r="EL199" s="227"/>
      <c r="EM199" s="227"/>
      <c r="EN199" s="227"/>
      <c r="EO199" s="227"/>
      <c r="EP199" s="227"/>
      <c r="EQ199" s="227"/>
      <c r="ER199" s="227"/>
      <c r="ES199" s="227"/>
      <c r="ET199" s="227"/>
      <c r="EU199" s="227"/>
      <c r="EV199" s="227"/>
      <c r="EW199" s="227"/>
      <c r="EX199" s="227"/>
      <c r="EY199" s="227"/>
      <c r="EZ199" s="227"/>
      <c r="FA199" s="227"/>
      <c r="FB199" s="227"/>
      <c r="FC199" s="227"/>
      <c r="FD199" s="227"/>
      <c r="FE199" s="227"/>
      <c r="FF199" s="227"/>
      <c r="FG199" s="227"/>
      <c r="FH199" s="227"/>
      <c r="FI199" s="227"/>
      <c r="FJ199" s="227"/>
      <c r="FK199" s="227"/>
      <c r="FL199" s="227"/>
      <c r="FM199" s="227"/>
      <c r="FN199" s="227"/>
      <c r="FO199" s="227"/>
      <c r="FP199" s="227"/>
      <c r="FQ199" s="227"/>
      <c r="FR199" s="227"/>
      <c r="FS199" s="227"/>
      <c r="FT199" s="227"/>
      <c r="FU199" s="227"/>
      <c r="FV199" s="227"/>
      <c r="FW199" s="227"/>
      <c r="FX199" s="227"/>
      <c r="FY199" s="227"/>
      <c r="FZ199" s="227"/>
      <c r="GA199" s="227"/>
      <c r="GB199" s="227"/>
      <c r="GC199" s="227"/>
      <c r="GD199" s="227"/>
      <c r="GE199" s="227"/>
      <c r="GF199" s="227"/>
      <c r="GG199" s="227"/>
      <c r="GH199" s="227"/>
      <c r="GI199" s="227"/>
      <c r="GJ199" s="227"/>
      <c r="GK199" s="227"/>
      <c r="GL199" s="227"/>
      <c r="GM199" s="227"/>
      <c r="GN199" s="227"/>
      <c r="GO199" s="227"/>
      <c r="GP199" s="227"/>
      <c r="GQ199" s="227"/>
      <c r="GR199" s="227"/>
      <c r="GS199" s="227"/>
      <c r="GT199" s="227"/>
      <c r="GU199" s="227"/>
      <c r="GV199" s="227"/>
      <c r="GW199" s="227"/>
      <c r="GX199" s="227"/>
      <c r="GY199" s="227"/>
      <c r="GZ199" s="227"/>
      <c r="HA199" s="227"/>
      <c r="HB199" s="227"/>
      <c r="HC199" s="227"/>
      <c r="HD199" s="227"/>
      <c r="HE199" s="227"/>
      <c r="HF199" s="227"/>
      <c r="HG199" s="227"/>
      <c r="HH199" s="227"/>
      <c r="HI199" s="227"/>
      <c r="HJ199" s="227"/>
      <c r="HK199" s="227"/>
      <c r="HL199" s="227"/>
      <c r="HM199" s="227"/>
      <c r="HN199" s="227"/>
      <c r="HO199" s="227"/>
      <c r="HP199" s="227"/>
      <c r="HQ199" s="227"/>
      <c r="HR199" s="227"/>
      <c r="HS199" s="227"/>
      <c r="HT199" s="227"/>
      <c r="HU199" s="227"/>
      <c r="HV199" s="227"/>
      <c r="HW199" s="227"/>
      <c r="HX199" s="227"/>
      <c r="HY199" s="227"/>
      <c r="HZ199" s="227"/>
      <c r="IA199" s="227"/>
      <c r="IB199" s="227"/>
      <c r="IC199" s="227"/>
      <c r="ID199" s="227"/>
      <c r="IE199" s="227"/>
      <c r="IF199" s="227"/>
      <c r="IG199" s="227"/>
      <c r="IH199" s="227"/>
      <c r="II199" s="227"/>
      <c r="IJ199" s="227"/>
      <c r="IK199" s="227"/>
      <c r="IL199" s="227"/>
      <c r="IM199" s="227"/>
      <c r="IN199" s="227"/>
      <c r="IO199" s="227"/>
      <c r="IP199" s="227"/>
      <c r="IQ199" s="227"/>
      <c r="IR199" s="227"/>
      <c r="IS199" s="227"/>
      <c r="IT199" s="227"/>
      <c r="IU199" s="227"/>
      <c r="IV199" s="227"/>
      <c r="IW199" s="227"/>
      <c r="IX199" s="227"/>
      <c r="IY199" s="227"/>
      <c r="IZ199" s="227"/>
      <c r="JA199" s="227"/>
      <c r="JB199" s="227"/>
      <c r="JC199" s="227"/>
      <c r="JD199" s="227"/>
      <c r="JE199" s="227"/>
      <c r="JF199" s="227"/>
      <c r="JG199" s="227"/>
      <c r="JH199" s="227"/>
      <c r="JI199" s="227"/>
      <c r="JJ199" s="227"/>
      <c r="JK199" s="227"/>
      <c r="JL199" s="227"/>
      <c r="JM199" s="227"/>
      <c r="JN199" s="227"/>
      <c r="JO199" s="227"/>
      <c r="JP199" s="227"/>
      <c r="JQ199" s="227"/>
      <c r="JR199" s="227"/>
      <c r="JS199" s="227"/>
      <c r="JT199" s="227"/>
      <c r="JU199" s="227"/>
      <c r="JV199" s="227"/>
      <c r="JW199" s="227"/>
      <c r="JX199" s="227"/>
      <c r="JY199" s="227"/>
      <c r="JZ199" s="227"/>
      <c r="KA199" s="227"/>
      <c r="KB199" s="227"/>
      <c r="KC199" s="227"/>
      <c r="KD199" s="227"/>
      <c r="KE199" s="227"/>
      <c r="KF199" s="227"/>
      <c r="KG199" s="227"/>
      <c r="KH199" s="227"/>
      <c r="KI199" s="227"/>
      <c r="KJ199" s="227"/>
      <c r="KK199" s="227"/>
      <c r="KL199" s="227"/>
      <c r="KM199" s="227"/>
      <c r="KN199" s="227"/>
      <c r="KO199" s="227"/>
      <c r="KP199" s="227"/>
      <c r="KQ199" s="227"/>
      <c r="KR199" s="227"/>
      <c r="KS199" s="227"/>
      <c r="KT199" s="227"/>
      <c r="KU199" s="227"/>
      <c r="KV199" s="227"/>
      <c r="KW199" s="479"/>
    </row>
    <row r="200" spans="1:309" s="226" customFormat="1" ht="21" customHeight="1" thickBot="1">
      <c r="A200" s="109"/>
      <c r="B200" s="112">
        <v>194</v>
      </c>
      <c r="C200" s="116"/>
      <c r="D200" s="136" t="str">
        <f t="shared" si="22"/>
        <v/>
      </c>
      <c r="E200" s="138" t="str">
        <f t="shared" si="23"/>
        <v/>
      </c>
      <c r="F200" s="138" t="str">
        <f t="shared" si="24"/>
        <v/>
      </c>
      <c r="G200" s="138" t="str">
        <f t="shared" si="25"/>
        <v/>
      </c>
      <c r="H200" s="138" t="str">
        <f t="shared" si="26"/>
        <v/>
      </c>
      <c r="I200" s="228"/>
      <c r="J200" s="228"/>
      <c r="K200" s="228"/>
      <c r="L200" s="228"/>
      <c r="M200" s="228"/>
      <c r="N200" s="228"/>
      <c r="O200" s="228"/>
      <c r="P200" s="228"/>
      <c r="Q200" s="228"/>
      <c r="R200" s="228"/>
      <c r="S200" s="228"/>
      <c r="T200" s="228"/>
      <c r="U200" s="228"/>
      <c r="V200" s="228"/>
      <c r="W200" s="228"/>
      <c r="X200" s="228"/>
      <c r="Y200" s="228"/>
      <c r="Z200" s="228"/>
      <c r="AA200" s="228"/>
      <c r="AB200" s="228"/>
      <c r="AC200" s="228"/>
      <c r="AD200" s="228"/>
      <c r="AE200" s="228"/>
      <c r="AF200" s="228"/>
      <c r="AG200" s="228"/>
      <c r="AH200" s="228"/>
      <c r="AI200" s="228"/>
      <c r="AJ200" s="228"/>
      <c r="AK200" s="228"/>
      <c r="AL200" s="228"/>
      <c r="AM200" s="228"/>
      <c r="AN200" s="228"/>
      <c r="AO200" s="228"/>
      <c r="AP200" s="228"/>
      <c r="AQ200" s="228"/>
      <c r="AR200" s="228"/>
      <c r="AS200" s="228"/>
      <c r="AT200" s="228"/>
      <c r="AU200" s="228"/>
      <c r="AV200" s="228"/>
      <c r="AW200" s="228"/>
      <c r="AX200" s="228"/>
      <c r="AY200" s="228"/>
      <c r="AZ200" s="228"/>
      <c r="BA200" s="228"/>
      <c r="BB200" s="228"/>
      <c r="BC200" s="228"/>
      <c r="BD200" s="228"/>
      <c r="BE200" s="228"/>
      <c r="BF200" s="228"/>
      <c r="BG200" s="228"/>
      <c r="BH200" s="228"/>
      <c r="BI200" s="228"/>
      <c r="BJ200" s="228"/>
      <c r="BK200" s="228"/>
      <c r="BL200" s="228"/>
      <c r="BM200" s="228"/>
      <c r="BN200" s="228"/>
      <c r="BO200" s="228"/>
      <c r="BP200" s="228"/>
      <c r="BQ200" s="228"/>
      <c r="BR200" s="228"/>
      <c r="BS200" s="228"/>
      <c r="BT200" s="228"/>
      <c r="BU200" s="228"/>
      <c r="BV200" s="228"/>
      <c r="BW200" s="228"/>
      <c r="BX200" s="228"/>
      <c r="BY200" s="228"/>
      <c r="BZ200" s="228"/>
      <c r="CA200" s="228"/>
      <c r="CB200" s="228"/>
      <c r="CC200" s="228"/>
      <c r="CD200" s="228"/>
      <c r="CE200" s="228"/>
      <c r="CF200" s="228"/>
      <c r="CG200" s="228"/>
      <c r="CH200" s="228"/>
      <c r="CI200" s="228"/>
      <c r="CJ200" s="228"/>
      <c r="CK200" s="228"/>
      <c r="CL200" s="228"/>
      <c r="CM200" s="228"/>
      <c r="CN200" s="228"/>
      <c r="CO200" s="228"/>
      <c r="CP200" s="228"/>
      <c r="CQ200" s="228"/>
      <c r="CR200" s="228"/>
      <c r="CS200" s="228"/>
      <c r="CT200" s="228"/>
      <c r="CU200" s="228"/>
      <c r="CV200" s="228"/>
      <c r="CW200" s="228"/>
      <c r="CX200" s="228"/>
      <c r="CY200" s="228"/>
      <c r="CZ200" s="228"/>
      <c r="DA200" s="228"/>
      <c r="DB200" s="228"/>
      <c r="DC200" s="228"/>
      <c r="DD200" s="228"/>
      <c r="DE200" s="228"/>
      <c r="DF200" s="228"/>
      <c r="DG200" s="228"/>
      <c r="DH200" s="228"/>
      <c r="DI200" s="228"/>
      <c r="DJ200" s="228"/>
      <c r="DK200" s="228"/>
      <c r="DL200" s="228"/>
      <c r="DM200" s="228"/>
      <c r="DN200" s="228"/>
      <c r="DO200" s="228"/>
      <c r="DP200" s="228"/>
      <c r="DQ200" s="228"/>
      <c r="DR200" s="228"/>
      <c r="DS200" s="228"/>
      <c r="DT200" s="228"/>
      <c r="DU200" s="228"/>
      <c r="DV200" s="228"/>
      <c r="DW200" s="228"/>
      <c r="DX200" s="228"/>
      <c r="DY200" s="228"/>
      <c r="DZ200" s="228"/>
      <c r="EA200" s="228"/>
      <c r="EB200" s="228"/>
      <c r="EC200" s="228"/>
      <c r="ED200" s="228"/>
      <c r="EE200" s="228"/>
      <c r="EF200" s="228"/>
      <c r="EG200" s="228"/>
      <c r="EH200" s="228"/>
      <c r="EI200" s="228"/>
      <c r="EJ200" s="228"/>
      <c r="EK200" s="228"/>
      <c r="EL200" s="228"/>
      <c r="EM200" s="228"/>
      <c r="EN200" s="228"/>
      <c r="EO200" s="228"/>
      <c r="EP200" s="228"/>
      <c r="EQ200" s="228"/>
      <c r="ER200" s="228"/>
      <c r="ES200" s="228"/>
      <c r="ET200" s="228"/>
      <c r="EU200" s="228"/>
      <c r="EV200" s="228"/>
      <c r="EW200" s="228"/>
      <c r="EX200" s="228"/>
      <c r="EY200" s="228"/>
      <c r="EZ200" s="228"/>
      <c r="FA200" s="228"/>
      <c r="FB200" s="228"/>
      <c r="FC200" s="228"/>
      <c r="FD200" s="228"/>
      <c r="FE200" s="228"/>
      <c r="FF200" s="228"/>
      <c r="FG200" s="228"/>
      <c r="FH200" s="228"/>
      <c r="FI200" s="228"/>
      <c r="FJ200" s="228"/>
      <c r="FK200" s="228"/>
      <c r="FL200" s="228"/>
      <c r="FM200" s="228"/>
      <c r="FN200" s="228"/>
      <c r="FO200" s="228"/>
      <c r="FP200" s="228"/>
      <c r="FQ200" s="228"/>
      <c r="FR200" s="228"/>
      <c r="FS200" s="228"/>
      <c r="FT200" s="228"/>
      <c r="FU200" s="228"/>
      <c r="FV200" s="228"/>
      <c r="FW200" s="228"/>
      <c r="FX200" s="228"/>
      <c r="FY200" s="228"/>
      <c r="FZ200" s="228"/>
      <c r="GA200" s="228"/>
      <c r="GB200" s="228"/>
      <c r="GC200" s="228"/>
      <c r="GD200" s="228"/>
      <c r="GE200" s="228"/>
      <c r="GF200" s="228"/>
      <c r="GG200" s="228"/>
      <c r="GH200" s="228"/>
      <c r="GI200" s="228"/>
      <c r="GJ200" s="228"/>
      <c r="GK200" s="228"/>
      <c r="GL200" s="228"/>
      <c r="GM200" s="228"/>
      <c r="GN200" s="228"/>
      <c r="GO200" s="228"/>
      <c r="GP200" s="228"/>
      <c r="GQ200" s="228"/>
      <c r="GR200" s="228"/>
      <c r="GS200" s="228"/>
      <c r="GT200" s="228"/>
      <c r="GU200" s="228"/>
      <c r="GV200" s="228"/>
      <c r="GW200" s="228"/>
      <c r="GX200" s="228"/>
      <c r="GY200" s="228"/>
      <c r="GZ200" s="228"/>
      <c r="HA200" s="228"/>
      <c r="HB200" s="228"/>
      <c r="HC200" s="228"/>
      <c r="HD200" s="228"/>
      <c r="HE200" s="228"/>
      <c r="HF200" s="228"/>
      <c r="HG200" s="228"/>
      <c r="HH200" s="228"/>
      <c r="HI200" s="228"/>
      <c r="HJ200" s="228"/>
      <c r="HK200" s="228"/>
      <c r="HL200" s="228"/>
      <c r="HM200" s="228"/>
      <c r="HN200" s="228"/>
      <c r="HO200" s="228"/>
      <c r="HP200" s="228"/>
      <c r="HQ200" s="228"/>
      <c r="HR200" s="228"/>
      <c r="HS200" s="228"/>
      <c r="HT200" s="228"/>
      <c r="HU200" s="228"/>
      <c r="HV200" s="228"/>
      <c r="HW200" s="228"/>
      <c r="HX200" s="228"/>
      <c r="HY200" s="228"/>
      <c r="HZ200" s="228"/>
      <c r="IA200" s="228"/>
      <c r="IB200" s="228"/>
      <c r="IC200" s="228"/>
      <c r="ID200" s="228"/>
      <c r="IE200" s="228"/>
      <c r="IF200" s="228"/>
      <c r="IG200" s="228"/>
      <c r="IH200" s="228"/>
      <c r="II200" s="228"/>
      <c r="IJ200" s="228"/>
      <c r="IK200" s="228"/>
      <c r="IL200" s="228"/>
      <c r="IM200" s="228"/>
      <c r="IN200" s="228"/>
      <c r="IO200" s="228"/>
      <c r="IP200" s="228"/>
      <c r="IQ200" s="228"/>
      <c r="IR200" s="228"/>
      <c r="IS200" s="228"/>
      <c r="IT200" s="228"/>
      <c r="IU200" s="228"/>
      <c r="IV200" s="228"/>
      <c r="IW200" s="228"/>
      <c r="IX200" s="228"/>
      <c r="IY200" s="228"/>
      <c r="IZ200" s="228"/>
      <c r="JA200" s="228"/>
      <c r="JB200" s="228"/>
      <c r="JC200" s="228"/>
      <c r="JD200" s="228"/>
      <c r="JE200" s="228"/>
      <c r="JF200" s="228"/>
      <c r="JG200" s="228"/>
      <c r="JH200" s="228"/>
      <c r="JI200" s="228"/>
      <c r="JJ200" s="228"/>
      <c r="JK200" s="228"/>
      <c r="JL200" s="228"/>
      <c r="JM200" s="228"/>
      <c r="JN200" s="228"/>
      <c r="JO200" s="228"/>
      <c r="JP200" s="228"/>
      <c r="JQ200" s="228"/>
      <c r="JR200" s="228"/>
      <c r="JS200" s="228"/>
      <c r="JT200" s="228"/>
      <c r="JU200" s="228"/>
      <c r="JV200" s="228"/>
      <c r="JW200" s="228"/>
      <c r="JX200" s="228"/>
      <c r="JY200" s="228"/>
      <c r="JZ200" s="228"/>
      <c r="KA200" s="228"/>
      <c r="KB200" s="228"/>
      <c r="KC200" s="228"/>
      <c r="KD200" s="228"/>
      <c r="KE200" s="228"/>
      <c r="KF200" s="228"/>
      <c r="KG200" s="228"/>
      <c r="KH200" s="228"/>
      <c r="KI200" s="228"/>
      <c r="KJ200" s="228"/>
      <c r="KK200" s="228"/>
      <c r="KL200" s="228"/>
      <c r="KM200" s="228"/>
      <c r="KN200" s="228"/>
      <c r="KO200" s="228"/>
      <c r="KP200" s="228"/>
      <c r="KQ200" s="228"/>
      <c r="KR200" s="228"/>
      <c r="KS200" s="228"/>
      <c r="KT200" s="228"/>
      <c r="KU200" s="228"/>
      <c r="KV200" s="228"/>
      <c r="KW200" s="479"/>
    </row>
    <row r="201" spans="1:309" s="226" customFormat="1" ht="21" customHeight="1">
      <c r="A201" s="109"/>
      <c r="B201" s="112">
        <v>195</v>
      </c>
      <c r="C201" s="53"/>
      <c r="D201" s="132" t="str">
        <f t="shared" si="22"/>
        <v/>
      </c>
      <c r="E201" s="132" t="str">
        <f t="shared" si="23"/>
        <v/>
      </c>
      <c r="F201" s="132" t="str">
        <f t="shared" si="24"/>
        <v/>
      </c>
      <c r="G201" s="132" t="str">
        <f t="shared" si="25"/>
        <v/>
      </c>
      <c r="H201" s="213" t="str">
        <f t="shared" si="26"/>
        <v/>
      </c>
      <c r="I201" s="227"/>
      <c r="J201" s="227"/>
      <c r="K201" s="227"/>
      <c r="L201" s="227"/>
      <c r="M201" s="227"/>
      <c r="N201" s="227"/>
      <c r="O201" s="227"/>
      <c r="P201" s="227"/>
      <c r="Q201" s="227"/>
      <c r="R201" s="227"/>
      <c r="S201" s="227"/>
      <c r="T201" s="227"/>
      <c r="U201" s="227"/>
      <c r="V201" s="227"/>
      <c r="W201" s="227"/>
      <c r="X201" s="227"/>
      <c r="Y201" s="227"/>
      <c r="Z201" s="227"/>
      <c r="AA201" s="227"/>
      <c r="AB201" s="227"/>
      <c r="AC201" s="227"/>
      <c r="AD201" s="227"/>
      <c r="AE201" s="227"/>
      <c r="AF201" s="227"/>
      <c r="AG201" s="227"/>
      <c r="AH201" s="227"/>
      <c r="AI201" s="227"/>
      <c r="AJ201" s="227"/>
      <c r="AK201" s="227"/>
      <c r="AL201" s="227"/>
      <c r="AM201" s="227"/>
      <c r="AN201" s="227"/>
      <c r="AO201" s="227"/>
      <c r="AP201" s="227"/>
      <c r="AQ201" s="227"/>
      <c r="AR201" s="227"/>
      <c r="AS201" s="227"/>
      <c r="AT201" s="227"/>
      <c r="AU201" s="227"/>
      <c r="AV201" s="227"/>
      <c r="AW201" s="227"/>
      <c r="AX201" s="227"/>
      <c r="AY201" s="227"/>
      <c r="AZ201" s="227"/>
      <c r="BA201" s="227"/>
      <c r="BB201" s="227"/>
      <c r="BC201" s="227"/>
      <c r="BD201" s="227"/>
      <c r="BE201" s="227"/>
      <c r="BF201" s="227"/>
      <c r="BG201" s="227"/>
      <c r="BH201" s="227"/>
      <c r="BI201" s="227"/>
      <c r="BJ201" s="227"/>
      <c r="BK201" s="227"/>
      <c r="BL201" s="227"/>
      <c r="BM201" s="227"/>
      <c r="BN201" s="227"/>
      <c r="BO201" s="227"/>
      <c r="BP201" s="227"/>
      <c r="BQ201" s="227"/>
      <c r="BR201" s="227"/>
      <c r="BS201" s="227"/>
      <c r="BT201" s="227"/>
      <c r="BU201" s="227"/>
      <c r="BV201" s="227"/>
      <c r="BW201" s="227"/>
      <c r="BX201" s="227"/>
      <c r="BY201" s="227"/>
      <c r="BZ201" s="227"/>
      <c r="CA201" s="227"/>
      <c r="CB201" s="227"/>
      <c r="CC201" s="227"/>
      <c r="CD201" s="227"/>
      <c r="CE201" s="227"/>
      <c r="CF201" s="227"/>
      <c r="CG201" s="227"/>
      <c r="CH201" s="227"/>
      <c r="CI201" s="227"/>
      <c r="CJ201" s="227"/>
      <c r="CK201" s="227"/>
      <c r="CL201" s="227"/>
      <c r="CM201" s="227"/>
      <c r="CN201" s="227"/>
      <c r="CO201" s="227"/>
      <c r="CP201" s="227"/>
      <c r="CQ201" s="227"/>
      <c r="CR201" s="227"/>
      <c r="CS201" s="227"/>
      <c r="CT201" s="227"/>
      <c r="CU201" s="227"/>
      <c r="CV201" s="227"/>
      <c r="CW201" s="227"/>
      <c r="CX201" s="227"/>
      <c r="CY201" s="227"/>
      <c r="CZ201" s="227"/>
      <c r="DA201" s="227"/>
      <c r="DB201" s="227"/>
      <c r="DC201" s="227"/>
      <c r="DD201" s="227"/>
      <c r="DE201" s="227"/>
      <c r="DF201" s="227"/>
      <c r="DG201" s="227"/>
      <c r="DH201" s="227"/>
      <c r="DI201" s="227"/>
      <c r="DJ201" s="227"/>
      <c r="DK201" s="227"/>
      <c r="DL201" s="227"/>
      <c r="DM201" s="227"/>
      <c r="DN201" s="227"/>
      <c r="DO201" s="227"/>
      <c r="DP201" s="227"/>
      <c r="DQ201" s="227"/>
      <c r="DR201" s="227"/>
      <c r="DS201" s="227"/>
      <c r="DT201" s="227"/>
      <c r="DU201" s="227"/>
      <c r="DV201" s="227"/>
      <c r="DW201" s="227"/>
      <c r="DX201" s="227"/>
      <c r="DY201" s="227"/>
      <c r="DZ201" s="227"/>
      <c r="EA201" s="227"/>
      <c r="EB201" s="227"/>
      <c r="EC201" s="227"/>
      <c r="ED201" s="227"/>
      <c r="EE201" s="227"/>
      <c r="EF201" s="227"/>
      <c r="EG201" s="227"/>
      <c r="EH201" s="227"/>
      <c r="EI201" s="227"/>
      <c r="EJ201" s="227"/>
      <c r="EK201" s="227"/>
      <c r="EL201" s="227"/>
      <c r="EM201" s="227"/>
      <c r="EN201" s="227"/>
      <c r="EO201" s="227"/>
      <c r="EP201" s="227"/>
      <c r="EQ201" s="227"/>
      <c r="ER201" s="227"/>
      <c r="ES201" s="227"/>
      <c r="ET201" s="227"/>
      <c r="EU201" s="227"/>
      <c r="EV201" s="227"/>
      <c r="EW201" s="227"/>
      <c r="EX201" s="227"/>
      <c r="EY201" s="227"/>
      <c r="EZ201" s="227"/>
      <c r="FA201" s="227"/>
      <c r="FB201" s="227"/>
      <c r="FC201" s="227"/>
      <c r="FD201" s="227"/>
      <c r="FE201" s="227"/>
      <c r="FF201" s="227"/>
      <c r="FG201" s="227"/>
      <c r="FH201" s="227"/>
      <c r="FI201" s="227"/>
      <c r="FJ201" s="227"/>
      <c r="FK201" s="227"/>
      <c r="FL201" s="227"/>
      <c r="FM201" s="227"/>
      <c r="FN201" s="227"/>
      <c r="FO201" s="227"/>
      <c r="FP201" s="227"/>
      <c r="FQ201" s="227"/>
      <c r="FR201" s="227"/>
      <c r="FS201" s="227"/>
      <c r="FT201" s="227"/>
      <c r="FU201" s="227"/>
      <c r="FV201" s="227"/>
      <c r="FW201" s="227"/>
      <c r="FX201" s="227"/>
      <c r="FY201" s="227"/>
      <c r="FZ201" s="227"/>
      <c r="GA201" s="227"/>
      <c r="GB201" s="227"/>
      <c r="GC201" s="227"/>
      <c r="GD201" s="227"/>
      <c r="GE201" s="227"/>
      <c r="GF201" s="227"/>
      <c r="GG201" s="227"/>
      <c r="GH201" s="227"/>
      <c r="GI201" s="227"/>
      <c r="GJ201" s="227"/>
      <c r="GK201" s="227"/>
      <c r="GL201" s="227"/>
      <c r="GM201" s="227"/>
      <c r="GN201" s="227"/>
      <c r="GO201" s="227"/>
      <c r="GP201" s="227"/>
      <c r="GQ201" s="227"/>
      <c r="GR201" s="227"/>
      <c r="GS201" s="227"/>
      <c r="GT201" s="227"/>
      <c r="GU201" s="227"/>
      <c r="GV201" s="227"/>
      <c r="GW201" s="227"/>
      <c r="GX201" s="227"/>
      <c r="GY201" s="227"/>
      <c r="GZ201" s="227"/>
      <c r="HA201" s="227"/>
      <c r="HB201" s="227"/>
      <c r="HC201" s="227"/>
      <c r="HD201" s="227"/>
      <c r="HE201" s="227"/>
      <c r="HF201" s="227"/>
      <c r="HG201" s="227"/>
      <c r="HH201" s="227"/>
      <c r="HI201" s="227"/>
      <c r="HJ201" s="227"/>
      <c r="HK201" s="227"/>
      <c r="HL201" s="227"/>
      <c r="HM201" s="227"/>
      <c r="HN201" s="227"/>
      <c r="HO201" s="227"/>
      <c r="HP201" s="227"/>
      <c r="HQ201" s="227"/>
      <c r="HR201" s="227"/>
      <c r="HS201" s="227"/>
      <c r="HT201" s="227"/>
      <c r="HU201" s="227"/>
      <c r="HV201" s="227"/>
      <c r="HW201" s="227"/>
      <c r="HX201" s="227"/>
      <c r="HY201" s="227"/>
      <c r="HZ201" s="227"/>
      <c r="IA201" s="227"/>
      <c r="IB201" s="227"/>
      <c r="IC201" s="227"/>
      <c r="ID201" s="227"/>
      <c r="IE201" s="227"/>
      <c r="IF201" s="227"/>
      <c r="IG201" s="227"/>
      <c r="IH201" s="227"/>
      <c r="II201" s="227"/>
      <c r="IJ201" s="227"/>
      <c r="IK201" s="227"/>
      <c r="IL201" s="227"/>
      <c r="IM201" s="227"/>
      <c r="IN201" s="227"/>
      <c r="IO201" s="227"/>
      <c r="IP201" s="227"/>
      <c r="IQ201" s="227"/>
      <c r="IR201" s="227"/>
      <c r="IS201" s="227"/>
      <c r="IT201" s="227"/>
      <c r="IU201" s="227"/>
      <c r="IV201" s="227"/>
      <c r="IW201" s="227"/>
      <c r="IX201" s="227"/>
      <c r="IY201" s="227"/>
      <c r="IZ201" s="227"/>
      <c r="JA201" s="227"/>
      <c r="JB201" s="227"/>
      <c r="JC201" s="227"/>
      <c r="JD201" s="227"/>
      <c r="JE201" s="227"/>
      <c r="JF201" s="227"/>
      <c r="JG201" s="227"/>
      <c r="JH201" s="227"/>
      <c r="JI201" s="227"/>
      <c r="JJ201" s="227"/>
      <c r="JK201" s="227"/>
      <c r="JL201" s="227"/>
      <c r="JM201" s="227"/>
      <c r="JN201" s="227"/>
      <c r="JO201" s="227"/>
      <c r="JP201" s="227"/>
      <c r="JQ201" s="227"/>
      <c r="JR201" s="227"/>
      <c r="JS201" s="227"/>
      <c r="JT201" s="227"/>
      <c r="JU201" s="227"/>
      <c r="JV201" s="227"/>
      <c r="JW201" s="227"/>
      <c r="JX201" s="227"/>
      <c r="JY201" s="227"/>
      <c r="JZ201" s="227"/>
      <c r="KA201" s="227"/>
      <c r="KB201" s="227"/>
      <c r="KC201" s="227"/>
      <c r="KD201" s="227"/>
      <c r="KE201" s="227"/>
      <c r="KF201" s="227"/>
      <c r="KG201" s="227"/>
      <c r="KH201" s="227"/>
      <c r="KI201" s="227"/>
      <c r="KJ201" s="227"/>
      <c r="KK201" s="227"/>
      <c r="KL201" s="227"/>
      <c r="KM201" s="227"/>
      <c r="KN201" s="227"/>
      <c r="KO201" s="227"/>
      <c r="KP201" s="227"/>
      <c r="KQ201" s="227"/>
      <c r="KR201" s="227"/>
      <c r="KS201" s="227"/>
      <c r="KT201" s="227"/>
      <c r="KU201" s="227"/>
      <c r="KV201" s="227"/>
      <c r="KW201" s="479"/>
    </row>
    <row r="202" spans="1:309" s="226" customFormat="1" ht="21" customHeight="1" thickBot="1">
      <c r="A202" s="109"/>
      <c r="B202" s="112">
        <v>196</v>
      </c>
      <c r="C202" s="116"/>
      <c r="D202" s="136" t="str">
        <f t="shared" si="22"/>
        <v/>
      </c>
      <c r="E202" s="138" t="str">
        <f t="shared" si="23"/>
        <v/>
      </c>
      <c r="F202" s="138" t="str">
        <f t="shared" si="24"/>
        <v/>
      </c>
      <c r="G202" s="138" t="str">
        <f t="shared" si="25"/>
        <v/>
      </c>
      <c r="H202" s="138" t="str">
        <f t="shared" si="26"/>
        <v/>
      </c>
      <c r="I202" s="228"/>
      <c r="J202" s="228"/>
      <c r="K202" s="228"/>
      <c r="L202" s="228"/>
      <c r="M202" s="228"/>
      <c r="N202" s="228"/>
      <c r="O202" s="228"/>
      <c r="P202" s="228"/>
      <c r="Q202" s="228"/>
      <c r="R202" s="228"/>
      <c r="S202" s="228"/>
      <c r="T202" s="228"/>
      <c r="U202" s="228"/>
      <c r="V202" s="228"/>
      <c r="W202" s="228"/>
      <c r="X202" s="228"/>
      <c r="Y202" s="228"/>
      <c r="Z202" s="228"/>
      <c r="AA202" s="228"/>
      <c r="AB202" s="228"/>
      <c r="AC202" s="228"/>
      <c r="AD202" s="228"/>
      <c r="AE202" s="228"/>
      <c r="AF202" s="228"/>
      <c r="AG202" s="228"/>
      <c r="AH202" s="228"/>
      <c r="AI202" s="228"/>
      <c r="AJ202" s="228"/>
      <c r="AK202" s="228"/>
      <c r="AL202" s="228"/>
      <c r="AM202" s="228"/>
      <c r="AN202" s="228"/>
      <c r="AO202" s="228"/>
      <c r="AP202" s="228"/>
      <c r="AQ202" s="228"/>
      <c r="AR202" s="228"/>
      <c r="AS202" s="228"/>
      <c r="AT202" s="228"/>
      <c r="AU202" s="228"/>
      <c r="AV202" s="228"/>
      <c r="AW202" s="228"/>
      <c r="AX202" s="228"/>
      <c r="AY202" s="228"/>
      <c r="AZ202" s="228"/>
      <c r="BA202" s="228"/>
      <c r="BB202" s="228"/>
      <c r="BC202" s="228"/>
      <c r="BD202" s="228"/>
      <c r="BE202" s="228"/>
      <c r="BF202" s="228"/>
      <c r="BG202" s="228"/>
      <c r="BH202" s="228"/>
      <c r="BI202" s="228"/>
      <c r="BJ202" s="228"/>
      <c r="BK202" s="228"/>
      <c r="BL202" s="228"/>
      <c r="BM202" s="228"/>
      <c r="BN202" s="228"/>
      <c r="BO202" s="228"/>
      <c r="BP202" s="228"/>
      <c r="BQ202" s="228"/>
      <c r="BR202" s="228"/>
      <c r="BS202" s="228"/>
      <c r="BT202" s="228"/>
      <c r="BU202" s="228"/>
      <c r="BV202" s="228"/>
      <c r="BW202" s="228"/>
      <c r="BX202" s="228"/>
      <c r="BY202" s="228"/>
      <c r="BZ202" s="228"/>
      <c r="CA202" s="228"/>
      <c r="CB202" s="228"/>
      <c r="CC202" s="228"/>
      <c r="CD202" s="228"/>
      <c r="CE202" s="228"/>
      <c r="CF202" s="228"/>
      <c r="CG202" s="228"/>
      <c r="CH202" s="228"/>
      <c r="CI202" s="228"/>
      <c r="CJ202" s="228"/>
      <c r="CK202" s="228"/>
      <c r="CL202" s="228"/>
      <c r="CM202" s="228"/>
      <c r="CN202" s="228"/>
      <c r="CO202" s="228"/>
      <c r="CP202" s="228"/>
      <c r="CQ202" s="228"/>
      <c r="CR202" s="228"/>
      <c r="CS202" s="228"/>
      <c r="CT202" s="228"/>
      <c r="CU202" s="228"/>
      <c r="CV202" s="228"/>
      <c r="CW202" s="228"/>
      <c r="CX202" s="228"/>
      <c r="CY202" s="228"/>
      <c r="CZ202" s="228"/>
      <c r="DA202" s="228"/>
      <c r="DB202" s="228"/>
      <c r="DC202" s="228"/>
      <c r="DD202" s="228"/>
      <c r="DE202" s="228"/>
      <c r="DF202" s="228"/>
      <c r="DG202" s="228"/>
      <c r="DH202" s="228"/>
      <c r="DI202" s="228"/>
      <c r="DJ202" s="228"/>
      <c r="DK202" s="228"/>
      <c r="DL202" s="228"/>
      <c r="DM202" s="228"/>
      <c r="DN202" s="228"/>
      <c r="DO202" s="228"/>
      <c r="DP202" s="228"/>
      <c r="DQ202" s="228"/>
      <c r="DR202" s="228"/>
      <c r="DS202" s="228"/>
      <c r="DT202" s="228"/>
      <c r="DU202" s="228"/>
      <c r="DV202" s="228"/>
      <c r="DW202" s="228"/>
      <c r="DX202" s="228"/>
      <c r="DY202" s="228"/>
      <c r="DZ202" s="228"/>
      <c r="EA202" s="228"/>
      <c r="EB202" s="228"/>
      <c r="EC202" s="228"/>
      <c r="ED202" s="228"/>
      <c r="EE202" s="228"/>
      <c r="EF202" s="228"/>
      <c r="EG202" s="228"/>
      <c r="EH202" s="228"/>
      <c r="EI202" s="228"/>
      <c r="EJ202" s="228"/>
      <c r="EK202" s="228"/>
      <c r="EL202" s="228"/>
      <c r="EM202" s="228"/>
      <c r="EN202" s="228"/>
      <c r="EO202" s="228"/>
      <c r="EP202" s="228"/>
      <c r="EQ202" s="228"/>
      <c r="ER202" s="228"/>
      <c r="ES202" s="228"/>
      <c r="ET202" s="228"/>
      <c r="EU202" s="228"/>
      <c r="EV202" s="228"/>
      <c r="EW202" s="228"/>
      <c r="EX202" s="228"/>
      <c r="EY202" s="228"/>
      <c r="EZ202" s="228"/>
      <c r="FA202" s="228"/>
      <c r="FB202" s="228"/>
      <c r="FC202" s="228"/>
      <c r="FD202" s="228"/>
      <c r="FE202" s="228"/>
      <c r="FF202" s="228"/>
      <c r="FG202" s="228"/>
      <c r="FH202" s="228"/>
      <c r="FI202" s="228"/>
      <c r="FJ202" s="228"/>
      <c r="FK202" s="228"/>
      <c r="FL202" s="228"/>
      <c r="FM202" s="228"/>
      <c r="FN202" s="228"/>
      <c r="FO202" s="228"/>
      <c r="FP202" s="228"/>
      <c r="FQ202" s="228"/>
      <c r="FR202" s="228"/>
      <c r="FS202" s="228"/>
      <c r="FT202" s="228"/>
      <c r="FU202" s="228"/>
      <c r="FV202" s="228"/>
      <c r="FW202" s="228"/>
      <c r="FX202" s="228"/>
      <c r="FY202" s="228"/>
      <c r="FZ202" s="228"/>
      <c r="GA202" s="228"/>
      <c r="GB202" s="228"/>
      <c r="GC202" s="228"/>
      <c r="GD202" s="228"/>
      <c r="GE202" s="228"/>
      <c r="GF202" s="228"/>
      <c r="GG202" s="228"/>
      <c r="GH202" s="228"/>
      <c r="GI202" s="228"/>
      <c r="GJ202" s="228"/>
      <c r="GK202" s="228"/>
      <c r="GL202" s="228"/>
      <c r="GM202" s="228"/>
      <c r="GN202" s="228"/>
      <c r="GO202" s="228"/>
      <c r="GP202" s="228"/>
      <c r="GQ202" s="228"/>
      <c r="GR202" s="228"/>
      <c r="GS202" s="228"/>
      <c r="GT202" s="228"/>
      <c r="GU202" s="228"/>
      <c r="GV202" s="228"/>
      <c r="GW202" s="228"/>
      <c r="GX202" s="228"/>
      <c r="GY202" s="228"/>
      <c r="GZ202" s="228"/>
      <c r="HA202" s="228"/>
      <c r="HB202" s="228"/>
      <c r="HC202" s="228"/>
      <c r="HD202" s="228"/>
      <c r="HE202" s="228"/>
      <c r="HF202" s="228"/>
      <c r="HG202" s="228"/>
      <c r="HH202" s="228"/>
      <c r="HI202" s="228"/>
      <c r="HJ202" s="228"/>
      <c r="HK202" s="228"/>
      <c r="HL202" s="228"/>
      <c r="HM202" s="228"/>
      <c r="HN202" s="228"/>
      <c r="HO202" s="228"/>
      <c r="HP202" s="228"/>
      <c r="HQ202" s="228"/>
      <c r="HR202" s="228"/>
      <c r="HS202" s="228"/>
      <c r="HT202" s="228"/>
      <c r="HU202" s="228"/>
      <c r="HV202" s="228"/>
      <c r="HW202" s="228"/>
      <c r="HX202" s="228"/>
      <c r="HY202" s="228"/>
      <c r="HZ202" s="228"/>
      <c r="IA202" s="228"/>
      <c r="IB202" s="228"/>
      <c r="IC202" s="228"/>
      <c r="ID202" s="228"/>
      <c r="IE202" s="228"/>
      <c r="IF202" s="228"/>
      <c r="IG202" s="228"/>
      <c r="IH202" s="228"/>
      <c r="II202" s="228"/>
      <c r="IJ202" s="228"/>
      <c r="IK202" s="228"/>
      <c r="IL202" s="228"/>
      <c r="IM202" s="228"/>
      <c r="IN202" s="228"/>
      <c r="IO202" s="228"/>
      <c r="IP202" s="228"/>
      <c r="IQ202" s="228"/>
      <c r="IR202" s="228"/>
      <c r="IS202" s="228"/>
      <c r="IT202" s="228"/>
      <c r="IU202" s="228"/>
      <c r="IV202" s="228"/>
      <c r="IW202" s="228"/>
      <c r="IX202" s="228"/>
      <c r="IY202" s="228"/>
      <c r="IZ202" s="228"/>
      <c r="JA202" s="228"/>
      <c r="JB202" s="228"/>
      <c r="JC202" s="228"/>
      <c r="JD202" s="228"/>
      <c r="JE202" s="228"/>
      <c r="JF202" s="228"/>
      <c r="JG202" s="228"/>
      <c r="JH202" s="228"/>
      <c r="JI202" s="228"/>
      <c r="JJ202" s="228"/>
      <c r="JK202" s="228"/>
      <c r="JL202" s="228"/>
      <c r="JM202" s="228"/>
      <c r="JN202" s="228"/>
      <c r="JO202" s="228"/>
      <c r="JP202" s="228"/>
      <c r="JQ202" s="228"/>
      <c r="JR202" s="228"/>
      <c r="JS202" s="228"/>
      <c r="JT202" s="228"/>
      <c r="JU202" s="228"/>
      <c r="JV202" s="228"/>
      <c r="JW202" s="228"/>
      <c r="JX202" s="228"/>
      <c r="JY202" s="228"/>
      <c r="JZ202" s="228"/>
      <c r="KA202" s="228"/>
      <c r="KB202" s="228"/>
      <c r="KC202" s="228"/>
      <c r="KD202" s="228"/>
      <c r="KE202" s="228"/>
      <c r="KF202" s="228"/>
      <c r="KG202" s="228"/>
      <c r="KH202" s="228"/>
      <c r="KI202" s="228"/>
      <c r="KJ202" s="228"/>
      <c r="KK202" s="228"/>
      <c r="KL202" s="228"/>
      <c r="KM202" s="228"/>
      <c r="KN202" s="228"/>
      <c r="KO202" s="228"/>
      <c r="KP202" s="228"/>
      <c r="KQ202" s="228"/>
      <c r="KR202" s="228"/>
      <c r="KS202" s="228"/>
      <c r="KT202" s="228"/>
      <c r="KU202" s="228"/>
      <c r="KV202" s="228"/>
      <c r="KW202" s="479"/>
    </row>
    <row r="203" spans="1:309" s="226" customFormat="1" ht="21" customHeight="1">
      <c r="A203" s="109"/>
      <c r="B203" s="112">
        <v>197</v>
      </c>
      <c r="C203" s="53"/>
      <c r="D203" s="132" t="str">
        <f t="shared" si="22"/>
        <v/>
      </c>
      <c r="E203" s="132" t="str">
        <f t="shared" si="23"/>
        <v/>
      </c>
      <c r="F203" s="132" t="str">
        <f t="shared" si="24"/>
        <v/>
      </c>
      <c r="G203" s="132" t="str">
        <f t="shared" si="25"/>
        <v/>
      </c>
      <c r="H203" s="213" t="str">
        <f t="shared" si="26"/>
        <v/>
      </c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W203" s="227"/>
      <c r="X203" s="227"/>
      <c r="Y203" s="227"/>
      <c r="Z203" s="227"/>
      <c r="AA203" s="227"/>
      <c r="AB203" s="227"/>
      <c r="AC203" s="227"/>
      <c r="AD203" s="227"/>
      <c r="AE203" s="227"/>
      <c r="AF203" s="227"/>
      <c r="AG203" s="227"/>
      <c r="AH203" s="227"/>
      <c r="AI203" s="227"/>
      <c r="AJ203" s="227"/>
      <c r="AK203" s="227"/>
      <c r="AL203" s="227"/>
      <c r="AM203" s="227"/>
      <c r="AN203" s="227"/>
      <c r="AO203" s="227"/>
      <c r="AP203" s="227"/>
      <c r="AQ203" s="227"/>
      <c r="AR203" s="227"/>
      <c r="AS203" s="227"/>
      <c r="AT203" s="227"/>
      <c r="AU203" s="227"/>
      <c r="AV203" s="227"/>
      <c r="AW203" s="227"/>
      <c r="AX203" s="227"/>
      <c r="AY203" s="227"/>
      <c r="AZ203" s="227"/>
      <c r="BA203" s="227"/>
      <c r="BB203" s="227"/>
      <c r="BC203" s="227"/>
      <c r="BD203" s="227"/>
      <c r="BE203" s="227"/>
      <c r="BF203" s="227"/>
      <c r="BG203" s="227"/>
      <c r="BH203" s="227"/>
      <c r="BI203" s="227"/>
      <c r="BJ203" s="227"/>
      <c r="BK203" s="227"/>
      <c r="BL203" s="227"/>
      <c r="BM203" s="227"/>
      <c r="BN203" s="227"/>
      <c r="BO203" s="227"/>
      <c r="BP203" s="227"/>
      <c r="BQ203" s="227"/>
      <c r="BR203" s="227"/>
      <c r="BS203" s="227"/>
      <c r="BT203" s="227"/>
      <c r="BU203" s="227"/>
      <c r="BV203" s="227"/>
      <c r="BW203" s="227"/>
      <c r="BX203" s="227"/>
      <c r="BY203" s="227"/>
      <c r="BZ203" s="227"/>
      <c r="CA203" s="227"/>
      <c r="CB203" s="227"/>
      <c r="CC203" s="227"/>
      <c r="CD203" s="227"/>
      <c r="CE203" s="227"/>
      <c r="CF203" s="227"/>
      <c r="CG203" s="227"/>
      <c r="CH203" s="227"/>
      <c r="CI203" s="227"/>
      <c r="CJ203" s="227"/>
      <c r="CK203" s="227"/>
      <c r="CL203" s="227"/>
      <c r="CM203" s="227"/>
      <c r="CN203" s="227"/>
      <c r="CO203" s="227"/>
      <c r="CP203" s="227"/>
      <c r="CQ203" s="227"/>
      <c r="CR203" s="227"/>
      <c r="CS203" s="227"/>
      <c r="CT203" s="227"/>
      <c r="CU203" s="227"/>
      <c r="CV203" s="227"/>
      <c r="CW203" s="227"/>
      <c r="CX203" s="227"/>
      <c r="CY203" s="227"/>
      <c r="CZ203" s="227"/>
      <c r="DA203" s="227"/>
      <c r="DB203" s="227"/>
      <c r="DC203" s="227"/>
      <c r="DD203" s="227"/>
      <c r="DE203" s="227"/>
      <c r="DF203" s="227"/>
      <c r="DG203" s="227"/>
      <c r="DH203" s="227"/>
      <c r="DI203" s="227"/>
      <c r="DJ203" s="227"/>
      <c r="DK203" s="227"/>
      <c r="DL203" s="227"/>
      <c r="DM203" s="227"/>
      <c r="DN203" s="227"/>
      <c r="DO203" s="227"/>
      <c r="DP203" s="227"/>
      <c r="DQ203" s="227"/>
      <c r="DR203" s="227"/>
      <c r="DS203" s="227"/>
      <c r="DT203" s="227"/>
      <c r="DU203" s="227"/>
      <c r="DV203" s="227"/>
      <c r="DW203" s="227"/>
      <c r="DX203" s="227"/>
      <c r="DY203" s="227"/>
      <c r="DZ203" s="227"/>
      <c r="EA203" s="227"/>
      <c r="EB203" s="227"/>
      <c r="EC203" s="227"/>
      <c r="ED203" s="227"/>
      <c r="EE203" s="227"/>
      <c r="EF203" s="227"/>
      <c r="EG203" s="227"/>
      <c r="EH203" s="227"/>
      <c r="EI203" s="227"/>
      <c r="EJ203" s="227"/>
      <c r="EK203" s="227"/>
      <c r="EL203" s="227"/>
      <c r="EM203" s="227"/>
      <c r="EN203" s="227"/>
      <c r="EO203" s="227"/>
      <c r="EP203" s="227"/>
      <c r="EQ203" s="227"/>
      <c r="ER203" s="227"/>
      <c r="ES203" s="227"/>
      <c r="ET203" s="227"/>
      <c r="EU203" s="227"/>
      <c r="EV203" s="227"/>
      <c r="EW203" s="227"/>
      <c r="EX203" s="227"/>
      <c r="EY203" s="227"/>
      <c r="EZ203" s="227"/>
      <c r="FA203" s="227"/>
      <c r="FB203" s="227"/>
      <c r="FC203" s="227"/>
      <c r="FD203" s="227"/>
      <c r="FE203" s="227"/>
      <c r="FF203" s="227"/>
      <c r="FG203" s="227"/>
      <c r="FH203" s="227"/>
      <c r="FI203" s="227"/>
      <c r="FJ203" s="227"/>
      <c r="FK203" s="227"/>
      <c r="FL203" s="227"/>
      <c r="FM203" s="227"/>
      <c r="FN203" s="227"/>
      <c r="FO203" s="227"/>
      <c r="FP203" s="227"/>
      <c r="FQ203" s="227"/>
      <c r="FR203" s="227"/>
      <c r="FS203" s="227"/>
      <c r="FT203" s="227"/>
      <c r="FU203" s="227"/>
      <c r="FV203" s="227"/>
      <c r="FW203" s="227"/>
      <c r="FX203" s="227"/>
      <c r="FY203" s="227"/>
      <c r="FZ203" s="227"/>
      <c r="GA203" s="227"/>
      <c r="GB203" s="227"/>
      <c r="GC203" s="227"/>
      <c r="GD203" s="227"/>
      <c r="GE203" s="227"/>
      <c r="GF203" s="227"/>
      <c r="GG203" s="227"/>
      <c r="GH203" s="227"/>
      <c r="GI203" s="227"/>
      <c r="GJ203" s="227"/>
      <c r="GK203" s="227"/>
      <c r="GL203" s="227"/>
      <c r="GM203" s="227"/>
      <c r="GN203" s="227"/>
      <c r="GO203" s="227"/>
      <c r="GP203" s="227"/>
      <c r="GQ203" s="227"/>
      <c r="GR203" s="227"/>
      <c r="GS203" s="227"/>
      <c r="GT203" s="227"/>
      <c r="GU203" s="227"/>
      <c r="GV203" s="227"/>
      <c r="GW203" s="227"/>
      <c r="GX203" s="227"/>
      <c r="GY203" s="227"/>
      <c r="GZ203" s="227"/>
      <c r="HA203" s="227"/>
      <c r="HB203" s="227"/>
      <c r="HC203" s="227"/>
      <c r="HD203" s="227"/>
      <c r="HE203" s="227"/>
      <c r="HF203" s="227"/>
      <c r="HG203" s="227"/>
      <c r="HH203" s="227"/>
      <c r="HI203" s="227"/>
      <c r="HJ203" s="227"/>
      <c r="HK203" s="227"/>
      <c r="HL203" s="227"/>
      <c r="HM203" s="227"/>
      <c r="HN203" s="227"/>
      <c r="HO203" s="227"/>
      <c r="HP203" s="227"/>
      <c r="HQ203" s="227"/>
      <c r="HR203" s="227"/>
      <c r="HS203" s="227"/>
      <c r="HT203" s="227"/>
      <c r="HU203" s="227"/>
      <c r="HV203" s="227"/>
      <c r="HW203" s="227"/>
      <c r="HX203" s="227"/>
      <c r="HY203" s="227"/>
      <c r="HZ203" s="227"/>
      <c r="IA203" s="227"/>
      <c r="IB203" s="227"/>
      <c r="IC203" s="227"/>
      <c r="ID203" s="227"/>
      <c r="IE203" s="227"/>
      <c r="IF203" s="227"/>
      <c r="IG203" s="227"/>
      <c r="IH203" s="227"/>
      <c r="II203" s="227"/>
      <c r="IJ203" s="227"/>
      <c r="IK203" s="227"/>
      <c r="IL203" s="227"/>
      <c r="IM203" s="227"/>
      <c r="IN203" s="227"/>
      <c r="IO203" s="227"/>
      <c r="IP203" s="227"/>
      <c r="IQ203" s="227"/>
      <c r="IR203" s="227"/>
      <c r="IS203" s="227"/>
      <c r="IT203" s="227"/>
      <c r="IU203" s="227"/>
      <c r="IV203" s="227"/>
      <c r="IW203" s="227"/>
      <c r="IX203" s="227"/>
      <c r="IY203" s="227"/>
      <c r="IZ203" s="227"/>
      <c r="JA203" s="227"/>
      <c r="JB203" s="227"/>
      <c r="JC203" s="227"/>
      <c r="JD203" s="227"/>
      <c r="JE203" s="227"/>
      <c r="JF203" s="227"/>
      <c r="JG203" s="227"/>
      <c r="JH203" s="227"/>
      <c r="JI203" s="227"/>
      <c r="JJ203" s="227"/>
      <c r="JK203" s="227"/>
      <c r="JL203" s="227"/>
      <c r="JM203" s="227"/>
      <c r="JN203" s="227"/>
      <c r="JO203" s="227"/>
      <c r="JP203" s="227"/>
      <c r="JQ203" s="227"/>
      <c r="JR203" s="227"/>
      <c r="JS203" s="227"/>
      <c r="JT203" s="227"/>
      <c r="JU203" s="227"/>
      <c r="JV203" s="227"/>
      <c r="JW203" s="227"/>
      <c r="JX203" s="227"/>
      <c r="JY203" s="227"/>
      <c r="JZ203" s="227"/>
      <c r="KA203" s="227"/>
      <c r="KB203" s="227"/>
      <c r="KC203" s="227"/>
      <c r="KD203" s="227"/>
      <c r="KE203" s="227"/>
      <c r="KF203" s="227"/>
      <c r="KG203" s="227"/>
      <c r="KH203" s="227"/>
      <c r="KI203" s="227"/>
      <c r="KJ203" s="227"/>
      <c r="KK203" s="227"/>
      <c r="KL203" s="227"/>
      <c r="KM203" s="227"/>
      <c r="KN203" s="227"/>
      <c r="KO203" s="227"/>
      <c r="KP203" s="227"/>
      <c r="KQ203" s="227"/>
      <c r="KR203" s="227"/>
      <c r="KS203" s="227"/>
      <c r="KT203" s="227"/>
      <c r="KU203" s="227"/>
      <c r="KV203" s="227"/>
      <c r="KW203" s="479"/>
    </row>
    <row r="204" spans="1:309" s="226" customFormat="1" ht="21" customHeight="1" thickBot="1">
      <c r="A204" s="109"/>
      <c r="B204" s="112">
        <v>198</v>
      </c>
      <c r="C204" s="116"/>
      <c r="D204" s="136" t="str">
        <f t="shared" si="22"/>
        <v/>
      </c>
      <c r="E204" s="138" t="str">
        <f t="shared" si="23"/>
        <v/>
      </c>
      <c r="F204" s="138" t="str">
        <f t="shared" si="24"/>
        <v/>
      </c>
      <c r="G204" s="138" t="str">
        <f t="shared" si="25"/>
        <v/>
      </c>
      <c r="H204" s="138" t="str">
        <f t="shared" si="26"/>
        <v/>
      </c>
      <c r="I204" s="228"/>
      <c r="J204" s="228"/>
      <c r="K204" s="228"/>
      <c r="L204" s="228"/>
      <c r="M204" s="228"/>
      <c r="N204" s="228"/>
      <c r="O204" s="228"/>
      <c r="P204" s="228"/>
      <c r="Q204" s="228"/>
      <c r="R204" s="228"/>
      <c r="S204" s="228"/>
      <c r="T204" s="228"/>
      <c r="U204" s="228"/>
      <c r="V204" s="228"/>
      <c r="W204" s="228"/>
      <c r="X204" s="228"/>
      <c r="Y204" s="228"/>
      <c r="Z204" s="228"/>
      <c r="AA204" s="228"/>
      <c r="AB204" s="228"/>
      <c r="AC204" s="228"/>
      <c r="AD204" s="228"/>
      <c r="AE204" s="228"/>
      <c r="AF204" s="228"/>
      <c r="AG204" s="228"/>
      <c r="AH204" s="228"/>
      <c r="AI204" s="228"/>
      <c r="AJ204" s="228"/>
      <c r="AK204" s="228"/>
      <c r="AL204" s="228"/>
      <c r="AM204" s="228"/>
      <c r="AN204" s="228"/>
      <c r="AO204" s="228"/>
      <c r="AP204" s="228"/>
      <c r="AQ204" s="228"/>
      <c r="AR204" s="228"/>
      <c r="AS204" s="228"/>
      <c r="AT204" s="228"/>
      <c r="AU204" s="228"/>
      <c r="AV204" s="228"/>
      <c r="AW204" s="228"/>
      <c r="AX204" s="228"/>
      <c r="AY204" s="228"/>
      <c r="AZ204" s="228"/>
      <c r="BA204" s="228"/>
      <c r="BB204" s="228"/>
      <c r="BC204" s="228"/>
      <c r="BD204" s="228"/>
      <c r="BE204" s="228"/>
      <c r="BF204" s="228"/>
      <c r="BG204" s="228"/>
      <c r="BH204" s="228"/>
      <c r="BI204" s="228"/>
      <c r="BJ204" s="228"/>
      <c r="BK204" s="228"/>
      <c r="BL204" s="228"/>
      <c r="BM204" s="228"/>
      <c r="BN204" s="228"/>
      <c r="BO204" s="228"/>
      <c r="BP204" s="228"/>
      <c r="BQ204" s="228"/>
      <c r="BR204" s="228"/>
      <c r="BS204" s="228"/>
      <c r="BT204" s="228"/>
      <c r="BU204" s="228"/>
      <c r="BV204" s="228"/>
      <c r="BW204" s="228"/>
      <c r="BX204" s="228"/>
      <c r="BY204" s="228"/>
      <c r="BZ204" s="228"/>
      <c r="CA204" s="228"/>
      <c r="CB204" s="228"/>
      <c r="CC204" s="228"/>
      <c r="CD204" s="228"/>
      <c r="CE204" s="228"/>
      <c r="CF204" s="228"/>
      <c r="CG204" s="228"/>
      <c r="CH204" s="228"/>
      <c r="CI204" s="228"/>
      <c r="CJ204" s="228"/>
      <c r="CK204" s="228"/>
      <c r="CL204" s="228"/>
      <c r="CM204" s="228"/>
      <c r="CN204" s="228"/>
      <c r="CO204" s="228"/>
      <c r="CP204" s="228"/>
      <c r="CQ204" s="228"/>
      <c r="CR204" s="228"/>
      <c r="CS204" s="228"/>
      <c r="CT204" s="228"/>
      <c r="CU204" s="228"/>
      <c r="CV204" s="228"/>
      <c r="CW204" s="228"/>
      <c r="CX204" s="228"/>
      <c r="CY204" s="228"/>
      <c r="CZ204" s="228"/>
      <c r="DA204" s="228"/>
      <c r="DB204" s="228"/>
      <c r="DC204" s="228"/>
      <c r="DD204" s="228"/>
      <c r="DE204" s="228"/>
      <c r="DF204" s="228"/>
      <c r="DG204" s="228"/>
      <c r="DH204" s="228"/>
      <c r="DI204" s="228"/>
      <c r="DJ204" s="228"/>
      <c r="DK204" s="228"/>
      <c r="DL204" s="228"/>
      <c r="DM204" s="228"/>
      <c r="DN204" s="228"/>
      <c r="DO204" s="228"/>
      <c r="DP204" s="228"/>
      <c r="DQ204" s="228"/>
      <c r="DR204" s="228"/>
      <c r="DS204" s="228"/>
      <c r="DT204" s="228"/>
      <c r="DU204" s="228"/>
      <c r="DV204" s="228"/>
      <c r="DW204" s="228"/>
      <c r="DX204" s="228"/>
      <c r="DY204" s="228"/>
      <c r="DZ204" s="228"/>
      <c r="EA204" s="228"/>
      <c r="EB204" s="228"/>
      <c r="EC204" s="228"/>
      <c r="ED204" s="228"/>
      <c r="EE204" s="228"/>
      <c r="EF204" s="228"/>
      <c r="EG204" s="228"/>
      <c r="EH204" s="228"/>
      <c r="EI204" s="228"/>
      <c r="EJ204" s="228"/>
      <c r="EK204" s="228"/>
      <c r="EL204" s="228"/>
      <c r="EM204" s="228"/>
      <c r="EN204" s="228"/>
      <c r="EO204" s="228"/>
      <c r="EP204" s="228"/>
      <c r="EQ204" s="228"/>
      <c r="ER204" s="228"/>
      <c r="ES204" s="228"/>
      <c r="ET204" s="228"/>
      <c r="EU204" s="228"/>
      <c r="EV204" s="228"/>
      <c r="EW204" s="228"/>
      <c r="EX204" s="228"/>
      <c r="EY204" s="228"/>
      <c r="EZ204" s="228"/>
      <c r="FA204" s="228"/>
      <c r="FB204" s="228"/>
      <c r="FC204" s="228"/>
      <c r="FD204" s="228"/>
      <c r="FE204" s="228"/>
      <c r="FF204" s="228"/>
      <c r="FG204" s="228"/>
      <c r="FH204" s="228"/>
      <c r="FI204" s="228"/>
      <c r="FJ204" s="228"/>
      <c r="FK204" s="228"/>
      <c r="FL204" s="228"/>
      <c r="FM204" s="228"/>
      <c r="FN204" s="228"/>
      <c r="FO204" s="228"/>
      <c r="FP204" s="228"/>
      <c r="FQ204" s="228"/>
      <c r="FR204" s="228"/>
      <c r="FS204" s="228"/>
      <c r="FT204" s="228"/>
      <c r="FU204" s="228"/>
      <c r="FV204" s="228"/>
      <c r="FW204" s="228"/>
      <c r="FX204" s="228"/>
      <c r="FY204" s="228"/>
      <c r="FZ204" s="228"/>
      <c r="GA204" s="228"/>
      <c r="GB204" s="228"/>
      <c r="GC204" s="228"/>
      <c r="GD204" s="228"/>
      <c r="GE204" s="228"/>
      <c r="GF204" s="228"/>
      <c r="GG204" s="228"/>
      <c r="GH204" s="228"/>
      <c r="GI204" s="228"/>
      <c r="GJ204" s="228"/>
      <c r="GK204" s="228"/>
      <c r="GL204" s="228"/>
      <c r="GM204" s="228"/>
      <c r="GN204" s="228"/>
      <c r="GO204" s="228"/>
      <c r="GP204" s="228"/>
      <c r="GQ204" s="228"/>
      <c r="GR204" s="228"/>
      <c r="GS204" s="228"/>
      <c r="GT204" s="228"/>
      <c r="GU204" s="228"/>
      <c r="GV204" s="228"/>
      <c r="GW204" s="228"/>
      <c r="GX204" s="228"/>
      <c r="GY204" s="228"/>
      <c r="GZ204" s="228"/>
      <c r="HA204" s="228"/>
      <c r="HB204" s="228"/>
      <c r="HC204" s="228"/>
      <c r="HD204" s="228"/>
      <c r="HE204" s="228"/>
      <c r="HF204" s="228"/>
      <c r="HG204" s="228"/>
      <c r="HH204" s="228"/>
      <c r="HI204" s="228"/>
      <c r="HJ204" s="228"/>
      <c r="HK204" s="228"/>
      <c r="HL204" s="228"/>
      <c r="HM204" s="228"/>
      <c r="HN204" s="228"/>
      <c r="HO204" s="228"/>
      <c r="HP204" s="228"/>
      <c r="HQ204" s="228"/>
      <c r="HR204" s="228"/>
      <c r="HS204" s="228"/>
      <c r="HT204" s="228"/>
      <c r="HU204" s="228"/>
      <c r="HV204" s="228"/>
      <c r="HW204" s="228"/>
      <c r="HX204" s="228"/>
      <c r="HY204" s="228"/>
      <c r="HZ204" s="228"/>
      <c r="IA204" s="228"/>
      <c r="IB204" s="228"/>
      <c r="IC204" s="228"/>
      <c r="ID204" s="228"/>
      <c r="IE204" s="228"/>
      <c r="IF204" s="228"/>
      <c r="IG204" s="228"/>
      <c r="IH204" s="228"/>
      <c r="II204" s="228"/>
      <c r="IJ204" s="228"/>
      <c r="IK204" s="228"/>
      <c r="IL204" s="228"/>
      <c r="IM204" s="228"/>
      <c r="IN204" s="228"/>
      <c r="IO204" s="228"/>
      <c r="IP204" s="228"/>
      <c r="IQ204" s="228"/>
      <c r="IR204" s="228"/>
      <c r="IS204" s="228"/>
      <c r="IT204" s="228"/>
      <c r="IU204" s="228"/>
      <c r="IV204" s="228"/>
      <c r="IW204" s="228"/>
      <c r="IX204" s="228"/>
      <c r="IY204" s="228"/>
      <c r="IZ204" s="228"/>
      <c r="JA204" s="228"/>
      <c r="JB204" s="228"/>
      <c r="JC204" s="228"/>
      <c r="JD204" s="228"/>
      <c r="JE204" s="228"/>
      <c r="JF204" s="228"/>
      <c r="JG204" s="228"/>
      <c r="JH204" s="228"/>
      <c r="JI204" s="228"/>
      <c r="JJ204" s="228"/>
      <c r="JK204" s="228"/>
      <c r="JL204" s="228"/>
      <c r="JM204" s="228"/>
      <c r="JN204" s="228"/>
      <c r="JO204" s="228"/>
      <c r="JP204" s="228"/>
      <c r="JQ204" s="228"/>
      <c r="JR204" s="228"/>
      <c r="JS204" s="228"/>
      <c r="JT204" s="228"/>
      <c r="JU204" s="228"/>
      <c r="JV204" s="228"/>
      <c r="JW204" s="228"/>
      <c r="JX204" s="228"/>
      <c r="JY204" s="228"/>
      <c r="JZ204" s="228"/>
      <c r="KA204" s="228"/>
      <c r="KB204" s="228"/>
      <c r="KC204" s="228"/>
      <c r="KD204" s="228"/>
      <c r="KE204" s="228"/>
      <c r="KF204" s="228"/>
      <c r="KG204" s="228"/>
      <c r="KH204" s="228"/>
      <c r="KI204" s="228"/>
      <c r="KJ204" s="228"/>
      <c r="KK204" s="228"/>
      <c r="KL204" s="228"/>
      <c r="KM204" s="228"/>
      <c r="KN204" s="228"/>
      <c r="KO204" s="228"/>
      <c r="KP204" s="228"/>
      <c r="KQ204" s="228"/>
      <c r="KR204" s="228"/>
      <c r="KS204" s="228"/>
      <c r="KT204" s="228"/>
      <c r="KU204" s="228"/>
      <c r="KV204" s="228"/>
      <c r="KW204" s="479"/>
    </row>
    <row r="205" spans="1:309" s="226" customFormat="1" ht="21" customHeight="1">
      <c r="A205" s="109"/>
      <c r="B205" s="112">
        <v>199</v>
      </c>
      <c r="C205" s="53"/>
      <c r="D205" s="132" t="str">
        <f t="shared" si="22"/>
        <v/>
      </c>
      <c r="E205" s="132" t="str">
        <f t="shared" si="23"/>
        <v/>
      </c>
      <c r="F205" s="132" t="str">
        <f t="shared" si="24"/>
        <v/>
      </c>
      <c r="G205" s="132" t="str">
        <f t="shared" si="25"/>
        <v/>
      </c>
      <c r="H205" s="213" t="str">
        <f t="shared" si="26"/>
        <v/>
      </c>
      <c r="I205" s="227"/>
      <c r="J205" s="227"/>
      <c r="K205" s="227"/>
      <c r="L205" s="227"/>
      <c r="M205" s="227"/>
      <c r="N205" s="227"/>
      <c r="O205" s="227"/>
      <c r="P205" s="227"/>
      <c r="Q205" s="227"/>
      <c r="R205" s="227"/>
      <c r="S205" s="227"/>
      <c r="T205" s="227"/>
      <c r="U205" s="227"/>
      <c r="V205" s="227"/>
      <c r="W205" s="227"/>
      <c r="X205" s="227"/>
      <c r="Y205" s="227"/>
      <c r="Z205" s="227"/>
      <c r="AA205" s="227"/>
      <c r="AB205" s="227"/>
      <c r="AC205" s="227"/>
      <c r="AD205" s="227"/>
      <c r="AE205" s="227"/>
      <c r="AF205" s="227"/>
      <c r="AG205" s="227"/>
      <c r="AH205" s="227"/>
      <c r="AI205" s="227"/>
      <c r="AJ205" s="227"/>
      <c r="AK205" s="227"/>
      <c r="AL205" s="227"/>
      <c r="AM205" s="227"/>
      <c r="AN205" s="227"/>
      <c r="AO205" s="227"/>
      <c r="AP205" s="227"/>
      <c r="AQ205" s="227"/>
      <c r="AR205" s="227"/>
      <c r="AS205" s="227"/>
      <c r="AT205" s="227"/>
      <c r="AU205" s="227"/>
      <c r="AV205" s="227"/>
      <c r="AW205" s="227"/>
      <c r="AX205" s="227"/>
      <c r="AY205" s="227"/>
      <c r="AZ205" s="227"/>
      <c r="BA205" s="227"/>
      <c r="BB205" s="227"/>
      <c r="BC205" s="227"/>
      <c r="BD205" s="227"/>
      <c r="BE205" s="227"/>
      <c r="BF205" s="227"/>
      <c r="BG205" s="227"/>
      <c r="BH205" s="227"/>
      <c r="BI205" s="227"/>
      <c r="BJ205" s="227"/>
      <c r="BK205" s="227"/>
      <c r="BL205" s="227"/>
      <c r="BM205" s="227"/>
      <c r="BN205" s="227"/>
      <c r="BO205" s="227"/>
      <c r="BP205" s="227"/>
      <c r="BQ205" s="227"/>
      <c r="BR205" s="227"/>
      <c r="BS205" s="227"/>
      <c r="BT205" s="227"/>
      <c r="BU205" s="227"/>
      <c r="BV205" s="227"/>
      <c r="BW205" s="227"/>
      <c r="BX205" s="227"/>
      <c r="BY205" s="227"/>
      <c r="BZ205" s="227"/>
      <c r="CA205" s="227"/>
      <c r="CB205" s="227"/>
      <c r="CC205" s="227"/>
      <c r="CD205" s="227"/>
      <c r="CE205" s="227"/>
      <c r="CF205" s="227"/>
      <c r="CG205" s="227"/>
      <c r="CH205" s="227"/>
      <c r="CI205" s="227"/>
      <c r="CJ205" s="227"/>
      <c r="CK205" s="227"/>
      <c r="CL205" s="227"/>
      <c r="CM205" s="227"/>
      <c r="CN205" s="227"/>
      <c r="CO205" s="227"/>
      <c r="CP205" s="227"/>
      <c r="CQ205" s="227"/>
      <c r="CR205" s="227"/>
      <c r="CS205" s="227"/>
      <c r="CT205" s="227"/>
      <c r="CU205" s="227"/>
      <c r="CV205" s="227"/>
      <c r="CW205" s="227"/>
      <c r="CX205" s="227"/>
      <c r="CY205" s="227"/>
      <c r="CZ205" s="227"/>
      <c r="DA205" s="227"/>
      <c r="DB205" s="227"/>
      <c r="DC205" s="227"/>
      <c r="DD205" s="227"/>
      <c r="DE205" s="227"/>
      <c r="DF205" s="227"/>
      <c r="DG205" s="227"/>
      <c r="DH205" s="227"/>
      <c r="DI205" s="227"/>
      <c r="DJ205" s="227"/>
      <c r="DK205" s="227"/>
      <c r="DL205" s="227"/>
      <c r="DM205" s="227"/>
      <c r="DN205" s="227"/>
      <c r="DO205" s="227"/>
      <c r="DP205" s="227"/>
      <c r="DQ205" s="227"/>
      <c r="DR205" s="227"/>
      <c r="DS205" s="227"/>
      <c r="DT205" s="227"/>
      <c r="DU205" s="227"/>
      <c r="DV205" s="227"/>
      <c r="DW205" s="227"/>
      <c r="DX205" s="227"/>
      <c r="DY205" s="227"/>
      <c r="DZ205" s="227"/>
      <c r="EA205" s="227"/>
      <c r="EB205" s="227"/>
      <c r="EC205" s="227"/>
      <c r="ED205" s="227"/>
      <c r="EE205" s="227"/>
      <c r="EF205" s="227"/>
      <c r="EG205" s="227"/>
      <c r="EH205" s="227"/>
      <c r="EI205" s="227"/>
      <c r="EJ205" s="227"/>
      <c r="EK205" s="227"/>
      <c r="EL205" s="227"/>
      <c r="EM205" s="227"/>
      <c r="EN205" s="227"/>
      <c r="EO205" s="227"/>
      <c r="EP205" s="227"/>
      <c r="EQ205" s="227"/>
      <c r="ER205" s="227"/>
      <c r="ES205" s="227"/>
      <c r="ET205" s="227"/>
      <c r="EU205" s="227"/>
      <c r="EV205" s="227"/>
      <c r="EW205" s="227"/>
      <c r="EX205" s="227"/>
      <c r="EY205" s="227"/>
      <c r="EZ205" s="227"/>
      <c r="FA205" s="227"/>
      <c r="FB205" s="227"/>
      <c r="FC205" s="227"/>
      <c r="FD205" s="227"/>
      <c r="FE205" s="227"/>
      <c r="FF205" s="227"/>
      <c r="FG205" s="227"/>
      <c r="FH205" s="227"/>
      <c r="FI205" s="227"/>
      <c r="FJ205" s="227"/>
      <c r="FK205" s="227"/>
      <c r="FL205" s="227"/>
      <c r="FM205" s="227"/>
      <c r="FN205" s="227"/>
      <c r="FO205" s="227"/>
      <c r="FP205" s="227"/>
      <c r="FQ205" s="227"/>
      <c r="FR205" s="227"/>
      <c r="FS205" s="227"/>
      <c r="FT205" s="227"/>
      <c r="FU205" s="227"/>
      <c r="FV205" s="227"/>
      <c r="FW205" s="227"/>
      <c r="FX205" s="227"/>
      <c r="FY205" s="227"/>
      <c r="FZ205" s="227"/>
      <c r="GA205" s="227"/>
      <c r="GB205" s="227"/>
      <c r="GC205" s="227"/>
      <c r="GD205" s="227"/>
      <c r="GE205" s="227"/>
      <c r="GF205" s="227"/>
      <c r="GG205" s="227"/>
      <c r="GH205" s="227"/>
      <c r="GI205" s="227"/>
      <c r="GJ205" s="227"/>
      <c r="GK205" s="227"/>
      <c r="GL205" s="227"/>
      <c r="GM205" s="227"/>
      <c r="GN205" s="227"/>
      <c r="GO205" s="227"/>
      <c r="GP205" s="227"/>
      <c r="GQ205" s="227"/>
      <c r="GR205" s="227"/>
      <c r="GS205" s="227"/>
      <c r="GT205" s="227"/>
      <c r="GU205" s="227"/>
      <c r="GV205" s="227"/>
      <c r="GW205" s="227"/>
      <c r="GX205" s="227"/>
      <c r="GY205" s="227"/>
      <c r="GZ205" s="227"/>
      <c r="HA205" s="227"/>
      <c r="HB205" s="227"/>
      <c r="HC205" s="227"/>
      <c r="HD205" s="227"/>
      <c r="HE205" s="227"/>
      <c r="HF205" s="227"/>
      <c r="HG205" s="227"/>
      <c r="HH205" s="227"/>
      <c r="HI205" s="227"/>
      <c r="HJ205" s="227"/>
      <c r="HK205" s="227"/>
      <c r="HL205" s="227"/>
      <c r="HM205" s="227"/>
      <c r="HN205" s="227"/>
      <c r="HO205" s="227"/>
      <c r="HP205" s="227"/>
      <c r="HQ205" s="227"/>
      <c r="HR205" s="227"/>
      <c r="HS205" s="227"/>
      <c r="HT205" s="227"/>
      <c r="HU205" s="227"/>
      <c r="HV205" s="227"/>
      <c r="HW205" s="227"/>
      <c r="HX205" s="227"/>
      <c r="HY205" s="227"/>
      <c r="HZ205" s="227"/>
      <c r="IA205" s="227"/>
      <c r="IB205" s="227"/>
      <c r="IC205" s="227"/>
      <c r="ID205" s="227"/>
      <c r="IE205" s="227"/>
      <c r="IF205" s="227"/>
      <c r="IG205" s="227"/>
      <c r="IH205" s="227"/>
      <c r="II205" s="227"/>
      <c r="IJ205" s="227"/>
      <c r="IK205" s="227"/>
      <c r="IL205" s="227"/>
      <c r="IM205" s="227"/>
      <c r="IN205" s="227"/>
      <c r="IO205" s="227"/>
      <c r="IP205" s="227"/>
      <c r="IQ205" s="227"/>
      <c r="IR205" s="227"/>
      <c r="IS205" s="227"/>
      <c r="IT205" s="227"/>
      <c r="IU205" s="227"/>
      <c r="IV205" s="227"/>
      <c r="IW205" s="227"/>
      <c r="IX205" s="227"/>
      <c r="IY205" s="227"/>
      <c r="IZ205" s="227"/>
      <c r="JA205" s="227"/>
      <c r="JB205" s="227"/>
      <c r="JC205" s="227"/>
      <c r="JD205" s="227"/>
      <c r="JE205" s="227"/>
      <c r="JF205" s="227"/>
      <c r="JG205" s="227"/>
      <c r="JH205" s="227"/>
      <c r="JI205" s="227"/>
      <c r="JJ205" s="227"/>
      <c r="JK205" s="227"/>
      <c r="JL205" s="227"/>
      <c r="JM205" s="227"/>
      <c r="JN205" s="227"/>
      <c r="JO205" s="227"/>
      <c r="JP205" s="227"/>
      <c r="JQ205" s="227"/>
      <c r="JR205" s="227"/>
      <c r="JS205" s="227"/>
      <c r="JT205" s="227"/>
      <c r="JU205" s="227"/>
      <c r="JV205" s="227"/>
      <c r="JW205" s="227"/>
      <c r="JX205" s="227"/>
      <c r="JY205" s="227"/>
      <c r="JZ205" s="227"/>
      <c r="KA205" s="227"/>
      <c r="KB205" s="227"/>
      <c r="KC205" s="227"/>
      <c r="KD205" s="227"/>
      <c r="KE205" s="227"/>
      <c r="KF205" s="227"/>
      <c r="KG205" s="227"/>
      <c r="KH205" s="227"/>
      <c r="KI205" s="227"/>
      <c r="KJ205" s="227"/>
      <c r="KK205" s="227"/>
      <c r="KL205" s="227"/>
      <c r="KM205" s="227"/>
      <c r="KN205" s="227"/>
      <c r="KO205" s="227"/>
      <c r="KP205" s="227"/>
      <c r="KQ205" s="227"/>
      <c r="KR205" s="227"/>
      <c r="KS205" s="227"/>
      <c r="KT205" s="227"/>
      <c r="KU205" s="227"/>
      <c r="KV205" s="227"/>
      <c r="KW205" s="479"/>
    </row>
    <row r="206" spans="1:309" s="226" customFormat="1" ht="21" customHeight="1" thickBot="1">
      <c r="A206" s="109"/>
      <c r="B206" s="112">
        <v>200</v>
      </c>
      <c r="C206" s="116"/>
      <c r="D206" s="136" t="str">
        <f t="shared" si="22"/>
        <v/>
      </c>
      <c r="E206" s="138" t="str">
        <f t="shared" si="23"/>
        <v/>
      </c>
      <c r="F206" s="138" t="str">
        <f t="shared" si="24"/>
        <v/>
      </c>
      <c r="G206" s="138" t="str">
        <f t="shared" si="25"/>
        <v/>
      </c>
      <c r="H206" s="138" t="str">
        <f t="shared" si="26"/>
        <v/>
      </c>
      <c r="I206" s="228"/>
      <c r="J206" s="228"/>
      <c r="K206" s="228"/>
      <c r="L206" s="228"/>
      <c r="M206" s="228"/>
      <c r="N206" s="228"/>
      <c r="O206" s="228"/>
      <c r="P206" s="228"/>
      <c r="Q206" s="228"/>
      <c r="R206" s="228"/>
      <c r="S206" s="228"/>
      <c r="T206" s="228"/>
      <c r="U206" s="228"/>
      <c r="V206" s="228"/>
      <c r="W206" s="228"/>
      <c r="X206" s="228"/>
      <c r="Y206" s="228"/>
      <c r="Z206" s="228"/>
      <c r="AA206" s="228"/>
      <c r="AB206" s="228"/>
      <c r="AC206" s="228"/>
      <c r="AD206" s="228"/>
      <c r="AE206" s="228"/>
      <c r="AF206" s="228"/>
      <c r="AG206" s="228"/>
      <c r="AH206" s="228"/>
      <c r="AI206" s="228"/>
      <c r="AJ206" s="228"/>
      <c r="AK206" s="228"/>
      <c r="AL206" s="228"/>
      <c r="AM206" s="228"/>
      <c r="AN206" s="228"/>
      <c r="AO206" s="228"/>
      <c r="AP206" s="228"/>
      <c r="AQ206" s="228"/>
      <c r="AR206" s="228"/>
      <c r="AS206" s="228"/>
      <c r="AT206" s="228"/>
      <c r="AU206" s="228"/>
      <c r="AV206" s="228"/>
      <c r="AW206" s="228"/>
      <c r="AX206" s="228"/>
      <c r="AY206" s="228"/>
      <c r="AZ206" s="228"/>
      <c r="BA206" s="228"/>
      <c r="BB206" s="228"/>
      <c r="BC206" s="228"/>
      <c r="BD206" s="228"/>
      <c r="BE206" s="228"/>
      <c r="BF206" s="228"/>
      <c r="BG206" s="228"/>
      <c r="BH206" s="228"/>
      <c r="BI206" s="228"/>
      <c r="BJ206" s="228"/>
      <c r="BK206" s="228"/>
      <c r="BL206" s="228"/>
      <c r="BM206" s="228"/>
      <c r="BN206" s="228"/>
      <c r="BO206" s="228"/>
      <c r="BP206" s="228"/>
      <c r="BQ206" s="228"/>
      <c r="BR206" s="228"/>
      <c r="BS206" s="228"/>
      <c r="BT206" s="228"/>
      <c r="BU206" s="228"/>
      <c r="BV206" s="228"/>
      <c r="BW206" s="228"/>
      <c r="BX206" s="228"/>
      <c r="BY206" s="228"/>
      <c r="BZ206" s="228"/>
      <c r="CA206" s="228"/>
      <c r="CB206" s="228"/>
      <c r="CC206" s="228"/>
      <c r="CD206" s="228"/>
      <c r="CE206" s="228"/>
      <c r="CF206" s="228"/>
      <c r="CG206" s="228"/>
      <c r="CH206" s="228"/>
      <c r="CI206" s="228"/>
      <c r="CJ206" s="228"/>
      <c r="CK206" s="228"/>
      <c r="CL206" s="228"/>
      <c r="CM206" s="228"/>
      <c r="CN206" s="228"/>
      <c r="CO206" s="228"/>
      <c r="CP206" s="228"/>
      <c r="CQ206" s="228"/>
      <c r="CR206" s="228"/>
      <c r="CS206" s="228"/>
      <c r="CT206" s="228"/>
      <c r="CU206" s="228"/>
      <c r="CV206" s="228"/>
      <c r="CW206" s="228"/>
      <c r="CX206" s="228"/>
      <c r="CY206" s="228"/>
      <c r="CZ206" s="228"/>
      <c r="DA206" s="228"/>
      <c r="DB206" s="228"/>
      <c r="DC206" s="228"/>
      <c r="DD206" s="228"/>
      <c r="DE206" s="228"/>
      <c r="DF206" s="228"/>
      <c r="DG206" s="228"/>
      <c r="DH206" s="228"/>
      <c r="DI206" s="228"/>
      <c r="DJ206" s="228"/>
      <c r="DK206" s="228"/>
      <c r="DL206" s="228"/>
      <c r="DM206" s="228"/>
      <c r="DN206" s="228"/>
      <c r="DO206" s="228"/>
      <c r="DP206" s="228"/>
      <c r="DQ206" s="228"/>
      <c r="DR206" s="228"/>
      <c r="DS206" s="228"/>
      <c r="DT206" s="228"/>
      <c r="DU206" s="228"/>
      <c r="DV206" s="228"/>
      <c r="DW206" s="228"/>
      <c r="DX206" s="228"/>
      <c r="DY206" s="228"/>
      <c r="DZ206" s="228"/>
      <c r="EA206" s="228"/>
      <c r="EB206" s="228"/>
      <c r="EC206" s="228"/>
      <c r="ED206" s="228"/>
      <c r="EE206" s="228"/>
      <c r="EF206" s="228"/>
      <c r="EG206" s="228"/>
      <c r="EH206" s="228"/>
      <c r="EI206" s="228"/>
      <c r="EJ206" s="228"/>
      <c r="EK206" s="228"/>
      <c r="EL206" s="228"/>
      <c r="EM206" s="228"/>
      <c r="EN206" s="228"/>
      <c r="EO206" s="228"/>
      <c r="EP206" s="228"/>
      <c r="EQ206" s="228"/>
      <c r="ER206" s="228"/>
      <c r="ES206" s="228"/>
      <c r="ET206" s="228"/>
      <c r="EU206" s="228"/>
      <c r="EV206" s="228"/>
      <c r="EW206" s="228"/>
      <c r="EX206" s="228"/>
      <c r="EY206" s="228"/>
      <c r="EZ206" s="228"/>
      <c r="FA206" s="228"/>
      <c r="FB206" s="228"/>
      <c r="FC206" s="228"/>
      <c r="FD206" s="228"/>
      <c r="FE206" s="228"/>
      <c r="FF206" s="228"/>
      <c r="FG206" s="228"/>
      <c r="FH206" s="228"/>
      <c r="FI206" s="228"/>
      <c r="FJ206" s="228"/>
      <c r="FK206" s="228"/>
      <c r="FL206" s="228"/>
      <c r="FM206" s="228"/>
      <c r="FN206" s="228"/>
      <c r="FO206" s="228"/>
      <c r="FP206" s="228"/>
      <c r="FQ206" s="228"/>
      <c r="FR206" s="228"/>
      <c r="FS206" s="228"/>
      <c r="FT206" s="228"/>
      <c r="FU206" s="228"/>
      <c r="FV206" s="228"/>
      <c r="FW206" s="228"/>
      <c r="FX206" s="228"/>
      <c r="FY206" s="228"/>
      <c r="FZ206" s="228"/>
      <c r="GA206" s="228"/>
      <c r="GB206" s="228"/>
      <c r="GC206" s="228"/>
      <c r="GD206" s="228"/>
      <c r="GE206" s="228"/>
      <c r="GF206" s="228"/>
      <c r="GG206" s="228"/>
      <c r="GH206" s="228"/>
      <c r="GI206" s="228"/>
      <c r="GJ206" s="228"/>
      <c r="GK206" s="228"/>
      <c r="GL206" s="228"/>
      <c r="GM206" s="228"/>
      <c r="GN206" s="228"/>
      <c r="GO206" s="228"/>
      <c r="GP206" s="228"/>
      <c r="GQ206" s="228"/>
      <c r="GR206" s="228"/>
      <c r="GS206" s="228"/>
      <c r="GT206" s="228"/>
      <c r="GU206" s="228"/>
      <c r="GV206" s="228"/>
      <c r="GW206" s="228"/>
      <c r="GX206" s="228"/>
      <c r="GY206" s="228"/>
      <c r="GZ206" s="228"/>
      <c r="HA206" s="228"/>
      <c r="HB206" s="228"/>
      <c r="HC206" s="228"/>
      <c r="HD206" s="228"/>
      <c r="HE206" s="228"/>
      <c r="HF206" s="228"/>
      <c r="HG206" s="228"/>
      <c r="HH206" s="228"/>
      <c r="HI206" s="228"/>
      <c r="HJ206" s="228"/>
      <c r="HK206" s="228"/>
      <c r="HL206" s="228"/>
      <c r="HM206" s="228"/>
      <c r="HN206" s="228"/>
      <c r="HO206" s="228"/>
      <c r="HP206" s="228"/>
      <c r="HQ206" s="228"/>
      <c r="HR206" s="228"/>
      <c r="HS206" s="228"/>
      <c r="HT206" s="228"/>
      <c r="HU206" s="228"/>
      <c r="HV206" s="228"/>
      <c r="HW206" s="228"/>
      <c r="HX206" s="228"/>
      <c r="HY206" s="228"/>
      <c r="HZ206" s="228"/>
      <c r="IA206" s="228"/>
      <c r="IB206" s="228"/>
      <c r="IC206" s="228"/>
      <c r="ID206" s="228"/>
      <c r="IE206" s="228"/>
      <c r="IF206" s="228"/>
      <c r="IG206" s="228"/>
      <c r="IH206" s="228"/>
      <c r="II206" s="228"/>
      <c r="IJ206" s="228"/>
      <c r="IK206" s="228"/>
      <c r="IL206" s="228"/>
      <c r="IM206" s="228"/>
      <c r="IN206" s="228"/>
      <c r="IO206" s="228"/>
      <c r="IP206" s="228"/>
      <c r="IQ206" s="228"/>
      <c r="IR206" s="228"/>
      <c r="IS206" s="228"/>
      <c r="IT206" s="228"/>
      <c r="IU206" s="228"/>
      <c r="IV206" s="228"/>
      <c r="IW206" s="228"/>
      <c r="IX206" s="228"/>
      <c r="IY206" s="228"/>
      <c r="IZ206" s="228"/>
      <c r="JA206" s="228"/>
      <c r="JB206" s="228"/>
      <c r="JC206" s="228"/>
      <c r="JD206" s="228"/>
      <c r="JE206" s="228"/>
      <c r="JF206" s="228"/>
      <c r="JG206" s="228"/>
      <c r="JH206" s="228"/>
      <c r="JI206" s="228"/>
      <c r="JJ206" s="228"/>
      <c r="JK206" s="228"/>
      <c r="JL206" s="228"/>
      <c r="JM206" s="228"/>
      <c r="JN206" s="228"/>
      <c r="JO206" s="228"/>
      <c r="JP206" s="228"/>
      <c r="JQ206" s="228"/>
      <c r="JR206" s="228"/>
      <c r="JS206" s="228"/>
      <c r="JT206" s="228"/>
      <c r="JU206" s="228"/>
      <c r="JV206" s="228"/>
      <c r="JW206" s="228"/>
      <c r="JX206" s="228"/>
      <c r="JY206" s="228"/>
      <c r="JZ206" s="228"/>
      <c r="KA206" s="228"/>
      <c r="KB206" s="228"/>
      <c r="KC206" s="228"/>
      <c r="KD206" s="228"/>
      <c r="KE206" s="228"/>
      <c r="KF206" s="228"/>
      <c r="KG206" s="228"/>
      <c r="KH206" s="228"/>
      <c r="KI206" s="228"/>
      <c r="KJ206" s="228"/>
      <c r="KK206" s="228"/>
      <c r="KL206" s="228"/>
      <c r="KM206" s="228"/>
      <c r="KN206" s="228"/>
      <c r="KO206" s="228"/>
      <c r="KP206" s="228"/>
      <c r="KQ206" s="228"/>
      <c r="KR206" s="228"/>
      <c r="KS206" s="228"/>
      <c r="KT206" s="228"/>
      <c r="KU206" s="228"/>
      <c r="KV206" s="228"/>
      <c r="KW206" s="479"/>
    </row>
    <row r="207" spans="1:309" s="226" customFormat="1" ht="21" customHeight="1">
      <c r="A207" s="109"/>
      <c r="B207" s="112">
        <v>201</v>
      </c>
      <c r="C207" s="53"/>
      <c r="D207" s="132" t="str">
        <f t="shared" si="22"/>
        <v/>
      </c>
      <c r="E207" s="132" t="str">
        <f t="shared" si="23"/>
        <v/>
      </c>
      <c r="F207" s="132" t="str">
        <f t="shared" si="24"/>
        <v/>
      </c>
      <c r="G207" s="132" t="str">
        <f t="shared" si="25"/>
        <v/>
      </c>
      <c r="H207" s="213" t="str">
        <f t="shared" si="26"/>
        <v/>
      </c>
      <c r="I207" s="227"/>
      <c r="J207" s="227"/>
      <c r="K207" s="227"/>
      <c r="L207" s="227"/>
      <c r="M207" s="227"/>
      <c r="N207" s="227"/>
      <c r="O207" s="227"/>
      <c r="P207" s="227"/>
      <c r="Q207" s="227"/>
      <c r="R207" s="227"/>
      <c r="S207" s="227"/>
      <c r="T207" s="227"/>
      <c r="U207" s="227"/>
      <c r="V207" s="227"/>
      <c r="W207" s="227"/>
      <c r="X207" s="227"/>
      <c r="Y207" s="227"/>
      <c r="Z207" s="227"/>
      <c r="AA207" s="227"/>
      <c r="AB207" s="227"/>
      <c r="AC207" s="227"/>
      <c r="AD207" s="227"/>
      <c r="AE207" s="227"/>
      <c r="AF207" s="227"/>
      <c r="AG207" s="227"/>
      <c r="AH207" s="227"/>
      <c r="AI207" s="227"/>
      <c r="AJ207" s="227"/>
      <c r="AK207" s="227"/>
      <c r="AL207" s="227"/>
      <c r="AM207" s="227"/>
      <c r="AN207" s="227"/>
      <c r="AO207" s="227"/>
      <c r="AP207" s="227"/>
      <c r="AQ207" s="227"/>
      <c r="AR207" s="227"/>
      <c r="AS207" s="227"/>
      <c r="AT207" s="227"/>
      <c r="AU207" s="227"/>
      <c r="AV207" s="227"/>
      <c r="AW207" s="227"/>
      <c r="AX207" s="227"/>
      <c r="AY207" s="227"/>
      <c r="AZ207" s="227"/>
      <c r="BA207" s="227"/>
      <c r="BB207" s="227"/>
      <c r="BC207" s="227"/>
      <c r="BD207" s="227"/>
      <c r="BE207" s="227"/>
      <c r="BF207" s="227"/>
      <c r="BG207" s="227"/>
      <c r="BH207" s="227"/>
      <c r="BI207" s="227"/>
      <c r="BJ207" s="227"/>
      <c r="BK207" s="227"/>
      <c r="BL207" s="227"/>
      <c r="BM207" s="227"/>
      <c r="BN207" s="227"/>
      <c r="BO207" s="227"/>
      <c r="BP207" s="227"/>
      <c r="BQ207" s="227"/>
      <c r="BR207" s="227"/>
      <c r="BS207" s="227"/>
      <c r="BT207" s="227"/>
      <c r="BU207" s="227"/>
      <c r="BV207" s="227"/>
      <c r="BW207" s="227"/>
      <c r="BX207" s="227"/>
      <c r="BY207" s="227"/>
      <c r="BZ207" s="227"/>
      <c r="CA207" s="227"/>
      <c r="CB207" s="227"/>
      <c r="CC207" s="227"/>
      <c r="CD207" s="227"/>
      <c r="CE207" s="227"/>
      <c r="CF207" s="227"/>
      <c r="CG207" s="227"/>
      <c r="CH207" s="227"/>
      <c r="CI207" s="227"/>
      <c r="CJ207" s="227"/>
      <c r="CK207" s="227"/>
      <c r="CL207" s="227"/>
      <c r="CM207" s="227"/>
      <c r="CN207" s="227"/>
      <c r="CO207" s="227"/>
      <c r="CP207" s="227"/>
      <c r="CQ207" s="227"/>
      <c r="CR207" s="227"/>
      <c r="CS207" s="227"/>
      <c r="CT207" s="227"/>
      <c r="CU207" s="227"/>
      <c r="CV207" s="227"/>
      <c r="CW207" s="227"/>
      <c r="CX207" s="227"/>
      <c r="CY207" s="227"/>
      <c r="CZ207" s="227"/>
      <c r="DA207" s="227"/>
      <c r="DB207" s="227"/>
      <c r="DC207" s="227"/>
      <c r="DD207" s="227"/>
      <c r="DE207" s="227"/>
      <c r="DF207" s="227"/>
      <c r="DG207" s="227"/>
      <c r="DH207" s="227"/>
      <c r="DI207" s="227"/>
      <c r="DJ207" s="227"/>
      <c r="DK207" s="227"/>
      <c r="DL207" s="227"/>
      <c r="DM207" s="227"/>
      <c r="DN207" s="227"/>
      <c r="DO207" s="227"/>
      <c r="DP207" s="227"/>
      <c r="DQ207" s="227"/>
      <c r="DR207" s="227"/>
      <c r="DS207" s="227"/>
      <c r="DT207" s="227"/>
      <c r="DU207" s="227"/>
      <c r="DV207" s="227"/>
      <c r="DW207" s="227"/>
      <c r="DX207" s="227"/>
      <c r="DY207" s="227"/>
      <c r="DZ207" s="227"/>
      <c r="EA207" s="227"/>
      <c r="EB207" s="227"/>
      <c r="EC207" s="227"/>
      <c r="ED207" s="227"/>
      <c r="EE207" s="227"/>
      <c r="EF207" s="227"/>
      <c r="EG207" s="227"/>
      <c r="EH207" s="227"/>
      <c r="EI207" s="227"/>
      <c r="EJ207" s="227"/>
      <c r="EK207" s="227"/>
      <c r="EL207" s="227"/>
      <c r="EM207" s="227"/>
      <c r="EN207" s="227"/>
      <c r="EO207" s="227"/>
      <c r="EP207" s="227"/>
      <c r="EQ207" s="227"/>
      <c r="ER207" s="227"/>
      <c r="ES207" s="227"/>
      <c r="ET207" s="227"/>
      <c r="EU207" s="227"/>
      <c r="EV207" s="227"/>
      <c r="EW207" s="227"/>
      <c r="EX207" s="227"/>
      <c r="EY207" s="227"/>
      <c r="EZ207" s="227"/>
      <c r="FA207" s="227"/>
      <c r="FB207" s="227"/>
      <c r="FC207" s="227"/>
      <c r="FD207" s="227"/>
      <c r="FE207" s="227"/>
      <c r="FF207" s="227"/>
      <c r="FG207" s="227"/>
      <c r="FH207" s="227"/>
      <c r="FI207" s="227"/>
      <c r="FJ207" s="227"/>
      <c r="FK207" s="227"/>
      <c r="FL207" s="227"/>
      <c r="FM207" s="227"/>
      <c r="FN207" s="227"/>
      <c r="FO207" s="227"/>
      <c r="FP207" s="227"/>
      <c r="FQ207" s="227"/>
      <c r="FR207" s="227"/>
      <c r="FS207" s="227"/>
      <c r="FT207" s="227"/>
      <c r="FU207" s="227"/>
      <c r="FV207" s="227"/>
      <c r="FW207" s="227"/>
      <c r="FX207" s="227"/>
      <c r="FY207" s="227"/>
      <c r="FZ207" s="227"/>
      <c r="GA207" s="227"/>
      <c r="GB207" s="227"/>
      <c r="GC207" s="227"/>
      <c r="GD207" s="227"/>
      <c r="GE207" s="227"/>
      <c r="GF207" s="227"/>
      <c r="GG207" s="227"/>
      <c r="GH207" s="227"/>
      <c r="GI207" s="227"/>
      <c r="GJ207" s="227"/>
      <c r="GK207" s="227"/>
      <c r="GL207" s="227"/>
      <c r="GM207" s="227"/>
      <c r="GN207" s="227"/>
      <c r="GO207" s="227"/>
      <c r="GP207" s="227"/>
      <c r="GQ207" s="227"/>
      <c r="GR207" s="227"/>
      <c r="GS207" s="227"/>
      <c r="GT207" s="227"/>
      <c r="GU207" s="227"/>
      <c r="GV207" s="227"/>
      <c r="GW207" s="227"/>
      <c r="GX207" s="227"/>
      <c r="GY207" s="227"/>
      <c r="GZ207" s="227"/>
      <c r="HA207" s="227"/>
      <c r="HB207" s="227"/>
      <c r="HC207" s="227"/>
      <c r="HD207" s="227"/>
      <c r="HE207" s="227"/>
      <c r="HF207" s="227"/>
      <c r="HG207" s="227"/>
      <c r="HH207" s="227"/>
      <c r="HI207" s="227"/>
      <c r="HJ207" s="227"/>
      <c r="HK207" s="227"/>
      <c r="HL207" s="227"/>
      <c r="HM207" s="227"/>
      <c r="HN207" s="227"/>
      <c r="HO207" s="227"/>
      <c r="HP207" s="227"/>
      <c r="HQ207" s="227"/>
      <c r="HR207" s="227"/>
      <c r="HS207" s="227"/>
      <c r="HT207" s="227"/>
      <c r="HU207" s="227"/>
      <c r="HV207" s="227"/>
      <c r="HW207" s="227"/>
      <c r="HX207" s="227"/>
      <c r="HY207" s="227"/>
      <c r="HZ207" s="227"/>
      <c r="IA207" s="227"/>
      <c r="IB207" s="227"/>
      <c r="IC207" s="227"/>
      <c r="ID207" s="227"/>
      <c r="IE207" s="227"/>
      <c r="IF207" s="227"/>
      <c r="IG207" s="227"/>
      <c r="IH207" s="227"/>
      <c r="II207" s="227"/>
      <c r="IJ207" s="227"/>
      <c r="IK207" s="227"/>
      <c r="IL207" s="227"/>
      <c r="IM207" s="227"/>
      <c r="IN207" s="227"/>
      <c r="IO207" s="227"/>
      <c r="IP207" s="227"/>
      <c r="IQ207" s="227"/>
      <c r="IR207" s="227"/>
      <c r="IS207" s="227"/>
      <c r="IT207" s="227"/>
      <c r="IU207" s="227"/>
      <c r="IV207" s="227"/>
      <c r="IW207" s="227"/>
      <c r="IX207" s="227"/>
      <c r="IY207" s="227"/>
      <c r="IZ207" s="227"/>
      <c r="JA207" s="227"/>
      <c r="JB207" s="227"/>
      <c r="JC207" s="227"/>
      <c r="JD207" s="227"/>
      <c r="JE207" s="227"/>
      <c r="JF207" s="227"/>
      <c r="JG207" s="227"/>
      <c r="JH207" s="227"/>
      <c r="JI207" s="227"/>
      <c r="JJ207" s="227"/>
      <c r="JK207" s="227"/>
      <c r="JL207" s="227"/>
      <c r="JM207" s="227"/>
      <c r="JN207" s="227"/>
      <c r="JO207" s="227"/>
      <c r="JP207" s="227"/>
      <c r="JQ207" s="227"/>
      <c r="JR207" s="227"/>
      <c r="JS207" s="227"/>
      <c r="JT207" s="227"/>
      <c r="JU207" s="227"/>
      <c r="JV207" s="227"/>
      <c r="JW207" s="227"/>
      <c r="JX207" s="227"/>
      <c r="JY207" s="227"/>
      <c r="JZ207" s="227"/>
      <c r="KA207" s="227"/>
      <c r="KB207" s="227"/>
      <c r="KC207" s="227"/>
      <c r="KD207" s="227"/>
      <c r="KE207" s="227"/>
      <c r="KF207" s="227"/>
      <c r="KG207" s="227"/>
      <c r="KH207" s="227"/>
      <c r="KI207" s="227"/>
      <c r="KJ207" s="227"/>
      <c r="KK207" s="227"/>
      <c r="KL207" s="227"/>
      <c r="KM207" s="227"/>
      <c r="KN207" s="227"/>
      <c r="KO207" s="227"/>
      <c r="KP207" s="227"/>
      <c r="KQ207" s="227"/>
      <c r="KR207" s="227"/>
      <c r="KS207" s="227"/>
      <c r="KT207" s="227"/>
      <c r="KU207" s="227"/>
      <c r="KV207" s="227"/>
      <c r="KW207" s="479"/>
    </row>
    <row r="208" spans="1:309" s="226" customFormat="1" ht="21" customHeight="1" thickBot="1">
      <c r="A208" s="109"/>
      <c r="B208" s="112">
        <v>202</v>
      </c>
      <c r="C208" s="116"/>
      <c r="D208" s="136" t="str">
        <f t="shared" si="22"/>
        <v/>
      </c>
      <c r="E208" s="138" t="str">
        <f t="shared" si="23"/>
        <v/>
      </c>
      <c r="F208" s="138" t="str">
        <f t="shared" si="24"/>
        <v/>
      </c>
      <c r="G208" s="138" t="str">
        <f t="shared" si="25"/>
        <v/>
      </c>
      <c r="H208" s="138" t="str">
        <f t="shared" si="26"/>
        <v/>
      </c>
      <c r="I208" s="228"/>
      <c r="J208" s="228"/>
      <c r="K208" s="228"/>
      <c r="L208" s="228"/>
      <c r="M208" s="228"/>
      <c r="N208" s="228"/>
      <c r="O208" s="228"/>
      <c r="P208" s="228"/>
      <c r="Q208" s="228"/>
      <c r="R208" s="228"/>
      <c r="S208" s="228"/>
      <c r="T208" s="228"/>
      <c r="U208" s="228"/>
      <c r="V208" s="228"/>
      <c r="W208" s="228"/>
      <c r="X208" s="228"/>
      <c r="Y208" s="228"/>
      <c r="Z208" s="228"/>
      <c r="AA208" s="228"/>
      <c r="AB208" s="228"/>
      <c r="AC208" s="228"/>
      <c r="AD208" s="228"/>
      <c r="AE208" s="228"/>
      <c r="AF208" s="228"/>
      <c r="AG208" s="228"/>
      <c r="AH208" s="228"/>
      <c r="AI208" s="228"/>
      <c r="AJ208" s="228"/>
      <c r="AK208" s="228"/>
      <c r="AL208" s="228"/>
      <c r="AM208" s="228"/>
      <c r="AN208" s="228"/>
      <c r="AO208" s="228"/>
      <c r="AP208" s="228"/>
      <c r="AQ208" s="228"/>
      <c r="AR208" s="228"/>
      <c r="AS208" s="228"/>
      <c r="AT208" s="228"/>
      <c r="AU208" s="228"/>
      <c r="AV208" s="228"/>
      <c r="AW208" s="228"/>
      <c r="AX208" s="228"/>
      <c r="AY208" s="228"/>
      <c r="AZ208" s="228"/>
      <c r="BA208" s="228"/>
      <c r="BB208" s="228"/>
      <c r="BC208" s="228"/>
      <c r="BD208" s="228"/>
      <c r="BE208" s="228"/>
      <c r="BF208" s="228"/>
      <c r="BG208" s="228"/>
      <c r="BH208" s="228"/>
      <c r="BI208" s="228"/>
      <c r="BJ208" s="228"/>
      <c r="BK208" s="228"/>
      <c r="BL208" s="228"/>
      <c r="BM208" s="228"/>
      <c r="BN208" s="228"/>
      <c r="BO208" s="228"/>
      <c r="BP208" s="228"/>
      <c r="BQ208" s="228"/>
      <c r="BR208" s="228"/>
      <c r="BS208" s="228"/>
      <c r="BT208" s="228"/>
      <c r="BU208" s="228"/>
      <c r="BV208" s="228"/>
      <c r="BW208" s="228"/>
      <c r="BX208" s="228"/>
      <c r="BY208" s="228"/>
      <c r="BZ208" s="228"/>
      <c r="CA208" s="228"/>
      <c r="CB208" s="228"/>
      <c r="CC208" s="228"/>
      <c r="CD208" s="228"/>
      <c r="CE208" s="228"/>
      <c r="CF208" s="228"/>
      <c r="CG208" s="228"/>
      <c r="CH208" s="228"/>
      <c r="CI208" s="228"/>
      <c r="CJ208" s="228"/>
      <c r="CK208" s="228"/>
      <c r="CL208" s="228"/>
      <c r="CM208" s="228"/>
      <c r="CN208" s="228"/>
      <c r="CO208" s="228"/>
      <c r="CP208" s="228"/>
      <c r="CQ208" s="228"/>
      <c r="CR208" s="228"/>
      <c r="CS208" s="228"/>
      <c r="CT208" s="228"/>
      <c r="CU208" s="228"/>
      <c r="CV208" s="228"/>
      <c r="CW208" s="228"/>
      <c r="CX208" s="228"/>
      <c r="CY208" s="228"/>
      <c r="CZ208" s="228"/>
      <c r="DA208" s="228"/>
      <c r="DB208" s="228"/>
      <c r="DC208" s="228"/>
      <c r="DD208" s="228"/>
      <c r="DE208" s="228"/>
      <c r="DF208" s="228"/>
      <c r="DG208" s="228"/>
      <c r="DH208" s="228"/>
      <c r="DI208" s="228"/>
      <c r="DJ208" s="228"/>
      <c r="DK208" s="228"/>
      <c r="DL208" s="228"/>
      <c r="DM208" s="228"/>
      <c r="DN208" s="228"/>
      <c r="DO208" s="228"/>
      <c r="DP208" s="228"/>
      <c r="DQ208" s="228"/>
      <c r="DR208" s="228"/>
      <c r="DS208" s="228"/>
      <c r="DT208" s="228"/>
      <c r="DU208" s="228"/>
      <c r="DV208" s="228"/>
      <c r="DW208" s="228"/>
      <c r="DX208" s="228"/>
      <c r="DY208" s="228"/>
      <c r="DZ208" s="228"/>
      <c r="EA208" s="228"/>
      <c r="EB208" s="228"/>
      <c r="EC208" s="228"/>
      <c r="ED208" s="228"/>
      <c r="EE208" s="228"/>
      <c r="EF208" s="228"/>
      <c r="EG208" s="228"/>
      <c r="EH208" s="228"/>
      <c r="EI208" s="228"/>
      <c r="EJ208" s="228"/>
      <c r="EK208" s="228"/>
      <c r="EL208" s="228"/>
      <c r="EM208" s="228"/>
      <c r="EN208" s="228"/>
      <c r="EO208" s="228"/>
      <c r="EP208" s="228"/>
      <c r="EQ208" s="228"/>
      <c r="ER208" s="228"/>
      <c r="ES208" s="228"/>
      <c r="ET208" s="228"/>
      <c r="EU208" s="228"/>
      <c r="EV208" s="228"/>
      <c r="EW208" s="228"/>
      <c r="EX208" s="228"/>
      <c r="EY208" s="228"/>
      <c r="EZ208" s="228"/>
      <c r="FA208" s="228"/>
      <c r="FB208" s="228"/>
      <c r="FC208" s="228"/>
      <c r="FD208" s="228"/>
      <c r="FE208" s="228"/>
      <c r="FF208" s="228"/>
      <c r="FG208" s="228"/>
      <c r="FH208" s="228"/>
      <c r="FI208" s="228"/>
      <c r="FJ208" s="228"/>
      <c r="FK208" s="228"/>
      <c r="FL208" s="228"/>
      <c r="FM208" s="228"/>
      <c r="FN208" s="228"/>
      <c r="FO208" s="228"/>
      <c r="FP208" s="228"/>
      <c r="FQ208" s="228"/>
      <c r="FR208" s="228"/>
      <c r="FS208" s="228"/>
      <c r="FT208" s="228"/>
      <c r="FU208" s="228"/>
      <c r="FV208" s="228"/>
      <c r="FW208" s="228"/>
      <c r="FX208" s="228"/>
      <c r="FY208" s="228"/>
      <c r="FZ208" s="228"/>
      <c r="GA208" s="228"/>
      <c r="GB208" s="228"/>
      <c r="GC208" s="228"/>
      <c r="GD208" s="228"/>
      <c r="GE208" s="228"/>
      <c r="GF208" s="228"/>
      <c r="GG208" s="228"/>
      <c r="GH208" s="228"/>
      <c r="GI208" s="228"/>
      <c r="GJ208" s="228"/>
      <c r="GK208" s="228"/>
      <c r="GL208" s="228"/>
      <c r="GM208" s="228"/>
      <c r="GN208" s="228"/>
      <c r="GO208" s="228"/>
      <c r="GP208" s="228"/>
      <c r="GQ208" s="228"/>
      <c r="GR208" s="228"/>
      <c r="GS208" s="228"/>
      <c r="GT208" s="228"/>
      <c r="GU208" s="228"/>
      <c r="GV208" s="228"/>
      <c r="GW208" s="228"/>
      <c r="GX208" s="228"/>
      <c r="GY208" s="228"/>
      <c r="GZ208" s="228"/>
      <c r="HA208" s="228"/>
      <c r="HB208" s="228"/>
      <c r="HC208" s="228"/>
      <c r="HD208" s="228"/>
      <c r="HE208" s="228"/>
      <c r="HF208" s="228"/>
      <c r="HG208" s="228"/>
      <c r="HH208" s="228"/>
      <c r="HI208" s="228"/>
      <c r="HJ208" s="228"/>
      <c r="HK208" s="228"/>
      <c r="HL208" s="228"/>
      <c r="HM208" s="228"/>
      <c r="HN208" s="228"/>
      <c r="HO208" s="228"/>
      <c r="HP208" s="228"/>
      <c r="HQ208" s="228"/>
      <c r="HR208" s="228"/>
      <c r="HS208" s="228"/>
      <c r="HT208" s="228"/>
      <c r="HU208" s="228"/>
      <c r="HV208" s="228"/>
      <c r="HW208" s="228"/>
      <c r="HX208" s="228"/>
      <c r="HY208" s="228"/>
      <c r="HZ208" s="228"/>
      <c r="IA208" s="228"/>
      <c r="IB208" s="228"/>
      <c r="IC208" s="228"/>
      <c r="ID208" s="228"/>
      <c r="IE208" s="228"/>
      <c r="IF208" s="228"/>
      <c r="IG208" s="228"/>
      <c r="IH208" s="228"/>
      <c r="II208" s="228"/>
      <c r="IJ208" s="228"/>
      <c r="IK208" s="228"/>
      <c r="IL208" s="228"/>
      <c r="IM208" s="228"/>
      <c r="IN208" s="228"/>
      <c r="IO208" s="228"/>
      <c r="IP208" s="228"/>
      <c r="IQ208" s="228"/>
      <c r="IR208" s="228"/>
      <c r="IS208" s="228"/>
      <c r="IT208" s="228"/>
      <c r="IU208" s="228"/>
      <c r="IV208" s="228"/>
      <c r="IW208" s="228"/>
      <c r="IX208" s="228"/>
      <c r="IY208" s="228"/>
      <c r="IZ208" s="228"/>
      <c r="JA208" s="228"/>
      <c r="JB208" s="228"/>
      <c r="JC208" s="228"/>
      <c r="JD208" s="228"/>
      <c r="JE208" s="228"/>
      <c r="JF208" s="228"/>
      <c r="JG208" s="228"/>
      <c r="JH208" s="228"/>
      <c r="JI208" s="228"/>
      <c r="JJ208" s="228"/>
      <c r="JK208" s="228"/>
      <c r="JL208" s="228"/>
      <c r="JM208" s="228"/>
      <c r="JN208" s="228"/>
      <c r="JO208" s="228"/>
      <c r="JP208" s="228"/>
      <c r="JQ208" s="228"/>
      <c r="JR208" s="228"/>
      <c r="JS208" s="228"/>
      <c r="JT208" s="228"/>
      <c r="JU208" s="228"/>
      <c r="JV208" s="228"/>
      <c r="JW208" s="228"/>
      <c r="JX208" s="228"/>
      <c r="JY208" s="228"/>
      <c r="JZ208" s="228"/>
      <c r="KA208" s="228"/>
      <c r="KB208" s="228"/>
      <c r="KC208" s="228"/>
      <c r="KD208" s="228"/>
      <c r="KE208" s="228"/>
      <c r="KF208" s="228"/>
      <c r="KG208" s="228"/>
      <c r="KH208" s="228"/>
      <c r="KI208" s="228"/>
      <c r="KJ208" s="228"/>
      <c r="KK208" s="228"/>
      <c r="KL208" s="228"/>
      <c r="KM208" s="228"/>
      <c r="KN208" s="228"/>
      <c r="KO208" s="228"/>
      <c r="KP208" s="228"/>
      <c r="KQ208" s="228"/>
      <c r="KR208" s="228"/>
      <c r="KS208" s="228"/>
      <c r="KT208" s="228"/>
      <c r="KU208" s="228"/>
      <c r="KV208" s="228"/>
      <c r="KW208" s="479"/>
    </row>
    <row r="209" spans="1:309" s="226" customFormat="1" ht="21" customHeight="1">
      <c r="A209" s="109"/>
      <c r="B209" s="112">
        <v>203</v>
      </c>
      <c r="C209" s="53"/>
      <c r="D209" s="132" t="str">
        <f t="shared" si="22"/>
        <v/>
      </c>
      <c r="E209" s="132" t="str">
        <f t="shared" si="23"/>
        <v/>
      </c>
      <c r="F209" s="132" t="str">
        <f t="shared" si="24"/>
        <v/>
      </c>
      <c r="G209" s="132" t="str">
        <f t="shared" si="25"/>
        <v/>
      </c>
      <c r="H209" s="213" t="str">
        <f t="shared" si="26"/>
        <v/>
      </c>
      <c r="I209" s="227"/>
      <c r="J209" s="227"/>
      <c r="K209" s="227"/>
      <c r="L209" s="227"/>
      <c r="M209" s="227"/>
      <c r="N209" s="227"/>
      <c r="O209" s="227"/>
      <c r="P209" s="227"/>
      <c r="Q209" s="227"/>
      <c r="R209" s="227"/>
      <c r="S209" s="227"/>
      <c r="T209" s="227"/>
      <c r="U209" s="227"/>
      <c r="V209" s="227"/>
      <c r="W209" s="227"/>
      <c r="X209" s="227"/>
      <c r="Y209" s="227"/>
      <c r="Z209" s="227"/>
      <c r="AA209" s="227"/>
      <c r="AB209" s="227"/>
      <c r="AC209" s="227"/>
      <c r="AD209" s="227"/>
      <c r="AE209" s="227"/>
      <c r="AF209" s="227"/>
      <c r="AG209" s="227"/>
      <c r="AH209" s="227"/>
      <c r="AI209" s="227"/>
      <c r="AJ209" s="227"/>
      <c r="AK209" s="227"/>
      <c r="AL209" s="227"/>
      <c r="AM209" s="227"/>
      <c r="AN209" s="227"/>
      <c r="AO209" s="227"/>
      <c r="AP209" s="227"/>
      <c r="AQ209" s="227"/>
      <c r="AR209" s="227"/>
      <c r="AS209" s="227"/>
      <c r="AT209" s="227"/>
      <c r="AU209" s="227"/>
      <c r="AV209" s="227"/>
      <c r="AW209" s="227"/>
      <c r="AX209" s="227"/>
      <c r="AY209" s="227"/>
      <c r="AZ209" s="227"/>
      <c r="BA209" s="227"/>
      <c r="BB209" s="227"/>
      <c r="BC209" s="227"/>
      <c r="BD209" s="227"/>
      <c r="BE209" s="227"/>
      <c r="BF209" s="227"/>
      <c r="BG209" s="227"/>
      <c r="BH209" s="227"/>
      <c r="BI209" s="227"/>
      <c r="BJ209" s="227"/>
      <c r="BK209" s="227"/>
      <c r="BL209" s="227"/>
      <c r="BM209" s="227"/>
      <c r="BN209" s="227"/>
      <c r="BO209" s="227"/>
      <c r="BP209" s="227"/>
      <c r="BQ209" s="227"/>
      <c r="BR209" s="227"/>
      <c r="BS209" s="227"/>
      <c r="BT209" s="227"/>
      <c r="BU209" s="227"/>
      <c r="BV209" s="227"/>
      <c r="BW209" s="227"/>
      <c r="BX209" s="227"/>
      <c r="BY209" s="227"/>
      <c r="BZ209" s="227"/>
      <c r="CA209" s="227"/>
      <c r="CB209" s="227"/>
      <c r="CC209" s="227"/>
      <c r="CD209" s="227"/>
      <c r="CE209" s="227"/>
      <c r="CF209" s="227"/>
      <c r="CG209" s="227"/>
      <c r="CH209" s="227"/>
      <c r="CI209" s="227"/>
      <c r="CJ209" s="227"/>
      <c r="CK209" s="227"/>
      <c r="CL209" s="227"/>
      <c r="CM209" s="227"/>
      <c r="CN209" s="227"/>
      <c r="CO209" s="227"/>
      <c r="CP209" s="227"/>
      <c r="CQ209" s="227"/>
      <c r="CR209" s="227"/>
      <c r="CS209" s="227"/>
      <c r="CT209" s="227"/>
      <c r="CU209" s="227"/>
      <c r="CV209" s="227"/>
      <c r="CW209" s="227"/>
      <c r="CX209" s="227"/>
      <c r="CY209" s="227"/>
      <c r="CZ209" s="227"/>
      <c r="DA209" s="227"/>
      <c r="DB209" s="227"/>
      <c r="DC209" s="227"/>
      <c r="DD209" s="227"/>
      <c r="DE209" s="227"/>
      <c r="DF209" s="227"/>
      <c r="DG209" s="227"/>
      <c r="DH209" s="227"/>
      <c r="DI209" s="227"/>
      <c r="DJ209" s="227"/>
      <c r="DK209" s="227"/>
      <c r="DL209" s="227"/>
      <c r="DM209" s="227"/>
      <c r="DN209" s="227"/>
      <c r="DO209" s="227"/>
      <c r="DP209" s="227"/>
      <c r="DQ209" s="227"/>
      <c r="DR209" s="227"/>
      <c r="DS209" s="227"/>
      <c r="DT209" s="227"/>
      <c r="DU209" s="227"/>
      <c r="DV209" s="227"/>
      <c r="DW209" s="227"/>
      <c r="DX209" s="227"/>
      <c r="DY209" s="227"/>
      <c r="DZ209" s="227"/>
      <c r="EA209" s="227"/>
      <c r="EB209" s="227"/>
      <c r="EC209" s="227"/>
      <c r="ED209" s="227"/>
      <c r="EE209" s="227"/>
      <c r="EF209" s="227"/>
      <c r="EG209" s="227"/>
      <c r="EH209" s="227"/>
      <c r="EI209" s="227"/>
      <c r="EJ209" s="227"/>
      <c r="EK209" s="227"/>
      <c r="EL209" s="227"/>
      <c r="EM209" s="227"/>
      <c r="EN209" s="227"/>
      <c r="EO209" s="227"/>
      <c r="EP209" s="227"/>
      <c r="EQ209" s="227"/>
      <c r="ER209" s="227"/>
      <c r="ES209" s="227"/>
      <c r="ET209" s="227"/>
      <c r="EU209" s="227"/>
      <c r="EV209" s="227"/>
      <c r="EW209" s="227"/>
      <c r="EX209" s="227"/>
      <c r="EY209" s="227"/>
      <c r="EZ209" s="227"/>
      <c r="FA209" s="227"/>
      <c r="FB209" s="227"/>
      <c r="FC209" s="227"/>
      <c r="FD209" s="227"/>
      <c r="FE209" s="227"/>
      <c r="FF209" s="227"/>
      <c r="FG209" s="227"/>
      <c r="FH209" s="227"/>
      <c r="FI209" s="227"/>
      <c r="FJ209" s="227"/>
      <c r="FK209" s="227"/>
      <c r="FL209" s="227"/>
      <c r="FM209" s="227"/>
      <c r="FN209" s="227"/>
      <c r="FO209" s="227"/>
      <c r="FP209" s="227"/>
      <c r="FQ209" s="227"/>
      <c r="FR209" s="227"/>
      <c r="FS209" s="227"/>
      <c r="FT209" s="227"/>
      <c r="FU209" s="227"/>
      <c r="FV209" s="227"/>
      <c r="FW209" s="227"/>
      <c r="FX209" s="227"/>
      <c r="FY209" s="227"/>
      <c r="FZ209" s="227"/>
      <c r="GA209" s="227"/>
      <c r="GB209" s="227"/>
      <c r="GC209" s="227"/>
      <c r="GD209" s="227"/>
      <c r="GE209" s="227"/>
      <c r="GF209" s="227"/>
      <c r="GG209" s="227"/>
      <c r="GH209" s="227"/>
      <c r="GI209" s="227"/>
      <c r="GJ209" s="227"/>
      <c r="GK209" s="227"/>
      <c r="GL209" s="227"/>
      <c r="GM209" s="227"/>
      <c r="GN209" s="227"/>
      <c r="GO209" s="227"/>
      <c r="GP209" s="227"/>
      <c r="GQ209" s="227"/>
      <c r="GR209" s="227"/>
      <c r="GS209" s="227"/>
      <c r="GT209" s="227"/>
      <c r="GU209" s="227"/>
      <c r="GV209" s="227"/>
      <c r="GW209" s="227"/>
      <c r="GX209" s="227"/>
      <c r="GY209" s="227"/>
      <c r="GZ209" s="227"/>
      <c r="HA209" s="227"/>
      <c r="HB209" s="227"/>
      <c r="HC209" s="227"/>
      <c r="HD209" s="227"/>
      <c r="HE209" s="227"/>
      <c r="HF209" s="227"/>
      <c r="HG209" s="227"/>
      <c r="HH209" s="227"/>
      <c r="HI209" s="227"/>
      <c r="HJ209" s="227"/>
      <c r="HK209" s="227"/>
      <c r="HL209" s="227"/>
      <c r="HM209" s="227"/>
      <c r="HN209" s="227"/>
      <c r="HO209" s="227"/>
      <c r="HP209" s="227"/>
      <c r="HQ209" s="227"/>
      <c r="HR209" s="227"/>
      <c r="HS209" s="227"/>
      <c r="HT209" s="227"/>
      <c r="HU209" s="227"/>
      <c r="HV209" s="227"/>
      <c r="HW209" s="227"/>
      <c r="HX209" s="227"/>
      <c r="HY209" s="227"/>
      <c r="HZ209" s="227"/>
      <c r="IA209" s="227"/>
      <c r="IB209" s="227"/>
      <c r="IC209" s="227"/>
      <c r="ID209" s="227"/>
      <c r="IE209" s="227"/>
      <c r="IF209" s="227"/>
      <c r="IG209" s="227"/>
      <c r="IH209" s="227"/>
      <c r="II209" s="227"/>
      <c r="IJ209" s="227"/>
      <c r="IK209" s="227"/>
      <c r="IL209" s="227"/>
      <c r="IM209" s="227"/>
      <c r="IN209" s="227"/>
      <c r="IO209" s="227"/>
      <c r="IP209" s="227"/>
      <c r="IQ209" s="227"/>
      <c r="IR209" s="227"/>
      <c r="IS209" s="227"/>
      <c r="IT209" s="227"/>
      <c r="IU209" s="227"/>
      <c r="IV209" s="227"/>
      <c r="IW209" s="227"/>
      <c r="IX209" s="227"/>
      <c r="IY209" s="227"/>
      <c r="IZ209" s="227"/>
      <c r="JA209" s="227"/>
      <c r="JB209" s="227"/>
      <c r="JC209" s="227"/>
      <c r="JD209" s="227"/>
      <c r="JE209" s="227"/>
      <c r="JF209" s="227"/>
      <c r="JG209" s="227"/>
      <c r="JH209" s="227"/>
      <c r="JI209" s="227"/>
      <c r="JJ209" s="227"/>
      <c r="JK209" s="227"/>
      <c r="JL209" s="227"/>
      <c r="JM209" s="227"/>
      <c r="JN209" s="227"/>
      <c r="JO209" s="227"/>
      <c r="JP209" s="227"/>
      <c r="JQ209" s="227"/>
      <c r="JR209" s="227"/>
      <c r="JS209" s="227"/>
      <c r="JT209" s="227"/>
      <c r="JU209" s="227"/>
      <c r="JV209" s="227"/>
      <c r="JW209" s="227"/>
      <c r="JX209" s="227"/>
      <c r="JY209" s="227"/>
      <c r="JZ209" s="227"/>
      <c r="KA209" s="227"/>
      <c r="KB209" s="227"/>
      <c r="KC209" s="227"/>
      <c r="KD209" s="227"/>
      <c r="KE209" s="227"/>
      <c r="KF209" s="227"/>
      <c r="KG209" s="227"/>
      <c r="KH209" s="227"/>
      <c r="KI209" s="227"/>
      <c r="KJ209" s="227"/>
      <c r="KK209" s="227"/>
      <c r="KL209" s="227"/>
      <c r="KM209" s="227"/>
      <c r="KN209" s="227"/>
      <c r="KO209" s="227"/>
      <c r="KP209" s="227"/>
      <c r="KQ209" s="227"/>
      <c r="KR209" s="227"/>
      <c r="KS209" s="227"/>
      <c r="KT209" s="227"/>
      <c r="KU209" s="227"/>
      <c r="KV209" s="227"/>
      <c r="KW209" s="479"/>
    </row>
    <row r="210" spans="1:309" s="226" customFormat="1" ht="21" customHeight="1" thickBot="1">
      <c r="A210" s="109"/>
      <c r="B210" s="112">
        <v>204</v>
      </c>
      <c r="C210" s="116"/>
      <c r="D210" s="136" t="str">
        <f t="shared" si="22"/>
        <v/>
      </c>
      <c r="E210" s="138" t="str">
        <f t="shared" si="23"/>
        <v/>
      </c>
      <c r="F210" s="138" t="str">
        <f t="shared" si="24"/>
        <v/>
      </c>
      <c r="G210" s="138" t="str">
        <f t="shared" si="25"/>
        <v/>
      </c>
      <c r="H210" s="138" t="str">
        <f t="shared" si="26"/>
        <v/>
      </c>
      <c r="I210" s="228"/>
      <c r="J210" s="228"/>
      <c r="K210" s="228"/>
      <c r="L210" s="228"/>
      <c r="M210" s="228"/>
      <c r="N210" s="228"/>
      <c r="O210" s="228"/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  <c r="AF210" s="228"/>
      <c r="AG210" s="228"/>
      <c r="AH210" s="228"/>
      <c r="AI210" s="228"/>
      <c r="AJ210" s="228"/>
      <c r="AK210" s="228"/>
      <c r="AL210" s="228"/>
      <c r="AM210" s="228"/>
      <c r="AN210" s="228"/>
      <c r="AO210" s="228"/>
      <c r="AP210" s="228"/>
      <c r="AQ210" s="228"/>
      <c r="AR210" s="228"/>
      <c r="AS210" s="228"/>
      <c r="AT210" s="228"/>
      <c r="AU210" s="228"/>
      <c r="AV210" s="228"/>
      <c r="AW210" s="228"/>
      <c r="AX210" s="228"/>
      <c r="AY210" s="228"/>
      <c r="AZ210" s="228"/>
      <c r="BA210" s="228"/>
      <c r="BB210" s="228"/>
      <c r="BC210" s="228"/>
      <c r="BD210" s="228"/>
      <c r="BE210" s="228"/>
      <c r="BF210" s="228"/>
      <c r="BG210" s="228"/>
      <c r="BH210" s="228"/>
      <c r="BI210" s="228"/>
      <c r="BJ210" s="228"/>
      <c r="BK210" s="228"/>
      <c r="BL210" s="228"/>
      <c r="BM210" s="228"/>
      <c r="BN210" s="228"/>
      <c r="BO210" s="228"/>
      <c r="BP210" s="228"/>
      <c r="BQ210" s="228"/>
      <c r="BR210" s="228"/>
      <c r="BS210" s="228"/>
      <c r="BT210" s="228"/>
      <c r="BU210" s="228"/>
      <c r="BV210" s="228"/>
      <c r="BW210" s="228"/>
      <c r="BX210" s="228"/>
      <c r="BY210" s="228"/>
      <c r="BZ210" s="228"/>
      <c r="CA210" s="228"/>
      <c r="CB210" s="228"/>
      <c r="CC210" s="228"/>
      <c r="CD210" s="228"/>
      <c r="CE210" s="228"/>
      <c r="CF210" s="228"/>
      <c r="CG210" s="228"/>
      <c r="CH210" s="228"/>
      <c r="CI210" s="228"/>
      <c r="CJ210" s="228"/>
      <c r="CK210" s="228"/>
      <c r="CL210" s="228"/>
      <c r="CM210" s="228"/>
      <c r="CN210" s="228"/>
      <c r="CO210" s="228"/>
      <c r="CP210" s="228"/>
      <c r="CQ210" s="228"/>
      <c r="CR210" s="228"/>
      <c r="CS210" s="228"/>
      <c r="CT210" s="228"/>
      <c r="CU210" s="228"/>
      <c r="CV210" s="228"/>
      <c r="CW210" s="228"/>
      <c r="CX210" s="228"/>
      <c r="CY210" s="228"/>
      <c r="CZ210" s="228"/>
      <c r="DA210" s="228"/>
      <c r="DB210" s="228"/>
      <c r="DC210" s="228"/>
      <c r="DD210" s="228"/>
      <c r="DE210" s="228"/>
      <c r="DF210" s="228"/>
      <c r="DG210" s="228"/>
      <c r="DH210" s="228"/>
      <c r="DI210" s="228"/>
      <c r="DJ210" s="228"/>
      <c r="DK210" s="228"/>
      <c r="DL210" s="228"/>
      <c r="DM210" s="228"/>
      <c r="DN210" s="228"/>
      <c r="DO210" s="228"/>
      <c r="DP210" s="228"/>
      <c r="DQ210" s="228"/>
      <c r="DR210" s="228"/>
      <c r="DS210" s="228"/>
      <c r="DT210" s="228"/>
      <c r="DU210" s="228"/>
      <c r="DV210" s="228"/>
      <c r="DW210" s="228"/>
      <c r="DX210" s="228"/>
      <c r="DY210" s="228"/>
      <c r="DZ210" s="228"/>
      <c r="EA210" s="228"/>
      <c r="EB210" s="228"/>
      <c r="EC210" s="228"/>
      <c r="ED210" s="228"/>
      <c r="EE210" s="228"/>
      <c r="EF210" s="228"/>
      <c r="EG210" s="228"/>
      <c r="EH210" s="228"/>
      <c r="EI210" s="228"/>
      <c r="EJ210" s="228"/>
      <c r="EK210" s="228"/>
      <c r="EL210" s="228"/>
      <c r="EM210" s="228"/>
      <c r="EN210" s="228"/>
      <c r="EO210" s="228"/>
      <c r="EP210" s="228"/>
      <c r="EQ210" s="228"/>
      <c r="ER210" s="228"/>
      <c r="ES210" s="228"/>
      <c r="ET210" s="228"/>
      <c r="EU210" s="228"/>
      <c r="EV210" s="228"/>
      <c r="EW210" s="228"/>
      <c r="EX210" s="228"/>
      <c r="EY210" s="228"/>
      <c r="EZ210" s="228"/>
      <c r="FA210" s="228"/>
      <c r="FB210" s="228"/>
      <c r="FC210" s="228"/>
      <c r="FD210" s="228"/>
      <c r="FE210" s="228"/>
      <c r="FF210" s="228"/>
      <c r="FG210" s="228"/>
      <c r="FH210" s="228"/>
      <c r="FI210" s="228"/>
      <c r="FJ210" s="228"/>
      <c r="FK210" s="228"/>
      <c r="FL210" s="228"/>
      <c r="FM210" s="228"/>
      <c r="FN210" s="228"/>
      <c r="FO210" s="228"/>
      <c r="FP210" s="228"/>
      <c r="FQ210" s="228"/>
      <c r="FR210" s="228"/>
      <c r="FS210" s="228"/>
      <c r="FT210" s="228"/>
      <c r="FU210" s="228"/>
      <c r="FV210" s="228"/>
      <c r="FW210" s="228"/>
      <c r="FX210" s="228"/>
      <c r="FY210" s="228"/>
      <c r="FZ210" s="228"/>
      <c r="GA210" s="228"/>
      <c r="GB210" s="228"/>
      <c r="GC210" s="228"/>
      <c r="GD210" s="228"/>
      <c r="GE210" s="228"/>
      <c r="GF210" s="228"/>
      <c r="GG210" s="228"/>
      <c r="GH210" s="228"/>
      <c r="GI210" s="228"/>
      <c r="GJ210" s="228"/>
      <c r="GK210" s="228"/>
      <c r="GL210" s="228"/>
      <c r="GM210" s="228"/>
      <c r="GN210" s="228"/>
      <c r="GO210" s="228"/>
      <c r="GP210" s="228"/>
      <c r="GQ210" s="228"/>
      <c r="GR210" s="228"/>
      <c r="GS210" s="228"/>
      <c r="GT210" s="228"/>
      <c r="GU210" s="228"/>
      <c r="GV210" s="228"/>
      <c r="GW210" s="228"/>
      <c r="GX210" s="228"/>
      <c r="GY210" s="228"/>
      <c r="GZ210" s="228"/>
      <c r="HA210" s="228"/>
      <c r="HB210" s="228"/>
      <c r="HC210" s="228"/>
      <c r="HD210" s="228"/>
      <c r="HE210" s="228"/>
      <c r="HF210" s="228"/>
      <c r="HG210" s="228"/>
      <c r="HH210" s="228"/>
      <c r="HI210" s="228"/>
      <c r="HJ210" s="228"/>
      <c r="HK210" s="228"/>
      <c r="HL210" s="228"/>
      <c r="HM210" s="228"/>
      <c r="HN210" s="228"/>
      <c r="HO210" s="228"/>
      <c r="HP210" s="228"/>
      <c r="HQ210" s="228"/>
      <c r="HR210" s="228"/>
      <c r="HS210" s="228"/>
      <c r="HT210" s="228"/>
      <c r="HU210" s="228"/>
      <c r="HV210" s="228"/>
      <c r="HW210" s="228"/>
      <c r="HX210" s="228"/>
      <c r="HY210" s="228"/>
      <c r="HZ210" s="228"/>
      <c r="IA210" s="228"/>
      <c r="IB210" s="228"/>
      <c r="IC210" s="228"/>
      <c r="ID210" s="228"/>
      <c r="IE210" s="228"/>
      <c r="IF210" s="228"/>
      <c r="IG210" s="228"/>
      <c r="IH210" s="228"/>
      <c r="II210" s="228"/>
      <c r="IJ210" s="228"/>
      <c r="IK210" s="228"/>
      <c r="IL210" s="228"/>
      <c r="IM210" s="228"/>
      <c r="IN210" s="228"/>
      <c r="IO210" s="228"/>
      <c r="IP210" s="228"/>
      <c r="IQ210" s="228"/>
      <c r="IR210" s="228"/>
      <c r="IS210" s="228"/>
      <c r="IT210" s="228"/>
      <c r="IU210" s="228"/>
      <c r="IV210" s="228"/>
      <c r="IW210" s="228"/>
      <c r="IX210" s="228"/>
      <c r="IY210" s="228"/>
      <c r="IZ210" s="228"/>
      <c r="JA210" s="228"/>
      <c r="JB210" s="228"/>
      <c r="JC210" s="228"/>
      <c r="JD210" s="228"/>
      <c r="JE210" s="228"/>
      <c r="JF210" s="228"/>
      <c r="JG210" s="228"/>
      <c r="JH210" s="228"/>
      <c r="JI210" s="228"/>
      <c r="JJ210" s="228"/>
      <c r="JK210" s="228"/>
      <c r="JL210" s="228"/>
      <c r="JM210" s="228"/>
      <c r="JN210" s="228"/>
      <c r="JO210" s="228"/>
      <c r="JP210" s="228"/>
      <c r="JQ210" s="228"/>
      <c r="JR210" s="228"/>
      <c r="JS210" s="228"/>
      <c r="JT210" s="228"/>
      <c r="JU210" s="228"/>
      <c r="JV210" s="228"/>
      <c r="JW210" s="228"/>
      <c r="JX210" s="228"/>
      <c r="JY210" s="228"/>
      <c r="JZ210" s="228"/>
      <c r="KA210" s="228"/>
      <c r="KB210" s="228"/>
      <c r="KC210" s="228"/>
      <c r="KD210" s="228"/>
      <c r="KE210" s="228"/>
      <c r="KF210" s="228"/>
      <c r="KG210" s="228"/>
      <c r="KH210" s="228"/>
      <c r="KI210" s="228"/>
      <c r="KJ210" s="228"/>
      <c r="KK210" s="228"/>
      <c r="KL210" s="228"/>
      <c r="KM210" s="228"/>
      <c r="KN210" s="228"/>
      <c r="KO210" s="228"/>
      <c r="KP210" s="228"/>
      <c r="KQ210" s="228"/>
      <c r="KR210" s="228"/>
      <c r="KS210" s="228"/>
      <c r="KT210" s="228"/>
      <c r="KU210" s="228"/>
      <c r="KV210" s="228"/>
      <c r="KW210" s="479"/>
    </row>
    <row r="211" spans="1:309" s="226" customFormat="1" ht="21" customHeight="1">
      <c r="A211" s="109"/>
      <c r="B211" s="112">
        <v>205</v>
      </c>
      <c r="C211" s="53"/>
      <c r="D211" s="132" t="str">
        <f t="shared" si="22"/>
        <v/>
      </c>
      <c r="E211" s="132" t="str">
        <f t="shared" si="23"/>
        <v/>
      </c>
      <c r="F211" s="132" t="str">
        <f t="shared" si="24"/>
        <v/>
      </c>
      <c r="G211" s="132" t="str">
        <f t="shared" si="25"/>
        <v/>
      </c>
      <c r="H211" s="213" t="str">
        <f t="shared" si="26"/>
        <v/>
      </c>
      <c r="I211" s="227"/>
      <c r="J211" s="227"/>
      <c r="K211" s="227"/>
      <c r="L211" s="227"/>
      <c r="M211" s="227"/>
      <c r="N211" s="227"/>
      <c r="O211" s="227"/>
      <c r="P211" s="227"/>
      <c r="Q211" s="227"/>
      <c r="R211" s="227"/>
      <c r="S211" s="227"/>
      <c r="T211" s="227"/>
      <c r="U211" s="227"/>
      <c r="V211" s="227"/>
      <c r="W211" s="227"/>
      <c r="X211" s="227"/>
      <c r="Y211" s="227"/>
      <c r="Z211" s="227"/>
      <c r="AA211" s="227"/>
      <c r="AB211" s="227"/>
      <c r="AC211" s="227"/>
      <c r="AD211" s="227"/>
      <c r="AE211" s="227"/>
      <c r="AF211" s="227"/>
      <c r="AG211" s="227"/>
      <c r="AH211" s="227"/>
      <c r="AI211" s="227"/>
      <c r="AJ211" s="227"/>
      <c r="AK211" s="227"/>
      <c r="AL211" s="227"/>
      <c r="AM211" s="227"/>
      <c r="AN211" s="227"/>
      <c r="AO211" s="227"/>
      <c r="AP211" s="227"/>
      <c r="AQ211" s="227"/>
      <c r="AR211" s="227"/>
      <c r="AS211" s="227"/>
      <c r="AT211" s="227"/>
      <c r="AU211" s="227"/>
      <c r="AV211" s="227"/>
      <c r="AW211" s="227"/>
      <c r="AX211" s="227"/>
      <c r="AY211" s="227"/>
      <c r="AZ211" s="227"/>
      <c r="BA211" s="227"/>
      <c r="BB211" s="227"/>
      <c r="BC211" s="227"/>
      <c r="BD211" s="227"/>
      <c r="BE211" s="227"/>
      <c r="BF211" s="227"/>
      <c r="BG211" s="227"/>
      <c r="BH211" s="227"/>
      <c r="BI211" s="227"/>
      <c r="BJ211" s="227"/>
      <c r="BK211" s="227"/>
      <c r="BL211" s="227"/>
      <c r="BM211" s="227"/>
      <c r="BN211" s="227"/>
      <c r="BO211" s="227"/>
      <c r="BP211" s="227"/>
      <c r="BQ211" s="227"/>
      <c r="BR211" s="227"/>
      <c r="BS211" s="227"/>
      <c r="BT211" s="227"/>
      <c r="BU211" s="227"/>
      <c r="BV211" s="227"/>
      <c r="BW211" s="227"/>
      <c r="BX211" s="227"/>
      <c r="BY211" s="227"/>
      <c r="BZ211" s="227"/>
      <c r="CA211" s="227"/>
      <c r="CB211" s="227"/>
      <c r="CC211" s="227"/>
      <c r="CD211" s="227"/>
      <c r="CE211" s="227"/>
      <c r="CF211" s="227"/>
      <c r="CG211" s="227"/>
      <c r="CH211" s="227"/>
      <c r="CI211" s="227"/>
      <c r="CJ211" s="227"/>
      <c r="CK211" s="227"/>
      <c r="CL211" s="227"/>
      <c r="CM211" s="227"/>
      <c r="CN211" s="227"/>
      <c r="CO211" s="227"/>
      <c r="CP211" s="227"/>
      <c r="CQ211" s="227"/>
      <c r="CR211" s="227"/>
      <c r="CS211" s="227"/>
      <c r="CT211" s="227"/>
      <c r="CU211" s="227"/>
      <c r="CV211" s="227"/>
      <c r="CW211" s="227"/>
      <c r="CX211" s="227"/>
      <c r="CY211" s="227"/>
      <c r="CZ211" s="227"/>
      <c r="DA211" s="227"/>
      <c r="DB211" s="227"/>
      <c r="DC211" s="227"/>
      <c r="DD211" s="227"/>
      <c r="DE211" s="227"/>
      <c r="DF211" s="227"/>
      <c r="DG211" s="227"/>
      <c r="DH211" s="227"/>
      <c r="DI211" s="227"/>
      <c r="DJ211" s="227"/>
      <c r="DK211" s="227"/>
      <c r="DL211" s="227"/>
      <c r="DM211" s="227"/>
      <c r="DN211" s="227"/>
      <c r="DO211" s="227"/>
      <c r="DP211" s="227"/>
      <c r="DQ211" s="227"/>
      <c r="DR211" s="227"/>
      <c r="DS211" s="227"/>
      <c r="DT211" s="227"/>
      <c r="DU211" s="227"/>
      <c r="DV211" s="227"/>
      <c r="DW211" s="227"/>
      <c r="DX211" s="227"/>
      <c r="DY211" s="227"/>
      <c r="DZ211" s="227"/>
      <c r="EA211" s="227"/>
      <c r="EB211" s="227"/>
      <c r="EC211" s="227"/>
      <c r="ED211" s="227"/>
      <c r="EE211" s="227"/>
      <c r="EF211" s="227"/>
      <c r="EG211" s="227"/>
      <c r="EH211" s="227"/>
      <c r="EI211" s="227"/>
      <c r="EJ211" s="227"/>
      <c r="EK211" s="227"/>
      <c r="EL211" s="227"/>
      <c r="EM211" s="227"/>
      <c r="EN211" s="227"/>
      <c r="EO211" s="227"/>
      <c r="EP211" s="227"/>
      <c r="EQ211" s="227"/>
      <c r="ER211" s="227"/>
      <c r="ES211" s="227"/>
      <c r="ET211" s="227"/>
      <c r="EU211" s="227"/>
      <c r="EV211" s="227"/>
      <c r="EW211" s="227"/>
      <c r="EX211" s="227"/>
      <c r="EY211" s="227"/>
      <c r="EZ211" s="227"/>
      <c r="FA211" s="227"/>
      <c r="FB211" s="227"/>
      <c r="FC211" s="227"/>
      <c r="FD211" s="227"/>
      <c r="FE211" s="227"/>
      <c r="FF211" s="227"/>
      <c r="FG211" s="227"/>
      <c r="FH211" s="227"/>
      <c r="FI211" s="227"/>
      <c r="FJ211" s="227"/>
      <c r="FK211" s="227"/>
      <c r="FL211" s="227"/>
      <c r="FM211" s="227"/>
      <c r="FN211" s="227"/>
      <c r="FO211" s="227"/>
      <c r="FP211" s="227"/>
      <c r="FQ211" s="227"/>
      <c r="FR211" s="227"/>
      <c r="FS211" s="227"/>
      <c r="FT211" s="227"/>
      <c r="FU211" s="227"/>
      <c r="FV211" s="227"/>
      <c r="FW211" s="227"/>
      <c r="FX211" s="227"/>
      <c r="FY211" s="227"/>
      <c r="FZ211" s="227"/>
      <c r="GA211" s="227"/>
      <c r="GB211" s="227"/>
      <c r="GC211" s="227"/>
      <c r="GD211" s="227"/>
      <c r="GE211" s="227"/>
      <c r="GF211" s="227"/>
      <c r="GG211" s="227"/>
      <c r="GH211" s="227"/>
      <c r="GI211" s="227"/>
      <c r="GJ211" s="227"/>
      <c r="GK211" s="227"/>
      <c r="GL211" s="227"/>
      <c r="GM211" s="227"/>
      <c r="GN211" s="227"/>
      <c r="GO211" s="227"/>
      <c r="GP211" s="227"/>
      <c r="GQ211" s="227"/>
      <c r="GR211" s="227"/>
      <c r="GS211" s="227"/>
      <c r="GT211" s="227"/>
      <c r="GU211" s="227"/>
      <c r="GV211" s="227"/>
      <c r="GW211" s="227"/>
      <c r="GX211" s="227"/>
      <c r="GY211" s="227"/>
      <c r="GZ211" s="227"/>
      <c r="HA211" s="227"/>
      <c r="HB211" s="227"/>
      <c r="HC211" s="227"/>
      <c r="HD211" s="227"/>
      <c r="HE211" s="227"/>
      <c r="HF211" s="227"/>
      <c r="HG211" s="227"/>
      <c r="HH211" s="227"/>
      <c r="HI211" s="227"/>
      <c r="HJ211" s="227"/>
      <c r="HK211" s="227"/>
      <c r="HL211" s="227"/>
      <c r="HM211" s="227"/>
      <c r="HN211" s="227"/>
      <c r="HO211" s="227"/>
      <c r="HP211" s="227"/>
      <c r="HQ211" s="227"/>
      <c r="HR211" s="227"/>
      <c r="HS211" s="227"/>
      <c r="HT211" s="227"/>
      <c r="HU211" s="227"/>
      <c r="HV211" s="227"/>
      <c r="HW211" s="227"/>
      <c r="HX211" s="227"/>
      <c r="HY211" s="227"/>
      <c r="HZ211" s="227"/>
      <c r="IA211" s="227"/>
      <c r="IB211" s="227"/>
      <c r="IC211" s="227"/>
      <c r="ID211" s="227"/>
      <c r="IE211" s="227"/>
      <c r="IF211" s="227"/>
      <c r="IG211" s="227"/>
      <c r="IH211" s="227"/>
      <c r="II211" s="227"/>
      <c r="IJ211" s="227"/>
      <c r="IK211" s="227"/>
      <c r="IL211" s="227"/>
      <c r="IM211" s="227"/>
      <c r="IN211" s="227"/>
      <c r="IO211" s="227"/>
      <c r="IP211" s="227"/>
      <c r="IQ211" s="227"/>
      <c r="IR211" s="227"/>
      <c r="IS211" s="227"/>
      <c r="IT211" s="227"/>
      <c r="IU211" s="227"/>
      <c r="IV211" s="227"/>
      <c r="IW211" s="227"/>
      <c r="IX211" s="227"/>
      <c r="IY211" s="227"/>
      <c r="IZ211" s="227"/>
      <c r="JA211" s="227"/>
      <c r="JB211" s="227"/>
      <c r="JC211" s="227"/>
      <c r="JD211" s="227"/>
      <c r="JE211" s="227"/>
      <c r="JF211" s="227"/>
      <c r="JG211" s="227"/>
      <c r="JH211" s="227"/>
      <c r="JI211" s="227"/>
      <c r="JJ211" s="227"/>
      <c r="JK211" s="227"/>
      <c r="JL211" s="227"/>
      <c r="JM211" s="227"/>
      <c r="JN211" s="227"/>
      <c r="JO211" s="227"/>
      <c r="JP211" s="227"/>
      <c r="JQ211" s="227"/>
      <c r="JR211" s="227"/>
      <c r="JS211" s="227"/>
      <c r="JT211" s="227"/>
      <c r="JU211" s="227"/>
      <c r="JV211" s="227"/>
      <c r="JW211" s="227"/>
      <c r="JX211" s="227"/>
      <c r="JY211" s="227"/>
      <c r="JZ211" s="227"/>
      <c r="KA211" s="227"/>
      <c r="KB211" s="227"/>
      <c r="KC211" s="227"/>
      <c r="KD211" s="227"/>
      <c r="KE211" s="227"/>
      <c r="KF211" s="227"/>
      <c r="KG211" s="227"/>
      <c r="KH211" s="227"/>
      <c r="KI211" s="227"/>
      <c r="KJ211" s="227"/>
      <c r="KK211" s="227"/>
      <c r="KL211" s="227"/>
      <c r="KM211" s="227"/>
      <c r="KN211" s="227"/>
      <c r="KO211" s="227"/>
      <c r="KP211" s="227"/>
      <c r="KQ211" s="227"/>
      <c r="KR211" s="227"/>
      <c r="KS211" s="227"/>
      <c r="KT211" s="227"/>
      <c r="KU211" s="227"/>
      <c r="KV211" s="227"/>
      <c r="KW211" s="479"/>
    </row>
    <row r="212" spans="1:309" s="226" customFormat="1" ht="21" customHeight="1" thickBot="1">
      <c r="A212" s="109"/>
      <c r="B212" s="112">
        <v>206</v>
      </c>
      <c r="C212" s="116"/>
      <c r="D212" s="136" t="str">
        <f t="shared" si="22"/>
        <v/>
      </c>
      <c r="E212" s="138" t="str">
        <f t="shared" si="23"/>
        <v/>
      </c>
      <c r="F212" s="138" t="str">
        <f t="shared" si="24"/>
        <v/>
      </c>
      <c r="G212" s="138" t="str">
        <f t="shared" si="25"/>
        <v/>
      </c>
      <c r="H212" s="138" t="str">
        <f t="shared" si="26"/>
        <v/>
      </c>
      <c r="I212" s="228"/>
      <c r="J212" s="228"/>
      <c r="K212" s="228"/>
      <c r="L212" s="228"/>
      <c r="M212" s="228"/>
      <c r="N212" s="228"/>
      <c r="O212" s="228"/>
      <c r="P212" s="228"/>
      <c r="Q212" s="228"/>
      <c r="R212" s="228"/>
      <c r="S212" s="228"/>
      <c r="T212" s="228"/>
      <c r="U212" s="228"/>
      <c r="V212" s="228"/>
      <c r="W212" s="228"/>
      <c r="X212" s="228"/>
      <c r="Y212" s="228"/>
      <c r="Z212" s="228"/>
      <c r="AA212" s="228"/>
      <c r="AB212" s="228"/>
      <c r="AC212" s="228"/>
      <c r="AD212" s="228"/>
      <c r="AE212" s="228"/>
      <c r="AF212" s="228"/>
      <c r="AG212" s="228"/>
      <c r="AH212" s="228"/>
      <c r="AI212" s="228"/>
      <c r="AJ212" s="228"/>
      <c r="AK212" s="228"/>
      <c r="AL212" s="228"/>
      <c r="AM212" s="228"/>
      <c r="AN212" s="228"/>
      <c r="AO212" s="228"/>
      <c r="AP212" s="228"/>
      <c r="AQ212" s="228"/>
      <c r="AR212" s="228"/>
      <c r="AS212" s="228"/>
      <c r="AT212" s="228"/>
      <c r="AU212" s="228"/>
      <c r="AV212" s="228"/>
      <c r="AW212" s="228"/>
      <c r="AX212" s="228"/>
      <c r="AY212" s="228"/>
      <c r="AZ212" s="228"/>
      <c r="BA212" s="228"/>
      <c r="BB212" s="228"/>
      <c r="BC212" s="228"/>
      <c r="BD212" s="228"/>
      <c r="BE212" s="228"/>
      <c r="BF212" s="228"/>
      <c r="BG212" s="228"/>
      <c r="BH212" s="228"/>
      <c r="BI212" s="228"/>
      <c r="BJ212" s="228"/>
      <c r="BK212" s="228"/>
      <c r="BL212" s="228"/>
      <c r="BM212" s="228"/>
      <c r="BN212" s="228"/>
      <c r="BO212" s="228"/>
      <c r="BP212" s="228"/>
      <c r="BQ212" s="228"/>
      <c r="BR212" s="228"/>
      <c r="BS212" s="228"/>
      <c r="BT212" s="228"/>
      <c r="BU212" s="228"/>
      <c r="BV212" s="228"/>
      <c r="BW212" s="228"/>
      <c r="BX212" s="228"/>
      <c r="BY212" s="228"/>
      <c r="BZ212" s="228"/>
      <c r="CA212" s="228"/>
      <c r="CB212" s="228"/>
      <c r="CC212" s="228"/>
      <c r="CD212" s="228"/>
      <c r="CE212" s="228"/>
      <c r="CF212" s="228"/>
      <c r="CG212" s="228"/>
      <c r="CH212" s="228"/>
      <c r="CI212" s="228"/>
      <c r="CJ212" s="228"/>
      <c r="CK212" s="228"/>
      <c r="CL212" s="228"/>
      <c r="CM212" s="228"/>
      <c r="CN212" s="228"/>
      <c r="CO212" s="228"/>
      <c r="CP212" s="228"/>
      <c r="CQ212" s="228"/>
      <c r="CR212" s="228"/>
      <c r="CS212" s="228"/>
      <c r="CT212" s="228"/>
      <c r="CU212" s="228"/>
      <c r="CV212" s="228"/>
      <c r="CW212" s="228"/>
      <c r="CX212" s="228"/>
      <c r="CY212" s="228"/>
      <c r="CZ212" s="228"/>
      <c r="DA212" s="228"/>
      <c r="DB212" s="228"/>
      <c r="DC212" s="228"/>
      <c r="DD212" s="228"/>
      <c r="DE212" s="228"/>
      <c r="DF212" s="228"/>
      <c r="DG212" s="228"/>
      <c r="DH212" s="228"/>
      <c r="DI212" s="228"/>
      <c r="DJ212" s="228"/>
      <c r="DK212" s="228"/>
      <c r="DL212" s="228"/>
      <c r="DM212" s="228"/>
      <c r="DN212" s="228"/>
      <c r="DO212" s="228"/>
      <c r="DP212" s="228"/>
      <c r="DQ212" s="228"/>
      <c r="DR212" s="228"/>
      <c r="DS212" s="228"/>
      <c r="DT212" s="228"/>
      <c r="DU212" s="228"/>
      <c r="DV212" s="228"/>
      <c r="DW212" s="228"/>
      <c r="DX212" s="228"/>
      <c r="DY212" s="228"/>
      <c r="DZ212" s="228"/>
      <c r="EA212" s="228"/>
      <c r="EB212" s="228"/>
      <c r="EC212" s="228"/>
      <c r="ED212" s="228"/>
      <c r="EE212" s="228"/>
      <c r="EF212" s="228"/>
      <c r="EG212" s="228"/>
      <c r="EH212" s="228"/>
      <c r="EI212" s="228"/>
      <c r="EJ212" s="228"/>
      <c r="EK212" s="228"/>
      <c r="EL212" s="228"/>
      <c r="EM212" s="228"/>
      <c r="EN212" s="228"/>
      <c r="EO212" s="228"/>
      <c r="EP212" s="228"/>
      <c r="EQ212" s="228"/>
      <c r="ER212" s="228"/>
      <c r="ES212" s="228"/>
      <c r="ET212" s="228"/>
      <c r="EU212" s="228"/>
      <c r="EV212" s="228"/>
      <c r="EW212" s="228"/>
      <c r="EX212" s="228"/>
      <c r="EY212" s="228"/>
      <c r="EZ212" s="228"/>
      <c r="FA212" s="228"/>
      <c r="FB212" s="228"/>
      <c r="FC212" s="228"/>
      <c r="FD212" s="228"/>
      <c r="FE212" s="228"/>
      <c r="FF212" s="228"/>
      <c r="FG212" s="228"/>
      <c r="FH212" s="228"/>
      <c r="FI212" s="228"/>
      <c r="FJ212" s="228"/>
      <c r="FK212" s="228"/>
      <c r="FL212" s="228"/>
      <c r="FM212" s="228"/>
      <c r="FN212" s="228"/>
      <c r="FO212" s="228"/>
      <c r="FP212" s="228"/>
      <c r="FQ212" s="228"/>
      <c r="FR212" s="228"/>
      <c r="FS212" s="228"/>
      <c r="FT212" s="228"/>
      <c r="FU212" s="228"/>
      <c r="FV212" s="228"/>
      <c r="FW212" s="228"/>
      <c r="FX212" s="228"/>
      <c r="FY212" s="228"/>
      <c r="FZ212" s="228"/>
      <c r="GA212" s="228"/>
      <c r="GB212" s="228"/>
      <c r="GC212" s="228"/>
      <c r="GD212" s="228"/>
      <c r="GE212" s="228"/>
      <c r="GF212" s="228"/>
      <c r="GG212" s="228"/>
      <c r="GH212" s="228"/>
      <c r="GI212" s="228"/>
      <c r="GJ212" s="228"/>
      <c r="GK212" s="228"/>
      <c r="GL212" s="228"/>
      <c r="GM212" s="228"/>
      <c r="GN212" s="228"/>
      <c r="GO212" s="228"/>
      <c r="GP212" s="228"/>
      <c r="GQ212" s="228"/>
      <c r="GR212" s="228"/>
      <c r="GS212" s="228"/>
      <c r="GT212" s="228"/>
      <c r="GU212" s="228"/>
      <c r="GV212" s="228"/>
      <c r="GW212" s="228"/>
      <c r="GX212" s="228"/>
      <c r="GY212" s="228"/>
      <c r="GZ212" s="228"/>
      <c r="HA212" s="228"/>
      <c r="HB212" s="228"/>
      <c r="HC212" s="228"/>
      <c r="HD212" s="228"/>
      <c r="HE212" s="228"/>
      <c r="HF212" s="228"/>
      <c r="HG212" s="228"/>
      <c r="HH212" s="228"/>
      <c r="HI212" s="228"/>
      <c r="HJ212" s="228"/>
      <c r="HK212" s="228"/>
      <c r="HL212" s="228"/>
      <c r="HM212" s="228"/>
      <c r="HN212" s="228"/>
      <c r="HO212" s="228"/>
      <c r="HP212" s="228"/>
      <c r="HQ212" s="228"/>
      <c r="HR212" s="228"/>
      <c r="HS212" s="228"/>
      <c r="HT212" s="228"/>
      <c r="HU212" s="228"/>
      <c r="HV212" s="228"/>
      <c r="HW212" s="228"/>
      <c r="HX212" s="228"/>
      <c r="HY212" s="228"/>
      <c r="HZ212" s="228"/>
      <c r="IA212" s="228"/>
      <c r="IB212" s="228"/>
      <c r="IC212" s="228"/>
      <c r="ID212" s="228"/>
      <c r="IE212" s="228"/>
      <c r="IF212" s="228"/>
      <c r="IG212" s="228"/>
      <c r="IH212" s="228"/>
      <c r="II212" s="228"/>
      <c r="IJ212" s="228"/>
      <c r="IK212" s="228"/>
      <c r="IL212" s="228"/>
      <c r="IM212" s="228"/>
      <c r="IN212" s="228"/>
      <c r="IO212" s="228"/>
      <c r="IP212" s="228"/>
      <c r="IQ212" s="228"/>
      <c r="IR212" s="228"/>
      <c r="IS212" s="228"/>
      <c r="IT212" s="228"/>
      <c r="IU212" s="228"/>
      <c r="IV212" s="228"/>
      <c r="IW212" s="228"/>
      <c r="IX212" s="228"/>
      <c r="IY212" s="228"/>
      <c r="IZ212" s="228"/>
      <c r="JA212" s="228"/>
      <c r="JB212" s="228"/>
      <c r="JC212" s="228"/>
      <c r="JD212" s="228"/>
      <c r="JE212" s="228"/>
      <c r="JF212" s="228"/>
      <c r="JG212" s="228"/>
      <c r="JH212" s="228"/>
      <c r="JI212" s="228"/>
      <c r="JJ212" s="228"/>
      <c r="JK212" s="228"/>
      <c r="JL212" s="228"/>
      <c r="JM212" s="228"/>
      <c r="JN212" s="228"/>
      <c r="JO212" s="228"/>
      <c r="JP212" s="228"/>
      <c r="JQ212" s="228"/>
      <c r="JR212" s="228"/>
      <c r="JS212" s="228"/>
      <c r="JT212" s="228"/>
      <c r="JU212" s="228"/>
      <c r="JV212" s="228"/>
      <c r="JW212" s="228"/>
      <c r="JX212" s="228"/>
      <c r="JY212" s="228"/>
      <c r="JZ212" s="228"/>
      <c r="KA212" s="228"/>
      <c r="KB212" s="228"/>
      <c r="KC212" s="228"/>
      <c r="KD212" s="228"/>
      <c r="KE212" s="228"/>
      <c r="KF212" s="228"/>
      <c r="KG212" s="228"/>
      <c r="KH212" s="228"/>
      <c r="KI212" s="228"/>
      <c r="KJ212" s="228"/>
      <c r="KK212" s="228"/>
      <c r="KL212" s="228"/>
      <c r="KM212" s="228"/>
      <c r="KN212" s="228"/>
      <c r="KO212" s="228"/>
      <c r="KP212" s="228"/>
      <c r="KQ212" s="228"/>
      <c r="KR212" s="228"/>
      <c r="KS212" s="228"/>
      <c r="KT212" s="228"/>
      <c r="KU212" s="228"/>
      <c r="KV212" s="228"/>
      <c r="KW212" s="479"/>
    </row>
    <row r="213" spans="1:309" s="226" customFormat="1" ht="21" customHeight="1">
      <c r="A213" s="109"/>
      <c r="B213" s="112">
        <v>207</v>
      </c>
      <c r="C213" s="53"/>
      <c r="D213" s="132" t="str">
        <f t="shared" si="22"/>
        <v/>
      </c>
      <c r="E213" s="132" t="str">
        <f t="shared" si="23"/>
        <v/>
      </c>
      <c r="F213" s="132" t="str">
        <f t="shared" si="24"/>
        <v/>
      </c>
      <c r="G213" s="132" t="str">
        <f t="shared" si="25"/>
        <v/>
      </c>
      <c r="H213" s="213" t="str">
        <f t="shared" si="26"/>
        <v/>
      </c>
      <c r="I213" s="227"/>
      <c r="J213" s="227"/>
      <c r="K213" s="227"/>
      <c r="L213" s="227"/>
      <c r="M213" s="227"/>
      <c r="N213" s="227"/>
      <c r="O213" s="227"/>
      <c r="P213" s="227"/>
      <c r="Q213" s="227"/>
      <c r="R213" s="227"/>
      <c r="S213" s="227"/>
      <c r="T213" s="227"/>
      <c r="U213" s="227"/>
      <c r="V213" s="227"/>
      <c r="W213" s="227"/>
      <c r="X213" s="227"/>
      <c r="Y213" s="227"/>
      <c r="Z213" s="227"/>
      <c r="AA213" s="227"/>
      <c r="AB213" s="227"/>
      <c r="AC213" s="227"/>
      <c r="AD213" s="227"/>
      <c r="AE213" s="227"/>
      <c r="AF213" s="227"/>
      <c r="AG213" s="227"/>
      <c r="AH213" s="227"/>
      <c r="AI213" s="227"/>
      <c r="AJ213" s="227"/>
      <c r="AK213" s="227"/>
      <c r="AL213" s="227"/>
      <c r="AM213" s="227"/>
      <c r="AN213" s="227"/>
      <c r="AO213" s="227"/>
      <c r="AP213" s="227"/>
      <c r="AQ213" s="227"/>
      <c r="AR213" s="227"/>
      <c r="AS213" s="227"/>
      <c r="AT213" s="227"/>
      <c r="AU213" s="227"/>
      <c r="AV213" s="227"/>
      <c r="AW213" s="227"/>
      <c r="AX213" s="227"/>
      <c r="AY213" s="227"/>
      <c r="AZ213" s="227"/>
      <c r="BA213" s="227"/>
      <c r="BB213" s="227"/>
      <c r="BC213" s="227"/>
      <c r="BD213" s="227"/>
      <c r="BE213" s="227"/>
      <c r="BF213" s="227"/>
      <c r="BG213" s="227"/>
      <c r="BH213" s="227"/>
      <c r="BI213" s="227"/>
      <c r="BJ213" s="227"/>
      <c r="BK213" s="227"/>
      <c r="BL213" s="227"/>
      <c r="BM213" s="227"/>
      <c r="BN213" s="227"/>
      <c r="BO213" s="227"/>
      <c r="BP213" s="227"/>
      <c r="BQ213" s="227"/>
      <c r="BR213" s="227"/>
      <c r="BS213" s="227"/>
      <c r="BT213" s="227"/>
      <c r="BU213" s="227"/>
      <c r="BV213" s="227"/>
      <c r="BW213" s="227"/>
      <c r="BX213" s="227"/>
      <c r="BY213" s="227"/>
      <c r="BZ213" s="227"/>
      <c r="CA213" s="227"/>
      <c r="CB213" s="227"/>
      <c r="CC213" s="227"/>
      <c r="CD213" s="227"/>
      <c r="CE213" s="227"/>
      <c r="CF213" s="227"/>
      <c r="CG213" s="227"/>
      <c r="CH213" s="227"/>
      <c r="CI213" s="227"/>
      <c r="CJ213" s="227"/>
      <c r="CK213" s="227"/>
      <c r="CL213" s="227"/>
      <c r="CM213" s="227"/>
      <c r="CN213" s="227"/>
      <c r="CO213" s="227"/>
      <c r="CP213" s="227"/>
      <c r="CQ213" s="227"/>
      <c r="CR213" s="227"/>
      <c r="CS213" s="227"/>
      <c r="CT213" s="227"/>
      <c r="CU213" s="227"/>
      <c r="CV213" s="227"/>
      <c r="CW213" s="227"/>
      <c r="CX213" s="227"/>
      <c r="CY213" s="227"/>
      <c r="CZ213" s="227"/>
      <c r="DA213" s="227"/>
      <c r="DB213" s="227"/>
      <c r="DC213" s="227"/>
      <c r="DD213" s="227"/>
      <c r="DE213" s="227"/>
      <c r="DF213" s="227"/>
      <c r="DG213" s="227"/>
      <c r="DH213" s="227"/>
      <c r="DI213" s="227"/>
      <c r="DJ213" s="227"/>
      <c r="DK213" s="227"/>
      <c r="DL213" s="227"/>
      <c r="DM213" s="227"/>
      <c r="DN213" s="227"/>
      <c r="DO213" s="227"/>
      <c r="DP213" s="227"/>
      <c r="DQ213" s="227"/>
      <c r="DR213" s="227"/>
      <c r="DS213" s="227"/>
      <c r="DT213" s="227"/>
      <c r="DU213" s="227"/>
      <c r="DV213" s="227"/>
      <c r="DW213" s="227"/>
      <c r="DX213" s="227"/>
      <c r="DY213" s="227"/>
      <c r="DZ213" s="227"/>
      <c r="EA213" s="227"/>
      <c r="EB213" s="227"/>
      <c r="EC213" s="227"/>
      <c r="ED213" s="227"/>
      <c r="EE213" s="227"/>
      <c r="EF213" s="227"/>
      <c r="EG213" s="227"/>
      <c r="EH213" s="227"/>
      <c r="EI213" s="227"/>
      <c r="EJ213" s="227"/>
      <c r="EK213" s="227"/>
      <c r="EL213" s="227"/>
      <c r="EM213" s="227"/>
      <c r="EN213" s="227"/>
      <c r="EO213" s="227"/>
      <c r="EP213" s="227"/>
      <c r="EQ213" s="227"/>
      <c r="ER213" s="227"/>
      <c r="ES213" s="227"/>
      <c r="ET213" s="227"/>
      <c r="EU213" s="227"/>
      <c r="EV213" s="227"/>
      <c r="EW213" s="227"/>
      <c r="EX213" s="227"/>
      <c r="EY213" s="227"/>
      <c r="EZ213" s="227"/>
      <c r="FA213" s="227"/>
      <c r="FB213" s="227"/>
      <c r="FC213" s="227"/>
      <c r="FD213" s="227"/>
      <c r="FE213" s="227"/>
      <c r="FF213" s="227"/>
      <c r="FG213" s="227"/>
      <c r="FH213" s="227"/>
      <c r="FI213" s="227"/>
      <c r="FJ213" s="227"/>
      <c r="FK213" s="227"/>
      <c r="FL213" s="227"/>
      <c r="FM213" s="227"/>
      <c r="FN213" s="227"/>
      <c r="FO213" s="227"/>
      <c r="FP213" s="227"/>
      <c r="FQ213" s="227"/>
      <c r="FR213" s="227"/>
      <c r="FS213" s="227"/>
      <c r="FT213" s="227"/>
      <c r="FU213" s="227"/>
      <c r="FV213" s="227"/>
      <c r="FW213" s="227"/>
      <c r="FX213" s="227"/>
      <c r="FY213" s="227"/>
      <c r="FZ213" s="227"/>
      <c r="GA213" s="227"/>
      <c r="GB213" s="227"/>
      <c r="GC213" s="227"/>
      <c r="GD213" s="227"/>
      <c r="GE213" s="227"/>
      <c r="GF213" s="227"/>
      <c r="GG213" s="227"/>
      <c r="GH213" s="227"/>
      <c r="GI213" s="227"/>
      <c r="GJ213" s="227"/>
      <c r="GK213" s="227"/>
      <c r="GL213" s="227"/>
      <c r="GM213" s="227"/>
      <c r="GN213" s="227"/>
      <c r="GO213" s="227"/>
      <c r="GP213" s="227"/>
      <c r="GQ213" s="227"/>
      <c r="GR213" s="227"/>
      <c r="GS213" s="227"/>
      <c r="GT213" s="227"/>
      <c r="GU213" s="227"/>
      <c r="GV213" s="227"/>
      <c r="GW213" s="227"/>
      <c r="GX213" s="227"/>
      <c r="GY213" s="227"/>
      <c r="GZ213" s="227"/>
      <c r="HA213" s="227"/>
      <c r="HB213" s="227"/>
      <c r="HC213" s="227"/>
      <c r="HD213" s="227"/>
      <c r="HE213" s="227"/>
      <c r="HF213" s="227"/>
      <c r="HG213" s="227"/>
      <c r="HH213" s="227"/>
      <c r="HI213" s="227"/>
      <c r="HJ213" s="227"/>
      <c r="HK213" s="227"/>
      <c r="HL213" s="227"/>
      <c r="HM213" s="227"/>
      <c r="HN213" s="227"/>
      <c r="HO213" s="227"/>
      <c r="HP213" s="227"/>
      <c r="HQ213" s="227"/>
      <c r="HR213" s="227"/>
      <c r="HS213" s="227"/>
      <c r="HT213" s="227"/>
      <c r="HU213" s="227"/>
      <c r="HV213" s="227"/>
      <c r="HW213" s="227"/>
      <c r="HX213" s="227"/>
      <c r="HY213" s="227"/>
      <c r="HZ213" s="227"/>
      <c r="IA213" s="227"/>
      <c r="IB213" s="227"/>
      <c r="IC213" s="227"/>
      <c r="ID213" s="227"/>
      <c r="IE213" s="227"/>
      <c r="IF213" s="227"/>
      <c r="IG213" s="227"/>
      <c r="IH213" s="227"/>
      <c r="II213" s="227"/>
      <c r="IJ213" s="227"/>
      <c r="IK213" s="227"/>
      <c r="IL213" s="227"/>
      <c r="IM213" s="227"/>
      <c r="IN213" s="227"/>
      <c r="IO213" s="227"/>
      <c r="IP213" s="227"/>
      <c r="IQ213" s="227"/>
      <c r="IR213" s="227"/>
      <c r="IS213" s="227"/>
      <c r="IT213" s="227"/>
      <c r="IU213" s="227"/>
      <c r="IV213" s="227"/>
      <c r="IW213" s="227"/>
      <c r="IX213" s="227"/>
      <c r="IY213" s="227"/>
      <c r="IZ213" s="227"/>
      <c r="JA213" s="227"/>
      <c r="JB213" s="227"/>
      <c r="JC213" s="227"/>
      <c r="JD213" s="227"/>
      <c r="JE213" s="227"/>
      <c r="JF213" s="227"/>
      <c r="JG213" s="227"/>
      <c r="JH213" s="227"/>
      <c r="JI213" s="227"/>
      <c r="JJ213" s="227"/>
      <c r="JK213" s="227"/>
      <c r="JL213" s="227"/>
      <c r="JM213" s="227"/>
      <c r="JN213" s="227"/>
      <c r="JO213" s="227"/>
      <c r="JP213" s="227"/>
      <c r="JQ213" s="227"/>
      <c r="JR213" s="227"/>
      <c r="JS213" s="227"/>
      <c r="JT213" s="227"/>
      <c r="JU213" s="227"/>
      <c r="JV213" s="227"/>
      <c r="JW213" s="227"/>
      <c r="JX213" s="227"/>
      <c r="JY213" s="227"/>
      <c r="JZ213" s="227"/>
      <c r="KA213" s="227"/>
      <c r="KB213" s="227"/>
      <c r="KC213" s="227"/>
      <c r="KD213" s="227"/>
      <c r="KE213" s="227"/>
      <c r="KF213" s="227"/>
      <c r="KG213" s="227"/>
      <c r="KH213" s="227"/>
      <c r="KI213" s="227"/>
      <c r="KJ213" s="227"/>
      <c r="KK213" s="227"/>
      <c r="KL213" s="227"/>
      <c r="KM213" s="227"/>
      <c r="KN213" s="227"/>
      <c r="KO213" s="227"/>
      <c r="KP213" s="227"/>
      <c r="KQ213" s="227"/>
      <c r="KR213" s="227"/>
      <c r="KS213" s="227"/>
      <c r="KT213" s="227"/>
      <c r="KU213" s="227"/>
      <c r="KV213" s="227"/>
      <c r="KW213" s="479"/>
    </row>
    <row r="214" spans="1:309" s="226" customFormat="1" ht="21" customHeight="1" thickBot="1">
      <c r="A214" s="109"/>
      <c r="B214" s="112">
        <v>208</v>
      </c>
      <c r="C214" s="116"/>
      <c r="D214" s="136" t="str">
        <f t="shared" si="22"/>
        <v/>
      </c>
      <c r="E214" s="138" t="str">
        <f t="shared" si="23"/>
        <v/>
      </c>
      <c r="F214" s="138" t="str">
        <f t="shared" si="24"/>
        <v/>
      </c>
      <c r="G214" s="138" t="str">
        <f t="shared" si="25"/>
        <v/>
      </c>
      <c r="H214" s="138" t="str">
        <f t="shared" si="26"/>
        <v/>
      </c>
      <c r="I214" s="228"/>
      <c r="J214" s="228"/>
      <c r="K214" s="228"/>
      <c r="L214" s="228"/>
      <c r="M214" s="228"/>
      <c r="N214" s="228"/>
      <c r="O214" s="228"/>
      <c r="P214" s="228"/>
      <c r="Q214" s="228"/>
      <c r="R214" s="228"/>
      <c r="S214" s="228"/>
      <c r="T214" s="228"/>
      <c r="U214" s="228"/>
      <c r="V214" s="228"/>
      <c r="W214" s="228"/>
      <c r="X214" s="228"/>
      <c r="Y214" s="228"/>
      <c r="Z214" s="228"/>
      <c r="AA214" s="228"/>
      <c r="AB214" s="228"/>
      <c r="AC214" s="228"/>
      <c r="AD214" s="228"/>
      <c r="AE214" s="228"/>
      <c r="AF214" s="228"/>
      <c r="AG214" s="228"/>
      <c r="AH214" s="228"/>
      <c r="AI214" s="228"/>
      <c r="AJ214" s="228"/>
      <c r="AK214" s="228"/>
      <c r="AL214" s="228"/>
      <c r="AM214" s="228"/>
      <c r="AN214" s="228"/>
      <c r="AO214" s="228"/>
      <c r="AP214" s="228"/>
      <c r="AQ214" s="228"/>
      <c r="AR214" s="228"/>
      <c r="AS214" s="228"/>
      <c r="AT214" s="228"/>
      <c r="AU214" s="228"/>
      <c r="AV214" s="228"/>
      <c r="AW214" s="228"/>
      <c r="AX214" s="228"/>
      <c r="AY214" s="228"/>
      <c r="AZ214" s="228"/>
      <c r="BA214" s="228"/>
      <c r="BB214" s="228"/>
      <c r="BC214" s="228"/>
      <c r="BD214" s="228"/>
      <c r="BE214" s="228"/>
      <c r="BF214" s="228"/>
      <c r="BG214" s="228"/>
      <c r="BH214" s="228"/>
      <c r="BI214" s="228"/>
      <c r="BJ214" s="228"/>
      <c r="BK214" s="228"/>
      <c r="BL214" s="228"/>
      <c r="BM214" s="228"/>
      <c r="BN214" s="228"/>
      <c r="BO214" s="228"/>
      <c r="BP214" s="228"/>
      <c r="BQ214" s="228"/>
      <c r="BR214" s="228"/>
      <c r="BS214" s="228"/>
      <c r="BT214" s="228"/>
      <c r="BU214" s="228"/>
      <c r="BV214" s="228"/>
      <c r="BW214" s="228"/>
      <c r="BX214" s="228"/>
      <c r="BY214" s="228"/>
      <c r="BZ214" s="228"/>
      <c r="CA214" s="228"/>
      <c r="CB214" s="228"/>
      <c r="CC214" s="228"/>
      <c r="CD214" s="228"/>
      <c r="CE214" s="228"/>
      <c r="CF214" s="228"/>
      <c r="CG214" s="228"/>
      <c r="CH214" s="228"/>
      <c r="CI214" s="228"/>
      <c r="CJ214" s="228"/>
      <c r="CK214" s="228"/>
      <c r="CL214" s="228"/>
      <c r="CM214" s="228"/>
      <c r="CN214" s="228"/>
      <c r="CO214" s="228"/>
      <c r="CP214" s="228"/>
      <c r="CQ214" s="228"/>
      <c r="CR214" s="228"/>
      <c r="CS214" s="228"/>
      <c r="CT214" s="228"/>
      <c r="CU214" s="228"/>
      <c r="CV214" s="228"/>
      <c r="CW214" s="228"/>
      <c r="CX214" s="228"/>
      <c r="CY214" s="228"/>
      <c r="CZ214" s="228"/>
      <c r="DA214" s="228"/>
      <c r="DB214" s="228"/>
      <c r="DC214" s="228"/>
      <c r="DD214" s="228"/>
      <c r="DE214" s="228"/>
      <c r="DF214" s="228"/>
      <c r="DG214" s="228"/>
      <c r="DH214" s="228"/>
      <c r="DI214" s="228"/>
      <c r="DJ214" s="228"/>
      <c r="DK214" s="228"/>
      <c r="DL214" s="228"/>
      <c r="DM214" s="228"/>
      <c r="DN214" s="228"/>
      <c r="DO214" s="228"/>
      <c r="DP214" s="228"/>
      <c r="DQ214" s="228"/>
      <c r="DR214" s="228"/>
      <c r="DS214" s="228"/>
      <c r="DT214" s="228"/>
      <c r="DU214" s="228"/>
      <c r="DV214" s="228"/>
      <c r="DW214" s="228"/>
      <c r="DX214" s="228"/>
      <c r="DY214" s="228"/>
      <c r="DZ214" s="228"/>
      <c r="EA214" s="228"/>
      <c r="EB214" s="228"/>
      <c r="EC214" s="228"/>
      <c r="ED214" s="228"/>
      <c r="EE214" s="228"/>
      <c r="EF214" s="228"/>
      <c r="EG214" s="228"/>
      <c r="EH214" s="228"/>
      <c r="EI214" s="228"/>
      <c r="EJ214" s="228"/>
      <c r="EK214" s="228"/>
      <c r="EL214" s="228"/>
      <c r="EM214" s="228"/>
      <c r="EN214" s="228"/>
      <c r="EO214" s="228"/>
      <c r="EP214" s="228"/>
      <c r="EQ214" s="228"/>
      <c r="ER214" s="228"/>
      <c r="ES214" s="228"/>
      <c r="ET214" s="228"/>
      <c r="EU214" s="228"/>
      <c r="EV214" s="228"/>
      <c r="EW214" s="228"/>
      <c r="EX214" s="228"/>
      <c r="EY214" s="228"/>
      <c r="EZ214" s="228"/>
      <c r="FA214" s="228"/>
      <c r="FB214" s="228"/>
      <c r="FC214" s="228"/>
      <c r="FD214" s="228"/>
      <c r="FE214" s="228"/>
      <c r="FF214" s="228"/>
      <c r="FG214" s="228"/>
      <c r="FH214" s="228"/>
      <c r="FI214" s="228"/>
      <c r="FJ214" s="228"/>
      <c r="FK214" s="228"/>
      <c r="FL214" s="228"/>
      <c r="FM214" s="228"/>
      <c r="FN214" s="228"/>
      <c r="FO214" s="228"/>
      <c r="FP214" s="228"/>
      <c r="FQ214" s="228"/>
      <c r="FR214" s="228"/>
      <c r="FS214" s="228"/>
      <c r="FT214" s="228"/>
      <c r="FU214" s="228"/>
      <c r="FV214" s="228"/>
      <c r="FW214" s="228"/>
      <c r="FX214" s="228"/>
      <c r="FY214" s="228"/>
      <c r="FZ214" s="228"/>
      <c r="GA214" s="228"/>
      <c r="GB214" s="228"/>
      <c r="GC214" s="228"/>
      <c r="GD214" s="228"/>
      <c r="GE214" s="228"/>
      <c r="GF214" s="228"/>
      <c r="GG214" s="228"/>
      <c r="GH214" s="228"/>
      <c r="GI214" s="228"/>
      <c r="GJ214" s="228"/>
      <c r="GK214" s="228"/>
      <c r="GL214" s="228"/>
      <c r="GM214" s="228"/>
      <c r="GN214" s="228"/>
      <c r="GO214" s="228"/>
      <c r="GP214" s="228"/>
      <c r="GQ214" s="228"/>
      <c r="GR214" s="228"/>
      <c r="GS214" s="228"/>
      <c r="GT214" s="228"/>
      <c r="GU214" s="228"/>
      <c r="GV214" s="228"/>
      <c r="GW214" s="228"/>
      <c r="GX214" s="228"/>
      <c r="GY214" s="228"/>
      <c r="GZ214" s="228"/>
      <c r="HA214" s="228"/>
      <c r="HB214" s="228"/>
      <c r="HC214" s="228"/>
      <c r="HD214" s="228"/>
      <c r="HE214" s="228"/>
      <c r="HF214" s="228"/>
      <c r="HG214" s="228"/>
      <c r="HH214" s="228"/>
      <c r="HI214" s="228"/>
      <c r="HJ214" s="228"/>
      <c r="HK214" s="228"/>
      <c r="HL214" s="228"/>
      <c r="HM214" s="228"/>
      <c r="HN214" s="228"/>
      <c r="HO214" s="228"/>
      <c r="HP214" s="228"/>
      <c r="HQ214" s="228"/>
      <c r="HR214" s="228"/>
      <c r="HS214" s="228"/>
      <c r="HT214" s="228"/>
      <c r="HU214" s="228"/>
      <c r="HV214" s="228"/>
      <c r="HW214" s="228"/>
      <c r="HX214" s="228"/>
      <c r="HY214" s="228"/>
      <c r="HZ214" s="228"/>
      <c r="IA214" s="228"/>
      <c r="IB214" s="228"/>
      <c r="IC214" s="228"/>
      <c r="ID214" s="228"/>
      <c r="IE214" s="228"/>
      <c r="IF214" s="228"/>
      <c r="IG214" s="228"/>
      <c r="IH214" s="228"/>
      <c r="II214" s="228"/>
      <c r="IJ214" s="228"/>
      <c r="IK214" s="228"/>
      <c r="IL214" s="228"/>
      <c r="IM214" s="228"/>
      <c r="IN214" s="228"/>
      <c r="IO214" s="228"/>
      <c r="IP214" s="228"/>
      <c r="IQ214" s="228"/>
      <c r="IR214" s="228"/>
      <c r="IS214" s="228"/>
      <c r="IT214" s="228"/>
      <c r="IU214" s="228"/>
      <c r="IV214" s="228"/>
      <c r="IW214" s="228"/>
      <c r="IX214" s="228"/>
      <c r="IY214" s="228"/>
      <c r="IZ214" s="228"/>
      <c r="JA214" s="228"/>
      <c r="JB214" s="228"/>
      <c r="JC214" s="228"/>
      <c r="JD214" s="228"/>
      <c r="JE214" s="228"/>
      <c r="JF214" s="228"/>
      <c r="JG214" s="228"/>
      <c r="JH214" s="228"/>
      <c r="JI214" s="228"/>
      <c r="JJ214" s="228"/>
      <c r="JK214" s="228"/>
      <c r="JL214" s="228"/>
      <c r="JM214" s="228"/>
      <c r="JN214" s="228"/>
      <c r="JO214" s="228"/>
      <c r="JP214" s="228"/>
      <c r="JQ214" s="228"/>
      <c r="JR214" s="228"/>
      <c r="JS214" s="228"/>
      <c r="JT214" s="228"/>
      <c r="JU214" s="228"/>
      <c r="JV214" s="228"/>
      <c r="JW214" s="228"/>
      <c r="JX214" s="228"/>
      <c r="JY214" s="228"/>
      <c r="JZ214" s="228"/>
      <c r="KA214" s="228"/>
      <c r="KB214" s="228"/>
      <c r="KC214" s="228"/>
      <c r="KD214" s="228"/>
      <c r="KE214" s="228"/>
      <c r="KF214" s="228"/>
      <c r="KG214" s="228"/>
      <c r="KH214" s="228"/>
      <c r="KI214" s="228"/>
      <c r="KJ214" s="228"/>
      <c r="KK214" s="228"/>
      <c r="KL214" s="228"/>
      <c r="KM214" s="228"/>
      <c r="KN214" s="228"/>
      <c r="KO214" s="228"/>
      <c r="KP214" s="228"/>
      <c r="KQ214" s="228"/>
      <c r="KR214" s="228"/>
      <c r="KS214" s="228"/>
      <c r="KT214" s="228"/>
      <c r="KU214" s="228"/>
      <c r="KV214" s="228"/>
      <c r="KW214" s="479"/>
    </row>
    <row r="215" spans="1:309" s="226" customFormat="1" ht="21" customHeight="1">
      <c r="A215" s="109"/>
      <c r="B215" s="112">
        <v>209</v>
      </c>
      <c r="C215" s="53"/>
      <c r="D215" s="132" t="str">
        <f t="shared" si="22"/>
        <v/>
      </c>
      <c r="E215" s="132" t="str">
        <f t="shared" si="23"/>
        <v/>
      </c>
      <c r="F215" s="132" t="str">
        <f t="shared" si="24"/>
        <v/>
      </c>
      <c r="G215" s="132" t="str">
        <f t="shared" si="25"/>
        <v/>
      </c>
      <c r="H215" s="213" t="str">
        <f t="shared" si="26"/>
        <v/>
      </c>
      <c r="I215" s="227"/>
      <c r="J215" s="227"/>
      <c r="K215" s="227"/>
      <c r="L215" s="227"/>
      <c r="M215" s="227"/>
      <c r="N215" s="227"/>
      <c r="O215" s="227"/>
      <c r="P215" s="227"/>
      <c r="Q215" s="227"/>
      <c r="R215" s="227"/>
      <c r="S215" s="227"/>
      <c r="T215" s="227"/>
      <c r="U215" s="227"/>
      <c r="V215" s="227"/>
      <c r="W215" s="227"/>
      <c r="X215" s="227"/>
      <c r="Y215" s="227"/>
      <c r="Z215" s="227"/>
      <c r="AA215" s="227"/>
      <c r="AB215" s="227"/>
      <c r="AC215" s="227"/>
      <c r="AD215" s="227"/>
      <c r="AE215" s="227"/>
      <c r="AF215" s="227"/>
      <c r="AG215" s="227"/>
      <c r="AH215" s="227"/>
      <c r="AI215" s="227"/>
      <c r="AJ215" s="227"/>
      <c r="AK215" s="227"/>
      <c r="AL215" s="227"/>
      <c r="AM215" s="227"/>
      <c r="AN215" s="227"/>
      <c r="AO215" s="227"/>
      <c r="AP215" s="227"/>
      <c r="AQ215" s="227"/>
      <c r="AR215" s="227"/>
      <c r="AS215" s="227"/>
      <c r="AT215" s="227"/>
      <c r="AU215" s="227"/>
      <c r="AV215" s="227"/>
      <c r="AW215" s="227"/>
      <c r="AX215" s="227"/>
      <c r="AY215" s="227"/>
      <c r="AZ215" s="227"/>
      <c r="BA215" s="227"/>
      <c r="BB215" s="227"/>
      <c r="BC215" s="227"/>
      <c r="BD215" s="227"/>
      <c r="BE215" s="227"/>
      <c r="BF215" s="227"/>
      <c r="BG215" s="227"/>
      <c r="BH215" s="227"/>
      <c r="BI215" s="227"/>
      <c r="BJ215" s="227"/>
      <c r="BK215" s="227"/>
      <c r="BL215" s="227"/>
      <c r="BM215" s="227"/>
      <c r="BN215" s="227"/>
      <c r="BO215" s="227"/>
      <c r="BP215" s="227"/>
      <c r="BQ215" s="227"/>
      <c r="BR215" s="227"/>
      <c r="BS215" s="227"/>
      <c r="BT215" s="227"/>
      <c r="BU215" s="227"/>
      <c r="BV215" s="227"/>
      <c r="BW215" s="227"/>
      <c r="BX215" s="227"/>
      <c r="BY215" s="227"/>
      <c r="BZ215" s="227"/>
      <c r="CA215" s="227"/>
      <c r="CB215" s="227"/>
      <c r="CC215" s="227"/>
      <c r="CD215" s="227"/>
      <c r="CE215" s="227"/>
      <c r="CF215" s="227"/>
      <c r="CG215" s="227"/>
      <c r="CH215" s="227"/>
      <c r="CI215" s="227"/>
      <c r="CJ215" s="227"/>
      <c r="CK215" s="227"/>
      <c r="CL215" s="227"/>
      <c r="CM215" s="227"/>
      <c r="CN215" s="227"/>
      <c r="CO215" s="227"/>
      <c r="CP215" s="227"/>
      <c r="CQ215" s="227"/>
      <c r="CR215" s="227"/>
      <c r="CS215" s="227"/>
      <c r="CT215" s="227"/>
      <c r="CU215" s="227"/>
      <c r="CV215" s="227"/>
      <c r="CW215" s="227"/>
      <c r="CX215" s="227"/>
      <c r="CY215" s="227"/>
      <c r="CZ215" s="227"/>
      <c r="DA215" s="227"/>
      <c r="DB215" s="227"/>
      <c r="DC215" s="227"/>
      <c r="DD215" s="227"/>
      <c r="DE215" s="227"/>
      <c r="DF215" s="227"/>
      <c r="DG215" s="227"/>
      <c r="DH215" s="227"/>
      <c r="DI215" s="227"/>
      <c r="DJ215" s="227"/>
      <c r="DK215" s="227"/>
      <c r="DL215" s="227"/>
      <c r="DM215" s="227"/>
      <c r="DN215" s="227"/>
      <c r="DO215" s="227"/>
      <c r="DP215" s="227"/>
      <c r="DQ215" s="227"/>
      <c r="DR215" s="227"/>
      <c r="DS215" s="227"/>
      <c r="DT215" s="227"/>
      <c r="DU215" s="227"/>
      <c r="DV215" s="227"/>
      <c r="DW215" s="227"/>
      <c r="DX215" s="227"/>
      <c r="DY215" s="227"/>
      <c r="DZ215" s="227"/>
      <c r="EA215" s="227"/>
      <c r="EB215" s="227"/>
      <c r="EC215" s="227"/>
      <c r="ED215" s="227"/>
      <c r="EE215" s="227"/>
      <c r="EF215" s="227"/>
      <c r="EG215" s="227"/>
      <c r="EH215" s="227"/>
      <c r="EI215" s="227"/>
      <c r="EJ215" s="227"/>
      <c r="EK215" s="227"/>
      <c r="EL215" s="227"/>
      <c r="EM215" s="227"/>
      <c r="EN215" s="227"/>
      <c r="EO215" s="227"/>
      <c r="EP215" s="227"/>
      <c r="EQ215" s="227"/>
      <c r="ER215" s="227"/>
      <c r="ES215" s="227"/>
      <c r="ET215" s="227"/>
      <c r="EU215" s="227"/>
      <c r="EV215" s="227"/>
      <c r="EW215" s="227"/>
      <c r="EX215" s="227"/>
      <c r="EY215" s="227"/>
      <c r="EZ215" s="227"/>
      <c r="FA215" s="227"/>
      <c r="FB215" s="227"/>
      <c r="FC215" s="227"/>
      <c r="FD215" s="227"/>
      <c r="FE215" s="227"/>
      <c r="FF215" s="227"/>
      <c r="FG215" s="227"/>
      <c r="FH215" s="227"/>
      <c r="FI215" s="227"/>
      <c r="FJ215" s="227"/>
      <c r="FK215" s="227"/>
      <c r="FL215" s="227"/>
      <c r="FM215" s="227"/>
      <c r="FN215" s="227"/>
      <c r="FO215" s="227"/>
      <c r="FP215" s="227"/>
      <c r="FQ215" s="227"/>
      <c r="FR215" s="227"/>
      <c r="FS215" s="227"/>
      <c r="FT215" s="227"/>
      <c r="FU215" s="227"/>
      <c r="FV215" s="227"/>
      <c r="FW215" s="227"/>
      <c r="FX215" s="227"/>
      <c r="FY215" s="227"/>
      <c r="FZ215" s="227"/>
      <c r="GA215" s="227"/>
      <c r="GB215" s="227"/>
      <c r="GC215" s="227"/>
      <c r="GD215" s="227"/>
      <c r="GE215" s="227"/>
      <c r="GF215" s="227"/>
      <c r="GG215" s="227"/>
      <c r="GH215" s="227"/>
      <c r="GI215" s="227"/>
      <c r="GJ215" s="227"/>
      <c r="GK215" s="227"/>
      <c r="GL215" s="227"/>
      <c r="GM215" s="227"/>
      <c r="GN215" s="227"/>
      <c r="GO215" s="227"/>
      <c r="GP215" s="227"/>
      <c r="GQ215" s="227"/>
      <c r="GR215" s="227"/>
      <c r="GS215" s="227"/>
      <c r="GT215" s="227"/>
      <c r="GU215" s="227"/>
      <c r="GV215" s="227"/>
      <c r="GW215" s="227"/>
      <c r="GX215" s="227"/>
      <c r="GY215" s="227"/>
      <c r="GZ215" s="227"/>
      <c r="HA215" s="227"/>
      <c r="HB215" s="227"/>
      <c r="HC215" s="227"/>
      <c r="HD215" s="227"/>
      <c r="HE215" s="227"/>
      <c r="HF215" s="227"/>
      <c r="HG215" s="227"/>
      <c r="HH215" s="227"/>
      <c r="HI215" s="227"/>
      <c r="HJ215" s="227"/>
      <c r="HK215" s="227"/>
      <c r="HL215" s="227"/>
      <c r="HM215" s="227"/>
      <c r="HN215" s="227"/>
      <c r="HO215" s="227"/>
      <c r="HP215" s="227"/>
      <c r="HQ215" s="227"/>
      <c r="HR215" s="227"/>
      <c r="HS215" s="227"/>
      <c r="HT215" s="227"/>
      <c r="HU215" s="227"/>
      <c r="HV215" s="227"/>
      <c r="HW215" s="227"/>
      <c r="HX215" s="227"/>
      <c r="HY215" s="227"/>
      <c r="HZ215" s="227"/>
      <c r="IA215" s="227"/>
      <c r="IB215" s="227"/>
      <c r="IC215" s="227"/>
      <c r="ID215" s="227"/>
      <c r="IE215" s="227"/>
      <c r="IF215" s="227"/>
      <c r="IG215" s="227"/>
      <c r="IH215" s="227"/>
      <c r="II215" s="227"/>
      <c r="IJ215" s="227"/>
      <c r="IK215" s="227"/>
      <c r="IL215" s="227"/>
      <c r="IM215" s="227"/>
      <c r="IN215" s="227"/>
      <c r="IO215" s="227"/>
      <c r="IP215" s="227"/>
      <c r="IQ215" s="227"/>
      <c r="IR215" s="227"/>
      <c r="IS215" s="227"/>
      <c r="IT215" s="227"/>
      <c r="IU215" s="227"/>
      <c r="IV215" s="227"/>
      <c r="IW215" s="227"/>
      <c r="IX215" s="227"/>
      <c r="IY215" s="227"/>
      <c r="IZ215" s="227"/>
      <c r="JA215" s="227"/>
      <c r="JB215" s="227"/>
      <c r="JC215" s="227"/>
      <c r="JD215" s="227"/>
      <c r="JE215" s="227"/>
      <c r="JF215" s="227"/>
      <c r="JG215" s="227"/>
      <c r="JH215" s="227"/>
      <c r="JI215" s="227"/>
      <c r="JJ215" s="227"/>
      <c r="JK215" s="227"/>
      <c r="JL215" s="227"/>
      <c r="JM215" s="227"/>
      <c r="JN215" s="227"/>
      <c r="JO215" s="227"/>
      <c r="JP215" s="227"/>
      <c r="JQ215" s="227"/>
      <c r="JR215" s="227"/>
      <c r="JS215" s="227"/>
      <c r="JT215" s="227"/>
      <c r="JU215" s="227"/>
      <c r="JV215" s="227"/>
      <c r="JW215" s="227"/>
      <c r="JX215" s="227"/>
      <c r="JY215" s="227"/>
      <c r="JZ215" s="227"/>
      <c r="KA215" s="227"/>
      <c r="KB215" s="227"/>
      <c r="KC215" s="227"/>
      <c r="KD215" s="227"/>
      <c r="KE215" s="227"/>
      <c r="KF215" s="227"/>
      <c r="KG215" s="227"/>
      <c r="KH215" s="227"/>
      <c r="KI215" s="227"/>
      <c r="KJ215" s="227"/>
      <c r="KK215" s="227"/>
      <c r="KL215" s="227"/>
      <c r="KM215" s="227"/>
      <c r="KN215" s="227"/>
      <c r="KO215" s="227"/>
      <c r="KP215" s="227"/>
      <c r="KQ215" s="227"/>
      <c r="KR215" s="227"/>
      <c r="KS215" s="227"/>
      <c r="KT215" s="227"/>
      <c r="KU215" s="227"/>
      <c r="KV215" s="227"/>
      <c r="KW215" s="479"/>
    </row>
    <row r="216" spans="1:309" s="226" customFormat="1" ht="21" customHeight="1" thickBot="1">
      <c r="A216" s="109"/>
      <c r="B216" s="112">
        <v>210</v>
      </c>
      <c r="C216" s="116"/>
      <c r="D216" s="136" t="str">
        <f t="shared" si="22"/>
        <v/>
      </c>
      <c r="E216" s="138" t="str">
        <f t="shared" si="23"/>
        <v/>
      </c>
      <c r="F216" s="138" t="str">
        <f t="shared" si="24"/>
        <v/>
      </c>
      <c r="G216" s="138" t="str">
        <f t="shared" si="25"/>
        <v/>
      </c>
      <c r="H216" s="138" t="str">
        <f t="shared" si="26"/>
        <v/>
      </c>
      <c r="I216" s="228"/>
      <c r="J216" s="228"/>
      <c r="K216" s="228"/>
      <c r="L216" s="228"/>
      <c r="M216" s="228"/>
      <c r="N216" s="228"/>
      <c r="O216" s="228"/>
      <c r="P216" s="228"/>
      <c r="Q216" s="228"/>
      <c r="R216" s="228"/>
      <c r="S216" s="228"/>
      <c r="T216" s="228"/>
      <c r="U216" s="228"/>
      <c r="V216" s="228"/>
      <c r="W216" s="228"/>
      <c r="X216" s="228"/>
      <c r="Y216" s="228"/>
      <c r="Z216" s="228"/>
      <c r="AA216" s="228"/>
      <c r="AB216" s="228"/>
      <c r="AC216" s="228"/>
      <c r="AD216" s="228"/>
      <c r="AE216" s="228"/>
      <c r="AF216" s="228"/>
      <c r="AG216" s="228"/>
      <c r="AH216" s="228"/>
      <c r="AI216" s="228"/>
      <c r="AJ216" s="228"/>
      <c r="AK216" s="228"/>
      <c r="AL216" s="228"/>
      <c r="AM216" s="228"/>
      <c r="AN216" s="228"/>
      <c r="AO216" s="228"/>
      <c r="AP216" s="228"/>
      <c r="AQ216" s="228"/>
      <c r="AR216" s="228"/>
      <c r="AS216" s="228"/>
      <c r="AT216" s="228"/>
      <c r="AU216" s="228"/>
      <c r="AV216" s="228"/>
      <c r="AW216" s="228"/>
      <c r="AX216" s="228"/>
      <c r="AY216" s="228"/>
      <c r="AZ216" s="228"/>
      <c r="BA216" s="228"/>
      <c r="BB216" s="228"/>
      <c r="BC216" s="228"/>
      <c r="BD216" s="228"/>
      <c r="BE216" s="228"/>
      <c r="BF216" s="228"/>
      <c r="BG216" s="228"/>
      <c r="BH216" s="228"/>
      <c r="BI216" s="228"/>
      <c r="BJ216" s="228"/>
      <c r="BK216" s="228"/>
      <c r="BL216" s="228"/>
      <c r="BM216" s="228"/>
      <c r="BN216" s="228"/>
      <c r="BO216" s="228"/>
      <c r="BP216" s="228"/>
      <c r="BQ216" s="228"/>
      <c r="BR216" s="228"/>
      <c r="BS216" s="228"/>
      <c r="BT216" s="228"/>
      <c r="BU216" s="228"/>
      <c r="BV216" s="228"/>
      <c r="BW216" s="228"/>
      <c r="BX216" s="228"/>
      <c r="BY216" s="228"/>
      <c r="BZ216" s="228"/>
      <c r="CA216" s="228"/>
      <c r="CB216" s="228"/>
      <c r="CC216" s="228"/>
      <c r="CD216" s="228"/>
      <c r="CE216" s="228"/>
      <c r="CF216" s="228"/>
      <c r="CG216" s="228"/>
      <c r="CH216" s="228"/>
      <c r="CI216" s="228"/>
      <c r="CJ216" s="228"/>
      <c r="CK216" s="228"/>
      <c r="CL216" s="228"/>
      <c r="CM216" s="228"/>
      <c r="CN216" s="228"/>
      <c r="CO216" s="228"/>
      <c r="CP216" s="228"/>
      <c r="CQ216" s="228"/>
      <c r="CR216" s="228"/>
      <c r="CS216" s="228"/>
      <c r="CT216" s="228"/>
      <c r="CU216" s="228"/>
      <c r="CV216" s="228"/>
      <c r="CW216" s="228"/>
      <c r="CX216" s="228"/>
      <c r="CY216" s="228"/>
      <c r="CZ216" s="228"/>
      <c r="DA216" s="228"/>
      <c r="DB216" s="228"/>
      <c r="DC216" s="228"/>
      <c r="DD216" s="228"/>
      <c r="DE216" s="228"/>
      <c r="DF216" s="228"/>
      <c r="DG216" s="228"/>
      <c r="DH216" s="228"/>
      <c r="DI216" s="228"/>
      <c r="DJ216" s="228"/>
      <c r="DK216" s="228"/>
      <c r="DL216" s="228"/>
      <c r="DM216" s="228"/>
      <c r="DN216" s="228"/>
      <c r="DO216" s="228"/>
      <c r="DP216" s="228"/>
      <c r="DQ216" s="228"/>
      <c r="DR216" s="228"/>
      <c r="DS216" s="228"/>
      <c r="DT216" s="228"/>
      <c r="DU216" s="228"/>
      <c r="DV216" s="228"/>
      <c r="DW216" s="228"/>
      <c r="DX216" s="228"/>
      <c r="DY216" s="228"/>
      <c r="DZ216" s="228"/>
      <c r="EA216" s="228"/>
      <c r="EB216" s="228"/>
      <c r="EC216" s="228"/>
      <c r="ED216" s="228"/>
      <c r="EE216" s="228"/>
      <c r="EF216" s="228"/>
      <c r="EG216" s="228"/>
      <c r="EH216" s="228"/>
      <c r="EI216" s="228"/>
      <c r="EJ216" s="228"/>
      <c r="EK216" s="228"/>
      <c r="EL216" s="228"/>
      <c r="EM216" s="228"/>
      <c r="EN216" s="228"/>
      <c r="EO216" s="228"/>
      <c r="EP216" s="228"/>
      <c r="EQ216" s="228"/>
      <c r="ER216" s="228"/>
      <c r="ES216" s="228"/>
      <c r="ET216" s="228"/>
      <c r="EU216" s="228"/>
      <c r="EV216" s="228"/>
      <c r="EW216" s="228"/>
      <c r="EX216" s="228"/>
      <c r="EY216" s="228"/>
      <c r="EZ216" s="228"/>
      <c r="FA216" s="228"/>
      <c r="FB216" s="228"/>
      <c r="FC216" s="228"/>
      <c r="FD216" s="228"/>
      <c r="FE216" s="228"/>
      <c r="FF216" s="228"/>
      <c r="FG216" s="228"/>
      <c r="FH216" s="228"/>
      <c r="FI216" s="228"/>
      <c r="FJ216" s="228"/>
      <c r="FK216" s="228"/>
      <c r="FL216" s="228"/>
      <c r="FM216" s="228"/>
      <c r="FN216" s="228"/>
      <c r="FO216" s="228"/>
      <c r="FP216" s="228"/>
      <c r="FQ216" s="228"/>
      <c r="FR216" s="228"/>
      <c r="FS216" s="228"/>
      <c r="FT216" s="228"/>
      <c r="FU216" s="228"/>
      <c r="FV216" s="228"/>
      <c r="FW216" s="228"/>
      <c r="FX216" s="228"/>
      <c r="FY216" s="228"/>
      <c r="FZ216" s="228"/>
      <c r="GA216" s="228"/>
      <c r="GB216" s="228"/>
      <c r="GC216" s="228"/>
      <c r="GD216" s="228"/>
      <c r="GE216" s="228"/>
      <c r="GF216" s="228"/>
      <c r="GG216" s="228"/>
      <c r="GH216" s="228"/>
      <c r="GI216" s="228"/>
      <c r="GJ216" s="228"/>
      <c r="GK216" s="228"/>
      <c r="GL216" s="228"/>
      <c r="GM216" s="228"/>
      <c r="GN216" s="228"/>
      <c r="GO216" s="228"/>
      <c r="GP216" s="228"/>
      <c r="GQ216" s="228"/>
      <c r="GR216" s="228"/>
      <c r="GS216" s="228"/>
      <c r="GT216" s="228"/>
      <c r="GU216" s="228"/>
      <c r="GV216" s="228"/>
      <c r="GW216" s="228"/>
      <c r="GX216" s="228"/>
      <c r="GY216" s="228"/>
      <c r="GZ216" s="228"/>
      <c r="HA216" s="228"/>
      <c r="HB216" s="228"/>
      <c r="HC216" s="228"/>
      <c r="HD216" s="228"/>
      <c r="HE216" s="228"/>
      <c r="HF216" s="228"/>
      <c r="HG216" s="228"/>
      <c r="HH216" s="228"/>
      <c r="HI216" s="228"/>
      <c r="HJ216" s="228"/>
      <c r="HK216" s="228"/>
      <c r="HL216" s="228"/>
      <c r="HM216" s="228"/>
      <c r="HN216" s="228"/>
      <c r="HO216" s="228"/>
      <c r="HP216" s="228"/>
      <c r="HQ216" s="228"/>
      <c r="HR216" s="228"/>
      <c r="HS216" s="228"/>
      <c r="HT216" s="228"/>
      <c r="HU216" s="228"/>
      <c r="HV216" s="228"/>
      <c r="HW216" s="228"/>
      <c r="HX216" s="228"/>
      <c r="HY216" s="228"/>
      <c r="HZ216" s="228"/>
      <c r="IA216" s="228"/>
      <c r="IB216" s="228"/>
      <c r="IC216" s="228"/>
      <c r="ID216" s="228"/>
      <c r="IE216" s="228"/>
      <c r="IF216" s="228"/>
      <c r="IG216" s="228"/>
      <c r="IH216" s="228"/>
      <c r="II216" s="228"/>
      <c r="IJ216" s="228"/>
      <c r="IK216" s="228"/>
      <c r="IL216" s="228"/>
      <c r="IM216" s="228"/>
      <c r="IN216" s="228"/>
      <c r="IO216" s="228"/>
      <c r="IP216" s="228"/>
      <c r="IQ216" s="228"/>
      <c r="IR216" s="228"/>
      <c r="IS216" s="228"/>
      <c r="IT216" s="228"/>
      <c r="IU216" s="228"/>
      <c r="IV216" s="228"/>
      <c r="IW216" s="228"/>
      <c r="IX216" s="228"/>
      <c r="IY216" s="228"/>
      <c r="IZ216" s="228"/>
      <c r="JA216" s="228"/>
      <c r="JB216" s="228"/>
      <c r="JC216" s="228"/>
      <c r="JD216" s="228"/>
      <c r="JE216" s="228"/>
      <c r="JF216" s="228"/>
      <c r="JG216" s="228"/>
      <c r="JH216" s="228"/>
      <c r="JI216" s="228"/>
      <c r="JJ216" s="228"/>
      <c r="JK216" s="228"/>
      <c r="JL216" s="228"/>
      <c r="JM216" s="228"/>
      <c r="JN216" s="228"/>
      <c r="JO216" s="228"/>
      <c r="JP216" s="228"/>
      <c r="JQ216" s="228"/>
      <c r="JR216" s="228"/>
      <c r="JS216" s="228"/>
      <c r="JT216" s="228"/>
      <c r="JU216" s="228"/>
      <c r="JV216" s="228"/>
      <c r="JW216" s="228"/>
      <c r="JX216" s="228"/>
      <c r="JY216" s="228"/>
      <c r="JZ216" s="228"/>
      <c r="KA216" s="228"/>
      <c r="KB216" s="228"/>
      <c r="KC216" s="228"/>
      <c r="KD216" s="228"/>
      <c r="KE216" s="228"/>
      <c r="KF216" s="228"/>
      <c r="KG216" s="228"/>
      <c r="KH216" s="228"/>
      <c r="KI216" s="228"/>
      <c r="KJ216" s="228"/>
      <c r="KK216" s="228"/>
      <c r="KL216" s="228"/>
      <c r="KM216" s="228"/>
      <c r="KN216" s="228"/>
      <c r="KO216" s="228"/>
      <c r="KP216" s="228"/>
      <c r="KQ216" s="228"/>
      <c r="KR216" s="228"/>
      <c r="KS216" s="228"/>
      <c r="KT216" s="228"/>
      <c r="KU216" s="228"/>
      <c r="KV216" s="228"/>
      <c r="KW216" s="479"/>
    </row>
    <row r="217" spans="1:309" s="226" customFormat="1" ht="21" customHeight="1">
      <c r="A217" s="109"/>
      <c r="B217" s="112">
        <v>211</v>
      </c>
      <c r="C217" s="53"/>
      <c r="D217" s="132" t="str">
        <f t="shared" si="22"/>
        <v/>
      </c>
      <c r="E217" s="132" t="str">
        <f t="shared" si="23"/>
        <v/>
      </c>
      <c r="F217" s="132" t="str">
        <f t="shared" si="24"/>
        <v/>
      </c>
      <c r="G217" s="132" t="str">
        <f t="shared" si="25"/>
        <v/>
      </c>
      <c r="H217" s="213" t="str">
        <f t="shared" si="26"/>
        <v/>
      </c>
      <c r="I217" s="227"/>
      <c r="J217" s="227"/>
      <c r="K217" s="227"/>
      <c r="L217" s="227"/>
      <c r="M217" s="227"/>
      <c r="N217" s="227"/>
      <c r="O217" s="227"/>
      <c r="P217" s="227"/>
      <c r="Q217" s="227"/>
      <c r="R217" s="227"/>
      <c r="S217" s="227"/>
      <c r="T217" s="227"/>
      <c r="U217" s="227"/>
      <c r="V217" s="227"/>
      <c r="W217" s="227"/>
      <c r="X217" s="227"/>
      <c r="Y217" s="227"/>
      <c r="Z217" s="227"/>
      <c r="AA217" s="227"/>
      <c r="AB217" s="227"/>
      <c r="AC217" s="227"/>
      <c r="AD217" s="227"/>
      <c r="AE217" s="227"/>
      <c r="AF217" s="227"/>
      <c r="AG217" s="227"/>
      <c r="AH217" s="227"/>
      <c r="AI217" s="227"/>
      <c r="AJ217" s="227"/>
      <c r="AK217" s="227"/>
      <c r="AL217" s="227"/>
      <c r="AM217" s="227"/>
      <c r="AN217" s="227"/>
      <c r="AO217" s="227"/>
      <c r="AP217" s="227"/>
      <c r="AQ217" s="227"/>
      <c r="AR217" s="227"/>
      <c r="AS217" s="227"/>
      <c r="AT217" s="227"/>
      <c r="AU217" s="227"/>
      <c r="AV217" s="227"/>
      <c r="AW217" s="227"/>
      <c r="AX217" s="227"/>
      <c r="AY217" s="227"/>
      <c r="AZ217" s="227"/>
      <c r="BA217" s="227"/>
      <c r="BB217" s="227"/>
      <c r="BC217" s="227"/>
      <c r="BD217" s="227"/>
      <c r="BE217" s="227"/>
      <c r="BF217" s="227"/>
      <c r="BG217" s="227"/>
      <c r="BH217" s="227"/>
      <c r="BI217" s="227"/>
      <c r="BJ217" s="227"/>
      <c r="BK217" s="227"/>
      <c r="BL217" s="227"/>
      <c r="BM217" s="227"/>
      <c r="BN217" s="227"/>
      <c r="BO217" s="227"/>
      <c r="BP217" s="227"/>
      <c r="BQ217" s="227"/>
      <c r="BR217" s="227"/>
      <c r="BS217" s="227"/>
      <c r="BT217" s="227"/>
      <c r="BU217" s="227"/>
      <c r="BV217" s="227"/>
      <c r="BW217" s="227"/>
      <c r="BX217" s="227"/>
      <c r="BY217" s="227"/>
      <c r="BZ217" s="227"/>
      <c r="CA217" s="227"/>
      <c r="CB217" s="227"/>
      <c r="CC217" s="227"/>
      <c r="CD217" s="227"/>
      <c r="CE217" s="227"/>
      <c r="CF217" s="227"/>
      <c r="CG217" s="227"/>
      <c r="CH217" s="227"/>
      <c r="CI217" s="227"/>
      <c r="CJ217" s="227"/>
      <c r="CK217" s="227"/>
      <c r="CL217" s="227"/>
      <c r="CM217" s="227"/>
      <c r="CN217" s="227"/>
      <c r="CO217" s="227"/>
      <c r="CP217" s="227"/>
      <c r="CQ217" s="227"/>
      <c r="CR217" s="227"/>
      <c r="CS217" s="227"/>
      <c r="CT217" s="227"/>
      <c r="CU217" s="227"/>
      <c r="CV217" s="227"/>
      <c r="CW217" s="227"/>
      <c r="CX217" s="227"/>
      <c r="CY217" s="227"/>
      <c r="CZ217" s="227"/>
      <c r="DA217" s="227"/>
      <c r="DB217" s="227"/>
      <c r="DC217" s="227"/>
      <c r="DD217" s="227"/>
      <c r="DE217" s="227"/>
      <c r="DF217" s="227"/>
      <c r="DG217" s="227"/>
      <c r="DH217" s="227"/>
      <c r="DI217" s="227"/>
      <c r="DJ217" s="227"/>
      <c r="DK217" s="227"/>
      <c r="DL217" s="227"/>
      <c r="DM217" s="227"/>
      <c r="DN217" s="227"/>
      <c r="DO217" s="227"/>
      <c r="DP217" s="227"/>
      <c r="DQ217" s="227"/>
      <c r="DR217" s="227"/>
      <c r="DS217" s="227"/>
      <c r="DT217" s="227"/>
      <c r="DU217" s="227"/>
      <c r="DV217" s="227"/>
      <c r="DW217" s="227"/>
      <c r="DX217" s="227"/>
      <c r="DY217" s="227"/>
      <c r="DZ217" s="227"/>
      <c r="EA217" s="227"/>
      <c r="EB217" s="227"/>
      <c r="EC217" s="227"/>
      <c r="ED217" s="227"/>
      <c r="EE217" s="227"/>
      <c r="EF217" s="227"/>
      <c r="EG217" s="227"/>
      <c r="EH217" s="227"/>
      <c r="EI217" s="227"/>
      <c r="EJ217" s="227"/>
      <c r="EK217" s="227"/>
      <c r="EL217" s="227"/>
      <c r="EM217" s="227"/>
      <c r="EN217" s="227"/>
      <c r="EO217" s="227"/>
      <c r="EP217" s="227"/>
      <c r="EQ217" s="227"/>
      <c r="ER217" s="227"/>
      <c r="ES217" s="227"/>
      <c r="ET217" s="227"/>
      <c r="EU217" s="227"/>
      <c r="EV217" s="227"/>
      <c r="EW217" s="227"/>
      <c r="EX217" s="227"/>
      <c r="EY217" s="227"/>
      <c r="EZ217" s="227"/>
      <c r="FA217" s="227"/>
      <c r="FB217" s="227"/>
      <c r="FC217" s="227"/>
      <c r="FD217" s="227"/>
      <c r="FE217" s="227"/>
      <c r="FF217" s="227"/>
      <c r="FG217" s="227"/>
      <c r="FH217" s="227"/>
      <c r="FI217" s="227"/>
      <c r="FJ217" s="227"/>
      <c r="FK217" s="227"/>
      <c r="FL217" s="227"/>
      <c r="FM217" s="227"/>
      <c r="FN217" s="227"/>
      <c r="FO217" s="227"/>
      <c r="FP217" s="227"/>
      <c r="FQ217" s="227"/>
      <c r="FR217" s="227"/>
      <c r="FS217" s="227"/>
      <c r="FT217" s="227"/>
      <c r="FU217" s="227"/>
      <c r="FV217" s="227"/>
      <c r="FW217" s="227"/>
      <c r="FX217" s="227"/>
      <c r="FY217" s="227"/>
      <c r="FZ217" s="227"/>
      <c r="GA217" s="227"/>
      <c r="GB217" s="227"/>
      <c r="GC217" s="227"/>
      <c r="GD217" s="227"/>
      <c r="GE217" s="227"/>
      <c r="GF217" s="227"/>
      <c r="GG217" s="227"/>
      <c r="GH217" s="227"/>
      <c r="GI217" s="227"/>
      <c r="GJ217" s="227"/>
      <c r="GK217" s="227"/>
      <c r="GL217" s="227"/>
      <c r="GM217" s="227"/>
      <c r="GN217" s="227"/>
      <c r="GO217" s="227"/>
      <c r="GP217" s="227"/>
      <c r="GQ217" s="227"/>
      <c r="GR217" s="227"/>
      <c r="GS217" s="227"/>
      <c r="GT217" s="227"/>
      <c r="GU217" s="227"/>
      <c r="GV217" s="227"/>
      <c r="GW217" s="227"/>
      <c r="GX217" s="227"/>
      <c r="GY217" s="227"/>
      <c r="GZ217" s="227"/>
      <c r="HA217" s="227"/>
      <c r="HB217" s="227"/>
      <c r="HC217" s="227"/>
      <c r="HD217" s="227"/>
      <c r="HE217" s="227"/>
      <c r="HF217" s="227"/>
      <c r="HG217" s="227"/>
      <c r="HH217" s="227"/>
      <c r="HI217" s="227"/>
      <c r="HJ217" s="227"/>
      <c r="HK217" s="227"/>
      <c r="HL217" s="227"/>
      <c r="HM217" s="227"/>
      <c r="HN217" s="227"/>
      <c r="HO217" s="227"/>
      <c r="HP217" s="227"/>
      <c r="HQ217" s="227"/>
      <c r="HR217" s="227"/>
      <c r="HS217" s="227"/>
      <c r="HT217" s="227"/>
      <c r="HU217" s="227"/>
      <c r="HV217" s="227"/>
      <c r="HW217" s="227"/>
      <c r="HX217" s="227"/>
      <c r="HY217" s="227"/>
      <c r="HZ217" s="227"/>
      <c r="IA217" s="227"/>
      <c r="IB217" s="227"/>
      <c r="IC217" s="227"/>
      <c r="ID217" s="227"/>
      <c r="IE217" s="227"/>
      <c r="IF217" s="227"/>
      <c r="IG217" s="227"/>
      <c r="IH217" s="227"/>
      <c r="II217" s="227"/>
      <c r="IJ217" s="227"/>
      <c r="IK217" s="227"/>
      <c r="IL217" s="227"/>
      <c r="IM217" s="227"/>
      <c r="IN217" s="227"/>
      <c r="IO217" s="227"/>
      <c r="IP217" s="227"/>
      <c r="IQ217" s="227"/>
      <c r="IR217" s="227"/>
      <c r="IS217" s="227"/>
      <c r="IT217" s="227"/>
      <c r="IU217" s="227"/>
      <c r="IV217" s="227"/>
      <c r="IW217" s="227"/>
      <c r="IX217" s="227"/>
      <c r="IY217" s="227"/>
      <c r="IZ217" s="227"/>
      <c r="JA217" s="227"/>
      <c r="JB217" s="227"/>
      <c r="JC217" s="227"/>
      <c r="JD217" s="227"/>
      <c r="JE217" s="227"/>
      <c r="JF217" s="227"/>
      <c r="JG217" s="227"/>
      <c r="JH217" s="227"/>
      <c r="JI217" s="227"/>
      <c r="JJ217" s="227"/>
      <c r="JK217" s="227"/>
      <c r="JL217" s="227"/>
      <c r="JM217" s="227"/>
      <c r="JN217" s="227"/>
      <c r="JO217" s="227"/>
      <c r="JP217" s="227"/>
      <c r="JQ217" s="227"/>
      <c r="JR217" s="227"/>
      <c r="JS217" s="227"/>
      <c r="JT217" s="227"/>
      <c r="JU217" s="227"/>
      <c r="JV217" s="227"/>
      <c r="JW217" s="227"/>
      <c r="JX217" s="227"/>
      <c r="JY217" s="227"/>
      <c r="JZ217" s="227"/>
      <c r="KA217" s="227"/>
      <c r="KB217" s="227"/>
      <c r="KC217" s="227"/>
      <c r="KD217" s="227"/>
      <c r="KE217" s="227"/>
      <c r="KF217" s="227"/>
      <c r="KG217" s="227"/>
      <c r="KH217" s="227"/>
      <c r="KI217" s="227"/>
      <c r="KJ217" s="227"/>
      <c r="KK217" s="227"/>
      <c r="KL217" s="227"/>
      <c r="KM217" s="227"/>
      <c r="KN217" s="227"/>
      <c r="KO217" s="227"/>
      <c r="KP217" s="227"/>
      <c r="KQ217" s="227"/>
      <c r="KR217" s="227"/>
      <c r="KS217" s="227"/>
      <c r="KT217" s="227"/>
      <c r="KU217" s="227"/>
      <c r="KV217" s="227"/>
      <c r="KW217" s="479"/>
    </row>
    <row r="218" spans="1:309" s="226" customFormat="1" ht="21" customHeight="1" thickBot="1">
      <c r="A218" s="109"/>
      <c r="B218" s="112">
        <v>212</v>
      </c>
      <c r="C218" s="116"/>
      <c r="D218" s="136" t="str">
        <f t="shared" si="22"/>
        <v/>
      </c>
      <c r="E218" s="138" t="str">
        <f t="shared" si="23"/>
        <v/>
      </c>
      <c r="F218" s="138" t="str">
        <f t="shared" si="24"/>
        <v/>
      </c>
      <c r="G218" s="138" t="str">
        <f t="shared" si="25"/>
        <v/>
      </c>
      <c r="H218" s="138" t="str">
        <f t="shared" si="26"/>
        <v/>
      </c>
      <c r="I218" s="228"/>
      <c r="J218" s="228"/>
      <c r="K218" s="228"/>
      <c r="L218" s="228"/>
      <c r="M218" s="228"/>
      <c r="N218" s="228"/>
      <c r="O218" s="228"/>
      <c r="P218" s="228"/>
      <c r="Q218" s="228"/>
      <c r="R218" s="228"/>
      <c r="S218" s="228"/>
      <c r="T218" s="228"/>
      <c r="U218" s="228"/>
      <c r="V218" s="228"/>
      <c r="W218" s="228"/>
      <c r="X218" s="228"/>
      <c r="Y218" s="228"/>
      <c r="Z218" s="228"/>
      <c r="AA218" s="228"/>
      <c r="AB218" s="228"/>
      <c r="AC218" s="228"/>
      <c r="AD218" s="228"/>
      <c r="AE218" s="228"/>
      <c r="AF218" s="228"/>
      <c r="AG218" s="228"/>
      <c r="AH218" s="228"/>
      <c r="AI218" s="228"/>
      <c r="AJ218" s="228"/>
      <c r="AK218" s="228"/>
      <c r="AL218" s="228"/>
      <c r="AM218" s="228"/>
      <c r="AN218" s="228"/>
      <c r="AO218" s="228"/>
      <c r="AP218" s="228"/>
      <c r="AQ218" s="228"/>
      <c r="AR218" s="228"/>
      <c r="AS218" s="228"/>
      <c r="AT218" s="228"/>
      <c r="AU218" s="228"/>
      <c r="AV218" s="228"/>
      <c r="AW218" s="228"/>
      <c r="AX218" s="228"/>
      <c r="AY218" s="228"/>
      <c r="AZ218" s="228"/>
      <c r="BA218" s="228"/>
      <c r="BB218" s="228"/>
      <c r="BC218" s="228"/>
      <c r="BD218" s="228"/>
      <c r="BE218" s="228"/>
      <c r="BF218" s="228"/>
      <c r="BG218" s="228"/>
      <c r="BH218" s="228"/>
      <c r="BI218" s="228"/>
      <c r="BJ218" s="228"/>
      <c r="BK218" s="228"/>
      <c r="BL218" s="228"/>
      <c r="BM218" s="228"/>
      <c r="BN218" s="228"/>
      <c r="BO218" s="228"/>
      <c r="BP218" s="228"/>
      <c r="BQ218" s="228"/>
      <c r="BR218" s="228"/>
      <c r="BS218" s="228"/>
      <c r="BT218" s="228"/>
      <c r="BU218" s="228"/>
      <c r="BV218" s="228"/>
      <c r="BW218" s="228"/>
      <c r="BX218" s="228"/>
      <c r="BY218" s="228"/>
      <c r="BZ218" s="228"/>
      <c r="CA218" s="228"/>
      <c r="CB218" s="228"/>
      <c r="CC218" s="228"/>
      <c r="CD218" s="228"/>
      <c r="CE218" s="228"/>
      <c r="CF218" s="228"/>
      <c r="CG218" s="228"/>
      <c r="CH218" s="228"/>
      <c r="CI218" s="228"/>
      <c r="CJ218" s="228"/>
      <c r="CK218" s="228"/>
      <c r="CL218" s="228"/>
      <c r="CM218" s="228"/>
      <c r="CN218" s="228"/>
      <c r="CO218" s="228"/>
      <c r="CP218" s="228"/>
      <c r="CQ218" s="228"/>
      <c r="CR218" s="228"/>
      <c r="CS218" s="228"/>
      <c r="CT218" s="228"/>
      <c r="CU218" s="228"/>
      <c r="CV218" s="228"/>
      <c r="CW218" s="228"/>
      <c r="CX218" s="228"/>
      <c r="CY218" s="228"/>
      <c r="CZ218" s="228"/>
      <c r="DA218" s="228"/>
      <c r="DB218" s="228"/>
      <c r="DC218" s="228"/>
      <c r="DD218" s="228"/>
      <c r="DE218" s="228"/>
      <c r="DF218" s="228"/>
      <c r="DG218" s="228"/>
      <c r="DH218" s="228"/>
      <c r="DI218" s="228"/>
      <c r="DJ218" s="228"/>
      <c r="DK218" s="228"/>
      <c r="DL218" s="228"/>
      <c r="DM218" s="228"/>
      <c r="DN218" s="228"/>
      <c r="DO218" s="228"/>
      <c r="DP218" s="228"/>
      <c r="DQ218" s="228"/>
      <c r="DR218" s="228"/>
      <c r="DS218" s="228"/>
      <c r="DT218" s="228"/>
      <c r="DU218" s="228"/>
      <c r="DV218" s="228"/>
      <c r="DW218" s="228"/>
      <c r="DX218" s="228"/>
      <c r="DY218" s="228"/>
      <c r="DZ218" s="228"/>
      <c r="EA218" s="228"/>
      <c r="EB218" s="228"/>
      <c r="EC218" s="228"/>
      <c r="ED218" s="228"/>
      <c r="EE218" s="228"/>
      <c r="EF218" s="228"/>
      <c r="EG218" s="228"/>
      <c r="EH218" s="228"/>
      <c r="EI218" s="228"/>
      <c r="EJ218" s="228"/>
      <c r="EK218" s="228"/>
      <c r="EL218" s="228"/>
      <c r="EM218" s="228"/>
      <c r="EN218" s="228"/>
      <c r="EO218" s="228"/>
      <c r="EP218" s="228"/>
      <c r="EQ218" s="228"/>
      <c r="ER218" s="228"/>
      <c r="ES218" s="228"/>
      <c r="ET218" s="228"/>
      <c r="EU218" s="228"/>
      <c r="EV218" s="228"/>
      <c r="EW218" s="228"/>
      <c r="EX218" s="228"/>
      <c r="EY218" s="228"/>
      <c r="EZ218" s="228"/>
      <c r="FA218" s="228"/>
      <c r="FB218" s="228"/>
      <c r="FC218" s="228"/>
      <c r="FD218" s="228"/>
      <c r="FE218" s="228"/>
      <c r="FF218" s="228"/>
      <c r="FG218" s="228"/>
      <c r="FH218" s="228"/>
      <c r="FI218" s="228"/>
      <c r="FJ218" s="228"/>
      <c r="FK218" s="228"/>
      <c r="FL218" s="228"/>
      <c r="FM218" s="228"/>
      <c r="FN218" s="228"/>
      <c r="FO218" s="228"/>
      <c r="FP218" s="228"/>
      <c r="FQ218" s="228"/>
      <c r="FR218" s="228"/>
      <c r="FS218" s="228"/>
      <c r="FT218" s="228"/>
      <c r="FU218" s="228"/>
      <c r="FV218" s="228"/>
      <c r="FW218" s="228"/>
      <c r="FX218" s="228"/>
      <c r="FY218" s="228"/>
      <c r="FZ218" s="228"/>
      <c r="GA218" s="228"/>
      <c r="GB218" s="228"/>
      <c r="GC218" s="228"/>
      <c r="GD218" s="228"/>
      <c r="GE218" s="228"/>
      <c r="GF218" s="228"/>
      <c r="GG218" s="228"/>
      <c r="GH218" s="228"/>
      <c r="GI218" s="228"/>
      <c r="GJ218" s="228"/>
      <c r="GK218" s="228"/>
      <c r="GL218" s="228"/>
      <c r="GM218" s="228"/>
      <c r="GN218" s="228"/>
      <c r="GO218" s="228"/>
      <c r="GP218" s="228"/>
      <c r="GQ218" s="228"/>
      <c r="GR218" s="228"/>
      <c r="GS218" s="228"/>
      <c r="GT218" s="228"/>
      <c r="GU218" s="228"/>
      <c r="GV218" s="228"/>
      <c r="GW218" s="228"/>
      <c r="GX218" s="228"/>
      <c r="GY218" s="228"/>
      <c r="GZ218" s="228"/>
      <c r="HA218" s="228"/>
      <c r="HB218" s="228"/>
      <c r="HC218" s="228"/>
      <c r="HD218" s="228"/>
      <c r="HE218" s="228"/>
      <c r="HF218" s="228"/>
      <c r="HG218" s="228"/>
      <c r="HH218" s="228"/>
      <c r="HI218" s="228"/>
      <c r="HJ218" s="228"/>
      <c r="HK218" s="228"/>
      <c r="HL218" s="228"/>
      <c r="HM218" s="228"/>
      <c r="HN218" s="228"/>
      <c r="HO218" s="228"/>
      <c r="HP218" s="228"/>
      <c r="HQ218" s="228"/>
      <c r="HR218" s="228"/>
      <c r="HS218" s="228"/>
      <c r="HT218" s="228"/>
      <c r="HU218" s="228"/>
      <c r="HV218" s="228"/>
      <c r="HW218" s="228"/>
      <c r="HX218" s="228"/>
      <c r="HY218" s="228"/>
      <c r="HZ218" s="228"/>
      <c r="IA218" s="228"/>
      <c r="IB218" s="228"/>
      <c r="IC218" s="228"/>
      <c r="ID218" s="228"/>
      <c r="IE218" s="228"/>
      <c r="IF218" s="228"/>
      <c r="IG218" s="228"/>
      <c r="IH218" s="228"/>
      <c r="II218" s="228"/>
      <c r="IJ218" s="228"/>
      <c r="IK218" s="228"/>
      <c r="IL218" s="228"/>
      <c r="IM218" s="228"/>
      <c r="IN218" s="228"/>
      <c r="IO218" s="228"/>
      <c r="IP218" s="228"/>
      <c r="IQ218" s="228"/>
      <c r="IR218" s="228"/>
      <c r="IS218" s="228"/>
      <c r="IT218" s="228"/>
      <c r="IU218" s="228"/>
      <c r="IV218" s="228"/>
      <c r="IW218" s="228"/>
      <c r="IX218" s="228"/>
      <c r="IY218" s="228"/>
      <c r="IZ218" s="228"/>
      <c r="JA218" s="228"/>
      <c r="JB218" s="228"/>
      <c r="JC218" s="228"/>
      <c r="JD218" s="228"/>
      <c r="JE218" s="228"/>
      <c r="JF218" s="228"/>
      <c r="JG218" s="228"/>
      <c r="JH218" s="228"/>
      <c r="JI218" s="228"/>
      <c r="JJ218" s="228"/>
      <c r="JK218" s="228"/>
      <c r="JL218" s="228"/>
      <c r="JM218" s="228"/>
      <c r="JN218" s="228"/>
      <c r="JO218" s="228"/>
      <c r="JP218" s="228"/>
      <c r="JQ218" s="228"/>
      <c r="JR218" s="228"/>
      <c r="JS218" s="228"/>
      <c r="JT218" s="228"/>
      <c r="JU218" s="228"/>
      <c r="JV218" s="228"/>
      <c r="JW218" s="228"/>
      <c r="JX218" s="228"/>
      <c r="JY218" s="228"/>
      <c r="JZ218" s="228"/>
      <c r="KA218" s="228"/>
      <c r="KB218" s="228"/>
      <c r="KC218" s="228"/>
      <c r="KD218" s="228"/>
      <c r="KE218" s="228"/>
      <c r="KF218" s="228"/>
      <c r="KG218" s="228"/>
      <c r="KH218" s="228"/>
      <c r="KI218" s="228"/>
      <c r="KJ218" s="228"/>
      <c r="KK218" s="228"/>
      <c r="KL218" s="228"/>
      <c r="KM218" s="228"/>
      <c r="KN218" s="228"/>
      <c r="KO218" s="228"/>
      <c r="KP218" s="228"/>
      <c r="KQ218" s="228"/>
      <c r="KR218" s="228"/>
      <c r="KS218" s="228"/>
      <c r="KT218" s="228"/>
      <c r="KU218" s="228"/>
      <c r="KV218" s="228"/>
      <c r="KW218" s="479"/>
    </row>
    <row r="219" spans="1:309" s="226" customFormat="1" ht="21" customHeight="1">
      <c r="A219" s="109"/>
      <c r="B219" s="112">
        <v>213</v>
      </c>
      <c r="C219" s="53"/>
      <c r="D219" s="132" t="str">
        <f t="shared" si="22"/>
        <v/>
      </c>
      <c r="E219" s="132" t="str">
        <f t="shared" si="23"/>
        <v/>
      </c>
      <c r="F219" s="132" t="str">
        <f t="shared" si="24"/>
        <v/>
      </c>
      <c r="G219" s="132" t="str">
        <f t="shared" si="25"/>
        <v/>
      </c>
      <c r="H219" s="213" t="str">
        <f t="shared" si="26"/>
        <v/>
      </c>
      <c r="I219" s="227"/>
      <c r="J219" s="227"/>
      <c r="K219" s="227"/>
      <c r="L219" s="227"/>
      <c r="M219" s="227"/>
      <c r="N219" s="227"/>
      <c r="O219" s="227"/>
      <c r="P219" s="227"/>
      <c r="Q219" s="227"/>
      <c r="R219" s="227"/>
      <c r="S219" s="227"/>
      <c r="T219" s="227"/>
      <c r="U219" s="227"/>
      <c r="V219" s="227"/>
      <c r="W219" s="227"/>
      <c r="X219" s="227"/>
      <c r="Y219" s="227"/>
      <c r="Z219" s="227"/>
      <c r="AA219" s="227"/>
      <c r="AB219" s="227"/>
      <c r="AC219" s="227"/>
      <c r="AD219" s="227"/>
      <c r="AE219" s="227"/>
      <c r="AF219" s="227"/>
      <c r="AG219" s="227"/>
      <c r="AH219" s="227"/>
      <c r="AI219" s="227"/>
      <c r="AJ219" s="227"/>
      <c r="AK219" s="227"/>
      <c r="AL219" s="227"/>
      <c r="AM219" s="227"/>
      <c r="AN219" s="227"/>
      <c r="AO219" s="227"/>
      <c r="AP219" s="227"/>
      <c r="AQ219" s="227"/>
      <c r="AR219" s="227"/>
      <c r="AS219" s="227"/>
      <c r="AT219" s="227"/>
      <c r="AU219" s="227"/>
      <c r="AV219" s="227"/>
      <c r="AW219" s="227"/>
      <c r="AX219" s="227"/>
      <c r="AY219" s="227"/>
      <c r="AZ219" s="227"/>
      <c r="BA219" s="227"/>
      <c r="BB219" s="227"/>
      <c r="BC219" s="227"/>
      <c r="BD219" s="227"/>
      <c r="BE219" s="227"/>
      <c r="BF219" s="227"/>
      <c r="BG219" s="227"/>
      <c r="BH219" s="227"/>
      <c r="BI219" s="227"/>
      <c r="BJ219" s="227"/>
      <c r="BK219" s="227"/>
      <c r="BL219" s="227"/>
      <c r="BM219" s="227"/>
      <c r="BN219" s="227"/>
      <c r="BO219" s="227"/>
      <c r="BP219" s="227"/>
      <c r="BQ219" s="227"/>
      <c r="BR219" s="227"/>
      <c r="BS219" s="227"/>
      <c r="BT219" s="227"/>
      <c r="BU219" s="227"/>
      <c r="BV219" s="227"/>
      <c r="BW219" s="227"/>
      <c r="BX219" s="227"/>
      <c r="BY219" s="227"/>
      <c r="BZ219" s="227"/>
      <c r="CA219" s="227"/>
      <c r="CB219" s="227"/>
      <c r="CC219" s="227"/>
      <c r="CD219" s="227"/>
      <c r="CE219" s="227"/>
      <c r="CF219" s="227"/>
      <c r="CG219" s="227"/>
      <c r="CH219" s="227"/>
      <c r="CI219" s="227"/>
      <c r="CJ219" s="227"/>
      <c r="CK219" s="227"/>
      <c r="CL219" s="227"/>
      <c r="CM219" s="227"/>
      <c r="CN219" s="227"/>
      <c r="CO219" s="227"/>
      <c r="CP219" s="227"/>
      <c r="CQ219" s="227"/>
      <c r="CR219" s="227"/>
      <c r="CS219" s="227"/>
      <c r="CT219" s="227"/>
      <c r="CU219" s="227"/>
      <c r="CV219" s="227"/>
      <c r="CW219" s="227"/>
      <c r="CX219" s="227"/>
      <c r="CY219" s="227"/>
      <c r="CZ219" s="227"/>
      <c r="DA219" s="227"/>
      <c r="DB219" s="227"/>
      <c r="DC219" s="227"/>
      <c r="DD219" s="227"/>
      <c r="DE219" s="227"/>
      <c r="DF219" s="227"/>
      <c r="DG219" s="227"/>
      <c r="DH219" s="227"/>
      <c r="DI219" s="227"/>
      <c r="DJ219" s="227"/>
      <c r="DK219" s="227"/>
      <c r="DL219" s="227"/>
      <c r="DM219" s="227"/>
      <c r="DN219" s="227"/>
      <c r="DO219" s="227"/>
      <c r="DP219" s="227"/>
      <c r="DQ219" s="227"/>
      <c r="DR219" s="227"/>
      <c r="DS219" s="227"/>
      <c r="DT219" s="227"/>
      <c r="DU219" s="227"/>
      <c r="DV219" s="227"/>
      <c r="DW219" s="227"/>
      <c r="DX219" s="227"/>
      <c r="DY219" s="227"/>
      <c r="DZ219" s="227"/>
      <c r="EA219" s="227"/>
      <c r="EB219" s="227"/>
      <c r="EC219" s="227"/>
      <c r="ED219" s="227"/>
      <c r="EE219" s="227"/>
      <c r="EF219" s="227"/>
      <c r="EG219" s="227"/>
      <c r="EH219" s="227"/>
      <c r="EI219" s="227"/>
      <c r="EJ219" s="227"/>
      <c r="EK219" s="227"/>
      <c r="EL219" s="227"/>
      <c r="EM219" s="227"/>
      <c r="EN219" s="227"/>
      <c r="EO219" s="227"/>
      <c r="EP219" s="227"/>
      <c r="EQ219" s="227"/>
      <c r="ER219" s="227"/>
      <c r="ES219" s="227"/>
      <c r="ET219" s="227"/>
      <c r="EU219" s="227"/>
      <c r="EV219" s="227"/>
      <c r="EW219" s="227"/>
      <c r="EX219" s="227"/>
      <c r="EY219" s="227"/>
      <c r="EZ219" s="227"/>
      <c r="FA219" s="227"/>
      <c r="FB219" s="227"/>
      <c r="FC219" s="227"/>
      <c r="FD219" s="227"/>
      <c r="FE219" s="227"/>
      <c r="FF219" s="227"/>
      <c r="FG219" s="227"/>
      <c r="FH219" s="227"/>
      <c r="FI219" s="227"/>
      <c r="FJ219" s="227"/>
      <c r="FK219" s="227"/>
      <c r="FL219" s="227"/>
      <c r="FM219" s="227"/>
      <c r="FN219" s="227"/>
      <c r="FO219" s="227"/>
      <c r="FP219" s="227"/>
      <c r="FQ219" s="227"/>
      <c r="FR219" s="227"/>
      <c r="FS219" s="227"/>
      <c r="FT219" s="227"/>
      <c r="FU219" s="227"/>
      <c r="FV219" s="227"/>
      <c r="FW219" s="227"/>
      <c r="FX219" s="227"/>
      <c r="FY219" s="227"/>
      <c r="FZ219" s="227"/>
      <c r="GA219" s="227"/>
      <c r="GB219" s="227"/>
      <c r="GC219" s="227"/>
      <c r="GD219" s="227"/>
      <c r="GE219" s="227"/>
      <c r="GF219" s="227"/>
      <c r="GG219" s="227"/>
      <c r="GH219" s="227"/>
      <c r="GI219" s="227"/>
      <c r="GJ219" s="227"/>
      <c r="GK219" s="227"/>
      <c r="GL219" s="227"/>
      <c r="GM219" s="227"/>
      <c r="GN219" s="227"/>
      <c r="GO219" s="227"/>
      <c r="GP219" s="227"/>
      <c r="GQ219" s="227"/>
      <c r="GR219" s="227"/>
      <c r="GS219" s="227"/>
      <c r="GT219" s="227"/>
      <c r="GU219" s="227"/>
      <c r="GV219" s="227"/>
      <c r="GW219" s="227"/>
      <c r="GX219" s="227"/>
      <c r="GY219" s="227"/>
      <c r="GZ219" s="227"/>
      <c r="HA219" s="227"/>
      <c r="HB219" s="227"/>
      <c r="HC219" s="227"/>
      <c r="HD219" s="227"/>
      <c r="HE219" s="227"/>
      <c r="HF219" s="227"/>
      <c r="HG219" s="227"/>
      <c r="HH219" s="227"/>
      <c r="HI219" s="227"/>
      <c r="HJ219" s="227"/>
      <c r="HK219" s="227"/>
      <c r="HL219" s="227"/>
      <c r="HM219" s="227"/>
      <c r="HN219" s="227"/>
      <c r="HO219" s="227"/>
      <c r="HP219" s="227"/>
      <c r="HQ219" s="227"/>
      <c r="HR219" s="227"/>
      <c r="HS219" s="227"/>
      <c r="HT219" s="227"/>
      <c r="HU219" s="227"/>
      <c r="HV219" s="227"/>
      <c r="HW219" s="227"/>
      <c r="HX219" s="227"/>
      <c r="HY219" s="227"/>
      <c r="HZ219" s="227"/>
      <c r="IA219" s="227"/>
      <c r="IB219" s="227"/>
      <c r="IC219" s="227"/>
      <c r="ID219" s="227"/>
      <c r="IE219" s="227"/>
      <c r="IF219" s="227"/>
      <c r="IG219" s="227"/>
      <c r="IH219" s="227"/>
      <c r="II219" s="227"/>
      <c r="IJ219" s="227"/>
      <c r="IK219" s="227"/>
      <c r="IL219" s="227"/>
      <c r="IM219" s="227"/>
      <c r="IN219" s="227"/>
      <c r="IO219" s="227"/>
      <c r="IP219" s="227"/>
      <c r="IQ219" s="227"/>
      <c r="IR219" s="227"/>
      <c r="IS219" s="227"/>
      <c r="IT219" s="227"/>
      <c r="IU219" s="227"/>
      <c r="IV219" s="227"/>
      <c r="IW219" s="227"/>
      <c r="IX219" s="227"/>
      <c r="IY219" s="227"/>
      <c r="IZ219" s="227"/>
      <c r="JA219" s="227"/>
      <c r="JB219" s="227"/>
      <c r="JC219" s="227"/>
      <c r="JD219" s="227"/>
      <c r="JE219" s="227"/>
      <c r="JF219" s="227"/>
      <c r="JG219" s="227"/>
      <c r="JH219" s="227"/>
      <c r="JI219" s="227"/>
      <c r="JJ219" s="227"/>
      <c r="JK219" s="227"/>
      <c r="JL219" s="227"/>
      <c r="JM219" s="227"/>
      <c r="JN219" s="227"/>
      <c r="JO219" s="227"/>
      <c r="JP219" s="227"/>
      <c r="JQ219" s="227"/>
      <c r="JR219" s="227"/>
      <c r="JS219" s="227"/>
      <c r="JT219" s="227"/>
      <c r="JU219" s="227"/>
      <c r="JV219" s="227"/>
      <c r="JW219" s="227"/>
      <c r="JX219" s="227"/>
      <c r="JY219" s="227"/>
      <c r="JZ219" s="227"/>
      <c r="KA219" s="227"/>
      <c r="KB219" s="227"/>
      <c r="KC219" s="227"/>
      <c r="KD219" s="227"/>
      <c r="KE219" s="227"/>
      <c r="KF219" s="227"/>
      <c r="KG219" s="227"/>
      <c r="KH219" s="227"/>
      <c r="KI219" s="227"/>
      <c r="KJ219" s="227"/>
      <c r="KK219" s="227"/>
      <c r="KL219" s="227"/>
      <c r="KM219" s="227"/>
      <c r="KN219" s="227"/>
      <c r="KO219" s="227"/>
      <c r="KP219" s="227"/>
      <c r="KQ219" s="227"/>
      <c r="KR219" s="227"/>
      <c r="KS219" s="227"/>
      <c r="KT219" s="227"/>
      <c r="KU219" s="227"/>
      <c r="KV219" s="227"/>
      <c r="KW219" s="479"/>
    </row>
    <row r="220" spans="1:309" s="226" customFormat="1" ht="21" customHeight="1" thickBot="1">
      <c r="A220" s="109"/>
      <c r="B220" s="112">
        <v>214</v>
      </c>
      <c r="C220" s="116"/>
      <c r="D220" s="136" t="str">
        <f t="shared" si="22"/>
        <v/>
      </c>
      <c r="E220" s="138" t="str">
        <f t="shared" si="23"/>
        <v/>
      </c>
      <c r="F220" s="138" t="str">
        <f t="shared" si="24"/>
        <v/>
      </c>
      <c r="G220" s="138" t="str">
        <f t="shared" si="25"/>
        <v/>
      </c>
      <c r="H220" s="138" t="str">
        <f t="shared" si="26"/>
        <v/>
      </c>
      <c r="I220" s="228"/>
      <c r="J220" s="228"/>
      <c r="K220" s="228"/>
      <c r="L220" s="228"/>
      <c r="M220" s="228"/>
      <c r="N220" s="228"/>
      <c r="O220" s="228"/>
      <c r="P220" s="228"/>
      <c r="Q220" s="228"/>
      <c r="R220" s="228"/>
      <c r="S220" s="228"/>
      <c r="T220" s="228"/>
      <c r="U220" s="228"/>
      <c r="V220" s="228"/>
      <c r="W220" s="228"/>
      <c r="X220" s="228"/>
      <c r="Y220" s="228"/>
      <c r="Z220" s="228"/>
      <c r="AA220" s="228"/>
      <c r="AB220" s="228"/>
      <c r="AC220" s="228"/>
      <c r="AD220" s="228"/>
      <c r="AE220" s="228"/>
      <c r="AF220" s="228"/>
      <c r="AG220" s="228"/>
      <c r="AH220" s="228"/>
      <c r="AI220" s="228"/>
      <c r="AJ220" s="228"/>
      <c r="AK220" s="228"/>
      <c r="AL220" s="228"/>
      <c r="AM220" s="228"/>
      <c r="AN220" s="228"/>
      <c r="AO220" s="228"/>
      <c r="AP220" s="228"/>
      <c r="AQ220" s="228"/>
      <c r="AR220" s="228"/>
      <c r="AS220" s="228"/>
      <c r="AT220" s="228"/>
      <c r="AU220" s="228"/>
      <c r="AV220" s="228"/>
      <c r="AW220" s="228"/>
      <c r="AX220" s="228"/>
      <c r="AY220" s="228"/>
      <c r="AZ220" s="228"/>
      <c r="BA220" s="228"/>
      <c r="BB220" s="228"/>
      <c r="BC220" s="228"/>
      <c r="BD220" s="228"/>
      <c r="BE220" s="228"/>
      <c r="BF220" s="228"/>
      <c r="BG220" s="228"/>
      <c r="BH220" s="228"/>
      <c r="BI220" s="228"/>
      <c r="BJ220" s="228"/>
      <c r="BK220" s="228"/>
      <c r="BL220" s="228"/>
      <c r="BM220" s="228"/>
      <c r="BN220" s="228"/>
      <c r="BO220" s="228"/>
      <c r="BP220" s="228"/>
      <c r="BQ220" s="228"/>
      <c r="BR220" s="228"/>
      <c r="BS220" s="228"/>
      <c r="BT220" s="228"/>
      <c r="BU220" s="228"/>
      <c r="BV220" s="228"/>
      <c r="BW220" s="228"/>
      <c r="BX220" s="228"/>
      <c r="BY220" s="228"/>
      <c r="BZ220" s="228"/>
      <c r="CA220" s="228"/>
      <c r="CB220" s="228"/>
      <c r="CC220" s="228"/>
      <c r="CD220" s="228"/>
      <c r="CE220" s="228"/>
      <c r="CF220" s="228"/>
      <c r="CG220" s="228"/>
      <c r="CH220" s="228"/>
      <c r="CI220" s="228"/>
      <c r="CJ220" s="228"/>
      <c r="CK220" s="228"/>
      <c r="CL220" s="228"/>
      <c r="CM220" s="228"/>
      <c r="CN220" s="228"/>
      <c r="CO220" s="228"/>
      <c r="CP220" s="228"/>
      <c r="CQ220" s="228"/>
      <c r="CR220" s="228"/>
      <c r="CS220" s="228"/>
      <c r="CT220" s="228"/>
      <c r="CU220" s="228"/>
      <c r="CV220" s="228"/>
      <c r="CW220" s="228"/>
      <c r="CX220" s="228"/>
      <c r="CY220" s="228"/>
      <c r="CZ220" s="228"/>
      <c r="DA220" s="228"/>
      <c r="DB220" s="228"/>
      <c r="DC220" s="228"/>
      <c r="DD220" s="228"/>
      <c r="DE220" s="228"/>
      <c r="DF220" s="228"/>
      <c r="DG220" s="228"/>
      <c r="DH220" s="228"/>
      <c r="DI220" s="228"/>
      <c r="DJ220" s="228"/>
      <c r="DK220" s="228"/>
      <c r="DL220" s="228"/>
      <c r="DM220" s="228"/>
      <c r="DN220" s="228"/>
      <c r="DO220" s="228"/>
      <c r="DP220" s="228"/>
      <c r="DQ220" s="228"/>
      <c r="DR220" s="228"/>
      <c r="DS220" s="228"/>
      <c r="DT220" s="228"/>
      <c r="DU220" s="228"/>
      <c r="DV220" s="228"/>
      <c r="DW220" s="228"/>
      <c r="DX220" s="228"/>
      <c r="DY220" s="228"/>
      <c r="DZ220" s="228"/>
      <c r="EA220" s="228"/>
      <c r="EB220" s="228"/>
      <c r="EC220" s="228"/>
      <c r="ED220" s="228"/>
      <c r="EE220" s="228"/>
      <c r="EF220" s="228"/>
      <c r="EG220" s="228"/>
      <c r="EH220" s="228"/>
      <c r="EI220" s="228"/>
      <c r="EJ220" s="228"/>
      <c r="EK220" s="228"/>
      <c r="EL220" s="228"/>
      <c r="EM220" s="228"/>
      <c r="EN220" s="228"/>
      <c r="EO220" s="228"/>
      <c r="EP220" s="228"/>
      <c r="EQ220" s="228"/>
      <c r="ER220" s="228"/>
      <c r="ES220" s="228"/>
      <c r="ET220" s="228"/>
      <c r="EU220" s="228"/>
      <c r="EV220" s="228"/>
      <c r="EW220" s="228"/>
      <c r="EX220" s="228"/>
      <c r="EY220" s="228"/>
      <c r="EZ220" s="228"/>
      <c r="FA220" s="228"/>
      <c r="FB220" s="228"/>
      <c r="FC220" s="228"/>
      <c r="FD220" s="228"/>
      <c r="FE220" s="228"/>
      <c r="FF220" s="228"/>
      <c r="FG220" s="228"/>
      <c r="FH220" s="228"/>
      <c r="FI220" s="228"/>
      <c r="FJ220" s="228"/>
      <c r="FK220" s="228"/>
      <c r="FL220" s="228"/>
      <c r="FM220" s="228"/>
      <c r="FN220" s="228"/>
      <c r="FO220" s="228"/>
      <c r="FP220" s="228"/>
      <c r="FQ220" s="228"/>
      <c r="FR220" s="228"/>
      <c r="FS220" s="228"/>
      <c r="FT220" s="228"/>
      <c r="FU220" s="228"/>
      <c r="FV220" s="228"/>
      <c r="FW220" s="228"/>
      <c r="FX220" s="228"/>
      <c r="FY220" s="228"/>
      <c r="FZ220" s="228"/>
      <c r="GA220" s="228"/>
      <c r="GB220" s="228"/>
      <c r="GC220" s="228"/>
      <c r="GD220" s="228"/>
      <c r="GE220" s="228"/>
      <c r="GF220" s="228"/>
      <c r="GG220" s="228"/>
      <c r="GH220" s="228"/>
      <c r="GI220" s="228"/>
      <c r="GJ220" s="228"/>
      <c r="GK220" s="228"/>
      <c r="GL220" s="228"/>
      <c r="GM220" s="228"/>
      <c r="GN220" s="228"/>
      <c r="GO220" s="228"/>
      <c r="GP220" s="228"/>
      <c r="GQ220" s="228"/>
      <c r="GR220" s="228"/>
      <c r="GS220" s="228"/>
      <c r="GT220" s="228"/>
      <c r="GU220" s="228"/>
      <c r="GV220" s="228"/>
      <c r="GW220" s="228"/>
      <c r="GX220" s="228"/>
      <c r="GY220" s="228"/>
      <c r="GZ220" s="228"/>
      <c r="HA220" s="228"/>
      <c r="HB220" s="228"/>
      <c r="HC220" s="228"/>
      <c r="HD220" s="228"/>
      <c r="HE220" s="228"/>
      <c r="HF220" s="228"/>
      <c r="HG220" s="228"/>
      <c r="HH220" s="228"/>
      <c r="HI220" s="228"/>
      <c r="HJ220" s="228"/>
      <c r="HK220" s="228"/>
      <c r="HL220" s="228"/>
      <c r="HM220" s="228"/>
      <c r="HN220" s="228"/>
      <c r="HO220" s="228"/>
      <c r="HP220" s="228"/>
      <c r="HQ220" s="228"/>
      <c r="HR220" s="228"/>
      <c r="HS220" s="228"/>
      <c r="HT220" s="228"/>
      <c r="HU220" s="228"/>
      <c r="HV220" s="228"/>
      <c r="HW220" s="228"/>
      <c r="HX220" s="228"/>
      <c r="HY220" s="228"/>
      <c r="HZ220" s="228"/>
      <c r="IA220" s="228"/>
      <c r="IB220" s="228"/>
      <c r="IC220" s="228"/>
      <c r="ID220" s="228"/>
      <c r="IE220" s="228"/>
      <c r="IF220" s="228"/>
      <c r="IG220" s="228"/>
      <c r="IH220" s="228"/>
      <c r="II220" s="228"/>
      <c r="IJ220" s="228"/>
      <c r="IK220" s="228"/>
      <c r="IL220" s="228"/>
      <c r="IM220" s="228"/>
      <c r="IN220" s="228"/>
      <c r="IO220" s="228"/>
      <c r="IP220" s="228"/>
      <c r="IQ220" s="228"/>
      <c r="IR220" s="228"/>
      <c r="IS220" s="228"/>
      <c r="IT220" s="228"/>
      <c r="IU220" s="228"/>
      <c r="IV220" s="228"/>
      <c r="IW220" s="228"/>
      <c r="IX220" s="228"/>
      <c r="IY220" s="228"/>
      <c r="IZ220" s="228"/>
      <c r="JA220" s="228"/>
      <c r="JB220" s="228"/>
      <c r="JC220" s="228"/>
      <c r="JD220" s="228"/>
      <c r="JE220" s="228"/>
      <c r="JF220" s="228"/>
      <c r="JG220" s="228"/>
      <c r="JH220" s="228"/>
      <c r="JI220" s="228"/>
      <c r="JJ220" s="228"/>
      <c r="JK220" s="228"/>
      <c r="JL220" s="228"/>
      <c r="JM220" s="228"/>
      <c r="JN220" s="228"/>
      <c r="JO220" s="228"/>
      <c r="JP220" s="228"/>
      <c r="JQ220" s="228"/>
      <c r="JR220" s="228"/>
      <c r="JS220" s="228"/>
      <c r="JT220" s="228"/>
      <c r="JU220" s="228"/>
      <c r="JV220" s="228"/>
      <c r="JW220" s="228"/>
      <c r="JX220" s="228"/>
      <c r="JY220" s="228"/>
      <c r="JZ220" s="228"/>
      <c r="KA220" s="228"/>
      <c r="KB220" s="228"/>
      <c r="KC220" s="228"/>
      <c r="KD220" s="228"/>
      <c r="KE220" s="228"/>
      <c r="KF220" s="228"/>
      <c r="KG220" s="228"/>
      <c r="KH220" s="228"/>
      <c r="KI220" s="228"/>
      <c r="KJ220" s="228"/>
      <c r="KK220" s="228"/>
      <c r="KL220" s="228"/>
      <c r="KM220" s="228"/>
      <c r="KN220" s="228"/>
      <c r="KO220" s="228"/>
      <c r="KP220" s="228"/>
      <c r="KQ220" s="228"/>
      <c r="KR220" s="228"/>
      <c r="KS220" s="228"/>
      <c r="KT220" s="228"/>
      <c r="KU220" s="228"/>
      <c r="KV220" s="228"/>
      <c r="KW220" s="479"/>
    </row>
    <row r="221" spans="1:309" s="226" customFormat="1" ht="21" customHeight="1">
      <c r="A221" s="109"/>
      <c r="B221" s="112">
        <v>215</v>
      </c>
      <c r="C221" s="53"/>
      <c r="D221" s="132" t="str">
        <f t="shared" si="22"/>
        <v/>
      </c>
      <c r="E221" s="132" t="str">
        <f t="shared" si="23"/>
        <v/>
      </c>
      <c r="F221" s="132" t="str">
        <f t="shared" si="24"/>
        <v/>
      </c>
      <c r="G221" s="132" t="str">
        <f t="shared" si="25"/>
        <v/>
      </c>
      <c r="H221" s="213" t="str">
        <f t="shared" si="26"/>
        <v/>
      </c>
      <c r="I221" s="227"/>
      <c r="J221" s="227"/>
      <c r="K221" s="227"/>
      <c r="L221" s="227"/>
      <c r="M221" s="227"/>
      <c r="N221" s="227"/>
      <c r="O221" s="227"/>
      <c r="P221" s="227"/>
      <c r="Q221" s="227"/>
      <c r="R221" s="227"/>
      <c r="S221" s="227"/>
      <c r="T221" s="227"/>
      <c r="U221" s="227"/>
      <c r="V221" s="227"/>
      <c r="W221" s="227"/>
      <c r="X221" s="227"/>
      <c r="Y221" s="227"/>
      <c r="Z221" s="227"/>
      <c r="AA221" s="227"/>
      <c r="AB221" s="227"/>
      <c r="AC221" s="227"/>
      <c r="AD221" s="227"/>
      <c r="AE221" s="227"/>
      <c r="AF221" s="227"/>
      <c r="AG221" s="227"/>
      <c r="AH221" s="227"/>
      <c r="AI221" s="227"/>
      <c r="AJ221" s="227"/>
      <c r="AK221" s="227"/>
      <c r="AL221" s="227"/>
      <c r="AM221" s="227"/>
      <c r="AN221" s="227"/>
      <c r="AO221" s="227"/>
      <c r="AP221" s="227"/>
      <c r="AQ221" s="227"/>
      <c r="AR221" s="227"/>
      <c r="AS221" s="227"/>
      <c r="AT221" s="227"/>
      <c r="AU221" s="227"/>
      <c r="AV221" s="227"/>
      <c r="AW221" s="227"/>
      <c r="AX221" s="227"/>
      <c r="AY221" s="227"/>
      <c r="AZ221" s="227"/>
      <c r="BA221" s="227"/>
      <c r="BB221" s="227"/>
      <c r="BC221" s="227"/>
      <c r="BD221" s="227"/>
      <c r="BE221" s="227"/>
      <c r="BF221" s="227"/>
      <c r="BG221" s="227"/>
      <c r="BH221" s="227"/>
      <c r="BI221" s="227"/>
      <c r="BJ221" s="227"/>
      <c r="BK221" s="227"/>
      <c r="BL221" s="227"/>
      <c r="BM221" s="227"/>
      <c r="BN221" s="227"/>
      <c r="BO221" s="227"/>
      <c r="BP221" s="227"/>
      <c r="BQ221" s="227"/>
      <c r="BR221" s="227"/>
      <c r="BS221" s="227"/>
      <c r="BT221" s="227"/>
      <c r="BU221" s="227"/>
      <c r="BV221" s="227"/>
      <c r="BW221" s="227"/>
      <c r="BX221" s="227"/>
      <c r="BY221" s="227"/>
      <c r="BZ221" s="227"/>
      <c r="CA221" s="227"/>
      <c r="CB221" s="227"/>
      <c r="CC221" s="227"/>
      <c r="CD221" s="227"/>
      <c r="CE221" s="227"/>
      <c r="CF221" s="227"/>
      <c r="CG221" s="227"/>
      <c r="CH221" s="227"/>
      <c r="CI221" s="227"/>
      <c r="CJ221" s="227"/>
      <c r="CK221" s="227"/>
      <c r="CL221" s="227"/>
      <c r="CM221" s="227"/>
      <c r="CN221" s="227"/>
      <c r="CO221" s="227"/>
      <c r="CP221" s="227"/>
      <c r="CQ221" s="227"/>
      <c r="CR221" s="227"/>
      <c r="CS221" s="227"/>
      <c r="CT221" s="227"/>
      <c r="CU221" s="227"/>
      <c r="CV221" s="227"/>
      <c r="CW221" s="227"/>
      <c r="CX221" s="227"/>
      <c r="CY221" s="227"/>
      <c r="CZ221" s="227"/>
      <c r="DA221" s="227"/>
      <c r="DB221" s="227"/>
      <c r="DC221" s="227"/>
      <c r="DD221" s="227"/>
      <c r="DE221" s="227"/>
      <c r="DF221" s="227"/>
      <c r="DG221" s="227"/>
      <c r="DH221" s="227"/>
      <c r="DI221" s="227"/>
      <c r="DJ221" s="227"/>
      <c r="DK221" s="227"/>
      <c r="DL221" s="227"/>
      <c r="DM221" s="227"/>
      <c r="DN221" s="227"/>
      <c r="DO221" s="227"/>
      <c r="DP221" s="227"/>
      <c r="DQ221" s="227"/>
      <c r="DR221" s="227"/>
      <c r="DS221" s="227"/>
      <c r="DT221" s="227"/>
      <c r="DU221" s="227"/>
      <c r="DV221" s="227"/>
      <c r="DW221" s="227"/>
      <c r="DX221" s="227"/>
      <c r="DY221" s="227"/>
      <c r="DZ221" s="227"/>
      <c r="EA221" s="227"/>
      <c r="EB221" s="227"/>
      <c r="EC221" s="227"/>
      <c r="ED221" s="227"/>
      <c r="EE221" s="227"/>
      <c r="EF221" s="227"/>
      <c r="EG221" s="227"/>
      <c r="EH221" s="227"/>
      <c r="EI221" s="227"/>
      <c r="EJ221" s="227"/>
      <c r="EK221" s="227"/>
      <c r="EL221" s="227"/>
      <c r="EM221" s="227"/>
      <c r="EN221" s="227"/>
      <c r="EO221" s="227"/>
      <c r="EP221" s="227"/>
      <c r="EQ221" s="227"/>
      <c r="ER221" s="227"/>
      <c r="ES221" s="227"/>
      <c r="ET221" s="227"/>
      <c r="EU221" s="227"/>
      <c r="EV221" s="227"/>
      <c r="EW221" s="227"/>
      <c r="EX221" s="227"/>
      <c r="EY221" s="227"/>
      <c r="EZ221" s="227"/>
      <c r="FA221" s="227"/>
      <c r="FB221" s="227"/>
      <c r="FC221" s="227"/>
      <c r="FD221" s="227"/>
      <c r="FE221" s="227"/>
      <c r="FF221" s="227"/>
      <c r="FG221" s="227"/>
      <c r="FH221" s="227"/>
      <c r="FI221" s="227"/>
      <c r="FJ221" s="227"/>
      <c r="FK221" s="227"/>
      <c r="FL221" s="227"/>
      <c r="FM221" s="227"/>
      <c r="FN221" s="227"/>
      <c r="FO221" s="227"/>
      <c r="FP221" s="227"/>
      <c r="FQ221" s="227"/>
      <c r="FR221" s="227"/>
      <c r="FS221" s="227"/>
      <c r="FT221" s="227"/>
      <c r="FU221" s="227"/>
      <c r="FV221" s="227"/>
      <c r="FW221" s="227"/>
      <c r="FX221" s="227"/>
      <c r="FY221" s="227"/>
      <c r="FZ221" s="227"/>
      <c r="GA221" s="227"/>
      <c r="GB221" s="227"/>
      <c r="GC221" s="227"/>
      <c r="GD221" s="227"/>
      <c r="GE221" s="227"/>
      <c r="GF221" s="227"/>
      <c r="GG221" s="227"/>
      <c r="GH221" s="227"/>
      <c r="GI221" s="227"/>
      <c r="GJ221" s="227"/>
      <c r="GK221" s="227"/>
      <c r="GL221" s="227"/>
      <c r="GM221" s="227"/>
      <c r="GN221" s="227"/>
      <c r="GO221" s="227"/>
      <c r="GP221" s="227"/>
      <c r="GQ221" s="227"/>
      <c r="GR221" s="227"/>
      <c r="GS221" s="227"/>
      <c r="GT221" s="227"/>
      <c r="GU221" s="227"/>
      <c r="GV221" s="227"/>
      <c r="GW221" s="227"/>
      <c r="GX221" s="227"/>
      <c r="GY221" s="227"/>
      <c r="GZ221" s="227"/>
      <c r="HA221" s="227"/>
      <c r="HB221" s="227"/>
      <c r="HC221" s="227"/>
      <c r="HD221" s="227"/>
      <c r="HE221" s="227"/>
      <c r="HF221" s="227"/>
      <c r="HG221" s="227"/>
      <c r="HH221" s="227"/>
      <c r="HI221" s="227"/>
      <c r="HJ221" s="227"/>
      <c r="HK221" s="227"/>
      <c r="HL221" s="227"/>
      <c r="HM221" s="227"/>
      <c r="HN221" s="227"/>
      <c r="HO221" s="227"/>
      <c r="HP221" s="227"/>
      <c r="HQ221" s="227"/>
      <c r="HR221" s="227"/>
      <c r="HS221" s="227"/>
      <c r="HT221" s="227"/>
      <c r="HU221" s="227"/>
      <c r="HV221" s="227"/>
      <c r="HW221" s="227"/>
      <c r="HX221" s="227"/>
      <c r="HY221" s="227"/>
      <c r="HZ221" s="227"/>
      <c r="IA221" s="227"/>
      <c r="IB221" s="227"/>
      <c r="IC221" s="227"/>
      <c r="ID221" s="227"/>
      <c r="IE221" s="227"/>
      <c r="IF221" s="227"/>
      <c r="IG221" s="227"/>
      <c r="IH221" s="227"/>
      <c r="II221" s="227"/>
      <c r="IJ221" s="227"/>
      <c r="IK221" s="227"/>
      <c r="IL221" s="227"/>
      <c r="IM221" s="227"/>
      <c r="IN221" s="227"/>
      <c r="IO221" s="227"/>
      <c r="IP221" s="227"/>
      <c r="IQ221" s="227"/>
      <c r="IR221" s="227"/>
      <c r="IS221" s="227"/>
      <c r="IT221" s="227"/>
      <c r="IU221" s="227"/>
      <c r="IV221" s="227"/>
      <c r="IW221" s="227"/>
      <c r="IX221" s="227"/>
      <c r="IY221" s="227"/>
      <c r="IZ221" s="227"/>
      <c r="JA221" s="227"/>
      <c r="JB221" s="227"/>
      <c r="JC221" s="227"/>
      <c r="JD221" s="227"/>
      <c r="JE221" s="227"/>
      <c r="JF221" s="227"/>
      <c r="JG221" s="227"/>
      <c r="JH221" s="227"/>
      <c r="JI221" s="227"/>
      <c r="JJ221" s="227"/>
      <c r="JK221" s="227"/>
      <c r="JL221" s="227"/>
      <c r="JM221" s="227"/>
      <c r="JN221" s="227"/>
      <c r="JO221" s="227"/>
      <c r="JP221" s="227"/>
      <c r="JQ221" s="227"/>
      <c r="JR221" s="227"/>
      <c r="JS221" s="227"/>
      <c r="JT221" s="227"/>
      <c r="JU221" s="227"/>
      <c r="JV221" s="227"/>
      <c r="JW221" s="227"/>
      <c r="JX221" s="227"/>
      <c r="JY221" s="227"/>
      <c r="JZ221" s="227"/>
      <c r="KA221" s="227"/>
      <c r="KB221" s="227"/>
      <c r="KC221" s="227"/>
      <c r="KD221" s="227"/>
      <c r="KE221" s="227"/>
      <c r="KF221" s="227"/>
      <c r="KG221" s="227"/>
      <c r="KH221" s="227"/>
      <c r="KI221" s="227"/>
      <c r="KJ221" s="227"/>
      <c r="KK221" s="227"/>
      <c r="KL221" s="227"/>
      <c r="KM221" s="227"/>
      <c r="KN221" s="227"/>
      <c r="KO221" s="227"/>
      <c r="KP221" s="227"/>
      <c r="KQ221" s="227"/>
      <c r="KR221" s="227"/>
      <c r="KS221" s="227"/>
      <c r="KT221" s="227"/>
      <c r="KU221" s="227"/>
      <c r="KV221" s="227"/>
      <c r="KW221" s="479"/>
    </row>
    <row r="222" spans="1:309" s="226" customFormat="1" ht="21" customHeight="1" thickBot="1">
      <c r="A222" s="109"/>
      <c r="B222" s="112">
        <v>216</v>
      </c>
      <c r="C222" s="116"/>
      <c r="D222" s="136" t="str">
        <f t="shared" si="22"/>
        <v/>
      </c>
      <c r="E222" s="138" t="str">
        <f t="shared" si="23"/>
        <v/>
      </c>
      <c r="F222" s="138" t="str">
        <f t="shared" si="24"/>
        <v/>
      </c>
      <c r="G222" s="138" t="str">
        <f t="shared" si="25"/>
        <v/>
      </c>
      <c r="H222" s="138" t="str">
        <f t="shared" si="26"/>
        <v/>
      </c>
      <c r="I222" s="228"/>
      <c r="J222" s="228"/>
      <c r="K222" s="228"/>
      <c r="L222" s="228"/>
      <c r="M222" s="228"/>
      <c r="N222" s="228"/>
      <c r="O222" s="228"/>
      <c r="P222" s="228"/>
      <c r="Q222" s="228"/>
      <c r="R222" s="228"/>
      <c r="S222" s="228"/>
      <c r="T222" s="228"/>
      <c r="U222" s="228"/>
      <c r="V222" s="228"/>
      <c r="W222" s="228"/>
      <c r="X222" s="228"/>
      <c r="Y222" s="228"/>
      <c r="Z222" s="228"/>
      <c r="AA222" s="228"/>
      <c r="AB222" s="228"/>
      <c r="AC222" s="228"/>
      <c r="AD222" s="228"/>
      <c r="AE222" s="228"/>
      <c r="AF222" s="228"/>
      <c r="AG222" s="228"/>
      <c r="AH222" s="228"/>
      <c r="AI222" s="228"/>
      <c r="AJ222" s="228"/>
      <c r="AK222" s="228"/>
      <c r="AL222" s="228"/>
      <c r="AM222" s="228"/>
      <c r="AN222" s="228"/>
      <c r="AO222" s="228"/>
      <c r="AP222" s="228"/>
      <c r="AQ222" s="228"/>
      <c r="AR222" s="228"/>
      <c r="AS222" s="228"/>
      <c r="AT222" s="228"/>
      <c r="AU222" s="228"/>
      <c r="AV222" s="228"/>
      <c r="AW222" s="228"/>
      <c r="AX222" s="228"/>
      <c r="AY222" s="228"/>
      <c r="AZ222" s="228"/>
      <c r="BA222" s="228"/>
      <c r="BB222" s="228"/>
      <c r="BC222" s="228"/>
      <c r="BD222" s="228"/>
      <c r="BE222" s="228"/>
      <c r="BF222" s="228"/>
      <c r="BG222" s="228"/>
      <c r="BH222" s="228"/>
      <c r="BI222" s="228"/>
      <c r="BJ222" s="228"/>
      <c r="BK222" s="228"/>
      <c r="BL222" s="228"/>
      <c r="BM222" s="228"/>
      <c r="BN222" s="228"/>
      <c r="BO222" s="228"/>
      <c r="BP222" s="228"/>
      <c r="BQ222" s="228"/>
      <c r="BR222" s="228"/>
      <c r="BS222" s="228"/>
      <c r="BT222" s="228"/>
      <c r="BU222" s="228"/>
      <c r="BV222" s="228"/>
      <c r="BW222" s="228"/>
      <c r="BX222" s="228"/>
      <c r="BY222" s="228"/>
      <c r="BZ222" s="228"/>
      <c r="CA222" s="228"/>
      <c r="CB222" s="228"/>
      <c r="CC222" s="228"/>
      <c r="CD222" s="228"/>
      <c r="CE222" s="228"/>
      <c r="CF222" s="228"/>
      <c r="CG222" s="228"/>
      <c r="CH222" s="228"/>
      <c r="CI222" s="228"/>
      <c r="CJ222" s="228"/>
      <c r="CK222" s="228"/>
      <c r="CL222" s="228"/>
      <c r="CM222" s="228"/>
      <c r="CN222" s="228"/>
      <c r="CO222" s="228"/>
      <c r="CP222" s="228"/>
      <c r="CQ222" s="228"/>
      <c r="CR222" s="228"/>
      <c r="CS222" s="228"/>
      <c r="CT222" s="228"/>
      <c r="CU222" s="228"/>
      <c r="CV222" s="228"/>
      <c r="CW222" s="228"/>
      <c r="CX222" s="228"/>
      <c r="CY222" s="228"/>
      <c r="CZ222" s="228"/>
      <c r="DA222" s="228"/>
      <c r="DB222" s="228"/>
      <c r="DC222" s="228"/>
      <c r="DD222" s="228"/>
      <c r="DE222" s="228"/>
      <c r="DF222" s="228"/>
      <c r="DG222" s="228"/>
      <c r="DH222" s="228"/>
      <c r="DI222" s="228"/>
      <c r="DJ222" s="228"/>
      <c r="DK222" s="228"/>
      <c r="DL222" s="228"/>
      <c r="DM222" s="228"/>
      <c r="DN222" s="228"/>
      <c r="DO222" s="228"/>
      <c r="DP222" s="228"/>
      <c r="DQ222" s="228"/>
      <c r="DR222" s="228"/>
      <c r="DS222" s="228"/>
      <c r="DT222" s="228"/>
      <c r="DU222" s="228"/>
      <c r="DV222" s="228"/>
      <c r="DW222" s="228"/>
      <c r="DX222" s="228"/>
      <c r="DY222" s="228"/>
      <c r="DZ222" s="228"/>
      <c r="EA222" s="228"/>
      <c r="EB222" s="228"/>
      <c r="EC222" s="228"/>
      <c r="ED222" s="228"/>
      <c r="EE222" s="228"/>
      <c r="EF222" s="228"/>
      <c r="EG222" s="228"/>
      <c r="EH222" s="228"/>
      <c r="EI222" s="228"/>
      <c r="EJ222" s="228"/>
      <c r="EK222" s="228"/>
      <c r="EL222" s="228"/>
      <c r="EM222" s="228"/>
      <c r="EN222" s="228"/>
      <c r="EO222" s="228"/>
      <c r="EP222" s="228"/>
      <c r="EQ222" s="228"/>
      <c r="ER222" s="228"/>
      <c r="ES222" s="228"/>
      <c r="ET222" s="228"/>
      <c r="EU222" s="228"/>
      <c r="EV222" s="228"/>
      <c r="EW222" s="228"/>
      <c r="EX222" s="228"/>
      <c r="EY222" s="228"/>
      <c r="EZ222" s="228"/>
      <c r="FA222" s="228"/>
      <c r="FB222" s="228"/>
      <c r="FC222" s="228"/>
      <c r="FD222" s="228"/>
      <c r="FE222" s="228"/>
      <c r="FF222" s="228"/>
      <c r="FG222" s="228"/>
      <c r="FH222" s="228"/>
      <c r="FI222" s="228"/>
      <c r="FJ222" s="228"/>
      <c r="FK222" s="228"/>
      <c r="FL222" s="228"/>
      <c r="FM222" s="228"/>
      <c r="FN222" s="228"/>
      <c r="FO222" s="228"/>
      <c r="FP222" s="228"/>
      <c r="FQ222" s="228"/>
      <c r="FR222" s="228"/>
      <c r="FS222" s="228"/>
      <c r="FT222" s="228"/>
      <c r="FU222" s="228"/>
      <c r="FV222" s="228"/>
      <c r="FW222" s="228"/>
      <c r="FX222" s="228"/>
      <c r="FY222" s="228"/>
      <c r="FZ222" s="228"/>
      <c r="GA222" s="228"/>
      <c r="GB222" s="228"/>
      <c r="GC222" s="228"/>
      <c r="GD222" s="228"/>
      <c r="GE222" s="228"/>
      <c r="GF222" s="228"/>
      <c r="GG222" s="228"/>
      <c r="GH222" s="228"/>
      <c r="GI222" s="228"/>
      <c r="GJ222" s="228"/>
      <c r="GK222" s="228"/>
      <c r="GL222" s="228"/>
      <c r="GM222" s="228"/>
      <c r="GN222" s="228"/>
      <c r="GO222" s="228"/>
      <c r="GP222" s="228"/>
      <c r="GQ222" s="228"/>
      <c r="GR222" s="228"/>
      <c r="GS222" s="228"/>
      <c r="GT222" s="228"/>
      <c r="GU222" s="228"/>
      <c r="GV222" s="228"/>
      <c r="GW222" s="228"/>
      <c r="GX222" s="228"/>
      <c r="GY222" s="228"/>
      <c r="GZ222" s="228"/>
      <c r="HA222" s="228"/>
      <c r="HB222" s="228"/>
      <c r="HC222" s="228"/>
      <c r="HD222" s="228"/>
      <c r="HE222" s="228"/>
      <c r="HF222" s="228"/>
      <c r="HG222" s="228"/>
      <c r="HH222" s="228"/>
      <c r="HI222" s="228"/>
      <c r="HJ222" s="228"/>
      <c r="HK222" s="228"/>
      <c r="HL222" s="228"/>
      <c r="HM222" s="228"/>
      <c r="HN222" s="228"/>
      <c r="HO222" s="228"/>
      <c r="HP222" s="228"/>
      <c r="HQ222" s="228"/>
      <c r="HR222" s="228"/>
      <c r="HS222" s="228"/>
      <c r="HT222" s="228"/>
      <c r="HU222" s="228"/>
      <c r="HV222" s="228"/>
      <c r="HW222" s="228"/>
      <c r="HX222" s="228"/>
      <c r="HY222" s="228"/>
      <c r="HZ222" s="228"/>
      <c r="IA222" s="228"/>
      <c r="IB222" s="228"/>
      <c r="IC222" s="228"/>
      <c r="ID222" s="228"/>
      <c r="IE222" s="228"/>
      <c r="IF222" s="228"/>
      <c r="IG222" s="228"/>
      <c r="IH222" s="228"/>
      <c r="II222" s="228"/>
      <c r="IJ222" s="228"/>
      <c r="IK222" s="228"/>
      <c r="IL222" s="228"/>
      <c r="IM222" s="228"/>
      <c r="IN222" s="228"/>
      <c r="IO222" s="228"/>
      <c r="IP222" s="228"/>
      <c r="IQ222" s="228"/>
      <c r="IR222" s="228"/>
      <c r="IS222" s="228"/>
      <c r="IT222" s="228"/>
      <c r="IU222" s="228"/>
      <c r="IV222" s="228"/>
      <c r="IW222" s="228"/>
      <c r="IX222" s="228"/>
      <c r="IY222" s="228"/>
      <c r="IZ222" s="228"/>
      <c r="JA222" s="228"/>
      <c r="JB222" s="228"/>
      <c r="JC222" s="228"/>
      <c r="JD222" s="228"/>
      <c r="JE222" s="228"/>
      <c r="JF222" s="228"/>
      <c r="JG222" s="228"/>
      <c r="JH222" s="228"/>
      <c r="JI222" s="228"/>
      <c r="JJ222" s="228"/>
      <c r="JK222" s="228"/>
      <c r="JL222" s="228"/>
      <c r="JM222" s="228"/>
      <c r="JN222" s="228"/>
      <c r="JO222" s="228"/>
      <c r="JP222" s="228"/>
      <c r="JQ222" s="228"/>
      <c r="JR222" s="228"/>
      <c r="JS222" s="228"/>
      <c r="JT222" s="228"/>
      <c r="JU222" s="228"/>
      <c r="JV222" s="228"/>
      <c r="JW222" s="228"/>
      <c r="JX222" s="228"/>
      <c r="JY222" s="228"/>
      <c r="JZ222" s="228"/>
      <c r="KA222" s="228"/>
      <c r="KB222" s="228"/>
      <c r="KC222" s="228"/>
      <c r="KD222" s="228"/>
      <c r="KE222" s="228"/>
      <c r="KF222" s="228"/>
      <c r="KG222" s="228"/>
      <c r="KH222" s="228"/>
      <c r="KI222" s="228"/>
      <c r="KJ222" s="228"/>
      <c r="KK222" s="228"/>
      <c r="KL222" s="228"/>
      <c r="KM222" s="228"/>
      <c r="KN222" s="228"/>
      <c r="KO222" s="228"/>
      <c r="KP222" s="228"/>
      <c r="KQ222" s="228"/>
      <c r="KR222" s="228"/>
      <c r="KS222" s="228"/>
      <c r="KT222" s="228"/>
      <c r="KU222" s="228"/>
      <c r="KV222" s="228"/>
      <c r="KW222" s="479"/>
    </row>
    <row r="223" spans="1:309" s="226" customFormat="1" ht="21" customHeight="1">
      <c r="A223" s="109"/>
      <c r="B223" s="112">
        <v>217</v>
      </c>
      <c r="C223" s="53"/>
      <c r="D223" s="132" t="str">
        <f t="shared" si="22"/>
        <v/>
      </c>
      <c r="E223" s="132" t="str">
        <f t="shared" si="23"/>
        <v/>
      </c>
      <c r="F223" s="132" t="str">
        <f t="shared" si="24"/>
        <v/>
      </c>
      <c r="G223" s="132" t="str">
        <f t="shared" si="25"/>
        <v/>
      </c>
      <c r="H223" s="213" t="str">
        <f t="shared" si="26"/>
        <v/>
      </c>
      <c r="I223" s="227"/>
      <c r="J223" s="227"/>
      <c r="K223" s="227"/>
      <c r="L223" s="227"/>
      <c r="M223" s="227"/>
      <c r="N223" s="227"/>
      <c r="O223" s="227"/>
      <c r="P223" s="227"/>
      <c r="Q223" s="227"/>
      <c r="R223" s="227"/>
      <c r="S223" s="227"/>
      <c r="T223" s="227"/>
      <c r="U223" s="227"/>
      <c r="V223" s="227"/>
      <c r="W223" s="227"/>
      <c r="X223" s="227"/>
      <c r="Y223" s="227"/>
      <c r="Z223" s="227"/>
      <c r="AA223" s="227"/>
      <c r="AB223" s="227"/>
      <c r="AC223" s="227"/>
      <c r="AD223" s="227"/>
      <c r="AE223" s="227"/>
      <c r="AF223" s="227"/>
      <c r="AG223" s="227"/>
      <c r="AH223" s="227"/>
      <c r="AI223" s="227"/>
      <c r="AJ223" s="227"/>
      <c r="AK223" s="227"/>
      <c r="AL223" s="227"/>
      <c r="AM223" s="227"/>
      <c r="AN223" s="227"/>
      <c r="AO223" s="227"/>
      <c r="AP223" s="227"/>
      <c r="AQ223" s="227"/>
      <c r="AR223" s="227"/>
      <c r="AS223" s="227"/>
      <c r="AT223" s="227"/>
      <c r="AU223" s="227"/>
      <c r="AV223" s="227"/>
      <c r="AW223" s="227"/>
      <c r="AX223" s="227"/>
      <c r="AY223" s="227"/>
      <c r="AZ223" s="227"/>
      <c r="BA223" s="227"/>
      <c r="BB223" s="227"/>
      <c r="BC223" s="227"/>
      <c r="BD223" s="227"/>
      <c r="BE223" s="227"/>
      <c r="BF223" s="227"/>
      <c r="BG223" s="227"/>
      <c r="BH223" s="227"/>
      <c r="BI223" s="227"/>
      <c r="BJ223" s="227"/>
      <c r="BK223" s="227"/>
      <c r="BL223" s="227"/>
      <c r="BM223" s="227"/>
      <c r="BN223" s="227"/>
      <c r="BO223" s="227"/>
      <c r="BP223" s="227"/>
      <c r="BQ223" s="227"/>
      <c r="BR223" s="227"/>
      <c r="BS223" s="227"/>
      <c r="BT223" s="227"/>
      <c r="BU223" s="227"/>
      <c r="BV223" s="227"/>
      <c r="BW223" s="227"/>
      <c r="BX223" s="227"/>
      <c r="BY223" s="227"/>
      <c r="BZ223" s="227"/>
      <c r="CA223" s="227"/>
      <c r="CB223" s="227"/>
      <c r="CC223" s="227"/>
      <c r="CD223" s="227"/>
      <c r="CE223" s="227"/>
      <c r="CF223" s="227"/>
      <c r="CG223" s="227"/>
      <c r="CH223" s="227"/>
      <c r="CI223" s="227"/>
      <c r="CJ223" s="227"/>
      <c r="CK223" s="227"/>
      <c r="CL223" s="227"/>
      <c r="CM223" s="227"/>
      <c r="CN223" s="227"/>
      <c r="CO223" s="227"/>
      <c r="CP223" s="227"/>
      <c r="CQ223" s="227"/>
      <c r="CR223" s="227"/>
      <c r="CS223" s="227"/>
      <c r="CT223" s="227"/>
      <c r="CU223" s="227"/>
      <c r="CV223" s="227"/>
      <c r="CW223" s="227"/>
      <c r="CX223" s="227"/>
      <c r="CY223" s="227"/>
      <c r="CZ223" s="227"/>
      <c r="DA223" s="227"/>
      <c r="DB223" s="227"/>
      <c r="DC223" s="227"/>
      <c r="DD223" s="227"/>
      <c r="DE223" s="227"/>
      <c r="DF223" s="227"/>
      <c r="DG223" s="227"/>
      <c r="DH223" s="227"/>
      <c r="DI223" s="227"/>
      <c r="DJ223" s="227"/>
      <c r="DK223" s="227"/>
      <c r="DL223" s="227"/>
      <c r="DM223" s="227"/>
      <c r="DN223" s="227"/>
      <c r="DO223" s="227"/>
      <c r="DP223" s="227"/>
      <c r="DQ223" s="227"/>
      <c r="DR223" s="227"/>
      <c r="DS223" s="227"/>
      <c r="DT223" s="227"/>
      <c r="DU223" s="227"/>
      <c r="DV223" s="227"/>
      <c r="DW223" s="227"/>
      <c r="DX223" s="227"/>
      <c r="DY223" s="227"/>
      <c r="DZ223" s="227"/>
      <c r="EA223" s="227"/>
      <c r="EB223" s="227"/>
      <c r="EC223" s="227"/>
      <c r="ED223" s="227"/>
      <c r="EE223" s="227"/>
      <c r="EF223" s="227"/>
      <c r="EG223" s="227"/>
      <c r="EH223" s="227"/>
      <c r="EI223" s="227"/>
      <c r="EJ223" s="227"/>
      <c r="EK223" s="227"/>
      <c r="EL223" s="227"/>
      <c r="EM223" s="227"/>
      <c r="EN223" s="227"/>
      <c r="EO223" s="227"/>
      <c r="EP223" s="227"/>
      <c r="EQ223" s="227"/>
      <c r="ER223" s="227"/>
      <c r="ES223" s="227"/>
      <c r="ET223" s="227"/>
      <c r="EU223" s="227"/>
      <c r="EV223" s="227"/>
      <c r="EW223" s="227"/>
      <c r="EX223" s="227"/>
      <c r="EY223" s="227"/>
      <c r="EZ223" s="227"/>
      <c r="FA223" s="227"/>
      <c r="FB223" s="227"/>
      <c r="FC223" s="227"/>
      <c r="FD223" s="227"/>
      <c r="FE223" s="227"/>
      <c r="FF223" s="227"/>
      <c r="FG223" s="227"/>
      <c r="FH223" s="227"/>
      <c r="FI223" s="227"/>
      <c r="FJ223" s="227"/>
      <c r="FK223" s="227"/>
      <c r="FL223" s="227"/>
      <c r="FM223" s="227"/>
      <c r="FN223" s="227"/>
      <c r="FO223" s="227"/>
      <c r="FP223" s="227"/>
      <c r="FQ223" s="227"/>
      <c r="FR223" s="227"/>
      <c r="FS223" s="227"/>
      <c r="FT223" s="227"/>
      <c r="FU223" s="227"/>
      <c r="FV223" s="227"/>
      <c r="FW223" s="227"/>
      <c r="FX223" s="227"/>
      <c r="FY223" s="227"/>
      <c r="FZ223" s="227"/>
      <c r="GA223" s="227"/>
      <c r="GB223" s="227"/>
      <c r="GC223" s="227"/>
      <c r="GD223" s="227"/>
      <c r="GE223" s="227"/>
      <c r="GF223" s="227"/>
      <c r="GG223" s="227"/>
      <c r="GH223" s="227"/>
      <c r="GI223" s="227"/>
      <c r="GJ223" s="227"/>
      <c r="GK223" s="227"/>
      <c r="GL223" s="227"/>
      <c r="GM223" s="227"/>
      <c r="GN223" s="227"/>
      <c r="GO223" s="227"/>
      <c r="GP223" s="227"/>
      <c r="GQ223" s="227"/>
      <c r="GR223" s="227"/>
      <c r="GS223" s="227"/>
      <c r="GT223" s="227"/>
      <c r="GU223" s="227"/>
      <c r="GV223" s="227"/>
      <c r="GW223" s="227"/>
      <c r="GX223" s="227"/>
      <c r="GY223" s="227"/>
      <c r="GZ223" s="227"/>
      <c r="HA223" s="227"/>
      <c r="HB223" s="227"/>
      <c r="HC223" s="227"/>
      <c r="HD223" s="227"/>
      <c r="HE223" s="227"/>
      <c r="HF223" s="227"/>
      <c r="HG223" s="227"/>
      <c r="HH223" s="227"/>
      <c r="HI223" s="227"/>
      <c r="HJ223" s="227"/>
      <c r="HK223" s="227"/>
      <c r="HL223" s="227"/>
      <c r="HM223" s="227"/>
      <c r="HN223" s="227"/>
      <c r="HO223" s="227"/>
      <c r="HP223" s="227"/>
      <c r="HQ223" s="227"/>
      <c r="HR223" s="227"/>
      <c r="HS223" s="227"/>
      <c r="HT223" s="227"/>
      <c r="HU223" s="227"/>
      <c r="HV223" s="227"/>
      <c r="HW223" s="227"/>
      <c r="HX223" s="227"/>
      <c r="HY223" s="227"/>
      <c r="HZ223" s="227"/>
      <c r="IA223" s="227"/>
      <c r="IB223" s="227"/>
      <c r="IC223" s="227"/>
      <c r="ID223" s="227"/>
      <c r="IE223" s="227"/>
      <c r="IF223" s="227"/>
      <c r="IG223" s="227"/>
      <c r="IH223" s="227"/>
      <c r="II223" s="227"/>
      <c r="IJ223" s="227"/>
      <c r="IK223" s="227"/>
      <c r="IL223" s="227"/>
      <c r="IM223" s="227"/>
      <c r="IN223" s="227"/>
      <c r="IO223" s="227"/>
      <c r="IP223" s="227"/>
      <c r="IQ223" s="227"/>
      <c r="IR223" s="227"/>
      <c r="IS223" s="227"/>
      <c r="IT223" s="227"/>
      <c r="IU223" s="227"/>
      <c r="IV223" s="227"/>
      <c r="IW223" s="227"/>
      <c r="IX223" s="227"/>
      <c r="IY223" s="227"/>
      <c r="IZ223" s="227"/>
      <c r="JA223" s="227"/>
      <c r="JB223" s="227"/>
      <c r="JC223" s="227"/>
      <c r="JD223" s="227"/>
      <c r="JE223" s="227"/>
      <c r="JF223" s="227"/>
      <c r="JG223" s="227"/>
      <c r="JH223" s="227"/>
      <c r="JI223" s="227"/>
      <c r="JJ223" s="227"/>
      <c r="JK223" s="227"/>
      <c r="JL223" s="227"/>
      <c r="JM223" s="227"/>
      <c r="JN223" s="227"/>
      <c r="JO223" s="227"/>
      <c r="JP223" s="227"/>
      <c r="JQ223" s="227"/>
      <c r="JR223" s="227"/>
      <c r="JS223" s="227"/>
      <c r="JT223" s="227"/>
      <c r="JU223" s="227"/>
      <c r="JV223" s="227"/>
      <c r="JW223" s="227"/>
      <c r="JX223" s="227"/>
      <c r="JY223" s="227"/>
      <c r="JZ223" s="227"/>
      <c r="KA223" s="227"/>
      <c r="KB223" s="227"/>
      <c r="KC223" s="227"/>
      <c r="KD223" s="227"/>
      <c r="KE223" s="227"/>
      <c r="KF223" s="227"/>
      <c r="KG223" s="227"/>
      <c r="KH223" s="227"/>
      <c r="KI223" s="227"/>
      <c r="KJ223" s="227"/>
      <c r="KK223" s="227"/>
      <c r="KL223" s="227"/>
      <c r="KM223" s="227"/>
      <c r="KN223" s="227"/>
      <c r="KO223" s="227"/>
      <c r="KP223" s="227"/>
      <c r="KQ223" s="227"/>
      <c r="KR223" s="227"/>
      <c r="KS223" s="227"/>
      <c r="KT223" s="227"/>
      <c r="KU223" s="227"/>
      <c r="KV223" s="227"/>
      <c r="KW223" s="479"/>
    </row>
    <row r="224" spans="1:309" s="226" customFormat="1" ht="21" customHeight="1" thickBot="1">
      <c r="A224" s="109"/>
      <c r="B224" s="112">
        <v>218</v>
      </c>
      <c r="C224" s="116"/>
      <c r="D224" s="136" t="str">
        <f t="shared" si="22"/>
        <v/>
      </c>
      <c r="E224" s="138" t="str">
        <f t="shared" si="23"/>
        <v/>
      </c>
      <c r="F224" s="138" t="str">
        <f t="shared" si="24"/>
        <v/>
      </c>
      <c r="G224" s="138" t="str">
        <f t="shared" si="25"/>
        <v/>
      </c>
      <c r="H224" s="138" t="str">
        <f t="shared" si="26"/>
        <v/>
      </c>
      <c r="I224" s="228"/>
      <c r="J224" s="228"/>
      <c r="K224" s="228"/>
      <c r="L224" s="228"/>
      <c r="M224" s="228"/>
      <c r="N224" s="228"/>
      <c r="O224" s="228"/>
      <c r="P224" s="228"/>
      <c r="Q224" s="228"/>
      <c r="R224" s="228"/>
      <c r="S224" s="228"/>
      <c r="T224" s="228"/>
      <c r="U224" s="228"/>
      <c r="V224" s="228"/>
      <c r="W224" s="228"/>
      <c r="X224" s="228"/>
      <c r="Y224" s="228"/>
      <c r="Z224" s="228"/>
      <c r="AA224" s="228"/>
      <c r="AB224" s="228"/>
      <c r="AC224" s="228"/>
      <c r="AD224" s="228"/>
      <c r="AE224" s="228"/>
      <c r="AF224" s="228"/>
      <c r="AG224" s="228"/>
      <c r="AH224" s="228"/>
      <c r="AI224" s="228"/>
      <c r="AJ224" s="228"/>
      <c r="AK224" s="228"/>
      <c r="AL224" s="228"/>
      <c r="AM224" s="228"/>
      <c r="AN224" s="228"/>
      <c r="AO224" s="228"/>
      <c r="AP224" s="228"/>
      <c r="AQ224" s="228"/>
      <c r="AR224" s="228"/>
      <c r="AS224" s="228"/>
      <c r="AT224" s="228"/>
      <c r="AU224" s="228"/>
      <c r="AV224" s="228"/>
      <c r="AW224" s="228"/>
      <c r="AX224" s="228"/>
      <c r="AY224" s="228"/>
      <c r="AZ224" s="228"/>
      <c r="BA224" s="228"/>
      <c r="BB224" s="228"/>
      <c r="BC224" s="228"/>
      <c r="BD224" s="228"/>
      <c r="BE224" s="228"/>
      <c r="BF224" s="228"/>
      <c r="BG224" s="228"/>
      <c r="BH224" s="228"/>
      <c r="BI224" s="228"/>
      <c r="BJ224" s="228"/>
      <c r="BK224" s="228"/>
      <c r="BL224" s="228"/>
      <c r="BM224" s="228"/>
      <c r="BN224" s="228"/>
      <c r="BO224" s="228"/>
      <c r="BP224" s="228"/>
      <c r="BQ224" s="228"/>
      <c r="BR224" s="228"/>
      <c r="BS224" s="228"/>
      <c r="BT224" s="228"/>
      <c r="BU224" s="228"/>
      <c r="BV224" s="228"/>
      <c r="BW224" s="228"/>
      <c r="BX224" s="228"/>
      <c r="BY224" s="228"/>
      <c r="BZ224" s="228"/>
      <c r="CA224" s="228"/>
      <c r="CB224" s="228"/>
      <c r="CC224" s="228"/>
      <c r="CD224" s="228"/>
      <c r="CE224" s="228"/>
      <c r="CF224" s="228"/>
      <c r="CG224" s="228"/>
      <c r="CH224" s="228"/>
      <c r="CI224" s="228"/>
      <c r="CJ224" s="228"/>
      <c r="CK224" s="228"/>
      <c r="CL224" s="228"/>
      <c r="CM224" s="228"/>
      <c r="CN224" s="228"/>
      <c r="CO224" s="228"/>
      <c r="CP224" s="228"/>
      <c r="CQ224" s="228"/>
      <c r="CR224" s="228"/>
      <c r="CS224" s="228"/>
      <c r="CT224" s="228"/>
      <c r="CU224" s="228"/>
      <c r="CV224" s="228"/>
      <c r="CW224" s="228"/>
      <c r="CX224" s="228"/>
      <c r="CY224" s="228"/>
      <c r="CZ224" s="228"/>
      <c r="DA224" s="228"/>
      <c r="DB224" s="228"/>
      <c r="DC224" s="228"/>
      <c r="DD224" s="228"/>
      <c r="DE224" s="228"/>
      <c r="DF224" s="228"/>
      <c r="DG224" s="228"/>
      <c r="DH224" s="228"/>
      <c r="DI224" s="228"/>
      <c r="DJ224" s="228"/>
      <c r="DK224" s="228"/>
      <c r="DL224" s="228"/>
      <c r="DM224" s="228"/>
      <c r="DN224" s="228"/>
      <c r="DO224" s="228"/>
      <c r="DP224" s="228"/>
      <c r="DQ224" s="228"/>
      <c r="DR224" s="228"/>
      <c r="DS224" s="228"/>
      <c r="DT224" s="228"/>
      <c r="DU224" s="228"/>
      <c r="DV224" s="228"/>
      <c r="DW224" s="228"/>
      <c r="DX224" s="228"/>
      <c r="DY224" s="228"/>
      <c r="DZ224" s="228"/>
      <c r="EA224" s="228"/>
      <c r="EB224" s="228"/>
      <c r="EC224" s="228"/>
      <c r="ED224" s="228"/>
      <c r="EE224" s="228"/>
      <c r="EF224" s="228"/>
      <c r="EG224" s="228"/>
      <c r="EH224" s="228"/>
      <c r="EI224" s="228"/>
      <c r="EJ224" s="228"/>
      <c r="EK224" s="228"/>
      <c r="EL224" s="228"/>
      <c r="EM224" s="228"/>
      <c r="EN224" s="228"/>
      <c r="EO224" s="228"/>
      <c r="EP224" s="228"/>
      <c r="EQ224" s="228"/>
      <c r="ER224" s="228"/>
      <c r="ES224" s="228"/>
      <c r="ET224" s="228"/>
      <c r="EU224" s="228"/>
      <c r="EV224" s="228"/>
      <c r="EW224" s="228"/>
      <c r="EX224" s="228"/>
      <c r="EY224" s="228"/>
      <c r="EZ224" s="228"/>
      <c r="FA224" s="228"/>
      <c r="FB224" s="228"/>
      <c r="FC224" s="228"/>
      <c r="FD224" s="228"/>
      <c r="FE224" s="228"/>
      <c r="FF224" s="228"/>
      <c r="FG224" s="228"/>
      <c r="FH224" s="228"/>
      <c r="FI224" s="228"/>
      <c r="FJ224" s="228"/>
      <c r="FK224" s="228"/>
      <c r="FL224" s="228"/>
      <c r="FM224" s="228"/>
      <c r="FN224" s="228"/>
      <c r="FO224" s="228"/>
      <c r="FP224" s="228"/>
      <c r="FQ224" s="228"/>
      <c r="FR224" s="228"/>
      <c r="FS224" s="228"/>
      <c r="FT224" s="228"/>
      <c r="FU224" s="228"/>
      <c r="FV224" s="228"/>
      <c r="FW224" s="228"/>
      <c r="FX224" s="228"/>
      <c r="FY224" s="228"/>
      <c r="FZ224" s="228"/>
      <c r="GA224" s="228"/>
      <c r="GB224" s="228"/>
      <c r="GC224" s="228"/>
      <c r="GD224" s="228"/>
      <c r="GE224" s="228"/>
      <c r="GF224" s="228"/>
      <c r="GG224" s="228"/>
      <c r="GH224" s="228"/>
      <c r="GI224" s="228"/>
      <c r="GJ224" s="228"/>
      <c r="GK224" s="228"/>
      <c r="GL224" s="228"/>
      <c r="GM224" s="228"/>
      <c r="GN224" s="228"/>
      <c r="GO224" s="228"/>
      <c r="GP224" s="228"/>
      <c r="GQ224" s="228"/>
      <c r="GR224" s="228"/>
      <c r="GS224" s="228"/>
      <c r="GT224" s="228"/>
      <c r="GU224" s="228"/>
      <c r="GV224" s="228"/>
      <c r="GW224" s="228"/>
      <c r="GX224" s="228"/>
      <c r="GY224" s="228"/>
      <c r="GZ224" s="228"/>
      <c r="HA224" s="228"/>
      <c r="HB224" s="228"/>
      <c r="HC224" s="228"/>
      <c r="HD224" s="228"/>
      <c r="HE224" s="228"/>
      <c r="HF224" s="228"/>
      <c r="HG224" s="228"/>
      <c r="HH224" s="228"/>
      <c r="HI224" s="228"/>
      <c r="HJ224" s="228"/>
      <c r="HK224" s="228"/>
      <c r="HL224" s="228"/>
      <c r="HM224" s="228"/>
      <c r="HN224" s="228"/>
      <c r="HO224" s="228"/>
      <c r="HP224" s="228"/>
      <c r="HQ224" s="228"/>
      <c r="HR224" s="228"/>
      <c r="HS224" s="228"/>
      <c r="HT224" s="228"/>
      <c r="HU224" s="228"/>
      <c r="HV224" s="228"/>
      <c r="HW224" s="228"/>
      <c r="HX224" s="228"/>
      <c r="HY224" s="228"/>
      <c r="HZ224" s="228"/>
      <c r="IA224" s="228"/>
      <c r="IB224" s="228"/>
      <c r="IC224" s="228"/>
      <c r="ID224" s="228"/>
      <c r="IE224" s="228"/>
      <c r="IF224" s="228"/>
      <c r="IG224" s="228"/>
      <c r="IH224" s="228"/>
      <c r="II224" s="228"/>
      <c r="IJ224" s="228"/>
      <c r="IK224" s="228"/>
      <c r="IL224" s="228"/>
      <c r="IM224" s="228"/>
      <c r="IN224" s="228"/>
      <c r="IO224" s="228"/>
      <c r="IP224" s="228"/>
      <c r="IQ224" s="228"/>
      <c r="IR224" s="228"/>
      <c r="IS224" s="228"/>
      <c r="IT224" s="228"/>
      <c r="IU224" s="228"/>
      <c r="IV224" s="228"/>
      <c r="IW224" s="228"/>
      <c r="IX224" s="228"/>
      <c r="IY224" s="228"/>
      <c r="IZ224" s="228"/>
      <c r="JA224" s="228"/>
      <c r="JB224" s="228"/>
      <c r="JC224" s="228"/>
      <c r="JD224" s="228"/>
      <c r="JE224" s="228"/>
      <c r="JF224" s="228"/>
      <c r="JG224" s="228"/>
      <c r="JH224" s="228"/>
      <c r="JI224" s="228"/>
      <c r="JJ224" s="228"/>
      <c r="JK224" s="228"/>
      <c r="JL224" s="228"/>
      <c r="JM224" s="228"/>
      <c r="JN224" s="228"/>
      <c r="JO224" s="228"/>
      <c r="JP224" s="228"/>
      <c r="JQ224" s="228"/>
      <c r="JR224" s="228"/>
      <c r="JS224" s="228"/>
      <c r="JT224" s="228"/>
      <c r="JU224" s="228"/>
      <c r="JV224" s="228"/>
      <c r="JW224" s="228"/>
      <c r="JX224" s="228"/>
      <c r="JY224" s="228"/>
      <c r="JZ224" s="228"/>
      <c r="KA224" s="228"/>
      <c r="KB224" s="228"/>
      <c r="KC224" s="228"/>
      <c r="KD224" s="228"/>
      <c r="KE224" s="228"/>
      <c r="KF224" s="228"/>
      <c r="KG224" s="228"/>
      <c r="KH224" s="228"/>
      <c r="KI224" s="228"/>
      <c r="KJ224" s="228"/>
      <c r="KK224" s="228"/>
      <c r="KL224" s="228"/>
      <c r="KM224" s="228"/>
      <c r="KN224" s="228"/>
      <c r="KO224" s="228"/>
      <c r="KP224" s="228"/>
      <c r="KQ224" s="228"/>
      <c r="KR224" s="228"/>
      <c r="KS224" s="228"/>
      <c r="KT224" s="228"/>
      <c r="KU224" s="228"/>
      <c r="KV224" s="228"/>
      <c r="KW224" s="479"/>
    </row>
    <row r="225" spans="1:309" s="226" customFormat="1" ht="21" customHeight="1">
      <c r="A225" s="109"/>
      <c r="B225" s="112">
        <v>219</v>
      </c>
      <c r="C225" s="53"/>
      <c r="D225" s="132" t="str">
        <f t="shared" si="22"/>
        <v/>
      </c>
      <c r="E225" s="132" t="str">
        <f t="shared" si="23"/>
        <v/>
      </c>
      <c r="F225" s="132" t="str">
        <f t="shared" si="24"/>
        <v/>
      </c>
      <c r="G225" s="132" t="str">
        <f t="shared" si="25"/>
        <v/>
      </c>
      <c r="H225" s="213" t="str">
        <f t="shared" si="26"/>
        <v/>
      </c>
      <c r="I225" s="227"/>
      <c r="J225" s="227"/>
      <c r="K225" s="227"/>
      <c r="L225" s="227"/>
      <c r="M225" s="227"/>
      <c r="N225" s="227"/>
      <c r="O225" s="227"/>
      <c r="P225" s="227"/>
      <c r="Q225" s="227"/>
      <c r="R225" s="227"/>
      <c r="S225" s="227"/>
      <c r="T225" s="227"/>
      <c r="U225" s="227"/>
      <c r="V225" s="227"/>
      <c r="W225" s="227"/>
      <c r="X225" s="227"/>
      <c r="Y225" s="227"/>
      <c r="Z225" s="227"/>
      <c r="AA225" s="227"/>
      <c r="AB225" s="227"/>
      <c r="AC225" s="227"/>
      <c r="AD225" s="227"/>
      <c r="AE225" s="227"/>
      <c r="AF225" s="227"/>
      <c r="AG225" s="227"/>
      <c r="AH225" s="227"/>
      <c r="AI225" s="227"/>
      <c r="AJ225" s="227"/>
      <c r="AK225" s="227"/>
      <c r="AL225" s="227"/>
      <c r="AM225" s="227"/>
      <c r="AN225" s="227"/>
      <c r="AO225" s="227"/>
      <c r="AP225" s="227"/>
      <c r="AQ225" s="227"/>
      <c r="AR225" s="227"/>
      <c r="AS225" s="227"/>
      <c r="AT225" s="227"/>
      <c r="AU225" s="227"/>
      <c r="AV225" s="227"/>
      <c r="AW225" s="227"/>
      <c r="AX225" s="227"/>
      <c r="AY225" s="227"/>
      <c r="AZ225" s="227"/>
      <c r="BA225" s="227"/>
      <c r="BB225" s="227"/>
      <c r="BC225" s="227"/>
      <c r="BD225" s="227"/>
      <c r="BE225" s="227"/>
      <c r="BF225" s="227"/>
      <c r="BG225" s="227"/>
      <c r="BH225" s="227"/>
      <c r="BI225" s="227"/>
      <c r="BJ225" s="227"/>
      <c r="BK225" s="227"/>
      <c r="BL225" s="227"/>
      <c r="BM225" s="227"/>
      <c r="BN225" s="227"/>
      <c r="BO225" s="227"/>
      <c r="BP225" s="227"/>
      <c r="BQ225" s="227"/>
      <c r="BR225" s="227"/>
      <c r="BS225" s="227"/>
      <c r="BT225" s="227"/>
      <c r="BU225" s="227"/>
      <c r="BV225" s="227"/>
      <c r="BW225" s="227"/>
      <c r="BX225" s="227"/>
      <c r="BY225" s="227"/>
      <c r="BZ225" s="227"/>
      <c r="CA225" s="227"/>
      <c r="CB225" s="227"/>
      <c r="CC225" s="227"/>
      <c r="CD225" s="227"/>
      <c r="CE225" s="227"/>
      <c r="CF225" s="227"/>
      <c r="CG225" s="227"/>
      <c r="CH225" s="227"/>
      <c r="CI225" s="227"/>
      <c r="CJ225" s="227"/>
      <c r="CK225" s="227"/>
      <c r="CL225" s="227"/>
      <c r="CM225" s="227"/>
      <c r="CN225" s="227"/>
      <c r="CO225" s="227"/>
      <c r="CP225" s="227"/>
      <c r="CQ225" s="227"/>
      <c r="CR225" s="227"/>
      <c r="CS225" s="227"/>
      <c r="CT225" s="227"/>
      <c r="CU225" s="227"/>
      <c r="CV225" s="227"/>
      <c r="CW225" s="227"/>
      <c r="CX225" s="227"/>
      <c r="CY225" s="227"/>
      <c r="CZ225" s="227"/>
      <c r="DA225" s="227"/>
      <c r="DB225" s="227"/>
      <c r="DC225" s="227"/>
      <c r="DD225" s="227"/>
      <c r="DE225" s="227"/>
      <c r="DF225" s="227"/>
      <c r="DG225" s="227"/>
      <c r="DH225" s="227"/>
      <c r="DI225" s="227"/>
      <c r="DJ225" s="227"/>
      <c r="DK225" s="227"/>
      <c r="DL225" s="227"/>
      <c r="DM225" s="227"/>
      <c r="DN225" s="227"/>
      <c r="DO225" s="227"/>
      <c r="DP225" s="227"/>
      <c r="DQ225" s="227"/>
      <c r="DR225" s="227"/>
      <c r="DS225" s="227"/>
      <c r="DT225" s="227"/>
      <c r="DU225" s="227"/>
      <c r="DV225" s="227"/>
      <c r="DW225" s="227"/>
      <c r="DX225" s="227"/>
      <c r="DY225" s="227"/>
      <c r="DZ225" s="227"/>
      <c r="EA225" s="227"/>
      <c r="EB225" s="227"/>
      <c r="EC225" s="227"/>
      <c r="ED225" s="227"/>
      <c r="EE225" s="227"/>
      <c r="EF225" s="227"/>
      <c r="EG225" s="227"/>
      <c r="EH225" s="227"/>
      <c r="EI225" s="227"/>
      <c r="EJ225" s="227"/>
      <c r="EK225" s="227"/>
      <c r="EL225" s="227"/>
      <c r="EM225" s="227"/>
      <c r="EN225" s="227"/>
      <c r="EO225" s="227"/>
      <c r="EP225" s="227"/>
      <c r="EQ225" s="227"/>
      <c r="ER225" s="227"/>
      <c r="ES225" s="227"/>
      <c r="ET225" s="227"/>
      <c r="EU225" s="227"/>
      <c r="EV225" s="227"/>
      <c r="EW225" s="227"/>
      <c r="EX225" s="227"/>
      <c r="EY225" s="227"/>
      <c r="EZ225" s="227"/>
      <c r="FA225" s="227"/>
      <c r="FB225" s="227"/>
      <c r="FC225" s="227"/>
      <c r="FD225" s="227"/>
      <c r="FE225" s="227"/>
      <c r="FF225" s="227"/>
      <c r="FG225" s="227"/>
      <c r="FH225" s="227"/>
      <c r="FI225" s="227"/>
      <c r="FJ225" s="227"/>
      <c r="FK225" s="227"/>
      <c r="FL225" s="227"/>
      <c r="FM225" s="227"/>
      <c r="FN225" s="227"/>
      <c r="FO225" s="227"/>
      <c r="FP225" s="227"/>
      <c r="FQ225" s="227"/>
      <c r="FR225" s="227"/>
      <c r="FS225" s="227"/>
      <c r="FT225" s="227"/>
      <c r="FU225" s="227"/>
      <c r="FV225" s="227"/>
      <c r="FW225" s="227"/>
      <c r="FX225" s="227"/>
      <c r="FY225" s="227"/>
      <c r="FZ225" s="227"/>
      <c r="GA225" s="227"/>
      <c r="GB225" s="227"/>
      <c r="GC225" s="227"/>
      <c r="GD225" s="227"/>
      <c r="GE225" s="227"/>
      <c r="GF225" s="227"/>
      <c r="GG225" s="227"/>
      <c r="GH225" s="227"/>
      <c r="GI225" s="227"/>
      <c r="GJ225" s="227"/>
      <c r="GK225" s="227"/>
      <c r="GL225" s="227"/>
      <c r="GM225" s="227"/>
      <c r="GN225" s="227"/>
      <c r="GO225" s="227"/>
      <c r="GP225" s="227"/>
      <c r="GQ225" s="227"/>
      <c r="GR225" s="227"/>
      <c r="GS225" s="227"/>
      <c r="GT225" s="227"/>
      <c r="GU225" s="227"/>
      <c r="GV225" s="227"/>
      <c r="GW225" s="227"/>
      <c r="GX225" s="227"/>
      <c r="GY225" s="227"/>
      <c r="GZ225" s="227"/>
      <c r="HA225" s="227"/>
      <c r="HB225" s="227"/>
      <c r="HC225" s="227"/>
      <c r="HD225" s="227"/>
      <c r="HE225" s="227"/>
      <c r="HF225" s="227"/>
      <c r="HG225" s="227"/>
      <c r="HH225" s="227"/>
      <c r="HI225" s="227"/>
      <c r="HJ225" s="227"/>
      <c r="HK225" s="227"/>
      <c r="HL225" s="227"/>
      <c r="HM225" s="227"/>
      <c r="HN225" s="227"/>
      <c r="HO225" s="227"/>
      <c r="HP225" s="227"/>
      <c r="HQ225" s="227"/>
      <c r="HR225" s="227"/>
      <c r="HS225" s="227"/>
      <c r="HT225" s="227"/>
      <c r="HU225" s="227"/>
      <c r="HV225" s="227"/>
      <c r="HW225" s="227"/>
      <c r="HX225" s="227"/>
      <c r="HY225" s="227"/>
      <c r="HZ225" s="227"/>
      <c r="IA225" s="227"/>
      <c r="IB225" s="227"/>
      <c r="IC225" s="227"/>
      <c r="ID225" s="227"/>
      <c r="IE225" s="227"/>
      <c r="IF225" s="227"/>
      <c r="IG225" s="227"/>
      <c r="IH225" s="227"/>
      <c r="II225" s="227"/>
      <c r="IJ225" s="227"/>
      <c r="IK225" s="227"/>
      <c r="IL225" s="227"/>
      <c r="IM225" s="227"/>
      <c r="IN225" s="227"/>
      <c r="IO225" s="227"/>
      <c r="IP225" s="227"/>
      <c r="IQ225" s="227"/>
      <c r="IR225" s="227"/>
      <c r="IS225" s="227"/>
      <c r="IT225" s="227"/>
      <c r="IU225" s="227"/>
      <c r="IV225" s="227"/>
      <c r="IW225" s="227"/>
      <c r="IX225" s="227"/>
      <c r="IY225" s="227"/>
      <c r="IZ225" s="227"/>
      <c r="JA225" s="227"/>
      <c r="JB225" s="227"/>
      <c r="JC225" s="227"/>
      <c r="JD225" s="227"/>
      <c r="JE225" s="227"/>
      <c r="JF225" s="227"/>
      <c r="JG225" s="227"/>
      <c r="JH225" s="227"/>
      <c r="JI225" s="227"/>
      <c r="JJ225" s="227"/>
      <c r="JK225" s="227"/>
      <c r="JL225" s="227"/>
      <c r="JM225" s="227"/>
      <c r="JN225" s="227"/>
      <c r="JO225" s="227"/>
      <c r="JP225" s="227"/>
      <c r="JQ225" s="227"/>
      <c r="JR225" s="227"/>
      <c r="JS225" s="227"/>
      <c r="JT225" s="227"/>
      <c r="JU225" s="227"/>
      <c r="JV225" s="227"/>
      <c r="JW225" s="227"/>
      <c r="JX225" s="227"/>
      <c r="JY225" s="227"/>
      <c r="JZ225" s="227"/>
      <c r="KA225" s="227"/>
      <c r="KB225" s="227"/>
      <c r="KC225" s="227"/>
      <c r="KD225" s="227"/>
      <c r="KE225" s="227"/>
      <c r="KF225" s="227"/>
      <c r="KG225" s="227"/>
      <c r="KH225" s="227"/>
      <c r="KI225" s="227"/>
      <c r="KJ225" s="227"/>
      <c r="KK225" s="227"/>
      <c r="KL225" s="227"/>
      <c r="KM225" s="227"/>
      <c r="KN225" s="227"/>
      <c r="KO225" s="227"/>
      <c r="KP225" s="227"/>
      <c r="KQ225" s="227"/>
      <c r="KR225" s="227"/>
      <c r="KS225" s="227"/>
      <c r="KT225" s="227"/>
      <c r="KU225" s="227"/>
      <c r="KV225" s="227"/>
      <c r="KW225" s="479"/>
    </row>
    <row r="226" spans="1:309" s="226" customFormat="1" ht="21" customHeight="1" thickBot="1">
      <c r="A226" s="109"/>
      <c r="B226" s="112">
        <v>220</v>
      </c>
      <c r="C226" s="116"/>
      <c r="D226" s="136" t="str">
        <f t="shared" si="22"/>
        <v/>
      </c>
      <c r="E226" s="138" t="str">
        <f t="shared" si="23"/>
        <v/>
      </c>
      <c r="F226" s="138" t="str">
        <f t="shared" si="24"/>
        <v/>
      </c>
      <c r="G226" s="138" t="str">
        <f t="shared" si="25"/>
        <v/>
      </c>
      <c r="H226" s="138" t="str">
        <f t="shared" si="26"/>
        <v/>
      </c>
      <c r="I226" s="228"/>
      <c r="J226" s="228"/>
      <c r="K226" s="228"/>
      <c r="L226" s="228"/>
      <c r="M226" s="228"/>
      <c r="N226" s="228"/>
      <c r="O226" s="228"/>
      <c r="P226" s="228"/>
      <c r="Q226" s="228"/>
      <c r="R226" s="228"/>
      <c r="S226" s="228"/>
      <c r="T226" s="228"/>
      <c r="U226" s="228"/>
      <c r="V226" s="228"/>
      <c r="W226" s="228"/>
      <c r="X226" s="228"/>
      <c r="Y226" s="228"/>
      <c r="Z226" s="228"/>
      <c r="AA226" s="228"/>
      <c r="AB226" s="228"/>
      <c r="AC226" s="228"/>
      <c r="AD226" s="228"/>
      <c r="AE226" s="228"/>
      <c r="AF226" s="228"/>
      <c r="AG226" s="228"/>
      <c r="AH226" s="228"/>
      <c r="AI226" s="228"/>
      <c r="AJ226" s="228"/>
      <c r="AK226" s="228"/>
      <c r="AL226" s="228"/>
      <c r="AM226" s="228"/>
      <c r="AN226" s="228"/>
      <c r="AO226" s="228"/>
      <c r="AP226" s="228"/>
      <c r="AQ226" s="228"/>
      <c r="AR226" s="228"/>
      <c r="AS226" s="228"/>
      <c r="AT226" s="228"/>
      <c r="AU226" s="228"/>
      <c r="AV226" s="228"/>
      <c r="AW226" s="228"/>
      <c r="AX226" s="228"/>
      <c r="AY226" s="228"/>
      <c r="AZ226" s="228"/>
      <c r="BA226" s="228"/>
      <c r="BB226" s="228"/>
      <c r="BC226" s="228"/>
      <c r="BD226" s="228"/>
      <c r="BE226" s="228"/>
      <c r="BF226" s="228"/>
      <c r="BG226" s="228"/>
      <c r="BH226" s="228"/>
      <c r="BI226" s="228"/>
      <c r="BJ226" s="228"/>
      <c r="BK226" s="228"/>
      <c r="BL226" s="228"/>
      <c r="BM226" s="228"/>
      <c r="BN226" s="228"/>
      <c r="BO226" s="228"/>
      <c r="BP226" s="228"/>
      <c r="BQ226" s="228"/>
      <c r="BR226" s="228"/>
      <c r="BS226" s="228"/>
      <c r="BT226" s="228"/>
      <c r="BU226" s="228"/>
      <c r="BV226" s="228"/>
      <c r="BW226" s="228"/>
      <c r="BX226" s="228"/>
      <c r="BY226" s="228"/>
      <c r="BZ226" s="228"/>
      <c r="CA226" s="228"/>
      <c r="CB226" s="228"/>
      <c r="CC226" s="228"/>
      <c r="CD226" s="228"/>
      <c r="CE226" s="228"/>
      <c r="CF226" s="228"/>
      <c r="CG226" s="228"/>
      <c r="CH226" s="228"/>
      <c r="CI226" s="228"/>
      <c r="CJ226" s="228"/>
      <c r="CK226" s="228"/>
      <c r="CL226" s="228"/>
      <c r="CM226" s="228"/>
      <c r="CN226" s="228"/>
      <c r="CO226" s="228"/>
      <c r="CP226" s="228"/>
      <c r="CQ226" s="228"/>
      <c r="CR226" s="228"/>
      <c r="CS226" s="228"/>
      <c r="CT226" s="228"/>
      <c r="CU226" s="228"/>
      <c r="CV226" s="228"/>
      <c r="CW226" s="228"/>
      <c r="CX226" s="228"/>
      <c r="CY226" s="228"/>
      <c r="CZ226" s="228"/>
      <c r="DA226" s="228"/>
      <c r="DB226" s="228"/>
      <c r="DC226" s="228"/>
      <c r="DD226" s="228"/>
      <c r="DE226" s="228"/>
      <c r="DF226" s="228"/>
      <c r="DG226" s="228"/>
      <c r="DH226" s="228"/>
      <c r="DI226" s="228"/>
      <c r="DJ226" s="228"/>
      <c r="DK226" s="228"/>
      <c r="DL226" s="228"/>
      <c r="DM226" s="228"/>
      <c r="DN226" s="228"/>
      <c r="DO226" s="228"/>
      <c r="DP226" s="228"/>
      <c r="DQ226" s="228"/>
      <c r="DR226" s="228"/>
      <c r="DS226" s="228"/>
      <c r="DT226" s="228"/>
      <c r="DU226" s="228"/>
      <c r="DV226" s="228"/>
      <c r="DW226" s="228"/>
      <c r="DX226" s="228"/>
      <c r="DY226" s="228"/>
      <c r="DZ226" s="228"/>
      <c r="EA226" s="228"/>
      <c r="EB226" s="228"/>
      <c r="EC226" s="228"/>
      <c r="ED226" s="228"/>
      <c r="EE226" s="228"/>
      <c r="EF226" s="228"/>
      <c r="EG226" s="228"/>
      <c r="EH226" s="228"/>
      <c r="EI226" s="228"/>
      <c r="EJ226" s="228"/>
      <c r="EK226" s="228"/>
      <c r="EL226" s="228"/>
      <c r="EM226" s="228"/>
      <c r="EN226" s="228"/>
      <c r="EO226" s="228"/>
      <c r="EP226" s="228"/>
      <c r="EQ226" s="228"/>
      <c r="ER226" s="228"/>
      <c r="ES226" s="228"/>
      <c r="ET226" s="228"/>
      <c r="EU226" s="228"/>
      <c r="EV226" s="228"/>
      <c r="EW226" s="228"/>
      <c r="EX226" s="228"/>
      <c r="EY226" s="228"/>
      <c r="EZ226" s="228"/>
      <c r="FA226" s="228"/>
      <c r="FB226" s="228"/>
      <c r="FC226" s="228"/>
      <c r="FD226" s="228"/>
      <c r="FE226" s="228"/>
      <c r="FF226" s="228"/>
      <c r="FG226" s="228"/>
      <c r="FH226" s="228"/>
      <c r="FI226" s="228"/>
      <c r="FJ226" s="228"/>
      <c r="FK226" s="228"/>
      <c r="FL226" s="228"/>
      <c r="FM226" s="228"/>
      <c r="FN226" s="228"/>
      <c r="FO226" s="228"/>
      <c r="FP226" s="228"/>
      <c r="FQ226" s="228"/>
      <c r="FR226" s="228"/>
      <c r="FS226" s="228"/>
      <c r="FT226" s="228"/>
      <c r="FU226" s="228"/>
      <c r="FV226" s="228"/>
      <c r="FW226" s="228"/>
      <c r="FX226" s="228"/>
      <c r="FY226" s="228"/>
      <c r="FZ226" s="228"/>
      <c r="GA226" s="228"/>
      <c r="GB226" s="228"/>
      <c r="GC226" s="228"/>
      <c r="GD226" s="228"/>
      <c r="GE226" s="228"/>
      <c r="GF226" s="228"/>
      <c r="GG226" s="228"/>
      <c r="GH226" s="228"/>
      <c r="GI226" s="228"/>
      <c r="GJ226" s="228"/>
      <c r="GK226" s="228"/>
      <c r="GL226" s="228"/>
      <c r="GM226" s="228"/>
      <c r="GN226" s="228"/>
      <c r="GO226" s="228"/>
      <c r="GP226" s="228"/>
      <c r="GQ226" s="228"/>
      <c r="GR226" s="228"/>
      <c r="GS226" s="228"/>
      <c r="GT226" s="228"/>
      <c r="GU226" s="228"/>
      <c r="GV226" s="228"/>
      <c r="GW226" s="228"/>
      <c r="GX226" s="228"/>
      <c r="GY226" s="228"/>
      <c r="GZ226" s="228"/>
      <c r="HA226" s="228"/>
      <c r="HB226" s="228"/>
      <c r="HC226" s="228"/>
      <c r="HD226" s="228"/>
      <c r="HE226" s="228"/>
      <c r="HF226" s="228"/>
      <c r="HG226" s="228"/>
      <c r="HH226" s="228"/>
      <c r="HI226" s="228"/>
      <c r="HJ226" s="228"/>
      <c r="HK226" s="228"/>
      <c r="HL226" s="228"/>
      <c r="HM226" s="228"/>
      <c r="HN226" s="228"/>
      <c r="HO226" s="228"/>
      <c r="HP226" s="228"/>
      <c r="HQ226" s="228"/>
      <c r="HR226" s="228"/>
      <c r="HS226" s="228"/>
      <c r="HT226" s="228"/>
      <c r="HU226" s="228"/>
      <c r="HV226" s="228"/>
      <c r="HW226" s="228"/>
      <c r="HX226" s="228"/>
      <c r="HY226" s="228"/>
      <c r="HZ226" s="228"/>
      <c r="IA226" s="228"/>
      <c r="IB226" s="228"/>
      <c r="IC226" s="228"/>
      <c r="ID226" s="228"/>
      <c r="IE226" s="228"/>
      <c r="IF226" s="228"/>
      <c r="IG226" s="228"/>
      <c r="IH226" s="228"/>
      <c r="II226" s="228"/>
      <c r="IJ226" s="228"/>
      <c r="IK226" s="228"/>
      <c r="IL226" s="228"/>
      <c r="IM226" s="228"/>
      <c r="IN226" s="228"/>
      <c r="IO226" s="228"/>
      <c r="IP226" s="228"/>
      <c r="IQ226" s="228"/>
      <c r="IR226" s="228"/>
      <c r="IS226" s="228"/>
      <c r="IT226" s="228"/>
      <c r="IU226" s="228"/>
      <c r="IV226" s="228"/>
      <c r="IW226" s="228"/>
      <c r="IX226" s="228"/>
      <c r="IY226" s="228"/>
      <c r="IZ226" s="228"/>
      <c r="JA226" s="228"/>
      <c r="JB226" s="228"/>
      <c r="JC226" s="228"/>
      <c r="JD226" s="228"/>
      <c r="JE226" s="228"/>
      <c r="JF226" s="228"/>
      <c r="JG226" s="228"/>
      <c r="JH226" s="228"/>
      <c r="JI226" s="228"/>
      <c r="JJ226" s="228"/>
      <c r="JK226" s="228"/>
      <c r="JL226" s="228"/>
      <c r="JM226" s="228"/>
      <c r="JN226" s="228"/>
      <c r="JO226" s="228"/>
      <c r="JP226" s="228"/>
      <c r="JQ226" s="228"/>
      <c r="JR226" s="228"/>
      <c r="JS226" s="228"/>
      <c r="JT226" s="228"/>
      <c r="JU226" s="228"/>
      <c r="JV226" s="228"/>
      <c r="JW226" s="228"/>
      <c r="JX226" s="228"/>
      <c r="JY226" s="228"/>
      <c r="JZ226" s="228"/>
      <c r="KA226" s="228"/>
      <c r="KB226" s="228"/>
      <c r="KC226" s="228"/>
      <c r="KD226" s="228"/>
      <c r="KE226" s="228"/>
      <c r="KF226" s="228"/>
      <c r="KG226" s="228"/>
      <c r="KH226" s="228"/>
      <c r="KI226" s="228"/>
      <c r="KJ226" s="228"/>
      <c r="KK226" s="228"/>
      <c r="KL226" s="228"/>
      <c r="KM226" s="228"/>
      <c r="KN226" s="228"/>
      <c r="KO226" s="228"/>
      <c r="KP226" s="228"/>
      <c r="KQ226" s="228"/>
      <c r="KR226" s="228"/>
      <c r="KS226" s="228"/>
      <c r="KT226" s="228"/>
      <c r="KU226" s="228"/>
      <c r="KV226" s="228"/>
      <c r="KW226" s="479"/>
    </row>
    <row r="227" spans="1:309" s="226" customFormat="1" ht="21" customHeight="1">
      <c r="A227" s="109"/>
      <c r="B227" s="112">
        <v>221</v>
      </c>
      <c r="C227" s="53"/>
      <c r="D227" s="132" t="str">
        <f t="shared" si="22"/>
        <v/>
      </c>
      <c r="E227" s="132" t="str">
        <f t="shared" si="23"/>
        <v/>
      </c>
      <c r="F227" s="132" t="str">
        <f t="shared" si="24"/>
        <v/>
      </c>
      <c r="G227" s="132" t="str">
        <f t="shared" si="25"/>
        <v/>
      </c>
      <c r="H227" s="213"/>
      <c r="I227" s="227"/>
      <c r="J227" s="227"/>
      <c r="K227" s="227"/>
      <c r="L227" s="227"/>
      <c r="M227" s="227"/>
      <c r="N227" s="227"/>
      <c r="O227" s="227"/>
      <c r="P227" s="227"/>
      <c r="Q227" s="227"/>
      <c r="R227" s="227"/>
      <c r="S227" s="227"/>
      <c r="T227" s="227"/>
      <c r="U227" s="227"/>
      <c r="V227" s="227"/>
      <c r="W227" s="227"/>
      <c r="X227" s="227"/>
      <c r="Y227" s="227"/>
      <c r="Z227" s="227"/>
      <c r="AA227" s="227"/>
      <c r="AB227" s="227"/>
      <c r="AC227" s="227"/>
      <c r="AD227" s="227"/>
      <c r="AE227" s="227"/>
      <c r="AF227" s="227"/>
      <c r="AG227" s="227"/>
      <c r="AH227" s="227"/>
      <c r="AI227" s="227"/>
      <c r="AJ227" s="227"/>
      <c r="AK227" s="227"/>
      <c r="AL227" s="227"/>
      <c r="AM227" s="227"/>
      <c r="AN227" s="227"/>
      <c r="AO227" s="227"/>
      <c r="AP227" s="227"/>
      <c r="AQ227" s="227"/>
      <c r="AR227" s="227"/>
      <c r="AS227" s="227"/>
      <c r="AT227" s="227"/>
      <c r="AU227" s="227"/>
      <c r="AV227" s="227"/>
      <c r="AW227" s="227"/>
      <c r="AX227" s="227"/>
      <c r="AY227" s="227"/>
      <c r="AZ227" s="227"/>
      <c r="BA227" s="227"/>
      <c r="BB227" s="227"/>
      <c r="BC227" s="227"/>
      <c r="BD227" s="227"/>
      <c r="BE227" s="227"/>
      <c r="BF227" s="227"/>
      <c r="BG227" s="227"/>
      <c r="BH227" s="227"/>
      <c r="BI227" s="227"/>
      <c r="BJ227" s="227"/>
      <c r="BK227" s="227"/>
      <c r="BL227" s="227"/>
      <c r="BM227" s="227"/>
      <c r="BN227" s="227"/>
      <c r="BO227" s="227"/>
      <c r="BP227" s="227"/>
      <c r="BQ227" s="227"/>
      <c r="BR227" s="227"/>
      <c r="BS227" s="227"/>
      <c r="BT227" s="227"/>
      <c r="BU227" s="227"/>
      <c r="BV227" s="227"/>
      <c r="BW227" s="227"/>
      <c r="BX227" s="227"/>
      <c r="BY227" s="227"/>
      <c r="BZ227" s="227"/>
      <c r="CA227" s="227"/>
      <c r="CB227" s="227"/>
      <c r="CC227" s="227"/>
      <c r="CD227" s="227"/>
      <c r="CE227" s="227"/>
      <c r="CF227" s="227"/>
      <c r="CG227" s="227"/>
      <c r="CH227" s="227"/>
      <c r="CI227" s="227"/>
      <c r="CJ227" s="227"/>
      <c r="CK227" s="227"/>
      <c r="CL227" s="227"/>
      <c r="CM227" s="227"/>
      <c r="CN227" s="227"/>
      <c r="CO227" s="227"/>
      <c r="CP227" s="227"/>
      <c r="CQ227" s="227"/>
      <c r="CR227" s="227"/>
      <c r="CS227" s="227"/>
      <c r="CT227" s="227"/>
      <c r="CU227" s="227"/>
      <c r="CV227" s="227"/>
      <c r="CW227" s="227"/>
      <c r="CX227" s="227"/>
      <c r="CY227" s="227"/>
      <c r="CZ227" s="227"/>
      <c r="DA227" s="227"/>
      <c r="DB227" s="227"/>
      <c r="DC227" s="227"/>
      <c r="DD227" s="227"/>
      <c r="DE227" s="227"/>
      <c r="DF227" s="227"/>
      <c r="DG227" s="227"/>
      <c r="DH227" s="227"/>
      <c r="DI227" s="227"/>
      <c r="DJ227" s="227"/>
      <c r="DK227" s="227"/>
      <c r="DL227" s="227"/>
      <c r="DM227" s="227"/>
      <c r="DN227" s="227"/>
      <c r="DO227" s="227"/>
      <c r="DP227" s="227"/>
      <c r="DQ227" s="227"/>
      <c r="DR227" s="227"/>
      <c r="DS227" s="227"/>
      <c r="DT227" s="227"/>
      <c r="DU227" s="227"/>
      <c r="DV227" s="227"/>
      <c r="DW227" s="227"/>
      <c r="DX227" s="227"/>
      <c r="DY227" s="227"/>
      <c r="DZ227" s="227"/>
      <c r="EA227" s="227"/>
      <c r="EB227" s="227"/>
      <c r="EC227" s="227"/>
      <c r="ED227" s="227"/>
      <c r="EE227" s="227"/>
      <c r="EF227" s="227"/>
      <c r="EG227" s="227"/>
      <c r="EH227" s="227"/>
      <c r="EI227" s="227"/>
      <c r="EJ227" s="227"/>
      <c r="EK227" s="227"/>
      <c r="EL227" s="227"/>
      <c r="EM227" s="227"/>
      <c r="EN227" s="227"/>
      <c r="EO227" s="227"/>
      <c r="EP227" s="227"/>
      <c r="EQ227" s="227"/>
      <c r="ER227" s="227"/>
      <c r="ES227" s="227"/>
      <c r="ET227" s="227"/>
      <c r="EU227" s="227"/>
      <c r="EV227" s="227"/>
      <c r="EW227" s="227"/>
      <c r="EX227" s="227"/>
      <c r="EY227" s="227"/>
      <c r="EZ227" s="227"/>
      <c r="FA227" s="227"/>
      <c r="FB227" s="227"/>
      <c r="FC227" s="227"/>
      <c r="FD227" s="227"/>
      <c r="FE227" s="227"/>
      <c r="FF227" s="227"/>
      <c r="FG227" s="227"/>
      <c r="FH227" s="227"/>
      <c r="FI227" s="227"/>
      <c r="FJ227" s="227"/>
      <c r="FK227" s="227"/>
      <c r="FL227" s="227"/>
      <c r="FM227" s="227"/>
      <c r="FN227" s="227"/>
      <c r="FO227" s="227"/>
      <c r="FP227" s="227"/>
      <c r="FQ227" s="227"/>
      <c r="FR227" s="227"/>
      <c r="FS227" s="227"/>
      <c r="FT227" s="227"/>
      <c r="FU227" s="227"/>
      <c r="FV227" s="227"/>
      <c r="FW227" s="227"/>
      <c r="FX227" s="227"/>
      <c r="FY227" s="227"/>
      <c r="FZ227" s="227"/>
      <c r="GA227" s="227"/>
      <c r="GB227" s="227"/>
      <c r="GC227" s="227"/>
      <c r="GD227" s="227"/>
      <c r="GE227" s="227"/>
      <c r="GF227" s="227"/>
      <c r="GG227" s="227"/>
      <c r="GH227" s="227"/>
      <c r="GI227" s="227"/>
      <c r="GJ227" s="227"/>
      <c r="GK227" s="227"/>
      <c r="GL227" s="227"/>
      <c r="GM227" s="227"/>
      <c r="GN227" s="227"/>
      <c r="GO227" s="227"/>
      <c r="GP227" s="227"/>
      <c r="GQ227" s="227"/>
      <c r="GR227" s="227"/>
      <c r="GS227" s="227"/>
      <c r="GT227" s="227"/>
      <c r="GU227" s="227"/>
      <c r="GV227" s="227"/>
      <c r="GW227" s="227"/>
      <c r="GX227" s="227"/>
      <c r="GY227" s="227"/>
      <c r="GZ227" s="227"/>
      <c r="HA227" s="227"/>
      <c r="HB227" s="227"/>
      <c r="HC227" s="227"/>
      <c r="HD227" s="227"/>
      <c r="HE227" s="227"/>
      <c r="HF227" s="227"/>
      <c r="HG227" s="227"/>
      <c r="HH227" s="227"/>
      <c r="HI227" s="227"/>
      <c r="HJ227" s="227"/>
      <c r="HK227" s="227"/>
      <c r="HL227" s="227"/>
      <c r="HM227" s="227"/>
      <c r="HN227" s="227"/>
      <c r="HO227" s="227"/>
      <c r="HP227" s="227"/>
      <c r="HQ227" s="227"/>
      <c r="HR227" s="227"/>
      <c r="HS227" s="227"/>
      <c r="HT227" s="227"/>
      <c r="HU227" s="227"/>
      <c r="HV227" s="227"/>
      <c r="HW227" s="227"/>
      <c r="HX227" s="227"/>
      <c r="HY227" s="227"/>
      <c r="HZ227" s="227"/>
      <c r="IA227" s="227"/>
      <c r="IB227" s="227"/>
      <c r="IC227" s="227"/>
      <c r="ID227" s="227"/>
      <c r="IE227" s="227"/>
      <c r="IF227" s="227"/>
      <c r="IG227" s="227"/>
      <c r="IH227" s="227"/>
      <c r="II227" s="227"/>
      <c r="IJ227" s="227"/>
      <c r="IK227" s="227"/>
      <c r="IL227" s="227"/>
      <c r="IM227" s="227"/>
      <c r="IN227" s="227"/>
      <c r="IO227" s="227"/>
      <c r="IP227" s="227"/>
      <c r="IQ227" s="227"/>
      <c r="IR227" s="227"/>
      <c r="IS227" s="227"/>
      <c r="IT227" s="227"/>
      <c r="IU227" s="227"/>
      <c r="IV227" s="227"/>
      <c r="IW227" s="227"/>
      <c r="IX227" s="227"/>
      <c r="IY227" s="227"/>
      <c r="IZ227" s="227"/>
      <c r="JA227" s="227"/>
      <c r="JB227" s="227"/>
      <c r="JC227" s="227"/>
      <c r="JD227" s="227"/>
      <c r="JE227" s="227"/>
      <c r="JF227" s="227"/>
      <c r="JG227" s="227"/>
      <c r="JH227" s="227"/>
      <c r="JI227" s="227"/>
      <c r="JJ227" s="227"/>
      <c r="JK227" s="227"/>
      <c r="JL227" s="227"/>
      <c r="JM227" s="227"/>
      <c r="JN227" s="227"/>
      <c r="JO227" s="227"/>
      <c r="JP227" s="227"/>
      <c r="JQ227" s="227"/>
      <c r="JR227" s="227"/>
      <c r="JS227" s="227"/>
      <c r="JT227" s="227"/>
      <c r="JU227" s="227"/>
      <c r="JV227" s="227"/>
      <c r="JW227" s="227"/>
      <c r="JX227" s="227"/>
      <c r="JY227" s="227"/>
      <c r="JZ227" s="227"/>
      <c r="KA227" s="227"/>
      <c r="KB227" s="227"/>
      <c r="KC227" s="227"/>
      <c r="KD227" s="227"/>
      <c r="KE227" s="227"/>
      <c r="KF227" s="227"/>
      <c r="KG227" s="227"/>
      <c r="KH227" s="227"/>
      <c r="KI227" s="227"/>
      <c r="KJ227" s="227"/>
      <c r="KK227" s="227"/>
      <c r="KL227" s="227"/>
      <c r="KM227" s="227"/>
      <c r="KN227" s="227"/>
      <c r="KO227" s="227"/>
      <c r="KP227" s="227"/>
      <c r="KQ227" s="227"/>
      <c r="KR227" s="227"/>
      <c r="KS227" s="227"/>
      <c r="KT227" s="227"/>
      <c r="KU227" s="227"/>
      <c r="KV227" s="227"/>
      <c r="KW227" s="479"/>
    </row>
    <row r="228" spans="1:309" s="226" customFormat="1" ht="21" customHeight="1" thickBot="1">
      <c r="A228" s="109"/>
      <c r="B228" s="112">
        <v>222</v>
      </c>
      <c r="C228" s="116"/>
      <c r="D228" s="136" t="str">
        <f t="shared" si="22"/>
        <v/>
      </c>
      <c r="E228" s="138" t="str">
        <f t="shared" si="23"/>
        <v/>
      </c>
      <c r="F228" s="138" t="str">
        <f t="shared" si="24"/>
        <v/>
      </c>
      <c r="G228" s="138" t="str">
        <f t="shared" si="25"/>
        <v/>
      </c>
      <c r="H228" s="138" t="str">
        <f t="shared" si="26"/>
        <v/>
      </c>
      <c r="I228" s="228"/>
      <c r="J228" s="228"/>
      <c r="K228" s="228"/>
      <c r="L228" s="228"/>
      <c r="M228" s="228"/>
      <c r="N228" s="228"/>
      <c r="O228" s="228"/>
      <c r="P228" s="228"/>
      <c r="Q228" s="228"/>
      <c r="R228" s="228"/>
      <c r="S228" s="228"/>
      <c r="T228" s="228"/>
      <c r="U228" s="228"/>
      <c r="V228" s="228"/>
      <c r="W228" s="228"/>
      <c r="X228" s="228"/>
      <c r="Y228" s="228"/>
      <c r="Z228" s="228"/>
      <c r="AA228" s="228"/>
      <c r="AB228" s="228"/>
      <c r="AC228" s="228"/>
      <c r="AD228" s="228"/>
      <c r="AE228" s="228"/>
      <c r="AF228" s="228"/>
      <c r="AG228" s="228"/>
      <c r="AH228" s="228"/>
      <c r="AI228" s="228"/>
      <c r="AJ228" s="228"/>
      <c r="AK228" s="228"/>
      <c r="AL228" s="228"/>
      <c r="AM228" s="228"/>
      <c r="AN228" s="228"/>
      <c r="AO228" s="228"/>
      <c r="AP228" s="228"/>
      <c r="AQ228" s="228"/>
      <c r="AR228" s="228"/>
      <c r="AS228" s="228"/>
      <c r="AT228" s="228"/>
      <c r="AU228" s="228"/>
      <c r="AV228" s="228"/>
      <c r="AW228" s="228"/>
      <c r="AX228" s="228"/>
      <c r="AY228" s="228"/>
      <c r="AZ228" s="228"/>
      <c r="BA228" s="228"/>
      <c r="BB228" s="228"/>
      <c r="BC228" s="228"/>
      <c r="BD228" s="228"/>
      <c r="BE228" s="228"/>
      <c r="BF228" s="228"/>
      <c r="BG228" s="228"/>
      <c r="BH228" s="228"/>
      <c r="BI228" s="228"/>
      <c r="BJ228" s="228"/>
      <c r="BK228" s="228"/>
      <c r="BL228" s="228"/>
      <c r="BM228" s="228"/>
      <c r="BN228" s="228"/>
      <c r="BO228" s="228"/>
      <c r="BP228" s="228"/>
      <c r="BQ228" s="228"/>
      <c r="BR228" s="228"/>
      <c r="BS228" s="228"/>
      <c r="BT228" s="228"/>
      <c r="BU228" s="228"/>
      <c r="BV228" s="228"/>
      <c r="BW228" s="228"/>
      <c r="BX228" s="228"/>
      <c r="BY228" s="228"/>
      <c r="BZ228" s="228"/>
      <c r="CA228" s="228"/>
      <c r="CB228" s="228"/>
      <c r="CC228" s="228"/>
      <c r="CD228" s="228"/>
      <c r="CE228" s="228"/>
      <c r="CF228" s="228"/>
      <c r="CG228" s="228"/>
      <c r="CH228" s="228"/>
      <c r="CI228" s="228"/>
      <c r="CJ228" s="228"/>
      <c r="CK228" s="228"/>
      <c r="CL228" s="228"/>
      <c r="CM228" s="228"/>
      <c r="CN228" s="228"/>
      <c r="CO228" s="228"/>
      <c r="CP228" s="228"/>
      <c r="CQ228" s="228"/>
      <c r="CR228" s="228"/>
      <c r="CS228" s="228"/>
      <c r="CT228" s="228"/>
      <c r="CU228" s="228"/>
      <c r="CV228" s="228"/>
      <c r="CW228" s="228"/>
      <c r="CX228" s="228"/>
      <c r="CY228" s="228"/>
      <c r="CZ228" s="228"/>
      <c r="DA228" s="228"/>
      <c r="DB228" s="228"/>
      <c r="DC228" s="228"/>
      <c r="DD228" s="228"/>
      <c r="DE228" s="228"/>
      <c r="DF228" s="228"/>
      <c r="DG228" s="228"/>
      <c r="DH228" s="228"/>
      <c r="DI228" s="228"/>
      <c r="DJ228" s="228"/>
      <c r="DK228" s="228"/>
      <c r="DL228" s="228"/>
      <c r="DM228" s="228"/>
      <c r="DN228" s="228"/>
      <c r="DO228" s="228"/>
      <c r="DP228" s="228"/>
      <c r="DQ228" s="228"/>
      <c r="DR228" s="228"/>
      <c r="DS228" s="228"/>
      <c r="DT228" s="228"/>
      <c r="DU228" s="228"/>
      <c r="DV228" s="228"/>
      <c r="DW228" s="228"/>
      <c r="DX228" s="228"/>
      <c r="DY228" s="228"/>
      <c r="DZ228" s="228"/>
      <c r="EA228" s="228"/>
      <c r="EB228" s="228"/>
      <c r="EC228" s="228"/>
      <c r="ED228" s="228"/>
      <c r="EE228" s="228"/>
      <c r="EF228" s="228"/>
      <c r="EG228" s="228"/>
      <c r="EH228" s="228"/>
      <c r="EI228" s="228"/>
      <c r="EJ228" s="228"/>
      <c r="EK228" s="228"/>
      <c r="EL228" s="228"/>
      <c r="EM228" s="228"/>
      <c r="EN228" s="228"/>
      <c r="EO228" s="228"/>
      <c r="EP228" s="228"/>
      <c r="EQ228" s="228"/>
      <c r="ER228" s="228"/>
      <c r="ES228" s="228"/>
      <c r="ET228" s="228"/>
      <c r="EU228" s="228"/>
      <c r="EV228" s="228"/>
      <c r="EW228" s="228"/>
      <c r="EX228" s="228"/>
      <c r="EY228" s="228"/>
      <c r="EZ228" s="228"/>
      <c r="FA228" s="228"/>
      <c r="FB228" s="228"/>
      <c r="FC228" s="228"/>
      <c r="FD228" s="228"/>
      <c r="FE228" s="228"/>
      <c r="FF228" s="228"/>
      <c r="FG228" s="228"/>
      <c r="FH228" s="228"/>
      <c r="FI228" s="228"/>
      <c r="FJ228" s="228"/>
      <c r="FK228" s="228"/>
      <c r="FL228" s="228"/>
      <c r="FM228" s="228"/>
      <c r="FN228" s="228"/>
      <c r="FO228" s="228"/>
      <c r="FP228" s="228"/>
      <c r="FQ228" s="228"/>
      <c r="FR228" s="228"/>
      <c r="FS228" s="228"/>
      <c r="FT228" s="228"/>
      <c r="FU228" s="228"/>
      <c r="FV228" s="228"/>
      <c r="FW228" s="228"/>
      <c r="FX228" s="228"/>
      <c r="FY228" s="228"/>
      <c r="FZ228" s="228"/>
      <c r="GA228" s="228"/>
      <c r="GB228" s="228"/>
      <c r="GC228" s="228"/>
      <c r="GD228" s="228"/>
      <c r="GE228" s="228"/>
      <c r="GF228" s="228"/>
      <c r="GG228" s="228"/>
      <c r="GH228" s="228"/>
      <c r="GI228" s="228"/>
      <c r="GJ228" s="228"/>
      <c r="GK228" s="228"/>
      <c r="GL228" s="228"/>
      <c r="GM228" s="228"/>
      <c r="GN228" s="228"/>
      <c r="GO228" s="228"/>
      <c r="GP228" s="228"/>
      <c r="GQ228" s="228"/>
      <c r="GR228" s="228"/>
      <c r="GS228" s="228"/>
      <c r="GT228" s="228"/>
      <c r="GU228" s="228"/>
      <c r="GV228" s="228"/>
      <c r="GW228" s="228"/>
      <c r="GX228" s="228"/>
      <c r="GY228" s="228"/>
      <c r="GZ228" s="228"/>
      <c r="HA228" s="228"/>
      <c r="HB228" s="228"/>
      <c r="HC228" s="228"/>
      <c r="HD228" s="228"/>
      <c r="HE228" s="228"/>
      <c r="HF228" s="228"/>
      <c r="HG228" s="228"/>
      <c r="HH228" s="228"/>
      <c r="HI228" s="228"/>
      <c r="HJ228" s="228"/>
      <c r="HK228" s="228"/>
      <c r="HL228" s="228"/>
      <c r="HM228" s="228"/>
      <c r="HN228" s="228"/>
      <c r="HO228" s="228"/>
      <c r="HP228" s="228"/>
      <c r="HQ228" s="228"/>
      <c r="HR228" s="228"/>
      <c r="HS228" s="228"/>
      <c r="HT228" s="228"/>
      <c r="HU228" s="228"/>
      <c r="HV228" s="228"/>
      <c r="HW228" s="228"/>
      <c r="HX228" s="228"/>
      <c r="HY228" s="228"/>
      <c r="HZ228" s="228"/>
      <c r="IA228" s="228"/>
      <c r="IB228" s="228"/>
      <c r="IC228" s="228"/>
      <c r="ID228" s="228"/>
      <c r="IE228" s="228"/>
      <c r="IF228" s="228"/>
      <c r="IG228" s="228"/>
      <c r="IH228" s="228"/>
      <c r="II228" s="228"/>
      <c r="IJ228" s="228"/>
      <c r="IK228" s="228"/>
      <c r="IL228" s="228"/>
      <c r="IM228" s="228"/>
      <c r="IN228" s="228"/>
      <c r="IO228" s="228"/>
      <c r="IP228" s="228"/>
      <c r="IQ228" s="228"/>
      <c r="IR228" s="228"/>
      <c r="IS228" s="228"/>
      <c r="IT228" s="228"/>
      <c r="IU228" s="228"/>
      <c r="IV228" s="228"/>
      <c r="IW228" s="228"/>
      <c r="IX228" s="228"/>
      <c r="IY228" s="228"/>
      <c r="IZ228" s="228"/>
      <c r="JA228" s="228"/>
      <c r="JB228" s="228"/>
      <c r="JC228" s="228"/>
      <c r="JD228" s="228"/>
      <c r="JE228" s="228"/>
      <c r="JF228" s="228"/>
      <c r="JG228" s="228"/>
      <c r="JH228" s="228"/>
      <c r="JI228" s="228"/>
      <c r="JJ228" s="228"/>
      <c r="JK228" s="228"/>
      <c r="JL228" s="228"/>
      <c r="JM228" s="228"/>
      <c r="JN228" s="228"/>
      <c r="JO228" s="228"/>
      <c r="JP228" s="228"/>
      <c r="JQ228" s="228"/>
      <c r="JR228" s="228"/>
      <c r="JS228" s="228"/>
      <c r="JT228" s="228"/>
      <c r="JU228" s="228"/>
      <c r="JV228" s="228"/>
      <c r="JW228" s="228"/>
      <c r="JX228" s="228"/>
      <c r="JY228" s="228"/>
      <c r="JZ228" s="228"/>
      <c r="KA228" s="228"/>
      <c r="KB228" s="228"/>
      <c r="KC228" s="228"/>
      <c r="KD228" s="228"/>
      <c r="KE228" s="228"/>
      <c r="KF228" s="228"/>
      <c r="KG228" s="228"/>
      <c r="KH228" s="228"/>
      <c r="KI228" s="228"/>
      <c r="KJ228" s="228"/>
      <c r="KK228" s="228"/>
      <c r="KL228" s="228"/>
      <c r="KM228" s="228"/>
      <c r="KN228" s="228"/>
      <c r="KO228" s="228"/>
      <c r="KP228" s="228"/>
      <c r="KQ228" s="228"/>
      <c r="KR228" s="228"/>
      <c r="KS228" s="228"/>
      <c r="KT228" s="228"/>
      <c r="KU228" s="228"/>
      <c r="KV228" s="228"/>
      <c r="KW228" s="479"/>
    </row>
    <row r="229" spans="1:309" s="226" customFormat="1" ht="21" customHeight="1">
      <c r="A229" s="109"/>
      <c r="B229" s="112">
        <v>223</v>
      </c>
      <c r="C229" s="53"/>
      <c r="D229" s="132"/>
      <c r="E229" s="132" t="str">
        <f t="shared" si="23"/>
        <v/>
      </c>
      <c r="F229" s="132" t="str">
        <f t="shared" si="24"/>
        <v/>
      </c>
      <c r="G229" s="132" t="str">
        <f t="shared" si="25"/>
        <v/>
      </c>
      <c r="H229" s="213"/>
      <c r="I229" s="227"/>
      <c r="J229" s="227"/>
      <c r="K229" s="227"/>
      <c r="L229" s="227"/>
      <c r="M229" s="227"/>
      <c r="N229" s="227"/>
      <c r="O229" s="227"/>
      <c r="P229" s="227"/>
      <c r="Q229" s="227"/>
      <c r="R229" s="227"/>
      <c r="S229" s="227"/>
      <c r="T229" s="227"/>
      <c r="U229" s="227"/>
      <c r="V229" s="227"/>
      <c r="W229" s="227"/>
      <c r="X229" s="227"/>
      <c r="Y229" s="227"/>
      <c r="Z229" s="227"/>
      <c r="AA229" s="227"/>
      <c r="AB229" s="227"/>
      <c r="AC229" s="227"/>
      <c r="AD229" s="227"/>
      <c r="AE229" s="227"/>
      <c r="AF229" s="227"/>
      <c r="AG229" s="227"/>
      <c r="AH229" s="227"/>
      <c r="AI229" s="227"/>
      <c r="AJ229" s="227"/>
      <c r="AK229" s="227"/>
      <c r="AL229" s="227"/>
      <c r="AM229" s="227"/>
      <c r="AN229" s="227"/>
      <c r="AO229" s="227"/>
      <c r="AP229" s="227"/>
      <c r="AQ229" s="227"/>
      <c r="AR229" s="227"/>
      <c r="AS229" s="227"/>
      <c r="AT229" s="227"/>
      <c r="AU229" s="227"/>
      <c r="AV229" s="227"/>
      <c r="AW229" s="227"/>
      <c r="AX229" s="227"/>
      <c r="AY229" s="227"/>
      <c r="AZ229" s="227"/>
      <c r="BA229" s="227"/>
      <c r="BB229" s="227"/>
      <c r="BC229" s="227"/>
      <c r="BD229" s="227"/>
      <c r="BE229" s="227"/>
      <c r="BF229" s="227"/>
      <c r="BG229" s="227"/>
      <c r="BH229" s="227"/>
      <c r="BI229" s="227"/>
      <c r="BJ229" s="227"/>
      <c r="BK229" s="227"/>
      <c r="BL229" s="227"/>
      <c r="BM229" s="227"/>
      <c r="BN229" s="227"/>
      <c r="BO229" s="227"/>
      <c r="BP229" s="227"/>
      <c r="BQ229" s="227"/>
      <c r="BR229" s="227"/>
      <c r="BS229" s="227"/>
      <c r="BT229" s="227"/>
      <c r="BU229" s="227"/>
      <c r="BV229" s="227"/>
      <c r="BW229" s="227"/>
      <c r="BX229" s="227"/>
      <c r="BY229" s="227"/>
      <c r="BZ229" s="227"/>
      <c r="CA229" s="227"/>
      <c r="CB229" s="227"/>
      <c r="CC229" s="227"/>
      <c r="CD229" s="227"/>
      <c r="CE229" s="227"/>
      <c r="CF229" s="227"/>
      <c r="CG229" s="227"/>
      <c r="CH229" s="227"/>
      <c r="CI229" s="227"/>
      <c r="CJ229" s="227"/>
      <c r="CK229" s="227"/>
      <c r="CL229" s="227"/>
      <c r="CM229" s="227"/>
      <c r="CN229" s="227"/>
      <c r="CO229" s="227"/>
      <c r="CP229" s="227"/>
      <c r="CQ229" s="227"/>
      <c r="CR229" s="227"/>
      <c r="CS229" s="227"/>
      <c r="CT229" s="227"/>
      <c r="CU229" s="227"/>
      <c r="CV229" s="227"/>
      <c r="CW229" s="227"/>
      <c r="CX229" s="227"/>
      <c r="CY229" s="227"/>
      <c r="CZ229" s="227"/>
      <c r="DA229" s="227"/>
      <c r="DB229" s="227"/>
      <c r="DC229" s="227"/>
      <c r="DD229" s="227"/>
      <c r="DE229" s="227"/>
      <c r="DF229" s="227"/>
      <c r="DG229" s="227"/>
      <c r="DH229" s="227"/>
      <c r="DI229" s="227"/>
      <c r="DJ229" s="227"/>
      <c r="DK229" s="227"/>
      <c r="DL229" s="227"/>
      <c r="DM229" s="227"/>
      <c r="DN229" s="227"/>
      <c r="DO229" s="227"/>
      <c r="DP229" s="227"/>
      <c r="DQ229" s="227"/>
      <c r="DR229" s="227"/>
      <c r="DS229" s="227"/>
      <c r="DT229" s="227"/>
      <c r="DU229" s="227"/>
      <c r="DV229" s="227"/>
      <c r="DW229" s="227"/>
      <c r="DX229" s="227"/>
      <c r="DY229" s="227"/>
      <c r="DZ229" s="227"/>
      <c r="EA229" s="227"/>
      <c r="EB229" s="227"/>
      <c r="EC229" s="227"/>
      <c r="ED229" s="227"/>
      <c r="EE229" s="227"/>
      <c r="EF229" s="227"/>
      <c r="EG229" s="227"/>
      <c r="EH229" s="227"/>
      <c r="EI229" s="227"/>
      <c r="EJ229" s="227"/>
      <c r="EK229" s="227"/>
      <c r="EL229" s="227"/>
      <c r="EM229" s="227"/>
      <c r="EN229" s="227"/>
      <c r="EO229" s="227"/>
      <c r="EP229" s="227"/>
      <c r="EQ229" s="227"/>
      <c r="ER229" s="227"/>
      <c r="ES229" s="227"/>
      <c r="ET229" s="227"/>
      <c r="EU229" s="227"/>
      <c r="EV229" s="227"/>
      <c r="EW229" s="227"/>
      <c r="EX229" s="227"/>
      <c r="EY229" s="227"/>
      <c r="EZ229" s="227"/>
      <c r="FA229" s="227"/>
      <c r="FB229" s="227"/>
      <c r="FC229" s="227"/>
      <c r="FD229" s="227"/>
      <c r="FE229" s="227"/>
      <c r="FF229" s="227"/>
      <c r="FG229" s="227"/>
      <c r="FH229" s="227"/>
      <c r="FI229" s="227"/>
      <c r="FJ229" s="227"/>
      <c r="FK229" s="227"/>
      <c r="FL229" s="227"/>
      <c r="FM229" s="227"/>
      <c r="FN229" s="227"/>
      <c r="FO229" s="227"/>
      <c r="FP229" s="227"/>
      <c r="FQ229" s="227"/>
      <c r="FR229" s="227"/>
      <c r="FS229" s="227"/>
      <c r="FT229" s="227"/>
      <c r="FU229" s="227"/>
      <c r="FV229" s="227"/>
      <c r="FW229" s="227"/>
      <c r="FX229" s="227"/>
      <c r="FY229" s="227"/>
      <c r="FZ229" s="227"/>
      <c r="GA229" s="227"/>
      <c r="GB229" s="227"/>
      <c r="GC229" s="227"/>
      <c r="GD229" s="227"/>
      <c r="GE229" s="227"/>
      <c r="GF229" s="227"/>
      <c r="GG229" s="227"/>
      <c r="GH229" s="227"/>
      <c r="GI229" s="227"/>
      <c r="GJ229" s="227"/>
      <c r="GK229" s="227"/>
      <c r="GL229" s="227"/>
      <c r="GM229" s="227"/>
      <c r="GN229" s="227"/>
      <c r="GO229" s="227"/>
      <c r="GP229" s="227"/>
      <c r="GQ229" s="227"/>
      <c r="GR229" s="227"/>
      <c r="GS229" s="227"/>
      <c r="GT229" s="227"/>
      <c r="GU229" s="227"/>
      <c r="GV229" s="227"/>
      <c r="GW229" s="227"/>
      <c r="GX229" s="227"/>
      <c r="GY229" s="227"/>
      <c r="GZ229" s="227"/>
      <c r="HA229" s="227"/>
      <c r="HB229" s="227"/>
      <c r="HC229" s="227"/>
      <c r="HD229" s="227"/>
      <c r="HE229" s="227"/>
      <c r="HF229" s="227"/>
      <c r="HG229" s="227"/>
      <c r="HH229" s="227"/>
      <c r="HI229" s="227"/>
      <c r="HJ229" s="227"/>
      <c r="HK229" s="227"/>
      <c r="HL229" s="227"/>
      <c r="HM229" s="227"/>
      <c r="HN229" s="227"/>
      <c r="HO229" s="227"/>
      <c r="HP229" s="227"/>
      <c r="HQ229" s="227"/>
      <c r="HR229" s="227"/>
      <c r="HS229" s="227"/>
      <c r="HT229" s="227"/>
      <c r="HU229" s="227"/>
      <c r="HV229" s="227"/>
      <c r="HW229" s="227"/>
      <c r="HX229" s="227"/>
      <c r="HY229" s="227"/>
      <c r="HZ229" s="227"/>
      <c r="IA229" s="227"/>
      <c r="IB229" s="227"/>
      <c r="IC229" s="227"/>
      <c r="ID229" s="227"/>
      <c r="IE229" s="227"/>
      <c r="IF229" s="227"/>
      <c r="IG229" s="227"/>
      <c r="IH229" s="227"/>
      <c r="II229" s="227"/>
      <c r="IJ229" s="227"/>
      <c r="IK229" s="227"/>
      <c r="IL229" s="227"/>
      <c r="IM229" s="227"/>
      <c r="IN229" s="227"/>
      <c r="IO229" s="227"/>
      <c r="IP229" s="227"/>
      <c r="IQ229" s="227"/>
      <c r="IR229" s="227"/>
      <c r="IS229" s="227"/>
      <c r="IT229" s="227"/>
      <c r="IU229" s="227"/>
      <c r="IV229" s="227"/>
      <c r="IW229" s="227"/>
      <c r="IX229" s="227"/>
      <c r="IY229" s="227"/>
      <c r="IZ229" s="227"/>
      <c r="JA229" s="227"/>
      <c r="JB229" s="227"/>
      <c r="JC229" s="227"/>
      <c r="JD229" s="227"/>
      <c r="JE229" s="227"/>
      <c r="JF229" s="227"/>
      <c r="JG229" s="227"/>
      <c r="JH229" s="227"/>
      <c r="JI229" s="227"/>
      <c r="JJ229" s="227"/>
      <c r="JK229" s="227"/>
      <c r="JL229" s="227"/>
      <c r="JM229" s="227"/>
      <c r="JN229" s="227"/>
      <c r="JO229" s="227"/>
      <c r="JP229" s="227"/>
      <c r="JQ229" s="227"/>
      <c r="JR229" s="227"/>
      <c r="JS229" s="227"/>
      <c r="JT229" s="227"/>
      <c r="JU229" s="227"/>
      <c r="JV229" s="227"/>
      <c r="JW229" s="227"/>
      <c r="JX229" s="227"/>
      <c r="JY229" s="227"/>
      <c r="JZ229" s="227"/>
      <c r="KA229" s="227"/>
      <c r="KB229" s="227"/>
      <c r="KC229" s="227"/>
      <c r="KD229" s="227"/>
      <c r="KE229" s="227"/>
      <c r="KF229" s="227"/>
      <c r="KG229" s="227"/>
      <c r="KH229" s="227"/>
      <c r="KI229" s="227"/>
      <c r="KJ229" s="227"/>
      <c r="KK229" s="227"/>
      <c r="KL229" s="227"/>
      <c r="KM229" s="227"/>
      <c r="KN229" s="227"/>
      <c r="KO229" s="227"/>
      <c r="KP229" s="227"/>
      <c r="KQ229" s="227"/>
      <c r="KR229" s="227"/>
      <c r="KS229" s="227"/>
      <c r="KT229" s="227"/>
      <c r="KU229" s="227"/>
      <c r="KV229" s="227"/>
      <c r="KW229" s="479"/>
    </row>
    <row r="230" spans="1:309" s="226" customFormat="1" ht="21" customHeight="1" thickBot="1">
      <c r="A230" s="109"/>
      <c r="B230" s="112">
        <v>224</v>
      </c>
      <c r="C230" s="116"/>
      <c r="D230" s="136"/>
      <c r="E230" s="138" t="str">
        <f t="shared" si="23"/>
        <v/>
      </c>
      <c r="F230" s="138" t="str">
        <f t="shared" si="24"/>
        <v/>
      </c>
      <c r="G230" s="138" t="str">
        <f t="shared" si="25"/>
        <v/>
      </c>
      <c r="H230" s="138"/>
      <c r="I230" s="228"/>
      <c r="J230" s="228"/>
      <c r="K230" s="228"/>
      <c r="L230" s="228"/>
      <c r="M230" s="228"/>
      <c r="N230" s="228"/>
      <c r="O230" s="228"/>
      <c r="P230" s="228"/>
      <c r="Q230" s="228"/>
      <c r="R230" s="228"/>
      <c r="S230" s="228"/>
      <c r="T230" s="228"/>
      <c r="U230" s="228"/>
      <c r="V230" s="228"/>
      <c r="W230" s="228"/>
      <c r="X230" s="228"/>
      <c r="Y230" s="228"/>
      <c r="Z230" s="228"/>
      <c r="AA230" s="228"/>
      <c r="AB230" s="228"/>
      <c r="AC230" s="228"/>
      <c r="AD230" s="228"/>
      <c r="AE230" s="228"/>
      <c r="AF230" s="228"/>
      <c r="AG230" s="228"/>
      <c r="AH230" s="228"/>
      <c r="AI230" s="228"/>
      <c r="AJ230" s="228"/>
      <c r="AK230" s="228"/>
      <c r="AL230" s="228"/>
      <c r="AM230" s="228"/>
      <c r="AN230" s="228"/>
      <c r="AO230" s="228"/>
      <c r="AP230" s="228"/>
      <c r="AQ230" s="228"/>
      <c r="AR230" s="228"/>
      <c r="AS230" s="228"/>
      <c r="AT230" s="228"/>
      <c r="AU230" s="228"/>
      <c r="AV230" s="228"/>
      <c r="AW230" s="228"/>
      <c r="AX230" s="228"/>
      <c r="AY230" s="228"/>
      <c r="AZ230" s="228"/>
      <c r="BA230" s="228"/>
      <c r="BB230" s="228"/>
      <c r="BC230" s="228"/>
      <c r="BD230" s="228"/>
      <c r="BE230" s="228"/>
      <c r="BF230" s="228"/>
      <c r="BG230" s="228"/>
      <c r="BH230" s="228"/>
      <c r="BI230" s="228"/>
      <c r="BJ230" s="228"/>
      <c r="BK230" s="228"/>
      <c r="BL230" s="228"/>
      <c r="BM230" s="228"/>
      <c r="BN230" s="228"/>
      <c r="BO230" s="228"/>
      <c r="BP230" s="228"/>
      <c r="BQ230" s="228"/>
      <c r="BR230" s="228"/>
      <c r="BS230" s="228"/>
      <c r="BT230" s="228"/>
      <c r="BU230" s="228"/>
      <c r="BV230" s="228"/>
      <c r="BW230" s="228"/>
      <c r="BX230" s="228"/>
      <c r="BY230" s="228"/>
      <c r="BZ230" s="228"/>
      <c r="CA230" s="228"/>
      <c r="CB230" s="228"/>
      <c r="CC230" s="228"/>
      <c r="CD230" s="228"/>
      <c r="CE230" s="228"/>
      <c r="CF230" s="228"/>
      <c r="CG230" s="228"/>
      <c r="CH230" s="228"/>
      <c r="CI230" s="228"/>
      <c r="CJ230" s="228"/>
      <c r="CK230" s="228"/>
      <c r="CL230" s="228"/>
      <c r="CM230" s="228"/>
      <c r="CN230" s="228"/>
      <c r="CO230" s="228"/>
      <c r="CP230" s="228"/>
      <c r="CQ230" s="228"/>
      <c r="CR230" s="228"/>
      <c r="CS230" s="228"/>
      <c r="CT230" s="228"/>
      <c r="CU230" s="228"/>
      <c r="CV230" s="228"/>
      <c r="CW230" s="228"/>
      <c r="CX230" s="228"/>
      <c r="CY230" s="228"/>
      <c r="CZ230" s="228"/>
      <c r="DA230" s="228"/>
      <c r="DB230" s="228"/>
      <c r="DC230" s="228"/>
      <c r="DD230" s="228"/>
      <c r="DE230" s="228"/>
      <c r="DF230" s="228"/>
      <c r="DG230" s="228"/>
      <c r="DH230" s="228"/>
      <c r="DI230" s="228"/>
      <c r="DJ230" s="228"/>
      <c r="DK230" s="228"/>
      <c r="DL230" s="228"/>
      <c r="DM230" s="228"/>
      <c r="DN230" s="228"/>
      <c r="DO230" s="228"/>
      <c r="DP230" s="228"/>
      <c r="DQ230" s="228"/>
      <c r="DR230" s="228"/>
      <c r="DS230" s="228"/>
      <c r="DT230" s="228"/>
      <c r="DU230" s="228"/>
      <c r="DV230" s="228"/>
      <c r="DW230" s="228"/>
      <c r="DX230" s="228"/>
      <c r="DY230" s="228"/>
      <c r="DZ230" s="228"/>
      <c r="EA230" s="228"/>
      <c r="EB230" s="228"/>
      <c r="EC230" s="228"/>
      <c r="ED230" s="228"/>
      <c r="EE230" s="228"/>
      <c r="EF230" s="228"/>
      <c r="EG230" s="228"/>
      <c r="EH230" s="228"/>
      <c r="EI230" s="228"/>
      <c r="EJ230" s="228"/>
      <c r="EK230" s="228"/>
      <c r="EL230" s="228"/>
      <c r="EM230" s="228"/>
      <c r="EN230" s="228"/>
      <c r="EO230" s="228"/>
      <c r="EP230" s="228"/>
      <c r="EQ230" s="228"/>
      <c r="ER230" s="228"/>
      <c r="ES230" s="228"/>
      <c r="ET230" s="228"/>
      <c r="EU230" s="228"/>
      <c r="EV230" s="228"/>
      <c r="EW230" s="228"/>
      <c r="EX230" s="228"/>
      <c r="EY230" s="228"/>
      <c r="EZ230" s="228"/>
      <c r="FA230" s="228"/>
      <c r="FB230" s="228"/>
      <c r="FC230" s="228"/>
      <c r="FD230" s="228"/>
      <c r="FE230" s="228"/>
      <c r="FF230" s="228"/>
      <c r="FG230" s="228"/>
      <c r="FH230" s="228"/>
      <c r="FI230" s="228"/>
      <c r="FJ230" s="228"/>
      <c r="FK230" s="228"/>
      <c r="FL230" s="228"/>
      <c r="FM230" s="228"/>
      <c r="FN230" s="228"/>
      <c r="FO230" s="228"/>
      <c r="FP230" s="228"/>
      <c r="FQ230" s="228"/>
      <c r="FR230" s="228"/>
      <c r="FS230" s="228"/>
      <c r="FT230" s="228"/>
      <c r="FU230" s="228"/>
      <c r="FV230" s="228"/>
      <c r="FW230" s="228"/>
      <c r="FX230" s="228"/>
      <c r="FY230" s="228"/>
      <c r="FZ230" s="228"/>
      <c r="GA230" s="228"/>
      <c r="GB230" s="228"/>
      <c r="GC230" s="228"/>
      <c r="GD230" s="228"/>
      <c r="GE230" s="228"/>
      <c r="GF230" s="228"/>
      <c r="GG230" s="228"/>
      <c r="GH230" s="228"/>
      <c r="GI230" s="228"/>
      <c r="GJ230" s="228"/>
      <c r="GK230" s="228"/>
      <c r="GL230" s="228"/>
      <c r="GM230" s="228"/>
      <c r="GN230" s="228"/>
      <c r="GO230" s="228"/>
      <c r="GP230" s="228"/>
      <c r="GQ230" s="228"/>
      <c r="GR230" s="228"/>
      <c r="GS230" s="228"/>
      <c r="GT230" s="228"/>
      <c r="GU230" s="228"/>
      <c r="GV230" s="228"/>
      <c r="GW230" s="228"/>
      <c r="GX230" s="228"/>
      <c r="GY230" s="228"/>
      <c r="GZ230" s="228"/>
      <c r="HA230" s="228"/>
      <c r="HB230" s="228"/>
      <c r="HC230" s="228"/>
      <c r="HD230" s="228"/>
      <c r="HE230" s="228"/>
      <c r="HF230" s="228"/>
      <c r="HG230" s="228"/>
      <c r="HH230" s="228"/>
      <c r="HI230" s="228"/>
      <c r="HJ230" s="228"/>
      <c r="HK230" s="228"/>
      <c r="HL230" s="228"/>
      <c r="HM230" s="228"/>
      <c r="HN230" s="228"/>
      <c r="HO230" s="228"/>
      <c r="HP230" s="228"/>
      <c r="HQ230" s="228"/>
      <c r="HR230" s="228"/>
      <c r="HS230" s="228"/>
      <c r="HT230" s="228"/>
      <c r="HU230" s="228"/>
      <c r="HV230" s="228"/>
      <c r="HW230" s="228"/>
      <c r="HX230" s="228"/>
      <c r="HY230" s="228"/>
      <c r="HZ230" s="228"/>
      <c r="IA230" s="228"/>
      <c r="IB230" s="228"/>
      <c r="IC230" s="228"/>
      <c r="ID230" s="228"/>
      <c r="IE230" s="228"/>
      <c r="IF230" s="228"/>
      <c r="IG230" s="228"/>
      <c r="IH230" s="228"/>
      <c r="II230" s="228"/>
      <c r="IJ230" s="228"/>
      <c r="IK230" s="228"/>
      <c r="IL230" s="228"/>
      <c r="IM230" s="228"/>
      <c r="IN230" s="228"/>
      <c r="IO230" s="228"/>
      <c r="IP230" s="228"/>
      <c r="IQ230" s="228"/>
      <c r="IR230" s="228"/>
      <c r="IS230" s="228"/>
      <c r="IT230" s="228"/>
      <c r="IU230" s="228"/>
      <c r="IV230" s="228"/>
      <c r="IW230" s="228"/>
      <c r="IX230" s="228"/>
      <c r="IY230" s="228"/>
      <c r="IZ230" s="228"/>
      <c r="JA230" s="228"/>
      <c r="JB230" s="228"/>
      <c r="JC230" s="228"/>
      <c r="JD230" s="228"/>
      <c r="JE230" s="228"/>
      <c r="JF230" s="228"/>
      <c r="JG230" s="228"/>
      <c r="JH230" s="228"/>
      <c r="JI230" s="228"/>
      <c r="JJ230" s="228"/>
      <c r="JK230" s="228"/>
      <c r="JL230" s="228"/>
      <c r="JM230" s="228"/>
      <c r="JN230" s="228"/>
      <c r="JO230" s="228"/>
      <c r="JP230" s="228"/>
      <c r="JQ230" s="228"/>
      <c r="JR230" s="228"/>
      <c r="JS230" s="228"/>
      <c r="JT230" s="228"/>
      <c r="JU230" s="228"/>
      <c r="JV230" s="228"/>
      <c r="JW230" s="228"/>
      <c r="JX230" s="228"/>
      <c r="JY230" s="228"/>
      <c r="JZ230" s="228"/>
      <c r="KA230" s="228"/>
      <c r="KB230" s="228"/>
      <c r="KC230" s="228"/>
      <c r="KD230" s="228"/>
      <c r="KE230" s="228"/>
      <c r="KF230" s="228"/>
      <c r="KG230" s="228"/>
      <c r="KH230" s="228"/>
      <c r="KI230" s="228"/>
      <c r="KJ230" s="228"/>
      <c r="KK230" s="228"/>
      <c r="KL230" s="228"/>
      <c r="KM230" s="228"/>
      <c r="KN230" s="228"/>
      <c r="KO230" s="228"/>
      <c r="KP230" s="228"/>
      <c r="KQ230" s="228"/>
      <c r="KR230" s="228"/>
      <c r="KS230" s="228"/>
      <c r="KT230" s="228"/>
      <c r="KU230" s="228"/>
      <c r="KV230" s="228"/>
      <c r="KW230" s="479"/>
    </row>
    <row r="231" spans="1:309" s="226" customFormat="1" ht="21" customHeight="1">
      <c r="A231" s="109"/>
      <c r="B231" s="112">
        <v>225</v>
      </c>
      <c r="C231" s="53"/>
      <c r="D231" s="132" t="str">
        <f t="shared" ref="D231:D294" si="27">_xlfn.IFNA(VLOOKUP(C231,detailsof_programs,2,FALSE),"")</f>
        <v/>
      </c>
      <c r="E231" s="132" t="str">
        <f t="shared" si="23"/>
        <v/>
      </c>
      <c r="F231" s="132" t="str">
        <f t="shared" si="24"/>
        <v/>
      </c>
      <c r="G231" s="132" t="str">
        <f t="shared" si="25"/>
        <v/>
      </c>
      <c r="H231" s="213" t="str">
        <f t="shared" ref="H231:H294" si="28">_xlfn.IFNA(VLOOKUP(C231,detailsof_programs,3,FALSE),"")</f>
        <v/>
      </c>
      <c r="I231" s="227"/>
      <c r="J231" s="227"/>
      <c r="K231" s="227"/>
      <c r="L231" s="227"/>
      <c r="M231" s="227"/>
      <c r="N231" s="227"/>
      <c r="O231" s="227"/>
      <c r="P231" s="227"/>
      <c r="Q231" s="227"/>
      <c r="R231" s="227"/>
      <c r="S231" s="227"/>
      <c r="T231" s="227"/>
      <c r="U231" s="227"/>
      <c r="V231" s="227"/>
      <c r="W231" s="227"/>
      <c r="X231" s="227"/>
      <c r="Y231" s="227"/>
      <c r="Z231" s="227"/>
      <c r="AA231" s="227"/>
      <c r="AB231" s="227"/>
      <c r="AC231" s="227"/>
      <c r="AD231" s="227"/>
      <c r="AE231" s="227"/>
      <c r="AF231" s="227"/>
      <c r="AG231" s="227"/>
      <c r="AH231" s="227"/>
      <c r="AI231" s="227"/>
      <c r="AJ231" s="227"/>
      <c r="AK231" s="227"/>
      <c r="AL231" s="227"/>
      <c r="AM231" s="227"/>
      <c r="AN231" s="227"/>
      <c r="AO231" s="227"/>
      <c r="AP231" s="227"/>
      <c r="AQ231" s="227"/>
      <c r="AR231" s="227"/>
      <c r="AS231" s="227"/>
      <c r="AT231" s="227"/>
      <c r="AU231" s="227"/>
      <c r="AV231" s="227"/>
      <c r="AW231" s="227"/>
      <c r="AX231" s="227"/>
      <c r="AY231" s="227"/>
      <c r="AZ231" s="227"/>
      <c r="BA231" s="227"/>
      <c r="BB231" s="227"/>
      <c r="BC231" s="227"/>
      <c r="BD231" s="227"/>
      <c r="BE231" s="227"/>
      <c r="BF231" s="227"/>
      <c r="BG231" s="227"/>
      <c r="BH231" s="227"/>
      <c r="BI231" s="227"/>
      <c r="BJ231" s="227"/>
      <c r="BK231" s="227"/>
      <c r="BL231" s="227"/>
      <c r="BM231" s="227"/>
      <c r="BN231" s="227"/>
      <c r="BO231" s="227"/>
      <c r="BP231" s="227"/>
      <c r="BQ231" s="227"/>
      <c r="BR231" s="227"/>
      <c r="BS231" s="227"/>
      <c r="BT231" s="227"/>
      <c r="BU231" s="227"/>
      <c r="BV231" s="227"/>
      <c r="BW231" s="227"/>
      <c r="BX231" s="227"/>
      <c r="BY231" s="227"/>
      <c r="BZ231" s="227"/>
      <c r="CA231" s="227"/>
      <c r="CB231" s="227"/>
      <c r="CC231" s="227"/>
      <c r="CD231" s="227"/>
      <c r="CE231" s="227"/>
      <c r="CF231" s="227"/>
      <c r="CG231" s="227"/>
      <c r="CH231" s="227"/>
      <c r="CI231" s="227"/>
      <c r="CJ231" s="227"/>
      <c r="CK231" s="227"/>
      <c r="CL231" s="227"/>
      <c r="CM231" s="227"/>
      <c r="CN231" s="227"/>
      <c r="CO231" s="227"/>
      <c r="CP231" s="227"/>
      <c r="CQ231" s="227"/>
      <c r="CR231" s="227"/>
      <c r="CS231" s="227"/>
      <c r="CT231" s="227"/>
      <c r="CU231" s="227"/>
      <c r="CV231" s="227"/>
      <c r="CW231" s="227"/>
      <c r="CX231" s="227"/>
      <c r="CY231" s="227"/>
      <c r="CZ231" s="227"/>
      <c r="DA231" s="227"/>
      <c r="DB231" s="227"/>
      <c r="DC231" s="227"/>
      <c r="DD231" s="227"/>
      <c r="DE231" s="227"/>
      <c r="DF231" s="227"/>
      <c r="DG231" s="227"/>
      <c r="DH231" s="227"/>
      <c r="DI231" s="227"/>
      <c r="DJ231" s="227"/>
      <c r="DK231" s="227"/>
      <c r="DL231" s="227"/>
      <c r="DM231" s="227"/>
      <c r="DN231" s="227"/>
      <c r="DO231" s="227"/>
      <c r="DP231" s="227"/>
      <c r="DQ231" s="227"/>
      <c r="DR231" s="227"/>
      <c r="DS231" s="227"/>
      <c r="DT231" s="227"/>
      <c r="DU231" s="227"/>
      <c r="DV231" s="227"/>
      <c r="DW231" s="227"/>
      <c r="DX231" s="227"/>
      <c r="DY231" s="227"/>
      <c r="DZ231" s="227"/>
      <c r="EA231" s="227"/>
      <c r="EB231" s="227"/>
      <c r="EC231" s="227"/>
      <c r="ED231" s="227"/>
      <c r="EE231" s="227"/>
      <c r="EF231" s="227"/>
      <c r="EG231" s="227"/>
      <c r="EH231" s="227"/>
      <c r="EI231" s="227"/>
      <c r="EJ231" s="227"/>
      <c r="EK231" s="227"/>
      <c r="EL231" s="227"/>
      <c r="EM231" s="227"/>
      <c r="EN231" s="227"/>
      <c r="EO231" s="227"/>
      <c r="EP231" s="227"/>
      <c r="EQ231" s="227"/>
      <c r="ER231" s="227"/>
      <c r="ES231" s="227"/>
      <c r="ET231" s="227"/>
      <c r="EU231" s="227"/>
      <c r="EV231" s="227"/>
      <c r="EW231" s="227"/>
      <c r="EX231" s="227"/>
      <c r="EY231" s="227"/>
      <c r="EZ231" s="227"/>
      <c r="FA231" s="227"/>
      <c r="FB231" s="227"/>
      <c r="FC231" s="227"/>
      <c r="FD231" s="227"/>
      <c r="FE231" s="227"/>
      <c r="FF231" s="227"/>
      <c r="FG231" s="227"/>
      <c r="FH231" s="227"/>
      <c r="FI231" s="227"/>
      <c r="FJ231" s="227"/>
      <c r="FK231" s="227"/>
      <c r="FL231" s="227"/>
      <c r="FM231" s="227"/>
      <c r="FN231" s="227"/>
      <c r="FO231" s="227"/>
      <c r="FP231" s="227"/>
      <c r="FQ231" s="227"/>
      <c r="FR231" s="227"/>
      <c r="FS231" s="227"/>
      <c r="FT231" s="227"/>
      <c r="FU231" s="227"/>
      <c r="FV231" s="227"/>
      <c r="FW231" s="227"/>
      <c r="FX231" s="227"/>
      <c r="FY231" s="227"/>
      <c r="FZ231" s="227"/>
      <c r="GA231" s="227"/>
      <c r="GB231" s="227"/>
      <c r="GC231" s="227"/>
      <c r="GD231" s="227"/>
      <c r="GE231" s="227"/>
      <c r="GF231" s="227"/>
      <c r="GG231" s="227"/>
      <c r="GH231" s="227"/>
      <c r="GI231" s="227"/>
      <c r="GJ231" s="227"/>
      <c r="GK231" s="227"/>
      <c r="GL231" s="227"/>
      <c r="GM231" s="227"/>
      <c r="GN231" s="227"/>
      <c r="GO231" s="227"/>
      <c r="GP231" s="227"/>
      <c r="GQ231" s="227"/>
      <c r="GR231" s="227"/>
      <c r="GS231" s="227"/>
      <c r="GT231" s="227"/>
      <c r="GU231" s="227"/>
      <c r="GV231" s="227"/>
      <c r="GW231" s="227"/>
      <c r="GX231" s="227"/>
      <c r="GY231" s="227"/>
      <c r="GZ231" s="227"/>
      <c r="HA231" s="227"/>
      <c r="HB231" s="227"/>
      <c r="HC231" s="227"/>
      <c r="HD231" s="227"/>
      <c r="HE231" s="227"/>
      <c r="HF231" s="227"/>
      <c r="HG231" s="227"/>
      <c r="HH231" s="227"/>
      <c r="HI231" s="227"/>
      <c r="HJ231" s="227"/>
      <c r="HK231" s="227"/>
      <c r="HL231" s="227"/>
      <c r="HM231" s="227"/>
      <c r="HN231" s="227"/>
      <c r="HO231" s="227"/>
      <c r="HP231" s="227"/>
      <c r="HQ231" s="227"/>
      <c r="HR231" s="227"/>
      <c r="HS231" s="227"/>
      <c r="HT231" s="227"/>
      <c r="HU231" s="227"/>
      <c r="HV231" s="227"/>
      <c r="HW231" s="227"/>
      <c r="HX231" s="227"/>
      <c r="HY231" s="227"/>
      <c r="HZ231" s="227"/>
      <c r="IA231" s="227"/>
      <c r="IB231" s="227"/>
      <c r="IC231" s="227"/>
      <c r="ID231" s="227"/>
      <c r="IE231" s="227"/>
      <c r="IF231" s="227"/>
      <c r="IG231" s="227"/>
      <c r="IH231" s="227"/>
      <c r="II231" s="227"/>
      <c r="IJ231" s="227"/>
      <c r="IK231" s="227"/>
      <c r="IL231" s="227"/>
      <c r="IM231" s="227"/>
      <c r="IN231" s="227"/>
      <c r="IO231" s="227"/>
      <c r="IP231" s="227"/>
      <c r="IQ231" s="227"/>
      <c r="IR231" s="227"/>
      <c r="IS231" s="227"/>
      <c r="IT231" s="227"/>
      <c r="IU231" s="227"/>
      <c r="IV231" s="227"/>
      <c r="IW231" s="227"/>
      <c r="IX231" s="227"/>
      <c r="IY231" s="227"/>
      <c r="IZ231" s="227"/>
      <c r="JA231" s="227"/>
      <c r="JB231" s="227"/>
      <c r="JC231" s="227"/>
      <c r="JD231" s="227"/>
      <c r="JE231" s="227"/>
      <c r="JF231" s="227"/>
      <c r="JG231" s="227"/>
      <c r="JH231" s="227"/>
      <c r="JI231" s="227"/>
      <c r="JJ231" s="227"/>
      <c r="JK231" s="227"/>
      <c r="JL231" s="227"/>
      <c r="JM231" s="227"/>
      <c r="JN231" s="227"/>
      <c r="JO231" s="227"/>
      <c r="JP231" s="227"/>
      <c r="JQ231" s="227"/>
      <c r="JR231" s="227"/>
      <c r="JS231" s="227"/>
      <c r="JT231" s="227"/>
      <c r="JU231" s="227"/>
      <c r="JV231" s="227"/>
      <c r="JW231" s="227"/>
      <c r="JX231" s="227"/>
      <c r="JY231" s="227"/>
      <c r="JZ231" s="227"/>
      <c r="KA231" s="227"/>
      <c r="KB231" s="227"/>
      <c r="KC231" s="227"/>
      <c r="KD231" s="227"/>
      <c r="KE231" s="227"/>
      <c r="KF231" s="227"/>
      <c r="KG231" s="227"/>
      <c r="KH231" s="227"/>
      <c r="KI231" s="227"/>
      <c r="KJ231" s="227"/>
      <c r="KK231" s="227"/>
      <c r="KL231" s="227"/>
      <c r="KM231" s="227"/>
      <c r="KN231" s="227"/>
      <c r="KO231" s="227"/>
      <c r="KP231" s="227"/>
      <c r="KQ231" s="227"/>
      <c r="KR231" s="227"/>
      <c r="KS231" s="227"/>
      <c r="KT231" s="227"/>
      <c r="KU231" s="227"/>
      <c r="KV231" s="227"/>
      <c r="KW231" s="479"/>
    </row>
    <row r="232" spans="1:309" s="226" customFormat="1" ht="21" customHeight="1" thickBot="1">
      <c r="A232" s="109"/>
      <c r="B232" s="112">
        <v>226</v>
      </c>
      <c r="C232" s="116"/>
      <c r="D232" s="136" t="str">
        <f t="shared" si="27"/>
        <v/>
      </c>
      <c r="E232" s="138" t="str">
        <f t="shared" si="23"/>
        <v/>
      </c>
      <c r="F232" s="138" t="str">
        <f t="shared" si="24"/>
        <v/>
      </c>
      <c r="G232" s="138" t="str">
        <f t="shared" si="25"/>
        <v/>
      </c>
      <c r="H232" s="138" t="str">
        <f t="shared" si="28"/>
        <v/>
      </c>
      <c r="I232" s="228"/>
      <c r="J232" s="228"/>
      <c r="K232" s="228"/>
      <c r="L232" s="228"/>
      <c r="M232" s="228"/>
      <c r="N232" s="228"/>
      <c r="O232" s="228"/>
      <c r="P232" s="228"/>
      <c r="Q232" s="228"/>
      <c r="R232" s="228"/>
      <c r="S232" s="228"/>
      <c r="T232" s="228"/>
      <c r="U232" s="228"/>
      <c r="V232" s="228"/>
      <c r="W232" s="228"/>
      <c r="X232" s="228"/>
      <c r="Y232" s="228"/>
      <c r="Z232" s="228"/>
      <c r="AA232" s="228"/>
      <c r="AB232" s="228"/>
      <c r="AC232" s="228"/>
      <c r="AD232" s="228"/>
      <c r="AE232" s="228"/>
      <c r="AF232" s="228"/>
      <c r="AG232" s="228"/>
      <c r="AH232" s="228"/>
      <c r="AI232" s="228"/>
      <c r="AJ232" s="228"/>
      <c r="AK232" s="228"/>
      <c r="AL232" s="228"/>
      <c r="AM232" s="228"/>
      <c r="AN232" s="228"/>
      <c r="AO232" s="228"/>
      <c r="AP232" s="228"/>
      <c r="AQ232" s="228"/>
      <c r="AR232" s="228"/>
      <c r="AS232" s="228"/>
      <c r="AT232" s="228"/>
      <c r="AU232" s="228"/>
      <c r="AV232" s="228"/>
      <c r="AW232" s="228"/>
      <c r="AX232" s="228"/>
      <c r="AY232" s="228"/>
      <c r="AZ232" s="228"/>
      <c r="BA232" s="228"/>
      <c r="BB232" s="228"/>
      <c r="BC232" s="228"/>
      <c r="BD232" s="228"/>
      <c r="BE232" s="228"/>
      <c r="BF232" s="228"/>
      <c r="BG232" s="228"/>
      <c r="BH232" s="228"/>
      <c r="BI232" s="228"/>
      <c r="BJ232" s="228"/>
      <c r="BK232" s="228"/>
      <c r="BL232" s="228"/>
      <c r="BM232" s="228"/>
      <c r="BN232" s="228"/>
      <c r="BO232" s="228"/>
      <c r="BP232" s="228"/>
      <c r="BQ232" s="228"/>
      <c r="BR232" s="228"/>
      <c r="BS232" s="228"/>
      <c r="BT232" s="228"/>
      <c r="BU232" s="228"/>
      <c r="BV232" s="228"/>
      <c r="BW232" s="228"/>
      <c r="BX232" s="228"/>
      <c r="BY232" s="228"/>
      <c r="BZ232" s="228"/>
      <c r="CA232" s="228"/>
      <c r="CB232" s="228"/>
      <c r="CC232" s="228"/>
      <c r="CD232" s="228"/>
      <c r="CE232" s="228"/>
      <c r="CF232" s="228"/>
      <c r="CG232" s="228"/>
      <c r="CH232" s="228"/>
      <c r="CI232" s="228"/>
      <c r="CJ232" s="228"/>
      <c r="CK232" s="228"/>
      <c r="CL232" s="228"/>
      <c r="CM232" s="228"/>
      <c r="CN232" s="228"/>
      <c r="CO232" s="228"/>
      <c r="CP232" s="228"/>
      <c r="CQ232" s="228"/>
      <c r="CR232" s="228"/>
      <c r="CS232" s="228"/>
      <c r="CT232" s="228"/>
      <c r="CU232" s="228"/>
      <c r="CV232" s="228"/>
      <c r="CW232" s="228"/>
      <c r="CX232" s="228"/>
      <c r="CY232" s="228"/>
      <c r="CZ232" s="228"/>
      <c r="DA232" s="228"/>
      <c r="DB232" s="228"/>
      <c r="DC232" s="228"/>
      <c r="DD232" s="228"/>
      <c r="DE232" s="228"/>
      <c r="DF232" s="228"/>
      <c r="DG232" s="228"/>
      <c r="DH232" s="228"/>
      <c r="DI232" s="228"/>
      <c r="DJ232" s="228"/>
      <c r="DK232" s="228"/>
      <c r="DL232" s="228"/>
      <c r="DM232" s="228"/>
      <c r="DN232" s="228"/>
      <c r="DO232" s="228"/>
      <c r="DP232" s="228"/>
      <c r="DQ232" s="228"/>
      <c r="DR232" s="228"/>
      <c r="DS232" s="228"/>
      <c r="DT232" s="228"/>
      <c r="DU232" s="228"/>
      <c r="DV232" s="228"/>
      <c r="DW232" s="228"/>
      <c r="DX232" s="228"/>
      <c r="DY232" s="228"/>
      <c r="DZ232" s="228"/>
      <c r="EA232" s="228"/>
      <c r="EB232" s="228"/>
      <c r="EC232" s="228"/>
      <c r="ED232" s="228"/>
      <c r="EE232" s="228"/>
      <c r="EF232" s="228"/>
      <c r="EG232" s="228"/>
      <c r="EH232" s="228"/>
      <c r="EI232" s="228"/>
      <c r="EJ232" s="228"/>
      <c r="EK232" s="228"/>
      <c r="EL232" s="228"/>
      <c r="EM232" s="228"/>
      <c r="EN232" s="228"/>
      <c r="EO232" s="228"/>
      <c r="EP232" s="228"/>
      <c r="EQ232" s="228"/>
      <c r="ER232" s="228"/>
      <c r="ES232" s="228"/>
      <c r="ET232" s="228"/>
      <c r="EU232" s="228"/>
      <c r="EV232" s="228"/>
      <c r="EW232" s="228"/>
      <c r="EX232" s="228"/>
      <c r="EY232" s="228"/>
      <c r="EZ232" s="228"/>
      <c r="FA232" s="228"/>
      <c r="FB232" s="228"/>
      <c r="FC232" s="228"/>
      <c r="FD232" s="228"/>
      <c r="FE232" s="228"/>
      <c r="FF232" s="228"/>
      <c r="FG232" s="228"/>
      <c r="FH232" s="228"/>
      <c r="FI232" s="228"/>
      <c r="FJ232" s="228"/>
      <c r="FK232" s="228"/>
      <c r="FL232" s="228"/>
      <c r="FM232" s="228"/>
      <c r="FN232" s="228"/>
      <c r="FO232" s="228"/>
      <c r="FP232" s="228"/>
      <c r="FQ232" s="228"/>
      <c r="FR232" s="228"/>
      <c r="FS232" s="228"/>
      <c r="FT232" s="228"/>
      <c r="FU232" s="228"/>
      <c r="FV232" s="228"/>
      <c r="FW232" s="228"/>
      <c r="FX232" s="228"/>
      <c r="FY232" s="228"/>
      <c r="FZ232" s="228"/>
      <c r="GA232" s="228"/>
      <c r="GB232" s="228"/>
      <c r="GC232" s="228"/>
      <c r="GD232" s="228"/>
      <c r="GE232" s="228"/>
      <c r="GF232" s="228"/>
      <c r="GG232" s="228"/>
      <c r="GH232" s="228"/>
      <c r="GI232" s="228"/>
      <c r="GJ232" s="228"/>
      <c r="GK232" s="228"/>
      <c r="GL232" s="228"/>
      <c r="GM232" s="228"/>
      <c r="GN232" s="228"/>
      <c r="GO232" s="228"/>
      <c r="GP232" s="228"/>
      <c r="GQ232" s="228"/>
      <c r="GR232" s="228"/>
      <c r="GS232" s="228"/>
      <c r="GT232" s="228"/>
      <c r="GU232" s="228"/>
      <c r="GV232" s="228"/>
      <c r="GW232" s="228"/>
      <c r="GX232" s="228"/>
      <c r="GY232" s="228"/>
      <c r="GZ232" s="228"/>
      <c r="HA232" s="228"/>
      <c r="HB232" s="228"/>
      <c r="HC232" s="228"/>
      <c r="HD232" s="228"/>
      <c r="HE232" s="228"/>
      <c r="HF232" s="228"/>
      <c r="HG232" s="228"/>
      <c r="HH232" s="228"/>
      <c r="HI232" s="228"/>
      <c r="HJ232" s="228"/>
      <c r="HK232" s="228"/>
      <c r="HL232" s="228"/>
      <c r="HM232" s="228"/>
      <c r="HN232" s="228"/>
      <c r="HO232" s="228"/>
      <c r="HP232" s="228"/>
      <c r="HQ232" s="228"/>
      <c r="HR232" s="228"/>
      <c r="HS232" s="228"/>
      <c r="HT232" s="228"/>
      <c r="HU232" s="228"/>
      <c r="HV232" s="228"/>
      <c r="HW232" s="228"/>
      <c r="HX232" s="228"/>
      <c r="HY232" s="228"/>
      <c r="HZ232" s="228"/>
      <c r="IA232" s="228"/>
      <c r="IB232" s="228"/>
      <c r="IC232" s="228"/>
      <c r="ID232" s="228"/>
      <c r="IE232" s="228"/>
      <c r="IF232" s="228"/>
      <c r="IG232" s="228"/>
      <c r="IH232" s="228"/>
      <c r="II232" s="228"/>
      <c r="IJ232" s="228"/>
      <c r="IK232" s="228"/>
      <c r="IL232" s="228"/>
      <c r="IM232" s="228"/>
      <c r="IN232" s="228"/>
      <c r="IO232" s="228"/>
      <c r="IP232" s="228"/>
      <c r="IQ232" s="228"/>
      <c r="IR232" s="228"/>
      <c r="IS232" s="228"/>
      <c r="IT232" s="228"/>
      <c r="IU232" s="228"/>
      <c r="IV232" s="228"/>
      <c r="IW232" s="228"/>
      <c r="IX232" s="228"/>
      <c r="IY232" s="228"/>
      <c r="IZ232" s="228"/>
      <c r="JA232" s="228"/>
      <c r="JB232" s="228"/>
      <c r="JC232" s="228"/>
      <c r="JD232" s="228"/>
      <c r="JE232" s="228"/>
      <c r="JF232" s="228"/>
      <c r="JG232" s="228"/>
      <c r="JH232" s="228"/>
      <c r="JI232" s="228"/>
      <c r="JJ232" s="228"/>
      <c r="JK232" s="228"/>
      <c r="JL232" s="228"/>
      <c r="JM232" s="228"/>
      <c r="JN232" s="228"/>
      <c r="JO232" s="228"/>
      <c r="JP232" s="228"/>
      <c r="JQ232" s="228"/>
      <c r="JR232" s="228"/>
      <c r="JS232" s="228"/>
      <c r="JT232" s="228"/>
      <c r="JU232" s="228"/>
      <c r="JV232" s="228"/>
      <c r="JW232" s="228"/>
      <c r="JX232" s="228"/>
      <c r="JY232" s="228"/>
      <c r="JZ232" s="228"/>
      <c r="KA232" s="228"/>
      <c r="KB232" s="228"/>
      <c r="KC232" s="228"/>
      <c r="KD232" s="228"/>
      <c r="KE232" s="228"/>
      <c r="KF232" s="228"/>
      <c r="KG232" s="228"/>
      <c r="KH232" s="228"/>
      <c r="KI232" s="228"/>
      <c r="KJ232" s="228"/>
      <c r="KK232" s="228"/>
      <c r="KL232" s="228"/>
      <c r="KM232" s="228"/>
      <c r="KN232" s="228"/>
      <c r="KO232" s="228"/>
      <c r="KP232" s="228"/>
      <c r="KQ232" s="228"/>
      <c r="KR232" s="228"/>
      <c r="KS232" s="228"/>
      <c r="KT232" s="228"/>
      <c r="KU232" s="228"/>
      <c r="KV232" s="228"/>
      <c r="KW232" s="479"/>
    </row>
    <row r="233" spans="1:309" s="226" customFormat="1" ht="21" customHeight="1">
      <c r="A233" s="109"/>
      <c r="B233" s="112">
        <v>227</v>
      </c>
      <c r="C233" s="53"/>
      <c r="D233" s="132" t="str">
        <f t="shared" si="27"/>
        <v/>
      </c>
      <c r="E233" s="132" t="str">
        <f t="shared" si="23"/>
        <v/>
      </c>
      <c r="F233" s="132" t="str">
        <f t="shared" si="24"/>
        <v/>
      </c>
      <c r="G233" s="132" t="str">
        <f t="shared" si="25"/>
        <v/>
      </c>
      <c r="H233" s="213" t="str">
        <f t="shared" si="28"/>
        <v/>
      </c>
      <c r="I233" s="227"/>
      <c r="J233" s="227"/>
      <c r="K233" s="227"/>
      <c r="L233" s="227"/>
      <c r="M233" s="227"/>
      <c r="N233" s="227"/>
      <c r="O233" s="227"/>
      <c r="P233" s="227"/>
      <c r="Q233" s="227"/>
      <c r="R233" s="227"/>
      <c r="S233" s="227"/>
      <c r="T233" s="227"/>
      <c r="U233" s="227"/>
      <c r="V233" s="227"/>
      <c r="W233" s="227"/>
      <c r="X233" s="227"/>
      <c r="Y233" s="227"/>
      <c r="Z233" s="227"/>
      <c r="AA233" s="227"/>
      <c r="AB233" s="227"/>
      <c r="AC233" s="227"/>
      <c r="AD233" s="227"/>
      <c r="AE233" s="227"/>
      <c r="AF233" s="227"/>
      <c r="AG233" s="227"/>
      <c r="AH233" s="227"/>
      <c r="AI233" s="227"/>
      <c r="AJ233" s="22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  <c r="AY233" s="227"/>
      <c r="AZ233" s="227"/>
      <c r="BA233" s="227"/>
      <c r="BB233" s="227"/>
      <c r="BC233" s="227"/>
      <c r="BD233" s="227"/>
      <c r="BE233" s="227"/>
      <c r="BF233" s="227"/>
      <c r="BG233" s="227"/>
      <c r="BH233" s="227"/>
      <c r="BI233" s="227"/>
      <c r="BJ233" s="227"/>
      <c r="BK233" s="227"/>
      <c r="BL233" s="227"/>
      <c r="BM233" s="227"/>
      <c r="BN233" s="227"/>
      <c r="BO233" s="227"/>
      <c r="BP233" s="227"/>
      <c r="BQ233" s="227"/>
      <c r="BR233" s="227"/>
      <c r="BS233" s="227"/>
      <c r="BT233" s="227"/>
      <c r="BU233" s="227"/>
      <c r="BV233" s="227"/>
      <c r="BW233" s="227"/>
      <c r="BX233" s="227"/>
      <c r="BY233" s="227"/>
      <c r="BZ233" s="227"/>
      <c r="CA233" s="227"/>
      <c r="CB233" s="227"/>
      <c r="CC233" s="227"/>
      <c r="CD233" s="227"/>
      <c r="CE233" s="227"/>
      <c r="CF233" s="227"/>
      <c r="CG233" s="227"/>
      <c r="CH233" s="227"/>
      <c r="CI233" s="227"/>
      <c r="CJ233" s="227"/>
      <c r="CK233" s="227"/>
      <c r="CL233" s="227"/>
      <c r="CM233" s="227"/>
      <c r="CN233" s="227"/>
      <c r="CO233" s="227"/>
      <c r="CP233" s="227"/>
      <c r="CQ233" s="227"/>
      <c r="CR233" s="227"/>
      <c r="CS233" s="227"/>
      <c r="CT233" s="227"/>
      <c r="CU233" s="227"/>
      <c r="CV233" s="227"/>
      <c r="CW233" s="227"/>
      <c r="CX233" s="227"/>
      <c r="CY233" s="227"/>
      <c r="CZ233" s="227"/>
      <c r="DA233" s="227"/>
      <c r="DB233" s="227"/>
      <c r="DC233" s="227"/>
      <c r="DD233" s="227"/>
      <c r="DE233" s="227"/>
      <c r="DF233" s="227"/>
      <c r="DG233" s="227"/>
      <c r="DH233" s="227"/>
      <c r="DI233" s="227"/>
      <c r="DJ233" s="227"/>
      <c r="DK233" s="227"/>
      <c r="DL233" s="227"/>
      <c r="DM233" s="227"/>
      <c r="DN233" s="227"/>
      <c r="DO233" s="227"/>
      <c r="DP233" s="227"/>
      <c r="DQ233" s="227"/>
      <c r="DR233" s="227"/>
      <c r="DS233" s="227"/>
      <c r="DT233" s="227"/>
      <c r="DU233" s="227"/>
      <c r="DV233" s="227"/>
      <c r="DW233" s="227"/>
      <c r="DX233" s="227"/>
      <c r="DY233" s="227"/>
      <c r="DZ233" s="227"/>
      <c r="EA233" s="227"/>
      <c r="EB233" s="227"/>
      <c r="EC233" s="227"/>
      <c r="ED233" s="227"/>
      <c r="EE233" s="227"/>
      <c r="EF233" s="227"/>
      <c r="EG233" s="227"/>
      <c r="EH233" s="227"/>
      <c r="EI233" s="227"/>
      <c r="EJ233" s="227"/>
      <c r="EK233" s="227"/>
      <c r="EL233" s="227"/>
      <c r="EM233" s="227"/>
      <c r="EN233" s="227"/>
      <c r="EO233" s="227"/>
      <c r="EP233" s="227"/>
      <c r="EQ233" s="227"/>
      <c r="ER233" s="227"/>
      <c r="ES233" s="227"/>
      <c r="ET233" s="227"/>
      <c r="EU233" s="227"/>
      <c r="EV233" s="227"/>
      <c r="EW233" s="227"/>
      <c r="EX233" s="227"/>
      <c r="EY233" s="227"/>
      <c r="EZ233" s="227"/>
      <c r="FA233" s="227"/>
      <c r="FB233" s="227"/>
      <c r="FC233" s="227"/>
      <c r="FD233" s="227"/>
      <c r="FE233" s="227"/>
      <c r="FF233" s="227"/>
      <c r="FG233" s="227"/>
      <c r="FH233" s="227"/>
      <c r="FI233" s="227"/>
      <c r="FJ233" s="227"/>
      <c r="FK233" s="227"/>
      <c r="FL233" s="227"/>
      <c r="FM233" s="227"/>
      <c r="FN233" s="227"/>
      <c r="FO233" s="227"/>
      <c r="FP233" s="227"/>
      <c r="FQ233" s="227"/>
      <c r="FR233" s="227"/>
      <c r="FS233" s="227"/>
      <c r="FT233" s="227"/>
      <c r="FU233" s="227"/>
      <c r="FV233" s="227"/>
      <c r="FW233" s="227"/>
      <c r="FX233" s="227"/>
      <c r="FY233" s="227"/>
      <c r="FZ233" s="227"/>
      <c r="GA233" s="227"/>
      <c r="GB233" s="227"/>
      <c r="GC233" s="227"/>
      <c r="GD233" s="227"/>
      <c r="GE233" s="227"/>
      <c r="GF233" s="227"/>
      <c r="GG233" s="227"/>
      <c r="GH233" s="227"/>
      <c r="GI233" s="227"/>
      <c r="GJ233" s="227"/>
      <c r="GK233" s="227"/>
      <c r="GL233" s="227"/>
      <c r="GM233" s="227"/>
      <c r="GN233" s="227"/>
      <c r="GO233" s="227"/>
      <c r="GP233" s="227"/>
      <c r="GQ233" s="227"/>
      <c r="GR233" s="227"/>
      <c r="GS233" s="227"/>
      <c r="GT233" s="227"/>
      <c r="GU233" s="227"/>
      <c r="GV233" s="227"/>
      <c r="GW233" s="227"/>
      <c r="GX233" s="227"/>
      <c r="GY233" s="227"/>
      <c r="GZ233" s="227"/>
      <c r="HA233" s="227"/>
      <c r="HB233" s="227"/>
      <c r="HC233" s="227"/>
      <c r="HD233" s="227"/>
      <c r="HE233" s="227"/>
      <c r="HF233" s="227"/>
      <c r="HG233" s="227"/>
      <c r="HH233" s="227"/>
      <c r="HI233" s="227"/>
      <c r="HJ233" s="227"/>
      <c r="HK233" s="227"/>
      <c r="HL233" s="227"/>
      <c r="HM233" s="227"/>
      <c r="HN233" s="227"/>
      <c r="HO233" s="227"/>
      <c r="HP233" s="227"/>
      <c r="HQ233" s="227"/>
      <c r="HR233" s="227"/>
      <c r="HS233" s="227"/>
      <c r="HT233" s="227"/>
      <c r="HU233" s="227"/>
      <c r="HV233" s="227"/>
      <c r="HW233" s="227"/>
      <c r="HX233" s="227"/>
      <c r="HY233" s="227"/>
      <c r="HZ233" s="227"/>
      <c r="IA233" s="227"/>
      <c r="IB233" s="227"/>
      <c r="IC233" s="227"/>
      <c r="ID233" s="227"/>
      <c r="IE233" s="227"/>
      <c r="IF233" s="227"/>
      <c r="IG233" s="227"/>
      <c r="IH233" s="227"/>
      <c r="II233" s="227"/>
      <c r="IJ233" s="227"/>
      <c r="IK233" s="227"/>
      <c r="IL233" s="227"/>
      <c r="IM233" s="227"/>
      <c r="IN233" s="227"/>
      <c r="IO233" s="227"/>
      <c r="IP233" s="227"/>
      <c r="IQ233" s="227"/>
      <c r="IR233" s="227"/>
      <c r="IS233" s="227"/>
      <c r="IT233" s="227"/>
      <c r="IU233" s="227"/>
      <c r="IV233" s="227"/>
      <c r="IW233" s="227"/>
      <c r="IX233" s="227"/>
      <c r="IY233" s="227"/>
      <c r="IZ233" s="227"/>
      <c r="JA233" s="227"/>
      <c r="JB233" s="227"/>
      <c r="JC233" s="227"/>
      <c r="JD233" s="227"/>
      <c r="JE233" s="227"/>
      <c r="JF233" s="227"/>
      <c r="JG233" s="227"/>
      <c r="JH233" s="227"/>
      <c r="JI233" s="227"/>
      <c r="JJ233" s="227"/>
      <c r="JK233" s="227"/>
      <c r="JL233" s="227"/>
      <c r="JM233" s="227"/>
      <c r="JN233" s="227"/>
      <c r="JO233" s="227"/>
      <c r="JP233" s="227"/>
      <c r="JQ233" s="227"/>
      <c r="JR233" s="227"/>
      <c r="JS233" s="227"/>
      <c r="JT233" s="227"/>
      <c r="JU233" s="227"/>
      <c r="JV233" s="227"/>
      <c r="JW233" s="227"/>
      <c r="JX233" s="227"/>
      <c r="JY233" s="227"/>
      <c r="JZ233" s="227"/>
      <c r="KA233" s="227"/>
      <c r="KB233" s="227"/>
      <c r="KC233" s="227"/>
      <c r="KD233" s="227"/>
      <c r="KE233" s="227"/>
      <c r="KF233" s="227"/>
      <c r="KG233" s="227"/>
      <c r="KH233" s="227"/>
      <c r="KI233" s="227"/>
      <c r="KJ233" s="227"/>
      <c r="KK233" s="227"/>
      <c r="KL233" s="227"/>
      <c r="KM233" s="227"/>
      <c r="KN233" s="227"/>
      <c r="KO233" s="227"/>
      <c r="KP233" s="227"/>
      <c r="KQ233" s="227"/>
      <c r="KR233" s="227"/>
      <c r="KS233" s="227"/>
      <c r="KT233" s="227"/>
      <c r="KU233" s="227"/>
      <c r="KV233" s="227"/>
      <c r="KW233" s="479"/>
    </row>
    <row r="234" spans="1:309" s="226" customFormat="1" ht="21" customHeight="1" thickBot="1">
      <c r="A234" s="109"/>
      <c r="B234" s="112">
        <v>228</v>
      </c>
      <c r="C234" s="116"/>
      <c r="D234" s="136" t="str">
        <f t="shared" si="27"/>
        <v/>
      </c>
      <c r="E234" s="138" t="str">
        <f t="shared" si="23"/>
        <v/>
      </c>
      <c r="F234" s="138" t="str">
        <f t="shared" si="24"/>
        <v/>
      </c>
      <c r="G234" s="138" t="str">
        <f t="shared" si="25"/>
        <v/>
      </c>
      <c r="H234" s="138" t="str">
        <f t="shared" si="28"/>
        <v/>
      </c>
      <c r="I234" s="228"/>
      <c r="J234" s="228"/>
      <c r="K234" s="228"/>
      <c r="L234" s="228"/>
      <c r="M234" s="228"/>
      <c r="N234" s="228"/>
      <c r="O234" s="228"/>
      <c r="P234" s="228"/>
      <c r="Q234" s="228"/>
      <c r="R234" s="228"/>
      <c r="S234" s="228"/>
      <c r="T234" s="228"/>
      <c r="U234" s="228"/>
      <c r="V234" s="228"/>
      <c r="W234" s="228"/>
      <c r="X234" s="228"/>
      <c r="Y234" s="228"/>
      <c r="Z234" s="228"/>
      <c r="AA234" s="228"/>
      <c r="AB234" s="228"/>
      <c r="AC234" s="228"/>
      <c r="AD234" s="228"/>
      <c r="AE234" s="228"/>
      <c r="AF234" s="228"/>
      <c r="AG234" s="228"/>
      <c r="AH234" s="228"/>
      <c r="AI234" s="228"/>
      <c r="AJ234" s="228"/>
      <c r="AK234" s="228"/>
      <c r="AL234" s="228"/>
      <c r="AM234" s="228"/>
      <c r="AN234" s="228"/>
      <c r="AO234" s="228"/>
      <c r="AP234" s="228"/>
      <c r="AQ234" s="228"/>
      <c r="AR234" s="228"/>
      <c r="AS234" s="228"/>
      <c r="AT234" s="228"/>
      <c r="AU234" s="228"/>
      <c r="AV234" s="228"/>
      <c r="AW234" s="228"/>
      <c r="AX234" s="228"/>
      <c r="AY234" s="228"/>
      <c r="AZ234" s="228"/>
      <c r="BA234" s="228"/>
      <c r="BB234" s="228"/>
      <c r="BC234" s="228"/>
      <c r="BD234" s="228"/>
      <c r="BE234" s="228"/>
      <c r="BF234" s="228"/>
      <c r="BG234" s="228"/>
      <c r="BH234" s="228"/>
      <c r="BI234" s="228"/>
      <c r="BJ234" s="228"/>
      <c r="BK234" s="228"/>
      <c r="BL234" s="228"/>
      <c r="BM234" s="228"/>
      <c r="BN234" s="228"/>
      <c r="BO234" s="228"/>
      <c r="BP234" s="228"/>
      <c r="BQ234" s="228"/>
      <c r="BR234" s="228"/>
      <c r="BS234" s="228"/>
      <c r="BT234" s="228"/>
      <c r="BU234" s="228"/>
      <c r="BV234" s="228"/>
      <c r="BW234" s="228"/>
      <c r="BX234" s="228"/>
      <c r="BY234" s="228"/>
      <c r="BZ234" s="228"/>
      <c r="CA234" s="228"/>
      <c r="CB234" s="228"/>
      <c r="CC234" s="228"/>
      <c r="CD234" s="228"/>
      <c r="CE234" s="228"/>
      <c r="CF234" s="228"/>
      <c r="CG234" s="228"/>
      <c r="CH234" s="228"/>
      <c r="CI234" s="228"/>
      <c r="CJ234" s="228"/>
      <c r="CK234" s="228"/>
      <c r="CL234" s="228"/>
      <c r="CM234" s="228"/>
      <c r="CN234" s="228"/>
      <c r="CO234" s="228"/>
      <c r="CP234" s="228"/>
      <c r="CQ234" s="228"/>
      <c r="CR234" s="228"/>
      <c r="CS234" s="228"/>
      <c r="CT234" s="228"/>
      <c r="CU234" s="228"/>
      <c r="CV234" s="228"/>
      <c r="CW234" s="228"/>
      <c r="CX234" s="228"/>
      <c r="CY234" s="228"/>
      <c r="CZ234" s="228"/>
      <c r="DA234" s="228"/>
      <c r="DB234" s="228"/>
      <c r="DC234" s="228"/>
      <c r="DD234" s="228"/>
      <c r="DE234" s="228"/>
      <c r="DF234" s="228"/>
      <c r="DG234" s="228"/>
      <c r="DH234" s="228"/>
      <c r="DI234" s="228"/>
      <c r="DJ234" s="228"/>
      <c r="DK234" s="228"/>
      <c r="DL234" s="228"/>
      <c r="DM234" s="228"/>
      <c r="DN234" s="228"/>
      <c r="DO234" s="228"/>
      <c r="DP234" s="228"/>
      <c r="DQ234" s="228"/>
      <c r="DR234" s="228"/>
      <c r="DS234" s="228"/>
      <c r="DT234" s="228"/>
      <c r="DU234" s="228"/>
      <c r="DV234" s="228"/>
      <c r="DW234" s="228"/>
      <c r="DX234" s="228"/>
      <c r="DY234" s="228"/>
      <c r="DZ234" s="228"/>
      <c r="EA234" s="228"/>
      <c r="EB234" s="228"/>
      <c r="EC234" s="228"/>
      <c r="ED234" s="228"/>
      <c r="EE234" s="228"/>
      <c r="EF234" s="228"/>
      <c r="EG234" s="228"/>
      <c r="EH234" s="228"/>
      <c r="EI234" s="228"/>
      <c r="EJ234" s="228"/>
      <c r="EK234" s="228"/>
      <c r="EL234" s="228"/>
      <c r="EM234" s="228"/>
      <c r="EN234" s="228"/>
      <c r="EO234" s="228"/>
      <c r="EP234" s="228"/>
      <c r="EQ234" s="228"/>
      <c r="ER234" s="228"/>
      <c r="ES234" s="228"/>
      <c r="ET234" s="228"/>
      <c r="EU234" s="228"/>
      <c r="EV234" s="228"/>
      <c r="EW234" s="228"/>
      <c r="EX234" s="228"/>
      <c r="EY234" s="228"/>
      <c r="EZ234" s="228"/>
      <c r="FA234" s="228"/>
      <c r="FB234" s="228"/>
      <c r="FC234" s="228"/>
      <c r="FD234" s="228"/>
      <c r="FE234" s="228"/>
      <c r="FF234" s="228"/>
      <c r="FG234" s="228"/>
      <c r="FH234" s="228"/>
      <c r="FI234" s="228"/>
      <c r="FJ234" s="228"/>
      <c r="FK234" s="228"/>
      <c r="FL234" s="228"/>
      <c r="FM234" s="228"/>
      <c r="FN234" s="228"/>
      <c r="FO234" s="228"/>
      <c r="FP234" s="228"/>
      <c r="FQ234" s="228"/>
      <c r="FR234" s="228"/>
      <c r="FS234" s="228"/>
      <c r="FT234" s="228"/>
      <c r="FU234" s="228"/>
      <c r="FV234" s="228"/>
      <c r="FW234" s="228"/>
      <c r="FX234" s="228"/>
      <c r="FY234" s="228"/>
      <c r="FZ234" s="228"/>
      <c r="GA234" s="228"/>
      <c r="GB234" s="228"/>
      <c r="GC234" s="228"/>
      <c r="GD234" s="228"/>
      <c r="GE234" s="228"/>
      <c r="GF234" s="228"/>
      <c r="GG234" s="228"/>
      <c r="GH234" s="228"/>
      <c r="GI234" s="228"/>
      <c r="GJ234" s="228"/>
      <c r="GK234" s="228"/>
      <c r="GL234" s="228"/>
      <c r="GM234" s="228"/>
      <c r="GN234" s="228"/>
      <c r="GO234" s="228"/>
      <c r="GP234" s="228"/>
      <c r="GQ234" s="228"/>
      <c r="GR234" s="228"/>
      <c r="GS234" s="228"/>
      <c r="GT234" s="228"/>
      <c r="GU234" s="228"/>
      <c r="GV234" s="228"/>
      <c r="GW234" s="228"/>
      <c r="GX234" s="228"/>
      <c r="GY234" s="228"/>
      <c r="GZ234" s="228"/>
      <c r="HA234" s="228"/>
      <c r="HB234" s="228"/>
      <c r="HC234" s="228"/>
      <c r="HD234" s="228"/>
      <c r="HE234" s="228"/>
      <c r="HF234" s="228"/>
      <c r="HG234" s="228"/>
      <c r="HH234" s="228"/>
      <c r="HI234" s="228"/>
      <c r="HJ234" s="228"/>
      <c r="HK234" s="228"/>
      <c r="HL234" s="228"/>
      <c r="HM234" s="228"/>
      <c r="HN234" s="228"/>
      <c r="HO234" s="228"/>
      <c r="HP234" s="228"/>
      <c r="HQ234" s="228"/>
      <c r="HR234" s="228"/>
      <c r="HS234" s="228"/>
      <c r="HT234" s="228"/>
      <c r="HU234" s="228"/>
      <c r="HV234" s="228"/>
      <c r="HW234" s="228"/>
      <c r="HX234" s="228"/>
      <c r="HY234" s="228"/>
      <c r="HZ234" s="228"/>
      <c r="IA234" s="228"/>
      <c r="IB234" s="228"/>
      <c r="IC234" s="228"/>
      <c r="ID234" s="228"/>
      <c r="IE234" s="228"/>
      <c r="IF234" s="228"/>
      <c r="IG234" s="228"/>
      <c r="IH234" s="228"/>
      <c r="II234" s="228"/>
      <c r="IJ234" s="228"/>
      <c r="IK234" s="228"/>
      <c r="IL234" s="228"/>
      <c r="IM234" s="228"/>
      <c r="IN234" s="228"/>
      <c r="IO234" s="228"/>
      <c r="IP234" s="228"/>
      <c r="IQ234" s="228"/>
      <c r="IR234" s="228"/>
      <c r="IS234" s="228"/>
      <c r="IT234" s="228"/>
      <c r="IU234" s="228"/>
      <c r="IV234" s="228"/>
      <c r="IW234" s="228"/>
      <c r="IX234" s="228"/>
      <c r="IY234" s="228"/>
      <c r="IZ234" s="228"/>
      <c r="JA234" s="228"/>
      <c r="JB234" s="228"/>
      <c r="JC234" s="228"/>
      <c r="JD234" s="228"/>
      <c r="JE234" s="228"/>
      <c r="JF234" s="228"/>
      <c r="JG234" s="228"/>
      <c r="JH234" s="228"/>
      <c r="JI234" s="228"/>
      <c r="JJ234" s="228"/>
      <c r="JK234" s="228"/>
      <c r="JL234" s="228"/>
      <c r="JM234" s="228"/>
      <c r="JN234" s="228"/>
      <c r="JO234" s="228"/>
      <c r="JP234" s="228"/>
      <c r="JQ234" s="228"/>
      <c r="JR234" s="228"/>
      <c r="JS234" s="228"/>
      <c r="JT234" s="228"/>
      <c r="JU234" s="228"/>
      <c r="JV234" s="228"/>
      <c r="JW234" s="228"/>
      <c r="JX234" s="228"/>
      <c r="JY234" s="228"/>
      <c r="JZ234" s="228"/>
      <c r="KA234" s="228"/>
      <c r="KB234" s="228"/>
      <c r="KC234" s="228"/>
      <c r="KD234" s="228"/>
      <c r="KE234" s="228"/>
      <c r="KF234" s="228"/>
      <c r="KG234" s="228"/>
      <c r="KH234" s="228"/>
      <c r="KI234" s="228"/>
      <c r="KJ234" s="228"/>
      <c r="KK234" s="228"/>
      <c r="KL234" s="228"/>
      <c r="KM234" s="228"/>
      <c r="KN234" s="228"/>
      <c r="KO234" s="228"/>
      <c r="KP234" s="228"/>
      <c r="KQ234" s="228"/>
      <c r="KR234" s="228"/>
      <c r="KS234" s="228"/>
      <c r="KT234" s="228"/>
      <c r="KU234" s="228"/>
      <c r="KV234" s="228"/>
      <c r="KW234" s="479"/>
    </row>
    <row r="235" spans="1:309" s="226" customFormat="1" ht="21" customHeight="1">
      <c r="A235" s="109"/>
      <c r="B235" s="112">
        <v>229</v>
      </c>
      <c r="C235" s="53"/>
      <c r="D235" s="132" t="str">
        <f t="shared" si="27"/>
        <v/>
      </c>
      <c r="E235" s="132" t="str">
        <f t="shared" si="23"/>
        <v/>
      </c>
      <c r="F235" s="132" t="str">
        <f t="shared" si="24"/>
        <v/>
      </c>
      <c r="G235" s="132" t="str">
        <f t="shared" si="25"/>
        <v/>
      </c>
      <c r="H235" s="213" t="str">
        <f t="shared" si="28"/>
        <v/>
      </c>
      <c r="I235" s="227"/>
      <c r="J235" s="227"/>
      <c r="K235" s="227"/>
      <c r="L235" s="227"/>
      <c r="M235" s="227"/>
      <c r="N235" s="227"/>
      <c r="O235" s="227"/>
      <c r="P235" s="227"/>
      <c r="Q235" s="227"/>
      <c r="R235" s="227"/>
      <c r="S235" s="227"/>
      <c r="T235" s="227"/>
      <c r="U235" s="227"/>
      <c r="V235" s="227"/>
      <c r="W235" s="227"/>
      <c r="X235" s="227"/>
      <c r="Y235" s="227"/>
      <c r="Z235" s="227"/>
      <c r="AA235" s="227"/>
      <c r="AB235" s="227"/>
      <c r="AC235" s="227"/>
      <c r="AD235" s="227"/>
      <c r="AE235" s="227"/>
      <c r="AF235" s="227"/>
      <c r="AG235" s="227"/>
      <c r="AH235" s="227"/>
      <c r="AI235" s="227"/>
      <c r="AJ235" s="227"/>
      <c r="AK235" s="227"/>
      <c r="AL235" s="227"/>
      <c r="AM235" s="227"/>
      <c r="AN235" s="227"/>
      <c r="AO235" s="227"/>
      <c r="AP235" s="227"/>
      <c r="AQ235" s="227"/>
      <c r="AR235" s="227"/>
      <c r="AS235" s="227"/>
      <c r="AT235" s="227"/>
      <c r="AU235" s="227"/>
      <c r="AV235" s="227"/>
      <c r="AW235" s="227"/>
      <c r="AX235" s="227"/>
      <c r="AY235" s="227"/>
      <c r="AZ235" s="227"/>
      <c r="BA235" s="227"/>
      <c r="BB235" s="227"/>
      <c r="BC235" s="227"/>
      <c r="BD235" s="227"/>
      <c r="BE235" s="227"/>
      <c r="BF235" s="227"/>
      <c r="BG235" s="227"/>
      <c r="BH235" s="227"/>
      <c r="BI235" s="227"/>
      <c r="BJ235" s="227"/>
      <c r="BK235" s="227"/>
      <c r="BL235" s="227"/>
      <c r="BM235" s="227"/>
      <c r="BN235" s="227"/>
      <c r="BO235" s="227"/>
      <c r="BP235" s="227"/>
      <c r="BQ235" s="227"/>
      <c r="BR235" s="227"/>
      <c r="BS235" s="227"/>
      <c r="BT235" s="227"/>
      <c r="BU235" s="227"/>
      <c r="BV235" s="227"/>
      <c r="BW235" s="227"/>
      <c r="BX235" s="227"/>
      <c r="BY235" s="227"/>
      <c r="BZ235" s="227"/>
      <c r="CA235" s="227"/>
      <c r="CB235" s="227"/>
      <c r="CC235" s="227"/>
      <c r="CD235" s="227"/>
      <c r="CE235" s="227"/>
      <c r="CF235" s="227"/>
      <c r="CG235" s="227"/>
      <c r="CH235" s="227"/>
      <c r="CI235" s="227"/>
      <c r="CJ235" s="227"/>
      <c r="CK235" s="227"/>
      <c r="CL235" s="227"/>
      <c r="CM235" s="227"/>
      <c r="CN235" s="227"/>
      <c r="CO235" s="227"/>
      <c r="CP235" s="227"/>
      <c r="CQ235" s="227"/>
      <c r="CR235" s="227"/>
      <c r="CS235" s="227"/>
      <c r="CT235" s="227"/>
      <c r="CU235" s="227"/>
      <c r="CV235" s="227"/>
      <c r="CW235" s="227"/>
      <c r="CX235" s="227"/>
      <c r="CY235" s="227"/>
      <c r="CZ235" s="227"/>
      <c r="DA235" s="227"/>
      <c r="DB235" s="227"/>
      <c r="DC235" s="227"/>
      <c r="DD235" s="227"/>
      <c r="DE235" s="227"/>
      <c r="DF235" s="227"/>
      <c r="DG235" s="227"/>
      <c r="DH235" s="227"/>
      <c r="DI235" s="227"/>
      <c r="DJ235" s="227"/>
      <c r="DK235" s="227"/>
      <c r="DL235" s="227"/>
      <c r="DM235" s="227"/>
      <c r="DN235" s="227"/>
      <c r="DO235" s="227"/>
      <c r="DP235" s="227"/>
      <c r="DQ235" s="227"/>
      <c r="DR235" s="227"/>
      <c r="DS235" s="227"/>
      <c r="DT235" s="227"/>
      <c r="DU235" s="227"/>
      <c r="DV235" s="227"/>
      <c r="DW235" s="227"/>
      <c r="DX235" s="227"/>
      <c r="DY235" s="227"/>
      <c r="DZ235" s="227"/>
      <c r="EA235" s="227"/>
      <c r="EB235" s="227"/>
      <c r="EC235" s="227"/>
      <c r="ED235" s="227"/>
      <c r="EE235" s="227"/>
      <c r="EF235" s="227"/>
      <c r="EG235" s="227"/>
      <c r="EH235" s="227"/>
      <c r="EI235" s="227"/>
      <c r="EJ235" s="227"/>
      <c r="EK235" s="227"/>
      <c r="EL235" s="227"/>
      <c r="EM235" s="227"/>
      <c r="EN235" s="227"/>
      <c r="EO235" s="227"/>
      <c r="EP235" s="227"/>
      <c r="EQ235" s="227"/>
      <c r="ER235" s="227"/>
      <c r="ES235" s="227"/>
      <c r="ET235" s="227"/>
      <c r="EU235" s="227"/>
      <c r="EV235" s="227"/>
      <c r="EW235" s="227"/>
      <c r="EX235" s="227"/>
      <c r="EY235" s="227"/>
      <c r="EZ235" s="227"/>
      <c r="FA235" s="227"/>
      <c r="FB235" s="227"/>
      <c r="FC235" s="227"/>
      <c r="FD235" s="227"/>
      <c r="FE235" s="227"/>
      <c r="FF235" s="227"/>
      <c r="FG235" s="227"/>
      <c r="FH235" s="227"/>
      <c r="FI235" s="227"/>
      <c r="FJ235" s="227"/>
      <c r="FK235" s="227"/>
      <c r="FL235" s="227"/>
      <c r="FM235" s="227"/>
      <c r="FN235" s="227"/>
      <c r="FO235" s="227"/>
      <c r="FP235" s="227"/>
      <c r="FQ235" s="227"/>
      <c r="FR235" s="227"/>
      <c r="FS235" s="227"/>
      <c r="FT235" s="227"/>
      <c r="FU235" s="227"/>
      <c r="FV235" s="227"/>
      <c r="FW235" s="227"/>
      <c r="FX235" s="227"/>
      <c r="FY235" s="227"/>
      <c r="FZ235" s="227"/>
      <c r="GA235" s="227"/>
      <c r="GB235" s="227"/>
      <c r="GC235" s="227"/>
      <c r="GD235" s="227"/>
      <c r="GE235" s="227"/>
      <c r="GF235" s="227"/>
      <c r="GG235" s="227"/>
      <c r="GH235" s="227"/>
      <c r="GI235" s="227"/>
      <c r="GJ235" s="227"/>
      <c r="GK235" s="227"/>
      <c r="GL235" s="227"/>
      <c r="GM235" s="227"/>
      <c r="GN235" s="227"/>
      <c r="GO235" s="227"/>
      <c r="GP235" s="227"/>
      <c r="GQ235" s="227"/>
      <c r="GR235" s="227"/>
      <c r="GS235" s="227"/>
      <c r="GT235" s="227"/>
      <c r="GU235" s="227"/>
      <c r="GV235" s="227"/>
      <c r="GW235" s="227"/>
      <c r="GX235" s="227"/>
      <c r="GY235" s="227"/>
      <c r="GZ235" s="227"/>
      <c r="HA235" s="227"/>
      <c r="HB235" s="227"/>
      <c r="HC235" s="227"/>
      <c r="HD235" s="227"/>
      <c r="HE235" s="227"/>
      <c r="HF235" s="227"/>
      <c r="HG235" s="227"/>
      <c r="HH235" s="227"/>
      <c r="HI235" s="227"/>
      <c r="HJ235" s="227"/>
      <c r="HK235" s="227"/>
      <c r="HL235" s="227"/>
      <c r="HM235" s="227"/>
      <c r="HN235" s="227"/>
      <c r="HO235" s="227"/>
      <c r="HP235" s="227"/>
      <c r="HQ235" s="227"/>
      <c r="HR235" s="227"/>
      <c r="HS235" s="227"/>
      <c r="HT235" s="227"/>
      <c r="HU235" s="227"/>
      <c r="HV235" s="227"/>
      <c r="HW235" s="227"/>
      <c r="HX235" s="227"/>
      <c r="HY235" s="227"/>
      <c r="HZ235" s="227"/>
      <c r="IA235" s="227"/>
      <c r="IB235" s="227"/>
      <c r="IC235" s="227"/>
      <c r="ID235" s="227"/>
      <c r="IE235" s="227"/>
      <c r="IF235" s="227"/>
      <c r="IG235" s="227"/>
      <c r="IH235" s="227"/>
      <c r="II235" s="227"/>
      <c r="IJ235" s="227"/>
      <c r="IK235" s="227"/>
      <c r="IL235" s="227"/>
      <c r="IM235" s="227"/>
      <c r="IN235" s="227"/>
      <c r="IO235" s="227"/>
      <c r="IP235" s="227"/>
      <c r="IQ235" s="227"/>
      <c r="IR235" s="227"/>
      <c r="IS235" s="227"/>
      <c r="IT235" s="227"/>
      <c r="IU235" s="227"/>
      <c r="IV235" s="227"/>
      <c r="IW235" s="227"/>
      <c r="IX235" s="227"/>
      <c r="IY235" s="227"/>
      <c r="IZ235" s="227"/>
      <c r="JA235" s="227"/>
      <c r="JB235" s="227"/>
      <c r="JC235" s="227"/>
      <c r="JD235" s="227"/>
      <c r="JE235" s="227"/>
      <c r="JF235" s="227"/>
      <c r="JG235" s="227"/>
      <c r="JH235" s="227"/>
      <c r="JI235" s="227"/>
      <c r="JJ235" s="227"/>
      <c r="JK235" s="227"/>
      <c r="JL235" s="227"/>
      <c r="JM235" s="227"/>
      <c r="JN235" s="227"/>
      <c r="JO235" s="227"/>
      <c r="JP235" s="227"/>
      <c r="JQ235" s="227"/>
      <c r="JR235" s="227"/>
      <c r="JS235" s="227"/>
      <c r="JT235" s="227"/>
      <c r="JU235" s="227"/>
      <c r="JV235" s="227"/>
      <c r="JW235" s="227"/>
      <c r="JX235" s="227"/>
      <c r="JY235" s="227"/>
      <c r="JZ235" s="227"/>
      <c r="KA235" s="227"/>
      <c r="KB235" s="227"/>
      <c r="KC235" s="227"/>
      <c r="KD235" s="227"/>
      <c r="KE235" s="227"/>
      <c r="KF235" s="227"/>
      <c r="KG235" s="227"/>
      <c r="KH235" s="227"/>
      <c r="KI235" s="227"/>
      <c r="KJ235" s="227"/>
      <c r="KK235" s="227"/>
      <c r="KL235" s="227"/>
      <c r="KM235" s="227"/>
      <c r="KN235" s="227"/>
      <c r="KO235" s="227"/>
      <c r="KP235" s="227"/>
      <c r="KQ235" s="227"/>
      <c r="KR235" s="227"/>
      <c r="KS235" s="227"/>
      <c r="KT235" s="227"/>
      <c r="KU235" s="227"/>
      <c r="KV235" s="227"/>
      <c r="KW235" s="479"/>
    </row>
    <row r="236" spans="1:309" s="226" customFormat="1" ht="21" customHeight="1" thickBot="1">
      <c r="A236" s="109"/>
      <c r="B236" s="112">
        <v>230</v>
      </c>
      <c r="C236" s="116"/>
      <c r="D236" s="136" t="str">
        <f t="shared" si="27"/>
        <v/>
      </c>
      <c r="E236" s="138" t="str">
        <f t="shared" si="23"/>
        <v/>
      </c>
      <c r="F236" s="138" t="str">
        <f t="shared" si="24"/>
        <v/>
      </c>
      <c r="G236" s="138" t="str">
        <f t="shared" si="25"/>
        <v/>
      </c>
      <c r="H236" s="138" t="str">
        <f t="shared" si="28"/>
        <v/>
      </c>
      <c r="I236" s="228"/>
      <c r="J236" s="228"/>
      <c r="K236" s="228"/>
      <c r="L236" s="228"/>
      <c r="M236" s="228"/>
      <c r="N236" s="228"/>
      <c r="O236" s="228"/>
      <c r="P236" s="228"/>
      <c r="Q236" s="228"/>
      <c r="R236" s="228"/>
      <c r="S236" s="228"/>
      <c r="T236" s="228"/>
      <c r="U236" s="228"/>
      <c r="V236" s="228"/>
      <c r="W236" s="228"/>
      <c r="X236" s="228"/>
      <c r="Y236" s="228"/>
      <c r="Z236" s="228"/>
      <c r="AA236" s="228"/>
      <c r="AB236" s="228"/>
      <c r="AC236" s="228"/>
      <c r="AD236" s="228"/>
      <c r="AE236" s="228"/>
      <c r="AF236" s="228"/>
      <c r="AG236" s="228"/>
      <c r="AH236" s="228"/>
      <c r="AI236" s="228"/>
      <c r="AJ236" s="228"/>
      <c r="AK236" s="228"/>
      <c r="AL236" s="228"/>
      <c r="AM236" s="228"/>
      <c r="AN236" s="228"/>
      <c r="AO236" s="228"/>
      <c r="AP236" s="228"/>
      <c r="AQ236" s="228"/>
      <c r="AR236" s="228"/>
      <c r="AS236" s="228"/>
      <c r="AT236" s="228"/>
      <c r="AU236" s="228"/>
      <c r="AV236" s="228"/>
      <c r="AW236" s="228"/>
      <c r="AX236" s="228"/>
      <c r="AY236" s="228"/>
      <c r="AZ236" s="228"/>
      <c r="BA236" s="228"/>
      <c r="BB236" s="228"/>
      <c r="BC236" s="228"/>
      <c r="BD236" s="228"/>
      <c r="BE236" s="228"/>
      <c r="BF236" s="228"/>
      <c r="BG236" s="228"/>
      <c r="BH236" s="228"/>
      <c r="BI236" s="228"/>
      <c r="BJ236" s="228"/>
      <c r="BK236" s="228"/>
      <c r="BL236" s="228"/>
      <c r="BM236" s="228"/>
      <c r="BN236" s="228"/>
      <c r="BO236" s="228"/>
      <c r="BP236" s="228"/>
      <c r="BQ236" s="228"/>
      <c r="BR236" s="228"/>
      <c r="BS236" s="228"/>
      <c r="BT236" s="228"/>
      <c r="BU236" s="228"/>
      <c r="BV236" s="228"/>
      <c r="BW236" s="228"/>
      <c r="BX236" s="228"/>
      <c r="BY236" s="228"/>
      <c r="BZ236" s="228"/>
      <c r="CA236" s="228"/>
      <c r="CB236" s="228"/>
      <c r="CC236" s="228"/>
      <c r="CD236" s="228"/>
      <c r="CE236" s="228"/>
      <c r="CF236" s="228"/>
      <c r="CG236" s="228"/>
      <c r="CH236" s="228"/>
      <c r="CI236" s="228"/>
      <c r="CJ236" s="228"/>
      <c r="CK236" s="228"/>
      <c r="CL236" s="228"/>
      <c r="CM236" s="228"/>
      <c r="CN236" s="228"/>
      <c r="CO236" s="228"/>
      <c r="CP236" s="228"/>
      <c r="CQ236" s="228"/>
      <c r="CR236" s="228"/>
      <c r="CS236" s="228"/>
      <c r="CT236" s="228"/>
      <c r="CU236" s="228"/>
      <c r="CV236" s="228"/>
      <c r="CW236" s="228"/>
      <c r="CX236" s="228"/>
      <c r="CY236" s="228"/>
      <c r="CZ236" s="228"/>
      <c r="DA236" s="228"/>
      <c r="DB236" s="228"/>
      <c r="DC236" s="228"/>
      <c r="DD236" s="228"/>
      <c r="DE236" s="228"/>
      <c r="DF236" s="228"/>
      <c r="DG236" s="228"/>
      <c r="DH236" s="228"/>
      <c r="DI236" s="228"/>
      <c r="DJ236" s="228"/>
      <c r="DK236" s="228"/>
      <c r="DL236" s="228"/>
      <c r="DM236" s="228"/>
      <c r="DN236" s="228"/>
      <c r="DO236" s="228"/>
      <c r="DP236" s="228"/>
      <c r="DQ236" s="228"/>
      <c r="DR236" s="228"/>
      <c r="DS236" s="228"/>
      <c r="DT236" s="228"/>
      <c r="DU236" s="228"/>
      <c r="DV236" s="228"/>
      <c r="DW236" s="228"/>
      <c r="DX236" s="228"/>
      <c r="DY236" s="228"/>
      <c r="DZ236" s="228"/>
      <c r="EA236" s="228"/>
      <c r="EB236" s="228"/>
      <c r="EC236" s="228"/>
      <c r="ED236" s="228"/>
      <c r="EE236" s="228"/>
      <c r="EF236" s="228"/>
      <c r="EG236" s="228"/>
      <c r="EH236" s="228"/>
      <c r="EI236" s="228"/>
      <c r="EJ236" s="228"/>
      <c r="EK236" s="228"/>
      <c r="EL236" s="228"/>
      <c r="EM236" s="228"/>
      <c r="EN236" s="228"/>
      <c r="EO236" s="228"/>
      <c r="EP236" s="228"/>
      <c r="EQ236" s="228"/>
      <c r="ER236" s="228"/>
      <c r="ES236" s="228"/>
      <c r="ET236" s="228"/>
      <c r="EU236" s="228"/>
      <c r="EV236" s="228"/>
      <c r="EW236" s="228"/>
      <c r="EX236" s="228"/>
      <c r="EY236" s="228"/>
      <c r="EZ236" s="228"/>
      <c r="FA236" s="228"/>
      <c r="FB236" s="228"/>
      <c r="FC236" s="228"/>
      <c r="FD236" s="228"/>
      <c r="FE236" s="228"/>
      <c r="FF236" s="228"/>
      <c r="FG236" s="228"/>
      <c r="FH236" s="228"/>
      <c r="FI236" s="228"/>
      <c r="FJ236" s="228"/>
      <c r="FK236" s="228"/>
      <c r="FL236" s="228"/>
      <c r="FM236" s="228"/>
      <c r="FN236" s="228"/>
      <c r="FO236" s="228"/>
      <c r="FP236" s="228"/>
      <c r="FQ236" s="228"/>
      <c r="FR236" s="228"/>
      <c r="FS236" s="228"/>
      <c r="FT236" s="228"/>
      <c r="FU236" s="228"/>
      <c r="FV236" s="228"/>
      <c r="FW236" s="228"/>
      <c r="FX236" s="228"/>
      <c r="FY236" s="228"/>
      <c r="FZ236" s="228"/>
      <c r="GA236" s="228"/>
      <c r="GB236" s="228"/>
      <c r="GC236" s="228"/>
      <c r="GD236" s="228"/>
      <c r="GE236" s="228"/>
      <c r="GF236" s="228"/>
      <c r="GG236" s="228"/>
      <c r="GH236" s="228"/>
      <c r="GI236" s="228"/>
      <c r="GJ236" s="228"/>
      <c r="GK236" s="228"/>
      <c r="GL236" s="228"/>
      <c r="GM236" s="228"/>
      <c r="GN236" s="228"/>
      <c r="GO236" s="228"/>
      <c r="GP236" s="228"/>
      <c r="GQ236" s="228"/>
      <c r="GR236" s="228"/>
      <c r="GS236" s="228"/>
      <c r="GT236" s="228"/>
      <c r="GU236" s="228"/>
      <c r="GV236" s="228"/>
      <c r="GW236" s="228"/>
      <c r="GX236" s="228"/>
      <c r="GY236" s="228"/>
      <c r="GZ236" s="228"/>
      <c r="HA236" s="228"/>
      <c r="HB236" s="228"/>
      <c r="HC236" s="228"/>
      <c r="HD236" s="228"/>
      <c r="HE236" s="228"/>
      <c r="HF236" s="228"/>
      <c r="HG236" s="228"/>
      <c r="HH236" s="228"/>
      <c r="HI236" s="228"/>
      <c r="HJ236" s="228"/>
      <c r="HK236" s="228"/>
      <c r="HL236" s="228"/>
      <c r="HM236" s="228"/>
      <c r="HN236" s="228"/>
      <c r="HO236" s="228"/>
      <c r="HP236" s="228"/>
      <c r="HQ236" s="228"/>
      <c r="HR236" s="228"/>
      <c r="HS236" s="228"/>
      <c r="HT236" s="228"/>
      <c r="HU236" s="228"/>
      <c r="HV236" s="228"/>
      <c r="HW236" s="228"/>
      <c r="HX236" s="228"/>
      <c r="HY236" s="228"/>
      <c r="HZ236" s="228"/>
      <c r="IA236" s="228"/>
      <c r="IB236" s="228"/>
      <c r="IC236" s="228"/>
      <c r="ID236" s="228"/>
      <c r="IE236" s="228"/>
      <c r="IF236" s="228"/>
      <c r="IG236" s="228"/>
      <c r="IH236" s="228"/>
      <c r="II236" s="228"/>
      <c r="IJ236" s="228"/>
      <c r="IK236" s="228"/>
      <c r="IL236" s="228"/>
      <c r="IM236" s="228"/>
      <c r="IN236" s="228"/>
      <c r="IO236" s="228"/>
      <c r="IP236" s="228"/>
      <c r="IQ236" s="228"/>
      <c r="IR236" s="228"/>
      <c r="IS236" s="228"/>
      <c r="IT236" s="228"/>
      <c r="IU236" s="228"/>
      <c r="IV236" s="228"/>
      <c r="IW236" s="228"/>
      <c r="IX236" s="228"/>
      <c r="IY236" s="228"/>
      <c r="IZ236" s="228"/>
      <c r="JA236" s="228"/>
      <c r="JB236" s="228"/>
      <c r="JC236" s="228"/>
      <c r="JD236" s="228"/>
      <c r="JE236" s="228"/>
      <c r="JF236" s="228"/>
      <c r="JG236" s="228"/>
      <c r="JH236" s="228"/>
      <c r="JI236" s="228"/>
      <c r="JJ236" s="228"/>
      <c r="JK236" s="228"/>
      <c r="JL236" s="228"/>
      <c r="JM236" s="228"/>
      <c r="JN236" s="228"/>
      <c r="JO236" s="228"/>
      <c r="JP236" s="228"/>
      <c r="JQ236" s="228"/>
      <c r="JR236" s="228"/>
      <c r="JS236" s="228"/>
      <c r="JT236" s="228"/>
      <c r="JU236" s="228"/>
      <c r="JV236" s="228"/>
      <c r="JW236" s="228"/>
      <c r="JX236" s="228"/>
      <c r="JY236" s="228"/>
      <c r="JZ236" s="228"/>
      <c r="KA236" s="228"/>
      <c r="KB236" s="228"/>
      <c r="KC236" s="228"/>
      <c r="KD236" s="228"/>
      <c r="KE236" s="228"/>
      <c r="KF236" s="228"/>
      <c r="KG236" s="228"/>
      <c r="KH236" s="228"/>
      <c r="KI236" s="228"/>
      <c r="KJ236" s="228"/>
      <c r="KK236" s="228"/>
      <c r="KL236" s="228"/>
      <c r="KM236" s="228"/>
      <c r="KN236" s="228"/>
      <c r="KO236" s="228"/>
      <c r="KP236" s="228"/>
      <c r="KQ236" s="228"/>
      <c r="KR236" s="228"/>
      <c r="KS236" s="228"/>
      <c r="KT236" s="228"/>
      <c r="KU236" s="228"/>
      <c r="KV236" s="228"/>
      <c r="KW236" s="479"/>
    </row>
    <row r="237" spans="1:309" s="226" customFormat="1" ht="21" customHeight="1">
      <c r="A237" s="109"/>
      <c r="B237" s="112">
        <v>231</v>
      </c>
      <c r="C237" s="53"/>
      <c r="D237" s="132" t="str">
        <f t="shared" si="27"/>
        <v/>
      </c>
      <c r="E237" s="132" t="str">
        <f t="shared" si="23"/>
        <v/>
      </c>
      <c r="F237" s="132" t="str">
        <f t="shared" si="24"/>
        <v/>
      </c>
      <c r="G237" s="132" t="str">
        <f t="shared" si="25"/>
        <v/>
      </c>
      <c r="H237" s="213" t="str">
        <f t="shared" si="28"/>
        <v/>
      </c>
      <c r="I237" s="227"/>
      <c r="J237" s="227"/>
      <c r="K237" s="227"/>
      <c r="L237" s="227"/>
      <c r="M237" s="227"/>
      <c r="N237" s="227"/>
      <c r="O237" s="227"/>
      <c r="P237" s="227"/>
      <c r="Q237" s="227"/>
      <c r="R237" s="227"/>
      <c r="S237" s="227"/>
      <c r="T237" s="227"/>
      <c r="U237" s="227"/>
      <c r="V237" s="227"/>
      <c r="W237" s="227"/>
      <c r="X237" s="227"/>
      <c r="Y237" s="227"/>
      <c r="Z237" s="227"/>
      <c r="AA237" s="227"/>
      <c r="AB237" s="227"/>
      <c r="AC237" s="227"/>
      <c r="AD237" s="227"/>
      <c r="AE237" s="227"/>
      <c r="AF237" s="227"/>
      <c r="AG237" s="227"/>
      <c r="AH237" s="227"/>
      <c r="AI237" s="227"/>
      <c r="AJ237" s="227"/>
      <c r="AK237" s="227"/>
      <c r="AL237" s="227"/>
      <c r="AM237" s="227"/>
      <c r="AN237" s="227"/>
      <c r="AO237" s="227"/>
      <c r="AP237" s="227"/>
      <c r="AQ237" s="227"/>
      <c r="AR237" s="227"/>
      <c r="AS237" s="227"/>
      <c r="AT237" s="227"/>
      <c r="AU237" s="227"/>
      <c r="AV237" s="227"/>
      <c r="AW237" s="227"/>
      <c r="AX237" s="227"/>
      <c r="AY237" s="227"/>
      <c r="AZ237" s="227"/>
      <c r="BA237" s="227"/>
      <c r="BB237" s="227"/>
      <c r="BC237" s="227"/>
      <c r="BD237" s="227"/>
      <c r="BE237" s="227"/>
      <c r="BF237" s="227"/>
      <c r="BG237" s="227"/>
      <c r="BH237" s="227"/>
      <c r="BI237" s="227"/>
      <c r="BJ237" s="227"/>
      <c r="BK237" s="227"/>
      <c r="BL237" s="227"/>
      <c r="BM237" s="227"/>
      <c r="BN237" s="227"/>
      <c r="BO237" s="227"/>
      <c r="BP237" s="227"/>
      <c r="BQ237" s="227"/>
      <c r="BR237" s="227"/>
      <c r="BS237" s="227"/>
      <c r="BT237" s="227"/>
      <c r="BU237" s="227"/>
      <c r="BV237" s="227"/>
      <c r="BW237" s="227"/>
      <c r="BX237" s="227"/>
      <c r="BY237" s="227"/>
      <c r="BZ237" s="227"/>
      <c r="CA237" s="227"/>
      <c r="CB237" s="227"/>
      <c r="CC237" s="227"/>
      <c r="CD237" s="227"/>
      <c r="CE237" s="227"/>
      <c r="CF237" s="227"/>
      <c r="CG237" s="227"/>
      <c r="CH237" s="227"/>
      <c r="CI237" s="227"/>
      <c r="CJ237" s="227"/>
      <c r="CK237" s="227"/>
      <c r="CL237" s="227"/>
      <c r="CM237" s="227"/>
      <c r="CN237" s="227"/>
      <c r="CO237" s="227"/>
      <c r="CP237" s="227"/>
      <c r="CQ237" s="227"/>
      <c r="CR237" s="227"/>
      <c r="CS237" s="227"/>
      <c r="CT237" s="227"/>
      <c r="CU237" s="227"/>
      <c r="CV237" s="227"/>
      <c r="CW237" s="227"/>
      <c r="CX237" s="227"/>
      <c r="CY237" s="227"/>
      <c r="CZ237" s="227"/>
      <c r="DA237" s="227"/>
      <c r="DB237" s="227"/>
      <c r="DC237" s="227"/>
      <c r="DD237" s="227"/>
      <c r="DE237" s="227"/>
      <c r="DF237" s="227"/>
      <c r="DG237" s="227"/>
      <c r="DH237" s="227"/>
      <c r="DI237" s="227"/>
      <c r="DJ237" s="227"/>
      <c r="DK237" s="227"/>
      <c r="DL237" s="227"/>
      <c r="DM237" s="227"/>
      <c r="DN237" s="227"/>
      <c r="DO237" s="227"/>
      <c r="DP237" s="227"/>
      <c r="DQ237" s="227"/>
      <c r="DR237" s="227"/>
      <c r="DS237" s="227"/>
      <c r="DT237" s="227"/>
      <c r="DU237" s="227"/>
      <c r="DV237" s="227"/>
      <c r="DW237" s="227"/>
      <c r="DX237" s="227"/>
      <c r="DY237" s="227"/>
      <c r="DZ237" s="227"/>
      <c r="EA237" s="227"/>
      <c r="EB237" s="227"/>
      <c r="EC237" s="227"/>
      <c r="ED237" s="227"/>
      <c r="EE237" s="227"/>
      <c r="EF237" s="227"/>
      <c r="EG237" s="227"/>
      <c r="EH237" s="227"/>
      <c r="EI237" s="227"/>
      <c r="EJ237" s="227"/>
      <c r="EK237" s="227"/>
      <c r="EL237" s="227"/>
      <c r="EM237" s="227"/>
      <c r="EN237" s="227"/>
      <c r="EO237" s="227"/>
      <c r="EP237" s="227"/>
      <c r="EQ237" s="227"/>
      <c r="ER237" s="227"/>
      <c r="ES237" s="227"/>
      <c r="ET237" s="227"/>
      <c r="EU237" s="227"/>
      <c r="EV237" s="227"/>
      <c r="EW237" s="227"/>
      <c r="EX237" s="227"/>
      <c r="EY237" s="227"/>
      <c r="EZ237" s="227"/>
      <c r="FA237" s="227"/>
      <c r="FB237" s="227"/>
      <c r="FC237" s="227"/>
      <c r="FD237" s="227"/>
      <c r="FE237" s="227"/>
      <c r="FF237" s="227"/>
      <c r="FG237" s="227"/>
      <c r="FH237" s="227"/>
      <c r="FI237" s="227"/>
      <c r="FJ237" s="227"/>
      <c r="FK237" s="227"/>
      <c r="FL237" s="227"/>
      <c r="FM237" s="227"/>
      <c r="FN237" s="227"/>
      <c r="FO237" s="227"/>
      <c r="FP237" s="227"/>
      <c r="FQ237" s="227"/>
      <c r="FR237" s="227"/>
      <c r="FS237" s="227"/>
      <c r="FT237" s="227"/>
      <c r="FU237" s="227"/>
      <c r="FV237" s="227"/>
      <c r="FW237" s="227"/>
      <c r="FX237" s="227"/>
      <c r="FY237" s="227"/>
      <c r="FZ237" s="227"/>
      <c r="GA237" s="227"/>
      <c r="GB237" s="227"/>
      <c r="GC237" s="227"/>
      <c r="GD237" s="227"/>
      <c r="GE237" s="227"/>
      <c r="GF237" s="227"/>
      <c r="GG237" s="227"/>
      <c r="GH237" s="227"/>
      <c r="GI237" s="227"/>
      <c r="GJ237" s="227"/>
      <c r="GK237" s="227"/>
      <c r="GL237" s="227"/>
      <c r="GM237" s="227"/>
      <c r="GN237" s="227"/>
      <c r="GO237" s="227"/>
      <c r="GP237" s="227"/>
      <c r="GQ237" s="227"/>
      <c r="GR237" s="227"/>
      <c r="GS237" s="227"/>
      <c r="GT237" s="227"/>
      <c r="GU237" s="227"/>
      <c r="GV237" s="227"/>
      <c r="GW237" s="227"/>
      <c r="GX237" s="227"/>
      <c r="GY237" s="227"/>
      <c r="GZ237" s="227"/>
      <c r="HA237" s="227"/>
      <c r="HB237" s="227"/>
      <c r="HC237" s="227"/>
      <c r="HD237" s="227"/>
      <c r="HE237" s="227"/>
      <c r="HF237" s="227"/>
      <c r="HG237" s="227"/>
      <c r="HH237" s="227"/>
      <c r="HI237" s="227"/>
      <c r="HJ237" s="227"/>
      <c r="HK237" s="227"/>
      <c r="HL237" s="227"/>
      <c r="HM237" s="227"/>
      <c r="HN237" s="227"/>
      <c r="HO237" s="227"/>
      <c r="HP237" s="227"/>
      <c r="HQ237" s="227"/>
      <c r="HR237" s="227"/>
      <c r="HS237" s="227"/>
      <c r="HT237" s="227"/>
      <c r="HU237" s="227"/>
      <c r="HV237" s="227"/>
      <c r="HW237" s="227"/>
      <c r="HX237" s="227"/>
      <c r="HY237" s="227"/>
      <c r="HZ237" s="227"/>
      <c r="IA237" s="227"/>
      <c r="IB237" s="227"/>
      <c r="IC237" s="227"/>
      <c r="ID237" s="227"/>
      <c r="IE237" s="227"/>
      <c r="IF237" s="227"/>
      <c r="IG237" s="227"/>
      <c r="IH237" s="227"/>
      <c r="II237" s="227"/>
      <c r="IJ237" s="227"/>
      <c r="IK237" s="227"/>
      <c r="IL237" s="227"/>
      <c r="IM237" s="227"/>
      <c r="IN237" s="227"/>
      <c r="IO237" s="227"/>
      <c r="IP237" s="227"/>
      <c r="IQ237" s="227"/>
      <c r="IR237" s="227"/>
      <c r="IS237" s="227"/>
      <c r="IT237" s="227"/>
      <c r="IU237" s="227"/>
      <c r="IV237" s="227"/>
      <c r="IW237" s="227"/>
      <c r="IX237" s="227"/>
      <c r="IY237" s="227"/>
      <c r="IZ237" s="227"/>
      <c r="JA237" s="227"/>
      <c r="JB237" s="227"/>
      <c r="JC237" s="227"/>
      <c r="JD237" s="227"/>
      <c r="JE237" s="227"/>
      <c r="JF237" s="227"/>
      <c r="JG237" s="227"/>
      <c r="JH237" s="227"/>
      <c r="JI237" s="227"/>
      <c r="JJ237" s="227"/>
      <c r="JK237" s="227"/>
      <c r="JL237" s="227"/>
      <c r="JM237" s="227"/>
      <c r="JN237" s="227"/>
      <c r="JO237" s="227"/>
      <c r="JP237" s="227"/>
      <c r="JQ237" s="227"/>
      <c r="JR237" s="227"/>
      <c r="JS237" s="227"/>
      <c r="JT237" s="227"/>
      <c r="JU237" s="227"/>
      <c r="JV237" s="227"/>
      <c r="JW237" s="227"/>
      <c r="JX237" s="227"/>
      <c r="JY237" s="227"/>
      <c r="JZ237" s="227"/>
      <c r="KA237" s="227"/>
      <c r="KB237" s="227"/>
      <c r="KC237" s="227"/>
      <c r="KD237" s="227"/>
      <c r="KE237" s="227"/>
      <c r="KF237" s="227"/>
      <c r="KG237" s="227"/>
      <c r="KH237" s="227"/>
      <c r="KI237" s="227"/>
      <c r="KJ237" s="227"/>
      <c r="KK237" s="227"/>
      <c r="KL237" s="227"/>
      <c r="KM237" s="227"/>
      <c r="KN237" s="227"/>
      <c r="KO237" s="227"/>
      <c r="KP237" s="227"/>
      <c r="KQ237" s="227"/>
      <c r="KR237" s="227"/>
      <c r="KS237" s="227"/>
      <c r="KT237" s="227"/>
      <c r="KU237" s="227"/>
      <c r="KV237" s="227"/>
      <c r="KW237" s="479"/>
    </row>
    <row r="238" spans="1:309" s="226" customFormat="1" ht="21" customHeight="1" thickBot="1">
      <c r="A238" s="109"/>
      <c r="B238" s="112">
        <v>232</v>
      </c>
      <c r="C238" s="116"/>
      <c r="D238" s="136" t="str">
        <f t="shared" si="27"/>
        <v/>
      </c>
      <c r="E238" s="138" t="str">
        <f t="shared" si="23"/>
        <v/>
      </c>
      <c r="F238" s="138" t="str">
        <f t="shared" si="24"/>
        <v/>
      </c>
      <c r="G238" s="138" t="str">
        <f t="shared" si="25"/>
        <v/>
      </c>
      <c r="H238" s="138" t="str">
        <f t="shared" si="28"/>
        <v/>
      </c>
      <c r="I238" s="228"/>
      <c r="J238" s="228"/>
      <c r="K238" s="228"/>
      <c r="L238" s="228"/>
      <c r="M238" s="228"/>
      <c r="N238" s="228"/>
      <c r="O238" s="228"/>
      <c r="P238" s="228"/>
      <c r="Q238" s="228"/>
      <c r="R238" s="228"/>
      <c r="S238" s="228"/>
      <c r="T238" s="228"/>
      <c r="U238" s="228"/>
      <c r="V238" s="228"/>
      <c r="W238" s="228"/>
      <c r="X238" s="228"/>
      <c r="Y238" s="228"/>
      <c r="Z238" s="228"/>
      <c r="AA238" s="228"/>
      <c r="AB238" s="228"/>
      <c r="AC238" s="228"/>
      <c r="AD238" s="228"/>
      <c r="AE238" s="228"/>
      <c r="AF238" s="228"/>
      <c r="AG238" s="228"/>
      <c r="AH238" s="228"/>
      <c r="AI238" s="228"/>
      <c r="AJ238" s="228"/>
      <c r="AK238" s="228"/>
      <c r="AL238" s="228"/>
      <c r="AM238" s="228"/>
      <c r="AN238" s="228"/>
      <c r="AO238" s="228"/>
      <c r="AP238" s="228"/>
      <c r="AQ238" s="228"/>
      <c r="AR238" s="228"/>
      <c r="AS238" s="228"/>
      <c r="AT238" s="228"/>
      <c r="AU238" s="228"/>
      <c r="AV238" s="228"/>
      <c r="AW238" s="228"/>
      <c r="AX238" s="228"/>
      <c r="AY238" s="228"/>
      <c r="AZ238" s="228"/>
      <c r="BA238" s="228"/>
      <c r="BB238" s="228"/>
      <c r="BC238" s="228"/>
      <c r="BD238" s="228"/>
      <c r="BE238" s="228"/>
      <c r="BF238" s="228"/>
      <c r="BG238" s="228"/>
      <c r="BH238" s="228"/>
      <c r="BI238" s="228"/>
      <c r="BJ238" s="228"/>
      <c r="BK238" s="228"/>
      <c r="BL238" s="228"/>
      <c r="BM238" s="228"/>
      <c r="BN238" s="228"/>
      <c r="BO238" s="228"/>
      <c r="BP238" s="228"/>
      <c r="BQ238" s="228"/>
      <c r="BR238" s="228"/>
      <c r="BS238" s="228"/>
      <c r="BT238" s="228"/>
      <c r="BU238" s="228"/>
      <c r="BV238" s="228"/>
      <c r="BW238" s="228"/>
      <c r="BX238" s="228"/>
      <c r="BY238" s="228"/>
      <c r="BZ238" s="228"/>
      <c r="CA238" s="228"/>
      <c r="CB238" s="228"/>
      <c r="CC238" s="228"/>
      <c r="CD238" s="228"/>
      <c r="CE238" s="228"/>
      <c r="CF238" s="228"/>
      <c r="CG238" s="228"/>
      <c r="CH238" s="228"/>
      <c r="CI238" s="228"/>
      <c r="CJ238" s="228"/>
      <c r="CK238" s="228"/>
      <c r="CL238" s="228"/>
      <c r="CM238" s="228"/>
      <c r="CN238" s="228"/>
      <c r="CO238" s="228"/>
      <c r="CP238" s="228"/>
      <c r="CQ238" s="228"/>
      <c r="CR238" s="228"/>
      <c r="CS238" s="228"/>
      <c r="CT238" s="228"/>
      <c r="CU238" s="228"/>
      <c r="CV238" s="228"/>
      <c r="CW238" s="228"/>
      <c r="CX238" s="228"/>
      <c r="CY238" s="228"/>
      <c r="CZ238" s="228"/>
      <c r="DA238" s="228"/>
      <c r="DB238" s="228"/>
      <c r="DC238" s="228"/>
      <c r="DD238" s="228"/>
      <c r="DE238" s="228"/>
      <c r="DF238" s="228"/>
      <c r="DG238" s="228"/>
      <c r="DH238" s="228"/>
      <c r="DI238" s="228"/>
      <c r="DJ238" s="228"/>
      <c r="DK238" s="228"/>
      <c r="DL238" s="228"/>
      <c r="DM238" s="228"/>
      <c r="DN238" s="228"/>
      <c r="DO238" s="228"/>
      <c r="DP238" s="228"/>
      <c r="DQ238" s="228"/>
      <c r="DR238" s="228"/>
      <c r="DS238" s="228"/>
      <c r="DT238" s="228"/>
      <c r="DU238" s="228"/>
      <c r="DV238" s="228"/>
      <c r="DW238" s="228"/>
      <c r="DX238" s="228"/>
      <c r="DY238" s="228"/>
      <c r="DZ238" s="228"/>
      <c r="EA238" s="228"/>
      <c r="EB238" s="228"/>
      <c r="EC238" s="228"/>
      <c r="ED238" s="228"/>
      <c r="EE238" s="228"/>
      <c r="EF238" s="228"/>
      <c r="EG238" s="228"/>
      <c r="EH238" s="228"/>
      <c r="EI238" s="228"/>
      <c r="EJ238" s="228"/>
      <c r="EK238" s="228"/>
      <c r="EL238" s="228"/>
      <c r="EM238" s="228"/>
      <c r="EN238" s="228"/>
      <c r="EO238" s="228"/>
      <c r="EP238" s="228"/>
      <c r="EQ238" s="228"/>
      <c r="ER238" s="228"/>
      <c r="ES238" s="228"/>
      <c r="ET238" s="228"/>
      <c r="EU238" s="228"/>
      <c r="EV238" s="228"/>
      <c r="EW238" s="228"/>
      <c r="EX238" s="228"/>
      <c r="EY238" s="228"/>
      <c r="EZ238" s="228"/>
      <c r="FA238" s="228"/>
      <c r="FB238" s="228"/>
      <c r="FC238" s="228"/>
      <c r="FD238" s="228"/>
      <c r="FE238" s="228"/>
      <c r="FF238" s="228"/>
      <c r="FG238" s="228"/>
      <c r="FH238" s="228"/>
      <c r="FI238" s="228"/>
      <c r="FJ238" s="228"/>
      <c r="FK238" s="228"/>
      <c r="FL238" s="228"/>
      <c r="FM238" s="228"/>
      <c r="FN238" s="228"/>
      <c r="FO238" s="228"/>
      <c r="FP238" s="228"/>
      <c r="FQ238" s="228"/>
      <c r="FR238" s="228"/>
      <c r="FS238" s="228"/>
      <c r="FT238" s="228"/>
      <c r="FU238" s="228"/>
      <c r="FV238" s="228"/>
      <c r="FW238" s="228"/>
      <c r="FX238" s="228"/>
      <c r="FY238" s="228"/>
      <c r="FZ238" s="228"/>
      <c r="GA238" s="228"/>
      <c r="GB238" s="228"/>
      <c r="GC238" s="228"/>
      <c r="GD238" s="228"/>
      <c r="GE238" s="228"/>
      <c r="GF238" s="228"/>
      <c r="GG238" s="228"/>
      <c r="GH238" s="228"/>
      <c r="GI238" s="228"/>
      <c r="GJ238" s="228"/>
      <c r="GK238" s="228"/>
      <c r="GL238" s="228"/>
      <c r="GM238" s="228"/>
      <c r="GN238" s="228"/>
      <c r="GO238" s="228"/>
      <c r="GP238" s="228"/>
      <c r="GQ238" s="228"/>
      <c r="GR238" s="228"/>
      <c r="GS238" s="228"/>
      <c r="GT238" s="228"/>
      <c r="GU238" s="228"/>
      <c r="GV238" s="228"/>
      <c r="GW238" s="228"/>
      <c r="GX238" s="228"/>
      <c r="GY238" s="228"/>
      <c r="GZ238" s="228"/>
      <c r="HA238" s="228"/>
      <c r="HB238" s="228"/>
      <c r="HC238" s="228"/>
      <c r="HD238" s="228"/>
      <c r="HE238" s="228"/>
      <c r="HF238" s="228"/>
      <c r="HG238" s="228"/>
      <c r="HH238" s="228"/>
      <c r="HI238" s="228"/>
      <c r="HJ238" s="228"/>
      <c r="HK238" s="228"/>
      <c r="HL238" s="228"/>
      <c r="HM238" s="228"/>
      <c r="HN238" s="228"/>
      <c r="HO238" s="228"/>
      <c r="HP238" s="228"/>
      <c r="HQ238" s="228"/>
      <c r="HR238" s="228"/>
      <c r="HS238" s="228"/>
      <c r="HT238" s="228"/>
      <c r="HU238" s="228"/>
      <c r="HV238" s="228"/>
      <c r="HW238" s="228"/>
      <c r="HX238" s="228"/>
      <c r="HY238" s="228"/>
      <c r="HZ238" s="228"/>
      <c r="IA238" s="228"/>
      <c r="IB238" s="228"/>
      <c r="IC238" s="228"/>
      <c r="ID238" s="228"/>
      <c r="IE238" s="228"/>
      <c r="IF238" s="228"/>
      <c r="IG238" s="228"/>
      <c r="IH238" s="228"/>
      <c r="II238" s="228"/>
      <c r="IJ238" s="228"/>
      <c r="IK238" s="228"/>
      <c r="IL238" s="228"/>
      <c r="IM238" s="228"/>
      <c r="IN238" s="228"/>
      <c r="IO238" s="228"/>
      <c r="IP238" s="228"/>
      <c r="IQ238" s="228"/>
      <c r="IR238" s="228"/>
      <c r="IS238" s="228"/>
      <c r="IT238" s="228"/>
      <c r="IU238" s="228"/>
      <c r="IV238" s="228"/>
      <c r="IW238" s="228"/>
      <c r="IX238" s="228"/>
      <c r="IY238" s="228"/>
      <c r="IZ238" s="228"/>
      <c r="JA238" s="228"/>
      <c r="JB238" s="228"/>
      <c r="JC238" s="228"/>
      <c r="JD238" s="228"/>
      <c r="JE238" s="228"/>
      <c r="JF238" s="228"/>
      <c r="JG238" s="228"/>
      <c r="JH238" s="228"/>
      <c r="JI238" s="228"/>
      <c r="JJ238" s="228"/>
      <c r="JK238" s="228"/>
      <c r="JL238" s="228"/>
      <c r="JM238" s="228"/>
      <c r="JN238" s="228"/>
      <c r="JO238" s="228"/>
      <c r="JP238" s="228"/>
      <c r="JQ238" s="228"/>
      <c r="JR238" s="228"/>
      <c r="JS238" s="228"/>
      <c r="JT238" s="228"/>
      <c r="JU238" s="228"/>
      <c r="JV238" s="228"/>
      <c r="JW238" s="228"/>
      <c r="JX238" s="228"/>
      <c r="JY238" s="228"/>
      <c r="JZ238" s="228"/>
      <c r="KA238" s="228"/>
      <c r="KB238" s="228"/>
      <c r="KC238" s="228"/>
      <c r="KD238" s="228"/>
      <c r="KE238" s="228"/>
      <c r="KF238" s="228"/>
      <c r="KG238" s="228"/>
      <c r="KH238" s="228"/>
      <c r="KI238" s="228"/>
      <c r="KJ238" s="228"/>
      <c r="KK238" s="228"/>
      <c r="KL238" s="228"/>
      <c r="KM238" s="228"/>
      <c r="KN238" s="228"/>
      <c r="KO238" s="228"/>
      <c r="KP238" s="228"/>
      <c r="KQ238" s="228"/>
      <c r="KR238" s="228"/>
      <c r="KS238" s="228"/>
      <c r="KT238" s="228"/>
      <c r="KU238" s="228"/>
      <c r="KV238" s="228"/>
      <c r="KW238" s="479"/>
    </row>
    <row r="239" spans="1:309" s="226" customFormat="1" ht="21" customHeight="1">
      <c r="A239" s="109"/>
      <c r="B239" s="112">
        <v>233</v>
      </c>
      <c r="C239" s="53"/>
      <c r="D239" s="132" t="str">
        <f t="shared" si="27"/>
        <v/>
      </c>
      <c r="E239" s="132" t="str">
        <f t="shared" si="23"/>
        <v/>
      </c>
      <c r="F239" s="132" t="str">
        <f t="shared" si="24"/>
        <v/>
      </c>
      <c r="G239" s="132" t="str">
        <f t="shared" si="25"/>
        <v/>
      </c>
      <c r="H239" s="213" t="str">
        <f t="shared" si="28"/>
        <v/>
      </c>
      <c r="I239" s="227"/>
      <c r="J239" s="227"/>
      <c r="K239" s="227"/>
      <c r="L239" s="227"/>
      <c r="M239" s="227"/>
      <c r="N239" s="227"/>
      <c r="O239" s="227"/>
      <c r="P239" s="227"/>
      <c r="Q239" s="227"/>
      <c r="R239" s="227"/>
      <c r="S239" s="227"/>
      <c r="T239" s="227"/>
      <c r="U239" s="227"/>
      <c r="V239" s="227"/>
      <c r="W239" s="227"/>
      <c r="X239" s="227"/>
      <c r="Y239" s="227"/>
      <c r="Z239" s="227"/>
      <c r="AA239" s="227"/>
      <c r="AB239" s="227"/>
      <c r="AC239" s="227"/>
      <c r="AD239" s="227"/>
      <c r="AE239" s="227"/>
      <c r="AF239" s="227"/>
      <c r="AG239" s="227"/>
      <c r="AH239" s="227"/>
      <c r="AI239" s="227"/>
      <c r="AJ239" s="227"/>
      <c r="AK239" s="227"/>
      <c r="AL239" s="227"/>
      <c r="AM239" s="227"/>
      <c r="AN239" s="227"/>
      <c r="AO239" s="227"/>
      <c r="AP239" s="227"/>
      <c r="AQ239" s="227"/>
      <c r="AR239" s="227"/>
      <c r="AS239" s="227"/>
      <c r="AT239" s="227"/>
      <c r="AU239" s="227"/>
      <c r="AV239" s="227"/>
      <c r="AW239" s="227"/>
      <c r="AX239" s="227"/>
      <c r="AY239" s="227"/>
      <c r="AZ239" s="227"/>
      <c r="BA239" s="227"/>
      <c r="BB239" s="227"/>
      <c r="BC239" s="227"/>
      <c r="BD239" s="227"/>
      <c r="BE239" s="227"/>
      <c r="BF239" s="227"/>
      <c r="BG239" s="227"/>
      <c r="BH239" s="227"/>
      <c r="BI239" s="227"/>
      <c r="BJ239" s="227"/>
      <c r="BK239" s="227"/>
      <c r="BL239" s="227"/>
      <c r="BM239" s="227"/>
      <c r="BN239" s="227"/>
      <c r="BO239" s="227"/>
      <c r="BP239" s="227"/>
      <c r="BQ239" s="227"/>
      <c r="BR239" s="227"/>
      <c r="BS239" s="227"/>
      <c r="BT239" s="227"/>
      <c r="BU239" s="227"/>
      <c r="BV239" s="227"/>
      <c r="BW239" s="227"/>
      <c r="BX239" s="227"/>
      <c r="BY239" s="227"/>
      <c r="BZ239" s="227"/>
      <c r="CA239" s="227"/>
      <c r="CB239" s="227"/>
      <c r="CC239" s="227"/>
      <c r="CD239" s="227"/>
      <c r="CE239" s="227"/>
      <c r="CF239" s="227"/>
      <c r="CG239" s="227"/>
      <c r="CH239" s="227"/>
      <c r="CI239" s="227"/>
      <c r="CJ239" s="227"/>
      <c r="CK239" s="227"/>
      <c r="CL239" s="227"/>
      <c r="CM239" s="227"/>
      <c r="CN239" s="227"/>
      <c r="CO239" s="227"/>
      <c r="CP239" s="227"/>
      <c r="CQ239" s="227"/>
      <c r="CR239" s="227"/>
      <c r="CS239" s="227"/>
      <c r="CT239" s="227"/>
      <c r="CU239" s="227"/>
      <c r="CV239" s="227"/>
      <c r="CW239" s="227"/>
      <c r="CX239" s="227"/>
      <c r="CY239" s="227"/>
      <c r="CZ239" s="227"/>
      <c r="DA239" s="227"/>
      <c r="DB239" s="227"/>
      <c r="DC239" s="227"/>
      <c r="DD239" s="227"/>
      <c r="DE239" s="227"/>
      <c r="DF239" s="227"/>
      <c r="DG239" s="227"/>
      <c r="DH239" s="227"/>
      <c r="DI239" s="227"/>
      <c r="DJ239" s="227"/>
      <c r="DK239" s="227"/>
      <c r="DL239" s="227"/>
      <c r="DM239" s="227"/>
      <c r="DN239" s="227"/>
      <c r="DO239" s="227"/>
      <c r="DP239" s="227"/>
      <c r="DQ239" s="227"/>
      <c r="DR239" s="227"/>
      <c r="DS239" s="227"/>
      <c r="DT239" s="227"/>
      <c r="DU239" s="227"/>
      <c r="DV239" s="227"/>
      <c r="DW239" s="227"/>
      <c r="DX239" s="227"/>
      <c r="DY239" s="227"/>
      <c r="DZ239" s="227"/>
      <c r="EA239" s="227"/>
      <c r="EB239" s="227"/>
      <c r="EC239" s="227"/>
      <c r="ED239" s="227"/>
      <c r="EE239" s="227"/>
      <c r="EF239" s="227"/>
      <c r="EG239" s="227"/>
      <c r="EH239" s="227"/>
      <c r="EI239" s="227"/>
      <c r="EJ239" s="227"/>
      <c r="EK239" s="227"/>
      <c r="EL239" s="227"/>
      <c r="EM239" s="227"/>
      <c r="EN239" s="227"/>
      <c r="EO239" s="227"/>
      <c r="EP239" s="227"/>
      <c r="EQ239" s="227"/>
      <c r="ER239" s="227"/>
      <c r="ES239" s="227"/>
      <c r="ET239" s="227"/>
      <c r="EU239" s="227"/>
      <c r="EV239" s="227"/>
      <c r="EW239" s="227"/>
      <c r="EX239" s="227"/>
      <c r="EY239" s="227"/>
      <c r="EZ239" s="227"/>
      <c r="FA239" s="227"/>
      <c r="FB239" s="227"/>
      <c r="FC239" s="227"/>
      <c r="FD239" s="227"/>
      <c r="FE239" s="227"/>
      <c r="FF239" s="227"/>
      <c r="FG239" s="227"/>
      <c r="FH239" s="227"/>
      <c r="FI239" s="227"/>
      <c r="FJ239" s="227"/>
      <c r="FK239" s="227"/>
      <c r="FL239" s="227"/>
      <c r="FM239" s="227"/>
      <c r="FN239" s="227"/>
      <c r="FO239" s="227"/>
      <c r="FP239" s="227"/>
      <c r="FQ239" s="227"/>
      <c r="FR239" s="227"/>
      <c r="FS239" s="227"/>
      <c r="FT239" s="227"/>
      <c r="FU239" s="227"/>
      <c r="FV239" s="227"/>
      <c r="FW239" s="227"/>
      <c r="FX239" s="227"/>
      <c r="FY239" s="227"/>
      <c r="FZ239" s="227"/>
      <c r="GA239" s="227"/>
      <c r="GB239" s="227"/>
      <c r="GC239" s="227"/>
      <c r="GD239" s="227"/>
      <c r="GE239" s="227"/>
      <c r="GF239" s="227"/>
      <c r="GG239" s="227"/>
      <c r="GH239" s="227"/>
      <c r="GI239" s="227"/>
      <c r="GJ239" s="227"/>
      <c r="GK239" s="227"/>
      <c r="GL239" s="227"/>
      <c r="GM239" s="227"/>
      <c r="GN239" s="227"/>
      <c r="GO239" s="227"/>
      <c r="GP239" s="227"/>
      <c r="GQ239" s="227"/>
      <c r="GR239" s="227"/>
      <c r="GS239" s="227"/>
      <c r="GT239" s="227"/>
      <c r="GU239" s="227"/>
      <c r="GV239" s="227"/>
      <c r="GW239" s="227"/>
      <c r="GX239" s="227"/>
      <c r="GY239" s="227"/>
      <c r="GZ239" s="227"/>
      <c r="HA239" s="227"/>
      <c r="HB239" s="227"/>
      <c r="HC239" s="227"/>
      <c r="HD239" s="227"/>
      <c r="HE239" s="227"/>
      <c r="HF239" s="227"/>
      <c r="HG239" s="227"/>
      <c r="HH239" s="227"/>
      <c r="HI239" s="227"/>
      <c r="HJ239" s="227"/>
      <c r="HK239" s="227"/>
      <c r="HL239" s="227"/>
      <c r="HM239" s="227"/>
      <c r="HN239" s="227"/>
      <c r="HO239" s="227"/>
      <c r="HP239" s="227"/>
      <c r="HQ239" s="227"/>
      <c r="HR239" s="227"/>
      <c r="HS239" s="227"/>
      <c r="HT239" s="227"/>
      <c r="HU239" s="227"/>
      <c r="HV239" s="227"/>
      <c r="HW239" s="227"/>
      <c r="HX239" s="227"/>
      <c r="HY239" s="227"/>
      <c r="HZ239" s="227"/>
      <c r="IA239" s="227"/>
      <c r="IB239" s="227"/>
      <c r="IC239" s="227"/>
      <c r="ID239" s="227"/>
      <c r="IE239" s="227"/>
      <c r="IF239" s="227"/>
      <c r="IG239" s="227"/>
      <c r="IH239" s="227"/>
      <c r="II239" s="227"/>
      <c r="IJ239" s="227"/>
      <c r="IK239" s="227"/>
      <c r="IL239" s="227"/>
      <c r="IM239" s="227"/>
      <c r="IN239" s="227"/>
      <c r="IO239" s="227"/>
      <c r="IP239" s="227"/>
      <c r="IQ239" s="227"/>
      <c r="IR239" s="227"/>
      <c r="IS239" s="227"/>
      <c r="IT239" s="227"/>
      <c r="IU239" s="227"/>
      <c r="IV239" s="227"/>
      <c r="IW239" s="227"/>
      <c r="IX239" s="227"/>
      <c r="IY239" s="227"/>
      <c r="IZ239" s="227"/>
      <c r="JA239" s="227"/>
      <c r="JB239" s="227"/>
      <c r="JC239" s="227"/>
      <c r="JD239" s="227"/>
      <c r="JE239" s="227"/>
      <c r="JF239" s="227"/>
      <c r="JG239" s="227"/>
      <c r="JH239" s="227"/>
      <c r="JI239" s="227"/>
      <c r="JJ239" s="227"/>
      <c r="JK239" s="227"/>
      <c r="JL239" s="227"/>
      <c r="JM239" s="227"/>
      <c r="JN239" s="227"/>
      <c r="JO239" s="227"/>
      <c r="JP239" s="227"/>
      <c r="JQ239" s="227"/>
      <c r="JR239" s="227"/>
      <c r="JS239" s="227"/>
      <c r="JT239" s="227"/>
      <c r="JU239" s="227"/>
      <c r="JV239" s="227"/>
      <c r="JW239" s="227"/>
      <c r="JX239" s="227"/>
      <c r="JY239" s="227"/>
      <c r="JZ239" s="227"/>
      <c r="KA239" s="227"/>
      <c r="KB239" s="227"/>
      <c r="KC239" s="227"/>
      <c r="KD239" s="227"/>
      <c r="KE239" s="227"/>
      <c r="KF239" s="227"/>
      <c r="KG239" s="227"/>
      <c r="KH239" s="227"/>
      <c r="KI239" s="227"/>
      <c r="KJ239" s="227"/>
      <c r="KK239" s="227"/>
      <c r="KL239" s="227"/>
      <c r="KM239" s="227"/>
      <c r="KN239" s="227"/>
      <c r="KO239" s="227"/>
      <c r="KP239" s="227"/>
      <c r="KQ239" s="227"/>
      <c r="KR239" s="227"/>
      <c r="KS239" s="227"/>
      <c r="KT239" s="227"/>
      <c r="KU239" s="227"/>
      <c r="KV239" s="227"/>
      <c r="KW239" s="479"/>
    </row>
    <row r="240" spans="1:309" s="226" customFormat="1" ht="21" customHeight="1" thickBot="1">
      <c r="A240" s="109"/>
      <c r="B240" s="112">
        <v>234</v>
      </c>
      <c r="C240" s="116"/>
      <c r="D240" s="136" t="str">
        <f t="shared" si="27"/>
        <v/>
      </c>
      <c r="E240" s="138" t="str">
        <f t="shared" si="23"/>
        <v/>
      </c>
      <c r="F240" s="138" t="str">
        <f t="shared" si="24"/>
        <v/>
      </c>
      <c r="G240" s="138" t="str">
        <f t="shared" si="25"/>
        <v/>
      </c>
      <c r="H240" s="138" t="str">
        <f t="shared" si="28"/>
        <v/>
      </c>
      <c r="I240" s="228"/>
      <c r="J240" s="228"/>
      <c r="K240" s="228"/>
      <c r="L240" s="228"/>
      <c r="M240" s="228"/>
      <c r="N240" s="228"/>
      <c r="O240" s="228"/>
      <c r="P240" s="228"/>
      <c r="Q240" s="228"/>
      <c r="R240" s="228"/>
      <c r="S240" s="228"/>
      <c r="T240" s="228"/>
      <c r="U240" s="228"/>
      <c r="V240" s="228"/>
      <c r="W240" s="228"/>
      <c r="X240" s="228"/>
      <c r="Y240" s="228"/>
      <c r="Z240" s="228"/>
      <c r="AA240" s="228"/>
      <c r="AB240" s="228"/>
      <c r="AC240" s="228"/>
      <c r="AD240" s="228"/>
      <c r="AE240" s="228"/>
      <c r="AF240" s="228"/>
      <c r="AG240" s="228"/>
      <c r="AH240" s="228"/>
      <c r="AI240" s="228"/>
      <c r="AJ240" s="228"/>
      <c r="AK240" s="228"/>
      <c r="AL240" s="228"/>
      <c r="AM240" s="228"/>
      <c r="AN240" s="228"/>
      <c r="AO240" s="228"/>
      <c r="AP240" s="228"/>
      <c r="AQ240" s="228"/>
      <c r="AR240" s="228"/>
      <c r="AS240" s="228"/>
      <c r="AT240" s="228"/>
      <c r="AU240" s="228"/>
      <c r="AV240" s="228"/>
      <c r="AW240" s="228"/>
      <c r="AX240" s="228"/>
      <c r="AY240" s="228"/>
      <c r="AZ240" s="228"/>
      <c r="BA240" s="228"/>
      <c r="BB240" s="228"/>
      <c r="BC240" s="228"/>
      <c r="BD240" s="228"/>
      <c r="BE240" s="228"/>
      <c r="BF240" s="228"/>
      <c r="BG240" s="228"/>
      <c r="BH240" s="228"/>
      <c r="BI240" s="228"/>
      <c r="BJ240" s="228"/>
      <c r="BK240" s="228"/>
      <c r="BL240" s="228"/>
      <c r="BM240" s="228"/>
      <c r="BN240" s="228"/>
      <c r="BO240" s="228"/>
      <c r="BP240" s="228"/>
      <c r="BQ240" s="228"/>
      <c r="BR240" s="228"/>
      <c r="BS240" s="228"/>
      <c r="BT240" s="228"/>
      <c r="BU240" s="228"/>
      <c r="BV240" s="228"/>
      <c r="BW240" s="228"/>
      <c r="BX240" s="228"/>
      <c r="BY240" s="228"/>
      <c r="BZ240" s="228"/>
      <c r="CA240" s="228"/>
      <c r="CB240" s="228"/>
      <c r="CC240" s="228"/>
      <c r="CD240" s="228"/>
      <c r="CE240" s="228"/>
      <c r="CF240" s="228"/>
      <c r="CG240" s="228"/>
      <c r="CH240" s="228"/>
      <c r="CI240" s="228"/>
      <c r="CJ240" s="228"/>
      <c r="CK240" s="228"/>
      <c r="CL240" s="228"/>
      <c r="CM240" s="228"/>
      <c r="CN240" s="228"/>
      <c r="CO240" s="228"/>
      <c r="CP240" s="228"/>
      <c r="CQ240" s="228"/>
      <c r="CR240" s="228"/>
      <c r="CS240" s="228"/>
      <c r="CT240" s="228"/>
      <c r="CU240" s="228"/>
      <c r="CV240" s="228"/>
      <c r="CW240" s="228"/>
      <c r="CX240" s="228"/>
      <c r="CY240" s="228"/>
      <c r="CZ240" s="228"/>
      <c r="DA240" s="228"/>
      <c r="DB240" s="228"/>
      <c r="DC240" s="228"/>
      <c r="DD240" s="228"/>
      <c r="DE240" s="228"/>
      <c r="DF240" s="228"/>
      <c r="DG240" s="228"/>
      <c r="DH240" s="228"/>
      <c r="DI240" s="228"/>
      <c r="DJ240" s="228"/>
      <c r="DK240" s="228"/>
      <c r="DL240" s="228"/>
      <c r="DM240" s="228"/>
      <c r="DN240" s="228"/>
      <c r="DO240" s="228"/>
      <c r="DP240" s="228"/>
      <c r="DQ240" s="228"/>
      <c r="DR240" s="228"/>
      <c r="DS240" s="228"/>
      <c r="DT240" s="228"/>
      <c r="DU240" s="228"/>
      <c r="DV240" s="228"/>
      <c r="DW240" s="228"/>
      <c r="DX240" s="228"/>
      <c r="DY240" s="228"/>
      <c r="DZ240" s="228"/>
      <c r="EA240" s="228"/>
      <c r="EB240" s="228"/>
      <c r="EC240" s="228"/>
      <c r="ED240" s="228"/>
      <c r="EE240" s="228"/>
      <c r="EF240" s="228"/>
      <c r="EG240" s="228"/>
      <c r="EH240" s="228"/>
      <c r="EI240" s="228"/>
      <c r="EJ240" s="228"/>
      <c r="EK240" s="228"/>
      <c r="EL240" s="228"/>
      <c r="EM240" s="228"/>
      <c r="EN240" s="228"/>
      <c r="EO240" s="228"/>
      <c r="EP240" s="228"/>
      <c r="EQ240" s="228"/>
      <c r="ER240" s="228"/>
      <c r="ES240" s="228"/>
      <c r="ET240" s="228"/>
      <c r="EU240" s="228"/>
      <c r="EV240" s="228"/>
      <c r="EW240" s="228"/>
      <c r="EX240" s="228"/>
      <c r="EY240" s="228"/>
      <c r="EZ240" s="228"/>
      <c r="FA240" s="228"/>
      <c r="FB240" s="228"/>
      <c r="FC240" s="228"/>
      <c r="FD240" s="228"/>
      <c r="FE240" s="228"/>
      <c r="FF240" s="228"/>
      <c r="FG240" s="228"/>
      <c r="FH240" s="228"/>
      <c r="FI240" s="228"/>
      <c r="FJ240" s="228"/>
      <c r="FK240" s="228"/>
      <c r="FL240" s="228"/>
      <c r="FM240" s="228"/>
      <c r="FN240" s="228"/>
      <c r="FO240" s="228"/>
      <c r="FP240" s="228"/>
      <c r="FQ240" s="228"/>
      <c r="FR240" s="228"/>
      <c r="FS240" s="228"/>
      <c r="FT240" s="228"/>
      <c r="FU240" s="228"/>
      <c r="FV240" s="228"/>
      <c r="FW240" s="228"/>
      <c r="FX240" s="228"/>
      <c r="FY240" s="228"/>
      <c r="FZ240" s="228"/>
      <c r="GA240" s="228"/>
      <c r="GB240" s="228"/>
      <c r="GC240" s="228"/>
      <c r="GD240" s="228"/>
      <c r="GE240" s="228"/>
      <c r="GF240" s="228"/>
      <c r="GG240" s="228"/>
      <c r="GH240" s="228"/>
      <c r="GI240" s="228"/>
      <c r="GJ240" s="228"/>
      <c r="GK240" s="228"/>
      <c r="GL240" s="228"/>
      <c r="GM240" s="228"/>
      <c r="GN240" s="228"/>
      <c r="GO240" s="228"/>
      <c r="GP240" s="228"/>
      <c r="GQ240" s="228"/>
      <c r="GR240" s="228"/>
      <c r="GS240" s="228"/>
      <c r="GT240" s="228"/>
      <c r="GU240" s="228"/>
      <c r="GV240" s="228"/>
      <c r="GW240" s="228"/>
      <c r="GX240" s="228"/>
      <c r="GY240" s="228"/>
      <c r="GZ240" s="228"/>
      <c r="HA240" s="228"/>
      <c r="HB240" s="228"/>
      <c r="HC240" s="228"/>
      <c r="HD240" s="228"/>
      <c r="HE240" s="228"/>
      <c r="HF240" s="228"/>
      <c r="HG240" s="228"/>
      <c r="HH240" s="228"/>
      <c r="HI240" s="228"/>
      <c r="HJ240" s="228"/>
      <c r="HK240" s="228"/>
      <c r="HL240" s="228"/>
      <c r="HM240" s="228"/>
      <c r="HN240" s="228"/>
      <c r="HO240" s="228"/>
      <c r="HP240" s="228"/>
      <c r="HQ240" s="228"/>
      <c r="HR240" s="228"/>
      <c r="HS240" s="228"/>
      <c r="HT240" s="228"/>
      <c r="HU240" s="228"/>
      <c r="HV240" s="228"/>
      <c r="HW240" s="228"/>
      <c r="HX240" s="228"/>
      <c r="HY240" s="228"/>
      <c r="HZ240" s="228"/>
      <c r="IA240" s="228"/>
      <c r="IB240" s="228"/>
      <c r="IC240" s="228"/>
      <c r="ID240" s="228"/>
      <c r="IE240" s="228"/>
      <c r="IF240" s="228"/>
      <c r="IG240" s="228"/>
      <c r="IH240" s="228"/>
      <c r="II240" s="228"/>
      <c r="IJ240" s="228"/>
      <c r="IK240" s="228"/>
      <c r="IL240" s="228"/>
      <c r="IM240" s="228"/>
      <c r="IN240" s="228"/>
      <c r="IO240" s="228"/>
      <c r="IP240" s="228"/>
      <c r="IQ240" s="228"/>
      <c r="IR240" s="228"/>
      <c r="IS240" s="228"/>
      <c r="IT240" s="228"/>
      <c r="IU240" s="228"/>
      <c r="IV240" s="228"/>
      <c r="IW240" s="228"/>
      <c r="IX240" s="228"/>
      <c r="IY240" s="228"/>
      <c r="IZ240" s="228"/>
      <c r="JA240" s="228"/>
      <c r="JB240" s="228"/>
      <c r="JC240" s="228"/>
      <c r="JD240" s="228"/>
      <c r="JE240" s="228"/>
      <c r="JF240" s="228"/>
      <c r="JG240" s="228"/>
      <c r="JH240" s="228"/>
      <c r="JI240" s="228"/>
      <c r="JJ240" s="228"/>
      <c r="JK240" s="228"/>
      <c r="JL240" s="228"/>
      <c r="JM240" s="228"/>
      <c r="JN240" s="228"/>
      <c r="JO240" s="228"/>
      <c r="JP240" s="228"/>
      <c r="JQ240" s="228"/>
      <c r="JR240" s="228"/>
      <c r="JS240" s="228"/>
      <c r="JT240" s="228"/>
      <c r="JU240" s="228"/>
      <c r="JV240" s="228"/>
      <c r="JW240" s="228"/>
      <c r="JX240" s="228"/>
      <c r="JY240" s="228"/>
      <c r="JZ240" s="228"/>
      <c r="KA240" s="228"/>
      <c r="KB240" s="228"/>
      <c r="KC240" s="228"/>
      <c r="KD240" s="228"/>
      <c r="KE240" s="228"/>
      <c r="KF240" s="228"/>
      <c r="KG240" s="228"/>
      <c r="KH240" s="228"/>
      <c r="KI240" s="228"/>
      <c r="KJ240" s="228"/>
      <c r="KK240" s="228"/>
      <c r="KL240" s="228"/>
      <c r="KM240" s="228"/>
      <c r="KN240" s="228"/>
      <c r="KO240" s="228"/>
      <c r="KP240" s="228"/>
      <c r="KQ240" s="228"/>
      <c r="KR240" s="228"/>
      <c r="KS240" s="228"/>
      <c r="KT240" s="228"/>
      <c r="KU240" s="228"/>
      <c r="KV240" s="228"/>
      <c r="KW240" s="479"/>
    </row>
    <row r="241" spans="1:309" s="226" customFormat="1" ht="21" customHeight="1">
      <c r="A241" s="109"/>
      <c r="B241" s="112">
        <v>235</v>
      </c>
      <c r="C241" s="53"/>
      <c r="D241" s="132" t="str">
        <f t="shared" si="27"/>
        <v/>
      </c>
      <c r="E241" s="132" t="str">
        <f t="shared" si="23"/>
        <v/>
      </c>
      <c r="F241" s="132" t="str">
        <f t="shared" si="24"/>
        <v/>
      </c>
      <c r="G241" s="132" t="str">
        <f t="shared" si="25"/>
        <v/>
      </c>
      <c r="H241" s="213" t="str">
        <f t="shared" si="28"/>
        <v/>
      </c>
      <c r="I241" s="227"/>
      <c r="J241" s="227"/>
      <c r="K241" s="227"/>
      <c r="L241" s="227"/>
      <c r="M241" s="227"/>
      <c r="N241" s="227"/>
      <c r="O241" s="227"/>
      <c r="P241" s="227"/>
      <c r="Q241" s="227"/>
      <c r="R241" s="227"/>
      <c r="S241" s="227"/>
      <c r="T241" s="227"/>
      <c r="U241" s="227"/>
      <c r="V241" s="227"/>
      <c r="W241" s="227"/>
      <c r="X241" s="227"/>
      <c r="Y241" s="227"/>
      <c r="Z241" s="227"/>
      <c r="AA241" s="227"/>
      <c r="AB241" s="227"/>
      <c r="AC241" s="227"/>
      <c r="AD241" s="227"/>
      <c r="AE241" s="227"/>
      <c r="AF241" s="227"/>
      <c r="AG241" s="227"/>
      <c r="AH241" s="227"/>
      <c r="AI241" s="227"/>
      <c r="AJ241" s="227"/>
      <c r="AK241" s="227"/>
      <c r="AL241" s="227"/>
      <c r="AM241" s="227"/>
      <c r="AN241" s="227"/>
      <c r="AO241" s="227"/>
      <c r="AP241" s="227"/>
      <c r="AQ241" s="227"/>
      <c r="AR241" s="227"/>
      <c r="AS241" s="227"/>
      <c r="AT241" s="227"/>
      <c r="AU241" s="227"/>
      <c r="AV241" s="227"/>
      <c r="AW241" s="227"/>
      <c r="AX241" s="227"/>
      <c r="AY241" s="227"/>
      <c r="AZ241" s="227"/>
      <c r="BA241" s="227"/>
      <c r="BB241" s="227"/>
      <c r="BC241" s="227"/>
      <c r="BD241" s="227"/>
      <c r="BE241" s="227"/>
      <c r="BF241" s="227"/>
      <c r="BG241" s="227"/>
      <c r="BH241" s="227"/>
      <c r="BI241" s="227"/>
      <c r="BJ241" s="227"/>
      <c r="BK241" s="227"/>
      <c r="BL241" s="227"/>
      <c r="BM241" s="227"/>
      <c r="BN241" s="227"/>
      <c r="BO241" s="227"/>
      <c r="BP241" s="227"/>
      <c r="BQ241" s="227"/>
      <c r="BR241" s="227"/>
      <c r="BS241" s="227"/>
      <c r="BT241" s="227"/>
      <c r="BU241" s="227"/>
      <c r="BV241" s="227"/>
      <c r="BW241" s="227"/>
      <c r="BX241" s="227"/>
      <c r="BY241" s="227"/>
      <c r="BZ241" s="227"/>
      <c r="CA241" s="227"/>
      <c r="CB241" s="227"/>
      <c r="CC241" s="227"/>
      <c r="CD241" s="227"/>
      <c r="CE241" s="227"/>
      <c r="CF241" s="227"/>
      <c r="CG241" s="227"/>
      <c r="CH241" s="227"/>
      <c r="CI241" s="227"/>
      <c r="CJ241" s="227"/>
      <c r="CK241" s="227"/>
      <c r="CL241" s="227"/>
      <c r="CM241" s="227"/>
      <c r="CN241" s="227"/>
      <c r="CO241" s="227"/>
      <c r="CP241" s="227"/>
      <c r="CQ241" s="227"/>
      <c r="CR241" s="227"/>
      <c r="CS241" s="227"/>
      <c r="CT241" s="227"/>
      <c r="CU241" s="227"/>
      <c r="CV241" s="227"/>
      <c r="CW241" s="227"/>
      <c r="CX241" s="227"/>
      <c r="CY241" s="227"/>
      <c r="CZ241" s="227"/>
      <c r="DA241" s="227"/>
      <c r="DB241" s="227"/>
      <c r="DC241" s="227"/>
      <c r="DD241" s="227"/>
      <c r="DE241" s="227"/>
      <c r="DF241" s="227"/>
      <c r="DG241" s="227"/>
      <c r="DH241" s="227"/>
      <c r="DI241" s="227"/>
      <c r="DJ241" s="227"/>
      <c r="DK241" s="227"/>
      <c r="DL241" s="227"/>
      <c r="DM241" s="227"/>
      <c r="DN241" s="227"/>
      <c r="DO241" s="227"/>
      <c r="DP241" s="227"/>
      <c r="DQ241" s="227"/>
      <c r="DR241" s="227"/>
      <c r="DS241" s="227"/>
      <c r="DT241" s="227"/>
      <c r="DU241" s="227"/>
      <c r="DV241" s="227"/>
      <c r="DW241" s="227"/>
      <c r="DX241" s="227"/>
      <c r="DY241" s="227"/>
      <c r="DZ241" s="227"/>
      <c r="EA241" s="227"/>
      <c r="EB241" s="227"/>
      <c r="EC241" s="227"/>
      <c r="ED241" s="227"/>
      <c r="EE241" s="227"/>
      <c r="EF241" s="227"/>
      <c r="EG241" s="227"/>
      <c r="EH241" s="227"/>
      <c r="EI241" s="227"/>
      <c r="EJ241" s="227"/>
      <c r="EK241" s="227"/>
      <c r="EL241" s="227"/>
      <c r="EM241" s="227"/>
      <c r="EN241" s="227"/>
      <c r="EO241" s="227"/>
      <c r="EP241" s="227"/>
      <c r="EQ241" s="227"/>
      <c r="ER241" s="227"/>
      <c r="ES241" s="227"/>
      <c r="ET241" s="227"/>
      <c r="EU241" s="227"/>
      <c r="EV241" s="227"/>
      <c r="EW241" s="227"/>
      <c r="EX241" s="227"/>
      <c r="EY241" s="227"/>
      <c r="EZ241" s="227"/>
      <c r="FA241" s="227"/>
      <c r="FB241" s="227"/>
      <c r="FC241" s="227"/>
      <c r="FD241" s="227"/>
      <c r="FE241" s="227"/>
      <c r="FF241" s="227"/>
      <c r="FG241" s="227"/>
      <c r="FH241" s="227"/>
      <c r="FI241" s="227"/>
      <c r="FJ241" s="227"/>
      <c r="FK241" s="227"/>
      <c r="FL241" s="227"/>
      <c r="FM241" s="227"/>
      <c r="FN241" s="227"/>
      <c r="FO241" s="227"/>
      <c r="FP241" s="227"/>
      <c r="FQ241" s="227"/>
      <c r="FR241" s="227"/>
      <c r="FS241" s="227"/>
      <c r="FT241" s="227"/>
      <c r="FU241" s="227"/>
      <c r="FV241" s="227"/>
      <c r="FW241" s="227"/>
      <c r="FX241" s="227"/>
      <c r="FY241" s="227"/>
      <c r="FZ241" s="227"/>
      <c r="GA241" s="227"/>
      <c r="GB241" s="227"/>
      <c r="GC241" s="227"/>
      <c r="GD241" s="227"/>
      <c r="GE241" s="227"/>
      <c r="GF241" s="227"/>
      <c r="GG241" s="227"/>
      <c r="GH241" s="227"/>
      <c r="GI241" s="227"/>
      <c r="GJ241" s="227"/>
      <c r="GK241" s="227"/>
      <c r="GL241" s="227"/>
      <c r="GM241" s="227"/>
      <c r="GN241" s="227"/>
      <c r="GO241" s="227"/>
      <c r="GP241" s="227"/>
      <c r="GQ241" s="227"/>
      <c r="GR241" s="227"/>
      <c r="GS241" s="227"/>
      <c r="GT241" s="227"/>
      <c r="GU241" s="227"/>
      <c r="GV241" s="227"/>
      <c r="GW241" s="227"/>
      <c r="GX241" s="227"/>
      <c r="GY241" s="227"/>
      <c r="GZ241" s="227"/>
      <c r="HA241" s="227"/>
      <c r="HB241" s="227"/>
      <c r="HC241" s="227"/>
      <c r="HD241" s="227"/>
      <c r="HE241" s="227"/>
      <c r="HF241" s="227"/>
      <c r="HG241" s="227"/>
      <c r="HH241" s="227"/>
      <c r="HI241" s="227"/>
      <c r="HJ241" s="227"/>
      <c r="HK241" s="227"/>
      <c r="HL241" s="227"/>
      <c r="HM241" s="227"/>
      <c r="HN241" s="227"/>
      <c r="HO241" s="227"/>
      <c r="HP241" s="227"/>
      <c r="HQ241" s="227"/>
      <c r="HR241" s="227"/>
      <c r="HS241" s="227"/>
      <c r="HT241" s="227"/>
      <c r="HU241" s="227"/>
      <c r="HV241" s="227"/>
      <c r="HW241" s="227"/>
      <c r="HX241" s="227"/>
      <c r="HY241" s="227"/>
      <c r="HZ241" s="227"/>
      <c r="IA241" s="227"/>
      <c r="IB241" s="227"/>
      <c r="IC241" s="227"/>
      <c r="ID241" s="227"/>
      <c r="IE241" s="227"/>
      <c r="IF241" s="227"/>
      <c r="IG241" s="227"/>
      <c r="IH241" s="227"/>
      <c r="II241" s="227"/>
      <c r="IJ241" s="227"/>
      <c r="IK241" s="227"/>
      <c r="IL241" s="227"/>
      <c r="IM241" s="227"/>
      <c r="IN241" s="227"/>
      <c r="IO241" s="227"/>
      <c r="IP241" s="227"/>
      <c r="IQ241" s="227"/>
      <c r="IR241" s="227"/>
      <c r="IS241" s="227"/>
      <c r="IT241" s="227"/>
      <c r="IU241" s="227"/>
      <c r="IV241" s="227"/>
      <c r="IW241" s="227"/>
      <c r="IX241" s="227"/>
      <c r="IY241" s="227"/>
      <c r="IZ241" s="227"/>
      <c r="JA241" s="227"/>
      <c r="JB241" s="227"/>
      <c r="JC241" s="227"/>
      <c r="JD241" s="227"/>
      <c r="JE241" s="227"/>
      <c r="JF241" s="227"/>
      <c r="JG241" s="227"/>
      <c r="JH241" s="227"/>
      <c r="JI241" s="227"/>
      <c r="JJ241" s="227"/>
      <c r="JK241" s="227"/>
      <c r="JL241" s="227"/>
      <c r="JM241" s="227"/>
      <c r="JN241" s="227"/>
      <c r="JO241" s="227"/>
      <c r="JP241" s="227"/>
      <c r="JQ241" s="227"/>
      <c r="JR241" s="227"/>
      <c r="JS241" s="227"/>
      <c r="JT241" s="227"/>
      <c r="JU241" s="227"/>
      <c r="JV241" s="227"/>
      <c r="JW241" s="227"/>
      <c r="JX241" s="227"/>
      <c r="JY241" s="227"/>
      <c r="JZ241" s="227"/>
      <c r="KA241" s="227"/>
      <c r="KB241" s="227"/>
      <c r="KC241" s="227"/>
      <c r="KD241" s="227"/>
      <c r="KE241" s="227"/>
      <c r="KF241" s="227"/>
      <c r="KG241" s="227"/>
      <c r="KH241" s="227"/>
      <c r="KI241" s="227"/>
      <c r="KJ241" s="227"/>
      <c r="KK241" s="227"/>
      <c r="KL241" s="227"/>
      <c r="KM241" s="227"/>
      <c r="KN241" s="227"/>
      <c r="KO241" s="227"/>
      <c r="KP241" s="227"/>
      <c r="KQ241" s="227"/>
      <c r="KR241" s="227"/>
      <c r="KS241" s="227"/>
      <c r="KT241" s="227"/>
      <c r="KU241" s="227"/>
      <c r="KV241" s="227"/>
      <c r="KW241" s="479"/>
    </row>
    <row r="242" spans="1:309" s="226" customFormat="1" ht="21" customHeight="1" thickBot="1">
      <c r="A242" s="109"/>
      <c r="B242" s="112">
        <v>236</v>
      </c>
      <c r="C242" s="116"/>
      <c r="D242" s="136" t="str">
        <f t="shared" si="27"/>
        <v/>
      </c>
      <c r="E242" s="138" t="str">
        <f t="shared" si="23"/>
        <v/>
      </c>
      <c r="F242" s="138" t="str">
        <f t="shared" si="24"/>
        <v/>
      </c>
      <c r="G242" s="138" t="str">
        <f t="shared" si="25"/>
        <v/>
      </c>
      <c r="H242" s="138" t="str">
        <f t="shared" si="28"/>
        <v/>
      </c>
      <c r="I242" s="228"/>
      <c r="J242" s="228"/>
      <c r="K242" s="228"/>
      <c r="L242" s="228"/>
      <c r="M242" s="228"/>
      <c r="N242" s="228"/>
      <c r="O242" s="228"/>
      <c r="P242" s="228"/>
      <c r="Q242" s="228"/>
      <c r="R242" s="228"/>
      <c r="S242" s="228"/>
      <c r="T242" s="228"/>
      <c r="U242" s="228"/>
      <c r="V242" s="228"/>
      <c r="W242" s="228"/>
      <c r="X242" s="228"/>
      <c r="Y242" s="228"/>
      <c r="Z242" s="228"/>
      <c r="AA242" s="228"/>
      <c r="AB242" s="228"/>
      <c r="AC242" s="228"/>
      <c r="AD242" s="228"/>
      <c r="AE242" s="228"/>
      <c r="AF242" s="228"/>
      <c r="AG242" s="228"/>
      <c r="AH242" s="228"/>
      <c r="AI242" s="228"/>
      <c r="AJ242" s="228"/>
      <c r="AK242" s="228"/>
      <c r="AL242" s="228"/>
      <c r="AM242" s="228"/>
      <c r="AN242" s="228"/>
      <c r="AO242" s="228"/>
      <c r="AP242" s="228"/>
      <c r="AQ242" s="228"/>
      <c r="AR242" s="228"/>
      <c r="AS242" s="228"/>
      <c r="AT242" s="228"/>
      <c r="AU242" s="228"/>
      <c r="AV242" s="228"/>
      <c r="AW242" s="228"/>
      <c r="AX242" s="228"/>
      <c r="AY242" s="228"/>
      <c r="AZ242" s="228"/>
      <c r="BA242" s="228"/>
      <c r="BB242" s="228"/>
      <c r="BC242" s="228"/>
      <c r="BD242" s="228"/>
      <c r="BE242" s="228"/>
      <c r="BF242" s="228"/>
      <c r="BG242" s="228"/>
      <c r="BH242" s="228"/>
      <c r="BI242" s="228"/>
      <c r="BJ242" s="228"/>
      <c r="BK242" s="228"/>
      <c r="BL242" s="228"/>
      <c r="BM242" s="228"/>
      <c r="BN242" s="228"/>
      <c r="BO242" s="228"/>
      <c r="BP242" s="228"/>
      <c r="BQ242" s="228"/>
      <c r="BR242" s="228"/>
      <c r="BS242" s="228"/>
      <c r="BT242" s="228"/>
      <c r="BU242" s="228"/>
      <c r="BV242" s="228"/>
      <c r="BW242" s="228"/>
      <c r="BX242" s="228"/>
      <c r="BY242" s="228"/>
      <c r="BZ242" s="228"/>
      <c r="CA242" s="228"/>
      <c r="CB242" s="228"/>
      <c r="CC242" s="228"/>
      <c r="CD242" s="228"/>
      <c r="CE242" s="228"/>
      <c r="CF242" s="228"/>
      <c r="CG242" s="228"/>
      <c r="CH242" s="228"/>
      <c r="CI242" s="228"/>
      <c r="CJ242" s="228"/>
      <c r="CK242" s="228"/>
      <c r="CL242" s="228"/>
      <c r="CM242" s="228"/>
      <c r="CN242" s="228"/>
      <c r="CO242" s="228"/>
      <c r="CP242" s="228"/>
      <c r="CQ242" s="228"/>
      <c r="CR242" s="228"/>
      <c r="CS242" s="228"/>
      <c r="CT242" s="228"/>
      <c r="CU242" s="228"/>
      <c r="CV242" s="228"/>
      <c r="CW242" s="228"/>
      <c r="CX242" s="228"/>
      <c r="CY242" s="228"/>
      <c r="CZ242" s="228"/>
      <c r="DA242" s="228"/>
      <c r="DB242" s="228"/>
      <c r="DC242" s="228"/>
      <c r="DD242" s="228"/>
      <c r="DE242" s="228"/>
      <c r="DF242" s="228"/>
      <c r="DG242" s="228"/>
      <c r="DH242" s="228"/>
      <c r="DI242" s="228"/>
      <c r="DJ242" s="228"/>
      <c r="DK242" s="228"/>
      <c r="DL242" s="228"/>
      <c r="DM242" s="228"/>
      <c r="DN242" s="228"/>
      <c r="DO242" s="228"/>
      <c r="DP242" s="228"/>
      <c r="DQ242" s="228"/>
      <c r="DR242" s="228"/>
      <c r="DS242" s="228"/>
      <c r="DT242" s="228"/>
      <c r="DU242" s="228"/>
      <c r="DV242" s="228"/>
      <c r="DW242" s="228"/>
      <c r="DX242" s="228"/>
      <c r="DY242" s="228"/>
      <c r="DZ242" s="228"/>
      <c r="EA242" s="228"/>
      <c r="EB242" s="228"/>
      <c r="EC242" s="228"/>
      <c r="ED242" s="228"/>
      <c r="EE242" s="228"/>
      <c r="EF242" s="228"/>
      <c r="EG242" s="228"/>
      <c r="EH242" s="228"/>
      <c r="EI242" s="228"/>
      <c r="EJ242" s="228"/>
      <c r="EK242" s="228"/>
      <c r="EL242" s="228"/>
      <c r="EM242" s="228"/>
      <c r="EN242" s="228"/>
      <c r="EO242" s="228"/>
      <c r="EP242" s="228"/>
      <c r="EQ242" s="228"/>
      <c r="ER242" s="228"/>
      <c r="ES242" s="228"/>
      <c r="ET242" s="228"/>
      <c r="EU242" s="228"/>
      <c r="EV242" s="228"/>
      <c r="EW242" s="228"/>
      <c r="EX242" s="228"/>
      <c r="EY242" s="228"/>
      <c r="EZ242" s="228"/>
      <c r="FA242" s="228"/>
      <c r="FB242" s="228"/>
      <c r="FC242" s="228"/>
      <c r="FD242" s="228"/>
      <c r="FE242" s="228"/>
      <c r="FF242" s="228"/>
      <c r="FG242" s="228"/>
      <c r="FH242" s="228"/>
      <c r="FI242" s="228"/>
      <c r="FJ242" s="228"/>
      <c r="FK242" s="228"/>
      <c r="FL242" s="228"/>
      <c r="FM242" s="228"/>
      <c r="FN242" s="228"/>
      <c r="FO242" s="228"/>
      <c r="FP242" s="228"/>
      <c r="FQ242" s="228"/>
      <c r="FR242" s="228"/>
      <c r="FS242" s="228"/>
      <c r="FT242" s="228"/>
      <c r="FU242" s="228"/>
      <c r="FV242" s="228"/>
      <c r="FW242" s="228"/>
      <c r="FX242" s="228"/>
      <c r="FY242" s="228"/>
      <c r="FZ242" s="228"/>
      <c r="GA242" s="228"/>
      <c r="GB242" s="228"/>
      <c r="GC242" s="228"/>
      <c r="GD242" s="228"/>
      <c r="GE242" s="228"/>
      <c r="GF242" s="228"/>
      <c r="GG242" s="228"/>
      <c r="GH242" s="228"/>
      <c r="GI242" s="228"/>
      <c r="GJ242" s="228"/>
      <c r="GK242" s="228"/>
      <c r="GL242" s="228"/>
      <c r="GM242" s="228"/>
      <c r="GN242" s="228"/>
      <c r="GO242" s="228"/>
      <c r="GP242" s="228"/>
      <c r="GQ242" s="228"/>
      <c r="GR242" s="228"/>
      <c r="GS242" s="228"/>
      <c r="GT242" s="228"/>
      <c r="GU242" s="228"/>
      <c r="GV242" s="228"/>
      <c r="GW242" s="228"/>
      <c r="GX242" s="228"/>
      <c r="GY242" s="228"/>
      <c r="GZ242" s="228"/>
      <c r="HA242" s="228"/>
      <c r="HB242" s="228"/>
      <c r="HC242" s="228"/>
      <c r="HD242" s="228"/>
      <c r="HE242" s="228"/>
      <c r="HF242" s="228"/>
      <c r="HG242" s="228"/>
      <c r="HH242" s="228"/>
      <c r="HI242" s="228"/>
      <c r="HJ242" s="228"/>
      <c r="HK242" s="228"/>
      <c r="HL242" s="228"/>
      <c r="HM242" s="228"/>
      <c r="HN242" s="228"/>
      <c r="HO242" s="228"/>
      <c r="HP242" s="228"/>
      <c r="HQ242" s="228"/>
      <c r="HR242" s="228"/>
      <c r="HS242" s="228"/>
      <c r="HT242" s="228"/>
      <c r="HU242" s="228"/>
      <c r="HV242" s="228"/>
      <c r="HW242" s="228"/>
      <c r="HX242" s="228"/>
      <c r="HY242" s="228"/>
      <c r="HZ242" s="228"/>
      <c r="IA242" s="228"/>
      <c r="IB242" s="228"/>
      <c r="IC242" s="228"/>
      <c r="ID242" s="228"/>
      <c r="IE242" s="228"/>
      <c r="IF242" s="228"/>
      <c r="IG242" s="228"/>
      <c r="IH242" s="228"/>
      <c r="II242" s="228"/>
      <c r="IJ242" s="228"/>
      <c r="IK242" s="228"/>
      <c r="IL242" s="228"/>
      <c r="IM242" s="228"/>
      <c r="IN242" s="228"/>
      <c r="IO242" s="228"/>
      <c r="IP242" s="228"/>
      <c r="IQ242" s="228"/>
      <c r="IR242" s="228"/>
      <c r="IS242" s="228"/>
      <c r="IT242" s="228"/>
      <c r="IU242" s="228"/>
      <c r="IV242" s="228"/>
      <c r="IW242" s="228"/>
      <c r="IX242" s="228"/>
      <c r="IY242" s="228"/>
      <c r="IZ242" s="228"/>
      <c r="JA242" s="228"/>
      <c r="JB242" s="228"/>
      <c r="JC242" s="228"/>
      <c r="JD242" s="228"/>
      <c r="JE242" s="228"/>
      <c r="JF242" s="228"/>
      <c r="JG242" s="228"/>
      <c r="JH242" s="228"/>
      <c r="JI242" s="228"/>
      <c r="JJ242" s="228"/>
      <c r="JK242" s="228"/>
      <c r="JL242" s="228"/>
      <c r="JM242" s="228"/>
      <c r="JN242" s="228"/>
      <c r="JO242" s="228"/>
      <c r="JP242" s="228"/>
      <c r="JQ242" s="228"/>
      <c r="JR242" s="228"/>
      <c r="JS242" s="228"/>
      <c r="JT242" s="228"/>
      <c r="JU242" s="228"/>
      <c r="JV242" s="228"/>
      <c r="JW242" s="228"/>
      <c r="JX242" s="228"/>
      <c r="JY242" s="228"/>
      <c r="JZ242" s="228"/>
      <c r="KA242" s="228"/>
      <c r="KB242" s="228"/>
      <c r="KC242" s="228"/>
      <c r="KD242" s="228"/>
      <c r="KE242" s="228"/>
      <c r="KF242" s="228"/>
      <c r="KG242" s="228"/>
      <c r="KH242" s="228"/>
      <c r="KI242" s="228"/>
      <c r="KJ242" s="228"/>
      <c r="KK242" s="228"/>
      <c r="KL242" s="228"/>
      <c r="KM242" s="228"/>
      <c r="KN242" s="228"/>
      <c r="KO242" s="228"/>
      <c r="KP242" s="228"/>
      <c r="KQ242" s="228"/>
      <c r="KR242" s="228"/>
      <c r="KS242" s="228"/>
      <c r="KT242" s="228"/>
      <c r="KU242" s="228"/>
      <c r="KV242" s="228"/>
      <c r="KW242" s="479"/>
    </row>
    <row r="243" spans="1:309" s="226" customFormat="1" ht="21" customHeight="1">
      <c r="A243" s="109"/>
      <c r="B243" s="112">
        <v>237</v>
      </c>
      <c r="C243" s="53"/>
      <c r="D243" s="132" t="str">
        <f t="shared" si="27"/>
        <v/>
      </c>
      <c r="E243" s="132" t="str">
        <f t="shared" si="23"/>
        <v/>
      </c>
      <c r="F243" s="132" t="str">
        <f t="shared" si="24"/>
        <v/>
      </c>
      <c r="G243" s="132" t="str">
        <f t="shared" si="25"/>
        <v/>
      </c>
      <c r="H243" s="213" t="str">
        <f t="shared" si="28"/>
        <v/>
      </c>
      <c r="I243" s="227"/>
      <c r="J243" s="227"/>
      <c r="K243" s="227"/>
      <c r="L243" s="227"/>
      <c r="M243" s="227"/>
      <c r="N243" s="227"/>
      <c r="O243" s="227"/>
      <c r="P243" s="227"/>
      <c r="Q243" s="227"/>
      <c r="R243" s="227"/>
      <c r="S243" s="227"/>
      <c r="T243" s="227"/>
      <c r="U243" s="227"/>
      <c r="V243" s="227"/>
      <c r="W243" s="227"/>
      <c r="X243" s="227"/>
      <c r="Y243" s="227"/>
      <c r="Z243" s="227"/>
      <c r="AA243" s="227"/>
      <c r="AB243" s="227"/>
      <c r="AC243" s="227"/>
      <c r="AD243" s="227"/>
      <c r="AE243" s="227"/>
      <c r="AF243" s="227"/>
      <c r="AG243" s="227"/>
      <c r="AH243" s="227"/>
      <c r="AI243" s="227"/>
      <c r="AJ243" s="227"/>
      <c r="AK243" s="227"/>
      <c r="AL243" s="227"/>
      <c r="AM243" s="227"/>
      <c r="AN243" s="227"/>
      <c r="AO243" s="227"/>
      <c r="AP243" s="227"/>
      <c r="AQ243" s="227"/>
      <c r="AR243" s="227"/>
      <c r="AS243" s="227"/>
      <c r="AT243" s="227"/>
      <c r="AU243" s="227"/>
      <c r="AV243" s="227"/>
      <c r="AW243" s="227"/>
      <c r="AX243" s="227"/>
      <c r="AY243" s="227"/>
      <c r="AZ243" s="227"/>
      <c r="BA243" s="227"/>
      <c r="BB243" s="227"/>
      <c r="BC243" s="227"/>
      <c r="BD243" s="227"/>
      <c r="BE243" s="227"/>
      <c r="BF243" s="227"/>
      <c r="BG243" s="227"/>
      <c r="BH243" s="227"/>
      <c r="BI243" s="227"/>
      <c r="BJ243" s="227"/>
      <c r="BK243" s="227"/>
      <c r="BL243" s="227"/>
      <c r="BM243" s="227"/>
      <c r="BN243" s="227"/>
      <c r="BO243" s="227"/>
      <c r="BP243" s="227"/>
      <c r="BQ243" s="227"/>
      <c r="BR243" s="227"/>
      <c r="BS243" s="227"/>
      <c r="BT243" s="227"/>
      <c r="BU243" s="227"/>
      <c r="BV243" s="227"/>
      <c r="BW243" s="227"/>
      <c r="BX243" s="227"/>
      <c r="BY243" s="227"/>
      <c r="BZ243" s="227"/>
      <c r="CA243" s="227"/>
      <c r="CB243" s="227"/>
      <c r="CC243" s="227"/>
      <c r="CD243" s="227"/>
      <c r="CE243" s="227"/>
      <c r="CF243" s="227"/>
      <c r="CG243" s="227"/>
      <c r="CH243" s="227"/>
      <c r="CI243" s="227"/>
      <c r="CJ243" s="227"/>
      <c r="CK243" s="227"/>
      <c r="CL243" s="227"/>
      <c r="CM243" s="227"/>
      <c r="CN243" s="227"/>
      <c r="CO243" s="227"/>
      <c r="CP243" s="227"/>
      <c r="CQ243" s="227"/>
      <c r="CR243" s="227"/>
      <c r="CS243" s="227"/>
      <c r="CT243" s="227"/>
      <c r="CU243" s="227"/>
      <c r="CV243" s="227"/>
      <c r="CW243" s="227"/>
      <c r="CX243" s="227"/>
      <c r="CY243" s="227"/>
      <c r="CZ243" s="227"/>
      <c r="DA243" s="227"/>
      <c r="DB243" s="227"/>
      <c r="DC243" s="227"/>
      <c r="DD243" s="227"/>
      <c r="DE243" s="227"/>
      <c r="DF243" s="227"/>
      <c r="DG243" s="227"/>
      <c r="DH243" s="227"/>
      <c r="DI243" s="227"/>
      <c r="DJ243" s="227"/>
      <c r="DK243" s="227"/>
      <c r="DL243" s="227"/>
      <c r="DM243" s="227"/>
      <c r="DN243" s="227"/>
      <c r="DO243" s="227"/>
      <c r="DP243" s="227"/>
      <c r="DQ243" s="227"/>
      <c r="DR243" s="227"/>
      <c r="DS243" s="227"/>
      <c r="DT243" s="227"/>
      <c r="DU243" s="227"/>
      <c r="DV243" s="227"/>
      <c r="DW243" s="227"/>
      <c r="DX243" s="227"/>
      <c r="DY243" s="227"/>
      <c r="DZ243" s="227"/>
      <c r="EA243" s="227"/>
      <c r="EB243" s="227"/>
      <c r="EC243" s="227"/>
      <c r="ED243" s="227"/>
      <c r="EE243" s="227"/>
      <c r="EF243" s="227"/>
      <c r="EG243" s="227"/>
      <c r="EH243" s="227"/>
      <c r="EI243" s="227"/>
      <c r="EJ243" s="227"/>
      <c r="EK243" s="227"/>
      <c r="EL243" s="227"/>
      <c r="EM243" s="227"/>
      <c r="EN243" s="227"/>
      <c r="EO243" s="227"/>
      <c r="EP243" s="227"/>
      <c r="EQ243" s="227"/>
      <c r="ER243" s="227"/>
      <c r="ES243" s="227"/>
      <c r="ET243" s="227"/>
      <c r="EU243" s="227"/>
      <c r="EV243" s="227"/>
      <c r="EW243" s="227"/>
      <c r="EX243" s="227"/>
      <c r="EY243" s="227"/>
      <c r="EZ243" s="227"/>
      <c r="FA243" s="227"/>
      <c r="FB243" s="227"/>
      <c r="FC243" s="227"/>
      <c r="FD243" s="227"/>
      <c r="FE243" s="227"/>
      <c r="FF243" s="227"/>
      <c r="FG243" s="227"/>
      <c r="FH243" s="227"/>
      <c r="FI243" s="227"/>
      <c r="FJ243" s="227"/>
      <c r="FK243" s="227"/>
      <c r="FL243" s="227"/>
      <c r="FM243" s="227"/>
      <c r="FN243" s="227"/>
      <c r="FO243" s="227"/>
      <c r="FP243" s="227"/>
      <c r="FQ243" s="227"/>
      <c r="FR243" s="227"/>
      <c r="FS243" s="227"/>
      <c r="FT243" s="227"/>
      <c r="FU243" s="227"/>
      <c r="FV243" s="227"/>
      <c r="FW243" s="227"/>
      <c r="FX243" s="227"/>
      <c r="FY243" s="227"/>
      <c r="FZ243" s="227"/>
      <c r="GA243" s="227"/>
      <c r="GB243" s="227"/>
      <c r="GC243" s="227"/>
      <c r="GD243" s="227"/>
      <c r="GE243" s="227"/>
      <c r="GF243" s="227"/>
      <c r="GG243" s="227"/>
      <c r="GH243" s="227"/>
      <c r="GI243" s="227"/>
      <c r="GJ243" s="227"/>
      <c r="GK243" s="227"/>
      <c r="GL243" s="227"/>
      <c r="GM243" s="227"/>
      <c r="GN243" s="227"/>
      <c r="GO243" s="227"/>
      <c r="GP243" s="227"/>
      <c r="GQ243" s="227"/>
      <c r="GR243" s="227"/>
      <c r="GS243" s="227"/>
      <c r="GT243" s="227"/>
      <c r="GU243" s="227"/>
      <c r="GV243" s="227"/>
      <c r="GW243" s="227"/>
      <c r="GX243" s="227"/>
      <c r="GY243" s="227"/>
      <c r="GZ243" s="227"/>
      <c r="HA243" s="227"/>
      <c r="HB243" s="227"/>
      <c r="HC243" s="227"/>
      <c r="HD243" s="227"/>
      <c r="HE243" s="227"/>
      <c r="HF243" s="227"/>
      <c r="HG243" s="227"/>
      <c r="HH243" s="227"/>
      <c r="HI243" s="227"/>
      <c r="HJ243" s="227"/>
      <c r="HK243" s="227"/>
      <c r="HL243" s="227"/>
      <c r="HM243" s="227"/>
      <c r="HN243" s="227"/>
      <c r="HO243" s="227"/>
      <c r="HP243" s="227"/>
      <c r="HQ243" s="227"/>
      <c r="HR243" s="227"/>
      <c r="HS243" s="227"/>
      <c r="HT243" s="227"/>
      <c r="HU243" s="227"/>
      <c r="HV243" s="227"/>
      <c r="HW243" s="227"/>
      <c r="HX243" s="227"/>
      <c r="HY243" s="227"/>
      <c r="HZ243" s="227"/>
      <c r="IA243" s="227"/>
      <c r="IB243" s="227"/>
      <c r="IC243" s="227"/>
      <c r="ID243" s="227"/>
      <c r="IE243" s="227"/>
      <c r="IF243" s="227"/>
      <c r="IG243" s="227"/>
      <c r="IH243" s="227"/>
      <c r="II243" s="227"/>
      <c r="IJ243" s="227"/>
      <c r="IK243" s="227"/>
      <c r="IL243" s="227"/>
      <c r="IM243" s="227"/>
      <c r="IN243" s="227"/>
      <c r="IO243" s="227"/>
      <c r="IP243" s="227"/>
      <c r="IQ243" s="227"/>
      <c r="IR243" s="227"/>
      <c r="IS243" s="227"/>
      <c r="IT243" s="227"/>
      <c r="IU243" s="227"/>
      <c r="IV243" s="227"/>
      <c r="IW243" s="227"/>
      <c r="IX243" s="227"/>
      <c r="IY243" s="227"/>
      <c r="IZ243" s="227"/>
      <c r="JA243" s="227"/>
      <c r="JB243" s="227"/>
      <c r="JC243" s="227"/>
      <c r="JD243" s="227"/>
      <c r="JE243" s="227"/>
      <c r="JF243" s="227"/>
      <c r="JG243" s="227"/>
      <c r="JH243" s="227"/>
      <c r="JI243" s="227"/>
      <c r="JJ243" s="227"/>
      <c r="JK243" s="227"/>
      <c r="JL243" s="227"/>
      <c r="JM243" s="227"/>
      <c r="JN243" s="227"/>
      <c r="JO243" s="227"/>
      <c r="JP243" s="227"/>
      <c r="JQ243" s="227"/>
      <c r="JR243" s="227"/>
      <c r="JS243" s="227"/>
      <c r="JT243" s="227"/>
      <c r="JU243" s="227"/>
      <c r="JV243" s="227"/>
      <c r="JW243" s="227"/>
      <c r="JX243" s="227"/>
      <c r="JY243" s="227"/>
      <c r="JZ243" s="227"/>
      <c r="KA243" s="227"/>
      <c r="KB243" s="227"/>
      <c r="KC243" s="227"/>
      <c r="KD243" s="227"/>
      <c r="KE243" s="227"/>
      <c r="KF243" s="227"/>
      <c r="KG243" s="227"/>
      <c r="KH243" s="227"/>
      <c r="KI243" s="227"/>
      <c r="KJ243" s="227"/>
      <c r="KK243" s="227"/>
      <c r="KL243" s="227"/>
      <c r="KM243" s="227"/>
      <c r="KN243" s="227"/>
      <c r="KO243" s="227"/>
      <c r="KP243" s="227"/>
      <c r="KQ243" s="227"/>
      <c r="KR243" s="227"/>
      <c r="KS243" s="227"/>
      <c r="KT243" s="227"/>
      <c r="KU243" s="227"/>
      <c r="KV243" s="227"/>
      <c r="KW243" s="479"/>
    </row>
    <row r="244" spans="1:309" s="226" customFormat="1" ht="21" customHeight="1" thickBot="1">
      <c r="A244" s="109"/>
      <c r="B244" s="112">
        <v>238</v>
      </c>
      <c r="C244" s="116"/>
      <c r="D244" s="136" t="str">
        <f t="shared" si="27"/>
        <v/>
      </c>
      <c r="E244" s="138" t="str">
        <f t="shared" si="23"/>
        <v/>
      </c>
      <c r="F244" s="138" t="str">
        <f t="shared" si="24"/>
        <v/>
      </c>
      <c r="G244" s="138" t="str">
        <f t="shared" si="25"/>
        <v/>
      </c>
      <c r="H244" s="138" t="str">
        <f t="shared" si="28"/>
        <v/>
      </c>
      <c r="I244" s="228"/>
      <c r="J244" s="228"/>
      <c r="K244" s="228"/>
      <c r="L244" s="228"/>
      <c r="M244" s="228"/>
      <c r="N244" s="228"/>
      <c r="O244" s="228"/>
      <c r="P244" s="228"/>
      <c r="Q244" s="228"/>
      <c r="R244" s="228"/>
      <c r="S244" s="228"/>
      <c r="T244" s="228"/>
      <c r="U244" s="228"/>
      <c r="V244" s="228"/>
      <c r="W244" s="228"/>
      <c r="X244" s="228"/>
      <c r="Y244" s="228"/>
      <c r="Z244" s="228"/>
      <c r="AA244" s="228"/>
      <c r="AB244" s="228"/>
      <c r="AC244" s="228"/>
      <c r="AD244" s="228"/>
      <c r="AE244" s="228"/>
      <c r="AF244" s="228"/>
      <c r="AG244" s="228"/>
      <c r="AH244" s="228"/>
      <c r="AI244" s="228"/>
      <c r="AJ244" s="228"/>
      <c r="AK244" s="228"/>
      <c r="AL244" s="228"/>
      <c r="AM244" s="228"/>
      <c r="AN244" s="228"/>
      <c r="AO244" s="228"/>
      <c r="AP244" s="228"/>
      <c r="AQ244" s="228"/>
      <c r="AR244" s="228"/>
      <c r="AS244" s="228"/>
      <c r="AT244" s="228"/>
      <c r="AU244" s="228"/>
      <c r="AV244" s="228"/>
      <c r="AW244" s="228"/>
      <c r="AX244" s="228"/>
      <c r="AY244" s="228"/>
      <c r="AZ244" s="228"/>
      <c r="BA244" s="228"/>
      <c r="BB244" s="228"/>
      <c r="BC244" s="228"/>
      <c r="BD244" s="228"/>
      <c r="BE244" s="228"/>
      <c r="BF244" s="228"/>
      <c r="BG244" s="228"/>
      <c r="BH244" s="228"/>
      <c r="BI244" s="228"/>
      <c r="BJ244" s="228"/>
      <c r="BK244" s="228"/>
      <c r="BL244" s="228"/>
      <c r="BM244" s="228"/>
      <c r="BN244" s="228"/>
      <c r="BO244" s="228"/>
      <c r="BP244" s="228"/>
      <c r="BQ244" s="228"/>
      <c r="BR244" s="228"/>
      <c r="BS244" s="228"/>
      <c r="BT244" s="228"/>
      <c r="BU244" s="228"/>
      <c r="BV244" s="228"/>
      <c r="BW244" s="228"/>
      <c r="BX244" s="228"/>
      <c r="BY244" s="228"/>
      <c r="BZ244" s="228"/>
      <c r="CA244" s="228"/>
      <c r="CB244" s="228"/>
      <c r="CC244" s="228"/>
      <c r="CD244" s="228"/>
      <c r="CE244" s="228"/>
      <c r="CF244" s="228"/>
      <c r="CG244" s="228"/>
      <c r="CH244" s="228"/>
      <c r="CI244" s="228"/>
      <c r="CJ244" s="228"/>
      <c r="CK244" s="228"/>
      <c r="CL244" s="228"/>
      <c r="CM244" s="228"/>
      <c r="CN244" s="228"/>
      <c r="CO244" s="228"/>
      <c r="CP244" s="228"/>
      <c r="CQ244" s="228"/>
      <c r="CR244" s="228"/>
      <c r="CS244" s="228"/>
      <c r="CT244" s="228"/>
      <c r="CU244" s="228"/>
      <c r="CV244" s="228"/>
      <c r="CW244" s="228"/>
      <c r="CX244" s="228"/>
      <c r="CY244" s="228"/>
      <c r="CZ244" s="228"/>
      <c r="DA244" s="228"/>
      <c r="DB244" s="228"/>
      <c r="DC244" s="228"/>
      <c r="DD244" s="228"/>
      <c r="DE244" s="228"/>
      <c r="DF244" s="228"/>
      <c r="DG244" s="228"/>
      <c r="DH244" s="228"/>
      <c r="DI244" s="228"/>
      <c r="DJ244" s="228"/>
      <c r="DK244" s="228"/>
      <c r="DL244" s="228"/>
      <c r="DM244" s="228"/>
      <c r="DN244" s="228"/>
      <c r="DO244" s="228"/>
      <c r="DP244" s="228"/>
      <c r="DQ244" s="228"/>
      <c r="DR244" s="228"/>
      <c r="DS244" s="228"/>
      <c r="DT244" s="228"/>
      <c r="DU244" s="228"/>
      <c r="DV244" s="228"/>
      <c r="DW244" s="228"/>
      <c r="DX244" s="228"/>
      <c r="DY244" s="228"/>
      <c r="DZ244" s="228"/>
      <c r="EA244" s="228"/>
      <c r="EB244" s="228"/>
      <c r="EC244" s="228"/>
      <c r="ED244" s="228"/>
      <c r="EE244" s="228"/>
      <c r="EF244" s="228"/>
      <c r="EG244" s="228"/>
      <c r="EH244" s="228"/>
      <c r="EI244" s="228"/>
      <c r="EJ244" s="228"/>
      <c r="EK244" s="228"/>
      <c r="EL244" s="228"/>
      <c r="EM244" s="228"/>
      <c r="EN244" s="228"/>
      <c r="EO244" s="228"/>
      <c r="EP244" s="228"/>
      <c r="EQ244" s="228"/>
      <c r="ER244" s="228"/>
      <c r="ES244" s="228"/>
      <c r="ET244" s="228"/>
      <c r="EU244" s="228"/>
      <c r="EV244" s="228"/>
      <c r="EW244" s="228"/>
      <c r="EX244" s="228"/>
      <c r="EY244" s="228"/>
      <c r="EZ244" s="228"/>
      <c r="FA244" s="228"/>
      <c r="FB244" s="228"/>
      <c r="FC244" s="228"/>
      <c r="FD244" s="228"/>
      <c r="FE244" s="228"/>
      <c r="FF244" s="228"/>
      <c r="FG244" s="228"/>
      <c r="FH244" s="228"/>
      <c r="FI244" s="228"/>
      <c r="FJ244" s="228"/>
      <c r="FK244" s="228"/>
      <c r="FL244" s="228"/>
      <c r="FM244" s="228"/>
      <c r="FN244" s="228"/>
      <c r="FO244" s="228"/>
      <c r="FP244" s="228"/>
      <c r="FQ244" s="228"/>
      <c r="FR244" s="228"/>
      <c r="FS244" s="228"/>
      <c r="FT244" s="228"/>
      <c r="FU244" s="228"/>
      <c r="FV244" s="228"/>
      <c r="FW244" s="228"/>
      <c r="FX244" s="228"/>
      <c r="FY244" s="228"/>
      <c r="FZ244" s="228"/>
      <c r="GA244" s="228"/>
      <c r="GB244" s="228"/>
      <c r="GC244" s="228"/>
      <c r="GD244" s="228"/>
      <c r="GE244" s="228"/>
      <c r="GF244" s="228"/>
      <c r="GG244" s="228"/>
      <c r="GH244" s="228"/>
      <c r="GI244" s="228"/>
      <c r="GJ244" s="228"/>
      <c r="GK244" s="228"/>
      <c r="GL244" s="228"/>
      <c r="GM244" s="228"/>
      <c r="GN244" s="228"/>
      <c r="GO244" s="228"/>
      <c r="GP244" s="228"/>
      <c r="GQ244" s="228"/>
      <c r="GR244" s="228"/>
      <c r="GS244" s="228"/>
      <c r="GT244" s="228"/>
      <c r="GU244" s="228"/>
      <c r="GV244" s="228"/>
      <c r="GW244" s="228"/>
      <c r="GX244" s="228"/>
      <c r="GY244" s="228"/>
      <c r="GZ244" s="228"/>
      <c r="HA244" s="228"/>
      <c r="HB244" s="228"/>
      <c r="HC244" s="228"/>
      <c r="HD244" s="228"/>
      <c r="HE244" s="228"/>
      <c r="HF244" s="228"/>
      <c r="HG244" s="228"/>
      <c r="HH244" s="228"/>
      <c r="HI244" s="228"/>
      <c r="HJ244" s="228"/>
      <c r="HK244" s="228"/>
      <c r="HL244" s="228"/>
      <c r="HM244" s="228"/>
      <c r="HN244" s="228"/>
      <c r="HO244" s="228"/>
      <c r="HP244" s="228"/>
      <c r="HQ244" s="228"/>
      <c r="HR244" s="228"/>
      <c r="HS244" s="228"/>
      <c r="HT244" s="228"/>
      <c r="HU244" s="228"/>
      <c r="HV244" s="228"/>
      <c r="HW244" s="228"/>
      <c r="HX244" s="228"/>
      <c r="HY244" s="228"/>
      <c r="HZ244" s="228"/>
      <c r="IA244" s="228"/>
      <c r="IB244" s="228"/>
      <c r="IC244" s="228"/>
      <c r="ID244" s="228"/>
      <c r="IE244" s="228"/>
      <c r="IF244" s="228"/>
      <c r="IG244" s="228"/>
      <c r="IH244" s="228"/>
      <c r="II244" s="228"/>
      <c r="IJ244" s="228"/>
      <c r="IK244" s="228"/>
      <c r="IL244" s="228"/>
      <c r="IM244" s="228"/>
      <c r="IN244" s="228"/>
      <c r="IO244" s="228"/>
      <c r="IP244" s="228"/>
      <c r="IQ244" s="228"/>
      <c r="IR244" s="228"/>
      <c r="IS244" s="228"/>
      <c r="IT244" s="228"/>
      <c r="IU244" s="228"/>
      <c r="IV244" s="228"/>
      <c r="IW244" s="228"/>
      <c r="IX244" s="228"/>
      <c r="IY244" s="228"/>
      <c r="IZ244" s="228"/>
      <c r="JA244" s="228"/>
      <c r="JB244" s="228"/>
      <c r="JC244" s="228"/>
      <c r="JD244" s="228"/>
      <c r="JE244" s="228"/>
      <c r="JF244" s="228"/>
      <c r="JG244" s="228"/>
      <c r="JH244" s="228"/>
      <c r="JI244" s="228"/>
      <c r="JJ244" s="228"/>
      <c r="JK244" s="228"/>
      <c r="JL244" s="228"/>
      <c r="JM244" s="228"/>
      <c r="JN244" s="228"/>
      <c r="JO244" s="228"/>
      <c r="JP244" s="228"/>
      <c r="JQ244" s="228"/>
      <c r="JR244" s="228"/>
      <c r="JS244" s="228"/>
      <c r="JT244" s="228"/>
      <c r="JU244" s="228"/>
      <c r="JV244" s="228"/>
      <c r="JW244" s="228"/>
      <c r="JX244" s="228"/>
      <c r="JY244" s="228"/>
      <c r="JZ244" s="228"/>
      <c r="KA244" s="228"/>
      <c r="KB244" s="228"/>
      <c r="KC244" s="228"/>
      <c r="KD244" s="228"/>
      <c r="KE244" s="228"/>
      <c r="KF244" s="228"/>
      <c r="KG244" s="228"/>
      <c r="KH244" s="228"/>
      <c r="KI244" s="228"/>
      <c r="KJ244" s="228"/>
      <c r="KK244" s="228"/>
      <c r="KL244" s="228"/>
      <c r="KM244" s="228"/>
      <c r="KN244" s="228"/>
      <c r="KO244" s="228"/>
      <c r="KP244" s="228"/>
      <c r="KQ244" s="228"/>
      <c r="KR244" s="228"/>
      <c r="KS244" s="228"/>
      <c r="KT244" s="228"/>
      <c r="KU244" s="228"/>
      <c r="KV244" s="228"/>
      <c r="KW244" s="479"/>
    </row>
    <row r="245" spans="1:309" s="226" customFormat="1" ht="21" customHeight="1">
      <c r="A245" s="109"/>
      <c r="B245" s="112">
        <v>239</v>
      </c>
      <c r="C245" s="53"/>
      <c r="D245" s="132" t="str">
        <f t="shared" si="27"/>
        <v/>
      </c>
      <c r="E245" s="132" t="str">
        <f t="shared" si="23"/>
        <v/>
      </c>
      <c r="F245" s="132" t="str">
        <f t="shared" si="24"/>
        <v/>
      </c>
      <c r="G245" s="132" t="str">
        <f t="shared" si="25"/>
        <v/>
      </c>
      <c r="H245" s="213" t="str">
        <f t="shared" si="28"/>
        <v/>
      </c>
      <c r="I245" s="227"/>
      <c r="J245" s="227"/>
      <c r="K245" s="227"/>
      <c r="L245" s="227"/>
      <c r="M245" s="227"/>
      <c r="N245" s="227"/>
      <c r="O245" s="227"/>
      <c r="P245" s="227"/>
      <c r="Q245" s="227"/>
      <c r="R245" s="227"/>
      <c r="S245" s="227"/>
      <c r="T245" s="227"/>
      <c r="U245" s="227"/>
      <c r="V245" s="227"/>
      <c r="W245" s="227"/>
      <c r="X245" s="227"/>
      <c r="Y245" s="227"/>
      <c r="Z245" s="227"/>
      <c r="AA245" s="227"/>
      <c r="AB245" s="227"/>
      <c r="AC245" s="227"/>
      <c r="AD245" s="227"/>
      <c r="AE245" s="227"/>
      <c r="AF245" s="227"/>
      <c r="AG245" s="227"/>
      <c r="AH245" s="227"/>
      <c r="AI245" s="227"/>
      <c r="AJ245" s="227"/>
      <c r="AK245" s="227"/>
      <c r="AL245" s="227"/>
      <c r="AM245" s="227"/>
      <c r="AN245" s="227"/>
      <c r="AO245" s="227"/>
      <c r="AP245" s="227"/>
      <c r="AQ245" s="227"/>
      <c r="AR245" s="227"/>
      <c r="AS245" s="227"/>
      <c r="AT245" s="227"/>
      <c r="AU245" s="227"/>
      <c r="AV245" s="227"/>
      <c r="AW245" s="227"/>
      <c r="AX245" s="227"/>
      <c r="AY245" s="227"/>
      <c r="AZ245" s="227"/>
      <c r="BA245" s="227"/>
      <c r="BB245" s="227"/>
      <c r="BC245" s="227"/>
      <c r="BD245" s="227"/>
      <c r="BE245" s="227"/>
      <c r="BF245" s="227"/>
      <c r="BG245" s="227"/>
      <c r="BH245" s="227"/>
      <c r="BI245" s="227"/>
      <c r="BJ245" s="227"/>
      <c r="BK245" s="227"/>
      <c r="BL245" s="227"/>
      <c r="BM245" s="227"/>
      <c r="BN245" s="227"/>
      <c r="BO245" s="227"/>
      <c r="BP245" s="227"/>
      <c r="BQ245" s="227"/>
      <c r="BR245" s="227"/>
      <c r="BS245" s="227"/>
      <c r="BT245" s="227"/>
      <c r="BU245" s="227"/>
      <c r="BV245" s="227"/>
      <c r="BW245" s="227"/>
      <c r="BX245" s="227"/>
      <c r="BY245" s="227"/>
      <c r="BZ245" s="227"/>
      <c r="CA245" s="227"/>
      <c r="CB245" s="227"/>
      <c r="CC245" s="227"/>
      <c r="CD245" s="227"/>
      <c r="CE245" s="227"/>
      <c r="CF245" s="227"/>
      <c r="CG245" s="227"/>
      <c r="CH245" s="227"/>
      <c r="CI245" s="227"/>
      <c r="CJ245" s="227"/>
      <c r="CK245" s="227"/>
      <c r="CL245" s="227"/>
      <c r="CM245" s="227"/>
      <c r="CN245" s="227"/>
      <c r="CO245" s="227"/>
      <c r="CP245" s="227"/>
      <c r="CQ245" s="227"/>
      <c r="CR245" s="227"/>
      <c r="CS245" s="227"/>
      <c r="CT245" s="227"/>
      <c r="CU245" s="227"/>
      <c r="CV245" s="227"/>
      <c r="CW245" s="227"/>
      <c r="CX245" s="227"/>
      <c r="CY245" s="227"/>
      <c r="CZ245" s="227"/>
      <c r="DA245" s="227"/>
      <c r="DB245" s="227"/>
      <c r="DC245" s="227"/>
      <c r="DD245" s="227"/>
      <c r="DE245" s="227"/>
      <c r="DF245" s="227"/>
      <c r="DG245" s="227"/>
      <c r="DH245" s="227"/>
      <c r="DI245" s="227"/>
      <c r="DJ245" s="227"/>
      <c r="DK245" s="227"/>
      <c r="DL245" s="227"/>
      <c r="DM245" s="227"/>
      <c r="DN245" s="227"/>
      <c r="DO245" s="227"/>
      <c r="DP245" s="227"/>
      <c r="DQ245" s="227"/>
      <c r="DR245" s="227"/>
      <c r="DS245" s="227"/>
      <c r="DT245" s="227"/>
      <c r="DU245" s="227"/>
      <c r="DV245" s="227"/>
      <c r="DW245" s="227"/>
      <c r="DX245" s="227"/>
      <c r="DY245" s="227"/>
      <c r="DZ245" s="227"/>
      <c r="EA245" s="227"/>
      <c r="EB245" s="227"/>
      <c r="EC245" s="227"/>
      <c r="ED245" s="227"/>
      <c r="EE245" s="227"/>
      <c r="EF245" s="227"/>
      <c r="EG245" s="227"/>
      <c r="EH245" s="227"/>
      <c r="EI245" s="227"/>
      <c r="EJ245" s="227"/>
      <c r="EK245" s="227"/>
      <c r="EL245" s="227"/>
      <c r="EM245" s="227"/>
      <c r="EN245" s="227"/>
      <c r="EO245" s="227"/>
      <c r="EP245" s="227"/>
      <c r="EQ245" s="227"/>
      <c r="ER245" s="227"/>
      <c r="ES245" s="227"/>
      <c r="ET245" s="227"/>
      <c r="EU245" s="227"/>
      <c r="EV245" s="227"/>
      <c r="EW245" s="227"/>
      <c r="EX245" s="227"/>
      <c r="EY245" s="227"/>
      <c r="EZ245" s="227"/>
      <c r="FA245" s="227"/>
      <c r="FB245" s="227"/>
      <c r="FC245" s="227"/>
      <c r="FD245" s="227"/>
      <c r="FE245" s="227"/>
      <c r="FF245" s="227"/>
      <c r="FG245" s="227"/>
      <c r="FH245" s="227"/>
      <c r="FI245" s="227"/>
      <c r="FJ245" s="227"/>
      <c r="FK245" s="227"/>
      <c r="FL245" s="227"/>
      <c r="FM245" s="227"/>
      <c r="FN245" s="227"/>
      <c r="FO245" s="227"/>
      <c r="FP245" s="227"/>
      <c r="FQ245" s="227"/>
      <c r="FR245" s="227"/>
      <c r="FS245" s="227"/>
      <c r="FT245" s="227"/>
      <c r="FU245" s="227"/>
      <c r="FV245" s="227"/>
      <c r="FW245" s="227"/>
      <c r="FX245" s="227"/>
      <c r="FY245" s="227"/>
      <c r="FZ245" s="227"/>
      <c r="GA245" s="227"/>
      <c r="GB245" s="227"/>
      <c r="GC245" s="227"/>
      <c r="GD245" s="227"/>
      <c r="GE245" s="227"/>
      <c r="GF245" s="227"/>
      <c r="GG245" s="227"/>
      <c r="GH245" s="227"/>
      <c r="GI245" s="227"/>
      <c r="GJ245" s="227"/>
      <c r="GK245" s="227"/>
      <c r="GL245" s="227"/>
      <c r="GM245" s="227"/>
      <c r="GN245" s="227"/>
      <c r="GO245" s="227"/>
      <c r="GP245" s="227"/>
      <c r="GQ245" s="227"/>
      <c r="GR245" s="227"/>
      <c r="GS245" s="227"/>
      <c r="GT245" s="227"/>
      <c r="GU245" s="227"/>
      <c r="GV245" s="227"/>
      <c r="GW245" s="227"/>
      <c r="GX245" s="227"/>
      <c r="GY245" s="227"/>
      <c r="GZ245" s="227"/>
      <c r="HA245" s="227"/>
      <c r="HB245" s="227"/>
      <c r="HC245" s="227"/>
      <c r="HD245" s="227"/>
      <c r="HE245" s="227"/>
      <c r="HF245" s="227"/>
      <c r="HG245" s="227"/>
      <c r="HH245" s="227"/>
      <c r="HI245" s="227"/>
      <c r="HJ245" s="227"/>
      <c r="HK245" s="227"/>
      <c r="HL245" s="227"/>
      <c r="HM245" s="227"/>
      <c r="HN245" s="227"/>
      <c r="HO245" s="227"/>
      <c r="HP245" s="227"/>
      <c r="HQ245" s="227"/>
      <c r="HR245" s="227"/>
      <c r="HS245" s="227"/>
      <c r="HT245" s="227"/>
      <c r="HU245" s="227"/>
      <c r="HV245" s="227"/>
      <c r="HW245" s="227"/>
      <c r="HX245" s="227"/>
      <c r="HY245" s="227"/>
      <c r="HZ245" s="227"/>
      <c r="IA245" s="227"/>
      <c r="IB245" s="227"/>
      <c r="IC245" s="227"/>
      <c r="ID245" s="227"/>
      <c r="IE245" s="227"/>
      <c r="IF245" s="227"/>
      <c r="IG245" s="227"/>
      <c r="IH245" s="227"/>
      <c r="II245" s="227"/>
      <c r="IJ245" s="227"/>
      <c r="IK245" s="227"/>
      <c r="IL245" s="227"/>
      <c r="IM245" s="227"/>
      <c r="IN245" s="227"/>
      <c r="IO245" s="227"/>
      <c r="IP245" s="227"/>
      <c r="IQ245" s="227"/>
      <c r="IR245" s="227"/>
      <c r="IS245" s="227"/>
      <c r="IT245" s="227"/>
      <c r="IU245" s="227"/>
      <c r="IV245" s="227"/>
      <c r="IW245" s="227"/>
      <c r="IX245" s="227"/>
      <c r="IY245" s="227"/>
      <c r="IZ245" s="227"/>
      <c r="JA245" s="227"/>
      <c r="JB245" s="227"/>
      <c r="JC245" s="227"/>
      <c r="JD245" s="227"/>
      <c r="JE245" s="227"/>
      <c r="JF245" s="227"/>
      <c r="JG245" s="227"/>
      <c r="JH245" s="227"/>
      <c r="JI245" s="227"/>
      <c r="JJ245" s="227"/>
      <c r="JK245" s="227"/>
      <c r="JL245" s="227"/>
      <c r="JM245" s="227"/>
      <c r="JN245" s="227"/>
      <c r="JO245" s="227"/>
      <c r="JP245" s="227"/>
      <c r="JQ245" s="227"/>
      <c r="JR245" s="227"/>
      <c r="JS245" s="227"/>
      <c r="JT245" s="227"/>
      <c r="JU245" s="227"/>
      <c r="JV245" s="227"/>
      <c r="JW245" s="227"/>
      <c r="JX245" s="227"/>
      <c r="JY245" s="227"/>
      <c r="JZ245" s="227"/>
      <c r="KA245" s="227"/>
      <c r="KB245" s="227"/>
      <c r="KC245" s="227"/>
      <c r="KD245" s="227"/>
      <c r="KE245" s="227"/>
      <c r="KF245" s="227"/>
      <c r="KG245" s="227"/>
      <c r="KH245" s="227"/>
      <c r="KI245" s="227"/>
      <c r="KJ245" s="227"/>
      <c r="KK245" s="227"/>
      <c r="KL245" s="227"/>
      <c r="KM245" s="227"/>
      <c r="KN245" s="227"/>
      <c r="KO245" s="227"/>
      <c r="KP245" s="227"/>
      <c r="KQ245" s="227"/>
      <c r="KR245" s="227"/>
      <c r="KS245" s="227"/>
      <c r="KT245" s="227"/>
      <c r="KU245" s="227"/>
      <c r="KV245" s="227"/>
      <c r="KW245" s="479"/>
    </row>
    <row r="246" spans="1:309" s="226" customFormat="1" ht="21" customHeight="1" thickBot="1">
      <c r="A246" s="109"/>
      <c r="B246" s="112">
        <v>240</v>
      </c>
      <c r="C246" s="116"/>
      <c r="D246" s="136" t="str">
        <f t="shared" si="27"/>
        <v/>
      </c>
      <c r="E246" s="138" t="str">
        <f t="shared" si="23"/>
        <v/>
      </c>
      <c r="F246" s="138" t="str">
        <f t="shared" si="24"/>
        <v/>
      </c>
      <c r="G246" s="138" t="str">
        <f t="shared" si="25"/>
        <v/>
      </c>
      <c r="H246" s="138" t="str">
        <f t="shared" si="28"/>
        <v/>
      </c>
      <c r="I246" s="228"/>
      <c r="J246" s="228"/>
      <c r="K246" s="228"/>
      <c r="L246" s="228"/>
      <c r="M246" s="228"/>
      <c r="N246" s="228"/>
      <c r="O246" s="228"/>
      <c r="P246" s="228"/>
      <c r="Q246" s="228"/>
      <c r="R246" s="228"/>
      <c r="S246" s="228"/>
      <c r="T246" s="228"/>
      <c r="U246" s="228"/>
      <c r="V246" s="228"/>
      <c r="W246" s="228"/>
      <c r="X246" s="228"/>
      <c r="Y246" s="228"/>
      <c r="Z246" s="228"/>
      <c r="AA246" s="228"/>
      <c r="AB246" s="228"/>
      <c r="AC246" s="228"/>
      <c r="AD246" s="228"/>
      <c r="AE246" s="228"/>
      <c r="AF246" s="228"/>
      <c r="AG246" s="228"/>
      <c r="AH246" s="228"/>
      <c r="AI246" s="228"/>
      <c r="AJ246" s="228"/>
      <c r="AK246" s="228"/>
      <c r="AL246" s="228"/>
      <c r="AM246" s="228"/>
      <c r="AN246" s="228"/>
      <c r="AO246" s="228"/>
      <c r="AP246" s="228"/>
      <c r="AQ246" s="228"/>
      <c r="AR246" s="228"/>
      <c r="AS246" s="228"/>
      <c r="AT246" s="228"/>
      <c r="AU246" s="228"/>
      <c r="AV246" s="228"/>
      <c r="AW246" s="228"/>
      <c r="AX246" s="228"/>
      <c r="AY246" s="228"/>
      <c r="AZ246" s="228"/>
      <c r="BA246" s="228"/>
      <c r="BB246" s="228"/>
      <c r="BC246" s="228"/>
      <c r="BD246" s="228"/>
      <c r="BE246" s="228"/>
      <c r="BF246" s="228"/>
      <c r="BG246" s="228"/>
      <c r="BH246" s="228"/>
      <c r="BI246" s="228"/>
      <c r="BJ246" s="228"/>
      <c r="BK246" s="228"/>
      <c r="BL246" s="228"/>
      <c r="BM246" s="228"/>
      <c r="BN246" s="228"/>
      <c r="BO246" s="228"/>
      <c r="BP246" s="228"/>
      <c r="BQ246" s="228"/>
      <c r="BR246" s="228"/>
      <c r="BS246" s="228"/>
      <c r="BT246" s="228"/>
      <c r="BU246" s="228"/>
      <c r="BV246" s="228"/>
      <c r="BW246" s="228"/>
      <c r="BX246" s="228"/>
      <c r="BY246" s="228"/>
      <c r="BZ246" s="228"/>
      <c r="CA246" s="228"/>
      <c r="CB246" s="228"/>
      <c r="CC246" s="228"/>
      <c r="CD246" s="228"/>
      <c r="CE246" s="228"/>
      <c r="CF246" s="228"/>
      <c r="CG246" s="228"/>
      <c r="CH246" s="228"/>
      <c r="CI246" s="228"/>
      <c r="CJ246" s="228"/>
      <c r="CK246" s="228"/>
      <c r="CL246" s="228"/>
      <c r="CM246" s="228"/>
      <c r="CN246" s="228"/>
      <c r="CO246" s="228"/>
      <c r="CP246" s="228"/>
      <c r="CQ246" s="228"/>
      <c r="CR246" s="228"/>
      <c r="CS246" s="228"/>
      <c r="CT246" s="228"/>
      <c r="CU246" s="228"/>
      <c r="CV246" s="228"/>
      <c r="CW246" s="228"/>
      <c r="CX246" s="228"/>
      <c r="CY246" s="228"/>
      <c r="CZ246" s="228"/>
      <c r="DA246" s="228"/>
      <c r="DB246" s="228"/>
      <c r="DC246" s="228"/>
      <c r="DD246" s="228"/>
      <c r="DE246" s="228"/>
      <c r="DF246" s="228"/>
      <c r="DG246" s="228"/>
      <c r="DH246" s="228"/>
      <c r="DI246" s="228"/>
      <c r="DJ246" s="228"/>
      <c r="DK246" s="228"/>
      <c r="DL246" s="228"/>
      <c r="DM246" s="228"/>
      <c r="DN246" s="228"/>
      <c r="DO246" s="228"/>
      <c r="DP246" s="228"/>
      <c r="DQ246" s="228"/>
      <c r="DR246" s="228"/>
      <c r="DS246" s="228"/>
      <c r="DT246" s="228"/>
      <c r="DU246" s="228"/>
      <c r="DV246" s="228"/>
      <c r="DW246" s="228"/>
      <c r="DX246" s="228"/>
      <c r="DY246" s="228"/>
      <c r="DZ246" s="228"/>
      <c r="EA246" s="228"/>
      <c r="EB246" s="228"/>
      <c r="EC246" s="228"/>
      <c r="ED246" s="228"/>
      <c r="EE246" s="228"/>
      <c r="EF246" s="228"/>
      <c r="EG246" s="228"/>
      <c r="EH246" s="228"/>
      <c r="EI246" s="228"/>
      <c r="EJ246" s="228"/>
      <c r="EK246" s="228"/>
      <c r="EL246" s="228"/>
      <c r="EM246" s="228"/>
      <c r="EN246" s="228"/>
      <c r="EO246" s="228"/>
      <c r="EP246" s="228"/>
      <c r="EQ246" s="228"/>
      <c r="ER246" s="228"/>
      <c r="ES246" s="228"/>
      <c r="ET246" s="228"/>
      <c r="EU246" s="228"/>
      <c r="EV246" s="228"/>
      <c r="EW246" s="228"/>
      <c r="EX246" s="228"/>
      <c r="EY246" s="228"/>
      <c r="EZ246" s="228"/>
      <c r="FA246" s="228"/>
      <c r="FB246" s="228"/>
      <c r="FC246" s="228"/>
      <c r="FD246" s="228"/>
      <c r="FE246" s="228"/>
      <c r="FF246" s="228"/>
      <c r="FG246" s="228"/>
      <c r="FH246" s="228"/>
      <c r="FI246" s="228"/>
      <c r="FJ246" s="228"/>
      <c r="FK246" s="228"/>
      <c r="FL246" s="228"/>
      <c r="FM246" s="228"/>
      <c r="FN246" s="228"/>
      <c r="FO246" s="228"/>
      <c r="FP246" s="228"/>
      <c r="FQ246" s="228"/>
      <c r="FR246" s="228"/>
      <c r="FS246" s="228"/>
      <c r="FT246" s="228"/>
      <c r="FU246" s="228"/>
      <c r="FV246" s="228"/>
      <c r="FW246" s="228"/>
      <c r="FX246" s="228"/>
      <c r="FY246" s="228"/>
      <c r="FZ246" s="228"/>
      <c r="GA246" s="228"/>
      <c r="GB246" s="228"/>
      <c r="GC246" s="228"/>
      <c r="GD246" s="228"/>
      <c r="GE246" s="228"/>
      <c r="GF246" s="228"/>
      <c r="GG246" s="228"/>
      <c r="GH246" s="228"/>
      <c r="GI246" s="228"/>
      <c r="GJ246" s="228"/>
      <c r="GK246" s="228"/>
      <c r="GL246" s="228"/>
      <c r="GM246" s="228"/>
      <c r="GN246" s="228"/>
      <c r="GO246" s="228"/>
      <c r="GP246" s="228"/>
      <c r="GQ246" s="228"/>
      <c r="GR246" s="228"/>
      <c r="GS246" s="228"/>
      <c r="GT246" s="228"/>
      <c r="GU246" s="228"/>
      <c r="GV246" s="228"/>
      <c r="GW246" s="228"/>
      <c r="GX246" s="228"/>
      <c r="GY246" s="228"/>
      <c r="GZ246" s="228"/>
      <c r="HA246" s="228"/>
      <c r="HB246" s="228"/>
      <c r="HC246" s="228"/>
      <c r="HD246" s="228"/>
      <c r="HE246" s="228"/>
      <c r="HF246" s="228"/>
      <c r="HG246" s="228"/>
      <c r="HH246" s="228"/>
      <c r="HI246" s="228"/>
      <c r="HJ246" s="228"/>
      <c r="HK246" s="228"/>
      <c r="HL246" s="228"/>
      <c r="HM246" s="228"/>
      <c r="HN246" s="228"/>
      <c r="HO246" s="228"/>
      <c r="HP246" s="228"/>
      <c r="HQ246" s="228"/>
      <c r="HR246" s="228"/>
      <c r="HS246" s="228"/>
      <c r="HT246" s="228"/>
      <c r="HU246" s="228"/>
      <c r="HV246" s="228"/>
      <c r="HW246" s="228"/>
      <c r="HX246" s="228"/>
      <c r="HY246" s="228"/>
      <c r="HZ246" s="228"/>
      <c r="IA246" s="228"/>
      <c r="IB246" s="228"/>
      <c r="IC246" s="228"/>
      <c r="ID246" s="228"/>
      <c r="IE246" s="228"/>
      <c r="IF246" s="228"/>
      <c r="IG246" s="228"/>
      <c r="IH246" s="228"/>
      <c r="II246" s="228"/>
      <c r="IJ246" s="228"/>
      <c r="IK246" s="228"/>
      <c r="IL246" s="228"/>
      <c r="IM246" s="228"/>
      <c r="IN246" s="228"/>
      <c r="IO246" s="228"/>
      <c r="IP246" s="228"/>
      <c r="IQ246" s="228"/>
      <c r="IR246" s="228"/>
      <c r="IS246" s="228"/>
      <c r="IT246" s="228"/>
      <c r="IU246" s="228"/>
      <c r="IV246" s="228"/>
      <c r="IW246" s="228"/>
      <c r="IX246" s="228"/>
      <c r="IY246" s="228"/>
      <c r="IZ246" s="228"/>
      <c r="JA246" s="228"/>
      <c r="JB246" s="228"/>
      <c r="JC246" s="228"/>
      <c r="JD246" s="228"/>
      <c r="JE246" s="228"/>
      <c r="JF246" s="228"/>
      <c r="JG246" s="228"/>
      <c r="JH246" s="228"/>
      <c r="JI246" s="228"/>
      <c r="JJ246" s="228"/>
      <c r="JK246" s="228"/>
      <c r="JL246" s="228"/>
      <c r="JM246" s="228"/>
      <c r="JN246" s="228"/>
      <c r="JO246" s="228"/>
      <c r="JP246" s="228"/>
      <c r="JQ246" s="228"/>
      <c r="JR246" s="228"/>
      <c r="JS246" s="228"/>
      <c r="JT246" s="228"/>
      <c r="JU246" s="228"/>
      <c r="JV246" s="228"/>
      <c r="JW246" s="228"/>
      <c r="JX246" s="228"/>
      <c r="JY246" s="228"/>
      <c r="JZ246" s="228"/>
      <c r="KA246" s="228"/>
      <c r="KB246" s="228"/>
      <c r="KC246" s="228"/>
      <c r="KD246" s="228"/>
      <c r="KE246" s="228"/>
      <c r="KF246" s="228"/>
      <c r="KG246" s="228"/>
      <c r="KH246" s="228"/>
      <c r="KI246" s="228"/>
      <c r="KJ246" s="228"/>
      <c r="KK246" s="228"/>
      <c r="KL246" s="228"/>
      <c r="KM246" s="228"/>
      <c r="KN246" s="228"/>
      <c r="KO246" s="228"/>
      <c r="KP246" s="228"/>
      <c r="KQ246" s="228"/>
      <c r="KR246" s="228"/>
      <c r="KS246" s="228"/>
      <c r="KT246" s="228"/>
      <c r="KU246" s="228"/>
      <c r="KV246" s="228"/>
      <c r="KW246" s="479"/>
    </row>
    <row r="247" spans="1:309" s="226" customFormat="1" ht="21" customHeight="1">
      <c r="A247" s="109"/>
      <c r="B247" s="112">
        <v>241</v>
      </c>
      <c r="C247" s="53"/>
      <c r="D247" s="132" t="str">
        <f t="shared" si="27"/>
        <v/>
      </c>
      <c r="E247" s="132" t="str">
        <f t="shared" si="23"/>
        <v/>
      </c>
      <c r="F247" s="132" t="str">
        <f t="shared" si="24"/>
        <v/>
      </c>
      <c r="G247" s="132" t="str">
        <f t="shared" si="25"/>
        <v/>
      </c>
      <c r="H247" s="213" t="str">
        <f t="shared" si="28"/>
        <v/>
      </c>
      <c r="I247" s="227"/>
      <c r="J247" s="227"/>
      <c r="K247" s="227"/>
      <c r="L247" s="227"/>
      <c r="M247" s="227"/>
      <c r="N247" s="227"/>
      <c r="O247" s="227"/>
      <c r="P247" s="227"/>
      <c r="Q247" s="227"/>
      <c r="R247" s="227"/>
      <c r="S247" s="227"/>
      <c r="T247" s="227"/>
      <c r="U247" s="227"/>
      <c r="V247" s="227"/>
      <c r="W247" s="227"/>
      <c r="X247" s="227"/>
      <c r="Y247" s="227"/>
      <c r="Z247" s="227"/>
      <c r="AA247" s="227"/>
      <c r="AB247" s="227"/>
      <c r="AC247" s="227"/>
      <c r="AD247" s="227"/>
      <c r="AE247" s="227"/>
      <c r="AF247" s="227"/>
      <c r="AG247" s="227"/>
      <c r="AH247" s="227"/>
      <c r="AI247" s="227"/>
      <c r="AJ247" s="227"/>
      <c r="AK247" s="227"/>
      <c r="AL247" s="227"/>
      <c r="AM247" s="227"/>
      <c r="AN247" s="227"/>
      <c r="AO247" s="227"/>
      <c r="AP247" s="227"/>
      <c r="AQ247" s="227"/>
      <c r="AR247" s="227"/>
      <c r="AS247" s="227"/>
      <c r="AT247" s="227"/>
      <c r="AU247" s="227"/>
      <c r="AV247" s="227"/>
      <c r="AW247" s="227"/>
      <c r="AX247" s="227"/>
      <c r="AY247" s="227"/>
      <c r="AZ247" s="227"/>
      <c r="BA247" s="227"/>
      <c r="BB247" s="227"/>
      <c r="BC247" s="227"/>
      <c r="BD247" s="227"/>
      <c r="BE247" s="227"/>
      <c r="BF247" s="227"/>
      <c r="BG247" s="227"/>
      <c r="BH247" s="227"/>
      <c r="BI247" s="227"/>
      <c r="BJ247" s="227"/>
      <c r="BK247" s="227"/>
      <c r="BL247" s="227"/>
      <c r="BM247" s="227"/>
      <c r="BN247" s="227"/>
      <c r="BO247" s="227"/>
      <c r="BP247" s="227"/>
      <c r="BQ247" s="227"/>
      <c r="BR247" s="227"/>
      <c r="BS247" s="227"/>
      <c r="BT247" s="227"/>
      <c r="BU247" s="227"/>
      <c r="BV247" s="227"/>
      <c r="BW247" s="227"/>
      <c r="BX247" s="227"/>
      <c r="BY247" s="227"/>
      <c r="BZ247" s="227"/>
      <c r="CA247" s="227"/>
      <c r="CB247" s="227"/>
      <c r="CC247" s="227"/>
      <c r="CD247" s="227"/>
      <c r="CE247" s="227"/>
      <c r="CF247" s="227"/>
      <c r="CG247" s="227"/>
      <c r="CH247" s="227"/>
      <c r="CI247" s="227"/>
      <c r="CJ247" s="227"/>
      <c r="CK247" s="227"/>
      <c r="CL247" s="227"/>
      <c r="CM247" s="227"/>
      <c r="CN247" s="227"/>
      <c r="CO247" s="227"/>
      <c r="CP247" s="227"/>
      <c r="CQ247" s="227"/>
      <c r="CR247" s="227"/>
      <c r="CS247" s="227"/>
      <c r="CT247" s="227"/>
      <c r="CU247" s="227"/>
      <c r="CV247" s="227"/>
      <c r="CW247" s="227"/>
      <c r="CX247" s="227"/>
      <c r="CY247" s="227"/>
      <c r="CZ247" s="227"/>
      <c r="DA247" s="227"/>
      <c r="DB247" s="227"/>
      <c r="DC247" s="227"/>
      <c r="DD247" s="227"/>
      <c r="DE247" s="227"/>
      <c r="DF247" s="227"/>
      <c r="DG247" s="227"/>
      <c r="DH247" s="227"/>
      <c r="DI247" s="227"/>
      <c r="DJ247" s="227"/>
      <c r="DK247" s="227"/>
      <c r="DL247" s="227"/>
      <c r="DM247" s="227"/>
      <c r="DN247" s="227"/>
      <c r="DO247" s="227"/>
      <c r="DP247" s="227"/>
      <c r="DQ247" s="227"/>
      <c r="DR247" s="227"/>
      <c r="DS247" s="227"/>
      <c r="DT247" s="227"/>
      <c r="DU247" s="227"/>
      <c r="DV247" s="227"/>
      <c r="DW247" s="227"/>
      <c r="DX247" s="227"/>
      <c r="DY247" s="227"/>
      <c r="DZ247" s="227"/>
      <c r="EA247" s="227"/>
      <c r="EB247" s="227"/>
      <c r="EC247" s="227"/>
      <c r="ED247" s="227"/>
      <c r="EE247" s="227"/>
      <c r="EF247" s="227"/>
      <c r="EG247" s="227"/>
      <c r="EH247" s="227"/>
      <c r="EI247" s="227"/>
      <c r="EJ247" s="227"/>
      <c r="EK247" s="227"/>
      <c r="EL247" s="227"/>
      <c r="EM247" s="227"/>
      <c r="EN247" s="227"/>
      <c r="EO247" s="227"/>
      <c r="EP247" s="227"/>
      <c r="EQ247" s="227"/>
      <c r="ER247" s="227"/>
      <c r="ES247" s="227"/>
      <c r="ET247" s="227"/>
      <c r="EU247" s="227"/>
      <c r="EV247" s="227"/>
      <c r="EW247" s="227"/>
      <c r="EX247" s="227"/>
      <c r="EY247" s="227"/>
      <c r="EZ247" s="227"/>
      <c r="FA247" s="227"/>
      <c r="FB247" s="227"/>
      <c r="FC247" s="227"/>
      <c r="FD247" s="227"/>
      <c r="FE247" s="227"/>
      <c r="FF247" s="227"/>
      <c r="FG247" s="227"/>
      <c r="FH247" s="227"/>
      <c r="FI247" s="227"/>
      <c r="FJ247" s="227"/>
      <c r="FK247" s="227"/>
      <c r="FL247" s="227"/>
      <c r="FM247" s="227"/>
      <c r="FN247" s="227"/>
      <c r="FO247" s="227"/>
      <c r="FP247" s="227"/>
      <c r="FQ247" s="227"/>
      <c r="FR247" s="227"/>
      <c r="FS247" s="227"/>
      <c r="FT247" s="227"/>
      <c r="FU247" s="227"/>
      <c r="FV247" s="227"/>
      <c r="FW247" s="227"/>
      <c r="FX247" s="227"/>
      <c r="FY247" s="227"/>
      <c r="FZ247" s="227"/>
      <c r="GA247" s="227"/>
      <c r="GB247" s="227"/>
      <c r="GC247" s="227"/>
      <c r="GD247" s="227"/>
      <c r="GE247" s="227"/>
      <c r="GF247" s="227"/>
      <c r="GG247" s="227"/>
      <c r="GH247" s="227"/>
      <c r="GI247" s="227"/>
      <c r="GJ247" s="227"/>
      <c r="GK247" s="227"/>
      <c r="GL247" s="227"/>
      <c r="GM247" s="227"/>
      <c r="GN247" s="227"/>
      <c r="GO247" s="227"/>
      <c r="GP247" s="227"/>
      <c r="GQ247" s="227"/>
      <c r="GR247" s="227"/>
      <c r="GS247" s="227"/>
      <c r="GT247" s="227"/>
      <c r="GU247" s="227"/>
      <c r="GV247" s="227"/>
      <c r="GW247" s="227"/>
      <c r="GX247" s="227"/>
      <c r="GY247" s="227"/>
      <c r="GZ247" s="227"/>
      <c r="HA247" s="227"/>
      <c r="HB247" s="227"/>
      <c r="HC247" s="227"/>
      <c r="HD247" s="227"/>
      <c r="HE247" s="227"/>
      <c r="HF247" s="227"/>
      <c r="HG247" s="227"/>
      <c r="HH247" s="227"/>
      <c r="HI247" s="227"/>
      <c r="HJ247" s="227"/>
      <c r="HK247" s="227"/>
      <c r="HL247" s="227"/>
      <c r="HM247" s="227"/>
      <c r="HN247" s="227"/>
      <c r="HO247" s="227"/>
      <c r="HP247" s="227"/>
      <c r="HQ247" s="227"/>
      <c r="HR247" s="227"/>
      <c r="HS247" s="227"/>
      <c r="HT247" s="227"/>
      <c r="HU247" s="227"/>
      <c r="HV247" s="227"/>
      <c r="HW247" s="227"/>
      <c r="HX247" s="227"/>
      <c r="HY247" s="227"/>
      <c r="HZ247" s="227"/>
      <c r="IA247" s="227"/>
      <c r="IB247" s="227"/>
      <c r="IC247" s="227"/>
      <c r="ID247" s="227"/>
      <c r="IE247" s="227"/>
      <c r="IF247" s="227"/>
      <c r="IG247" s="227"/>
      <c r="IH247" s="227"/>
      <c r="II247" s="227"/>
      <c r="IJ247" s="227"/>
      <c r="IK247" s="227"/>
      <c r="IL247" s="227"/>
      <c r="IM247" s="227"/>
      <c r="IN247" s="227"/>
      <c r="IO247" s="227"/>
      <c r="IP247" s="227"/>
      <c r="IQ247" s="227"/>
      <c r="IR247" s="227"/>
      <c r="IS247" s="227"/>
      <c r="IT247" s="227"/>
      <c r="IU247" s="227"/>
      <c r="IV247" s="227"/>
      <c r="IW247" s="227"/>
      <c r="IX247" s="227"/>
      <c r="IY247" s="227"/>
      <c r="IZ247" s="227"/>
      <c r="JA247" s="227"/>
      <c r="JB247" s="227"/>
      <c r="JC247" s="227"/>
      <c r="JD247" s="227"/>
      <c r="JE247" s="227"/>
      <c r="JF247" s="227"/>
      <c r="JG247" s="227"/>
      <c r="JH247" s="227"/>
      <c r="JI247" s="227"/>
      <c r="JJ247" s="227"/>
      <c r="JK247" s="227"/>
      <c r="JL247" s="227"/>
      <c r="JM247" s="227"/>
      <c r="JN247" s="227"/>
      <c r="JO247" s="227"/>
      <c r="JP247" s="227"/>
      <c r="JQ247" s="227"/>
      <c r="JR247" s="227"/>
      <c r="JS247" s="227"/>
      <c r="JT247" s="227"/>
      <c r="JU247" s="227"/>
      <c r="JV247" s="227"/>
      <c r="JW247" s="227"/>
      <c r="JX247" s="227"/>
      <c r="JY247" s="227"/>
      <c r="JZ247" s="227"/>
      <c r="KA247" s="227"/>
      <c r="KB247" s="227"/>
      <c r="KC247" s="227"/>
      <c r="KD247" s="227"/>
      <c r="KE247" s="227"/>
      <c r="KF247" s="227"/>
      <c r="KG247" s="227"/>
      <c r="KH247" s="227"/>
      <c r="KI247" s="227"/>
      <c r="KJ247" s="227"/>
      <c r="KK247" s="227"/>
      <c r="KL247" s="227"/>
      <c r="KM247" s="227"/>
      <c r="KN247" s="227"/>
      <c r="KO247" s="227"/>
      <c r="KP247" s="227"/>
      <c r="KQ247" s="227"/>
      <c r="KR247" s="227"/>
      <c r="KS247" s="227"/>
      <c r="KT247" s="227"/>
      <c r="KU247" s="227"/>
      <c r="KV247" s="227"/>
      <c r="KW247" s="479"/>
    </row>
    <row r="248" spans="1:309" s="226" customFormat="1" ht="21" customHeight="1" thickBot="1">
      <c r="A248" s="109"/>
      <c r="B248" s="112">
        <v>242</v>
      </c>
      <c r="C248" s="116"/>
      <c r="D248" s="136" t="str">
        <f t="shared" si="27"/>
        <v/>
      </c>
      <c r="E248" s="138" t="str">
        <f t="shared" si="23"/>
        <v/>
      </c>
      <c r="F248" s="138" t="str">
        <f t="shared" si="24"/>
        <v/>
      </c>
      <c r="G248" s="138" t="str">
        <f t="shared" si="25"/>
        <v/>
      </c>
      <c r="H248" s="138" t="str">
        <f t="shared" si="28"/>
        <v/>
      </c>
      <c r="I248" s="228"/>
      <c r="J248" s="228"/>
      <c r="K248" s="228"/>
      <c r="L248" s="228"/>
      <c r="M248" s="228"/>
      <c r="N248" s="228"/>
      <c r="O248" s="228"/>
      <c r="P248" s="228"/>
      <c r="Q248" s="228"/>
      <c r="R248" s="228"/>
      <c r="S248" s="228"/>
      <c r="T248" s="228"/>
      <c r="U248" s="228"/>
      <c r="V248" s="228"/>
      <c r="W248" s="228"/>
      <c r="X248" s="228"/>
      <c r="Y248" s="228"/>
      <c r="Z248" s="228"/>
      <c r="AA248" s="228"/>
      <c r="AB248" s="228"/>
      <c r="AC248" s="228"/>
      <c r="AD248" s="228"/>
      <c r="AE248" s="228"/>
      <c r="AF248" s="228"/>
      <c r="AG248" s="228"/>
      <c r="AH248" s="228"/>
      <c r="AI248" s="228"/>
      <c r="AJ248" s="228"/>
      <c r="AK248" s="228"/>
      <c r="AL248" s="228"/>
      <c r="AM248" s="228"/>
      <c r="AN248" s="228"/>
      <c r="AO248" s="228"/>
      <c r="AP248" s="228"/>
      <c r="AQ248" s="228"/>
      <c r="AR248" s="228"/>
      <c r="AS248" s="228"/>
      <c r="AT248" s="228"/>
      <c r="AU248" s="228"/>
      <c r="AV248" s="228"/>
      <c r="AW248" s="228"/>
      <c r="AX248" s="228"/>
      <c r="AY248" s="228"/>
      <c r="AZ248" s="228"/>
      <c r="BA248" s="228"/>
      <c r="BB248" s="228"/>
      <c r="BC248" s="228"/>
      <c r="BD248" s="228"/>
      <c r="BE248" s="228"/>
      <c r="BF248" s="228"/>
      <c r="BG248" s="228"/>
      <c r="BH248" s="228"/>
      <c r="BI248" s="228"/>
      <c r="BJ248" s="228"/>
      <c r="BK248" s="228"/>
      <c r="BL248" s="228"/>
      <c r="BM248" s="228"/>
      <c r="BN248" s="228"/>
      <c r="BO248" s="228"/>
      <c r="BP248" s="228"/>
      <c r="BQ248" s="228"/>
      <c r="BR248" s="228"/>
      <c r="BS248" s="228"/>
      <c r="BT248" s="228"/>
      <c r="BU248" s="228"/>
      <c r="BV248" s="228"/>
      <c r="BW248" s="228"/>
      <c r="BX248" s="228"/>
      <c r="BY248" s="228"/>
      <c r="BZ248" s="228"/>
      <c r="CA248" s="228"/>
      <c r="CB248" s="228"/>
      <c r="CC248" s="228"/>
      <c r="CD248" s="228"/>
      <c r="CE248" s="228"/>
      <c r="CF248" s="228"/>
      <c r="CG248" s="228"/>
      <c r="CH248" s="228"/>
      <c r="CI248" s="228"/>
      <c r="CJ248" s="228"/>
      <c r="CK248" s="228"/>
      <c r="CL248" s="228"/>
      <c r="CM248" s="228"/>
      <c r="CN248" s="228"/>
      <c r="CO248" s="228"/>
      <c r="CP248" s="228"/>
      <c r="CQ248" s="228"/>
      <c r="CR248" s="228"/>
      <c r="CS248" s="228"/>
      <c r="CT248" s="228"/>
      <c r="CU248" s="228"/>
      <c r="CV248" s="228"/>
      <c r="CW248" s="228"/>
      <c r="CX248" s="228"/>
      <c r="CY248" s="228"/>
      <c r="CZ248" s="228"/>
      <c r="DA248" s="228"/>
      <c r="DB248" s="228"/>
      <c r="DC248" s="228"/>
      <c r="DD248" s="228"/>
      <c r="DE248" s="228"/>
      <c r="DF248" s="228"/>
      <c r="DG248" s="228"/>
      <c r="DH248" s="228"/>
      <c r="DI248" s="228"/>
      <c r="DJ248" s="228"/>
      <c r="DK248" s="228"/>
      <c r="DL248" s="228"/>
      <c r="DM248" s="228"/>
      <c r="DN248" s="228"/>
      <c r="DO248" s="228"/>
      <c r="DP248" s="228"/>
      <c r="DQ248" s="228"/>
      <c r="DR248" s="228"/>
      <c r="DS248" s="228"/>
      <c r="DT248" s="228"/>
      <c r="DU248" s="228"/>
      <c r="DV248" s="228"/>
      <c r="DW248" s="228"/>
      <c r="DX248" s="228"/>
      <c r="DY248" s="228"/>
      <c r="DZ248" s="228"/>
      <c r="EA248" s="228"/>
      <c r="EB248" s="228"/>
      <c r="EC248" s="228"/>
      <c r="ED248" s="228"/>
      <c r="EE248" s="228"/>
      <c r="EF248" s="228"/>
      <c r="EG248" s="228"/>
      <c r="EH248" s="228"/>
      <c r="EI248" s="228"/>
      <c r="EJ248" s="228"/>
      <c r="EK248" s="228"/>
      <c r="EL248" s="228"/>
      <c r="EM248" s="228"/>
      <c r="EN248" s="228"/>
      <c r="EO248" s="228"/>
      <c r="EP248" s="228"/>
      <c r="EQ248" s="228"/>
      <c r="ER248" s="228"/>
      <c r="ES248" s="228"/>
      <c r="ET248" s="228"/>
      <c r="EU248" s="228"/>
      <c r="EV248" s="228"/>
      <c r="EW248" s="228"/>
      <c r="EX248" s="228"/>
      <c r="EY248" s="228"/>
      <c r="EZ248" s="228"/>
      <c r="FA248" s="228"/>
      <c r="FB248" s="228"/>
      <c r="FC248" s="228"/>
      <c r="FD248" s="228"/>
      <c r="FE248" s="228"/>
      <c r="FF248" s="228"/>
      <c r="FG248" s="228"/>
      <c r="FH248" s="228"/>
      <c r="FI248" s="228"/>
      <c r="FJ248" s="228"/>
      <c r="FK248" s="228"/>
      <c r="FL248" s="228"/>
      <c r="FM248" s="228"/>
      <c r="FN248" s="228"/>
      <c r="FO248" s="228"/>
      <c r="FP248" s="228"/>
      <c r="FQ248" s="228"/>
      <c r="FR248" s="228"/>
      <c r="FS248" s="228"/>
      <c r="FT248" s="228"/>
      <c r="FU248" s="228"/>
      <c r="FV248" s="228"/>
      <c r="FW248" s="228"/>
      <c r="FX248" s="228"/>
      <c r="FY248" s="228"/>
      <c r="FZ248" s="228"/>
      <c r="GA248" s="228"/>
      <c r="GB248" s="228"/>
      <c r="GC248" s="228"/>
      <c r="GD248" s="228"/>
      <c r="GE248" s="228"/>
      <c r="GF248" s="228"/>
      <c r="GG248" s="228"/>
      <c r="GH248" s="228"/>
      <c r="GI248" s="228"/>
      <c r="GJ248" s="228"/>
      <c r="GK248" s="228"/>
      <c r="GL248" s="228"/>
      <c r="GM248" s="228"/>
      <c r="GN248" s="228"/>
      <c r="GO248" s="228"/>
      <c r="GP248" s="228"/>
      <c r="GQ248" s="228"/>
      <c r="GR248" s="228"/>
      <c r="GS248" s="228"/>
      <c r="GT248" s="228"/>
      <c r="GU248" s="228"/>
      <c r="GV248" s="228"/>
      <c r="GW248" s="228"/>
      <c r="GX248" s="228"/>
      <c r="GY248" s="228"/>
      <c r="GZ248" s="228"/>
      <c r="HA248" s="228"/>
      <c r="HB248" s="228"/>
      <c r="HC248" s="228"/>
      <c r="HD248" s="228"/>
      <c r="HE248" s="228"/>
      <c r="HF248" s="228"/>
      <c r="HG248" s="228"/>
      <c r="HH248" s="228"/>
      <c r="HI248" s="228"/>
      <c r="HJ248" s="228"/>
      <c r="HK248" s="228"/>
      <c r="HL248" s="228"/>
      <c r="HM248" s="228"/>
      <c r="HN248" s="228"/>
      <c r="HO248" s="228"/>
      <c r="HP248" s="228"/>
      <c r="HQ248" s="228"/>
      <c r="HR248" s="228"/>
      <c r="HS248" s="228"/>
      <c r="HT248" s="228"/>
      <c r="HU248" s="228"/>
      <c r="HV248" s="228"/>
      <c r="HW248" s="228"/>
      <c r="HX248" s="228"/>
      <c r="HY248" s="228"/>
      <c r="HZ248" s="228"/>
      <c r="IA248" s="228"/>
      <c r="IB248" s="228"/>
      <c r="IC248" s="228"/>
      <c r="ID248" s="228"/>
      <c r="IE248" s="228"/>
      <c r="IF248" s="228"/>
      <c r="IG248" s="228"/>
      <c r="IH248" s="228"/>
      <c r="II248" s="228"/>
      <c r="IJ248" s="228"/>
      <c r="IK248" s="228"/>
      <c r="IL248" s="228"/>
      <c r="IM248" s="228"/>
      <c r="IN248" s="228"/>
      <c r="IO248" s="228"/>
      <c r="IP248" s="228"/>
      <c r="IQ248" s="228"/>
      <c r="IR248" s="228"/>
      <c r="IS248" s="228"/>
      <c r="IT248" s="228"/>
      <c r="IU248" s="228"/>
      <c r="IV248" s="228"/>
      <c r="IW248" s="228"/>
      <c r="IX248" s="228"/>
      <c r="IY248" s="228"/>
      <c r="IZ248" s="228"/>
      <c r="JA248" s="228"/>
      <c r="JB248" s="228"/>
      <c r="JC248" s="228"/>
      <c r="JD248" s="228"/>
      <c r="JE248" s="228"/>
      <c r="JF248" s="228"/>
      <c r="JG248" s="228"/>
      <c r="JH248" s="228"/>
      <c r="JI248" s="228"/>
      <c r="JJ248" s="228"/>
      <c r="JK248" s="228"/>
      <c r="JL248" s="228"/>
      <c r="JM248" s="228"/>
      <c r="JN248" s="228"/>
      <c r="JO248" s="228"/>
      <c r="JP248" s="228"/>
      <c r="JQ248" s="228"/>
      <c r="JR248" s="228"/>
      <c r="JS248" s="228"/>
      <c r="JT248" s="228"/>
      <c r="JU248" s="228"/>
      <c r="JV248" s="228"/>
      <c r="JW248" s="228"/>
      <c r="JX248" s="228"/>
      <c r="JY248" s="228"/>
      <c r="JZ248" s="228"/>
      <c r="KA248" s="228"/>
      <c r="KB248" s="228"/>
      <c r="KC248" s="228"/>
      <c r="KD248" s="228"/>
      <c r="KE248" s="228"/>
      <c r="KF248" s="228"/>
      <c r="KG248" s="228"/>
      <c r="KH248" s="228"/>
      <c r="KI248" s="228"/>
      <c r="KJ248" s="228"/>
      <c r="KK248" s="228"/>
      <c r="KL248" s="228"/>
      <c r="KM248" s="228"/>
      <c r="KN248" s="228"/>
      <c r="KO248" s="228"/>
      <c r="KP248" s="228"/>
      <c r="KQ248" s="228"/>
      <c r="KR248" s="228"/>
      <c r="KS248" s="228"/>
      <c r="KT248" s="228"/>
      <c r="KU248" s="228"/>
      <c r="KV248" s="228"/>
      <c r="KW248" s="479"/>
    </row>
    <row r="249" spans="1:309" s="226" customFormat="1" ht="21" customHeight="1">
      <c r="A249" s="109"/>
      <c r="B249" s="112">
        <v>243</v>
      </c>
      <c r="C249" s="53"/>
      <c r="D249" s="132" t="str">
        <f t="shared" si="27"/>
        <v/>
      </c>
      <c r="E249" s="132" t="str">
        <f t="shared" si="23"/>
        <v/>
      </c>
      <c r="F249" s="132" t="str">
        <f t="shared" si="24"/>
        <v/>
      </c>
      <c r="G249" s="132" t="str">
        <f t="shared" si="25"/>
        <v/>
      </c>
      <c r="H249" s="213" t="str">
        <f t="shared" si="28"/>
        <v/>
      </c>
      <c r="I249" s="227"/>
      <c r="J249" s="227"/>
      <c r="K249" s="227"/>
      <c r="L249" s="227"/>
      <c r="M249" s="227"/>
      <c r="N249" s="227"/>
      <c r="O249" s="227"/>
      <c r="P249" s="227"/>
      <c r="Q249" s="227"/>
      <c r="R249" s="227"/>
      <c r="S249" s="227"/>
      <c r="T249" s="227"/>
      <c r="U249" s="227"/>
      <c r="V249" s="227"/>
      <c r="W249" s="227"/>
      <c r="X249" s="227"/>
      <c r="Y249" s="227"/>
      <c r="Z249" s="227"/>
      <c r="AA249" s="227"/>
      <c r="AB249" s="227"/>
      <c r="AC249" s="227"/>
      <c r="AD249" s="227"/>
      <c r="AE249" s="227"/>
      <c r="AF249" s="227"/>
      <c r="AG249" s="227"/>
      <c r="AH249" s="227"/>
      <c r="AI249" s="227"/>
      <c r="AJ249" s="227"/>
      <c r="AK249" s="227"/>
      <c r="AL249" s="227"/>
      <c r="AM249" s="227"/>
      <c r="AN249" s="227"/>
      <c r="AO249" s="227"/>
      <c r="AP249" s="227"/>
      <c r="AQ249" s="227"/>
      <c r="AR249" s="227"/>
      <c r="AS249" s="227"/>
      <c r="AT249" s="227"/>
      <c r="AU249" s="227"/>
      <c r="AV249" s="227"/>
      <c r="AW249" s="227"/>
      <c r="AX249" s="227"/>
      <c r="AY249" s="227"/>
      <c r="AZ249" s="227"/>
      <c r="BA249" s="227"/>
      <c r="BB249" s="227"/>
      <c r="BC249" s="227"/>
      <c r="BD249" s="227"/>
      <c r="BE249" s="227"/>
      <c r="BF249" s="227"/>
      <c r="BG249" s="227"/>
      <c r="BH249" s="227"/>
      <c r="BI249" s="227"/>
      <c r="BJ249" s="227"/>
      <c r="BK249" s="227"/>
      <c r="BL249" s="227"/>
      <c r="BM249" s="227"/>
      <c r="BN249" s="227"/>
      <c r="BO249" s="227"/>
      <c r="BP249" s="227"/>
      <c r="BQ249" s="227"/>
      <c r="BR249" s="227"/>
      <c r="BS249" s="227"/>
      <c r="BT249" s="227"/>
      <c r="BU249" s="227"/>
      <c r="BV249" s="227"/>
      <c r="BW249" s="227"/>
      <c r="BX249" s="227"/>
      <c r="BY249" s="227"/>
      <c r="BZ249" s="227"/>
      <c r="CA249" s="227"/>
      <c r="CB249" s="227"/>
      <c r="CC249" s="227"/>
      <c r="CD249" s="227"/>
      <c r="CE249" s="227"/>
      <c r="CF249" s="227"/>
      <c r="CG249" s="227"/>
      <c r="CH249" s="227"/>
      <c r="CI249" s="227"/>
      <c r="CJ249" s="227"/>
      <c r="CK249" s="227"/>
      <c r="CL249" s="227"/>
      <c r="CM249" s="227"/>
      <c r="CN249" s="227"/>
      <c r="CO249" s="227"/>
      <c r="CP249" s="227"/>
      <c r="CQ249" s="227"/>
      <c r="CR249" s="227"/>
      <c r="CS249" s="227"/>
      <c r="CT249" s="227"/>
      <c r="CU249" s="227"/>
      <c r="CV249" s="227"/>
      <c r="CW249" s="227"/>
      <c r="CX249" s="227"/>
      <c r="CY249" s="227"/>
      <c r="CZ249" s="227"/>
      <c r="DA249" s="227"/>
      <c r="DB249" s="227"/>
      <c r="DC249" s="227"/>
      <c r="DD249" s="227"/>
      <c r="DE249" s="227"/>
      <c r="DF249" s="227"/>
      <c r="DG249" s="227"/>
      <c r="DH249" s="227"/>
      <c r="DI249" s="227"/>
      <c r="DJ249" s="227"/>
      <c r="DK249" s="227"/>
      <c r="DL249" s="227"/>
      <c r="DM249" s="227"/>
      <c r="DN249" s="227"/>
      <c r="DO249" s="227"/>
      <c r="DP249" s="227"/>
      <c r="DQ249" s="227"/>
      <c r="DR249" s="227"/>
      <c r="DS249" s="227"/>
      <c r="DT249" s="227"/>
      <c r="DU249" s="227"/>
      <c r="DV249" s="227"/>
      <c r="DW249" s="227"/>
      <c r="DX249" s="227"/>
      <c r="DY249" s="227"/>
      <c r="DZ249" s="227"/>
      <c r="EA249" s="227"/>
      <c r="EB249" s="227"/>
      <c r="EC249" s="227"/>
      <c r="ED249" s="227"/>
      <c r="EE249" s="227"/>
      <c r="EF249" s="227"/>
      <c r="EG249" s="227"/>
      <c r="EH249" s="227"/>
      <c r="EI249" s="227"/>
      <c r="EJ249" s="227"/>
      <c r="EK249" s="227"/>
      <c r="EL249" s="227"/>
      <c r="EM249" s="227"/>
      <c r="EN249" s="227"/>
      <c r="EO249" s="227"/>
      <c r="EP249" s="227"/>
      <c r="EQ249" s="227"/>
      <c r="ER249" s="227"/>
      <c r="ES249" s="227"/>
      <c r="ET249" s="227"/>
      <c r="EU249" s="227"/>
      <c r="EV249" s="227"/>
      <c r="EW249" s="227"/>
      <c r="EX249" s="227"/>
      <c r="EY249" s="227"/>
      <c r="EZ249" s="227"/>
      <c r="FA249" s="227"/>
      <c r="FB249" s="227"/>
      <c r="FC249" s="227"/>
      <c r="FD249" s="227"/>
      <c r="FE249" s="227"/>
      <c r="FF249" s="227"/>
      <c r="FG249" s="227"/>
      <c r="FH249" s="227"/>
      <c r="FI249" s="227"/>
      <c r="FJ249" s="227"/>
      <c r="FK249" s="227"/>
      <c r="FL249" s="227"/>
      <c r="FM249" s="227"/>
      <c r="FN249" s="227"/>
      <c r="FO249" s="227"/>
      <c r="FP249" s="227"/>
      <c r="FQ249" s="227"/>
      <c r="FR249" s="227"/>
      <c r="FS249" s="227"/>
      <c r="FT249" s="227"/>
      <c r="FU249" s="227"/>
      <c r="FV249" s="227"/>
      <c r="FW249" s="227"/>
      <c r="FX249" s="227"/>
      <c r="FY249" s="227"/>
      <c r="FZ249" s="227"/>
      <c r="GA249" s="227"/>
      <c r="GB249" s="227"/>
      <c r="GC249" s="227"/>
      <c r="GD249" s="227"/>
      <c r="GE249" s="227"/>
      <c r="GF249" s="227"/>
      <c r="GG249" s="227"/>
      <c r="GH249" s="227"/>
      <c r="GI249" s="227"/>
      <c r="GJ249" s="227"/>
      <c r="GK249" s="227"/>
      <c r="GL249" s="227"/>
      <c r="GM249" s="227"/>
      <c r="GN249" s="227"/>
      <c r="GO249" s="227"/>
      <c r="GP249" s="227"/>
      <c r="GQ249" s="227"/>
      <c r="GR249" s="227"/>
      <c r="GS249" s="227"/>
      <c r="GT249" s="227"/>
      <c r="GU249" s="227"/>
      <c r="GV249" s="227"/>
      <c r="GW249" s="227"/>
      <c r="GX249" s="227"/>
      <c r="GY249" s="227"/>
      <c r="GZ249" s="227"/>
      <c r="HA249" s="227"/>
      <c r="HB249" s="227"/>
      <c r="HC249" s="227"/>
      <c r="HD249" s="227"/>
      <c r="HE249" s="227"/>
      <c r="HF249" s="227"/>
      <c r="HG249" s="227"/>
      <c r="HH249" s="227"/>
      <c r="HI249" s="227"/>
      <c r="HJ249" s="227"/>
      <c r="HK249" s="227"/>
      <c r="HL249" s="227"/>
      <c r="HM249" s="227"/>
      <c r="HN249" s="227"/>
      <c r="HO249" s="227"/>
      <c r="HP249" s="227"/>
      <c r="HQ249" s="227"/>
      <c r="HR249" s="227"/>
      <c r="HS249" s="227"/>
      <c r="HT249" s="227"/>
      <c r="HU249" s="227"/>
      <c r="HV249" s="227"/>
      <c r="HW249" s="227"/>
      <c r="HX249" s="227"/>
      <c r="HY249" s="227"/>
      <c r="HZ249" s="227"/>
      <c r="IA249" s="227"/>
      <c r="IB249" s="227"/>
      <c r="IC249" s="227"/>
      <c r="ID249" s="227"/>
      <c r="IE249" s="227"/>
      <c r="IF249" s="227"/>
      <c r="IG249" s="227"/>
      <c r="IH249" s="227"/>
      <c r="II249" s="227"/>
      <c r="IJ249" s="227"/>
      <c r="IK249" s="227"/>
      <c r="IL249" s="227"/>
      <c r="IM249" s="227"/>
      <c r="IN249" s="227"/>
      <c r="IO249" s="227"/>
      <c r="IP249" s="227"/>
      <c r="IQ249" s="227"/>
      <c r="IR249" s="227"/>
      <c r="IS249" s="227"/>
      <c r="IT249" s="227"/>
      <c r="IU249" s="227"/>
      <c r="IV249" s="227"/>
      <c r="IW249" s="227"/>
      <c r="IX249" s="227"/>
      <c r="IY249" s="227"/>
      <c r="IZ249" s="227"/>
      <c r="JA249" s="227"/>
      <c r="JB249" s="227"/>
      <c r="JC249" s="227"/>
      <c r="JD249" s="227"/>
      <c r="JE249" s="227"/>
      <c r="JF249" s="227"/>
      <c r="JG249" s="227"/>
      <c r="JH249" s="227"/>
      <c r="JI249" s="227"/>
      <c r="JJ249" s="227"/>
      <c r="JK249" s="227"/>
      <c r="JL249" s="227"/>
      <c r="JM249" s="227"/>
      <c r="JN249" s="227"/>
      <c r="JO249" s="227"/>
      <c r="JP249" s="227"/>
      <c r="JQ249" s="227"/>
      <c r="JR249" s="227"/>
      <c r="JS249" s="227"/>
      <c r="JT249" s="227"/>
      <c r="JU249" s="227"/>
      <c r="JV249" s="227"/>
      <c r="JW249" s="227"/>
      <c r="JX249" s="227"/>
      <c r="JY249" s="227"/>
      <c r="JZ249" s="227"/>
      <c r="KA249" s="227"/>
      <c r="KB249" s="227"/>
      <c r="KC249" s="227"/>
      <c r="KD249" s="227"/>
      <c r="KE249" s="227"/>
      <c r="KF249" s="227"/>
      <c r="KG249" s="227"/>
      <c r="KH249" s="227"/>
      <c r="KI249" s="227"/>
      <c r="KJ249" s="227"/>
      <c r="KK249" s="227"/>
      <c r="KL249" s="227"/>
      <c r="KM249" s="227"/>
      <c r="KN249" s="227"/>
      <c r="KO249" s="227"/>
      <c r="KP249" s="227"/>
      <c r="KQ249" s="227"/>
      <c r="KR249" s="227"/>
      <c r="KS249" s="227"/>
      <c r="KT249" s="227"/>
      <c r="KU249" s="227"/>
      <c r="KV249" s="227"/>
      <c r="KW249" s="479"/>
    </row>
    <row r="250" spans="1:309" s="226" customFormat="1" ht="21" customHeight="1" thickBot="1">
      <c r="A250" s="109"/>
      <c r="B250" s="112">
        <v>244</v>
      </c>
      <c r="C250" s="116"/>
      <c r="D250" s="136" t="str">
        <f t="shared" si="27"/>
        <v/>
      </c>
      <c r="E250" s="138" t="str">
        <f t="shared" si="23"/>
        <v/>
      </c>
      <c r="F250" s="138" t="str">
        <f t="shared" si="24"/>
        <v/>
      </c>
      <c r="G250" s="138" t="str">
        <f t="shared" si="25"/>
        <v/>
      </c>
      <c r="H250" s="138" t="str">
        <f t="shared" si="28"/>
        <v/>
      </c>
      <c r="I250" s="228"/>
      <c r="J250" s="228"/>
      <c r="K250" s="228"/>
      <c r="L250" s="228"/>
      <c r="M250" s="228"/>
      <c r="N250" s="228"/>
      <c r="O250" s="228"/>
      <c r="P250" s="228"/>
      <c r="Q250" s="228"/>
      <c r="R250" s="228"/>
      <c r="S250" s="228"/>
      <c r="T250" s="228"/>
      <c r="U250" s="228"/>
      <c r="V250" s="228"/>
      <c r="W250" s="228"/>
      <c r="X250" s="228"/>
      <c r="Y250" s="228"/>
      <c r="Z250" s="228"/>
      <c r="AA250" s="228"/>
      <c r="AB250" s="228"/>
      <c r="AC250" s="228"/>
      <c r="AD250" s="228"/>
      <c r="AE250" s="228"/>
      <c r="AF250" s="228"/>
      <c r="AG250" s="228"/>
      <c r="AH250" s="228"/>
      <c r="AI250" s="228"/>
      <c r="AJ250" s="228"/>
      <c r="AK250" s="228"/>
      <c r="AL250" s="228"/>
      <c r="AM250" s="228"/>
      <c r="AN250" s="228"/>
      <c r="AO250" s="228"/>
      <c r="AP250" s="228"/>
      <c r="AQ250" s="228"/>
      <c r="AR250" s="228"/>
      <c r="AS250" s="228"/>
      <c r="AT250" s="228"/>
      <c r="AU250" s="228"/>
      <c r="AV250" s="228"/>
      <c r="AW250" s="228"/>
      <c r="AX250" s="228"/>
      <c r="AY250" s="228"/>
      <c r="AZ250" s="228"/>
      <c r="BA250" s="228"/>
      <c r="BB250" s="228"/>
      <c r="BC250" s="228"/>
      <c r="BD250" s="228"/>
      <c r="BE250" s="228"/>
      <c r="BF250" s="228"/>
      <c r="BG250" s="228"/>
      <c r="BH250" s="228"/>
      <c r="BI250" s="228"/>
      <c r="BJ250" s="228"/>
      <c r="BK250" s="228"/>
      <c r="BL250" s="228"/>
      <c r="BM250" s="228"/>
      <c r="BN250" s="228"/>
      <c r="BO250" s="228"/>
      <c r="BP250" s="228"/>
      <c r="BQ250" s="228"/>
      <c r="BR250" s="228"/>
      <c r="BS250" s="228"/>
      <c r="BT250" s="228"/>
      <c r="BU250" s="228"/>
      <c r="BV250" s="228"/>
      <c r="BW250" s="228"/>
      <c r="BX250" s="228"/>
      <c r="BY250" s="228"/>
      <c r="BZ250" s="228"/>
      <c r="CA250" s="228"/>
      <c r="CB250" s="228"/>
      <c r="CC250" s="228"/>
      <c r="CD250" s="228"/>
      <c r="CE250" s="228"/>
      <c r="CF250" s="228"/>
      <c r="CG250" s="228"/>
      <c r="CH250" s="228"/>
      <c r="CI250" s="228"/>
      <c r="CJ250" s="228"/>
      <c r="CK250" s="228"/>
      <c r="CL250" s="228"/>
      <c r="CM250" s="228"/>
      <c r="CN250" s="228"/>
      <c r="CO250" s="228"/>
      <c r="CP250" s="228"/>
      <c r="CQ250" s="228"/>
      <c r="CR250" s="228"/>
      <c r="CS250" s="228"/>
      <c r="CT250" s="228"/>
      <c r="CU250" s="228"/>
      <c r="CV250" s="228"/>
      <c r="CW250" s="228"/>
      <c r="CX250" s="228"/>
      <c r="CY250" s="228"/>
      <c r="CZ250" s="228"/>
      <c r="DA250" s="228"/>
      <c r="DB250" s="228"/>
      <c r="DC250" s="228"/>
      <c r="DD250" s="228"/>
      <c r="DE250" s="228"/>
      <c r="DF250" s="228"/>
      <c r="DG250" s="228"/>
      <c r="DH250" s="228"/>
      <c r="DI250" s="228"/>
      <c r="DJ250" s="228"/>
      <c r="DK250" s="228"/>
      <c r="DL250" s="228"/>
      <c r="DM250" s="228"/>
      <c r="DN250" s="228"/>
      <c r="DO250" s="228"/>
      <c r="DP250" s="228"/>
      <c r="DQ250" s="228"/>
      <c r="DR250" s="228"/>
      <c r="DS250" s="228"/>
      <c r="DT250" s="228"/>
      <c r="DU250" s="228"/>
      <c r="DV250" s="228"/>
      <c r="DW250" s="228"/>
      <c r="DX250" s="228"/>
      <c r="DY250" s="228"/>
      <c r="DZ250" s="228"/>
      <c r="EA250" s="228"/>
      <c r="EB250" s="228"/>
      <c r="EC250" s="228"/>
      <c r="ED250" s="228"/>
      <c r="EE250" s="228"/>
      <c r="EF250" s="228"/>
      <c r="EG250" s="228"/>
      <c r="EH250" s="228"/>
      <c r="EI250" s="228"/>
      <c r="EJ250" s="228"/>
      <c r="EK250" s="228"/>
      <c r="EL250" s="228"/>
      <c r="EM250" s="228"/>
      <c r="EN250" s="228"/>
      <c r="EO250" s="228"/>
      <c r="EP250" s="228"/>
      <c r="EQ250" s="228"/>
      <c r="ER250" s="228"/>
      <c r="ES250" s="228"/>
      <c r="ET250" s="228"/>
      <c r="EU250" s="228"/>
      <c r="EV250" s="228"/>
      <c r="EW250" s="228"/>
      <c r="EX250" s="228"/>
      <c r="EY250" s="228"/>
      <c r="EZ250" s="228"/>
      <c r="FA250" s="228"/>
      <c r="FB250" s="228"/>
      <c r="FC250" s="228"/>
      <c r="FD250" s="228"/>
      <c r="FE250" s="228"/>
      <c r="FF250" s="228"/>
      <c r="FG250" s="228"/>
      <c r="FH250" s="228"/>
      <c r="FI250" s="228"/>
      <c r="FJ250" s="228"/>
      <c r="FK250" s="228"/>
      <c r="FL250" s="228"/>
      <c r="FM250" s="228"/>
      <c r="FN250" s="228"/>
      <c r="FO250" s="228"/>
      <c r="FP250" s="228"/>
      <c r="FQ250" s="228"/>
      <c r="FR250" s="228"/>
      <c r="FS250" s="228"/>
      <c r="FT250" s="228"/>
      <c r="FU250" s="228"/>
      <c r="FV250" s="228"/>
      <c r="FW250" s="228"/>
      <c r="FX250" s="228"/>
      <c r="FY250" s="228"/>
      <c r="FZ250" s="228"/>
      <c r="GA250" s="228"/>
      <c r="GB250" s="228"/>
      <c r="GC250" s="228"/>
      <c r="GD250" s="228"/>
      <c r="GE250" s="228"/>
      <c r="GF250" s="228"/>
      <c r="GG250" s="228"/>
      <c r="GH250" s="228"/>
      <c r="GI250" s="228"/>
      <c r="GJ250" s="228"/>
      <c r="GK250" s="228"/>
      <c r="GL250" s="228"/>
      <c r="GM250" s="228"/>
      <c r="GN250" s="228"/>
      <c r="GO250" s="228"/>
      <c r="GP250" s="228"/>
      <c r="GQ250" s="228"/>
      <c r="GR250" s="228"/>
      <c r="GS250" s="228"/>
      <c r="GT250" s="228"/>
      <c r="GU250" s="228"/>
      <c r="GV250" s="228"/>
      <c r="GW250" s="228"/>
      <c r="GX250" s="228"/>
      <c r="GY250" s="228"/>
      <c r="GZ250" s="228"/>
      <c r="HA250" s="228"/>
      <c r="HB250" s="228"/>
      <c r="HC250" s="228"/>
      <c r="HD250" s="228"/>
      <c r="HE250" s="228"/>
      <c r="HF250" s="228"/>
      <c r="HG250" s="228"/>
      <c r="HH250" s="228"/>
      <c r="HI250" s="228"/>
      <c r="HJ250" s="228"/>
      <c r="HK250" s="228"/>
      <c r="HL250" s="228"/>
      <c r="HM250" s="228"/>
      <c r="HN250" s="228"/>
      <c r="HO250" s="228"/>
      <c r="HP250" s="228"/>
      <c r="HQ250" s="228"/>
      <c r="HR250" s="228"/>
      <c r="HS250" s="228"/>
      <c r="HT250" s="228"/>
      <c r="HU250" s="228"/>
      <c r="HV250" s="228"/>
      <c r="HW250" s="228"/>
      <c r="HX250" s="228"/>
      <c r="HY250" s="228"/>
      <c r="HZ250" s="228"/>
      <c r="IA250" s="228"/>
      <c r="IB250" s="228"/>
      <c r="IC250" s="228"/>
      <c r="ID250" s="228"/>
      <c r="IE250" s="228"/>
      <c r="IF250" s="228"/>
      <c r="IG250" s="228"/>
      <c r="IH250" s="228"/>
      <c r="II250" s="228"/>
      <c r="IJ250" s="228"/>
      <c r="IK250" s="228"/>
      <c r="IL250" s="228"/>
      <c r="IM250" s="228"/>
      <c r="IN250" s="228"/>
      <c r="IO250" s="228"/>
      <c r="IP250" s="228"/>
      <c r="IQ250" s="228"/>
      <c r="IR250" s="228"/>
      <c r="IS250" s="228"/>
      <c r="IT250" s="228"/>
      <c r="IU250" s="228"/>
      <c r="IV250" s="228"/>
      <c r="IW250" s="228"/>
      <c r="IX250" s="228"/>
      <c r="IY250" s="228"/>
      <c r="IZ250" s="228"/>
      <c r="JA250" s="228"/>
      <c r="JB250" s="228"/>
      <c r="JC250" s="228"/>
      <c r="JD250" s="228"/>
      <c r="JE250" s="228"/>
      <c r="JF250" s="228"/>
      <c r="JG250" s="228"/>
      <c r="JH250" s="228"/>
      <c r="JI250" s="228"/>
      <c r="JJ250" s="228"/>
      <c r="JK250" s="228"/>
      <c r="JL250" s="228"/>
      <c r="JM250" s="228"/>
      <c r="JN250" s="228"/>
      <c r="JO250" s="228"/>
      <c r="JP250" s="228"/>
      <c r="JQ250" s="228"/>
      <c r="JR250" s="228"/>
      <c r="JS250" s="228"/>
      <c r="JT250" s="228"/>
      <c r="JU250" s="228"/>
      <c r="JV250" s="228"/>
      <c r="JW250" s="228"/>
      <c r="JX250" s="228"/>
      <c r="JY250" s="228"/>
      <c r="JZ250" s="228"/>
      <c r="KA250" s="228"/>
      <c r="KB250" s="228"/>
      <c r="KC250" s="228"/>
      <c r="KD250" s="228"/>
      <c r="KE250" s="228"/>
      <c r="KF250" s="228"/>
      <c r="KG250" s="228"/>
      <c r="KH250" s="228"/>
      <c r="KI250" s="228"/>
      <c r="KJ250" s="228"/>
      <c r="KK250" s="228"/>
      <c r="KL250" s="228"/>
      <c r="KM250" s="228"/>
      <c r="KN250" s="228"/>
      <c r="KO250" s="228"/>
      <c r="KP250" s="228"/>
      <c r="KQ250" s="228"/>
      <c r="KR250" s="228"/>
      <c r="KS250" s="228"/>
      <c r="KT250" s="228"/>
      <c r="KU250" s="228"/>
      <c r="KV250" s="228"/>
      <c r="KW250" s="479"/>
    </row>
    <row r="251" spans="1:309" s="226" customFormat="1" ht="21" customHeight="1">
      <c r="A251" s="109"/>
      <c r="B251" s="112">
        <v>245</v>
      </c>
      <c r="C251" s="53"/>
      <c r="D251" s="132" t="str">
        <f t="shared" si="27"/>
        <v/>
      </c>
      <c r="E251" s="132" t="str">
        <f t="shared" si="23"/>
        <v/>
      </c>
      <c r="F251" s="132" t="str">
        <f t="shared" si="24"/>
        <v/>
      </c>
      <c r="G251" s="132" t="str">
        <f t="shared" si="25"/>
        <v/>
      </c>
      <c r="H251" s="213" t="str">
        <f t="shared" si="28"/>
        <v/>
      </c>
      <c r="I251" s="227"/>
      <c r="J251" s="227"/>
      <c r="K251" s="227"/>
      <c r="L251" s="227"/>
      <c r="M251" s="227"/>
      <c r="N251" s="227"/>
      <c r="O251" s="227"/>
      <c r="P251" s="227"/>
      <c r="Q251" s="227"/>
      <c r="R251" s="227"/>
      <c r="S251" s="227"/>
      <c r="T251" s="227"/>
      <c r="U251" s="227"/>
      <c r="V251" s="227"/>
      <c r="W251" s="227"/>
      <c r="X251" s="227"/>
      <c r="Y251" s="227"/>
      <c r="Z251" s="227"/>
      <c r="AA251" s="227"/>
      <c r="AB251" s="227"/>
      <c r="AC251" s="227"/>
      <c r="AD251" s="227"/>
      <c r="AE251" s="227"/>
      <c r="AF251" s="227"/>
      <c r="AG251" s="227"/>
      <c r="AH251" s="227"/>
      <c r="AI251" s="227"/>
      <c r="AJ251" s="227"/>
      <c r="AK251" s="227"/>
      <c r="AL251" s="227"/>
      <c r="AM251" s="227"/>
      <c r="AN251" s="227"/>
      <c r="AO251" s="227"/>
      <c r="AP251" s="227"/>
      <c r="AQ251" s="227"/>
      <c r="AR251" s="227"/>
      <c r="AS251" s="227"/>
      <c r="AT251" s="227"/>
      <c r="AU251" s="227"/>
      <c r="AV251" s="227"/>
      <c r="AW251" s="227"/>
      <c r="AX251" s="227"/>
      <c r="AY251" s="227"/>
      <c r="AZ251" s="227"/>
      <c r="BA251" s="227"/>
      <c r="BB251" s="227"/>
      <c r="BC251" s="227"/>
      <c r="BD251" s="227"/>
      <c r="BE251" s="227"/>
      <c r="BF251" s="227"/>
      <c r="BG251" s="227"/>
      <c r="BH251" s="227"/>
      <c r="BI251" s="227"/>
      <c r="BJ251" s="227"/>
      <c r="BK251" s="227"/>
      <c r="BL251" s="227"/>
      <c r="BM251" s="227"/>
      <c r="BN251" s="227"/>
      <c r="BO251" s="227"/>
      <c r="BP251" s="227"/>
      <c r="BQ251" s="227"/>
      <c r="BR251" s="227"/>
      <c r="BS251" s="227"/>
      <c r="BT251" s="227"/>
      <c r="BU251" s="227"/>
      <c r="BV251" s="227"/>
      <c r="BW251" s="227"/>
      <c r="BX251" s="227"/>
      <c r="BY251" s="227"/>
      <c r="BZ251" s="227"/>
      <c r="CA251" s="227"/>
      <c r="CB251" s="227"/>
      <c r="CC251" s="227"/>
      <c r="CD251" s="227"/>
      <c r="CE251" s="227"/>
      <c r="CF251" s="227"/>
      <c r="CG251" s="227"/>
      <c r="CH251" s="227"/>
      <c r="CI251" s="227"/>
      <c r="CJ251" s="227"/>
      <c r="CK251" s="227"/>
      <c r="CL251" s="227"/>
      <c r="CM251" s="227"/>
      <c r="CN251" s="227"/>
      <c r="CO251" s="227"/>
      <c r="CP251" s="227"/>
      <c r="CQ251" s="227"/>
      <c r="CR251" s="227"/>
      <c r="CS251" s="227"/>
      <c r="CT251" s="227"/>
      <c r="CU251" s="227"/>
      <c r="CV251" s="227"/>
      <c r="CW251" s="227"/>
      <c r="CX251" s="227"/>
      <c r="CY251" s="227"/>
      <c r="CZ251" s="227"/>
      <c r="DA251" s="227"/>
      <c r="DB251" s="227"/>
      <c r="DC251" s="227"/>
      <c r="DD251" s="227"/>
      <c r="DE251" s="227"/>
      <c r="DF251" s="227"/>
      <c r="DG251" s="227"/>
      <c r="DH251" s="227"/>
      <c r="DI251" s="227"/>
      <c r="DJ251" s="227"/>
      <c r="DK251" s="227"/>
      <c r="DL251" s="227"/>
      <c r="DM251" s="227"/>
      <c r="DN251" s="227"/>
      <c r="DO251" s="227"/>
      <c r="DP251" s="227"/>
      <c r="DQ251" s="227"/>
      <c r="DR251" s="227"/>
      <c r="DS251" s="227"/>
      <c r="DT251" s="227"/>
      <c r="DU251" s="227"/>
      <c r="DV251" s="227"/>
      <c r="DW251" s="227"/>
      <c r="DX251" s="227"/>
      <c r="DY251" s="227"/>
      <c r="DZ251" s="227"/>
      <c r="EA251" s="227"/>
      <c r="EB251" s="227"/>
      <c r="EC251" s="227"/>
      <c r="ED251" s="227"/>
      <c r="EE251" s="227"/>
      <c r="EF251" s="227"/>
      <c r="EG251" s="227"/>
      <c r="EH251" s="227"/>
      <c r="EI251" s="227"/>
      <c r="EJ251" s="227"/>
      <c r="EK251" s="227"/>
      <c r="EL251" s="227"/>
      <c r="EM251" s="227"/>
      <c r="EN251" s="227"/>
      <c r="EO251" s="227"/>
      <c r="EP251" s="227"/>
      <c r="EQ251" s="227"/>
      <c r="ER251" s="227"/>
      <c r="ES251" s="227"/>
      <c r="ET251" s="227"/>
      <c r="EU251" s="227"/>
      <c r="EV251" s="227"/>
      <c r="EW251" s="227"/>
      <c r="EX251" s="227"/>
      <c r="EY251" s="227"/>
      <c r="EZ251" s="227"/>
      <c r="FA251" s="227"/>
      <c r="FB251" s="227"/>
      <c r="FC251" s="227"/>
      <c r="FD251" s="227"/>
      <c r="FE251" s="227"/>
      <c r="FF251" s="227"/>
      <c r="FG251" s="227"/>
      <c r="FH251" s="227"/>
      <c r="FI251" s="227"/>
      <c r="FJ251" s="227"/>
      <c r="FK251" s="227"/>
      <c r="FL251" s="227"/>
      <c r="FM251" s="227"/>
      <c r="FN251" s="227"/>
      <c r="FO251" s="227"/>
      <c r="FP251" s="227"/>
      <c r="FQ251" s="227"/>
      <c r="FR251" s="227"/>
      <c r="FS251" s="227"/>
      <c r="FT251" s="227"/>
      <c r="FU251" s="227"/>
      <c r="FV251" s="227"/>
      <c r="FW251" s="227"/>
      <c r="FX251" s="227"/>
      <c r="FY251" s="227"/>
      <c r="FZ251" s="227"/>
      <c r="GA251" s="227"/>
      <c r="GB251" s="227"/>
      <c r="GC251" s="227"/>
      <c r="GD251" s="227"/>
      <c r="GE251" s="227"/>
      <c r="GF251" s="227"/>
      <c r="GG251" s="227"/>
      <c r="GH251" s="227"/>
      <c r="GI251" s="227"/>
      <c r="GJ251" s="227"/>
      <c r="GK251" s="227"/>
      <c r="GL251" s="227"/>
      <c r="GM251" s="227"/>
      <c r="GN251" s="227"/>
      <c r="GO251" s="227"/>
      <c r="GP251" s="227"/>
      <c r="GQ251" s="227"/>
      <c r="GR251" s="227"/>
      <c r="GS251" s="227"/>
      <c r="GT251" s="227"/>
      <c r="GU251" s="227"/>
      <c r="GV251" s="227"/>
      <c r="GW251" s="227"/>
      <c r="GX251" s="227"/>
      <c r="GY251" s="227"/>
      <c r="GZ251" s="227"/>
      <c r="HA251" s="227"/>
      <c r="HB251" s="227"/>
      <c r="HC251" s="227"/>
      <c r="HD251" s="227"/>
      <c r="HE251" s="227"/>
      <c r="HF251" s="227"/>
      <c r="HG251" s="227"/>
      <c r="HH251" s="227"/>
      <c r="HI251" s="227"/>
      <c r="HJ251" s="227"/>
      <c r="HK251" s="227"/>
      <c r="HL251" s="227"/>
      <c r="HM251" s="227"/>
      <c r="HN251" s="227"/>
      <c r="HO251" s="227"/>
      <c r="HP251" s="227"/>
      <c r="HQ251" s="227"/>
      <c r="HR251" s="227"/>
      <c r="HS251" s="227"/>
      <c r="HT251" s="227"/>
      <c r="HU251" s="227"/>
      <c r="HV251" s="227"/>
      <c r="HW251" s="227"/>
      <c r="HX251" s="227"/>
      <c r="HY251" s="227"/>
      <c r="HZ251" s="227"/>
      <c r="IA251" s="227"/>
      <c r="IB251" s="227"/>
      <c r="IC251" s="227"/>
      <c r="ID251" s="227"/>
      <c r="IE251" s="227"/>
      <c r="IF251" s="227"/>
      <c r="IG251" s="227"/>
      <c r="IH251" s="227"/>
      <c r="II251" s="227"/>
      <c r="IJ251" s="227"/>
      <c r="IK251" s="227"/>
      <c r="IL251" s="227"/>
      <c r="IM251" s="227"/>
      <c r="IN251" s="227"/>
      <c r="IO251" s="227"/>
      <c r="IP251" s="227"/>
      <c r="IQ251" s="227"/>
      <c r="IR251" s="227"/>
      <c r="IS251" s="227"/>
      <c r="IT251" s="227"/>
      <c r="IU251" s="227"/>
      <c r="IV251" s="227"/>
      <c r="IW251" s="227"/>
      <c r="IX251" s="227"/>
      <c r="IY251" s="227"/>
      <c r="IZ251" s="227"/>
      <c r="JA251" s="227"/>
      <c r="JB251" s="227"/>
      <c r="JC251" s="227"/>
      <c r="JD251" s="227"/>
      <c r="JE251" s="227"/>
      <c r="JF251" s="227"/>
      <c r="JG251" s="227"/>
      <c r="JH251" s="227"/>
      <c r="JI251" s="227"/>
      <c r="JJ251" s="227"/>
      <c r="JK251" s="227"/>
      <c r="JL251" s="227"/>
      <c r="JM251" s="227"/>
      <c r="JN251" s="227"/>
      <c r="JO251" s="227"/>
      <c r="JP251" s="227"/>
      <c r="JQ251" s="227"/>
      <c r="JR251" s="227"/>
      <c r="JS251" s="227"/>
      <c r="JT251" s="227"/>
      <c r="JU251" s="227"/>
      <c r="JV251" s="227"/>
      <c r="JW251" s="227"/>
      <c r="JX251" s="227"/>
      <c r="JY251" s="227"/>
      <c r="JZ251" s="227"/>
      <c r="KA251" s="227"/>
      <c r="KB251" s="227"/>
      <c r="KC251" s="227"/>
      <c r="KD251" s="227"/>
      <c r="KE251" s="227"/>
      <c r="KF251" s="227"/>
      <c r="KG251" s="227"/>
      <c r="KH251" s="227"/>
      <c r="KI251" s="227"/>
      <c r="KJ251" s="227"/>
      <c r="KK251" s="227"/>
      <c r="KL251" s="227"/>
      <c r="KM251" s="227"/>
      <c r="KN251" s="227"/>
      <c r="KO251" s="227"/>
      <c r="KP251" s="227"/>
      <c r="KQ251" s="227"/>
      <c r="KR251" s="227"/>
      <c r="KS251" s="227"/>
      <c r="KT251" s="227"/>
      <c r="KU251" s="227"/>
      <c r="KV251" s="227"/>
      <c r="KW251" s="479"/>
    </row>
    <row r="252" spans="1:309" s="226" customFormat="1" ht="21" customHeight="1" thickBot="1">
      <c r="A252" s="109"/>
      <c r="B252" s="112">
        <v>246</v>
      </c>
      <c r="C252" s="116"/>
      <c r="D252" s="136" t="str">
        <f t="shared" si="27"/>
        <v/>
      </c>
      <c r="E252" s="138" t="str">
        <f t="shared" si="23"/>
        <v/>
      </c>
      <c r="F252" s="138" t="str">
        <f t="shared" si="24"/>
        <v/>
      </c>
      <c r="G252" s="138" t="str">
        <f t="shared" si="25"/>
        <v/>
      </c>
      <c r="H252" s="138" t="str">
        <f t="shared" si="28"/>
        <v/>
      </c>
      <c r="I252" s="228"/>
      <c r="J252" s="228"/>
      <c r="K252" s="228"/>
      <c r="L252" s="228"/>
      <c r="M252" s="228"/>
      <c r="N252" s="228"/>
      <c r="O252" s="228"/>
      <c r="P252" s="228"/>
      <c r="Q252" s="228"/>
      <c r="R252" s="228"/>
      <c r="S252" s="228"/>
      <c r="T252" s="228"/>
      <c r="U252" s="228"/>
      <c r="V252" s="228"/>
      <c r="W252" s="228"/>
      <c r="X252" s="228"/>
      <c r="Y252" s="228"/>
      <c r="Z252" s="228"/>
      <c r="AA252" s="228"/>
      <c r="AB252" s="228"/>
      <c r="AC252" s="228"/>
      <c r="AD252" s="228"/>
      <c r="AE252" s="228"/>
      <c r="AF252" s="228"/>
      <c r="AG252" s="228"/>
      <c r="AH252" s="228"/>
      <c r="AI252" s="228"/>
      <c r="AJ252" s="228"/>
      <c r="AK252" s="228"/>
      <c r="AL252" s="228"/>
      <c r="AM252" s="228"/>
      <c r="AN252" s="228"/>
      <c r="AO252" s="228"/>
      <c r="AP252" s="228"/>
      <c r="AQ252" s="228"/>
      <c r="AR252" s="228"/>
      <c r="AS252" s="228"/>
      <c r="AT252" s="228"/>
      <c r="AU252" s="228"/>
      <c r="AV252" s="228"/>
      <c r="AW252" s="228"/>
      <c r="AX252" s="228"/>
      <c r="AY252" s="228"/>
      <c r="AZ252" s="228"/>
      <c r="BA252" s="228"/>
      <c r="BB252" s="228"/>
      <c r="BC252" s="228"/>
      <c r="BD252" s="228"/>
      <c r="BE252" s="228"/>
      <c r="BF252" s="228"/>
      <c r="BG252" s="228"/>
      <c r="BH252" s="228"/>
      <c r="BI252" s="228"/>
      <c r="BJ252" s="228"/>
      <c r="BK252" s="228"/>
      <c r="BL252" s="228"/>
      <c r="BM252" s="228"/>
      <c r="BN252" s="228"/>
      <c r="BO252" s="228"/>
      <c r="BP252" s="228"/>
      <c r="BQ252" s="228"/>
      <c r="BR252" s="228"/>
      <c r="BS252" s="228"/>
      <c r="BT252" s="228"/>
      <c r="BU252" s="228"/>
      <c r="BV252" s="228"/>
      <c r="BW252" s="228"/>
      <c r="BX252" s="228"/>
      <c r="BY252" s="228"/>
      <c r="BZ252" s="228"/>
      <c r="CA252" s="228"/>
      <c r="CB252" s="228"/>
      <c r="CC252" s="228"/>
      <c r="CD252" s="228"/>
      <c r="CE252" s="228"/>
      <c r="CF252" s="228"/>
      <c r="CG252" s="228"/>
      <c r="CH252" s="228"/>
      <c r="CI252" s="228"/>
      <c r="CJ252" s="228"/>
      <c r="CK252" s="228"/>
      <c r="CL252" s="228"/>
      <c r="CM252" s="228"/>
      <c r="CN252" s="228"/>
      <c r="CO252" s="228"/>
      <c r="CP252" s="228"/>
      <c r="CQ252" s="228"/>
      <c r="CR252" s="228"/>
      <c r="CS252" s="228"/>
      <c r="CT252" s="228"/>
      <c r="CU252" s="228"/>
      <c r="CV252" s="228"/>
      <c r="CW252" s="228"/>
      <c r="CX252" s="228"/>
      <c r="CY252" s="228"/>
      <c r="CZ252" s="228"/>
      <c r="DA252" s="228"/>
      <c r="DB252" s="228"/>
      <c r="DC252" s="228"/>
      <c r="DD252" s="228"/>
      <c r="DE252" s="228"/>
      <c r="DF252" s="228"/>
      <c r="DG252" s="228"/>
      <c r="DH252" s="228"/>
      <c r="DI252" s="228"/>
      <c r="DJ252" s="228"/>
      <c r="DK252" s="228"/>
      <c r="DL252" s="228"/>
      <c r="DM252" s="228"/>
      <c r="DN252" s="228"/>
      <c r="DO252" s="228"/>
      <c r="DP252" s="228"/>
      <c r="DQ252" s="228"/>
      <c r="DR252" s="228"/>
      <c r="DS252" s="228"/>
      <c r="DT252" s="228"/>
      <c r="DU252" s="228"/>
      <c r="DV252" s="228"/>
      <c r="DW252" s="228"/>
      <c r="DX252" s="228"/>
      <c r="DY252" s="228"/>
      <c r="DZ252" s="228"/>
      <c r="EA252" s="228"/>
      <c r="EB252" s="228"/>
      <c r="EC252" s="228"/>
      <c r="ED252" s="228"/>
      <c r="EE252" s="228"/>
      <c r="EF252" s="228"/>
      <c r="EG252" s="228"/>
      <c r="EH252" s="228"/>
      <c r="EI252" s="228"/>
      <c r="EJ252" s="228"/>
      <c r="EK252" s="228"/>
      <c r="EL252" s="228"/>
      <c r="EM252" s="228"/>
      <c r="EN252" s="228"/>
      <c r="EO252" s="228"/>
      <c r="EP252" s="228"/>
      <c r="EQ252" s="228"/>
      <c r="ER252" s="228"/>
      <c r="ES252" s="228"/>
      <c r="ET252" s="228"/>
      <c r="EU252" s="228"/>
      <c r="EV252" s="228"/>
      <c r="EW252" s="228"/>
      <c r="EX252" s="228"/>
      <c r="EY252" s="228"/>
      <c r="EZ252" s="228"/>
      <c r="FA252" s="228"/>
      <c r="FB252" s="228"/>
      <c r="FC252" s="228"/>
      <c r="FD252" s="228"/>
      <c r="FE252" s="228"/>
      <c r="FF252" s="228"/>
      <c r="FG252" s="228"/>
      <c r="FH252" s="228"/>
      <c r="FI252" s="228"/>
      <c r="FJ252" s="228"/>
      <c r="FK252" s="228"/>
      <c r="FL252" s="228"/>
      <c r="FM252" s="228"/>
      <c r="FN252" s="228"/>
      <c r="FO252" s="228"/>
      <c r="FP252" s="228"/>
      <c r="FQ252" s="228"/>
      <c r="FR252" s="228"/>
      <c r="FS252" s="228"/>
      <c r="FT252" s="228"/>
      <c r="FU252" s="228"/>
      <c r="FV252" s="228"/>
      <c r="FW252" s="228"/>
      <c r="FX252" s="228"/>
      <c r="FY252" s="228"/>
      <c r="FZ252" s="228"/>
      <c r="GA252" s="228"/>
      <c r="GB252" s="228"/>
      <c r="GC252" s="228"/>
      <c r="GD252" s="228"/>
      <c r="GE252" s="228"/>
      <c r="GF252" s="228"/>
      <c r="GG252" s="228"/>
      <c r="GH252" s="228"/>
      <c r="GI252" s="228"/>
      <c r="GJ252" s="228"/>
      <c r="GK252" s="228"/>
      <c r="GL252" s="228"/>
      <c r="GM252" s="228"/>
      <c r="GN252" s="228"/>
      <c r="GO252" s="228"/>
      <c r="GP252" s="228"/>
      <c r="GQ252" s="228"/>
      <c r="GR252" s="228"/>
      <c r="GS252" s="228"/>
      <c r="GT252" s="228"/>
      <c r="GU252" s="228"/>
      <c r="GV252" s="228"/>
      <c r="GW252" s="228"/>
      <c r="GX252" s="228"/>
      <c r="GY252" s="228"/>
      <c r="GZ252" s="228"/>
      <c r="HA252" s="228"/>
      <c r="HB252" s="228"/>
      <c r="HC252" s="228"/>
      <c r="HD252" s="228"/>
      <c r="HE252" s="228"/>
      <c r="HF252" s="228"/>
      <c r="HG252" s="228"/>
      <c r="HH252" s="228"/>
      <c r="HI252" s="228"/>
      <c r="HJ252" s="228"/>
      <c r="HK252" s="228"/>
      <c r="HL252" s="228"/>
      <c r="HM252" s="228"/>
      <c r="HN252" s="228"/>
      <c r="HO252" s="228"/>
      <c r="HP252" s="228"/>
      <c r="HQ252" s="228"/>
      <c r="HR252" s="228"/>
      <c r="HS252" s="228"/>
      <c r="HT252" s="228"/>
      <c r="HU252" s="228"/>
      <c r="HV252" s="228"/>
      <c r="HW252" s="228"/>
      <c r="HX252" s="228"/>
      <c r="HY252" s="228"/>
      <c r="HZ252" s="228"/>
      <c r="IA252" s="228"/>
      <c r="IB252" s="228"/>
      <c r="IC252" s="228"/>
      <c r="ID252" s="228"/>
      <c r="IE252" s="228"/>
      <c r="IF252" s="228"/>
      <c r="IG252" s="228"/>
      <c r="IH252" s="228"/>
      <c r="II252" s="228"/>
      <c r="IJ252" s="228"/>
      <c r="IK252" s="228"/>
      <c r="IL252" s="228"/>
      <c r="IM252" s="228"/>
      <c r="IN252" s="228"/>
      <c r="IO252" s="228"/>
      <c r="IP252" s="228"/>
      <c r="IQ252" s="228"/>
      <c r="IR252" s="228"/>
      <c r="IS252" s="228"/>
      <c r="IT252" s="228"/>
      <c r="IU252" s="228"/>
      <c r="IV252" s="228"/>
      <c r="IW252" s="228"/>
      <c r="IX252" s="228"/>
      <c r="IY252" s="228"/>
      <c r="IZ252" s="228"/>
      <c r="JA252" s="228"/>
      <c r="JB252" s="228"/>
      <c r="JC252" s="228"/>
      <c r="JD252" s="228"/>
      <c r="JE252" s="228"/>
      <c r="JF252" s="228"/>
      <c r="JG252" s="228"/>
      <c r="JH252" s="228"/>
      <c r="JI252" s="228"/>
      <c r="JJ252" s="228"/>
      <c r="JK252" s="228"/>
      <c r="JL252" s="228"/>
      <c r="JM252" s="228"/>
      <c r="JN252" s="228"/>
      <c r="JO252" s="228"/>
      <c r="JP252" s="228"/>
      <c r="JQ252" s="228"/>
      <c r="JR252" s="228"/>
      <c r="JS252" s="228"/>
      <c r="JT252" s="228"/>
      <c r="JU252" s="228"/>
      <c r="JV252" s="228"/>
      <c r="JW252" s="228"/>
      <c r="JX252" s="228"/>
      <c r="JY252" s="228"/>
      <c r="JZ252" s="228"/>
      <c r="KA252" s="228"/>
      <c r="KB252" s="228"/>
      <c r="KC252" s="228"/>
      <c r="KD252" s="228"/>
      <c r="KE252" s="228"/>
      <c r="KF252" s="228"/>
      <c r="KG252" s="228"/>
      <c r="KH252" s="228"/>
      <c r="KI252" s="228"/>
      <c r="KJ252" s="228"/>
      <c r="KK252" s="228"/>
      <c r="KL252" s="228"/>
      <c r="KM252" s="228"/>
      <c r="KN252" s="228"/>
      <c r="KO252" s="228"/>
      <c r="KP252" s="228"/>
      <c r="KQ252" s="228"/>
      <c r="KR252" s="228"/>
      <c r="KS252" s="228"/>
      <c r="KT252" s="228"/>
      <c r="KU252" s="228"/>
      <c r="KV252" s="228"/>
      <c r="KW252" s="479"/>
    </row>
    <row r="253" spans="1:309" s="226" customFormat="1" ht="21" customHeight="1">
      <c r="A253" s="109"/>
      <c r="B253" s="112">
        <v>247</v>
      </c>
      <c r="C253" s="53"/>
      <c r="D253" s="132" t="str">
        <f t="shared" si="27"/>
        <v/>
      </c>
      <c r="E253" s="132" t="str">
        <f t="shared" si="23"/>
        <v/>
      </c>
      <c r="F253" s="132" t="str">
        <f t="shared" si="24"/>
        <v/>
      </c>
      <c r="G253" s="132" t="str">
        <f t="shared" si="25"/>
        <v/>
      </c>
      <c r="H253" s="213" t="str">
        <f t="shared" si="28"/>
        <v/>
      </c>
      <c r="I253" s="227"/>
      <c r="J253" s="227"/>
      <c r="K253" s="227"/>
      <c r="L253" s="227"/>
      <c r="M253" s="227"/>
      <c r="N253" s="227"/>
      <c r="O253" s="227"/>
      <c r="P253" s="227"/>
      <c r="Q253" s="227"/>
      <c r="R253" s="227"/>
      <c r="S253" s="227"/>
      <c r="T253" s="227"/>
      <c r="U253" s="227"/>
      <c r="V253" s="227"/>
      <c r="W253" s="227"/>
      <c r="X253" s="227"/>
      <c r="Y253" s="227"/>
      <c r="Z253" s="227"/>
      <c r="AA253" s="227"/>
      <c r="AB253" s="227"/>
      <c r="AC253" s="227"/>
      <c r="AD253" s="227"/>
      <c r="AE253" s="227"/>
      <c r="AF253" s="227"/>
      <c r="AG253" s="227"/>
      <c r="AH253" s="227"/>
      <c r="AI253" s="227"/>
      <c r="AJ253" s="227"/>
      <c r="AK253" s="227"/>
      <c r="AL253" s="227"/>
      <c r="AM253" s="227"/>
      <c r="AN253" s="227"/>
      <c r="AO253" s="227"/>
      <c r="AP253" s="227"/>
      <c r="AQ253" s="227"/>
      <c r="AR253" s="227"/>
      <c r="AS253" s="227"/>
      <c r="AT253" s="227"/>
      <c r="AU253" s="227"/>
      <c r="AV253" s="227"/>
      <c r="AW253" s="227"/>
      <c r="AX253" s="227"/>
      <c r="AY253" s="227"/>
      <c r="AZ253" s="227"/>
      <c r="BA253" s="227"/>
      <c r="BB253" s="227"/>
      <c r="BC253" s="227"/>
      <c r="BD253" s="227"/>
      <c r="BE253" s="227"/>
      <c r="BF253" s="227"/>
      <c r="BG253" s="227"/>
      <c r="BH253" s="227"/>
      <c r="BI253" s="227"/>
      <c r="BJ253" s="227"/>
      <c r="BK253" s="227"/>
      <c r="BL253" s="227"/>
      <c r="BM253" s="227"/>
      <c r="BN253" s="227"/>
      <c r="BO253" s="227"/>
      <c r="BP253" s="227"/>
      <c r="BQ253" s="227"/>
      <c r="BR253" s="227"/>
      <c r="BS253" s="227"/>
      <c r="BT253" s="227"/>
      <c r="BU253" s="227"/>
      <c r="BV253" s="227"/>
      <c r="BW253" s="227"/>
      <c r="BX253" s="227"/>
      <c r="BY253" s="227"/>
      <c r="BZ253" s="227"/>
      <c r="CA253" s="227"/>
      <c r="CB253" s="227"/>
      <c r="CC253" s="227"/>
      <c r="CD253" s="227"/>
      <c r="CE253" s="227"/>
      <c r="CF253" s="227"/>
      <c r="CG253" s="227"/>
      <c r="CH253" s="227"/>
      <c r="CI253" s="227"/>
      <c r="CJ253" s="227"/>
      <c r="CK253" s="227"/>
      <c r="CL253" s="227"/>
      <c r="CM253" s="227"/>
      <c r="CN253" s="227"/>
      <c r="CO253" s="227"/>
      <c r="CP253" s="227"/>
      <c r="CQ253" s="227"/>
      <c r="CR253" s="227"/>
      <c r="CS253" s="227"/>
      <c r="CT253" s="227"/>
      <c r="CU253" s="227"/>
      <c r="CV253" s="227"/>
      <c r="CW253" s="227"/>
      <c r="CX253" s="227"/>
      <c r="CY253" s="227"/>
      <c r="CZ253" s="227"/>
      <c r="DA253" s="227"/>
      <c r="DB253" s="227"/>
      <c r="DC253" s="227"/>
      <c r="DD253" s="227"/>
      <c r="DE253" s="227"/>
      <c r="DF253" s="227"/>
      <c r="DG253" s="227"/>
      <c r="DH253" s="227"/>
      <c r="DI253" s="227"/>
      <c r="DJ253" s="227"/>
      <c r="DK253" s="227"/>
      <c r="DL253" s="227"/>
      <c r="DM253" s="227"/>
      <c r="DN253" s="227"/>
      <c r="DO253" s="227"/>
      <c r="DP253" s="227"/>
      <c r="DQ253" s="227"/>
      <c r="DR253" s="227"/>
      <c r="DS253" s="227"/>
      <c r="DT253" s="227"/>
      <c r="DU253" s="227"/>
      <c r="DV253" s="227"/>
      <c r="DW253" s="227"/>
      <c r="DX253" s="227"/>
      <c r="DY253" s="227"/>
      <c r="DZ253" s="227"/>
      <c r="EA253" s="227"/>
      <c r="EB253" s="227"/>
      <c r="EC253" s="227"/>
      <c r="ED253" s="227"/>
      <c r="EE253" s="227"/>
      <c r="EF253" s="227"/>
      <c r="EG253" s="227"/>
      <c r="EH253" s="227"/>
      <c r="EI253" s="227"/>
      <c r="EJ253" s="227"/>
      <c r="EK253" s="227"/>
      <c r="EL253" s="227"/>
      <c r="EM253" s="227"/>
      <c r="EN253" s="227"/>
      <c r="EO253" s="227"/>
      <c r="EP253" s="227"/>
      <c r="EQ253" s="227"/>
      <c r="ER253" s="227"/>
      <c r="ES253" s="227"/>
      <c r="ET253" s="227"/>
      <c r="EU253" s="227"/>
      <c r="EV253" s="227"/>
      <c r="EW253" s="227"/>
      <c r="EX253" s="227"/>
      <c r="EY253" s="227"/>
      <c r="EZ253" s="227"/>
      <c r="FA253" s="227"/>
      <c r="FB253" s="227"/>
      <c r="FC253" s="227"/>
      <c r="FD253" s="227"/>
      <c r="FE253" s="227"/>
      <c r="FF253" s="227"/>
      <c r="FG253" s="227"/>
      <c r="FH253" s="227"/>
      <c r="FI253" s="227"/>
      <c r="FJ253" s="227"/>
      <c r="FK253" s="227"/>
      <c r="FL253" s="227"/>
      <c r="FM253" s="227"/>
      <c r="FN253" s="227"/>
      <c r="FO253" s="227"/>
      <c r="FP253" s="227"/>
      <c r="FQ253" s="227"/>
      <c r="FR253" s="227"/>
      <c r="FS253" s="227"/>
      <c r="FT253" s="227"/>
      <c r="FU253" s="227"/>
      <c r="FV253" s="227"/>
      <c r="FW253" s="227"/>
      <c r="FX253" s="227"/>
      <c r="FY253" s="227"/>
      <c r="FZ253" s="227"/>
      <c r="GA253" s="227"/>
      <c r="GB253" s="227"/>
      <c r="GC253" s="227"/>
      <c r="GD253" s="227"/>
      <c r="GE253" s="227"/>
      <c r="GF253" s="227"/>
      <c r="GG253" s="227"/>
      <c r="GH253" s="227"/>
      <c r="GI253" s="227"/>
      <c r="GJ253" s="227"/>
      <c r="GK253" s="227"/>
      <c r="GL253" s="227"/>
      <c r="GM253" s="227"/>
      <c r="GN253" s="227"/>
      <c r="GO253" s="227"/>
      <c r="GP253" s="227"/>
      <c r="GQ253" s="227"/>
      <c r="GR253" s="227"/>
      <c r="GS253" s="227"/>
      <c r="GT253" s="227"/>
      <c r="GU253" s="227"/>
      <c r="GV253" s="227"/>
      <c r="GW253" s="227"/>
      <c r="GX253" s="227"/>
      <c r="GY253" s="227"/>
      <c r="GZ253" s="227"/>
      <c r="HA253" s="227"/>
      <c r="HB253" s="227"/>
      <c r="HC253" s="227"/>
      <c r="HD253" s="227"/>
      <c r="HE253" s="227"/>
      <c r="HF253" s="227"/>
      <c r="HG253" s="227"/>
      <c r="HH253" s="227"/>
      <c r="HI253" s="227"/>
      <c r="HJ253" s="227"/>
      <c r="HK253" s="227"/>
      <c r="HL253" s="227"/>
      <c r="HM253" s="227"/>
      <c r="HN253" s="227"/>
      <c r="HO253" s="227"/>
      <c r="HP253" s="227"/>
      <c r="HQ253" s="227"/>
      <c r="HR253" s="227"/>
      <c r="HS253" s="227"/>
      <c r="HT253" s="227"/>
      <c r="HU253" s="227"/>
      <c r="HV253" s="227"/>
      <c r="HW253" s="227"/>
      <c r="HX253" s="227"/>
      <c r="HY253" s="227"/>
      <c r="HZ253" s="227"/>
      <c r="IA253" s="227"/>
      <c r="IB253" s="227"/>
      <c r="IC253" s="227"/>
      <c r="ID253" s="227"/>
      <c r="IE253" s="227"/>
      <c r="IF253" s="227"/>
      <c r="IG253" s="227"/>
      <c r="IH253" s="227"/>
      <c r="II253" s="227"/>
      <c r="IJ253" s="227"/>
      <c r="IK253" s="227"/>
      <c r="IL253" s="227"/>
      <c r="IM253" s="227"/>
      <c r="IN253" s="227"/>
      <c r="IO253" s="227"/>
      <c r="IP253" s="227"/>
      <c r="IQ253" s="227"/>
      <c r="IR253" s="227"/>
      <c r="IS253" s="227"/>
      <c r="IT253" s="227"/>
      <c r="IU253" s="227"/>
      <c r="IV253" s="227"/>
      <c r="IW253" s="227"/>
      <c r="IX253" s="227"/>
      <c r="IY253" s="227"/>
      <c r="IZ253" s="227"/>
      <c r="JA253" s="227"/>
      <c r="JB253" s="227"/>
      <c r="JC253" s="227"/>
      <c r="JD253" s="227"/>
      <c r="JE253" s="227"/>
      <c r="JF253" s="227"/>
      <c r="JG253" s="227"/>
      <c r="JH253" s="227"/>
      <c r="JI253" s="227"/>
      <c r="JJ253" s="227"/>
      <c r="JK253" s="227"/>
      <c r="JL253" s="227"/>
      <c r="JM253" s="227"/>
      <c r="JN253" s="227"/>
      <c r="JO253" s="227"/>
      <c r="JP253" s="227"/>
      <c r="JQ253" s="227"/>
      <c r="JR253" s="227"/>
      <c r="JS253" s="227"/>
      <c r="JT253" s="227"/>
      <c r="JU253" s="227"/>
      <c r="JV253" s="227"/>
      <c r="JW253" s="227"/>
      <c r="JX253" s="227"/>
      <c r="JY253" s="227"/>
      <c r="JZ253" s="227"/>
      <c r="KA253" s="227"/>
      <c r="KB253" s="227"/>
      <c r="KC253" s="227"/>
      <c r="KD253" s="227"/>
      <c r="KE253" s="227"/>
      <c r="KF253" s="227"/>
      <c r="KG253" s="227"/>
      <c r="KH253" s="227"/>
      <c r="KI253" s="227"/>
      <c r="KJ253" s="227"/>
      <c r="KK253" s="227"/>
      <c r="KL253" s="227"/>
      <c r="KM253" s="227"/>
      <c r="KN253" s="227"/>
      <c r="KO253" s="227"/>
      <c r="KP253" s="227"/>
      <c r="KQ253" s="227"/>
      <c r="KR253" s="227"/>
      <c r="KS253" s="227"/>
      <c r="KT253" s="227"/>
      <c r="KU253" s="227"/>
      <c r="KV253" s="227"/>
      <c r="KW253" s="479"/>
    </row>
    <row r="254" spans="1:309" s="226" customFormat="1" ht="21" customHeight="1" thickBot="1">
      <c r="A254" s="109"/>
      <c r="B254" s="112">
        <v>248</v>
      </c>
      <c r="C254" s="116"/>
      <c r="D254" s="136" t="str">
        <f t="shared" si="27"/>
        <v/>
      </c>
      <c r="E254" s="138" t="str">
        <f t="shared" si="23"/>
        <v/>
      </c>
      <c r="F254" s="138" t="str">
        <f t="shared" si="24"/>
        <v/>
      </c>
      <c r="G254" s="138" t="str">
        <f t="shared" si="25"/>
        <v/>
      </c>
      <c r="H254" s="138" t="str">
        <f t="shared" si="28"/>
        <v/>
      </c>
      <c r="I254" s="228"/>
      <c r="J254" s="228"/>
      <c r="K254" s="228"/>
      <c r="L254" s="228"/>
      <c r="M254" s="228"/>
      <c r="N254" s="228"/>
      <c r="O254" s="228"/>
      <c r="P254" s="228"/>
      <c r="Q254" s="228"/>
      <c r="R254" s="228"/>
      <c r="S254" s="228"/>
      <c r="T254" s="228"/>
      <c r="U254" s="228"/>
      <c r="V254" s="228"/>
      <c r="W254" s="228"/>
      <c r="X254" s="228"/>
      <c r="Y254" s="228"/>
      <c r="Z254" s="228"/>
      <c r="AA254" s="228"/>
      <c r="AB254" s="228"/>
      <c r="AC254" s="228"/>
      <c r="AD254" s="228"/>
      <c r="AE254" s="228"/>
      <c r="AF254" s="228"/>
      <c r="AG254" s="228"/>
      <c r="AH254" s="228"/>
      <c r="AI254" s="228"/>
      <c r="AJ254" s="228"/>
      <c r="AK254" s="228"/>
      <c r="AL254" s="228"/>
      <c r="AM254" s="228"/>
      <c r="AN254" s="228"/>
      <c r="AO254" s="228"/>
      <c r="AP254" s="228"/>
      <c r="AQ254" s="228"/>
      <c r="AR254" s="228"/>
      <c r="AS254" s="228"/>
      <c r="AT254" s="228"/>
      <c r="AU254" s="228"/>
      <c r="AV254" s="228"/>
      <c r="AW254" s="228"/>
      <c r="AX254" s="228"/>
      <c r="AY254" s="228"/>
      <c r="AZ254" s="228"/>
      <c r="BA254" s="228"/>
      <c r="BB254" s="228"/>
      <c r="BC254" s="228"/>
      <c r="BD254" s="228"/>
      <c r="BE254" s="228"/>
      <c r="BF254" s="228"/>
      <c r="BG254" s="228"/>
      <c r="BH254" s="228"/>
      <c r="BI254" s="228"/>
      <c r="BJ254" s="228"/>
      <c r="BK254" s="228"/>
      <c r="BL254" s="228"/>
      <c r="BM254" s="228"/>
      <c r="BN254" s="228"/>
      <c r="BO254" s="228"/>
      <c r="BP254" s="228"/>
      <c r="BQ254" s="228"/>
      <c r="BR254" s="228"/>
      <c r="BS254" s="228"/>
      <c r="BT254" s="228"/>
      <c r="BU254" s="228"/>
      <c r="BV254" s="228"/>
      <c r="BW254" s="228"/>
      <c r="BX254" s="228"/>
      <c r="BY254" s="228"/>
      <c r="BZ254" s="228"/>
      <c r="CA254" s="228"/>
      <c r="CB254" s="228"/>
      <c r="CC254" s="228"/>
      <c r="CD254" s="228"/>
      <c r="CE254" s="228"/>
      <c r="CF254" s="228"/>
      <c r="CG254" s="228"/>
      <c r="CH254" s="228"/>
      <c r="CI254" s="228"/>
      <c r="CJ254" s="228"/>
      <c r="CK254" s="228"/>
      <c r="CL254" s="228"/>
      <c r="CM254" s="228"/>
      <c r="CN254" s="228"/>
      <c r="CO254" s="228"/>
      <c r="CP254" s="228"/>
      <c r="CQ254" s="228"/>
      <c r="CR254" s="228"/>
      <c r="CS254" s="228"/>
      <c r="CT254" s="228"/>
      <c r="CU254" s="228"/>
      <c r="CV254" s="228"/>
      <c r="CW254" s="228"/>
      <c r="CX254" s="228"/>
      <c r="CY254" s="228"/>
      <c r="CZ254" s="228"/>
      <c r="DA254" s="228"/>
      <c r="DB254" s="228"/>
      <c r="DC254" s="228"/>
      <c r="DD254" s="228"/>
      <c r="DE254" s="228"/>
      <c r="DF254" s="228"/>
      <c r="DG254" s="228"/>
      <c r="DH254" s="228"/>
      <c r="DI254" s="228"/>
      <c r="DJ254" s="228"/>
      <c r="DK254" s="228"/>
      <c r="DL254" s="228"/>
      <c r="DM254" s="228"/>
      <c r="DN254" s="228"/>
      <c r="DO254" s="228"/>
      <c r="DP254" s="228"/>
      <c r="DQ254" s="228"/>
      <c r="DR254" s="228"/>
      <c r="DS254" s="228"/>
      <c r="DT254" s="228"/>
      <c r="DU254" s="228"/>
      <c r="DV254" s="228"/>
      <c r="DW254" s="228"/>
      <c r="DX254" s="228"/>
      <c r="DY254" s="228"/>
      <c r="DZ254" s="228"/>
      <c r="EA254" s="228"/>
      <c r="EB254" s="228"/>
      <c r="EC254" s="228"/>
      <c r="ED254" s="228"/>
      <c r="EE254" s="228"/>
      <c r="EF254" s="228"/>
      <c r="EG254" s="228"/>
      <c r="EH254" s="228"/>
      <c r="EI254" s="228"/>
      <c r="EJ254" s="228"/>
      <c r="EK254" s="228"/>
      <c r="EL254" s="228"/>
      <c r="EM254" s="228"/>
      <c r="EN254" s="228"/>
      <c r="EO254" s="228"/>
      <c r="EP254" s="228"/>
      <c r="EQ254" s="228"/>
      <c r="ER254" s="228"/>
      <c r="ES254" s="228"/>
      <c r="ET254" s="228"/>
      <c r="EU254" s="228"/>
      <c r="EV254" s="228"/>
      <c r="EW254" s="228"/>
      <c r="EX254" s="228"/>
      <c r="EY254" s="228"/>
      <c r="EZ254" s="228"/>
      <c r="FA254" s="228"/>
      <c r="FB254" s="228"/>
      <c r="FC254" s="228"/>
      <c r="FD254" s="228"/>
      <c r="FE254" s="228"/>
      <c r="FF254" s="228"/>
      <c r="FG254" s="228"/>
      <c r="FH254" s="228"/>
      <c r="FI254" s="228"/>
      <c r="FJ254" s="228"/>
      <c r="FK254" s="228"/>
      <c r="FL254" s="228"/>
      <c r="FM254" s="228"/>
      <c r="FN254" s="228"/>
      <c r="FO254" s="228"/>
      <c r="FP254" s="228"/>
      <c r="FQ254" s="228"/>
      <c r="FR254" s="228"/>
      <c r="FS254" s="228"/>
      <c r="FT254" s="228"/>
      <c r="FU254" s="228"/>
      <c r="FV254" s="228"/>
      <c r="FW254" s="228"/>
      <c r="FX254" s="228"/>
      <c r="FY254" s="228"/>
      <c r="FZ254" s="228"/>
      <c r="GA254" s="228"/>
      <c r="GB254" s="228"/>
      <c r="GC254" s="228"/>
      <c r="GD254" s="228"/>
      <c r="GE254" s="228"/>
      <c r="GF254" s="228"/>
      <c r="GG254" s="228"/>
      <c r="GH254" s="228"/>
      <c r="GI254" s="228"/>
      <c r="GJ254" s="228"/>
      <c r="GK254" s="228"/>
      <c r="GL254" s="228"/>
      <c r="GM254" s="228"/>
      <c r="GN254" s="228"/>
      <c r="GO254" s="228"/>
      <c r="GP254" s="228"/>
      <c r="GQ254" s="228"/>
      <c r="GR254" s="228"/>
      <c r="GS254" s="228"/>
      <c r="GT254" s="228"/>
      <c r="GU254" s="228"/>
      <c r="GV254" s="228"/>
      <c r="GW254" s="228"/>
      <c r="GX254" s="228"/>
      <c r="GY254" s="228"/>
      <c r="GZ254" s="228"/>
      <c r="HA254" s="228"/>
      <c r="HB254" s="228"/>
      <c r="HC254" s="228"/>
      <c r="HD254" s="228"/>
      <c r="HE254" s="228"/>
      <c r="HF254" s="228"/>
      <c r="HG254" s="228"/>
      <c r="HH254" s="228"/>
      <c r="HI254" s="228"/>
      <c r="HJ254" s="228"/>
      <c r="HK254" s="228"/>
      <c r="HL254" s="228"/>
      <c r="HM254" s="228"/>
      <c r="HN254" s="228"/>
      <c r="HO254" s="228"/>
      <c r="HP254" s="228"/>
      <c r="HQ254" s="228"/>
      <c r="HR254" s="228"/>
      <c r="HS254" s="228"/>
      <c r="HT254" s="228"/>
      <c r="HU254" s="228"/>
      <c r="HV254" s="228"/>
      <c r="HW254" s="228"/>
      <c r="HX254" s="228"/>
      <c r="HY254" s="228"/>
      <c r="HZ254" s="228"/>
      <c r="IA254" s="228"/>
      <c r="IB254" s="228"/>
      <c r="IC254" s="228"/>
      <c r="ID254" s="228"/>
      <c r="IE254" s="228"/>
      <c r="IF254" s="228"/>
      <c r="IG254" s="228"/>
      <c r="IH254" s="228"/>
      <c r="II254" s="228"/>
      <c r="IJ254" s="228"/>
      <c r="IK254" s="228"/>
      <c r="IL254" s="228"/>
      <c r="IM254" s="228"/>
      <c r="IN254" s="228"/>
      <c r="IO254" s="228"/>
      <c r="IP254" s="228"/>
      <c r="IQ254" s="228"/>
      <c r="IR254" s="228"/>
      <c r="IS254" s="228"/>
      <c r="IT254" s="228"/>
      <c r="IU254" s="228"/>
      <c r="IV254" s="228"/>
      <c r="IW254" s="228"/>
      <c r="IX254" s="228"/>
      <c r="IY254" s="228"/>
      <c r="IZ254" s="228"/>
      <c r="JA254" s="228"/>
      <c r="JB254" s="228"/>
      <c r="JC254" s="228"/>
      <c r="JD254" s="228"/>
      <c r="JE254" s="228"/>
      <c r="JF254" s="228"/>
      <c r="JG254" s="228"/>
      <c r="JH254" s="228"/>
      <c r="JI254" s="228"/>
      <c r="JJ254" s="228"/>
      <c r="JK254" s="228"/>
      <c r="JL254" s="228"/>
      <c r="JM254" s="228"/>
      <c r="JN254" s="228"/>
      <c r="JO254" s="228"/>
      <c r="JP254" s="228"/>
      <c r="JQ254" s="228"/>
      <c r="JR254" s="228"/>
      <c r="JS254" s="228"/>
      <c r="JT254" s="228"/>
      <c r="JU254" s="228"/>
      <c r="JV254" s="228"/>
      <c r="JW254" s="228"/>
      <c r="JX254" s="228"/>
      <c r="JY254" s="228"/>
      <c r="JZ254" s="228"/>
      <c r="KA254" s="228"/>
      <c r="KB254" s="228"/>
      <c r="KC254" s="228"/>
      <c r="KD254" s="228"/>
      <c r="KE254" s="228"/>
      <c r="KF254" s="228"/>
      <c r="KG254" s="228"/>
      <c r="KH254" s="228"/>
      <c r="KI254" s="228"/>
      <c r="KJ254" s="228"/>
      <c r="KK254" s="228"/>
      <c r="KL254" s="228"/>
      <c r="KM254" s="228"/>
      <c r="KN254" s="228"/>
      <c r="KO254" s="228"/>
      <c r="KP254" s="228"/>
      <c r="KQ254" s="228"/>
      <c r="KR254" s="228"/>
      <c r="KS254" s="228"/>
      <c r="KT254" s="228"/>
      <c r="KU254" s="228"/>
      <c r="KV254" s="228"/>
      <c r="KW254" s="479"/>
    </row>
    <row r="255" spans="1:309" s="226" customFormat="1" ht="21" customHeight="1">
      <c r="A255" s="109"/>
      <c r="B255" s="112">
        <v>249</v>
      </c>
      <c r="C255" s="53"/>
      <c r="D255" s="132" t="str">
        <f t="shared" si="27"/>
        <v/>
      </c>
      <c r="E255" s="132" t="str">
        <f t="shared" si="23"/>
        <v/>
      </c>
      <c r="F255" s="132" t="str">
        <f t="shared" si="24"/>
        <v/>
      </c>
      <c r="G255" s="132" t="str">
        <f t="shared" si="25"/>
        <v/>
      </c>
      <c r="H255" s="213" t="str">
        <f t="shared" si="28"/>
        <v/>
      </c>
      <c r="I255" s="227"/>
      <c r="J255" s="227"/>
      <c r="K255" s="227"/>
      <c r="L255" s="227"/>
      <c r="M255" s="227"/>
      <c r="N255" s="227"/>
      <c r="O255" s="227"/>
      <c r="P255" s="227"/>
      <c r="Q255" s="227"/>
      <c r="R255" s="227"/>
      <c r="S255" s="227"/>
      <c r="T255" s="227"/>
      <c r="U255" s="227"/>
      <c r="V255" s="227"/>
      <c r="W255" s="227"/>
      <c r="X255" s="227"/>
      <c r="Y255" s="227"/>
      <c r="Z255" s="227"/>
      <c r="AA255" s="227"/>
      <c r="AB255" s="227"/>
      <c r="AC255" s="227"/>
      <c r="AD255" s="227"/>
      <c r="AE255" s="227"/>
      <c r="AF255" s="227"/>
      <c r="AG255" s="227"/>
      <c r="AH255" s="227"/>
      <c r="AI255" s="227"/>
      <c r="AJ255" s="227"/>
      <c r="AK255" s="227"/>
      <c r="AL255" s="227"/>
      <c r="AM255" s="227"/>
      <c r="AN255" s="227"/>
      <c r="AO255" s="227"/>
      <c r="AP255" s="227"/>
      <c r="AQ255" s="227"/>
      <c r="AR255" s="227"/>
      <c r="AS255" s="227"/>
      <c r="AT255" s="227"/>
      <c r="AU255" s="227"/>
      <c r="AV255" s="227"/>
      <c r="AW255" s="227"/>
      <c r="AX255" s="227"/>
      <c r="AY255" s="227"/>
      <c r="AZ255" s="227"/>
      <c r="BA255" s="227"/>
      <c r="BB255" s="227"/>
      <c r="BC255" s="227"/>
      <c r="BD255" s="227"/>
      <c r="BE255" s="227"/>
      <c r="BF255" s="227"/>
      <c r="BG255" s="227"/>
      <c r="BH255" s="227"/>
      <c r="BI255" s="227"/>
      <c r="BJ255" s="227"/>
      <c r="BK255" s="227"/>
      <c r="BL255" s="227"/>
      <c r="BM255" s="227"/>
      <c r="BN255" s="227"/>
      <c r="BO255" s="227"/>
      <c r="BP255" s="227"/>
      <c r="BQ255" s="227"/>
      <c r="BR255" s="227"/>
      <c r="BS255" s="227"/>
      <c r="BT255" s="227"/>
      <c r="BU255" s="227"/>
      <c r="BV255" s="227"/>
      <c r="BW255" s="227"/>
      <c r="BX255" s="227"/>
      <c r="BY255" s="227"/>
      <c r="BZ255" s="227"/>
      <c r="CA255" s="227"/>
      <c r="CB255" s="227"/>
      <c r="CC255" s="227"/>
      <c r="CD255" s="227"/>
      <c r="CE255" s="227"/>
      <c r="CF255" s="227"/>
      <c r="CG255" s="227"/>
      <c r="CH255" s="227"/>
      <c r="CI255" s="227"/>
      <c r="CJ255" s="227"/>
      <c r="CK255" s="227"/>
      <c r="CL255" s="227"/>
      <c r="CM255" s="227"/>
      <c r="CN255" s="227"/>
      <c r="CO255" s="227"/>
      <c r="CP255" s="227"/>
      <c r="CQ255" s="227"/>
      <c r="CR255" s="227"/>
      <c r="CS255" s="227"/>
      <c r="CT255" s="227"/>
      <c r="CU255" s="227"/>
      <c r="CV255" s="227"/>
      <c r="CW255" s="227"/>
      <c r="CX255" s="227"/>
      <c r="CY255" s="227"/>
      <c r="CZ255" s="227"/>
      <c r="DA255" s="227"/>
      <c r="DB255" s="227"/>
      <c r="DC255" s="227"/>
      <c r="DD255" s="227"/>
      <c r="DE255" s="227"/>
      <c r="DF255" s="227"/>
      <c r="DG255" s="227"/>
      <c r="DH255" s="227"/>
      <c r="DI255" s="227"/>
      <c r="DJ255" s="227"/>
      <c r="DK255" s="227"/>
      <c r="DL255" s="227"/>
      <c r="DM255" s="227"/>
      <c r="DN255" s="227"/>
      <c r="DO255" s="227"/>
      <c r="DP255" s="227"/>
      <c r="DQ255" s="227"/>
      <c r="DR255" s="227"/>
      <c r="DS255" s="227"/>
      <c r="DT255" s="227"/>
      <c r="DU255" s="227"/>
      <c r="DV255" s="227"/>
      <c r="DW255" s="227"/>
      <c r="DX255" s="227"/>
      <c r="DY255" s="227"/>
      <c r="DZ255" s="227"/>
      <c r="EA255" s="227"/>
      <c r="EB255" s="227"/>
      <c r="EC255" s="227"/>
      <c r="ED255" s="227"/>
      <c r="EE255" s="227"/>
      <c r="EF255" s="227"/>
      <c r="EG255" s="227"/>
      <c r="EH255" s="227"/>
      <c r="EI255" s="227"/>
      <c r="EJ255" s="227"/>
      <c r="EK255" s="227"/>
      <c r="EL255" s="227"/>
      <c r="EM255" s="227"/>
      <c r="EN255" s="227"/>
      <c r="EO255" s="227"/>
      <c r="EP255" s="227"/>
      <c r="EQ255" s="227"/>
      <c r="ER255" s="227"/>
      <c r="ES255" s="227"/>
      <c r="ET255" s="227"/>
      <c r="EU255" s="227"/>
      <c r="EV255" s="227"/>
      <c r="EW255" s="227"/>
      <c r="EX255" s="227"/>
      <c r="EY255" s="227"/>
      <c r="EZ255" s="227"/>
      <c r="FA255" s="227"/>
      <c r="FB255" s="227"/>
      <c r="FC255" s="227"/>
      <c r="FD255" s="227"/>
      <c r="FE255" s="227"/>
      <c r="FF255" s="227"/>
      <c r="FG255" s="227"/>
      <c r="FH255" s="227"/>
      <c r="FI255" s="227"/>
      <c r="FJ255" s="227"/>
      <c r="FK255" s="227"/>
      <c r="FL255" s="227"/>
      <c r="FM255" s="227"/>
      <c r="FN255" s="227"/>
      <c r="FO255" s="227"/>
      <c r="FP255" s="227"/>
      <c r="FQ255" s="227"/>
      <c r="FR255" s="227"/>
      <c r="FS255" s="227"/>
      <c r="FT255" s="227"/>
      <c r="FU255" s="227"/>
      <c r="FV255" s="227"/>
      <c r="FW255" s="227"/>
      <c r="FX255" s="227"/>
      <c r="FY255" s="227"/>
      <c r="FZ255" s="227"/>
      <c r="GA255" s="227"/>
      <c r="GB255" s="227"/>
      <c r="GC255" s="227"/>
      <c r="GD255" s="227"/>
      <c r="GE255" s="227"/>
      <c r="GF255" s="227"/>
      <c r="GG255" s="227"/>
      <c r="GH255" s="227"/>
      <c r="GI255" s="227"/>
      <c r="GJ255" s="227"/>
      <c r="GK255" s="227"/>
      <c r="GL255" s="227"/>
      <c r="GM255" s="227"/>
      <c r="GN255" s="227"/>
      <c r="GO255" s="227"/>
      <c r="GP255" s="227"/>
      <c r="GQ255" s="227"/>
      <c r="GR255" s="227"/>
      <c r="GS255" s="227"/>
      <c r="GT255" s="227"/>
      <c r="GU255" s="227"/>
      <c r="GV255" s="227"/>
      <c r="GW255" s="227"/>
      <c r="GX255" s="227"/>
      <c r="GY255" s="227"/>
      <c r="GZ255" s="227"/>
      <c r="HA255" s="227"/>
      <c r="HB255" s="227"/>
      <c r="HC255" s="227"/>
      <c r="HD255" s="227"/>
      <c r="HE255" s="227"/>
      <c r="HF255" s="227"/>
      <c r="HG255" s="227"/>
      <c r="HH255" s="227"/>
      <c r="HI255" s="227"/>
      <c r="HJ255" s="227"/>
      <c r="HK255" s="227"/>
      <c r="HL255" s="227"/>
      <c r="HM255" s="227"/>
      <c r="HN255" s="227"/>
      <c r="HO255" s="227"/>
      <c r="HP255" s="227"/>
      <c r="HQ255" s="227"/>
      <c r="HR255" s="227"/>
      <c r="HS255" s="227"/>
      <c r="HT255" s="227"/>
      <c r="HU255" s="227"/>
      <c r="HV255" s="227"/>
      <c r="HW255" s="227"/>
      <c r="HX255" s="227"/>
      <c r="HY255" s="227"/>
      <c r="HZ255" s="227"/>
      <c r="IA255" s="227"/>
      <c r="IB255" s="227"/>
      <c r="IC255" s="227"/>
      <c r="ID255" s="227"/>
      <c r="IE255" s="227"/>
      <c r="IF255" s="227"/>
      <c r="IG255" s="227"/>
      <c r="IH255" s="227"/>
      <c r="II255" s="227"/>
      <c r="IJ255" s="227"/>
      <c r="IK255" s="227"/>
      <c r="IL255" s="227"/>
      <c r="IM255" s="227"/>
      <c r="IN255" s="227"/>
      <c r="IO255" s="227"/>
      <c r="IP255" s="227"/>
      <c r="IQ255" s="227"/>
      <c r="IR255" s="227"/>
      <c r="IS255" s="227"/>
      <c r="IT255" s="227"/>
      <c r="IU255" s="227"/>
      <c r="IV255" s="227"/>
      <c r="IW255" s="227"/>
      <c r="IX255" s="227"/>
      <c r="IY255" s="227"/>
      <c r="IZ255" s="227"/>
      <c r="JA255" s="227"/>
      <c r="JB255" s="227"/>
      <c r="JC255" s="227"/>
      <c r="JD255" s="227"/>
      <c r="JE255" s="227"/>
      <c r="JF255" s="227"/>
      <c r="JG255" s="227"/>
      <c r="JH255" s="227"/>
      <c r="JI255" s="227"/>
      <c r="JJ255" s="227"/>
      <c r="JK255" s="227"/>
      <c r="JL255" s="227"/>
      <c r="JM255" s="227"/>
      <c r="JN255" s="227"/>
      <c r="JO255" s="227"/>
      <c r="JP255" s="227"/>
      <c r="JQ255" s="227"/>
      <c r="JR255" s="227"/>
      <c r="JS255" s="227"/>
      <c r="JT255" s="227"/>
      <c r="JU255" s="227"/>
      <c r="JV255" s="227"/>
      <c r="JW255" s="227"/>
      <c r="JX255" s="227"/>
      <c r="JY255" s="227"/>
      <c r="JZ255" s="227"/>
      <c r="KA255" s="227"/>
      <c r="KB255" s="227"/>
      <c r="KC255" s="227"/>
      <c r="KD255" s="227"/>
      <c r="KE255" s="227"/>
      <c r="KF255" s="227"/>
      <c r="KG255" s="227"/>
      <c r="KH255" s="227"/>
      <c r="KI255" s="227"/>
      <c r="KJ255" s="227"/>
      <c r="KK255" s="227"/>
      <c r="KL255" s="227"/>
      <c r="KM255" s="227"/>
      <c r="KN255" s="227"/>
      <c r="KO255" s="227"/>
      <c r="KP255" s="227"/>
      <c r="KQ255" s="227"/>
      <c r="KR255" s="227"/>
      <c r="KS255" s="227"/>
      <c r="KT255" s="227"/>
      <c r="KU255" s="227"/>
      <c r="KV255" s="227"/>
      <c r="KW255" s="479"/>
    </row>
    <row r="256" spans="1:309" s="226" customFormat="1" ht="21" customHeight="1" thickBot="1">
      <c r="A256" s="109"/>
      <c r="B256" s="112">
        <v>250</v>
      </c>
      <c r="C256" s="116"/>
      <c r="D256" s="136" t="str">
        <f t="shared" si="27"/>
        <v/>
      </c>
      <c r="E256" s="138" t="str">
        <f t="shared" si="23"/>
        <v/>
      </c>
      <c r="F256" s="138" t="str">
        <f t="shared" si="24"/>
        <v/>
      </c>
      <c r="G256" s="138" t="str">
        <f t="shared" si="25"/>
        <v/>
      </c>
      <c r="H256" s="138" t="str">
        <f t="shared" si="28"/>
        <v/>
      </c>
      <c r="I256" s="228"/>
      <c r="J256" s="228"/>
      <c r="K256" s="228"/>
      <c r="L256" s="228"/>
      <c r="M256" s="228"/>
      <c r="N256" s="228"/>
      <c r="O256" s="228"/>
      <c r="P256" s="228"/>
      <c r="Q256" s="228"/>
      <c r="R256" s="228"/>
      <c r="S256" s="228"/>
      <c r="T256" s="228"/>
      <c r="U256" s="228"/>
      <c r="V256" s="228"/>
      <c r="W256" s="228"/>
      <c r="X256" s="228"/>
      <c r="Y256" s="228"/>
      <c r="Z256" s="228"/>
      <c r="AA256" s="228"/>
      <c r="AB256" s="228"/>
      <c r="AC256" s="228"/>
      <c r="AD256" s="228"/>
      <c r="AE256" s="228"/>
      <c r="AF256" s="228"/>
      <c r="AG256" s="228"/>
      <c r="AH256" s="228"/>
      <c r="AI256" s="228"/>
      <c r="AJ256" s="228"/>
      <c r="AK256" s="228"/>
      <c r="AL256" s="228"/>
      <c r="AM256" s="228"/>
      <c r="AN256" s="228"/>
      <c r="AO256" s="228"/>
      <c r="AP256" s="228"/>
      <c r="AQ256" s="228"/>
      <c r="AR256" s="228"/>
      <c r="AS256" s="228"/>
      <c r="AT256" s="228"/>
      <c r="AU256" s="228"/>
      <c r="AV256" s="228"/>
      <c r="AW256" s="228"/>
      <c r="AX256" s="228"/>
      <c r="AY256" s="228"/>
      <c r="AZ256" s="228"/>
      <c r="BA256" s="228"/>
      <c r="BB256" s="228"/>
      <c r="BC256" s="228"/>
      <c r="BD256" s="228"/>
      <c r="BE256" s="228"/>
      <c r="BF256" s="228"/>
      <c r="BG256" s="228"/>
      <c r="BH256" s="228"/>
      <c r="BI256" s="228"/>
      <c r="BJ256" s="228"/>
      <c r="BK256" s="228"/>
      <c r="BL256" s="228"/>
      <c r="BM256" s="228"/>
      <c r="BN256" s="228"/>
      <c r="BO256" s="228"/>
      <c r="BP256" s="228"/>
      <c r="BQ256" s="228"/>
      <c r="BR256" s="228"/>
      <c r="BS256" s="228"/>
      <c r="BT256" s="228"/>
      <c r="BU256" s="228"/>
      <c r="BV256" s="228"/>
      <c r="BW256" s="228"/>
      <c r="BX256" s="228"/>
      <c r="BY256" s="228"/>
      <c r="BZ256" s="228"/>
      <c r="CA256" s="228"/>
      <c r="CB256" s="228"/>
      <c r="CC256" s="228"/>
      <c r="CD256" s="228"/>
      <c r="CE256" s="228"/>
      <c r="CF256" s="228"/>
      <c r="CG256" s="228"/>
      <c r="CH256" s="228"/>
      <c r="CI256" s="228"/>
      <c r="CJ256" s="228"/>
      <c r="CK256" s="228"/>
      <c r="CL256" s="228"/>
      <c r="CM256" s="228"/>
      <c r="CN256" s="228"/>
      <c r="CO256" s="228"/>
      <c r="CP256" s="228"/>
      <c r="CQ256" s="228"/>
      <c r="CR256" s="228"/>
      <c r="CS256" s="228"/>
      <c r="CT256" s="228"/>
      <c r="CU256" s="228"/>
      <c r="CV256" s="228"/>
      <c r="CW256" s="228"/>
      <c r="CX256" s="228"/>
      <c r="CY256" s="228"/>
      <c r="CZ256" s="228"/>
      <c r="DA256" s="228"/>
      <c r="DB256" s="228"/>
      <c r="DC256" s="228"/>
      <c r="DD256" s="228"/>
      <c r="DE256" s="228"/>
      <c r="DF256" s="228"/>
      <c r="DG256" s="228"/>
      <c r="DH256" s="228"/>
      <c r="DI256" s="228"/>
      <c r="DJ256" s="228"/>
      <c r="DK256" s="228"/>
      <c r="DL256" s="228"/>
      <c r="DM256" s="228"/>
      <c r="DN256" s="228"/>
      <c r="DO256" s="228"/>
      <c r="DP256" s="228"/>
      <c r="DQ256" s="228"/>
      <c r="DR256" s="228"/>
      <c r="DS256" s="228"/>
      <c r="DT256" s="228"/>
      <c r="DU256" s="228"/>
      <c r="DV256" s="228"/>
      <c r="DW256" s="228"/>
      <c r="DX256" s="228"/>
      <c r="DY256" s="228"/>
      <c r="DZ256" s="228"/>
      <c r="EA256" s="228"/>
      <c r="EB256" s="228"/>
      <c r="EC256" s="228"/>
      <c r="ED256" s="228"/>
      <c r="EE256" s="228"/>
      <c r="EF256" s="228"/>
      <c r="EG256" s="228"/>
      <c r="EH256" s="228"/>
      <c r="EI256" s="228"/>
      <c r="EJ256" s="228"/>
      <c r="EK256" s="228"/>
      <c r="EL256" s="228"/>
      <c r="EM256" s="228"/>
      <c r="EN256" s="228"/>
      <c r="EO256" s="228"/>
      <c r="EP256" s="228"/>
      <c r="EQ256" s="228"/>
      <c r="ER256" s="228"/>
      <c r="ES256" s="228"/>
      <c r="ET256" s="228"/>
      <c r="EU256" s="228"/>
      <c r="EV256" s="228"/>
      <c r="EW256" s="228"/>
      <c r="EX256" s="228"/>
      <c r="EY256" s="228"/>
      <c r="EZ256" s="228"/>
      <c r="FA256" s="228"/>
      <c r="FB256" s="228"/>
      <c r="FC256" s="228"/>
      <c r="FD256" s="228"/>
      <c r="FE256" s="228"/>
      <c r="FF256" s="228"/>
      <c r="FG256" s="228"/>
      <c r="FH256" s="228"/>
      <c r="FI256" s="228"/>
      <c r="FJ256" s="228"/>
      <c r="FK256" s="228"/>
      <c r="FL256" s="228"/>
      <c r="FM256" s="228"/>
      <c r="FN256" s="228"/>
      <c r="FO256" s="228"/>
      <c r="FP256" s="228"/>
      <c r="FQ256" s="228"/>
      <c r="FR256" s="228"/>
      <c r="FS256" s="228"/>
      <c r="FT256" s="228"/>
      <c r="FU256" s="228"/>
      <c r="FV256" s="228"/>
      <c r="FW256" s="228"/>
      <c r="FX256" s="228"/>
      <c r="FY256" s="228"/>
      <c r="FZ256" s="228"/>
      <c r="GA256" s="228"/>
      <c r="GB256" s="228"/>
      <c r="GC256" s="228"/>
      <c r="GD256" s="228"/>
      <c r="GE256" s="228"/>
      <c r="GF256" s="228"/>
      <c r="GG256" s="228"/>
      <c r="GH256" s="228"/>
      <c r="GI256" s="228"/>
      <c r="GJ256" s="228"/>
      <c r="GK256" s="228"/>
      <c r="GL256" s="228"/>
      <c r="GM256" s="228"/>
      <c r="GN256" s="228"/>
      <c r="GO256" s="228"/>
      <c r="GP256" s="228"/>
      <c r="GQ256" s="228"/>
      <c r="GR256" s="228"/>
      <c r="GS256" s="228"/>
      <c r="GT256" s="228"/>
      <c r="GU256" s="228"/>
      <c r="GV256" s="228"/>
      <c r="GW256" s="228"/>
      <c r="GX256" s="228"/>
      <c r="GY256" s="228"/>
      <c r="GZ256" s="228"/>
      <c r="HA256" s="228"/>
      <c r="HB256" s="228"/>
      <c r="HC256" s="228"/>
      <c r="HD256" s="228"/>
      <c r="HE256" s="228"/>
      <c r="HF256" s="228"/>
      <c r="HG256" s="228"/>
      <c r="HH256" s="228"/>
      <c r="HI256" s="228"/>
      <c r="HJ256" s="228"/>
      <c r="HK256" s="228"/>
      <c r="HL256" s="228"/>
      <c r="HM256" s="228"/>
      <c r="HN256" s="228"/>
      <c r="HO256" s="228"/>
      <c r="HP256" s="228"/>
      <c r="HQ256" s="228"/>
      <c r="HR256" s="228"/>
      <c r="HS256" s="228"/>
      <c r="HT256" s="228"/>
      <c r="HU256" s="228"/>
      <c r="HV256" s="228"/>
      <c r="HW256" s="228"/>
      <c r="HX256" s="228"/>
      <c r="HY256" s="228"/>
      <c r="HZ256" s="228"/>
      <c r="IA256" s="228"/>
      <c r="IB256" s="228"/>
      <c r="IC256" s="228"/>
      <c r="ID256" s="228"/>
      <c r="IE256" s="228"/>
      <c r="IF256" s="228"/>
      <c r="IG256" s="228"/>
      <c r="IH256" s="228"/>
      <c r="II256" s="228"/>
      <c r="IJ256" s="228"/>
      <c r="IK256" s="228"/>
      <c r="IL256" s="228"/>
      <c r="IM256" s="228"/>
      <c r="IN256" s="228"/>
      <c r="IO256" s="228"/>
      <c r="IP256" s="228"/>
      <c r="IQ256" s="228"/>
      <c r="IR256" s="228"/>
      <c r="IS256" s="228"/>
      <c r="IT256" s="228"/>
      <c r="IU256" s="228"/>
      <c r="IV256" s="228"/>
      <c r="IW256" s="228"/>
      <c r="IX256" s="228"/>
      <c r="IY256" s="228"/>
      <c r="IZ256" s="228"/>
      <c r="JA256" s="228"/>
      <c r="JB256" s="228"/>
      <c r="JC256" s="228"/>
      <c r="JD256" s="228"/>
      <c r="JE256" s="228"/>
      <c r="JF256" s="228"/>
      <c r="JG256" s="228"/>
      <c r="JH256" s="228"/>
      <c r="JI256" s="228"/>
      <c r="JJ256" s="228"/>
      <c r="JK256" s="228"/>
      <c r="JL256" s="228"/>
      <c r="JM256" s="228"/>
      <c r="JN256" s="228"/>
      <c r="JO256" s="228"/>
      <c r="JP256" s="228"/>
      <c r="JQ256" s="228"/>
      <c r="JR256" s="228"/>
      <c r="JS256" s="228"/>
      <c r="JT256" s="228"/>
      <c r="JU256" s="228"/>
      <c r="JV256" s="228"/>
      <c r="JW256" s="228"/>
      <c r="JX256" s="228"/>
      <c r="JY256" s="228"/>
      <c r="JZ256" s="228"/>
      <c r="KA256" s="228"/>
      <c r="KB256" s="228"/>
      <c r="KC256" s="228"/>
      <c r="KD256" s="228"/>
      <c r="KE256" s="228"/>
      <c r="KF256" s="228"/>
      <c r="KG256" s="228"/>
      <c r="KH256" s="228"/>
      <c r="KI256" s="228"/>
      <c r="KJ256" s="228"/>
      <c r="KK256" s="228"/>
      <c r="KL256" s="228"/>
      <c r="KM256" s="228"/>
      <c r="KN256" s="228"/>
      <c r="KO256" s="228"/>
      <c r="KP256" s="228"/>
      <c r="KQ256" s="228"/>
      <c r="KR256" s="228"/>
      <c r="KS256" s="228"/>
      <c r="KT256" s="228"/>
      <c r="KU256" s="228"/>
      <c r="KV256" s="228"/>
      <c r="KW256" s="479"/>
    </row>
    <row r="257" spans="1:309" s="226" customFormat="1" ht="21" customHeight="1">
      <c r="A257" s="109"/>
      <c r="B257" s="112">
        <v>251</v>
      </c>
      <c r="C257" s="53"/>
      <c r="D257" s="132" t="str">
        <f t="shared" si="27"/>
        <v/>
      </c>
      <c r="E257" s="132" t="str">
        <f t="shared" si="23"/>
        <v/>
      </c>
      <c r="F257" s="132" t="str">
        <f t="shared" si="24"/>
        <v/>
      </c>
      <c r="G257" s="132" t="str">
        <f t="shared" si="25"/>
        <v/>
      </c>
      <c r="H257" s="213" t="str">
        <f t="shared" si="28"/>
        <v/>
      </c>
      <c r="I257" s="227"/>
      <c r="J257" s="227"/>
      <c r="K257" s="227"/>
      <c r="L257" s="227"/>
      <c r="M257" s="227"/>
      <c r="N257" s="227"/>
      <c r="O257" s="227"/>
      <c r="P257" s="227"/>
      <c r="Q257" s="227"/>
      <c r="R257" s="227"/>
      <c r="S257" s="227"/>
      <c r="T257" s="227"/>
      <c r="U257" s="227"/>
      <c r="V257" s="227"/>
      <c r="W257" s="227"/>
      <c r="X257" s="227"/>
      <c r="Y257" s="227"/>
      <c r="Z257" s="227"/>
      <c r="AA257" s="227"/>
      <c r="AB257" s="227"/>
      <c r="AC257" s="227"/>
      <c r="AD257" s="227"/>
      <c r="AE257" s="227"/>
      <c r="AF257" s="227"/>
      <c r="AG257" s="227"/>
      <c r="AH257" s="227"/>
      <c r="AI257" s="227"/>
      <c r="AJ257" s="227"/>
      <c r="AK257" s="227"/>
      <c r="AL257" s="227"/>
      <c r="AM257" s="227"/>
      <c r="AN257" s="227"/>
      <c r="AO257" s="227"/>
      <c r="AP257" s="227"/>
      <c r="AQ257" s="227"/>
      <c r="AR257" s="227"/>
      <c r="AS257" s="227"/>
      <c r="AT257" s="227"/>
      <c r="AU257" s="227"/>
      <c r="AV257" s="227"/>
      <c r="AW257" s="227"/>
      <c r="AX257" s="227"/>
      <c r="AY257" s="227"/>
      <c r="AZ257" s="227"/>
      <c r="BA257" s="227"/>
      <c r="BB257" s="227"/>
      <c r="BC257" s="227"/>
      <c r="BD257" s="227"/>
      <c r="BE257" s="227"/>
      <c r="BF257" s="227"/>
      <c r="BG257" s="227"/>
      <c r="BH257" s="227"/>
      <c r="BI257" s="227"/>
      <c r="BJ257" s="227"/>
      <c r="BK257" s="227"/>
      <c r="BL257" s="227"/>
      <c r="BM257" s="227"/>
      <c r="BN257" s="227"/>
      <c r="BO257" s="227"/>
      <c r="BP257" s="227"/>
      <c r="BQ257" s="227"/>
      <c r="BR257" s="227"/>
      <c r="BS257" s="227"/>
      <c r="BT257" s="227"/>
      <c r="BU257" s="227"/>
      <c r="BV257" s="227"/>
      <c r="BW257" s="227"/>
      <c r="BX257" s="227"/>
      <c r="BY257" s="227"/>
      <c r="BZ257" s="227"/>
      <c r="CA257" s="227"/>
      <c r="CB257" s="227"/>
      <c r="CC257" s="227"/>
      <c r="CD257" s="227"/>
      <c r="CE257" s="227"/>
      <c r="CF257" s="227"/>
      <c r="CG257" s="227"/>
      <c r="CH257" s="227"/>
      <c r="CI257" s="227"/>
      <c r="CJ257" s="227"/>
      <c r="CK257" s="227"/>
      <c r="CL257" s="227"/>
      <c r="CM257" s="227"/>
      <c r="CN257" s="227"/>
      <c r="CO257" s="227"/>
      <c r="CP257" s="227"/>
      <c r="CQ257" s="227"/>
      <c r="CR257" s="227"/>
      <c r="CS257" s="227"/>
      <c r="CT257" s="227"/>
      <c r="CU257" s="227"/>
      <c r="CV257" s="227"/>
      <c r="CW257" s="227"/>
      <c r="CX257" s="227"/>
      <c r="CY257" s="227"/>
      <c r="CZ257" s="227"/>
      <c r="DA257" s="227"/>
      <c r="DB257" s="227"/>
      <c r="DC257" s="227"/>
      <c r="DD257" s="227"/>
      <c r="DE257" s="227"/>
      <c r="DF257" s="227"/>
      <c r="DG257" s="227"/>
      <c r="DH257" s="227"/>
      <c r="DI257" s="227"/>
      <c r="DJ257" s="227"/>
      <c r="DK257" s="227"/>
      <c r="DL257" s="227"/>
      <c r="DM257" s="227"/>
      <c r="DN257" s="227"/>
      <c r="DO257" s="227"/>
      <c r="DP257" s="227"/>
      <c r="DQ257" s="227"/>
      <c r="DR257" s="227"/>
      <c r="DS257" s="227"/>
      <c r="DT257" s="227"/>
      <c r="DU257" s="227"/>
      <c r="DV257" s="227"/>
      <c r="DW257" s="227"/>
      <c r="DX257" s="227"/>
      <c r="DY257" s="227"/>
      <c r="DZ257" s="227"/>
      <c r="EA257" s="227"/>
      <c r="EB257" s="227"/>
      <c r="EC257" s="227"/>
      <c r="ED257" s="227"/>
      <c r="EE257" s="227"/>
      <c r="EF257" s="227"/>
      <c r="EG257" s="227"/>
      <c r="EH257" s="227"/>
      <c r="EI257" s="227"/>
      <c r="EJ257" s="227"/>
      <c r="EK257" s="227"/>
      <c r="EL257" s="227"/>
      <c r="EM257" s="227"/>
      <c r="EN257" s="227"/>
      <c r="EO257" s="227"/>
      <c r="EP257" s="227"/>
      <c r="EQ257" s="227"/>
      <c r="ER257" s="227"/>
      <c r="ES257" s="227"/>
      <c r="ET257" s="227"/>
      <c r="EU257" s="227"/>
      <c r="EV257" s="227"/>
      <c r="EW257" s="227"/>
      <c r="EX257" s="227"/>
      <c r="EY257" s="227"/>
      <c r="EZ257" s="227"/>
      <c r="FA257" s="227"/>
      <c r="FB257" s="227"/>
      <c r="FC257" s="227"/>
      <c r="FD257" s="227"/>
      <c r="FE257" s="227"/>
      <c r="FF257" s="227"/>
      <c r="FG257" s="227"/>
      <c r="FH257" s="227"/>
      <c r="FI257" s="227"/>
      <c r="FJ257" s="227"/>
      <c r="FK257" s="227"/>
      <c r="FL257" s="227"/>
      <c r="FM257" s="227"/>
      <c r="FN257" s="227"/>
      <c r="FO257" s="227"/>
      <c r="FP257" s="227"/>
      <c r="FQ257" s="227"/>
      <c r="FR257" s="227"/>
      <c r="FS257" s="227"/>
      <c r="FT257" s="227"/>
      <c r="FU257" s="227"/>
      <c r="FV257" s="227"/>
      <c r="FW257" s="227"/>
      <c r="FX257" s="227"/>
      <c r="FY257" s="227"/>
      <c r="FZ257" s="227"/>
      <c r="GA257" s="227"/>
      <c r="GB257" s="227"/>
      <c r="GC257" s="227"/>
      <c r="GD257" s="227"/>
      <c r="GE257" s="227"/>
      <c r="GF257" s="227"/>
      <c r="GG257" s="227"/>
      <c r="GH257" s="227"/>
      <c r="GI257" s="227"/>
      <c r="GJ257" s="227"/>
      <c r="GK257" s="227"/>
      <c r="GL257" s="227"/>
      <c r="GM257" s="227"/>
      <c r="GN257" s="227"/>
      <c r="GO257" s="227"/>
      <c r="GP257" s="227"/>
      <c r="GQ257" s="227"/>
      <c r="GR257" s="227"/>
      <c r="GS257" s="227"/>
      <c r="GT257" s="227"/>
      <c r="GU257" s="227"/>
      <c r="GV257" s="227"/>
      <c r="GW257" s="227"/>
      <c r="GX257" s="227"/>
      <c r="GY257" s="227"/>
      <c r="GZ257" s="227"/>
      <c r="HA257" s="227"/>
      <c r="HB257" s="227"/>
      <c r="HC257" s="227"/>
      <c r="HD257" s="227"/>
      <c r="HE257" s="227"/>
      <c r="HF257" s="227"/>
      <c r="HG257" s="227"/>
      <c r="HH257" s="227"/>
      <c r="HI257" s="227"/>
      <c r="HJ257" s="227"/>
      <c r="HK257" s="227"/>
      <c r="HL257" s="227"/>
      <c r="HM257" s="227"/>
      <c r="HN257" s="227"/>
      <c r="HO257" s="227"/>
      <c r="HP257" s="227"/>
      <c r="HQ257" s="227"/>
      <c r="HR257" s="227"/>
      <c r="HS257" s="227"/>
      <c r="HT257" s="227"/>
      <c r="HU257" s="227"/>
      <c r="HV257" s="227"/>
      <c r="HW257" s="227"/>
      <c r="HX257" s="227"/>
      <c r="HY257" s="227"/>
      <c r="HZ257" s="227"/>
      <c r="IA257" s="227"/>
      <c r="IB257" s="227"/>
      <c r="IC257" s="227"/>
      <c r="ID257" s="227"/>
      <c r="IE257" s="227"/>
      <c r="IF257" s="227"/>
      <c r="IG257" s="227"/>
      <c r="IH257" s="227"/>
      <c r="II257" s="227"/>
      <c r="IJ257" s="227"/>
      <c r="IK257" s="227"/>
      <c r="IL257" s="227"/>
      <c r="IM257" s="227"/>
      <c r="IN257" s="227"/>
      <c r="IO257" s="227"/>
      <c r="IP257" s="227"/>
      <c r="IQ257" s="227"/>
      <c r="IR257" s="227"/>
      <c r="IS257" s="227"/>
      <c r="IT257" s="227"/>
      <c r="IU257" s="227"/>
      <c r="IV257" s="227"/>
      <c r="IW257" s="227"/>
      <c r="IX257" s="227"/>
      <c r="IY257" s="227"/>
      <c r="IZ257" s="227"/>
      <c r="JA257" s="227"/>
      <c r="JB257" s="227"/>
      <c r="JC257" s="227"/>
      <c r="JD257" s="227"/>
      <c r="JE257" s="227"/>
      <c r="JF257" s="227"/>
      <c r="JG257" s="227"/>
      <c r="JH257" s="227"/>
      <c r="JI257" s="227"/>
      <c r="JJ257" s="227"/>
      <c r="JK257" s="227"/>
      <c r="JL257" s="227"/>
      <c r="JM257" s="227"/>
      <c r="JN257" s="227"/>
      <c r="JO257" s="227"/>
      <c r="JP257" s="227"/>
      <c r="JQ257" s="227"/>
      <c r="JR257" s="227"/>
      <c r="JS257" s="227"/>
      <c r="JT257" s="227"/>
      <c r="JU257" s="227"/>
      <c r="JV257" s="227"/>
      <c r="JW257" s="227"/>
      <c r="JX257" s="227"/>
      <c r="JY257" s="227"/>
      <c r="JZ257" s="227"/>
      <c r="KA257" s="227"/>
      <c r="KB257" s="227"/>
      <c r="KC257" s="227"/>
      <c r="KD257" s="227"/>
      <c r="KE257" s="227"/>
      <c r="KF257" s="227"/>
      <c r="KG257" s="227"/>
      <c r="KH257" s="227"/>
      <c r="KI257" s="227"/>
      <c r="KJ257" s="227"/>
      <c r="KK257" s="227"/>
      <c r="KL257" s="227"/>
      <c r="KM257" s="227"/>
      <c r="KN257" s="227"/>
      <c r="KO257" s="227"/>
      <c r="KP257" s="227"/>
      <c r="KQ257" s="227"/>
      <c r="KR257" s="227"/>
      <c r="KS257" s="227"/>
      <c r="KT257" s="227"/>
      <c r="KU257" s="227"/>
      <c r="KV257" s="227"/>
      <c r="KW257" s="479"/>
    </row>
    <row r="258" spans="1:309" s="226" customFormat="1" ht="21" customHeight="1" thickBot="1">
      <c r="A258" s="109"/>
      <c r="B258" s="112">
        <v>252</v>
      </c>
      <c r="C258" s="116"/>
      <c r="D258" s="136" t="str">
        <f t="shared" si="27"/>
        <v/>
      </c>
      <c r="E258" s="138" t="str">
        <f t="shared" si="23"/>
        <v/>
      </c>
      <c r="F258" s="138" t="str">
        <f t="shared" si="24"/>
        <v/>
      </c>
      <c r="G258" s="138" t="str">
        <f t="shared" si="25"/>
        <v/>
      </c>
      <c r="H258" s="138" t="str">
        <f t="shared" si="28"/>
        <v/>
      </c>
      <c r="I258" s="228"/>
      <c r="J258" s="228"/>
      <c r="K258" s="228"/>
      <c r="L258" s="228"/>
      <c r="M258" s="228"/>
      <c r="N258" s="228"/>
      <c r="O258" s="228"/>
      <c r="P258" s="228"/>
      <c r="Q258" s="228"/>
      <c r="R258" s="228"/>
      <c r="S258" s="228"/>
      <c r="T258" s="228"/>
      <c r="U258" s="228"/>
      <c r="V258" s="228"/>
      <c r="W258" s="228"/>
      <c r="X258" s="228"/>
      <c r="Y258" s="228"/>
      <c r="Z258" s="228"/>
      <c r="AA258" s="228"/>
      <c r="AB258" s="228"/>
      <c r="AC258" s="228"/>
      <c r="AD258" s="228"/>
      <c r="AE258" s="228"/>
      <c r="AF258" s="228"/>
      <c r="AG258" s="228"/>
      <c r="AH258" s="228"/>
      <c r="AI258" s="228"/>
      <c r="AJ258" s="228"/>
      <c r="AK258" s="228"/>
      <c r="AL258" s="228"/>
      <c r="AM258" s="228"/>
      <c r="AN258" s="228"/>
      <c r="AO258" s="228"/>
      <c r="AP258" s="228"/>
      <c r="AQ258" s="228"/>
      <c r="AR258" s="228"/>
      <c r="AS258" s="228"/>
      <c r="AT258" s="228"/>
      <c r="AU258" s="228"/>
      <c r="AV258" s="228"/>
      <c r="AW258" s="228"/>
      <c r="AX258" s="228"/>
      <c r="AY258" s="228"/>
      <c r="AZ258" s="228"/>
      <c r="BA258" s="228"/>
      <c r="BB258" s="228"/>
      <c r="BC258" s="228"/>
      <c r="BD258" s="228"/>
      <c r="BE258" s="228"/>
      <c r="BF258" s="228"/>
      <c r="BG258" s="228"/>
      <c r="BH258" s="228"/>
      <c r="BI258" s="228"/>
      <c r="BJ258" s="228"/>
      <c r="BK258" s="228"/>
      <c r="BL258" s="228"/>
      <c r="BM258" s="228"/>
      <c r="BN258" s="228"/>
      <c r="BO258" s="228"/>
      <c r="BP258" s="228"/>
      <c r="BQ258" s="228"/>
      <c r="BR258" s="228"/>
      <c r="BS258" s="228"/>
      <c r="BT258" s="228"/>
      <c r="BU258" s="228"/>
      <c r="BV258" s="228"/>
      <c r="BW258" s="228"/>
      <c r="BX258" s="228"/>
      <c r="BY258" s="228"/>
      <c r="BZ258" s="228"/>
      <c r="CA258" s="228"/>
      <c r="CB258" s="228"/>
      <c r="CC258" s="228"/>
      <c r="CD258" s="228"/>
      <c r="CE258" s="228"/>
      <c r="CF258" s="228"/>
      <c r="CG258" s="228"/>
      <c r="CH258" s="228"/>
      <c r="CI258" s="228"/>
      <c r="CJ258" s="228"/>
      <c r="CK258" s="228"/>
      <c r="CL258" s="228"/>
      <c r="CM258" s="228"/>
      <c r="CN258" s="228"/>
      <c r="CO258" s="228"/>
      <c r="CP258" s="228"/>
      <c r="CQ258" s="228"/>
      <c r="CR258" s="228"/>
      <c r="CS258" s="228"/>
      <c r="CT258" s="228"/>
      <c r="CU258" s="228"/>
      <c r="CV258" s="228"/>
      <c r="CW258" s="228"/>
      <c r="CX258" s="228"/>
      <c r="CY258" s="228"/>
      <c r="CZ258" s="228"/>
      <c r="DA258" s="228"/>
      <c r="DB258" s="228"/>
      <c r="DC258" s="228"/>
      <c r="DD258" s="228"/>
      <c r="DE258" s="228"/>
      <c r="DF258" s="228"/>
      <c r="DG258" s="228"/>
      <c r="DH258" s="228"/>
      <c r="DI258" s="228"/>
      <c r="DJ258" s="228"/>
      <c r="DK258" s="228"/>
      <c r="DL258" s="228"/>
      <c r="DM258" s="228"/>
      <c r="DN258" s="228"/>
      <c r="DO258" s="228"/>
      <c r="DP258" s="228"/>
      <c r="DQ258" s="228"/>
      <c r="DR258" s="228"/>
      <c r="DS258" s="228"/>
      <c r="DT258" s="228"/>
      <c r="DU258" s="228"/>
      <c r="DV258" s="228"/>
      <c r="DW258" s="228"/>
      <c r="DX258" s="228"/>
      <c r="DY258" s="228"/>
      <c r="DZ258" s="228"/>
      <c r="EA258" s="228"/>
      <c r="EB258" s="228"/>
      <c r="EC258" s="228"/>
      <c r="ED258" s="228"/>
      <c r="EE258" s="228"/>
      <c r="EF258" s="228"/>
      <c r="EG258" s="228"/>
      <c r="EH258" s="228"/>
      <c r="EI258" s="228"/>
      <c r="EJ258" s="228"/>
      <c r="EK258" s="228"/>
      <c r="EL258" s="228"/>
      <c r="EM258" s="228"/>
      <c r="EN258" s="228"/>
      <c r="EO258" s="228"/>
      <c r="EP258" s="228"/>
      <c r="EQ258" s="228"/>
      <c r="ER258" s="228"/>
      <c r="ES258" s="228"/>
      <c r="ET258" s="228"/>
      <c r="EU258" s="228"/>
      <c r="EV258" s="228"/>
      <c r="EW258" s="228"/>
      <c r="EX258" s="228"/>
      <c r="EY258" s="228"/>
      <c r="EZ258" s="228"/>
      <c r="FA258" s="228"/>
      <c r="FB258" s="228"/>
      <c r="FC258" s="228"/>
      <c r="FD258" s="228"/>
      <c r="FE258" s="228"/>
      <c r="FF258" s="228"/>
      <c r="FG258" s="228"/>
      <c r="FH258" s="228"/>
      <c r="FI258" s="228"/>
      <c r="FJ258" s="228"/>
      <c r="FK258" s="228"/>
      <c r="FL258" s="228"/>
      <c r="FM258" s="228"/>
      <c r="FN258" s="228"/>
      <c r="FO258" s="228"/>
      <c r="FP258" s="228"/>
      <c r="FQ258" s="228"/>
      <c r="FR258" s="228"/>
      <c r="FS258" s="228"/>
      <c r="FT258" s="228"/>
      <c r="FU258" s="228"/>
      <c r="FV258" s="228"/>
      <c r="FW258" s="228"/>
      <c r="FX258" s="228"/>
      <c r="FY258" s="228"/>
      <c r="FZ258" s="228"/>
      <c r="GA258" s="228"/>
      <c r="GB258" s="228"/>
      <c r="GC258" s="228"/>
      <c r="GD258" s="228"/>
      <c r="GE258" s="228"/>
      <c r="GF258" s="228"/>
      <c r="GG258" s="228"/>
      <c r="GH258" s="228"/>
      <c r="GI258" s="228"/>
      <c r="GJ258" s="228"/>
      <c r="GK258" s="228"/>
      <c r="GL258" s="228"/>
      <c r="GM258" s="228"/>
      <c r="GN258" s="228"/>
      <c r="GO258" s="228"/>
      <c r="GP258" s="228"/>
      <c r="GQ258" s="228"/>
      <c r="GR258" s="228"/>
      <c r="GS258" s="228"/>
      <c r="GT258" s="228"/>
      <c r="GU258" s="228"/>
      <c r="GV258" s="228"/>
      <c r="GW258" s="228"/>
      <c r="GX258" s="228"/>
      <c r="GY258" s="228"/>
      <c r="GZ258" s="228"/>
      <c r="HA258" s="228"/>
      <c r="HB258" s="228"/>
      <c r="HC258" s="228"/>
      <c r="HD258" s="228"/>
      <c r="HE258" s="228"/>
      <c r="HF258" s="228"/>
      <c r="HG258" s="228"/>
      <c r="HH258" s="228"/>
      <c r="HI258" s="228"/>
      <c r="HJ258" s="228"/>
      <c r="HK258" s="228"/>
      <c r="HL258" s="228"/>
      <c r="HM258" s="228"/>
      <c r="HN258" s="228"/>
      <c r="HO258" s="228"/>
      <c r="HP258" s="228"/>
      <c r="HQ258" s="228"/>
      <c r="HR258" s="228"/>
      <c r="HS258" s="228"/>
      <c r="HT258" s="228"/>
      <c r="HU258" s="228"/>
      <c r="HV258" s="228"/>
      <c r="HW258" s="228"/>
      <c r="HX258" s="228"/>
      <c r="HY258" s="228"/>
      <c r="HZ258" s="228"/>
      <c r="IA258" s="228"/>
      <c r="IB258" s="228"/>
      <c r="IC258" s="228"/>
      <c r="ID258" s="228"/>
      <c r="IE258" s="228"/>
      <c r="IF258" s="228"/>
      <c r="IG258" s="228"/>
      <c r="IH258" s="228"/>
      <c r="II258" s="228"/>
      <c r="IJ258" s="228"/>
      <c r="IK258" s="228"/>
      <c r="IL258" s="228"/>
      <c r="IM258" s="228"/>
      <c r="IN258" s="228"/>
      <c r="IO258" s="228"/>
      <c r="IP258" s="228"/>
      <c r="IQ258" s="228"/>
      <c r="IR258" s="228"/>
      <c r="IS258" s="228"/>
      <c r="IT258" s="228"/>
      <c r="IU258" s="228"/>
      <c r="IV258" s="228"/>
      <c r="IW258" s="228"/>
      <c r="IX258" s="228"/>
      <c r="IY258" s="228"/>
      <c r="IZ258" s="228"/>
      <c r="JA258" s="228"/>
      <c r="JB258" s="228"/>
      <c r="JC258" s="228"/>
      <c r="JD258" s="228"/>
      <c r="JE258" s="228"/>
      <c r="JF258" s="228"/>
      <c r="JG258" s="228"/>
      <c r="JH258" s="228"/>
      <c r="JI258" s="228"/>
      <c r="JJ258" s="228"/>
      <c r="JK258" s="228"/>
      <c r="JL258" s="228"/>
      <c r="JM258" s="228"/>
      <c r="JN258" s="228"/>
      <c r="JO258" s="228"/>
      <c r="JP258" s="228"/>
      <c r="JQ258" s="228"/>
      <c r="JR258" s="228"/>
      <c r="JS258" s="228"/>
      <c r="JT258" s="228"/>
      <c r="JU258" s="228"/>
      <c r="JV258" s="228"/>
      <c r="JW258" s="228"/>
      <c r="JX258" s="228"/>
      <c r="JY258" s="228"/>
      <c r="JZ258" s="228"/>
      <c r="KA258" s="228"/>
      <c r="KB258" s="228"/>
      <c r="KC258" s="228"/>
      <c r="KD258" s="228"/>
      <c r="KE258" s="228"/>
      <c r="KF258" s="228"/>
      <c r="KG258" s="228"/>
      <c r="KH258" s="228"/>
      <c r="KI258" s="228"/>
      <c r="KJ258" s="228"/>
      <c r="KK258" s="228"/>
      <c r="KL258" s="228"/>
      <c r="KM258" s="228"/>
      <c r="KN258" s="228"/>
      <c r="KO258" s="228"/>
      <c r="KP258" s="228"/>
      <c r="KQ258" s="228"/>
      <c r="KR258" s="228"/>
      <c r="KS258" s="228"/>
      <c r="KT258" s="228"/>
      <c r="KU258" s="228"/>
      <c r="KV258" s="228"/>
      <c r="KW258" s="479"/>
    </row>
    <row r="259" spans="1:309" s="226" customFormat="1" ht="21" customHeight="1">
      <c r="A259" s="109"/>
      <c r="B259" s="112">
        <v>253</v>
      </c>
      <c r="C259" s="53"/>
      <c r="D259" s="132" t="str">
        <f t="shared" si="27"/>
        <v/>
      </c>
      <c r="E259" s="132" t="str">
        <f t="shared" si="23"/>
        <v/>
      </c>
      <c r="F259" s="132" t="str">
        <f t="shared" si="24"/>
        <v/>
      </c>
      <c r="G259" s="132" t="str">
        <f t="shared" si="25"/>
        <v/>
      </c>
      <c r="H259" s="213" t="str">
        <f t="shared" si="28"/>
        <v/>
      </c>
      <c r="I259" s="227"/>
      <c r="J259" s="227"/>
      <c r="K259" s="227"/>
      <c r="L259" s="227"/>
      <c r="M259" s="227"/>
      <c r="N259" s="227"/>
      <c r="O259" s="227"/>
      <c r="P259" s="227"/>
      <c r="Q259" s="227"/>
      <c r="R259" s="227"/>
      <c r="S259" s="227"/>
      <c r="T259" s="227"/>
      <c r="U259" s="227"/>
      <c r="V259" s="227"/>
      <c r="W259" s="227"/>
      <c r="X259" s="227"/>
      <c r="Y259" s="227"/>
      <c r="Z259" s="227"/>
      <c r="AA259" s="227"/>
      <c r="AB259" s="227"/>
      <c r="AC259" s="227"/>
      <c r="AD259" s="227"/>
      <c r="AE259" s="227"/>
      <c r="AF259" s="227"/>
      <c r="AG259" s="227"/>
      <c r="AH259" s="227"/>
      <c r="AI259" s="227"/>
      <c r="AJ259" s="227"/>
      <c r="AK259" s="227"/>
      <c r="AL259" s="227"/>
      <c r="AM259" s="227"/>
      <c r="AN259" s="227"/>
      <c r="AO259" s="227"/>
      <c r="AP259" s="227"/>
      <c r="AQ259" s="227"/>
      <c r="AR259" s="227"/>
      <c r="AS259" s="227"/>
      <c r="AT259" s="227"/>
      <c r="AU259" s="227"/>
      <c r="AV259" s="227"/>
      <c r="AW259" s="227"/>
      <c r="AX259" s="227"/>
      <c r="AY259" s="227"/>
      <c r="AZ259" s="227"/>
      <c r="BA259" s="227"/>
      <c r="BB259" s="227"/>
      <c r="BC259" s="227"/>
      <c r="BD259" s="227"/>
      <c r="BE259" s="227"/>
      <c r="BF259" s="227"/>
      <c r="BG259" s="227"/>
      <c r="BH259" s="227"/>
      <c r="BI259" s="227"/>
      <c r="BJ259" s="227"/>
      <c r="BK259" s="227"/>
      <c r="BL259" s="227"/>
      <c r="BM259" s="227"/>
      <c r="BN259" s="227"/>
      <c r="BO259" s="227"/>
      <c r="BP259" s="227"/>
      <c r="BQ259" s="227"/>
      <c r="BR259" s="227"/>
      <c r="BS259" s="227"/>
      <c r="BT259" s="227"/>
      <c r="BU259" s="227"/>
      <c r="BV259" s="227"/>
      <c r="BW259" s="227"/>
      <c r="BX259" s="227"/>
      <c r="BY259" s="227"/>
      <c r="BZ259" s="227"/>
      <c r="CA259" s="227"/>
      <c r="CB259" s="227"/>
      <c r="CC259" s="227"/>
      <c r="CD259" s="227"/>
      <c r="CE259" s="227"/>
      <c r="CF259" s="227"/>
      <c r="CG259" s="227"/>
      <c r="CH259" s="227"/>
      <c r="CI259" s="227"/>
      <c r="CJ259" s="227"/>
      <c r="CK259" s="227"/>
      <c r="CL259" s="227"/>
      <c r="CM259" s="227"/>
      <c r="CN259" s="227"/>
      <c r="CO259" s="227"/>
      <c r="CP259" s="227"/>
      <c r="CQ259" s="227"/>
      <c r="CR259" s="227"/>
      <c r="CS259" s="227"/>
      <c r="CT259" s="227"/>
      <c r="CU259" s="227"/>
      <c r="CV259" s="227"/>
      <c r="CW259" s="227"/>
      <c r="CX259" s="227"/>
      <c r="CY259" s="227"/>
      <c r="CZ259" s="227"/>
      <c r="DA259" s="227"/>
      <c r="DB259" s="227"/>
      <c r="DC259" s="227"/>
      <c r="DD259" s="227"/>
      <c r="DE259" s="227"/>
      <c r="DF259" s="227"/>
      <c r="DG259" s="227"/>
      <c r="DH259" s="227"/>
      <c r="DI259" s="227"/>
      <c r="DJ259" s="227"/>
      <c r="DK259" s="227"/>
      <c r="DL259" s="227"/>
      <c r="DM259" s="227"/>
      <c r="DN259" s="227"/>
      <c r="DO259" s="227"/>
      <c r="DP259" s="227"/>
      <c r="DQ259" s="227"/>
      <c r="DR259" s="227"/>
      <c r="DS259" s="227"/>
      <c r="DT259" s="227"/>
      <c r="DU259" s="227"/>
      <c r="DV259" s="227"/>
      <c r="DW259" s="227"/>
      <c r="DX259" s="227"/>
      <c r="DY259" s="227"/>
      <c r="DZ259" s="227"/>
      <c r="EA259" s="227"/>
      <c r="EB259" s="227"/>
      <c r="EC259" s="227"/>
      <c r="ED259" s="227"/>
      <c r="EE259" s="227"/>
      <c r="EF259" s="227"/>
      <c r="EG259" s="227"/>
      <c r="EH259" s="227"/>
      <c r="EI259" s="227"/>
      <c r="EJ259" s="227"/>
      <c r="EK259" s="227"/>
      <c r="EL259" s="227"/>
      <c r="EM259" s="227"/>
      <c r="EN259" s="227"/>
      <c r="EO259" s="227"/>
      <c r="EP259" s="227"/>
      <c r="EQ259" s="227"/>
      <c r="ER259" s="227"/>
      <c r="ES259" s="227"/>
      <c r="ET259" s="227"/>
      <c r="EU259" s="227"/>
      <c r="EV259" s="227"/>
      <c r="EW259" s="227"/>
      <c r="EX259" s="227"/>
      <c r="EY259" s="227"/>
      <c r="EZ259" s="227"/>
      <c r="FA259" s="227"/>
      <c r="FB259" s="227"/>
      <c r="FC259" s="227"/>
      <c r="FD259" s="227"/>
      <c r="FE259" s="227"/>
      <c r="FF259" s="227"/>
      <c r="FG259" s="227"/>
      <c r="FH259" s="227"/>
      <c r="FI259" s="227"/>
      <c r="FJ259" s="227"/>
      <c r="FK259" s="227"/>
      <c r="FL259" s="227"/>
      <c r="FM259" s="227"/>
      <c r="FN259" s="227"/>
      <c r="FO259" s="227"/>
      <c r="FP259" s="227"/>
      <c r="FQ259" s="227"/>
      <c r="FR259" s="227"/>
      <c r="FS259" s="227"/>
      <c r="FT259" s="227"/>
      <c r="FU259" s="227"/>
      <c r="FV259" s="227"/>
      <c r="FW259" s="227"/>
      <c r="FX259" s="227"/>
      <c r="FY259" s="227"/>
      <c r="FZ259" s="227"/>
      <c r="GA259" s="227"/>
      <c r="GB259" s="227"/>
      <c r="GC259" s="227"/>
      <c r="GD259" s="227"/>
      <c r="GE259" s="227"/>
      <c r="GF259" s="227"/>
      <c r="GG259" s="227"/>
      <c r="GH259" s="227"/>
      <c r="GI259" s="227"/>
      <c r="GJ259" s="227"/>
      <c r="GK259" s="227"/>
      <c r="GL259" s="227"/>
      <c r="GM259" s="227"/>
      <c r="GN259" s="227"/>
      <c r="GO259" s="227"/>
      <c r="GP259" s="227"/>
      <c r="GQ259" s="227"/>
      <c r="GR259" s="227"/>
      <c r="GS259" s="227"/>
      <c r="GT259" s="227"/>
      <c r="GU259" s="227"/>
      <c r="GV259" s="227"/>
      <c r="GW259" s="227"/>
      <c r="GX259" s="227"/>
      <c r="GY259" s="227"/>
      <c r="GZ259" s="227"/>
      <c r="HA259" s="227"/>
      <c r="HB259" s="227"/>
      <c r="HC259" s="227"/>
      <c r="HD259" s="227"/>
      <c r="HE259" s="227"/>
      <c r="HF259" s="227"/>
      <c r="HG259" s="227"/>
      <c r="HH259" s="227"/>
      <c r="HI259" s="227"/>
      <c r="HJ259" s="227"/>
      <c r="HK259" s="227"/>
      <c r="HL259" s="227"/>
      <c r="HM259" s="227"/>
      <c r="HN259" s="227"/>
      <c r="HO259" s="227"/>
      <c r="HP259" s="227"/>
      <c r="HQ259" s="227"/>
      <c r="HR259" s="227"/>
      <c r="HS259" s="227"/>
      <c r="HT259" s="227"/>
      <c r="HU259" s="227"/>
      <c r="HV259" s="227"/>
      <c r="HW259" s="227"/>
      <c r="HX259" s="227"/>
      <c r="HY259" s="227"/>
      <c r="HZ259" s="227"/>
      <c r="IA259" s="227"/>
      <c r="IB259" s="227"/>
      <c r="IC259" s="227"/>
      <c r="ID259" s="227"/>
      <c r="IE259" s="227"/>
      <c r="IF259" s="227"/>
      <c r="IG259" s="227"/>
      <c r="IH259" s="227"/>
      <c r="II259" s="227"/>
      <c r="IJ259" s="227"/>
      <c r="IK259" s="227"/>
      <c r="IL259" s="227"/>
      <c r="IM259" s="227"/>
      <c r="IN259" s="227"/>
      <c r="IO259" s="227"/>
      <c r="IP259" s="227"/>
      <c r="IQ259" s="227"/>
      <c r="IR259" s="227"/>
      <c r="IS259" s="227"/>
      <c r="IT259" s="227"/>
      <c r="IU259" s="227"/>
      <c r="IV259" s="227"/>
      <c r="IW259" s="227"/>
      <c r="IX259" s="227"/>
      <c r="IY259" s="227"/>
      <c r="IZ259" s="227"/>
      <c r="JA259" s="227"/>
      <c r="JB259" s="227"/>
      <c r="JC259" s="227"/>
      <c r="JD259" s="227"/>
      <c r="JE259" s="227"/>
      <c r="JF259" s="227"/>
      <c r="JG259" s="227"/>
      <c r="JH259" s="227"/>
      <c r="JI259" s="227"/>
      <c r="JJ259" s="227"/>
      <c r="JK259" s="227"/>
      <c r="JL259" s="227"/>
      <c r="JM259" s="227"/>
      <c r="JN259" s="227"/>
      <c r="JO259" s="227"/>
      <c r="JP259" s="227"/>
      <c r="JQ259" s="227"/>
      <c r="JR259" s="227"/>
      <c r="JS259" s="227"/>
      <c r="JT259" s="227"/>
      <c r="JU259" s="227"/>
      <c r="JV259" s="227"/>
      <c r="JW259" s="227"/>
      <c r="JX259" s="227"/>
      <c r="JY259" s="227"/>
      <c r="JZ259" s="227"/>
      <c r="KA259" s="227"/>
      <c r="KB259" s="227"/>
      <c r="KC259" s="227"/>
      <c r="KD259" s="227"/>
      <c r="KE259" s="227"/>
      <c r="KF259" s="227"/>
      <c r="KG259" s="227"/>
      <c r="KH259" s="227"/>
      <c r="KI259" s="227"/>
      <c r="KJ259" s="227"/>
      <c r="KK259" s="227"/>
      <c r="KL259" s="227"/>
      <c r="KM259" s="227"/>
      <c r="KN259" s="227"/>
      <c r="KO259" s="227"/>
      <c r="KP259" s="227"/>
      <c r="KQ259" s="227"/>
      <c r="KR259" s="227"/>
      <c r="KS259" s="227"/>
      <c r="KT259" s="227"/>
      <c r="KU259" s="227"/>
      <c r="KV259" s="227"/>
      <c r="KW259" s="479"/>
    </row>
    <row r="260" spans="1:309" s="226" customFormat="1" ht="21" customHeight="1" thickBot="1">
      <c r="A260" s="109"/>
      <c r="B260" s="112">
        <v>254</v>
      </c>
      <c r="C260" s="116"/>
      <c r="D260" s="136" t="str">
        <f t="shared" si="27"/>
        <v/>
      </c>
      <c r="E260" s="138" t="str">
        <f t="shared" si="23"/>
        <v/>
      </c>
      <c r="F260" s="138" t="str">
        <f t="shared" si="24"/>
        <v/>
      </c>
      <c r="G260" s="138" t="str">
        <f t="shared" si="25"/>
        <v/>
      </c>
      <c r="H260" s="138" t="str">
        <f t="shared" si="28"/>
        <v/>
      </c>
      <c r="I260" s="228"/>
      <c r="J260" s="228"/>
      <c r="K260" s="228"/>
      <c r="L260" s="228"/>
      <c r="M260" s="228"/>
      <c r="N260" s="228"/>
      <c r="O260" s="228"/>
      <c r="P260" s="228"/>
      <c r="Q260" s="228"/>
      <c r="R260" s="228"/>
      <c r="S260" s="228"/>
      <c r="T260" s="228"/>
      <c r="U260" s="228"/>
      <c r="V260" s="228"/>
      <c r="W260" s="228"/>
      <c r="X260" s="228"/>
      <c r="Y260" s="228"/>
      <c r="Z260" s="228"/>
      <c r="AA260" s="228"/>
      <c r="AB260" s="228"/>
      <c r="AC260" s="228"/>
      <c r="AD260" s="228"/>
      <c r="AE260" s="228"/>
      <c r="AF260" s="228"/>
      <c r="AG260" s="228"/>
      <c r="AH260" s="228"/>
      <c r="AI260" s="228"/>
      <c r="AJ260" s="228"/>
      <c r="AK260" s="228"/>
      <c r="AL260" s="228"/>
      <c r="AM260" s="228"/>
      <c r="AN260" s="228"/>
      <c r="AO260" s="228"/>
      <c r="AP260" s="228"/>
      <c r="AQ260" s="228"/>
      <c r="AR260" s="228"/>
      <c r="AS260" s="228"/>
      <c r="AT260" s="228"/>
      <c r="AU260" s="228"/>
      <c r="AV260" s="228"/>
      <c r="AW260" s="228"/>
      <c r="AX260" s="228"/>
      <c r="AY260" s="228"/>
      <c r="AZ260" s="228"/>
      <c r="BA260" s="228"/>
      <c r="BB260" s="228"/>
      <c r="BC260" s="228"/>
      <c r="BD260" s="228"/>
      <c r="BE260" s="228"/>
      <c r="BF260" s="228"/>
      <c r="BG260" s="228"/>
      <c r="BH260" s="228"/>
      <c r="BI260" s="228"/>
      <c r="BJ260" s="228"/>
      <c r="BK260" s="228"/>
      <c r="BL260" s="228"/>
      <c r="BM260" s="228"/>
      <c r="BN260" s="228"/>
      <c r="BO260" s="228"/>
      <c r="BP260" s="228"/>
      <c r="BQ260" s="228"/>
      <c r="BR260" s="228"/>
      <c r="BS260" s="228"/>
      <c r="BT260" s="228"/>
      <c r="BU260" s="228"/>
      <c r="BV260" s="228"/>
      <c r="BW260" s="228"/>
      <c r="BX260" s="228"/>
      <c r="BY260" s="228"/>
      <c r="BZ260" s="228"/>
      <c r="CA260" s="228"/>
      <c r="CB260" s="228"/>
      <c r="CC260" s="228"/>
      <c r="CD260" s="228"/>
      <c r="CE260" s="228"/>
      <c r="CF260" s="228"/>
      <c r="CG260" s="228"/>
      <c r="CH260" s="228"/>
      <c r="CI260" s="228"/>
      <c r="CJ260" s="228"/>
      <c r="CK260" s="228"/>
      <c r="CL260" s="228"/>
      <c r="CM260" s="228"/>
      <c r="CN260" s="228"/>
      <c r="CO260" s="228"/>
      <c r="CP260" s="228"/>
      <c r="CQ260" s="228"/>
      <c r="CR260" s="228"/>
      <c r="CS260" s="228"/>
      <c r="CT260" s="228"/>
      <c r="CU260" s="228"/>
      <c r="CV260" s="228"/>
      <c r="CW260" s="228"/>
      <c r="CX260" s="228"/>
      <c r="CY260" s="228"/>
      <c r="CZ260" s="228"/>
      <c r="DA260" s="228"/>
      <c r="DB260" s="228"/>
      <c r="DC260" s="228"/>
      <c r="DD260" s="228"/>
      <c r="DE260" s="228"/>
      <c r="DF260" s="228"/>
      <c r="DG260" s="228"/>
      <c r="DH260" s="228"/>
      <c r="DI260" s="228"/>
      <c r="DJ260" s="228"/>
      <c r="DK260" s="228"/>
      <c r="DL260" s="228"/>
      <c r="DM260" s="228"/>
      <c r="DN260" s="228"/>
      <c r="DO260" s="228"/>
      <c r="DP260" s="228"/>
      <c r="DQ260" s="228"/>
      <c r="DR260" s="228"/>
      <c r="DS260" s="228"/>
      <c r="DT260" s="228"/>
      <c r="DU260" s="228"/>
      <c r="DV260" s="228"/>
      <c r="DW260" s="228"/>
      <c r="DX260" s="228"/>
      <c r="DY260" s="228"/>
      <c r="DZ260" s="228"/>
      <c r="EA260" s="228"/>
      <c r="EB260" s="228"/>
      <c r="EC260" s="228"/>
      <c r="ED260" s="228"/>
      <c r="EE260" s="228"/>
      <c r="EF260" s="228"/>
      <c r="EG260" s="228"/>
      <c r="EH260" s="228"/>
      <c r="EI260" s="228"/>
      <c r="EJ260" s="228"/>
      <c r="EK260" s="228"/>
      <c r="EL260" s="228"/>
      <c r="EM260" s="228"/>
      <c r="EN260" s="228"/>
      <c r="EO260" s="228"/>
      <c r="EP260" s="228"/>
      <c r="EQ260" s="228"/>
      <c r="ER260" s="228"/>
      <c r="ES260" s="228"/>
      <c r="ET260" s="228"/>
      <c r="EU260" s="228"/>
      <c r="EV260" s="228"/>
      <c r="EW260" s="228"/>
      <c r="EX260" s="228"/>
      <c r="EY260" s="228"/>
      <c r="EZ260" s="228"/>
      <c r="FA260" s="228"/>
      <c r="FB260" s="228"/>
      <c r="FC260" s="228"/>
      <c r="FD260" s="228"/>
      <c r="FE260" s="228"/>
      <c r="FF260" s="228"/>
      <c r="FG260" s="228"/>
      <c r="FH260" s="228"/>
      <c r="FI260" s="228"/>
      <c r="FJ260" s="228"/>
      <c r="FK260" s="228"/>
      <c r="FL260" s="228"/>
      <c r="FM260" s="228"/>
      <c r="FN260" s="228"/>
      <c r="FO260" s="228"/>
      <c r="FP260" s="228"/>
      <c r="FQ260" s="228"/>
      <c r="FR260" s="228"/>
      <c r="FS260" s="228"/>
      <c r="FT260" s="228"/>
      <c r="FU260" s="228"/>
      <c r="FV260" s="228"/>
      <c r="FW260" s="228"/>
      <c r="FX260" s="228"/>
      <c r="FY260" s="228"/>
      <c r="FZ260" s="228"/>
      <c r="GA260" s="228"/>
      <c r="GB260" s="228"/>
      <c r="GC260" s="228"/>
      <c r="GD260" s="228"/>
      <c r="GE260" s="228"/>
      <c r="GF260" s="228"/>
      <c r="GG260" s="228"/>
      <c r="GH260" s="228"/>
      <c r="GI260" s="228"/>
      <c r="GJ260" s="228"/>
      <c r="GK260" s="228"/>
      <c r="GL260" s="228"/>
      <c r="GM260" s="228"/>
      <c r="GN260" s="228"/>
      <c r="GO260" s="228"/>
      <c r="GP260" s="228"/>
      <c r="GQ260" s="228"/>
      <c r="GR260" s="228"/>
      <c r="GS260" s="228"/>
      <c r="GT260" s="228"/>
      <c r="GU260" s="228"/>
      <c r="GV260" s="228"/>
      <c r="GW260" s="228"/>
      <c r="GX260" s="228"/>
      <c r="GY260" s="228"/>
      <c r="GZ260" s="228"/>
      <c r="HA260" s="228"/>
      <c r="HB260" s="228"/>
      <c r="HC260" s="228"/>
      <c r="HD260" s="228"/>
      <c r="HE260" s="228"/>
      <c r="HF260" s="228"/>
      <c r="HG260" s="228"/>
      <c r="HH260" s="228"/>
      <c r="HI260" s="228"/>
      <c r="HJ260" s="228"/>
      <c r="HK260" s="228"/>
      <c r="HL260" s="228"/>
      <c r="HM260" s="228"/>
      <c r="HN260" s="228"/>
      <c r="HO260" s="228"/>
      <c r="HP260" s="228"/>
      <c r="HQ260" s="228"/>
      <c r="HR260" s="228"/>
      <c r="HS260" s="228"/>
      <c r="HT260" s="228"/>
      <c r="HU260" s="228"/>
      <c r="HV260" s="228"/>
      <c r="HW260" s="228"/>
      <c r="HX260" s="228"/>
      <c r="HY260" s="228"/>
      <c r="HZ260" s="228"/>
      <c r="IA260" s="228"/>
      <c r="IB260" s="228"/>
      <c r="IC260" s="228"/>
      <c r="ID260" s="228"/>
      <c r="IE260" s="228"/>
      <c r="IF260" s="228"/>
      <c r="IG260" s="228"/>
      <c r="IH260" s="228"/>
      <c r="II260" s="228"/>
      <c r="IJ260" s="228"/>
      <c r="IK260" s="228"/>
      <c r="IL260" s="228"/>
      <c r="IM260" s="228"/>
      <c r="IN260" s="228"/>
      <c r="IO260" s="228"/>
      <c r="IP260" s="228"/>
      <c r="IQ260" s="228"/>
      <c r="IR260" s="228"/>
      <c r="IS260" s="228"/>
      <c r="IT260" s="228"/>
      <c r="IU260" s="228"/>
      <c r="IV260" s="228"/>
      <c r="IW260" s="228"/>
      <c r="IX260" s="228"/>
      <c r="IY260" s="228"/>
      <c r="IZ260" s="228"/>
      <c r="JA260" s="228"/>
      <c r="JB260" s="228"/>
      <c r="JC260" s="228"/>
      <c r="JD260" s="228"/>
      <c r="JE260" s="228"/>
      <c r="JF260" s="228"/>
      <c r="JG260" s="228"/>
      <c r="JH260" s="228"/>
      <c r="JI260" s="228"/>
      <c r="JJ260" s="228"/>
      <c r="JK260" s="228"/>
      <c r="JL260" s="228"/>
      <c r="JM260" s="228"/>
      <c r="JN260" s="228"/>
      <c r="JO260" s="228"/>
      <c r="JP260" s="228"/>
      <c r="JQ260" s="228"/>
      <c r="JR260" s="228"/>
      <c r="JS260" s="228"/>
      <c r="JT260" s="228"/>
      <c r="JU260" s="228"/>
      <c r="JV260" s="228"/>
      <c r="JW260" s="228"/>
      <c r="JX260" s="228"/>
      <c r="JY260" s="228"/>
      <c r="JZ260" s="228"/>
      <c r="KA260" s="228"/>
      <c r="KB260" s="228"/>
      <c r="KC260" s="228"/>
      <c r="KD260" s="228"/>
      <c r="KE260" s="228"/>
      <c r="KF260" s="228"/>
      <c r="KG260" s="228"/>
      <c r="KH260" s="228"/>
      <c r="KI260" s="228"/>
      <c r="KJ260" s="228"/>
      <c r="KK260" s="228"/>
      <c r="KL260" s="228"/>
      <c r="KM260" s="228"/>
      <c r="KN260" s="228"/>
      <c r="KO260" s="228"/>
      <c r="KP260" s="228"/>
      <c r="KQ260" s="228"/>
      <c r="KR260" s="228"/>
      <c r="KS260" s="228"/>
      <c r="KT260" s="228"/>
      <c r="KU260" s="228"/>
      <c r="KV260" s="228"/>
      <c r="KW260" s="479"/>
    </row>
    <row r="261" spans="1:309" s="226" customFormat="1" ht="21" customHeight="1">
      <c r="A261" s="109"/>
      <c r="B261" s="112">
        <v>255</v>
      </c>
      <c r="C261" s="53"/>
      <c r="D261" s="132" t="str">
        <f t="shared" si="27"/>
        <v/>
      </c>
      <c r="E261" s="132" t="str">
        <f t="shared" si="23"/>
        <v/>
      </c>
      <c r="F261" s="132" t="str">
        <f t="shared" si="24"/>
        <v/>
      </c>
      <c r="G261" s="132" t="str">
        <f t="shared" si="25"/>
        <v/>
      </c>
      <c r="H261" s="213" t="str">
        <f t="shared" si="28"/>
        <v/>
      </c>
      <c r="I261" s="227"/>
      <c r="J261" s="227"/>
      <c r="K261" s="227"/>
      <c r="L261" s="227"/>
      <c r="M261" s="227"/>
      <c r="N261" s="227"/>
      <c r="O261" s="227"/>
      <c r="P261" s="227"/>
      <c r="Q261" s="227"/>
      <c r="R261" s="227"/>
      <c r="S261" s="227"/>
      <c r="T261" s="227"/>
      <c r="U261" s="227"/>
      <c r="V261" s="227"/>
      <c r="W261" s="227"/>
      <c r="X261" s="227"/>
      <c r="Y261" s="227"/>
      <c r="Z261" s="227"/>
      <c r="AA261" s="227"/>
      <c r="AB261" s="227"/>
      <c r="AC261" s="227"/>
      <c r="AD261" s="227"/>
      <c r="AE261" s="227"/>
      <c r="AF261" s="227"/>
      <c r="AG261" s="227"/>
      <c r="AH261" s="227"/>
      <c r="AI261" s="227"/>
      <c r="AJ261" s="227"/>
      <c r="AK261" s="227"/>
      <c r="AL261" s="227"/>
      <c r="AM261" s="227"/>
      <c r="AN261" s="227"/>
      <c r="AO261" s="227"/>
      <c r="AP261" s="227"/>
      <c r="AQ261" s="227"/>
      <c r="AR261" s="227"/>
      <c r="AS261" s="227"/>
      <c r="AT261" s="227"/>
      <c r="AU261" s="227"/>
      <c r="AV261" s="227"/>
      <c r="AW261" s="227"/>
      <c r="AX261" s="227"/>
      <c r="AY261" s="227"/>
      <c r="AZ261" s="227"/>
      <c r="BA261" s="227"/>
      <c r="BB261" s="227"/>
      <c r="BC261" s="227"/>
      <c r="BD261" s="227"/>
      <c r="BE261" s="227"/>
      <c r="BF261" s="227"/>
      <c r="BG261" s="227"/>
      <c r="BH261" s="227"/>
      <c r="BI261" s="227"/>
      <c r="BJ261" s="227"/>
      <c r="BK261" s="227"/>
      <c r="BL261" s="227"/>
      <c r="BM261" s="227"/>
      <c r="BN261" s="227"/>
      <c r="BO261" s="227"/>
      <c r="BP261" s="227"/>
      <c r="BQ261" s="227"/>
      <c r="BR261" s="227"/>
      <c r="BS261" s="227"/>
      <c r="BT261" s="227"/>
      <c r="BU261" s="227"/>
      <c r="BV261" s="227"/>
      <c r="BW261" s="227"/>
      <c r="BX261" s="227"/>
      <c r="BY261" s="227"/>
      <c r="BZ261" s="227"/>
      <c r="CA261" s="227"/>
      <c r="CB261" s="227"/>
      <c r="CC261" s="227"/>
      <c r="CD261" s="227"/>
      <c r="CE261" s="227"/>
      <c r="CF261" s="227"/>
      <c r="CG261" s="227"/>
      <c r="CH261" s="227"/>
      <c r="CI261" s="227"/>
      <c r="CJ261" s="227"/>
      <c r="CK261" s="227"/>
      <c r="CL261" s="227"/>
      <c r="CM261" s="227"/>
      <c r="CN261" s="227"/>
      <c r="CO261" s="227"/>
      <c r="CP261" s="227"/>
      <c r="CQ261" s="227"/>
      <c r="CR261" s="227"/>
      <c r="CS261" s="227"/>
      <c r="CT261" s="227"/>
      <c r="CU261" s="227"/>
      <c r="CV261" s="227"/>
      <c r="CW261" s="227"/>
      <c r="CX261" s="227"/>
      <c r="CY261" s="227"/>
      <c r="CZ261" s="227"/>
      <c r="DA261" s="227"/>
      <c r="DB261" s="227"/>
      <c r="DC261" s="227"/>
      <c r="DD261" s="227"/>
      <c r="DE261" s="227"/>
      <c r="DF261" s="227"/>
      <c r="DG261" s="227"/>
      <c r="DH261" s="227"/>
      <c r="DI261" s="227"/>
      <c r="DJ261" s="227"/>
      <c r="DK261" s="227"/>
      <c r="DL261" s="227"/>
      <c r="DM261" s="227"/>
      <c r="DN261" s="227"/>
      <c r="DO261" s="227"/>
      <c r="DP261" s="227"/>
      <c r="DQ261" s="227"/>
      <c r="DR261" s="227"/>
      <c r="DS261" s="227"/>
      <c r="DT261" s="227"/>
      <c r="DU261" s="227"/>
      <c r="DV261" s="227"/>
      <c r="DW261" s="227"/>
      <c r="DX261" s="227"/>
      <c r="DY261" s="227"/>
      <c r="DZ261" s="227"/>
      <c r="EA261" s="227"/>
      <c r="EB261" s="227"/>
      <c r="EC261" s="227"/>
      <c r="ED261" s="227"/>
      <c r="EE261" s="227"/>
      <c r="EF261" s="227"/>
      <c r="EG261" s="227"/>
      <c r="EH261" s="227"/>
      <c r="EI261" s="227"/>
      <c r="EJ261" s="227"/>
      <c r="EK261" s="227"/>
      <c r="EL261" s="227"/>
      <c r="EM261" s="227"/>
      <c r="EN261" s="227"/>
      <c r="EO261" s="227"/>
      <c r="EP261" s="227"/>
      <c r="EQ261" s="227"/>
      <c r="ER261" s="227"/>
      <c r="ES261" s="227"/>
      <c r="ET261" s="227"/>
      <c r="EU261" s="227"/>
      <c r="EV261" s="227"/>
      <c r="EW261" s="227"/>
      <c r="EX261" s="227"/>
      <c r="EY261" s="227"/>
      <c r="EZ261" s="227"/>
      <c r="FA261" s="227"/>
      <c r="FB261" s="227"/>
      <c r="FC261" s="227"/>
      <c r="FD261" s="227"/>
      <c r="FE261" s="227"/>
      <c r="FF261" s="227"/>
      <c r="FG261" s="227"/>
      <c r="FH261" s="227"/>
      <c r="FI261" s="227"/>
      <c r="FJ261" s="227"/>
      <c r="FK261" s="227"/>
      <c r="FL261" s="227"/>
      <c r="FM261" s="227"/>
      <c r="FN261" s="227"/>
      <c r="FO261" s="227"/>
      <c r="FP261" s="227"/>
      <c r="FQ261" s="227"/>
      <c r="FR261" s="227"/>
      <c r="FS261" s="227"/>
      <c r="FT261" s="227"/>
      <c r="FU261" s="227"/>
      <c r="FV261" s="227"/>
      <c r="FW261" s="227"/>
      <c r="FX261" s="227"/>
      <c r="FY261" s="227"/>
      <c r="FZ261" s="227"/>
      <c r="GA261" s="227"/>
      <c r="GB261" s="227"/>
      <c r="GC261" s="227"/>
      <c r="GD261" s="227"/>
      <c r="GE261" s="227"/>
      <c r="GF261" s="227"/>
      <c r="GG261" s="227"/>
      <c r="GH261" s="227"/>
      <c r="GI261" s="227"/>
      <c r="GJ261" s="227"/>
      <c r="GK261" s="227"/>
      <c r="GL261" s="227"/>
      <c r="GM261" s="227"/>
      <c r="GN261" s="227"/>
      <c r="GO261" s="227"/>
      <c r="GP261" s="227"/>
      <c r="GQ261" s="227"/>
      <c r="GR261" s="227"/>
      <c r="GS261" s="227"/>
      <c r="GT261" s="227"/>
      <c r="GU261" s="227"/>
      <c r="GV261" s="227"/>
      <c r="GW261" s="227"/>
      <c r="GX261" s="227"/>
      <c r="GY261" s="227"/>
      <c r="GZ261" s="227"/>
      <c r="HA261" s="227"/>
      <c r="HB261" s="227"/>
      <c r="HC261" s="227"/>
      <c r="HD261" s="227"/>
      <c r="HE261" s="227"/>
      <c r="HF261" s="227"/>
      <c r="HG261" s="227"/>
      <c r="HH261" s="227"/>
      <c r="HI261" s="227"/>
      <c r="HJ261" s="227"/>
      <c r="HK261" s="227"/>
      <c r="HL261" s="227"/>
      <c r="HM261" s="227"/>
      <c r="HN261" s="227"/>
      <c r="HO261" s="227"/>
      <c r="HP261" s="227"/>
      <c r="HQ261" s="227"/>
      <c r="HR261" s="227"/>
      <c r="HS261" s="227"/>
      <c r="HT261" s="227"/>
      <c r="HU261" s="227"/>
      <c r="HV261" s="227"/>
      <c r="HW261" s="227"/>
      <c r="HX261" s="227"/>
      <c r="HY261" s="227"/>
      <c r="HZ261" s="227"/>
      <c r="IA261" s="227"/>
      <c r="IB261" s="227"/>
      <c r="IC261" s="227"/>
      <c r="ID261" s="227"/>
      <c r="IE261" s="227"/>
      <c r="IF261" s="227"/>
      <c r="IG261" s="227"/>
      <c r="IH261" s="227"/>
      <c r="II261" s="227"/>
      <c r="IJ261" s="227"/>
      <c r="IK261" s="227"/>
      <c r="IL261" s="227"/>
      <c r="IM261" s="227"/>
      <c r="IN261" s="227"/>
      <c r="IO261" s="227"/>
      <c r="IP261" s="227"/>
      <c r="IQ261" s="227"/>
      <c r="IR261" s="227"/>
      <c r="IS261" s="227"/>
      <c r="IT261" s="227"/>
      <c r="IU261" s="227"/>
      <c r="IV261" s="227"/>
      <c r="IW261" s="227"/>
      <c r="IX261" s="227"/>
      <c r="IY261" s="227"/>
      <c r="IZ261" s="227"/>
      <c r="JA261" s="227"/>
      <c r="JB261" s="227"/>
      <c r="JC261" s="227"/>
      <c r="JD261" s="227"/>
      <c r="JE261" s="227"/>
      <c r="JF261" s="227"/>
      <c r="JG261" s="227"/>
      <c r="JH261" s="227"/>
      <c r="JI261" s="227"/>
      <c r="JJ261" s="227"/>
      <c r="JK261" s="227"/>
      <c r="JL261" s="227"/>
      <c r="JM261" s="227"/>
      <c r="JN261" s="227"/>
      <c r="JO261" s="227"/>
      <c r="JP261" s="227"/>
      <c r="JQ261" s="227"/>
      <c r="JR261" s="227"/>
      <c r="JS261" s="227"/>
      <c r="JT261" s="227"/>
      <c r="JU261" s="227"/>
      <c r="JV261" s="227"/>
      <c r="JW261" s="227"/>
      <c r="JX261" s="227"/>
      <c r="JY261" s="227"/>
      <c r="JZ261" s="227"/>
      <c r="KA261" s="227"/>
      <c r="KB261" s="227"/>
      <c r="KC261" s="227"/>
      <c r="KD261" s="227"/>
      <c r="KE261" s="227"/>
      <c r="KF261" s="227"/>
      <c r="KG261" s="227"/>
      <c r="KH261" s="227"/>
      <c r="KI261" s="227"/>
      <c r="KJ261" s="227"/>
      <c r="KK261" s="227"/>
      <c r="KL261" s="227"/>
      <c r="KM261" s="227"/>
      <c r="KN261" s="227"/>
      <c r="KO261" s="227"/>
      <c r="KP261" s="227"/>
      <c r="KQ261" s="227"/>
      <c r="KR261" s="227"/>
      <c r="KS261" s="227"/>
      <c r="KT261" s="227"/>
      <c r="KU261" s="227"/>
      <c r="KV261" s="227"/>
      <c r="KW261" s="479"/>
    </row>
    <row r="262" spans="1:309" s="226" customFormat="1" ht="21" customHeight="1" thickBot="1">
      <c r="A262" s="109"/>
      <c r="B262" s="112">
        <v>256</v>
      </c>
      <c r="C262" s="116"/>
      <c r="D262" s="136" t="str">
        <f t="shared" si="27"/>
        <v/>
      </c>
      <c r="E262" s="138" t="str">
        <f t="shared" si="23"/>
        <v/>
      </c>
      <c r="F262" s="138" t="str">
        <f t="shared" si="24"/>
        <v/>
      </c>
      <c r="G262" s="138" t="str">
        <f t="shared" si="25"/>
        <v/>
      </c>
      <c r="H262" s="138" t="str">
        <f t="shared" si="28"/>
        <v/>
      </c>
      <c r="I262" s="228"/>
      <c r="J262" s="228"/>
      <c r="K262" s="228"/>
      <c r="L262" s="228"/>
      <c r="M262" s="228"/>
      <c r="N262" s="228"/>
      <c r="O262" s="228"/>
      <c r="P262" s="228"/>
      <c r="Q262" s="228"/>
      <c r="R262" s="228"/>
      <c r="S262" s="228"/>
      <c r="T262" s="228"/>
      <c r="U262" s="228"/>
      <c r="V262" s="228"/>
      <c r="W262" s="228"/>
      <c r="X262" s="228"/>
      <c r="Y262" s="228"/>
      <c r="Z262" s="228"/>
      <c r="AA262" s="228"/>
      <c r="AB262" s="228"/>
      <c r="AC262" s="228"/>
      <c r="AD262" s="228"/>
      <c r="AE262" s="228"/>
      <c r="AF262" s="228"/>
      <c r="AG262" s="228"/>
      <c r="AH262" s="228"/>
      <c r="AI262" s="228"/>
      <c r="AJ262" s="228"/>
      <c r="AK262" s="228"/>
      <c r="AL262" s="228"/>
      <c r="AM262" s="228"/>
      <c r="AN262" s="228"/>
      <c r="AO262" s="228"/>
      <c r="AP262" s="228"/>
      <c r="AQ262" s="228"/>
      <c r="AR262" s="228"/>
      <c r="AS262" s="228"/>
      <c r="AT262" s="228"/>
      <c r="AU262" s="228"/>
      <c r="AV262" s="228"/>
      <c r="AW262" s="228"/>
      <c r="AX262" s="228"/>
      <c r="AY262" s="228"/>
      <c r="AZ262" s="228"/>
      <c r="BA262" s="228"/>
      <c r="BB262" s="228"/>
      <c r="BC262" s="228"/>
      <c r="BD262" s="228"/>
      <c r="BE262" s="228"/>
      <c r="BF262" s="228"/>
      <c r="BG262" s="228"/>
      <c r="BH262" s="228"/>
      <c r="BI262" s="228"/>
      <c r="BJ262" s="228"/>
      <c r="BK262" s="228"/>
      <c r="BL262" s="228"/>
      <c r="BM262" s="228"/>
      <c r="BN262" s="228"/>
      <c r="BO262" s="228"/>
      <c r="BP262" s="228"/>
      <c r="BQ262" s="228"/>
      <c r="BR262" s="228"/>
      <c r="BS262" s="228"/>
      <c r="BT262" s="228"/>
      <c r="BU262" s="228"/>
      <c r="BV262" s="228"/>
      <c r="BW262" s="228"/>
      <c r="BX262" s="228"/>
      <c r="BY262" s="228"/>
      <c r="BZ262" s="228"/>
      <c r="CA262" s="228"/>
      <c r="CB262" s="228"/>
      <c r="CC262" s="228"/>
      <c r="CD262" s="228"/>
      <c r="CE262" s="228"/>
      <c r="CF262" s="228"/>
      <c r="CG262" s="228"/>
      <c r="CH262" s="228"/>
      <c r="CI262" s="228"/>
      <c r="CJ262" s="228"/>
      <c r="CK262" s="228"/>
      <c r="CL262" s="228"/>
      <c r="CM262" s="228"/>
      <c r="CN262" s="228"/>
      <c r="CO262" s="228"/>
      <c r="CP262" s="228"/>
      <c r="CQ262" s="228"/>
      <c r="CR262" s="228"/>
      <c r="CS262" s="228"/>
      <c r="CT262" s="228"/>
      <c r="CU262" s="228"/>
      <c r="CV262" s="228"/>
      <c r="CW262" s="228"/>
      <c r="CX262" s="228"/>
      <c r="CY262" s="228"/>
      <c r="CZ262" s="228"/>
      <c r="DA262" s="228"/>
      <c r="DB262" s="228"/>
      <c r="DC262" s="228"/>
      <c r="DD262" s="228"/>
      <c r="DE262" s="228"/>
      <c r="DF262" s="228"/>
      <c r="DG262" s="228"/>
      <c r="DH262" s="228"/>
      <c r="DI262" s="228"/>
      <c r="DJ262" s="228"/>
      <c r="DK262" s="228"/>
      <c r="DL262" s="228"/>
      <c r="DM262" s="228"/>
      <c r="DN262" s="228"/>
      <c r="DO262" s="228"/>
      <c r="DP262" s="228"/>
      <c r="DQ262" s="228"/>
      <c r="DR262" s="228"/>
      <c r="DS262" s="228"/>
      <c r="DT262" s="228"/>
      <c r="DU262" s="228"/>
      <c r="DV262" s="228"/>
      <c r="DW262" s="228"/>
      <c r="DX262" s="228"/>
      <c r="DY262" s="228"/>
      <c r="DZ262" s="228"/>
      <c r="EA262" s="228"/>
      <c r="EB262" s="228"/>
      <c r="EC262" s="228"/>
      <c r="ED262" s="228"/>
      <c r="EE262" s="228"/>
      <c r="EF262" s="228"/>
      <c r="EG262" s="228"/>
      <c r="EH262" s="228"/>
      <c r="EI262" s="228"/>
      <c r="EJ262" s="228"/>
      <c r="EK262" s="228"/>
      <c r="EL262" s="228"/>
      <c r="EM262" s="228"/>
      <c r="EN262" s="228"/>
      <c r="EO262" s="228"/>
      <c r="EP262" s="228"/>
      <c r="EQ262" s="228"/>
      <c r="ER262" s="228"/>
      <c r="ES262" s="228"/>
      <c r="ET262" s="228"/>
      <c r="EU262" s="228"/>
      <c r="EV262" s="228"/>
      <c r="EW262" s="228"/>
      <c r="EX262" s="228"/>
      <c r="EY262" s="228"/>
      <c r="EZ262" s="228"/>
      <c r="FA262" s="228"/>
      <c r="FB262" s="228"/>
      <c r="FC262" s="228"/>
      <c r="FD262" s="228"/>
      <c r="FE262" s="228"/>
      <c r="FF262" s="228"/>
      <c r="FG262" s="228"/>
      <c r="FH262" s="228"/>
      <c r="FI262" s="228"/>
      <c r="FJ262" s="228"/>
      <c r="FK262" s="228"/>
      <c r="FL262" s="228"/>
      <c r="FM262" s="228"/>
      <c r="FN262" s="228"/>
      <c r="FO262" s="228"/>
      <c r="FP262" s="228"/>
      <c r="FQ262" s="228"/>
      <c r="FR262" s="228"/>
      <c r="FS262" s="228"/>
      <c r="FT262" s="228"/>
      <c r="FU262" s="228"/>
      <c r="FV262" s="228"/>
      <c r="FW262" s="228"/>
      <c r="FX262" s="228"/>
      <c r="FY262" s="228"/>
      <c r="FZ262" s="228"/>
      <c r="GA262" s="228"/>
      <c r="GB262" s="228"/>
      <c r="GC262" s="228"/>
      <c r="GD262" s="228"/>
      <c r="GE262" s="228"/>
      <c r="GF262" s="228"/>
      <c r="GG262" s="228"/>
      <c r="GH262" s="228"/>
      <c r="GI262" s="228"/>
      <c r="GJ262" s="228"/>
      <c r="GK262" s="228"/>
      <c r="GL262" s="228"/>
      <c r="GM262" s="228"/>
      <c r="GN262" s="228"/>
      <c r="GO262" s="228"/>
      <c r="GP262" s="228"/>
      <c r="GQ262" s="228"/>
      <c r="GR262" s="228"/>
      <c r="GS262" s="228"/>
      <c r="GT262" s="228"/>
      <c r="GU262" s="228"/>
      <c r="GV262" s="228"/>
      <c r="GW262" s="228"/>
      <c r="GX262" s="228"/>
      <c r="GY262" s="228"/>
      <c r="GZ262" s="228"/>
      <c r="HA262" s="228"/>
      <c r="HB262" s="228"/>
      <c r="HC262" s="228"/>
      <c r="HD262" s="228"/>
      <c r="HE262" s="228"/>
      <c r="HF262" s="228"/>
      <c r="HG262" s="228"/>
      <c r="HH262" s="228"/>
      <c r="HI262" s="228"/>
      <c r="HJ262" s="228"/>
      <c r="HK262" s="228"/>
      <c r="HL262" s="228"/>
      <c r="HM262" s="228"/>
      <c r="HN262" s="228"/>
      <c r="HO262" s="228"/>
      <c r="HP262" s="228"/>
      <c r="HQ262" s="228"/>
      <c r="HR262" s="228"/>
      <c r="HS262" s="228"/>
      <c r="HT262" s="228"/>
      <c r="HU262" s="228"/>
      <c r="HV262" s="228"/>
      <c r="HW262" s="228"/>
      <c r="HX262" s="228"/>
      <c r="HY262" s="228"/>
      <c r="HZ262" s="228"/>
      <c r="IA262" s="228"/>
      <c r="IB262" s="228"/>
      <c r="IC262" s="228"/>
      <c r="ID262" s="228"/>
      <c r="IE262" s="228"/>
      <c r="IF262" s="228"/>
      <c r="IG262" s="228"/>
      <c r="IH262" s="228"/>
      <c r="II262" s="228"/>
      <c r="IJ262" s="228"/>
      <c r="IK262" s="228"/>
      <c r="IL262" s="228"/>
      <c r="IM262" s="228"/>
      <c r="IN262" s="228"/>
      <c r="IO262" s="228"/>
      <c r="IP262" s="228"/>
      <c r="IQ262" s="228"/>
      <c r="IR262" s="228"/>
      <c r="IS262" s="228"/>
      <c r="IT262" s="228"/>
      <c r="IU262" s="228"/>
      <c r="IV262" s="228"/>
      <c r="IW262" s="228"/>
      <c r="IX262" s="228"/>
      <c r="IY262" s="228"/>
      <c r="IZ262" s="228"/>
      <c r="JA262" s="228"/>
      <c r="JB262" s="228"/>
      <c r="JC262" s="228"/>
      <c r="JD262" s="228"/>
      <c r="JE262" s="228"/>
      <c r="JF262" s="228"/>
      <c r="JG262" s="228"/>
      <c r="JH262" s="228"/>
      <c r="JI262" s="228"/>
      <c r="JJ262" s="228"/>
      <c r="JK262" s="228"/>
      <c r="JL262" s="228"/>
      <c r="JM262" s="228"/>
      <c r="JN262" s="228"/>
      <c r="JO262" s="228"/>
      <c r="JP262" s="228"/>
      <c r="JQ262" s="228"/>
      <c r="JR262" s="228"/>
      <c r="JS262" s="228"/>
      <c r="JT262" s="228"/>
      <c r="JU262" s="228"/>
      <c r="JV262" s="228"/>
      <c r="JW262" s="228"/>
      <c r="JX262" s="228"/>
      <c r="JY262" s="228"/>
      <c r="JZ262" s="228"/>
      <c r="KA262" s="228"/>
      <c r="KB262" s="228"/>
      <c r="KC262" s="228"/>
      <c r="KD262" s="228"/>
      <c r="KE262" s="228"/>
      <c r="KF262" s="228"/>
      <c r="KG262" s="228"/>
      <c r="KH262" s="228"/>
      <c r="KI262" s="228"/>
      <c r="KJ262" s="228"/>
      <c r="KK262" s="228"/>
      <c r="KL262" s="228"/>
      <c r="KM262" s="228"/>
      <c r="KN262" s="228"/>
      <c r="KO262" s="228"/>
      <c r="KP262" s="228"/>
      <c r="KQ262" s="228"/>
      <c r="KR262" s="228"/>
      <c r="KS262" s="228"/>
      <c r="KT262" s="228"/>
      <c r="KU262" s="228"/>
      <c r="KV262" s="228"/>
      <c r="KW262" s="479"/>
    </row>
    <row r="263" spans="1:309" s="226" customFormat="1" ht="21" customHeight="1">
      <c r="A263" s="109"/>
      <c r="B263" s="112">
        <v>257</v>
      </c>
      <c r="C263" s="53"/>
      <c r="D263" s="132" t="str">
        <f t="shared" si="27"/>
        <v/>
      </c>
      <c r="E263" s="132" t="str">
        <f t="shared" ref="E263:E326" si="29">_xlfn.IFNA(VLOOKUP(C263,detailsof_programs,6,FALSE),"")</f>
        <v/>
      </c>
      <c r="F263" s="132" t="str">
        <f t="shared" ref="F263:F326" si="30">_xlfn.IFNA(VLOOKUP(C263,detailsof_programs,4,FALSE),"")</f>
        <v/>
      </c>
      <c r="G263" s="132" t="str">
        <f t="shared" ref="G263:G326" si="31">_xlfn.IFNA(VLOOKUP(C263,detailsof_programs,5,FALSE),"")</f>
        <v/>
      </c>
      <c r="H263" s="213" t="str">
        <f t="shared" si="28"/>
        <v/>
      </c>
      <c r="I263" s="227"/>
      <c r="J263" s="227"/>
      <c r="K263" s="227"/>
      <c r="L263" s="227"/>
      <c r="M263" s="227"/>
      <c r="N263" s="227"/>
      <c r="O263" s="227"/>
      <c r="P263" s="227"/>
      <c r="Q263" s="227"/>
      <c r="R263" s="227"/>
      <c r="S263" s="227"/>
      <c r="T263" s="227"/>
      <c r="U263" s="227"/>
      <c r="V263" s="227"/>
      <c r="W263" s="227"/>
      <c r="X263" s="227"/>
      <c r="Y263" s="227"/>
      <c r="Z263" s="227"/>
      <c r="AA263" s="227"/>
      <c r="AB263" s="227"/>
      <c r="AC263" s="227"/>
      <c r="AD263" s="227"/>
      <c r="AE263" s="227"/>
      <c r="AF263" s="227"/>
      <c r="AG263" s="227"/>
      <c r="AH263" s="227"/>
      <c r="AI263" s="227"/>
      <c r="AJ263" s="227"/>
      <c r="AK263" s="227"/>
      <c r="AL263" s="227"/>
      <c r="AM263" s="227"/>
      <c r="AN263" s="227"/>
      <c r="AO263" s="227"/>
      <c r="AP263" s="227"/>
      <c r="AQ263" s="227"/>
      <c r="AR263" s="227"/>
      <c r="AS263" s="227"/>
      <c r="AT263" s="227"/>
      <c r="AU263" s="227"/>
      <c r="AV263" s="227"/>
      <c r="AW263" s="227"/>
      <c r="AX263" s="227"/>
      <c r="AY263" s="227"/>
      <c r="AZ263" s="227"/>
      <c r="BA263" s="227"/>
      <c r="BB263" s="227"/>
      <c r="BC263" s="227"/>
      <c r="BD263" s="227"/>
      <c r="BE263" s="227"/>
      <c r="BF263" s="227"/>
      <c r="BG263" s="227"/>
      <c r="BH263" s="227"/>
      <c r="BI263" s="227"/>
      <c r="BJ263" s="227"/>
      <c r="BK263" s="227"/>
      <c r="BL263" s="227"/>
      <c r="BM263" s="227"/>
      <c r="BN263" s="227"/>
      <c r="BO263" s="227"/>
      <c r="BP263" s="227"/>
      <c r="BQ263" s="227"/>
      <c r="BR263" s="227"/>
      <c r="BS263" s="227"/>
      <c r="BT263" s="227"/>
      <c r="BU263" s="227"/>
      <c r="BV263" s="227"/>
      <c r="BW263" s="227"/>
      <c r="BX263" s="227"/>
      <c r="BY263" s="227"/>
      <c r="BZ263" s="227"/>
      <c r="CA263" s="227"/>
      <c r="CB263" s="227"/>
      <c r="CC263" s="227"/>
      <c r="CD263" s="227"/>
      <c r="CE263" s="227"/>
      <c r="CF263" s="227"/>
      <c r="CG263" s="227"/>
      <c r="CH263" s="227"/>
      <c r="CI263" s="227"/>
      <c r="CJ263" s="227"/>
      <c r="CK263" s="227"/>
      <c r="CL263" s="227"/>
      <c r="CM263" s="227"/>
      <c r="CN263" s="227"/>
      <c r="CO263" s="227"/>
      <c r="CP263" s="227"/>
      <c r="CQ263" s="227"/>
      <c r="CR263" s="227"/>
      <c r="CS263" s="227"/>
      <c r="CT263" s="227"/>
      <c r="CU263" s="227"/>
      <c r="CV263" s="227"/>
      <c r="CW263" s="227"/>
      <c r="CX263" s="227"/>
      <c r="CY263" s="227"/>
      <c r="CZ263" s="227"/>
      <c r="DA263" s="227"/>
      <c r="DB263" s="227"/>
      <c r="DC263" s="227"/>
      <c r="DD263" s="227"/>
      <c r="DE263" s="227"/>
      <c r="DF263" s="227"/>
      <c r="DG263" s="227"/>
      <c r="DH263" s="227"/>
      <c r="DI263" s="227"/>
      <c r="DJ263" s="227"/>
      <c r="DK263" s="227"/>
      <c r="DL263" s="227"/>
      <c r="DM263" s="227"/>
      <c r="DN263" s="227"/>
      <c r="DO263" s="227"/>
      <c r="DP263" s="227"/>
      <c r="DQ263" s="227"/>
      <c r="DR263" s="227"/>
      <c r="DS263" s="227"/>
      <c r="DT263" s="227"/>
      <c r="DU263" s="227"/>
      <c r="DV263" s="227"/>
      <c r="DW263" s="227"/>
      <c r="DX263" s="227"/>
      <c r="DY263" s="227"/>
      <c r="DZ263" s="227"/>
      <c r="EA263" s="227"/>
      <c r="EB263" s="227"/>
      <c r="EC263" s="227"/>
      <c r="ED263" s="227"/>
      <c r="EE263" s="227"/>
      <c r="EF263" s="227"/>
      <c r="EG263" s="227"/>
      <c r="EH263" s="227"/>
      <c r="EI263" s="227"/>
      <c r="EJ263" s="227"/>
      <c r="EK263" s="227"/>
      <c r="EL263" s="227"/>
      <c r="EM263" s="227"/>
      <c r="EN263" s="227"/>
      <c r="EO263" s="227"/>
      <c r="EP263" s="227"/>
      <c r="EQ263" s="227"/>
      <c r="ER263" s="227"/>
      <c r="ES263" s="227"/>
      <c r="ET263" s="227"/>
      <c r="EU263" s="227"/>
      <c r="EV263" s="227"/>
      <c r="EW263" s="227"/>
      <c r="EX263" s="227"/>
      <c r="EY263" s="227"/>
      <c r="EZ263" s="227"/>
      <c r="FA263" s="227"/>
      <c r="FB263" s="227"/>
      <c r="FC263" s="227"/>
      <c r="FD263" s="227"/>
      <c r="FE263" s="227"/>
      <c r="FF263" s="227"/>
      <c r="FG263" s="227"/>
      <c r="FH263" s="227"/>
      <c r="FI263" s="227"/>
      <c r="FJ263" s="227"/>
      <c r="FK263" s="227"/>
      <c r="FL263" s="227"/>
      <c r="FM263" s="227"/>
      <c r="FN263" s="227"/>
      <c r="FO263" s="227"/>
      <c r="FP263" s="227"/>
      <c r="FQ263" s="227"/>
      <c r="FR263" s="227"/>
      <c r="FS263" s="227"/>
      <c r="FT263" s="227"/>
      <c r="FU263" s="227"/>
      <c r="FV263" s="227"/>
      <c r="FW263" s="227"/>
      <c r="FX263" s="227"/>
      <c r="FY263" s="227"/>
      <c r="FZ263" s="227"/>
      <c r="GA263" s="227"/>
      <c r="GB263" s="227"/>
      <c r="GC263" s="227"/>
      <c r="GD263" s="227"/>
      <c r="GE263" s="227"/>
      <c r="GF263" s="227"/>
      <c r="GG263" s="227"/>
      <c r="GH263" s="227"/>
      <c r="GI263" s="227"/>
      <c r="GJ263" s="227"/>
      <c r="GK263" s="227"/>
      <c r="GL263" s="227"/>
      <c r="GM263" s="227"/>
      <c r="GN263" s="227"/>
      <c r="GO263" s="227"/>
      <c r="GP263" s="227"/>
      <c r="GQ263" s="227"/>
      <c r="GR263" s="227"/>
      <c r="GS263" s="227"/>
      <c r="GT263" s="227"/>
      <c r="GU263" s="227"/>
      <c r="GV263" s="227"/>
      <c r="GW263" s="227"/>
      <c r="GX263" s="227"/>
      <c r="GY263" s="227"/>
      <c r="GZ263" s="227"/>
      <c r="HA263" s="227"/>
      <c r="HB263" s="227"/>
      <c r="HC263" s="227"/>
      <c r="HD263" s="227"/>
      <c r="HE263" s="227"/>
      <c r="HF263" s="227"/>
      <c r="HG263" s="227"/>
      <c r="HH263" s="227"/>
      <c r="HI263" s="227"/>
      <c r="HJ263" s="227"/>
      <c r="HK263" s="227"/>
      <c r="HL263" s="227"/>
      <c r="HM263" s="227"/>
      <c r="HN263" s="227"/>
      <c r="HO263" s="227"/>
      <c r="HP263" s="227"/>
      <c r="HQ263" s="227"/>
      <c r="HR263" s="227"/>
      <c r="HS263" s="227"/>
      <c r="HT263" s="227"/>
      <c r="HU263" s="227"/>
      <c r="HV263" s="227"/>
      <c r="HW263" s="227"/>
      <c r="HX263" s="227"/>
      <c r="HY263" s="227"/>
      <c r="HZ263" s="227"/>
      <c r="IA263" s="227"/>
      <c r="IB263" s="227"/>
      <c r="IC263" s="227"/>
      <c r="ID263" s="227"/>
      <c r="IE263" s="227"/>
      <c r="IF263" s="227"/>
      <c r="IG263" s="227"/>
      <c r="IH263" s="227"/>
      <c r="II263" s="227"/>
      <c r="IJ263" s="227"/>
      <c r="IK263" s="227"/>
      <c r="IL263" s="227"/>
      <c r="IM263" s="227"/>
      <c r="IN263" s="227"/>
      <c r="IO263" s="227"/>
      <c r="IP263" s="227"/>
      <c r="IQ263" s="227"/>
      <c r="IR263" s="227"/>
      <c r="IS263" s="227"/>
      <c r="IT263" s="227"/>
      <c r="IU263" s="227"/>
      <c r="IV263" s="227"/>
      <c r="IW263" s="227"/>
      <c r="IX263" s="227"/>
      <c r="IY263" s="227"/>
      <c r="IZ263" s="227"/>
      <c r="JA263" s="227"/>
      <c r="JB263" s="227"/>
      <c r="JC263" s="227"/>
      <c r="JD263" s="227"/>
      <c r="JE263" s="227"/>
      <c r="JF263" s="227"/>
      <c r="JG263" s="227"/>
      <c r="JH263" s="227"/>
      <c r="JI263" s="227"/>
      <c r="JJ263" s="227"/>
      <c r="JK263" s="227"/>
      <c r="JL263" s="227"/>
      <c r="JM263" s="227"/>
      <c r="JN263" s="227"/>
      <c r="JO263" s="227"/>
      <c r="JP263" s="227"/>
      <c r="JQ263" s="227"/>
      <c r="JR263" s="227"/>
      <c r="JS263" s="227"/>
      <c r="JT263" s="227"/>
      <c r="JU263" s="227"/>
      <c r="JV263" s="227"/>
      <c r="JW263" s="227"/>
      <c r="JX263" s="227"/>
      <c r="JY263" s="227"/>
      <c r="JZ263" s="227"/>
      <c r="KA263" s="227"/>
      <c r="KB263" s="227"/>
      <c r="KC263" s="227"/>
      <c r="KD263" s="227"/>
      <c r="KE263" s="227"/>
      <c r="KF263" s="227"/>
      <c r="KG263" s="227"/>
      <c r="KH263" s="227"/>
      <c r="KI263" s="227"/>
      <c r="KJ263" s="227"/>
      <c r="KK263" s="227"/>
      <c r="KL263" s="227"/>
      <c r="KM263" s="227"/>
      <c r="KN263" s="227"/>
      <c r="KO263" s="227"/>
      <c r="KP263" s="227"/>
      <c r="KQ263" s="227"/>
      <c r="KR263" s="227"/>
      <c r="KS263" s="227"/>
      <c r="KT263" s="227"/>
      <c r="KU263" s="227"/>
      <c r="KV263" s="227"/>
      <c r="KW263" s="479"/>
    </row>
    <row r="264" spans="1:309" s="226" customFormat="1" ht="21" customHeight="1" thickBot="1">
      <c r="A264" s="109"/>
      <c r="B264" s="112">
        <v>258</v>
      </c>
      <c r="C264" s="116"/>
      <c r="D264" s="136" t="str">
        <f t="shared" si="27"/>
        <v/>
      </c>
      <c r="E264" s="138" t="str">
        <f t="shared" si="29"/>
        <v/>
      </c>
      <c r="F264" s="138" t="str">
        <f t="shared" si="30"/>
        <v/>
      </c>
      <c r="G264" s="138" t="str">
        <f t="shared" si="31"/>
        <v/>
      </c>
      <c r="H264" s="138" t="str">
        <f t="shared" si="28"/>
        <v/>
      </c>
      <c r="I264" s="228"/>
      <c r="J264" s="228"/>
      <c r="K264" s="228"/>
      <c r="L264" s="228"/>
      <c r="M264" s="228"/>
      <c r="N264" s="228"/>
      <c r="O264" s="228"/>
      <c r="P264" s="228"/>
      <c r="Q264" s="228"/>
      <c r="R264" s="228"/>
      <c r="S264" s="228"/>
      <c r="T264" s="228"/>
      <c r="U264" s="228"/>
      <c r="V264" s="228"/>
      <c r="W264" s="228"/>
      <c r="X264" s="228"/>
      <c r="Y264" s="228"/>
      <c r="Z264" s="228"/>
      <c r="AA264" s="228"/>
      <c r="AB264" s="228"/>
      <c r="AC264" s="228"/>
      <c r="AD264" s="228"/>
      <c r="AE264" s="228"/>
      <c r="AF264" s="228"/>
      <c r="AG264" s="228"/>
      <c r="AH264" s="228"/>
      <c r="AI264" s="228"/>
      <c r="AJ264" s="228"/>
      <c r="AK264" s="228"/>
      <c r="AL264" s="228"/>
      <c r="AM264" s="228"/>
      <c r="AN264" s="228"/>
      <c r="AO264" s="228"/>
      <c r="AP264" s="228"/>
      <c r="AQ264" s="228"/>
      <c r="AR264" s="228"/>
      <c r="AS264" s="228"/>
      <c r="AT264" s="228"/>
      <c r="AU264" s="228"/>
      <c r="AV264" s="228"/>
      <c r="AW264" s="228"/>
      <c r="AX264" s="228"/>
      <c r="AY264" s="228"/>
      <c r="AZ264" s="228"/>
      <c r="BA264" s="228"/>
      <c r="BB264" s="228"/>
      <c r="BC264" s="228"/>
      <c r="BD264" s="228"/>
      <c r="BE264" s="228"/>
      <c r="BF264" s="228"/>
      <c r="BG264" s="228"/>
      <c r="BH264" s="228"/>
      <c r="BI264" s="228"/>
      <c r="BJ264" s="228"/>
      <c r="BK264" s="228"/>
      <c r="BL264" s="228"/>
      <c r="BM264" s="228"/>
      <c r="BN264" s="228"/>
      <c r="BO264" s="228"/>
      <c r="BP264" s="228"/>
      <c r="BQ264" s="228"/>
      <c r="BR264" s="228"/>
      <c r="BS264" s="228"/>
      <c r="BT264" s="228"/>
      <c r="BU264" s="228"/>
      <c r="BV264" s="228"/>
      <c r="BW264" s="228"/>
      <c r="BX264" s="228"/>
      <c r="BY264" s="228"/>
      <c r="BZ264" s="228"/>
      <c r="CA264" s="228"/>
      <c r="CB264" s="228"/>
      <c r="CC264" s="228"/>
      <c r="CD264" s="228"/>
      <c r="CE264" s="228"/>
      <c r="CF264" s="228"/>
      <c r="CG264" s="228"/>
      <c r="CH264" s="228"/>
      <c r="CI264" s="228"/>
      <c r="CJ264" s="228"/>
      <c r="CK264" s="228"/>
      <c r="CL264" s="228"/>
      <c r="CM264" s="228"/>
      <c r="CN264" s="228"/>
      <c r="CO264" s="228"/>
      <c r="CP264" s="228"/>
      <c r="CQ264" s="228"/>
      <c r="CR264" s="228"/>
      <c r="CS264" s="228"/>
      <c r="CT264" s="228"/>
      <c r="CU264" s="228"/>
      <c r="CV264" s="228"/>
      <c r="CW264" s="228"/>
      <c r="CX264" s="228"/>
      <c r="CY264" s="228"/>
      <c r="CZ264" s="228"/>
      <c r="DA264" s="228"/>
      <c r="DB264" s="228"/>
      <c r="DC264" s="228"/>
      <c r="DD264" s="228"/>
      <c r="DE264" s="228"/>
      <c r="DF264" s="228"/>
      <c r="DG264" s="228"/>
      <c r="DH264" s="228"/>
      <c r="DI264" s="228"/>
      <c r="DJ264" s="228"/>
      <c r="DK264" s="228"/>
      <c r="DL264" s="228"/>
      <c r="DM264" s="228"/>
      <c r="DN264" s="228"/>
      <c r="DO264" s="228"/>
      <c r="DP264" s="228"/>
      <c r="DQ264" s="228"/>
      <c r="DR264" s="228"/>
      <c r="DS264" s="228"/>
      <c r="DT264" s="228"/>
      <c r="DU264" s="228"/>
      <c r="DV264" s="228"/>
      <c r="DW264" s="228"/>
      <c r="DX264" s="228"/>
      <c r="DY264" s="228"/>
      <c r="DZ264" s="228"/>
      <c r="EA264" s="228"/>
      <c r="EB264" s="228"/>
      <c r="EC264" s="228"/>
      <c r="ED264" s="228"/>
      <c r="EE264" s="228"/>
      <c r="EF264" s="228"/>
      <c r="EG264" s="228"/>
      <c r="EH264" s="228"/>
      <c r="EI264" s="228"/>
      <c r="EJ264" s="228"/>
      <c r="EK264" s="228"/>
      <c r="EL264" s="228"/>
      <c r="EM264" s="228"/>
      <c r="EN264" s="228"/>
      <c r="EO264" s="228"/>
      <c r="EP264" s="228"/>
      <c r="EQ264" s="228"/>
      <c r="ER264" s="228"/>
      <c r="ES264" s="228"/>
      <c r="ET264" s="228"/>
      <c r="EU264" s="228"/>
      <c r="EV264" s="228"/>
      <c r="EW264" s="228"/>
      <c r="EX264" s="228"/>
      <c r="EY264" s="228"/>
      <c r="EZ264" s="228"/>
      <c r="FA264" s="228"/>
      <c r="FB264" s="228"/>
      <c r="FC264" s="228"/>
      <c r="FD264" s="228"/>
      <c r="FE264" s="228"/>
      <c r="FF264" s="228"/>
      <c r="FG264" s="228"/>
      <c r="FH264" s="228"/>
      <c r="FI264" s="228"/>
      <c r="FJ264" s="228"/>
      <c r="FK264" s="228"/>
      <c r="FL264" s="228"/>
      <c r="FM264" s="228"/>
      <c r="FN264" s="228"/>
      <c r="FO264" s="228"/>
      <c r="FP264" s="228"/>
      <c r="FQ264" s="228"/>
      <c r="FR264" s="228"/>
      <c r="FS264" s="228"/>
      <c r="FT264" s="228"/>
      <c r="FU264" s="228"/>
      <c r="FV264" s="228"/>
      <c r="FW264" s="228"/>
      <c r="FX264" s="228"/>
      <c r="FY264" s="228"/>
      <c r="FZ264" s="228"/>
      <c r="GA264" s="228"/>
      <c r="GB264" s="228"/>
      <c r="GC264" s="228"/>
      <c r="GD264" s="228"/>
      <c r="GE264" s="228"/>
      <c r="GF264" s="228"/>
      <c r="GG264" s="228"/>
      <c r="GH264" s="228"/>
      <c r="GI264" s="228"/>
      <c r="GJ264" s="228"/>
      <c r="GK264" s="228"/>
      <c r="GL264" s="228"/>
      <c r="GM264" s="228"/>
      <c r="GN264" s="228"/>
      <c r="GO264" s="228"/>
      <c r="GP264" s="228"/>
      <c r="GQ264" s="228"/>
      <c r="GR264" s="228"/>
      <c r="GS264" s="228"/>
      <c r="GT264" s="228"/>
      <c r="GU264" s="228"/>
      <c r="GV264" s="228"/>
      <c r="GW264" s="228"/>
      <c r="GX264" s="228"/>
      <c r="GY264" s="228"/>
      <c r="GZ264" s="228"/>
      <c r="HA264" s="228"/>
      <c r="HB264" s="228"/>
      <c r="HC264" s="228"/>
      <c r="HD264" s="228"/>
      <c r="HE264" s="228"/>
      <c r="HF264" s="228"/>
      <c r="HG264" s="228"/>
      <c r="HH264" s="228"/>
      <c r="HI264" s="228"/>
      <c r="HJ264" s="228"/>
      <c r="HK264" s="228"/>
      <c r="HL264" s="228"/>
      <c r="HM264" s="228"/>
      <c r="HN264" s="228"/>
      <c r="HO264" s="228"/>
      <c r="HP264" s="228"/>
      <c r="HQ264" s="228"/>
      <c r="HR264" s="228"/>
      <c r="HS264" s="228"/>
      <c r="HT264" s="228"/>
      <c r="HU264" s="228"/>
      <c r="HV264" s="228"/>
      <c r="HW264" s="228"/>
      <c r="HX264" s="228"/>
      <c r="HY264" s="228"/>
      <c r="HZ264" s="228"/>
      <c r="IA264" s="228"/>
      <c r="IB264" s="228"/>
      <c r="IC264" s="228"/>
      <c r="ID264" s="228"/>
      <c r="IE264" s="228"/>
      <c r="IF264" s="228"/>
      <c r="IG264" s="228"/>
      <c r="IH264" s="228"/>
      <c r="II264" s="228"/>
      <c r="IJ264" s="228"/>
      <c r="IK264" s="228"/>
      <c r="IL264" s="228"/>
      <c r="IM264" s="228"/>
      <c r="IN264" s="228"/>
      <c r="IO264" s="228"/>
      <c r="IP264" s="228"/>
      <c r="IQ264" s="228"/>
      <c r="IR264" s="228"/>
      <c r="IS264" s="228"/>
      <c r="IT264" s="228"/>
      <c r="IU264" s="228"/>
      <c r="IV264" s="228"/>
      <c r="IW264" s="228"/>
      <c r="IX264" s="228"/>
      <c r="IY264" s="228"/>
      <c r="IZ264" s="228"/>
      <c r="JA264" s="228"/>
      <c r="JB264" s="228"/>
      <c r="JC264" s="228"/>
      <c r="JD264" s="228"/>
      <c r="JE264" s="228"/>
      <c r="JF264" s="228"/>
      <c r="JG264" s="228"/>
      <c r="JH264" s="228"/>
      <c r="JI264" s="228"/>
      <c r="JJ264" s="228"/>
      <c r="JK264" s="228"/>
      <c r="JL264" s="228"/>
      <c r="JM264" s="228"/>
      <c r="JN264" s="228"/>
      <c r="JO264" s="228"/>
      <c r="JP264" s="228"/>
      <c r="JQ264" s="228"/>
      <c r="JR264" s="228"/>
      <c r="JS264" s="228"/>
      <c r="JT264" s="228"/>
      <c r="JU264" s="228"/>
      <c r="JV264" s="228"/>
      <c r="JW264" s="228"/>
      <c r="JX264" s="228"/>
      <c r="JY264" s="228"/>
      <c r="JZ264" s="228"/>
      <c r="KA264" s="228"/>
      <c r="KB264" s="228"/>
      <c r="KC264" s="228"/>
      <c r="KD264" s="228"/>
      <c r="KE264" s="228"/>
      <c r="KF264" s="228"/>
      <c r="KG264" s="228"/>
      <c r="KH264" s="228"/>
      <c r="KI264" s="228"/>
      <c r="KJ264" s="228"/>
      <c r="KK264" s="228"/>
      <c r="KL264" s="228"/>
      <c r="KM264" s="228"/>
      <c r="KN264" s="228"/>
      <c r="KO264" s="228"/>
      <c r="KP264" s="228"/>
      <c r="KQ264" s="228"/>
      <c r="KR264" s="228"/>
      <c r="KS264" s="228"/>
      <c r="KT264" s="228"/>
      <c r="KU264" s="228"/>
      <c r="KV264" s="228"/>
      <c r="KW264" s="479"/>
    </row>
    <row r="265" spans="1:309" s="226" customFormat="1" ht="21" customHeight="1">
      <c r="A265" s="109"/>
      <c r="B265" s="112">
        <v>259</v>
      </c>
      <c r="C265" s="53"/>
      <c r="D265" s="132" t="str">
        <f t="shared" si="27"/>
        <v/>
      </c>
      <c r="E265" s="132" t="str">
        <f t="shared" si="29"/>
        <v/>
      </c>
      <c r="F265" s="132" t="str">
        <f t="shared" si="30"/>
        <v/>
      </c>
      <c r="G265" s="132" t="str">
        <f t="shared" si="31"/>
        <v/>
      </c>
      <c r="H265" s="213" t="str">
        <f t="shared" si="28"/>
        <v/>
      </c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  <c r="W265" s="227"/>
      <c r="X265" s="227"/>
      <c r="Y265" s="227"/>
      <c r="Z265" s="227"/>
      <c r="AA265" s="227"/>
      <c r="AB265" s="227"/>
      <c r="AC265" s="227"/>
      <c r="AD265" s="227"/>
      <c r="AE265" s="227"/>
      <c r="AF265" s="227"/>
      <c r="AG265" s="227"/>
      <c r="AH265" s="227"/>
      <c r="AI265" s="227"/>
      <c r="AJ265" s="227"/>
      <c r="AK265" s="227"/>
      <c r="AL265" s="227"/>
      <c r="AM265" s="227"/>
      <c r="AN265" s="227"/>
      <c r="AO265" s="227"/>
      <c r="AP265" s="227"/>
      <c r="AQ265" s="227"/>
      <c r="AR265" s="227"/>
      <c r="AS265" s="227"/>
      <c r="AT265" s="227"/>
      <c r="AU265" s="227"/>
      <c r="AV265" s="227"/>
      <c r="AW265" s="227"/>
      <c r="AX265" s="227"/>
      <c r="AY265" s="227"/>
      <c r="AZ265" s="227"/>
      <c r="BA265" s="227"/>
      <c r="BB265" s="227"/>
      <c r="BC265" s="227"/>
      <c r="BD265" s="227"/>
      <c r="BE265" s="227"/>
      <c r="BF265" s="227"/>
      <c r="BG265" s="227"/>
      <c r="BH265" s="227"/>
      <c r="BI265" s="227"/>
      <c r="BJ265" s="227"/>
      <c r="BK265" s="227"/>
      <c r="BL265" s="227"/>
      <c r="BM265" s="227"/>
      <c r="BN265" s="227"/>
      <c r="BO265" s="227"/>
      <c r="BP265" s="227"/>
      <c r="BQ265" s="227"/>
      <c r="BR265" s="227"/>
      <c r="BS265" s="227"/>
      <c r="BT265" s="227"/>
      <c r="BU265" s="227"/>
      <c r="BV265" s="227"/>
      <c r="BW265" s="227"/>
      <c r="BX265" s="227"/>
      <c r="BY265" s="227"/>
      <c r="BZ265" s="227"/>
      <c r="CA265" s="227"/>
      <c r="CB265" s="227"/>
      <c r="CC265" s="227"/>
      <c r="CD265" s="227"/>
      <c r="CE265" s="227"/>
      <c r="CF265" s="227"/>
      <c r="CG265" s="227"/>
      <c r="CH265" s="227"/>
      <c r="CI265" s="227"/>
      <c r="CJ265" s="227"/>
      <c r="CK265" s="227"/>
      <c r="CL265" s="227"/>
      <c r="CM265" s="227"/>
      <c r="CN265" s="227"/>
      <c r="CO265" s="227"/>
      <c r="CP265" s="227"/>
      <c r="CQ265" s="227"/>
      <c r="CR265" s="227"/>
      <c r="CS265" s="227"/>
      <c r="CT265" s="227"/>
      <c r="CU265" s="227"/>
      <c r="CV265" s="227"/>
      <c r="CW265" s="227"/>
      <c r="CX265" s="227"/>
      <c r="CY265" s="227"/>
      <c r="CZ265" s="227"/>
      <c r="DA265" s="227"/>
      <c r="DB265" s="227"/>
      <c r="DC265" s="227"/>
      <c r="DD265" s="227"/>
      <c r="DE265" s="227"/>
      <c r="DF265" s="227"/>
      <c r="DG265" s="227"/>
      <c r="DH265" s="227"/>
      <c r="DI265" s="227"/>
      <c r="DJ265" s="227"/>
      <c r="DK265" s="227"/>
      <c r="DL265" s="227"/>
      <c r="DM265" s="227"/>
      <c r="DN265" s="227"/>
      <c r="DO265" s="227"/>
      <c r="DP265" s="227"/>
      <c r="DQ265" s="227"/>
      <c r="DR265" s="227"/>
      <c r="DS265" s="227"/>
      <c r="DT265" s="227"/>
      <c r="DU265" s="227"/>
      <c r="DV265" s="227"/>
      <c r="DW265" s="227"/>
      <c r="DX265" s="227"/>
      <c r="DY265" s="227"/>
      <c r="DZ265" s="227"/>
      <c r="EA265" s="227"/>
      <c r="EB265" s="227"/>
      <c r="EC265" s="227"/>
      <c r="ED265" s="227"/>
      <c r="EE265" s="227"/>
      <c r="EF265" s="227"/>
      <c r="EG265" s="227"/>
      <c r="EH265" s="227"/>
      <c r="EI265" s="227"/>
      <c r="EJ265" s="227"/>
      <c r="EK265" s="227"/>
      <c r="EL265" s="227"/>
      <c r="EM265" s="227"/>
      <c r="EN265" s="227"/>
      <c r="EO265" s="227"/>
      <c r="EP265" s="227"/>
      <c r="EQ265" s="227"/>
      <c r="ER265" s="227"/>
      <c r="ES265" s="227"/>
      <c r="ET265" s="227"/>
      <c r="EU265" s="227"/>
      <c r="EV265" s="227"/>
      <c r="EW265" s="227"/>
      <c r="EX265" s="227"/>
      <c r="EY265" s="227"/>
      <c r="EZ265" s="227"/>
      <c r="FA265" s="227"/>
      <c r="FB265" s="227"/>
      <c r="FC265" s="227"/>
      <c r="FD265" s="227"/>
      <c r="FE265" s="227"/>
      <c r="FF265" s="227"/>
      <c r="FG265" s="227"/>
      <c r="FH265" s="227"/>
      <c r="FI265" s="227"/>
      <c r="FJ265" s="227"/>
      <c r="FK265" s="227"/>
      <c r="FL265" s="227"/>
      <c r="FM265" s="227"/>
      <c r="FN265" s="227"/>
      <c r="FO265" s="227"/>
      <c r="FP265" s="227"/>
      <c r="FQ265" s="227"/>
      <c r="FR265" s="227"/>
      <c r="FS265" s="227"/>
      <c r="FT265" s="227"/>
      <c r="FU265" s="227"/>
      <c r="FV265" s="227"/>
      <c r="FW265" s="227"/>
      <c r="FX265" s="227"/>
      <c r="FY265" s="227"/>
      <c r="FZ265" s="227"/>
      <c r="GA265" s="227"/>
      <c r="GB265" s="227"/>
      <c r="GC265" s="227"/>
      <c r="GD265" s="227"/>
      <c r="GE265" s="227"/>
      <c r="GF265" s="227"/>
      <c r="GG265" s="227"/>
      <c r="GH265" s="227"/>
      <c r="GI265" s="227"/>
      <c r="GJ265" s="227"/>
      <c r="GK265" s="227"/>
      <c r="GL265" s="227"/>
      <c r="GM265" s="227"/>
      <c r="GN265" s="227"/>
      <c r="GO265" s="227"/>
      <c r="GP265" s="227"/>
      <c r="GQ265" s="227"/>
      <c r="GR265" s="227"/>
      <c r="GS265" s="227"/>
      <c r="GT265" s="227"/>
      <c r="GU265" s="227"/>
      <c r="GV265" s="227"/>
      <c r="GW265" s="227"/>
      <c r="GX265" s="227"/>
      <c r="GY265" s="227"/>
      <c r="GZ265" s="227"/>
      <c r="HA265" s="227"/>
      <c r="HB265" s="227"/>
      <c r="HC265" s="227"/>
      <c r="HD265" s="227"/>
      <c r="HE265" s="227"/>
      <c r="HF265" s="227"/>
      <c r="HG265" s="227"/>
      <c r="HH265" s="227"/>
      <c r="HI265" s="227"/>
      <c r="HJ265" s="227"/>
      <c r="HK265" s="227"/>
      <c r="HL265" s="227"/>
      <c r="HM265" s="227"/>
      <c r="HN265" s="227"/>
      <c r="HO265" s="227"/>
      <c r="HP265" s="227"/>
      <c r="HQ265" s="227"/>
      <c r="HR265" s="227"/>
      <c r="HS265" s="227"/>
      <c r="HT265" s="227"/>
      <c r="HU265" s="227"/>
      <c r="HV265" s="227"/>
      <c r="HW265" s="227"/>
      <c r="HX265" s="227"/>
      <c r="HY265" s="227"/>
      <c r="HZ265" s="227"/>
      <c r="IA265" s="227"/>
      <c r="IB265" s="227"/>
      <c r="IC265" s="227"/>
      <c r="ID265" s="227"/>
      <c r="IE265" s="227"/>
      <c r="IF265" s="227"/>
      <c r="IG265" s="227"/>
      <c r="IH265" s="227"/>
      <c r="II265" s="227"/>
      <c r="IJ265" s="227"/>
      <c r="IK265" s="227"/>
      <c r="IL265" s="227"/>
      <c r="IM265" s="227"/>
      <c r="IN265" s="227"/>
      <c r="IO265" s="227"/>
      <c r="IP265" s="227"/>
      <c r="IQ265" s="227"/>
      <c r="IR265" s="227"/>
      <c r="IS265" s="227"/>
      <c r="IT265" s="227"/>
      <c r="IU265" s="227"/>
      <c r="IV265" s="227"/>
      <c r="IW265" s="227"/>
      <c r="IX265" s="227"/>
      <c r="IY265" s="227"/>
      <c r="IZ265" s="227"/>
      <c r="JA265" s="227"/>
      <c r="JB265" s="227"/>
      <c r="JC265" s="227"/>
      <c r="JD265" s="227"/>
      <c r="JE265" s="227"/>
      <c r="JF265" s="227"/>
      <c r="JG265" s="227"/>
      <c r="JH265" s="227"/>
      <c r="JI265" s="227"/>
      <c r="JJ265" s="227"/>
      <c r="JK265" s="227"/>
      <c r="JL265" s="227"/>
      <c r="JM265" s="227"/>
      <c r="JN265" s="227"/>
      <c r="JO265" s="227"/>
      <c r="JP265" s="227"/>
      <c r="JQ265" s="227"/>
      <c r="JR265" s="227"/>
      <c r="JS265" s="227"/>
      <c r="JT265" s="227"/>
      <c r="JU265" s="227"/>
      <c r="JV265" s="227"/>
      <c r="JW265" s="227"/>
      <c r="JX265" s="227"/>
      <c r="JY265" s="227"/>
      <c r="JZ265" s="227"/>
      <c r="KA265" s="227"/>
      <c r="KB265" s="227"/>
      <c r="KC265" s="227"/>
      <c r="KD265" s="227"/>
      <c r="KE265" s="227"/>
      <c r="KF265" s="227"/>
      <c r="KG265" s="227"/>
      <c r="KH265" s="227"/>
      <c r="KI265" s="227"/>
      <c r="KJ265" s="227"/>
      <c r="KK265" s="227"/>
      <c r="KL265" s="227"/>
      <c r="KM265" s="227"/>
      <c r="KN265" s="227"/>
      <c r="KO265" s="227"/>
      <c r="KP265" s="227"/>
      <c r="KQ265" s="227"/>
      <c r="KR265" s="227"/>
      <c r="KS265" s="227"/>
      <c r="KT265" s="227"/>
      <c r="KU265" s="227"/>
      <c r="KV265" s="227"/>
      <c r="KW265" s="479"/>
    </row>
    <row r="266" spans="1:309" s="226" customFormat="1" ht="21" customHeight="1" thickBot="1">
      <c r="A266" s="109"/>
      <c r="B266" s="112">
        <v>260</v>
      </c>
      <c r="C266" s="116"/>
      <c r="D266" s="136" t="str">
        <f t="shared" si="27"/>
        <v/>
      </c>
      <c r="E266" s="138" t="str">
        <f t="shared" si="29"/>
        <v/>
      </c>
      <c r="F266" s="138" t="str">
        <f t="shared" si="30"/>
        <v/>
      </c>
      <c r="G266" s="138" t="str">
        <f t="shared" si="31"/>
        <v/>
      </c>
      <c r="H266" s="138" t="str">
        <f t="shared" si="28"/>
        <v/>
      </c>
      <c r="I266" s="228"/>
      <c r="J266" s="228"/>
      <c r="K266" s="228"/>
      <c r="L266" s="228"/>
      <c r="M266" s="228"/>
      <c r="N266" s="228"/>
      <c r="O266" s="228"/>
      <c r="P266" s="228"/>
      <c r="Q266" s="228"/>
      <c r="R266" s="228"/>
      <c r="S266" s="228"/>
      <c r="T266" s="228"/>
      <c r="U266" s="228"/>
      <c r="V266" s="228"/>
      <c r="W266" s="228"/>
      <c r="X266" s="228"/>
      <c r="Y266" s="228"/>
      <c r="Z266" s="228"/>
      <c r="AA266" s="228"/>
      <c r="AB266" s="228"/>
      <c r="AC266" s="228"/>
      <c r="AD266" s="228"/>
      <c r="AE266" s="228"/>
      <c r="AF266" s="228"/>
      <c r="AG266" s="228"/>
      <c r="AH266" s="228"/>
      <c r="AI266" s="228"/>
      <c r="AJ266" s="228"/>
      <c r="AK266" s="228"/>
      <c r="AL266" s="228"/>
      <c r="AM266" s="228"/>
      <c r="AN266" s="228"/>
      <c r="AO266" s="228"/>
      <c r="AP266" s="228"/>
      <c r="AQ266" s="228"/>
      <c r="AR266" s="228"/>
      <c r="AS266" s="228"/>
      <c r="AT266" s="228"/>
      <c r="AU266" s="228"/>
      <c r="AV266" s="228"/>
      <c r="AW266" s="228"/>
      <c r="AX266" s="228"/>
      <c r="AY266" s="228"/>
      <c r="AZ266" s="228"/>
      <c r="BA266" s="228"/>
      <c r="BB266" s="228"/>
      <c r="BC266" s="228"/>
      <c r="BD266" s="228"/>
      <c r="BE266" s="228"/>
      <c r="BF266" s="228"/>
      <c r="BG266" s="228"/>
      <c r="BH266" s="228"/>
      <c r="BI266" s="228"/>
      <c r="BJ266" s="228"/>
      <c r="BK266" s="228"/>
      <c r="BL266" s="228"/>
      <c r="BM266" s="228"/>
      <c r="BN266" s="228"/>
      <c r="BO266" s="228"/>
      <c r="BP266" s="228"/>
      <c r="BQ266" s="228"/>
      <c r="BR266" s="228"/>
      <c r="BS266" s="228"/>
      <c r="BT266" s="228"/>
      <c r="BU266" s="228"/>
      <c r="BV266" s="228"/>
      <c r="BW266" s="228"/>
      <c r="BX266" s="228"/>
      <c r="BY266" s="228"/>
      <c r="BZ266" s="228"/>
      <c r="CA266" s="228"/>
      <c r="CB266" s="228"/>
      <c r="CC266" s="228"/>
      <c r="CD266" s="228"/>
      <c r="CE266" s="228"/>
      <c r="CF266" s="228"/>
      <c r="CG266" s="228"/>
      <c r="CH266" s="228"/>
      <c r="CI266" s="228"/>
      <c r="CJ266" s="228"/>
      <c r="CK266" s="228"/>
      <c r="CL266" s="228"/>
      <c r="CM266" s="228"/>
      <c r="CN266" s="228"/>
      <c r="CO266" s="228"/>
      <c r="CP266" s="228"/>
      <c r="CQ266" s="228"/>
      <c r="CR266" s="228"/>
      <c r="CS266" s="228"/>
      <c r="CT266" s="228"/>
      <c r="CU266" s="228"/>
      <c r="CV266" s="228"/>
      <c r="CW266" s="228"/>
      <c r="CX266" s="228"/>
      <c r="CY266" s="228"/>
      <c r="CZ266" s="228"/>
      <c r="DA266" s="228"/>
      <c r="DB266" s="228"/>
      <c r="DC266" s="228"/>
      <c r="DD266" s="228"/>
      <c r="DE266" s="228"/>
      <c r="DF266" s="228"/>
      <c r="DG266" s="228"/>
      <c r="DH266" s="228"/>
      <c r="DI266" s="228"/>
      <c r="DJ266" s="228"/>
      <c r="DK266" s="228"/>
      <c r="DL266" s="228"/>
      <c r="DM266" s="228"/>
      <c r="DN266" s="228"/>
      <c r="DO266" s="228"/>
      <c r="DP266" s="228"/>
      <c r="DQ266" s="228"/>
      <c r="DR266" s="228"/>
      <c r="DS266" s="228"/>
      <c r="DT266" s="228"/>
      <c r="DU266" s="228"/>
      <c r="DV266" s="228"/>
      <c r="DW266" s="228"/>
      <c r="DX266" s="228"/>
      <c r="DY266" s="228"/>
      <c r="DZ266" s="228"/>
      <c r="EA266" s="228"/>
      <c r="EB266" s="228"/>
      <c r="EC266" s="228"/>
      <c r="ED266" s="228"/>
      <c r="EE266" s="228"/>
      <c r="EF266" s="228"/>
      <c r="EG266" s="228"/>
      <c r="EH266" s="228"/>
      <c r="EI266" s="228"/>
      <c r="EJ266" s="228"/>
      <c r="EK266" s="228"/>
      <c r="EL266" s="228"/>
      <c r="EM266" s="228"/>
      <c r="EN266" s="228"/>
      <c r="EO266" s="228"/>
      <c r="EP266" s="228"/>
      <c r="EQ266" s="228"/>
      <c r="ER266" s="228"/>
      <c r="ES266" s="228"/>
      <c r="ET266" s="228"/>
      <c r="EU266" s="228"/>
      <c r="EV266" s="228"/>
      <c r="EW266" s="228"/>
      <c r="EX266" s="228"/>
      <c r="EY266" s="228"/>
      <c r="EZ266" s="228"/>
      <c r="FA266" s="228"/>
      <c r="FB266" s="228"/>
      <c r="FC266" s="228"/>
      <c r="FD266" s="228"/>
      <c r="FE266" s="228"/>
      <c r="FF266" s="228"/>
      <c r="FG266" s="228"/>
      <c r="FH266" s="228"/>
      <c r="FI266" s="228"/>
      <c r="FJ266" s="228"/>
      <c r="FK266" s="228"/>
      <c r="FL266" s="228"/>
      <c r="FM266" s="228"/>
      <c r="FN266" s="228"/>
      <c r="FO266" s="228"/>
      <c r="FP266" s="228"/>
      <c r="FQ266" s="228"/>
      <c r="FR266" s="228"/>
      <c r="FS266" s="228"/>
      <c r="FT266" s="228"/>
      <c r="FU266" s="228"/>
      <c r="FV266" s="228"/>
      <c r="FW266" s="228"/>
      <c r="FX266" s="228"/>
      <c r="FY266" s="228"/>
      <c r="FZ266" s="228"/>
      <c r="GA266" s="228"/>
      <c r="GB266" s="228"/>
      <c r="GC266" s="228"/>
      <c r="GD266" s="228"/>
      <c r="GE266" s="228"/>
      <c r="GF266" s="228"/>
      <c r="GG266" s="228"/>
      <c r="GH266" s="228"/>
      <c r="GI266" s="228"/>
      <c r="GJ266" s="228"/>
      <c r="GK266" s="228"/>
      <c r="GL266" s="228"/>
      <c r="GM266" s="228"/>
      <c r="GN266" s="228"/>
      <c r="GO266" s="228"/>
      <c r="GP266" s="228"/>
      <c r="GQ266" s="228"/>
      <c r="GR266" s="228"/>
      <c r="GS266" s="228"/>
      <c r="GT266" s="228"/>
      <c r="GU266" s="228"/>
      <c r="GV266" s="228"/>
      <c r="GW266" s="228"/>
      <c r="GX266" s="228"/>
      <c r="GY266" s="228"/>
      <c r="GZ266" s="228"/>
      <c r="HA266" s="228"/>
      <c r="HB266" s="228"/>
      <c r="HC266" s="228"/>
      <c r="HD266" s="228"/>
      <c r="HE266" s="228"/>
      <c r="HF266" s="228"/>
      <c r="HG266" s="228"/>
      <c r="HH266" s="228"/>
      <c r="HI266" s="228"/>
      <c r="HJ266" s="228"/>
      <c r="HK266" s="228"/>
      <c r="HL266" s="228"/>
      <c r="HM266" s="228"/>
      <c r="HN266" s="228"/>
      <c r="HO266" s="228"/>
      <c r="HP266" s="228"/>
      <c r="HQ266" s="228"/>
      <c r="HR266" s="228"/>
      <c r="HS266" s="228"/>
      <c r="HT266" s="228"/>
      <c r="HU266" s="228"/>
      <c r="HV266" s="228"/>
      <c r="HW266" s="228"/>
      <c r="HX266" s="228"/>
      <c r="HY266" s="228"/>
      <c r="HZ266" s="228"/>
      <c r="IA266" s="228"/>
      <c r="IB266" s="228"/>
      <c r="IC266" s="228"/>
      <c r="ID266" s="228"/>
      <c r="IE266" s="228"/>
      <c r="IF266" s="228"/>
      <c r="IG266" s="228"/>
      <c r="IH266" s="228"/>
      <c r="II266" s="228"/>
      <c r="IJ266" s="228"/>
      <c r="IK266" s="228"/>
      <c r="IL266" s="228"/>
      <c r="IM266" s="228"/>
      <c r="IN266" s="228"/>
      <c r="IO266" s="228"/>
      <c r="IP266" s="228"/>
      <c r="IQ266" s="228"/>
      <c r="IR266" s="228"/>
      <c r="IS266" s="228"/>
      <c r="IT266" s="228"/>
      <c r="IU266" s="228"/>
      <c r="IV266" s="228"/>
      <c r="IW266" s="228"/>
      <c r="IX266" s="228"/>
      <c r="IY266" s="228"/>
      <c r="IZ266" s="228"/>
      <c r="JA266" s="228"/>
      <c r="JB266" s="228"/>
      <c r="JC266" s="228"/>
      <c r="JD266" s="228"/>
      <c r="JE266" s="228"/>
      <c r="JF266" s="228"/>
      <c r="JG266" s="228"/>
      <c r="JH266" s="228"/>
      <c r="JI266" s="228"/>
      <c r="JJ266" s="228"/>
      <c r="JK266" s="228"/>
      <c r="JL266" s="228"/>
      <c r="JM266" s="228"/>
      <c r="JN266" s="228"/>
      <c r="JO266" s="228"/>
      <c r="JP266" s="228"/>
      <c r="JQ266" s="228"/>
      <c r="JR266" s="228"/>
      <c r="JS266" s="228"/>
      <c r="JT266" s="228"/>
      <c r="JU266" s="228"/>
      <c r="JV266" s="228"/>
      <c r="JW266" s="228"/>
      <c r="JX266" s="228"/>
      <c r="JY266" s="228"/>
      <c r="JZ266" s="228"/>
      <c r="KA266" s="228"/>
      <c r="KB266" s="228"/>
      <c r="KC266" s="228"/>
      <c r="KD266" s="228"/>
      <c r="KE266" s="228"/>
      <c r="KF266" s="228"/>
      <c r="KG266" s="228"/>
      <c r="KH266" s="228"/>
      <c r="KI266" s="228"/>
      <c r="KJ266" s="228"/>
      <c r="KK266" s="228"/>
      <c r="KL266" s="228"/>
      <c r="KM266" s="228"/>
      <c r="KN266" s="228"/>
      <c r="KO266" s="228"/>
      <c r="KP266" s="228"/>
      <c r="KQ266" s="228"/>
      <c r="KR266" s="228"/>
      <c r="KS266" s="228"/>
      <c r="KT266" s="228"/>
      <c r="KU266" s="228"/>
      <c r="KV266" s="228"/>
      <c r="KW266" s="479"/>
    </row>
    <row r="267" spans="1:309" s="226" customFormat="1" ht="21" customHeight="1">
      <c r="A267" s="109"/>
      <c r="B267" s="112">
        <v>261</v>
      </c>
      <c r="C267" s="53"/>
      <c r="D267" s="132" t="str">
        <f t="shared" si="27"/>
        <v/>
      </c>
      <c r="E267" s="132" t="str">
        <f t="shared" si="29"/>
        <v/>
      </c>
      <c r="F267" s="132" t="str">
        <f t="shared" si="30"/>
        <v/>
      </c>
      <c r="G267" s="132" t="str">
        <f t="shared" si="31"/>
        <v/>
      </c>
      <c r="H267" s="213" t="str">
        <f t="shared" si="28"/>
        <v/>
      </c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  <c r="AA267" s="227"/>
      <c r="AB267" s="227"/>
      <c r="AC267" s="227"/>
      <c r="AD267" s="227"/>
      <c r="AE267" s="227"/>
      <c r="AF267" s="227"/>
      <c r="AG267" s="227"/>
      <c r="AH267" s="227"/>
      <c r="AI267" s="227"/>
      <c r="AJ267" s="227"/>
      <c r="AK267" s="227"/>
      <c r="AL267" s="227"/>
      <c r="AM267" s="227"/>
      <c r="AN267" s="227"/>
      <c r="AO267" s="227"/>
      <c r="AP267" s="227"/>
      <c r="AQ267" s="227"/>
      <c r="AR267" s="227"/>
      <c r="AS267" s="227"/>
      <c r="AT267" s="227"/>
      <c r="AU267" s="227"/>
      <c r="AV267" s="227"/>
      <c r="AW267" s="227"/>
      <c r="AX267" s="227"/>
      <c r="AY267" s="227"/>
      <c r="AZ267" s="227"/>
      <c r="BA267" s="227"/>
      <c r="BB267" s="227"/>
      <c r="BC267" s="227"/>
      <c r="BD267" s="227"/>
      <c r="BE267" s="227"/>
      <c r="BF267" s="227"/>
      <c r="BG267" s="227"/>
      <c r="BH267" s="227"/>
      <c r="BI267" s="227"/>
      <c r="BJ267" s="227"/>
      <c r="BK267" s="227"/>
      <c r="BL267" s="227"/>
      <c r="BM267" s="227"/>
      <c r="BN267" s="227"/>
      <c r="BO267" s="227"/>
      <c r="BP267" s="227"/>
      <c r="BQ267" s="227"/>
      <c r="BR267" s="227"/>
      <c r="BS267" s="227"/>
      <c r="BT267" s="227"/>
      <c r="BU267" s="227"/>
      <c r="BV267" s="227"/>
      <c r="BW267" s="227"/>
      <c r="BX267" s="227"/>
      <c r="BY267" s="227"/>
      <c r="BZ267" s="227"/>
      <c r="CA267" s="227"/>
      <c r="CB267" s="227"/>
      <c r="CC267" s="227"/>
      <c r="CD267" s="227"/>
      <c r="CE267" s="227"/>
      <c r="CF267" s="227"/>
      <c r="CG267" s="227"/>
      <c r="CH267" s="227"/>
      <c r="CI267" s="227"/>
      <c r="CJ267" s="227"/>
      <c r="CK267" s="227"/>
      <c r="CL267" s="227"/>
      <c r="CM267" s="227"/>
      <c r="CN267" s="227"/>
      <c r="CO267" s="227"/>
      <c r="CP267" s="227"/>
      <c r="CQ267" s="227"/>
      <c r="CR267" s="227"/>
      <c r="CS267" s="227"/>
      <c r="CT267" s="227"/>
      <c r="CU267" s="227"/>
      <c r="CV267" s="227"/>
      <c r="CW267" s="227"/>
      <c r="CX267" s="227"/>
      <c r="CY267" s="227"/>
      <c r="CZ267" s="227"/>
      <c r="DA267" s="227"/>
      <c r="DB267" s="227"/>
      <c r="DC267" s="227"/>
      <c r="DD267" s="227"/>
      <c r="DE267" s="227"/>
      <c r="DF267" s="227"/>
      <c r="DG267" s="227"/>
      <c r="DH267" s="227"/>
      <c r="DI267" s="227"/>
      <c r="DJ267" s="227"/>
      <c r="DK267" s="227"/>
      <c r="DL267" s="227"/>
      <c r="DM267" s="227"/>
      <c r="DN267" s="227"/>
      <c r="DO267" s="227"/>
      <c r="DP267" s="227"/>
      <c r="DQ267" s="227"/>
      <c r="DR267" s="227"/>
      <c r="DS267" s="227"/>
      <c r="DT267" s="227"/>
      <c r="DU267" s="227"/>
      <c r="DV267" s="227"/>
      <c r="DW267" s="227"/>
      <c r="DX267" s="227"/>
      <c r="DY267" s="227"/>
      <c r="DZ267" s="227"/>
      <c r="EA267" s="227"/>
      <c r="EB267" s="227"/>
      <c r="EC267" s="227"/>
      <c r="ED267" s="227"/>
      <c r="EE267" s="227"/>
      <c r="EF267" s="227"/>
      <c r="EG267" s="227"/>
      <c r="EH267" s="227"/>
      <c r="EI267" s="227"/>
      <c r="EJ267" s="227"/>
      <c r="EK267" s="227"/>
      <c r="EL267" s="227"/>
      <c r="EM267" s="227"/>
      <c r="EN267" s="227"/>
      <c r="EO267" s="227"/>
      <c r="EP267" s="227"/>
      <c r="EQ267" s="227"/>
      <c r="ER267" s="227"/>
      <c r="ES267" s="227"/>
      <c r="ET267" s="227"/>
      <c r="EU267" s="227"/>
      <c r="EV267" s="227"/>
      <c r="EW267" s="227"/>
      <c r="EX267" s="227"/>
      <c r="EY267" s="227"/>
      <c r="EZ267" s="227"/>
      <c r="FA267" s="227"/>
      <c r="FB267" s="227"/>
      <c r="FC267" s="227"/>
      <c r="FD267" s="227"/>
      <c r="FE267" s="227"/>
      <c r="FF267" s="227"/>
      <c r="FG267" s="227"/>
      <c r="FH267" s="227"/>
      <c r="FI267" s="227"/>
      <c r="FJ267" s="227"/>
      <c r="FK267" s="227"/>
      <c r="FL267" s="227"/>
      <c r="FM267" s="227"/>
      <c r="FN267" s="227"/>
      <c r="FO267" s="227"/>
      <c r="FP267" s="227"/>
      <c r="FQ267" s="227"/>
      <c r="FR267" s="227"/>
      <c r="FS267" s="227"/>
      <c r="FT267" s="227"/>
      <c r="FU267" s="227"/>
      <c r="FV267" s="227"/>
      <c r="FW267" s="227"/>
      <c r="FX267" s="227"/>
      <c r="FY267" s="227"/>
      <c r="FZ267" s="227"/>
      <c r="GA267" s="227"/>
      <c r="GB267" s="227"/>
      <c r="GC267" s="227"/>
      <c r="GD267" s="227"/>
      <c r="GE267" s="227"/>
      <c r="GF267" s="227"/>
      <c r="GG267" s="227"/>
      <c r="GH267" s="227"/>
      <c r="GI267" s="227"/>
      <c r="GJ267" s="227"/>
      <c r="GK267" s="227"/>
      <c r="GL267" s="227"/>
      <c r="GM267" s="227"/>
      <c r="GN267" s="227"/>
      <c r="GO267" s="227"/>
      <c r="GP267" s="227"/>
      <c r="GQ267" s="227"/>
      <c r="GR267" s="227"/>
      <c r="GS267" s="227"/>
      <c r="GT267" s="227"/>
      <c r="GU267" s="227"/>
      <c r="GV267" s="227"/>
      <c r="GW267" s="227"/>
      <c r="GX267" s="227"/>
      <c r="GY267" s="227"/>
      <c r="GZ267" s="227"/>
      <c r="HA267" s="227"/>
      <c r="HB267" s="227"/>
      <c r="HC267" s="227"/>
      <c r="HD267" s="227"/>
      <c r="HE267" s="227"/>
      <c r="HF267" s="227"/>
      <c r="HG267" s="227"/>
      <c r="HH267" s="227"/>
      <c r="HI267" s="227"/>
      <c r="HJ267" s="227"/>
      <c r="HK267" s="227"/>
      <c r="HL267" s="227"/>
      <c r="HM267" s="227"/>
      <c r="HN267" s="227"/>
      <c r="HO267" s="227"/>
      <c r="HP267" s="227"/>
      <c r="HQ267" s="227"/>
      <c r="HR267" s="227"/>
      <c r="HS267" s="227"/>
      <c r="HT267" s="227"/>
      <c r="HU267" s="227"/>
      <c r="HV267" s="227"/>
      <c r="HW267" s="227"/>
      <c r="HX267" s="227"/>
      <c r="HY267" s="227"/>
      <c r="HZ267" s="227"/>
      <c r="IA267" s="227"/>
      <c r="IB267" s="227"/>
      <c r="IC267" s="227"/>
      <c r="ID267" s="227"/>
      <c r="IE267" s="227"/>
      <c r="IF267" s="227"/>
      <c r="IG267" s="227"/>
      <c r="IH267" s="227"/>
      <c r="II267" s="227"/>
      <c r="IJ267" s="227"/>
      <c r="IK267" s="227"/>
      <c r="IL267" s="227"/>
      <c r="IM267" s="227"/>
      <c r="IN267" s="227"/>
      <c r="IO267" s="227"/>
      <c r="IP267" s="227"/>
      <c r="IQ267" s="227"/>
      <c r="IR267" s="227"/>
      <c r="IS267" s="227"/>
      <c r="IT267" s="227"/>
      <c r="IU267" s="227"/>
      <c r="IV267" s="227"/>
      <c r="IW267" s="227"/>
      <c r="IX267" s="227"/>
      <c r="IY267" s="227"/>
      <c r="IZ267" s="227"/>
      <c r="JA267" s="227"/>
      <c r="JB267" s="227"/>
      <c r="JC267" s="227"/>
      <c r="JD267" s="227"/>
      <c r="JE267" s="227"/>
      <c r="JF267" s="227"/>
      <c r="JG267" s="227"/>
      <c r="JH267" s="227"/>
      <c r="JI267" s="227"/>
      <c r="JJ267" s="227"/>
      <c r="JK267" s="227"/>
      <c r="JL267" s="227"/>
      <c r="JM267" s="227"/>
      <c r="JN267" s="227"/>
      <c r="JO267" s="227"/>
      <c r="JP267" s="227"/>
      <c r="JQ267" s="227"/>
      <c r="JR267" s="227"/>
      <c r="JS267" s="227"/>
      <c r="JT267" s="227"/>
      <c r="JU267" s="227"/>
      <c r="JV267" s="227"/>
      <c r="JW267" s="227"/>
      <c r="JX267" s="227"/>
      <c r="JY267" s="227"/>
      <c r="JZ267" s="227"/>
      <c r="KA267" s="227"/>
      <c r="KB267" s="227"/>
      <c r="KC267" s="227"/>
      <c r="KD267" s="227"/>
      <c r="KE267" s="227"/>
      <c r="KF267" s="227"/>
      <c r="KG267" s="227"/>
      <c r="KH267" s="227"/>
      <c r="KI267" s="227"/>
      <c r="KJ267" s="227"/>
      <c r="KK267" s="227"/>
      <c r="KL267" s="227"/>
      <c r="KM267" s="227"/>
      <c r="KN267" s="227"/>
      <c r="KO267" s="227"/>
      <c r="KP267" s="227"/>
      <c r="KQ267" s="227"/>
      <c r="KR267" s="227"/>
      <c r="KS267" s="227"/>
      <c r="KT267" s="227"/>
      <c r="KU267" s="227"/>
      <c r="KV267" s="227"/>
      <c r="KW267" s="479"/>
    </row>
    <row r="268" spans="1:309" s="226" customFormat="1" ht="21" customHeight="1" thickBot="1">
      <c r="A268" s="109"/>
      <c r="B268" s="112">
        <v>262</v>
      </c>
      <c r="C268" s="116"/>
      <c r="D268" s="136" t="str">
        <f t="shared" si="27"/>
        <v/>
      </c>
      <c r="E268" s="138" t="str">
        <f t="shared" si="29"/>
        <v/>
      </c>
      <c r="F268" s="138" t="str">
        <f t="shared" si="30"/>
        <v/>
      </c>
      <c r="G268" s="138" t="str">
        <f t="shared" si="31"/>
        <v/>
      </c>
      <c r="H268" s="138" t="str">
        <f t="shared" si="28"/>
        <v/>
      </c>
      <c r="I268" s="228"/>
      <c r="J268" s="228"/>
      <c r="K268" s="228"/>
      <c r="L268" s="228"/>
      <c r="M268" s="228"/>
      <c r="N268" s="228"/>
      <c r="O268" s="228"/>
      <c r="P268" s="228"/>
      <c r="Q268" s="228"/>
      <c r="R268" s="228"/>
      <c r="S268" s="228"/>
      <c r="T268" s="228"/>
      <c r="U268" s="228"/>
      <c r="V268" s="228"/>
      <c r="W268" s="228"/>
      <c r="X268" s="228"/>
      <c r="Y268" s="228"/>
      <c r="Z268" s="228"/>
      <c r="AA268" s="228"/>
      <c r="AB268" s="228"/>
      <c r="AC268" s="228"/>
      <c r="AD268" s="228"/>
      <c r="AE268" s="228"/>
      <c r="AF268" s="228"/>
      <c r="AG268" s="228"/>
      <c r="AH268" s="228"/>
      <c r="AI268" s="228"/>
      <c r="AJ268" s="228"/>
      <c r="AK268" s="228"/>
      <c r="AL268" s="228"/>
      <c r="AM268" s="228"/>
      <c r="AN268" s="228"/>
      <c r="AO268" s="228"/>
      <c r="AP268" s="228"/>
      <c r="AQ268" s="228"/>
      <c r="AR268" s="228"/>
      <c r="AS268" s="228"/>
      <c r="AT268" s="228"/>
      <c r="AU268" s="228"/>
      <c r="AV268" s="228"/>
      <c r="AW268" s="228"/>
      <c r="AX268" s="228"/>
      <c r="AY268" s="228"/>
      <c r="AZ268" s="228"/>
      <c r="BA268" s="228"/>
      <c r="BB268" s="228"/>
      <c r="BC268" s="228"/>
      <c r="BD268" s="228"/>
      <c r="BE268" s="228"/>
      <c r="BF268" s="228"/>
      <c r="BG268" s="228"/>
      <c r="BH268" s="228"/>
      <c r="BI268" s="228"/>
      <c r="BJ268" s="228"/>
      <c r="BK268" s="228"/>
      <c r="BL268" s="228"/>
      <c r="BM268" s="228"/>
      <c r="BN268" s="228"/>
      <c r="BO268" s="228"/>
      <c r="BP268" s="228"/>
      <c r="BQ268" s="228"/>
      <c r="BR268" s="228"/>
      <c r="BS268" s="228"/>
      <c r="BT268" s="228"/>
      <c r="BU268" s="228"/>
      <c r="BV268" s="228"/>
      <c r="BW268" s="228"/>
      <c r="BX268" s="228"/>
      <c r="BY268" s="228"/>
      <c r="BZ268" s="228"/>
      <c r="CA268" s="228"/>
      <c r="CB268" s="228"/>
      <c r="CC268" s="228"/>
      <c r="CD268" s="228"/>
      <c r="CE268" s="228"/>
      <c r="CF268" s="228"/>
      <c r="CG268" s="228"/>
      <c r="CH268" s="228"/>
      <c r="CI268" s="228"/>
      <c r="CJ268" s="228"/>
      <c r="CK268" s="228"/>
      <c r="CL268" s="228"/>
      <c r="CM268" s="228"/>
      <c r="CN268" s="228"/>
      <c r="CO268" s="228"/>
      <c r="CP268" s="228"/>
      <c r="CQ268" s="228"/>
      <c r="CR268" s="228"/>
      <c r="CS268" s="228"/>
      <c r="CT268" s="228"/>
      <c r="CU268" s="228"/>
      <c r="CV268" s="228"/>
      <c r="CW268" s="228"/>
      <c r="CX268" s="228"/>
      <c r="CY268" s="228"/>
      <c r="CZ268" s="228"/>
      <c r="DA268" s="228"/>
      <c r="DB268" s="228"/>
      <c r="DC268" s="228"/>
      <c r="DD268" s="228"/>
      <c r="DE268" s="228"/>
      <c r="DF268" s="228"/>
      <c r="DG268" s="228"/>
      <c r="DH268" s="228"/>
      <c r="DI268" s="228"/>
      <c r="DJ268" s="228"/>
      <c r="DK268" s="228"/>
      <c r="DL268" s="228"/>
      <c r="DM268" s="228"/>
      <c r="DN268" s="228"/>
      <c r="DO268" s="228"/>
      <c r="DP268" s="228"/>
      <c r="DQ268" s="228"/>
      <c r="DR268" s="228"/>
      <c r="DS268" s="228"/>
      <c r="DT268" s="228"/>
      <c r="DU268" s="228"/>
      <c r="DV268" s="228"/>
      <c r="DW268" s="228"/>
      <c r="DX268" s="228"/>
      <c r="DY268" s="228"/>
      <c r="DZ268" s="228"/>
      <c r="EA268" s="228"/>
      <c r="EB268" s="228"/>
      <c r="EC268" s="228"/>
      <c r="ED268" s="228"/>
      <c r="EE268" s="228"/>
      <c r="EF268" s="228"/>
      <c r="EG268" s="228"/>
      <c r="EH268" s="228"/>
      <c r="EI268" s="228"/>
      <c r="EJ268" s="228"/>
      <c r="EK268" s="228"/>
      <c r="EL268" s="228"/>
      <c r="EM268" s="228"/>
      <c r="EN268" s="228"/>
      <c r="EO268" s="228"/>
      <c r="EP268" s="228"/>
      <c r="EQ268" s="228"/>
      <c r="ER268" s="228"/>
      <c r="ES268" s="228"/>
      <c r="ET268" s="228"/>
      <c r="EU268" s="228"/>
      <c r="EV268" s="228"/>
      <c r="EW268" s="228"/>
      <c r="EX268" s="228"/>
      <c r="EY268" s="228"/>
      <c r="EZ268" s="228"/>
      <c r="FA268" s="228"/>
      <c r="FB268" s="228"/>
      <c r="FC268" s="228"/>
      <c r="FD268" s="228"/>
      <c r="FE268" s="228"/>
      <c r="FF268" s="228"/>
      <c r="FG268" s="228"/>
      <c r="FH268" s="228"/>
      <c r="FI268" s="228"/>
      <c r="FJ268" s="228"/>
      <c r="FK268" s="228"/>
      <c r="FL268" s="228"/>
      <c r="FM268" s="228"/>
      <c r="FN268" s="228"/>
      <c r="FO268" s="228"/>
      <c r="FP268" s="228"/>
      <c r="FQ268" s="228"/>
      <c r="FR268" s="228"/>
      <c r="FS268" s="228"/>
      <c r="FT268" s="228"/>
      <c r="FU268" s="228"/>
      <c r="FV268" s="228"/>
      <c r="FW268" s="228"/>
      <c r="FX268" s="228"/>
      <c r="FY268" s="228"/>
      <c r="FZ268" s="228"/>
      <c r="GA268" s="228"/>
      <c r="GB268" s="228"/>
      <c r="GC268" s="228"/>
      <c r="GD268" s="228"/>
      <c r="GE268" s="228"/>
      <c r="GF268" s="228"/>
      <c r="GG268" s="228"/>
      <c r="GH268" s="228"/>
      <c r="GI268" s="228"/>
      <c r="GJ268" s="228"/>
      <c r="GK268" s="228"/>
      <c r="GL268" s="228"/>
      <c r="GM268" s="228"/>
      <c r="GN268" s="228"/>
      <c r="GO268" s="228"/>
      <c r="GP268" s="228"/>
      <c r="GQ268" s="228"/>
      <c r="GR268" s="228"/>
      <c r="GS268" s="228"/>
      <c r="GT268" s="228"/>
      <c r="GU268" s="228"/>
      <c r="GV268" s="228"/>
      <c r="GW268" s="228"/>
      <c r="GX268" s="228"/>
      <c r="GY268" s="228"/>
      <c r="GZ268" s="228"/>
      <c r="HA268" s="228"/>
      <c r="HB268" s="228"/>
      <c r="HC268" s="228"/>
      <c r="HD268" s="228"/>
      <c r="HE268" s="228"/>
      <c r="HF268" s="228"/>
      <c r="HG268" s="228"/>
      <c r="HH268" s="228"/>
      <c r="HI268" s="228"/>
      <c r="HJ268" s="228"/>
      <c r="HK268" s="228"/>
      <c r="HL268" s="228"/>
      <c r="HM268" s="228"/>
      <c r="HN268" s="228"/>
      <c r="HO268" s="228"/>
      <c r="HP268" s="228"/>
      <c r="HQ268" s="228"/>
      <c r="HR268" s="228"/>
      <c r="HS268" s="228"/>
      <c r="HT268" s="228"/>
      <c r="HU268" s="228"/>
      <c r="HV268" s="228"/>
      <c r="HW268" s="228"/>
      <c r="HX268" s="228"/>
      <c r="HY268" s="228"/>
      <c r="HZ268" s="228"/>
      <c r="IA268" s="228"/>
      <c r="IB268" s="228"/>
      <c r="IC268" s="228"/>
      <c r="ID268" s="228"/>
      <c r="IE268" s="228"/>
      <c r="IF268" s="228"/>
      <c r="IG268" s="228"/>
      <c r="IH268" s="228"/>
      <c r="II268" s="228"/>
      <c r="IJ268" s="228"/>
      <c r="IK268" s="228"/>
      <c r="IL268" s="228"/>
      <c r="IM268" s="228"/>
      <c r="IN268" s="228"/>
      <c r="IO268" s="228"/>
      <c r="IP268" s="228"/>
      <c r="IQ268" s="228"/>
      <c r="IR268" s="228"/>
      <c r="IS268" s="228"/>
      <c r="IT268" s="228"/>
      <c r="IU268" s="228"/>
      <c r="IV268" s="228"/>
      <c r="IW268" s="228"/>
      <c r="IX268" s="228"/>
      <c r="IY268" s="228"/>
      <c r="IZ268" s="228"/>
      <c r="JA268" s="228"/>
      <c r="JB268" s="228"/>
      <c r="JC268" s="228"/>
      <c r="JD268" s="228"/>
      <c r="JE268" s="228"/>
      <c r="JF268" s="228"/>
      <c r="JG268" s="228"/>
      <c r="JH268" s="228"/>
      <c r="JI268" s="228"/>
      <c r="JJ268" s="228"/>
      <c r="JK268" s="228"/>
      <c r="JL268" s="228"/>
      <c r="JM268" s="228"/>
      <c r="JN268" s="228"/>
      <c r="JO268" s="228"/>
      <c r="JP268" s="228"/>
      <c r="JQ268" s="228"/>
      <c r="JR268" s="228"/>
      <c r="JS268" s="228"/>
      <c r="JT268" s="228"/>
      <c r="JU268" s="228"/>
      <c r="JV268" s="228"/>
      <c r="JW268" s="228"/>
      <c r="JX268" s="228"/>
      <c r="JY268" s="228"/>
      <c r="JZ268" s="228"/>
      <c r="KA268" s="228"/>
      <c r="KB268" s="228"/>
      <c r="KC268" s="228"/>
      <c r="KD268" s="228"/>
      <c r="KE268" s="228"/>
      <c r="KF268" s="228"/>
      <c r="KG268" s="228"/>
      <c r="KH268" s="228"/>
      <c r="KI268" s="228"/>
      <c r="KJ268" s="228"/>
      <c r="KK268" s="228"/>
      <c r="KL268" s="228"/>
      <c r="KM268" s="228"/>
      <c r="KN268" s="228"/>
      <c r="KO268" s="228"/>
      <c r="KP268" s="228"/>
      <c r="KQ268" s="228"/>
      <c r="KR268" s="228"/>
      <c r="KS268" s="228"/>
      <c r="KT268" s="228"/>
      <c r="KU268" s="228"/>
      <c r="KV268" s="228"/>
      <c r="KW268" s="479"/>
    </row>
    <row r="269" spans="1:309" s="226" customFormat="1" ht="21" customHeight="1">
      <c r="A269" s="109"/>
      <c r="B269" s="112">
        <v>263</v>
      </c>
      <c r="C269" s="53"/>
      <c r="D269" s="132" t="str">
        <f t="shared" si="27"/>
        <v/>
      </c>
      <c r="E269" s="132" t="str">
        <f t="shared" si="29"/>
        <v/>
      </c>
      <c r="F269" s="132" t="str">
        <f t="shared" si="30"/>
        <v/>
      </c>
      <c r="G269" s="132" t="str">
        <f t="shared" si="31"/>
        <v/>
      </c>
      <c r="H269" s="213" t="str">
        <f t="shared" si="28"/>
        <v/>
      </c>
      <c r="I269" s="227"/>
      <c r="J269" s="227"/>
      <c r="K269" s="227"/>
      <c r="L269" s="227"/>
      <c r="M269" s="227"/>
      <c r="N269" s="227"/>
      <c r="O269" s="227"/>
      <c r="P269" s="227"/>
      <c r="Q269" s="227"/>
      <c r="R269" s="227"/>
      <c r="S269" s="227"/>
      <c r="T269" s="227"/>
      <c r="U269" s="227"/>
      <c r="V269" s="227"/>
      <c r="W269" s="227"/>
      <c r="X269" s="227"/>
      <c r="Y269" s="227"/>
      <c r="Z269" s="227"/>
      <c r="AA269" s="227"/>
      <c r="AB269" s="227"/>
      <c r="AC269" s="227"/>
      <c r="AD269" s="227"/>
      <c r="AE269" s="227"/>
      <c r="AF269" s="227"/>
      <c r="AG269" s="227"/>
      <c r="AH269" s="227"/>
      <c r="AI269" s="227"/>
      <c r="AJ269" s="227"/>
      <c r="AK269" s="227"/>
      <c r="AL269" s="227"/>
      <c r="AM269" s="227"/>
      <c r="AN269" s="227"/>
      <c r="AO269" s="227"/>
      <c r="AP269" s="227"/>
      <c r="AQ269" s="227"/>
      <c r="AR269" s="227"/>
      <c r="AS269" s="227"/>
      <c r="AT269" s="227"/>
      <c r="AU269" s="227"/>
      <c r="AV269" s="227"/>
      <c r="AW269" s="227"/>
      <c r="AX269" s="227"/>
      <c r="AY269" s="227"/>
      <c r="AZ269" s="227"/>
      <c r="BA269" s="227"/>
      <c r="BB269" s="227"/>
      <c r="BC269" s="227"/>
      <c r="BD269" s="227"/>
      <c r="BE269" s="227"/>
      <c r="BF269" s="227"/>
      <c r="BG269" s="227"/>
      <c r="BH269" s="227"/>
      <c r="BI269" s="227"/>
      <c r="BJ269" s="227"/>
      <c r="BK269" s="227"/>
      <c r="BL269" s="227"/>
      <c r="BM269" s="227"/>
      <c r="BN269" s="227"/>
      <c r="BO269" s="227"/>
      <c r="BP269" s="227"/>
      <c r="BQ269" s="227"/>
      <c r="BR269" s="227"/>
      <c r="BS269" s="227"/>
      <c r="BT269" s="227"/>
      <c r="BU269" s="227"/>
      <c r="BV269" s="227"/>
      <c r="BW269" s="227"/>
      <c r="BX269" s="227"/>
      <c r="BY269" s="227"/>
      <c r="BZ269" s="227"/>
      <c r="CA269" s="227"/>
      <c r="CB269" s="227"/>
      <c r="CC269" s="227"/>
      <c r="CD269" s="227"/>
      <c r="CE269" s="227"/>
      <c r="CF269" s="227"/>
      <c r="CG269" s="227"/>
      <c r="CH269" s="227"/>
      <c r="CI269" s="227"/>
      <c r="CJ269" s="227"/>
      <c r="CK269" s="227"/>
      <c r="CL269" s="227"/>
      <c r="CM269" s="227"/>
      <c r="CN269" s="227"/>
      <c r="CO269" s="227"/>
      <c r="CP269" s="227"/>
      <c r="CQ269" s="227"/>
      <c r="CR269" s="227"/>
      <c r="CS269" s="227"/>
      <c r="CT269" s="227"/>
      <c r="CU269" s="227"/>
      <c r="CV269" s="227"/>
      <c r="CW269" s="227"/>
      <c r="CX269" s="227"/>
      <c r="CY269" s="227"/>
      <c r="CZ269" s="227"/>
      <c r="DA269" s="227"/>
      <c r="DB269" s="227"/>
      <c r="DC269" s="227"/>
      <c r="DD269" s="227"/>
      <c r="DE269" s="227"/>
      <c r="DF269" s="227"/>
      <c r="DG269" s="227"/>
      <c r="DH269" s="227"/>
      <c r="DI269" s="227"/>
      <c r="DJ269" s="227"/>
      <c r="DK269" s="227"/>
      <c r="DL269" s="227"/>
      <c r="DM269" s="227"/>
      <c r="DN269" s="227"/>
      <c r="DO269" s="227"/>
      <c r="DP269" s="227"/>
      <c r="DQ269" s="227"/>
      <c r="DR269" s="227"/>
      <c r="DS269" s="227"/>
      <c r="DT269" s="227"/>
      <c r="DU269" s="227"/>
      <c r="DV269" s="227"/>
      <c r="DW269" s="227"/>
      <c r="DX269" s="227"/>
      <c r="DY269" s="227"/>
      <c r="DZ269" s="227"/>
      <c r="EA269" s="227"/>
      <c r="EB269" s="227"/>
      <c r="EC269" s="227"/>
      <c r="ED269" s="227"/>
      <c r="EE269" s="227"/>
      <c r="EF269" s="227"/>
      <c r="EG269" s="227"/>
      <c r="EH269" s="227"/>
      <c r="EI269" s="227"/>
      <c r="EJ269" s="227"/>
      <c r="EK269" s="227"/>
      <c r="EL269" s="227"/>
      <c r="EM269" s="227"/>
      <c r="EN269" s="227"/>
      <c r="EO269" s="227"/>
      <c r="EP269" s="227"/>
      <c r="EQ269" s="227"/>
      <c r="ER269" s="227"/>
      <c r="ES269" s="227"/>
      <c r="ET269" s="227"/>
      <c r="EU269" s="227"/>
      <c r="EV269" s="227"/>
      <c r="EW269" s="227"/>
      <c r="EX269" s="227"/>
      <c r="EY269" s="227"/>
      <c r="EZ269" s="227"/>
      <c r="FA269" s="227"/>
      <c r="FB269" s="227"/>
      <c r="FC269" s="227"/>
      <c r="FD269" s="227"/>
      <c r="FE269" s="227"/>
      <c r="FF269" s="227"/>
      <c r="FG269" s="227"/>
      <c r="FH269" s="227"/>
      <c r="FI269" s="227"/>
      <c r="FJ269" s="227"/>
      <c r="FK269" s="227"/>
      <c r="FL269" s="227"/>
      <c r="FM269" s="227"/>
      <c r="FN269" s="227"/>
      <c r="FO269" s="227"/>
      <c r="FP269" s="227"/>
      <c r="FQ269" s="227"/>
      <c r="FR269" s="227"/>
      <c r="FS269" s="227"/>
      <c r="FT269" s="227"/>
      <c r="FU269" s="227"/>
      <c r="FV269" s="227"/>
      <c r="FW269" s="227"/>
      <c r="FX269" s="227"/>
      <c r="FY269" s="227"/>
      <c r="FZ269" s="227"/>
      <c r="GA269" s="227"/>
      <c r="GB269" s="227"/>
      <c r="GC269" s="227"/>
      <c r="GD269" s="227"/>
      <c r="GE269" s="227"/>
      <c r="GF269" s="227"/>
      <c r="GG269" s="227"/>
      <c r="GH269" s="227"/>
      <c r="GI269" s="227"/>
      <c r="GJ269" s="227"/>
      <c r="GK269" s="227"/>
      <c r="GL269" s="227"/>
      <c r="GM269" s="227"/>
      <c r="GN269" s="227"/>
      <c r="GO269" s="227"/>
      <c r="GP269" s="227"/>
      <c r="GQ269" s="227"/>
      <c r="GR269" s="227"/>
      <c r="GS269" s="227"/>
      <c r="GT269" s="227"/>
      <c r="GU269" s="227"/>
      <c r="GV269" s="227"/>
      <c r="GW269" s="227"/>
      <c r="GX269" s="227"/>
      <c r="GY269" s="227"/>
      <c r="GZ269" s="227"/>
      <c r="HA269" s="227"/>
      <c r="HB269" s="227"/>
      <c r="HC269" s="227"/>
      <c r="HD269" s="227"/>
      <c r="HE269" s="227"/>
      <c r="HF269" s="227"/>
      <c r="HG269" s="227"/>
      <c r="HH269" s="227"/>
      <c r="HI269" s="227"/>
      <c r="HJ269" s="227"/>
      <c r="HK269" s="227"/>
      <c r="HL269" s="227"/>
      <c r="HM269" s="227"/>
      <c r="HN269" s="227"/>
      <c r="HO269" s="227"/>
      <c r="HP269" s="227"/>
      <c r="HQ269" s="227"/>
      <c r="HR269" s="227"/>
      <c r="HS269" s="227"/>
      <c r="HT269" s="227"/>
      <c r="HU269" s="227"/>
      <c r="HV269" s="227"/>
      <c r="HW269" s="227"/>
      <c r="HX269" s="227"/>
      <c r="HY269" s="227"/>
      <c r="HZ269" s="227"/>
      <c r="IA269" s="227"/>
      <c r="IB269" s="227"/>
      <c r="IC269" s="227"/>
      <c r="ID269" s="227"/>
      <c r="IE269" s="227"/>
      <c r="IF269" s="227"/>
      <c r="IG269" s="227"/>
      <c r="IH269" s="227"/>
      <c r="II269" s="227"/>
      <c r="IJ269" s="227"/>
      <c r="IK269" s="227"/>
      <c r="IL269" s="227"/>
      <c r="IM269" s="227"/>
      <c r="IN269" s="227"/>
      <c r="IO269" s="227"/>
      <c r="IP269" s="227"/>
      <c r="IQ269" s="227"/>
      <c r="IR269" s="227"/>
      <c r="IS269" s="227"/>
      <c r="IT269" s="227"/>
      <c r="IU269" s="227"/>
      <c r="IV269" s="227"/>
      <c r="IW269" s="227"/>
      <c r="IX269" s="227"/>
      <c r="IY269" s="227"/>
      <c r="IZ269" s="227"/>
      <c r="JA269" s="227"/>
      <c r="JB269" s="227"/>
      <c r="JC269" s="227"/>
      <c r="JD269" s="227"/>
      <c r="JE269" s="227"/>
      <c r="JF269" s="227"/>
      <c r="JG269" s="227"/>
      <c r="JH269" s="227"/>
      <c r="JI269" s="227"/>
      <c r="JJ269" s="227"/>
      <c r="JK269" s="227"/>
      <c r="JL269" s="227"/>
      <c r="JM269" s="227"/>
      <c r="JN269" s="227"/>
      <c r="JO269" s="227"/>
      <c r="JP269" s="227"/>
      <c r="JQ269" s="227"/>
      <c r="JR269" s="227"/>
      <c r="JS269" s="227"/>
      <c r="JT269" s="227"/>
      <c r="JU269" s="227"/>
      <c r="JV269" s="227"/>
      <c r="JW269" s="227"/>
      <c r="JX269" s="227"/>
      <c r="JY269" s="227"/>
      <c r="JZ269" s="227"/>
      <c r="KA269" s="227"/>
      <c r="KB269" s="227"/>
      <c r="KC269" s="227"/>
      <c r="KD269" s="227"/>
      <c r="KE269" s="227"/>
      <c r="KF269" s="227"/>
      <c r="KG269" s="227"/>
      <c r="KH269" s="227"/>
      <c r="KI269" s="227"/>
      <c r="KJ269" s="227"/>
      <c r="KK269" s="227"/>
      <c r="KL269" s="227"/>
      <c r="KM269" s="227"/>
      <c r="KN269" s="227"/>
      <c r="KO269" s="227"/>
      <c r="KP269" s="227"/>
      <c r="KQ269" s="227"/>
      <c r="KR269" s="227"/>
      <c r="KS269" s="227"/>
      <c r="KT269" s="227"/>
      <c r="KU269" s="227"/>
      <c r="KV269" s="227"/>
      <c r="KW269" s="479"/>
    </row>
    <row r="270" spans="1:309" s="226" customFormat="1" ht="21" customHeight="1" thickBot="1">
      <c r="A270" s="109"/>
      <c r="B270" s="112">
        <v>264</v>
      </c>
      <c r="C270" s="116"/>
      <c r="D270" s="136" t="str">
        <f t="shared" si="27"/>
        <v/>
      </c>
      <c r="E270" s="138" t="str">
        <f t="shared" si="29"/>
        <v/>
      </c>
      <c r="F270" s="138" t="str">
        <f t="shared" si="30"/>
        <v/>
      </c>
      <c r="G270" s="138" t="str">
        <f t="shared" si="31"/>
        <v/>
      </c>
      <c r="H270" s="138" t="str">
        <f t="shared" si="28"/>
        <v/>
      </c>
      <c r="I270" s="228"/>
      <c r="J270" s="228"/>
      <c r="K270" s="228"/>
      <c r="L270" s="228"/>
      <c r="M270" s="228"/>
      <c r="N270" s="228"/>
      <c r="O270" s="228"/>
      <c r="P270" s="228"/>
      <c r="Q270" s="228"/>
      <c r="R270" s="228"/>
      <c r="S270" s="228"/>
      <c r="T270" s="228"/>
      <c r="U270" s="228"/>
      <c r="V270" s="228"/>
      <c r="W270" s="228"/>
      <c r="X270" s="228"/>
      <c r="Y270" s="228"/>
      <c r="Z270" s="228"/>
      <c r="AA270" s="228"/>
      <c r="AB270" s="228"/>
      <c r="AC270" s="228"/>
      <c r="AD270" s="228"/>
      <c r="AE270" s="228"/>
      <c r="AF270" s="228"/>
      <c r="AG270" s="228"/>
      <c r="AH270" s="228"/>
      <c r="AI270" s="228"/>
      <c r="AJ270" s="228"/>
      <c r="AK270" s="228"/>
      <c r="AL270" s="228"/>
      <c r="AM270" s="228"/>
      <c r="AN270" s="228"/>
      <c r="AO270" s="228"/>
      <c r="AP270" s="228"/>
      <c r="AQ270" s="228"/>
      <c r="AR270" s="228"/>
      <c r="AS270" s="228"/>
      <c r="AT270" s="228"/>
      <c r="AU270" s="228"/>
      <c r="AV270" s="228"/>
      <c r="AW270" s="228"/>
      <c r="AX270" s="228"/>
      <c r="AY270" s="228"/>
      <c r="AZ270" s="228"/>
      <c r="BA270" s="228"/>
      <c r="BB270" s="228"/>
      <c r="BC270" s="228"/>
      <c r="BD270" s="228"/>
      <c r="BE270" s="228"/>
      <c r="BF270" s="228"/>
      <c r="BG270" s="228"/>
      <c r="BH270" s="228"/>
      <c r="BI270" s="228"/>
      <c r="BJ270" s="228"/>
      <c r="BK270" s="228"/>
      <c r="BL270" s="228"/>
      <c r="BM270" s="228"/>
      <c r="BN270" s="228"/>
      <c r="BO270" s="228"/>
      <c r="BP270" s="228"/>
      <c r="BQ270" s="228"/>
      <c r="BR270" s="228"/>
      <c r="BS270" s="228"/>
      <c r="BT270" s="228"/>
      <c r="BU270" s="228"/>
      <c r="BV270" s="228"/>
      <c r="BW270" s="228"/>
      <c r="BX270" s="228"/>
      <c r="BY270" s="228"/>
      <c r="BZ270" s="228"/>
      <c r="CA270" s="228"/>
      <c r="CB270" s="228"/>
      <c r="CC270" s="228"/>
      <c r="CD270" s="228"/>
      <c r="CE270" s="228"/>
      <c r="CF270" s="228"/>
      <c r="CG270" s="228"/>
      <c r="CH270" s="228"/>
      <c r="CI270" s="228"/>
      <c r="CJ270" s="228"/>
      <c r="CK270" s="228"/>
      <c r="CL270" s="228"/>
      <c r="CM270" s="228"/>
      <c r="CN270" s="228"/>
      <c r="CO270" s="228"/>
      <c r="CP270" s="228"/>
      <c r="CQ270" s="228"/>
      <c r="CR270" s="228"/>
      <c r="CS270" s="228"/>
      <c r="CT270" s="228"/>
      <c r="CU270" s="228"/>
      <c r="CV270" s="228"/>
      <c r="CW270" s="228"/>
      <c r="CX270" s="228"/>
      <c r="CY270" s="228"/>
      <c r="CZ270" s="228"/>
      <c r="DA270" s="228"/>
      <c r="DB270" s="228"/>
      <c r="DC270" s="228"/>
      <c r="DD270" s="228"/>
      <c r="DE270" s="228"/>
      <c r="DF270" s="228"/>
      <c r="DG270" s="228"/>
      <c r="DH270" s="228"/>
      <c r="DI270" s="228"/>
      <c r="DJ270" s="228"/>
      <c r="DK270" s="228"/>
      <c r="DL270" s="228"/>
      <c r="DM270" s="228"/>
      <c r="DN270" s="228"/>
      <c r="DO270" s="228"/>
      <c r="DP270" s="228"/>
      <c r="DQ270" s="228"/>
      <c r="DR270" s="228"/>
      <c r="DS270" s="228"/>
      <c r="DT270" s="228"/>
      <c r="DU270" s="228"/>
      <c r="DV270" s="228"/>
      <c r="DW270" s="228"/>
      <c r="DX270" s="228"/>
      <c r="DY270" s="228"/>
      <c r="DZ270" s="228"/>
      <c r="EA270" s="228"/>
      <c r="EB270" s="228"/>
      <c r="EC270" s="228"/>
      <c r="ED270" s="228"/>
      <c r="EE270" s="228"/>
      <c r="EF270" s="228"/>
      <c r="EG270" s="228"/>
      <c r="EH270" s="228"/>
      <c r="EI270" s="228"/>
      <c r="EJ270" s="228"/>
      <c r="EK270" s="228"/>
      <c r="EL270" s="228"/>
      <c r="EM270" s="228"/>
      <c r="EN270" s="228"/>
      <c r="EO270" s="228"/>
      <c r="EP270" s="228"/>
      <c r="EQ270" s="228"/>
      <c r="ER270" s="228"/>
      <c r="ES270" s="228"/>
      <c r="ET270" s="228"/>
      <c r="EU270" s="228"/>
      <c r="EV270" s="228"/>
      <c r="EW270" s="228"/>
      <c r="EX270" s="228"/>
      <c r="EY270" s="228"/>
      <c r="EZ270" s="228"/>
      <c r="FA270" s="228"/>
      <c r="FB270" s="228"/>
      <c r="FC270" s="228"/>
      <c r="FD270" s="228"/>
      <c r="FE270" s="228"/>
      <c r="FF270" s="228"/>
      <c r="FG270" s="228"/>
      <c r="FH270" s="228"/>
      <c r="FI270" s="228"/>
      <c r="FJ270" s="228"/>
      <c r="FK270" s="228"/>
      <c r="FL270" s="228"/>
      <c r="FM270" s="228"/>
      <c r="FN270" s="228"/>
      <c r="FO270" s="228"/>
      <c r="FP270" s="228"/>
      <c r="FQ270" s="228"/>
      <c r="FR270" s="228"/>
      <c r="FS270" s="228"/>
      <c r="FT270" s="228"/>
      <c r="FU270" s="228"/>
      <c r="FV270" s="228"/>
      <c r="FW270" s="228"/>
      <c r="FX270" s="228"/>
      <c r="FY270" s="228"/>
      <c r="FZ270" s="228"/>
      <c r="GA270" s="228"/>
      <c r="GB270" s="228"/>
      <c r="GC270" s="228"/>
      <c r="GD270" s="228"/>
      <c r="GE270" s="228"/>
      <c r="GF270" s="228"/>
      <c r="GG270" s="228"/>
      <c r="GH270" s="228"/>
      <c r="GI270" s="228"/>
      <c r="GJ270" s="228"/>
      <c r="GK270" s="228"/>
      <c r="GL270" s="228"/>
      <c r="GM270" s="228"/>
      <c r="GN270" s="228"/>
      <c r="GO270" s="228"/>
      <c r="GP270" s="228"/>
      <c r="GQ270" s="228"/>
      <c r="GR270" s="228"/>
      <c r="GS270" s="228"/>
      <c r="GT270" s="228"/>
      <c r="GU270" s="228"/>
      <c r="GV270" s="228"/>
      <c r="GW270" s="228"/>
      <c r="GX270" s="228"/>
      <c r="GY270" s="228"/>
      <c r="GZ270" s="228"/>
      <c r="HA270" s="228"/>
      <c r="HB270" s="228"/>
      <c r="HC270" s="228"/>
      <c r="HD270" s="228"/>
      <c r="HE270" s="228"/>
      <c r="HF270" s="228"/>
      <c r="HG270" s="228"/>
      <c r="HH270" s="228"/>
      <c r="HI270" s="228"/>
      <c r="HJ270" s="228"/>
      <c r="HK270" s="228"/>
      <c r="HL270" s="228"/>
      <c r="HM270" s="228"/>
      <c r="HN270" s="228"/>
      <c r="HO270" s="228"/>
      <c r="HP270" s="228"/>
      <c r="HQ270" s="228"/>
      <c r="HR270" s="228"/>
      <c r="HS270" s="228"/>
      <c r="HT270" s="228"/>
      <c r="HU270" s="228"/>
      <c r="HV270" s="228"/>
      <c r="HW270" s="228"/>
      <c r="HX270" s="228"/>
      <c r="HY270" s="228"/>
      <c r="HZ270" s="228"/>
      <c r="IA270" s="228"/>
      <c r="IB270" s="228"/>
      <c r="IC270" s="228"/>
      <c r="ID270" s="228"/>
      <c r="IE270" s="228"/>
      <c r="IF270" s="228"/>
      <c r="IG270" s="228"/>
      <c r="IH270" s="228"/>
      <c r="II270" s="228"/>
      <c r="IJ270" s="228"/>
      <c r="IK270" s="228"/>
      <c r="IL270" s="228"/>
      <c r="IM270" s="228"/>
      <c r="IN270" s="228"/>
      <c r="IO270" s="228"/>
      <c r="IP270" s="228"/>
      <c r="IQ270" s="228"/>
      <c r="IR270" s="228"/>
      <c r="IS270" s="228"/>
      <c r="IT270" s="228"/>
      <c r="IU270" s="228"/>
      <c r="IV270" s="228"/>
      <c r="IW270" s="228"/>
      <c r="IX270" s="228"/>
      <c r="IY270" s="228"/>
      <c r="IZ270" s="228"/>
      <c r="JA270" s="228"/>
      <c r="JB270" s="228"/>
      <c r="JC270" s="228"/>
      <c r="JD270" s="228"/>
      <c r="JE270" s="228"/>
      <c r="JF270" s="228"/>
      <c r="JG270" s="228"/>
      <c r="JH270" s="228"/>
      <c r="JI270" s="228"/>
      <c r="JJ270" s="228"/>
      <c r="JK270" s="228"/>
      <c r="JL270" s="228"/>
      <c r="JM270" s="228"/>
      <c r="JN270" s="228"/>
      <c r="JO270" s="228"/>
      <c r="JP270" s="228"/>
      <c r="JQ270" s="228"/>
      <c r="JR270" s="228"/>
      <c r="JS270" s="228"/>
      <c r="JT270" s="228"/>
      <c r="JU270" s="228"/>
      <c r="JV270" s="228"/>
      <c r="JW270" s="228"/>
      <c r="JX270" s="228"/>
      <c r="JY270" s="228"/>
      <c r="JZ270" s="228"/>
      <c r="KA270" s="228"/>
      <c r="KB270" s="228"/>
      <c r="KC270" s="228"/>
      <c r="KD270" s="228"/>
      <c r="KE270" s="228"/>
      <c r="KF270" s="228"/>
      <c r="KG270" s="228"/>
      <c r="KH270" s="228"/>
      <c r="KI270" s="228"/>
      <c r="KJ270" s="228"/>
      <c r="KK270" s="228"/>
      <c r="KL270" s="228"/>
      <c r="KM270" s="228"/>
      <c r="KN270" s="228"/>
      <c r="KO270" s="228"/>
      <c r="KP270" s="228"/>
      <c r="KQ270" s="228"/>
      <c r="KR270" s="228"/>
      <c r="KS270" s="228"/>
      <c r="KT270" s="228"/>
      <c r="KU270" s="228"/>
      <c r="KV270" s="228"/>
      <c r="KW270" s="479"/>
    </row>
    <row r="271" spans="1:309" s="226" customFormat="1" ht="21" customHeight="1">
      <c r="A271" s="109"/>
      <c r="B271" s="112">
        <v>265</v>
      </c>
      <c r="C271" s="53"/>
      <c r="D271" s="132" t="str">
        <f t="shared" si="27"/>
        <v/>
      </c>
      <c r="E271" s="132" t="str">
        <f t="shared" si="29"/>
        <v/>
      </c>
      <c r="F271" s="132" t="str">
        <f t="shared" si="30"/>
        <v/>
      </c>
      <c r="G271" s="132" t="str">
        <f t="shared" si="31"/>
        <v/>
      </c>
      <c r="H271" s="213" t="str">
        <f t="shared" si="28"/>
        <v/>
      </c>
      <c r="I271" s="227"/>
      <c r="J271" s="227"/>
      <c r="K271" s="227"/>
      <c r="L271" s="227"/>
      <c r="M271" s="227"/>
      <c r="N271" s="227"/>
      <c r="O271" s="227"/>
      <c r="P271" s="227"/>
      <c r="Q271" s="227"/>
      <c r="R271" s="227"/>
      <c r="S271" s="227"/>
      <c r="T271" s="227"/>
      <c r="U271" s="227"/>
      <c r="V271" s="227"/>
      <c r="W271" s="227"/>
      <c r="X271" s="227"/>
      <c r="Y271" s="227"/>
      <c r="Z271" s="227"/>
      <c r="AA271" s="227"/>
      <c r="AB271" s="227"/>
      <c r="AC271" s="227"/>
      <c r="AD271" s="227"/>
      <c r="AE271" s="227"/>
      <c r="AF271" s="227"/>
      <c r="AG271" s="227"/>
      <c r="AH271" s="227"/>
      <c r="AI271" s="227"/>
      <c r="AJ271" s="227"/>
      <c r="AK271" s="227"/>
      <c r="AL271" s="227"/>
      <c r="AM271" s="227"/>
      <c r="AN271" s="227"/>
      <c r="AO271" s="227"/>
      <c r="AP271" s="227"/>
      <c r="AQ271" s="227"/>
      <c r="AR271" s="227"/>
      <c r="AS271" s="227"/>
      <c r="AT271" s="227"/>
      <c r="AU271" s="227"/>
      <c r="AV271" s="227"/>
      <c r="AW271" s="227"/>
      <c r="AX271" s="227"/>
      <c r="AY271" s="227"/>
      <c r="AZ271" s="227"/>
      <c r="BA271" s="227"/>
      <c r="BB271" s="227"/>
      <c r="BC271" s="227"/>
      <c r="BD271" s="227"/>
      <c r="BE271" s="227"/>
      <c r="BF271" s="227"/>
      <c r="BG271" s="227"/>
      <c r="BH271" s="227"/>
      <c r="BI271" s="227"/>
      <c r="BJ271" s="227"/>
      <c r="BK271" s="227"/>
      <c r="BL271" s="227"/>
      <c r="BM271" s="227"/>
      <c r="BN271" s="227"/>
      <c r="BO271" s="227"/>
      <c r="BP271" s="227"/>
      <c r="BQ271" s="227"/>
      <c r="BR271" s="227"/>
      <c r="BS271" s="227"/>
      <c r="BT271" s="227"/>
      <c r="BU271" s="227"/>
      <c r="BV271" s="227"/>
      <c r="BW271" s="227"/>
      <c r="BX271" s="227"/>
      <c r="BY271" s="227"/>
      <c r="BZ271" s="227"/>
      <c r="CA271" s="227"/>
      <c r="CB271" s="227"/>
      <c r="CC271" s="227"/>
      <c r="CD271" s="227"/>
      <c r="CE271" s="227"/>
      <c r="CF271" s="227"/>
      <c r="CG271" s="227"/>
      <c r="CH271" s="227"/>
      <c r="CI271" s="227"/>
      <c r="CJ271" s="227"/>
      <c r="CK271" s="227"/>
      <c r="CL271" s="227"/>
      <c r="CM271" s="227"/>
      <c r="CN271" s="227"/>
      <c r="CO271" s="227"/>
      <c r="CP271" s="227"/>
      <c r="CQ271" s="227"/>
      <c r="CR271" s="227"/>
      <c r="CS271" s="227"/>
      <c r="CT271" s="227"/>
      <c r="CU271" s="227"/>
      <c r="CV271" s="227"/>
      <c r="CW271" s="227"/>
      <c r="CX271" s="227"/>
      <c r="CY271" s="227"/>
      <c r="CZ271" s="227"/>
      <c r="DA271" s="227"/>
      <c r="DB271" s="227"/>
      <c r="DC271" s="227"/>
      <c r="DD271" s="227"/>
      <c r="DE271" s="227"/>
      <c r="DF271" s="227"/>
      <c r="DG271" s="227"/>
      <c r="DH271" s="227"/>
      <c r="DI271" s="227"/>
      <c r="DJ271" s="227"/>
      <c r="DK271" s="227"/>
      <c r="DL271" s="227"/>
      <c r="DM271" s="227"/>
      <c r="DN271" s="227"/>
      <c r="DO271" s="227"/>
      <c r="DP271" s="227"/>
      <c r="DQ271" s="227"/>
      <c r="DR271" s="227"/>
      <c r="DS271" s="227"/>
      <c r="DT271" s="227"/>
      <c r="DU271" s="227"/>
      <c r="DV271" s="227"/>
      <c r="DW271" s="227"/>
      <c r="DX271" s="227"/>
      <c r="DY271" s="227"/>
      <c r="DZ271" s="227"/>
      <c r="EA271" s="227"/>
      <c r="EB271" s="227"/>
      <c r="EC271" s="227"/>
      <c r="ED271" s="227"/>
      <c r="EE271" s="227"/>
      <c r="EF271" s="227"/>
      <c r="EG271" s="227"/>
      <c r="EH271" s="227"/>
      <c r="EI271" s="227"/>
      <c r="EJ271" s="227"/>
      <c r="EK271" s="227"/>
      <c r="EL271" s="227"/>
      <c r="EM271" s="227"/>
      <c r="EN271" s="227"/>
      <c r="EO271" s="227"/>
      <c r="EP271" s="227"/>
      <c r="EQ271" s="227"/>
      <c r="ER271" s="227"/>
      <c r="ES271" s="227"/>
      <c r="ET271" s="227"/>
      <c r="EU271" s="227"/>
      <c r="EV271" s="227"/>
      <c r="EW271" s="227"/>
      <c r="EX271" s="227"/>
      <c r="EY271" s="227"/>
      <c r="EZ271" s="227"/>
      <c r="FA271" s="227"/>
      <c r="FB271" s="227"/>
      <c r="FC271" s="227"/>
      <c r="FD271" s="227"/>
      <c r="FE271" s="227"/>
      <c r="FF271" s="227"/>
      <c r="FG271" s="227"/>
      <c r="FH271" s="227"/>
      <c r="FI271" s="227"/>
      <c r="FJ271" s="227"/>
      <c r="FK271" s="227"/>
      <c r="FL271" s="227"/>
      <c r="FM271" s="227"/>
      <c r="FN271" s="227"/>
      <c r="FO271" s="227"/>
      <c r="FP271" s="227"/>
      <c r="FQ271" s="227"/>
      <c r="FR271" s="227"/>
      <c r="FS271" s="227"/>
      <c r="FT271" s="227"/>
      <c r="FU271" s="227"/>
      <c r="FV271" s="227"/>
      <c r="FW271" s="227"/>
      <c r="FX271" s="227"/>
      <c r="FY271" s="227"/>
      <c r="FZ271" s="227"/>
      <c r="GA271" s="227"/>
      <c r="GB271" s="227"/>
      <c r="GC271" s="227"/>
      <c r="GD271" s="227"/>
      <c r="GE271" s="227"/>
      <c r="GF271" s="227"/>
      <c r="GG271" s="227"/>
      <c r="GH271" s="227"/>
      <c r="GI271" s="227"/>
      <c r="GJ271" s="227"/>
      <c r="GK271" s="227"/>
      <c r="GL271" s="227"/>
      <c r="GM271" s="227"/>
      <c r="GN271" s="227"/>
      <c r="GO271" s="227"/>
      <c r="GP271" s="227"/>
      <c r="GQ271" s="227"/>
      <c r="GR271" s="227"/>
      <c r="GS271" s="227"/>
      <c r="GT271" s="227"/>
      <c r="GU271" s="227"/>
      <c r="GV271" s="227"/>
      <c r="GW271" s="227"/>
      <c r="GX271" s="227"/>
      <c r="GY271" s="227"/>
      <c r="GZ271" s="227"/>
      <c r="HA271" s="227"/>
      <c r="HB271" s="227"/>
      <c r="HC271" s="227"/>
      <c r="HD271" s="227"/>
      <c r="HE271" s="227"/>
      <c r="HF271" s="227"/>
      <c r="HG271" s="227"/>
      <c r="HH271" s="227"/>
      <c r="HI271" s="227"/>
      <c r="HJ271" s="227"/>
      <c r="HK271" s="227"/>
      <c r="HL271" s="227"/>
      <c r="HM271" s="227"/>
      <c r="HN271" s="227"/>
      <c r="HO271" s="227"/>
      <c r="HP271" s="227"/>
      <c r="HQ271" s="227"/>
      <c r="HR271" s="227"/>
      <c r="HS271" s="227"/>
      <c r="HT271" s="227"/>
      <c r="HU271" s="227"/>
      <c r="HV271" s="227"/>
      <c r="HW271" s="227"/>
      <c r="HX271" s="227"/>
      <c r="HY271" s="227"/>
      <c r="HZ271" s="227"/>
      <c r="IA271" s="227"/>
      <c r="IB271" s="227"/>
      <c r="IC271" s="227"/>
      <c r="ID271" s="227"/>
      <c r="IE271" s="227"/>
      <c r="IF271" s="227"/>
      <c r="IG271" s="227"/>
      <c r="IH271" s="227"/>
      <c r="II271" s="227"/>
      <c r="IJ271" s="227"/>
      <c r="IK271" s="227"/>
      <c r="IL271" s="227"/>
      <c r="IM271" s="227"/>
      <c r="IN271" s="227"/>
      <c r="IO271" s="227"/>
      <c r="IP271" s="227"/>
      <c r="IQ271" s="227"/>
      <c r="IR271" s="227"/>
      <c r="IS271" s="227"/>
      <c r="IT271" s="227"/>
      <c r="IU271" s="227"/>
      <c r="IV271" s="227"/>
      <c r="IW271" s="227"/>
      <c r="IX271" s="227"/>
      <c r="IY271" s="227"/>
      <c r="IZ271" s="227"/>
      <c r="JA271" s="227"/>
      <c r="JB271" s="227"/>
      <c r="JC271" s="227"/>
      <c r="JD271" s="227"/>
      <c r="JE271" s="227"/>
      <c r="JF271" s="227"/>
      <c r="JG271" s="227"/>
      <c r="JH271" s="227"/>
      <c r="JI271" s="227"/>
      <c r="JJ271" s="227"/>
      <c r="JK271" s="227"/>
      <c r="JL271" s="227"/>
      <c r="JM271" s="227"/>
      <c r="JN271" s="227"/>
      <c r="JO271" s="227"/>
      <c r="JP271" s="227"/>
      <c r="JQ271" s="227"/>
      <c r="JR271" s="227"/>
      <c r="JS271" s="227"/>
      <c r="JT271" s="227"/>
      <c r="JU271" s="227"/>
      <c r="JV271" s="227"/>
      <c r="JW271" s="227"/>
      <c r="JX271" s="227"/>
      <c r="JY271" s="227"/>
      <c r="JZ271" s="227"/>
      <c r="KA271" s="227"/>
      <c r="KB271" s="227"/>
      <c r="KC271" s="227"/>
      <c r="KD271" s="227"/>
      <c r="KE271" s="227"/>
      <c r="KF271" s="227"/>
      <c r="KG271" s="227"/>
      <c r="KH271" s="227"/>
      <c r="KI271" s="227"/>
      <c r="KJ271" s="227"/>
      <c r="KK271" s="227"/>
      <c r="KL271" s="227"/>
      <c r="KM271" s="227"/>
      <c r="KN271" s="227"/>
      <c r="KO271" s="227"/>
      <c r="KP271" s="227"/>
      <c r="KQ271" s="227"/>
      <c r="KR271" s="227"/>
      <c r="KS271" s="227"/>
      <c r="KT271" s="227"/>
      <c r="KU271" s="227"/>
      <c r="KV271" s="227"/>
      <c r="KW271" s="479"/>
    </row>
    <row r="272" spans="1:309" s="226" customFormat="1" ht="21" customHeight="1" thickBot="1">
      <c r="A272" s="109"/>
      <c r="B272" s="112">
        <v>266</v>
      </c>
      <c r="C272" s="116"/>
      <c r="D272" s="136" t="str">
        <f t="shared" si="27"/>
        <v/>
      </c>
      <c r="E272" s="138" t="str">
        <f t="shared" si="29"/>
        <v/>
      </c>
      <c r="F272" s="138" t="str">
        <f t="shared" si="30"/>
        <v/>
      </c>
      <c r="G272" s="138" t="str">
        <f t="shared" si="31"/>
        <v/>
      </c>
      <c r="H272" s="138" t="str">
        <f t="shared" si="28"/>
        <v/>
      </c>
      <c r="I272" s="228"/>
      <c r="J272" s="228"/>
      <c r="K272" s="228"/>
      <c r="L272" s="228"/>
      <c r="M272" s="228"/>
      <c r="N272" s="228"/>
      <c r="O272" s="228"/>
      <c r="P272" s="228"/>
      <c r="Q272" s="228"/>
      <c r="R272" s="228"/>
      <c r="S272" s="228"/>
      <c r="T272" s="228"/>
      <c r="U272" s="228"/>
      <c r="V272" s="228"/>
      <c r="W272" s="228"/>
      <c r="X272" s="228"/>
      <c r="Y272" s="228"/>
      <c r="Z272" s="228"/>
      <c r="AA272" s="228"/>
      <c r="AB272" s="228"/>
      <c r="AC272" s="228"/>
      <c r="AD272" s="228"/>
      <c r="AE272" s="228"/>
      <c r="AF272" s="228"/>
      <c r="AG272" s="228"/>
      <c r="AH272" s="228"/>
      <c r="AI272" s="228"/>
      <c r="AJ272" s="228"/>
      <c r="AK272" s="228"/>
      <c r="AL272" s="228"/>
      <c r="AM272" s="228"/>
      <c r="AN272" s="228"/>
      <c r="AO272" s="228"/>
      <c r="AP272" s="228"/>
      <c r="AQ272" s="228"/>
      <c r="AR272" s="228"/>
      <c r="AS272" s="228"/>
      <c r="AT272" s="228"/>
      <c r="AU272" s="228"/>
      <c r="AV272" s="228"/>
      <c r="AW272" s="228"/>
      <c r="AX272" s="228"/>
      <c r="AY272" s="228"/>
      <c r="AZ272" s="228"/>
      <c r="BA272" s="228"/>
      <c r="BB272" s="228"/>
      <c r="BC272" s="228"/>
      <c r="BD272" s="228"/>
      <c r="BE272" s="228"/>
      <c r="BF272" s="228"/>
      <c r="BG272" s="228"/>
      <c r="BH272" s="228"/>
      <c r="BI272" s="228"/>
      <c r="BJ272" s="228"/>
      <c r="BK272" s="228"/>
      <c r="BL272" s="228"/>
      <c r="BM272" s="228"/>
      <c r="BN272" s="228"/>
      <c r="BO272" s="228"/>
      <c r="BP272" s="228"/>
      <c r="BQ272" s="228"/>
      <c r="BR272" s="228"/>
      <c r="BS272" s="228"/>
      <c r="BT272" s="228"/>
      <c r="BU272" s="228"/>
      <c r="BV272" s="228"/>
      <c r="BW272" s="228"/>
      <c r="BX272" s="228"/>
      <c r="BY272" s="228"/>
      <c r="BZ272" s="228"/>
      <c r="CA272" s="228"/>
      <c r="CB272" s="228"/>
      <c r="CC272" s="228"/>
      <c r="CD272" s="228"/>
      <c r="CE272" s="228"/>
      <c r="CF272" s="228"/>
      <c r="CG272" s="228"/>
      <c r="CH272" s="228"/>
      <c r="CI272" s="228"/>
      <c r="CJ272" s="228"/>
      <c r="CK272" s="228"/>
      <c r="CL272" s="228"/>
      <c r="CM272" s="228"/>
      <c r="CN272" s="228"/>
      <c r="CO272" s="228"/>
      <c r="CP272" s="228"/>
      <c r="CQ272" s="228"/>
      <c r="CR272" s="228"/>
      <c r="CS272" s="228"/>
      <c r="CT272" s="228"/>
      <c r="CU272" s="228"/>
      <c r="CV272" s="228"/>
      <c r="CW272" s="228"/>
      <c r="CX272" s="228"/>
      <c r="CY272" s="228"/>
      <c r="CZ272" s="228"/>
      <c r="DA272" s="228"/>
      <c r="DB272" s="228"/>
      <c r="DC272" s="228"/>
      <c r="DD272" s="228"/>
      <c r="DE272" s="228"/>
      <c r="DF272" s="228"/>
      <c r="DG272" s="228"/>
      <c r="DH272" s="228"/>
      <c r="DI272" s="228"/>
      <c r="DJ272" s="228"/>
      <c r="DK272" s="228"/>
      <c r="DL272" s="228"/>
      <c r="DM272" s="228"/>
      <c r="DN272" s="228"/>
      <c r="DO272" s="228"/>
      <c r="DP272" s="228"/>
      <c r="DQ272" s="228"/>
      <c r="DR272" s="228"/>
      <c r="DS272" s="228"/>
      <c r="DT272" s="228"/>
      <c r="DU272" s="228"/>
      <c r="DV272" s="228"/>
      <c r="DW272" s="228"/>
      <c r="DX272" s="228"/>
      <c r="DY272" s="228"/>
      <c r="DZ272" s="228"/>
      <c r="EA272" s="228"/>
      <c r="EB272" s="228"/>
      <c r="EC272" s="228"/>
      <c r="ED272" s="228"/>
      <c r="EE272" s="228"/>
      <c r="EF272" s="228"/>
      <c r="EG272" s="228"/>
      <c r="EH272" s="228"/>
      <c r="EI272" s="228"/>
      <c r="EJ272" s="228"/>
      <c r="EK272" s="228"/>
      <c r="EL272" s="228"/>
      <c r="EM272" s="228"/>
      <c r="EN272" s="228"/>
      <c r="EO272" s="228"/>
      <c r="EP272" s="228"/>
      <c r="EQ272" s="228"/>
      <c r="ER272" s="228"/>
      <c r="ES272" s="228"/>
      <c r="ET272" s="228"/>
      <c r="EU272" s="228"/>
      <c r="EV272" s="228"/>
      <c r="EW272" s="228"/>
      <c r="EX272" s="228"/>
      <c r="EY272" s="228"/>
      <c r="EZ272" s="228"/>
      <c r="FA272" s="228"/>
      <c r="FB272" s="228"/>
      <c r="FC272" s="228"/>
      <c r="FD272" s="228"/>
      <c r="FE272" s="228"/>
      <c r="FF272" s="228"/>
      <c r="FG272" s="228"/>
      <c r="FH272" s="228"/>
      <c r="FI272" s="228"/>
      <c r="FJ272" s="228"/>
      <c r="FK272" s="228"/>
      <c r="FL272" s="228"/>
      <c r="FM272" s="228"/>
      <c r="FN272" s="228"/>
      <c r="FO272" s="228"/>
      <c r="FP272" s="228"/>
      <c r="FQ272" s="228"/>
      <c r="FR272" s="228"/>
      <c r="FS272" s="228"/>
      <c r="FT272" s="228"/>
      <c r="FU272" s="228"/>
      <c r="FV272" s="228"/>
      <c r="FW272" s="228"/>
      <c r="FX272" s="228"/>
      <c r="FY272" s="228"/>
      <c r="FZ272" s="228"/>
      <c r="GA272" s="228"/>
      <c r="GB272" s="228"/>
      <c r="GC272" s="228"/>
      <c r="GD272" s="228"/>
      <c r="GE272" s="228"/>
      <c r="GF272" s="228"/>
      <c r="GG272" s="228"/>
      <c r="GH272" s="228"/>
      <c r="GI272" s="228"/>
      <c r="GJ272" s="228"/>
      <c r="GK272" s="228"/>
      <c r="GL272" s="228"/>
      <c r="GM272" s="228"/>
      <c r="GN272" s="228"/>
      <c r="GO272" s="228"/>
      <c r="GP272" s="228"/>
      <c r="GQ272" s="228"/>
      <c r="GR272" s="228"/>
      <c r="GS272" s="228"/>
      <c r="GT272" s="228"/>
      <c r="GU272" s="228"/>
      <c r="GV272" s="228"/>
      <c r="GW272" s="228"/>
      <c r="GX272" s="228"/>
      <c r="GY272" s="228"/>
      <c r="GZ272" s="228"/>
      <c r="HA272" s="228"/>
      <c r="HB272" s="228"/>
      <c r="HC272" s="228"/>
      <c r="HD272" s="228"/>
      <c r="HE272" s="228"/>
      <c r="HF272" s="228"/>
      <c r="HG272" s="228"/>
      <c r="HH272" s="228"/>
      <c r="HI272" s="228"/>
      <c r="HJ272" s="228"/>
      <c r="HK272" s="228"/>
      <c r="HL272" s="228"/>
      <c r="HM272" s="228"/>
      <c r="HN272" s="228"/>
      <c r="HO272" s="228"/>
      <c r="HP272" s="228"/>
      <c r="HQ272" s="228"/>
      <c r="HR272" s="228"/>
      <c r="HS272" s="228"/>
      <c r="HT272" s="228"/>
      <c r="HU272" s="228"/>
      <c r="HV272" s="228"/>
      <c r="HW272" s="228"/>
      <c r="HX272" s="228"/>
      <c r="HY272" s="228"/>
      <c r="HZ272" s="228"/>
      <c r="IA272" s="228"/>
      <c r="IB272" s="228"/>
      <c r="IC272" s="228"/>
      <c r="ID272" s="228"/>
      <c r="IE272" s="228"/>
      <c r="IF272" s="228"/>
      <c r="IG272" s="228"/>
      <c r="IH272" s="228"/>
      <c r="II272" s="228"/>
      <c r="IJ272" s="228"/>
      <c r="IK272" s="228"/>
      <c r="IL272" s="228"/>
      <c r="IM272" s="228"/>
      <c r="IN272" s="228"/>
      <c r="IO272" s="228"/>
      <c r="IP272" s="228"/>
      <c r="IQ272" s="228"/>
      <c r="IR272" s="228"/>
      <c r="IS272" s="228"/>
      <c r="IT272" s="228"/>
      <c r="IU272" s="228"/>
      <c r="IV272" s="228"/>
      <c r="IW272" s="228"/>
      <c r="IX272" s="228"/>
      <c r="IY272" s="228"/>
      <c r="IZ272" s="228"/>
      <c r="JA272" s="228"/>
      <c r="JB272" s="228"/>
      <c r="JC272" s="228"/>
      <c r="JD272" s="228"/>
      <c r="JE272" s="228"/>
      <c r="JF272" s="228"/>
      <c r="JG272" s="228"/>
      <c r="JH272" s="228"/>
      <c r="JI272" s="228"/>
      <c r="JJ272" s="228"/>
      <c r="JK272" s="228"/>
      <c r="JL272" s="228"/>
      <c r="JM272" s="228"/>
      <c r="JN272" s="228"/>
      <c r="JO272" s="228"/>
      <c r="JP272" s="228"/>
      <c r="JQ272" s="228"/>
      <c r="JR272" s="228"/>
      <c r="JS272" s="228"/>
      <c r="JT272" s="228"/>
      <c r="JU272" s="228"/>
      <c r="JV272" s="228"/>
      <c r="JW272" s="228"/>
      <c r="JX272" s="228"/>
      <c r="JY272" s="228"/>
      <c r="JZ272" s="228"/>
      <c r="KA272" s="228"/>
      <c r="KB272" s="228"/>
      <c r="KC272" s="228"/>
      <c r="KD272" s="228"/>
      <c r="KE272" s="228"/>
      <c r="KF272" s="228"/>
      <c r="KG272" s="228"/>
      <c r="KH272" s="228"/>
      <c r="KI272" s="228"/>
      <c r="KJ272" s="228"/>
      <c r="KK272" s="228"/>
      <c r="KL272" s="228"/>
      <c r="KM272" s="228"/>
      <c r="KN272" s="228"/>
      <c r="KO272" s="228"/>
      <c r="KP272" s="228"/>
      <c r="KQ272" s="228"/>
      <c r="KR272" s="228"/>
      <c r="KS272" s="228"/>
      <c r="KT272" s="228"/>
      <c r="KU272" s="228"/>
      <c r="KV272" s="228"/>
      <c r="KW272" s="479"/>
    </row>
    <row r="273" spans="1:309" s="226" customFormat="1" ht="21" customHeight="1">
      <c r="A273" s="109"/>
      <c r="B273" s="112">
        <v>267</v>
      </c>
      <c r="C273" s="53"/>
      <c r="D273" s="132" t="str">
        <f t="shared" si="27"/>
        <v/>
      </c>
      <c r="E273" s="132" t="str">
        <f t="shared" si="29"/>
        <v/>
      </c>
      <c r="F273" s="132" t="str">
        <f t="shared" si="30"/>
        <v/>
      </c>
      <c r="G273" s="132" t="str">
        <f t="shared" si="31"/>
        <v/>
      </c>
      <c r="H273" s="213" t="str">
        <f t="shared" si="28"/>
        <v/>
      </c>
      <c r="I273" s="227"/>
      <c r="J273" s="227"/>
      <c r="K273" s="227"/>
      <c r="L273" s="227"/>
      <c r="M273" s="227"/>
      <c r="N273" s="227"/>
      <c r="O273" s="227"/>
      <c r="P273" s="227"/>
      <c r="Q273" s="227"/>
      <c r="R273" s="227"/>
      <c r="S273" s="227"/>
      <c r="T273" s="227"/>
      <c r="U273" s="227"/>
      <c r="V273" s="227"/>
      <c r="W273" s="227"/>
      <c r="X273" s="227"/>
      <c r="Y273" s="227"/>
      <c r="Z273" s="227"/>
      <c r="AA273" s="227"/>
      <c r="AB273" s="227"/>
      <c r="AC273" s="227"/>
      <c r="AD273" s="227"/>
      <c r="AE273" s="227"/>
      <c r="AF273" s="227"/>
      <c r="AG273" s="227"/>
      <c r="AH273" s="227"/>
      <c r="AI273" s="227"/>
      <c r="AJ273" s="227"/>
      <c r="AK273" s="227"/>
      <c r="AL273" s="227"/>
      <c r="AM273" s="227"/>
      <c r="AN273" s="227"/>
      <c r="AO273" s="227"/>
      <c r="AP273" s="227"/>
      <c r="AQ273" s="227"/>
      <c r="AR273" s="227"/>
      <c r="AS273" s="227"/>
      <c r="AT273" s="227"/>
      <c r="AU273" s="227"/>
      <c r="AV273" s="227"/>
      <c r="AW273" s="227"/>
      <c r="AX273" s="227"/>
      <c r="AY273" s="227"/>
      <c r="AZ273" s="227"/>
      <c r="BA273" s="227"/>
      <c r="BB273" s="227"/>
      <c r="BC273" s="227"/>
      <c r="BD273" s="227"/>
      <c r="BE273" s="227"/>
      <c r="BF273" s="227"/>
      <c r="BG273" s="227"/>
      <c r="BH273" s="227"/>
      <c r="BI273" s="227"/>
      <c r="BJ273" s="227"/>
      <c r="BK273" s="227"/>
      <c r="BL273" s="227"/>
      <c r="BM273" s="227"/>
      <c r="BN273" s="227"/>
      <c r="BO273" s="227"/>
      <c r="BP273" s="227"/>
      <c r="BQ273" s="227"/>
      <c r="BR273" s="227"/>
      <c r="BS273" s="227"/>
      <c r="BT273" s="227"/>
      <c r="BU273" s="227"/>
      <c r="BV273" s="227"/>
      <c r="BW273" s="227"/>
      <c r="BX273" s="227"/>
      <c r="BY273" s="227"/>
      <c r="BZ273" s="227"/>
      <c r="CA273" s="227"/>
      <c r="CB273" s="227"/>
      <c r="CC273" s="227"/>
      <c r="CD273" s="227"/>
      <c r="CE273" s="227"/>
      <c r="CF273" s="227"/>
      <c r="CG273" s="227"/>
      <c r="CH273" s="227"/>
      <c r="CI273" s="227"/>
      <c r="CJ273" s="227"/>
      <c r="CK273" s="227"/>
      <c r="CL273" s="227"/>
      <c r="CM273" s="227"/>
      <c r="CN273" s="227"/>
      <c r="CO273" s="227"/>
      <c r="CP273" s="227"/>
      <c r="CQ273" s="227"/>
      <c r="CR273" s="227"/>
      <c r="CS273" s="227"/>
      <c r="CT273" s="227"/>
      <c r="CU273" s="227"/>
      <c r="CV273" s="227"/>
      <c r="CW273" s="227"/>
      <c r="CX273" s="227"/>
      <c r="CY273" s="227"/>
      <c r="CZ273" s="227"/>
      <c r="DA273" s="227"/>
      <c r="DB273" s="227"/>
      <c r="DC273" s="227"/>
      <c r="DD273" s="227"/>
      <c r="DE273" s="227"/>
      <c r="DF273" s="227"/>
      <c r="DG273" s="227"/>
      <c r="DH273" s="227"/>
      <c r="DI273" s="227"/>
      <c r="DJ273" s="227"/>
      <c r="DK273" s="227"/>
      <c r="DL273" s="227"/>
      <c r="DM273" s="227"/>
      <c r="DN273" s="227"/>
      <c r="DO273" s="227"/>
      <c r="DP273" s="227"/>
      <c r="DQ273" s="227"/>
      <c r="DR273" s="227"/>
      <c r="DS273" s="227"/>
      <c r="DT273" s="227"/>
      <c r="DU273" s="227"/>
      <c r="DV273" s="227"/>
      <c r="DW273" s="227"/>
      <c r="DX273" s="227"/>
      <c r="DY273" s="227"/>
      <c r="DZ273" s="227"/>
      <c r="EA273" s="227"/>
      <c r="EB273" s="227"/>
      <c r="EC273" s="227"/>
      <c r="ED273" s="227"/>
      <c r="EE273" s="227"/>
      <c r="EF273" s="227"/>
      <c r="EG273" s="227"/>
      <c r="EH273" s="227"/>
      <c r="EI273" s="227"/>
      <c r="EJ273" s="227"/>
      <c r="EK273" s="227"/>
      <c r="EL273" s="227"/>
      <c r="EM273" s="227"/>
      <c r="EN273" s="227"/>
      <c r="EO273" s="227"/>
      <c r="EP273" s="227"/>
      <c r="EQ273" s="227"/>
      <c r="ER273" s="227"/>
      <c r="ES273" s="227"/>
      <c r="ET273" s="227"/>
      <c r="EU273" s="227"/>
      <c r="EV273" s="227"/>
      <c r="EW273" s="227"/>
      <c r="EX273" s="227"/>
      <c r="EY273" s="227"/>
      <c r="EZ273" s="227"/>
      <c r="FA273" s="227"/>
      <c r="FB273" s="227"/>
      <c r="FC273" s="227"/>
      <c r="FD273" s="227"/>
      <c r="FE273" s="227"/>
      <c r="FF273" s="227"/>
      <c r="FG273" s="227"/>
      <c r="FH273" s="227"/>
      <c r="FI273" s="227"/>
      <c r="FJ273" s="227"/>
      <c r="FK273" s="227"/>
      <c r="FL273" s="227"/>
      <c r="FM273" s="227"/>
      <c r="FN273" s="227"/>
      <c r="FO273" s="227"/>
      <c r="FP273" s="227"/>
      <c r="FQ273" s="227"/>
      <c r="FR273" s="227"/>
      <c r="FS273" s="227"/>
      <c r="FT273" s="227"/>
      <c r="FU273" s="227"/>
      <c r="FV273" s="227"/>
      <c r="FW273" s="227"/>
      <c r="FX273" s="227"/>
      <c r="FY273" s="227"/>
      <c r="FZ273" s="227"/>
      <c r="GA273" s="227"/>
      <c r="GB273" s="227"/>
      <c r="GC273" s="227"/>
      <c r="GD273" s="227"/>
      <c r="GE273" s="227"/>
      <c r="GF273" s="227"/>
      <c r="GG273" s="227"/>
      <c r="GH273" s="227"/>
      <c r="GI273" s="227"/>
      <c r="GJ273" s="227"/>
      <c r="GK273" s="227"/>
      <c r="GL273" s="227"/>
      <c r="GM273" s="227"/>
      <c r="GN273" s="227"/>
      <c r="GO273" s="227"/>
      <c r="GP273" s="227"/>
      <c r="GQ273" s="227"/>
      <c r="GR273" s="227"/>
      <c r="GS273" s="227"/>
      <c r="GT273" s="227"/>
      <c r="GU273" s="227"/>
      <c r="GV273" s="227"/>
      <c r="GW273" s="227"/>
      <c r="GX273" s="227"/>
      <c r="GY273" s="227"/>
      <c r="GZ273" s="227"/>
      <c r="HA273" s="227"/>
      <c r="HB273" s="227"/>
      <c r="HC273" s="227"/>
      <c r="HD273" s="227"/>
      <c r="HE273" s="227"/>
      <c r="HF273" s="227"/>
      <c r="HG273" s="227"/>
      <c r="HH273" s="227"/>
      <c r="HI273" s="227"/>
      <c r="HJ273" s="227"/>
      <c r="HK273" s="227"/>
      <c r="HL273" s="227"/>
      <c r="HM273" s="227"/>
      <c r="HN273" s="227"/>
      <c r="HO273" s="227"/>
      <c r="HP273" s="227"/>
      <c r="HQ273" s="227"/>
      <c r="HR273" s="227"/>
      <c r="HS273" s="227"/>
      <c r="HT273" s="227"/>
      <c r="HU273" s="227"/>
      <c r="HV273" s="227"/>
      <c r="HW273" s="227"/>
      <c r="HX273" s="227"/>
      <c r="HY273" s="227"/>
      <c r="HZ273" s="227"/>
      <c r="IA273" s="227"/>
      <c r="IB273" s="227"/>
      <c r="IC273" s="227"/>
      <c r="ID273" s="227"/>
      <c r="IE273" s="227"/>
      <c r="IF273" s="227"/>
      <c r="IG273" s="227"/>
      <c r="IH273" s="227"/>
      <c r="II273" s="227"/>
      <c r="IJ273" s="227"/>
      <c r="IK273" s="227"/>
      <c r="IL273" s="227"/>
      <c r="IM273" s="227"/>
      <c r="IN273" s="227"/>
      <c r="IO273" s="227"/>
      <c r="IP273" s="227"/>
      <c r="IQ273" s="227"/>
      <c r="IR273" s="227"/>
      <c r="IS273" s="227"/>
      <c r="IT273" s="227"/>
      <c r="IU273" s="227"/>
      <c r="IV273" s="227"/>
      <c r="IW273" s="227"/>
      <c r="IX273" s="227"/>
      <c r="IY273" s="227"/>
      <c r="IZ273" s="227"/>
      <c r="JA273" s="227"/>
      <c r="JB273" s="227"/>
      <c r="JC273" s="227"/>
      <c r="JD273" s="227"/>
      <c r="JE273" s="227"/>
      <c r="JF273" s="227"/>
      <c r="JG273" s="227"/>
      <c r="JH273" s="227"/>
      <c r="JI273" s="227"/>
      <c r="JJ273" s="227"/>
      <c r="JK273" s="227"/>
      <c r="JL273" s="227"/>
      <c r="JM273" s="227"/>
      <c r="JN273" s="227"/>
      <c r="JO273" s="227"/>
      <c r="JP273" s="227"/>
      <c r="JQ273" s="227"/>
      <c r="JR273" s="227"/>
      <c r="JS273" s="227"/>
      <c r="JT273" s="227"/>
      <c r="JU273" s="227"/>
      <c r="JV273" s="227"/>
      <c r="JW273" s="227"/>
      <c r="JX273" s="227"/>
      <c r="JY273" s="227"/>
      <c r="JZ273" s="227"/>
      <c r="KA273" s="227"/>
      <c r="KB273" s="227"/>
      <c r="KC273" s="227"/>
      <c r="KD273" s="227"/>
      <c r="KE273" s="227"/>
      <c r="KF273" s="227"/>
      <c r="KG273" s="227"/>
      <c r="KH273" s="227"/>
      <c r="KI273" s="227"/>
      <c r="KJ273" s="227"/>
      <c r="KK273" s="227"/>
      <c r="KL273" s="227"/>
      <c r="KM273" s="227"/>
      <c r="KN273" s="227"/>
      <c r="KO273" s="227"/>
      <c r="KP273" s="227"/>
      <c r="KQ273" s="227"/>
      <c r="KR273" s="227"/>
      <c r="KS273" s="227"/>
      <c r="KT273" s="227"/>
      <c r="KU273" s="227"/>
      <c r="KV273" s="227"/>
      <c r="KW273" s="479"/>
    </row>
    <row r="274" spans="1:309" s="226" customFormat="1" ht="21" customHeight="1" thickBot="1">
      <c r="A274" s="109"/>
      <c r="B274" s="112">
        <v>268</v>
      </c>
      <c r="C274" s="116"/>
      <c r="D274" s="136" t="str">
        <f t="shared" si="27"/>
        <v/>
      </c>
      <c r="E274" s="138" t="str">
        <f t="shared" si="29"/>
        <v/>
      </c>
      <c r="F274" s="138" t="str">
        <f t="shared" si="30"/>
        <v/>
      </c>
      <c r="G274" s="138" t="str">
        <f t="shared" si="31"/>
        <v/>
      </c>
      <c r="H274" s="138" t="str">
        <f t="shared" si="28"/>
        <v/>
      </c>
      <c r="I274" s="228"/>
      <c r="J274" s="228"/>
      <c r="K274" s="228"/>
      <c r="L274" s="228"/>
      <c r="M274" s="228"/>
      <c r="N274" s="228"/>
      <c r="O274" s="228"/>
      <c r="P274" s="228"/>
      <c r="Q274" s="228"/>
      <c r="R274" s="228"/>
      <c r="S274" s="228"/>
      <c r="T274" s="228"/>
      <c r="U274" s="228"/>
      <c r="V274" s="228"/>
      <c r="W274" s="228"/>
      <c r="X274" s="228"/>
      <c r="Y274" s="228"/>
      <c r="Z274" s="228"/>
      <c r="AA274" s="228"/>
      <c r="AB274" s="228"/>
      <c r="AC274" s="228"/>
      <c r="AD274" s="228"/>
      <c r="AE274" s="228"/>
      <c r="AF274" s="228"/>
      <c r="AG274" s="228"/>
      <c r="AH274" s="228"/>
      <c r="AI274" s="228"/>
      <c r="AJ274" s="228"/>
      <c r="AK274" s="228"/>
      <c r="AL274" s="228"/>
      <c r="AM274" s="228"/>
      <c r="AN274" s="228"/>
      <c r="AO274" s="228"/>
      <c r="AP274" s="228"/>
      <c r="AQ274" s="228"/>
      <c r="AR274" s="228"/>
      <c r="AS274" s="228"/>
      <c r="AT274" s="228"/>
      <c r="AU274" s="228"/>
      <c r="AV274" s="228"/>
      <c r="AW274" s="228"/>
      <c r="AX274" s="228"/>
      <c r="AY274" s="228"/>
      <c r="AZ274" s="228"/>
      <c r="BA274" s="228"/>
      <c r="BB274" s="228"/>
      <c r="BC274" s="228"/>
      <c r="BD274" s="228"/>
      <c r="BE274" s="228"/>
      <c r="BF274" s="228"/>
      <c r="BG274" s="228"/>
      <c r="BH274" s="228"/>
      <c r="BI274" s="228"/>
      <c r="BJ274" s="228"/>
      <c r="BK274" s="228"/>
      <c r="BL274" s="228"/>
      <c r="BM274" s="228"/>
      <c r="BN274" s="228"/>
      <c r="BO274" s="228"/>
      <c r="BP274" s="228"/>
      <c r="BQ274" s="228"/>
      <c r="BR274" s="228"/>
      <c r="BS274" s="228"/>
      <c r="BT274" s="228"/>
      <c r="BU274" s="228"/>
      <c r="BV274" s="228"/>
      <c r="BW274" s="228"/>
      <c r="BX274" s="228"/>
      <c r="BY274" s="228"/>
      <c r="BZ274" s="228"/>
      <c r="CA274" s="228"/>
      <c r="CB274" s="228"/>
      <c r="CC274" s="228"/>
      <c r="CD274" s="228"/>
      <c r="CE274" s="228"/>
      <c r="CF274" s="228"/>
      <c r="CG274" s="228"/>
      <c r="CH274" s="228"/>
      <c r="CI274" s="228"/>
      <c r="CJ274" s="228"/>
      <c r="CK274" s="228"/>
      <c r="CL274" s="228"/>
      <c r="CM274" s="228"/>
      <c r="CN274" s="228"/>
      <c r="CO274" s="228"/>
      <c r="CP274" s="228"/>
      <c r="CQ274" s="228"/>
      <c r="CR274" s="228"/>
      <c r="CS274" s="228"/>
      <c r="CT274" s="228"/>
      <c r="CU274" s="228"/>
      <c r="CV274" s="228"/>
      <c r="CW274" s="228"/>
      <c r="CX274" s="228"/>
      <c r="CY274" s="228"/>
      <c r="CZ274" s="228"/>
      <c r="DA274" s="228"/>
      <c r="DB274" s="228"/>
      <c r="DC274" s="228"/>
      <c r="DD274" s="228"/>
      <c r="DE274" s="228"/>
      <c r="DF274" s="228"/>
      <c r="DG274" s="228"/>
      <c r="DH274" s="228"/>
      <c r="DI274" s="228"/>
      <c r="DJ274" s="228"/>
      <c r="DK274" s="228"/>
      <c r="DL274" s="228"/>
      <c r="DM274" s="228"/>
      <c r="DN274" s="228"/>
      <c r="DO274" s="228"/>
      <c r="DP274" s="228"/>
      <c r="DQ274" s="228"/>
      <c r="DR274" s="228"/>
      <c r="DS274" s="228"/>
      <c r="DT274" s="228"/>
      <c r="DU274" s="228"/>
      <c r="DV274" s="228"/>
      <c r="DW274" s="228"/>
      <c r="DX274" s="228"/>
      <c r="DY274" s="228"/>
      <c r="DZ274" s="228"/>
      <c r="EA274" s="228"/>
      <c r="EB274" s="228"/>
      <c r="EC274" s="228"/>
      <c r="ED274" s="228"/>
      <c r="EE274" s="228"/>
      <c r="EF274" s="228"/>
      <c r="EG274" s="228"/>
      <c r="EH274" s="228"/>
      <c r="EI274" s="228"/>
      <c r="EJ274" s="228"/>
      <c r="EK274" s="228"/>
      <c r="EL274" s="228"/>
      <c r="EM274" s="228"/>
      <c r="EN274" s="228"/>
      <c r="EO274" s="228"/>
      <c r="EP274" s="228"/>
      <c r="EQ274" s="228"/>
      <c r="ER274" s="228"/>
      <c r="ES274" s="228"/>
      <c r="ET274" s="228"/>
      <c r="EU274" s="228"/>
      <c r="EV274" s="228"/>
      <c r="EW274" s="228"/>
      <c r="EX274" s="228"/>
      <c r="EY274" s="228"/>
      <c r="EZ274" s="228"/>
      <c r="FA274" s="228"/>
      <c r="FB274" s="228"/>
      <c r="FC274" s="228"/>
      <c r="FD274" s="228"/>
      <c r="FE274" s="228"/>
      <c r="FF274" s="228"/>
      <c r="FG274" s="228"/>
      <c r="FH274" s="228"/>
      <c r="FI274" s="228"/>
      <c r="FJ274" s="228"/>
      <c r="FK274" s="228"/>
      <c r="FL274" s="228"/>
      <c r="FM274" s="228"/>
      <c r="FN274" s="228"/>
      <c r="FO274" s="228"/>
      <c r="FP274" s="228"/>
      <c r="FQ274" s="228"/>
      <c r="FR274" s="228"/>
      <c r="FS274" s="228"/>
      <c r="FT274" s="228"/>
      <c r="FU274" s="228"/>
      <c r="FV274" s="228"/>
      <c r="FW274" s="228"/>
      <c r="FX274" s="228"/>
      <c r="FY274" s="228"/>
      <c r="FZ274" s="228"/>
      <c r="GA274" s="228"/>
      <c r="GB274" s="228"/>
      <c r="GC274" s="228"/>
      <c r="GD274" s="228"/>
      <c r="GE274" s="228"/>
      <c r="GF274" s="228"/>
      <c r="GG274" s="228"/>
      <c r="GH274" s="228"/>
      <c r="GI274" s="228"/>
      <c r="GJ274" s="228"/>
      <c r="GK274" s="228"/>
      <c r="GL274" s="228"/>
      <c r="GM274" s="228"/>
      <c r="GN274" s="228"/>
      <c r="GO274" s="228"/>
      <c r="GP274" s="228"/>
      <c r="GQ274" s="228"/>
      <c r="GR274" s="228"/>
      <c r="GS274" s="228"/>
      <c r="GT274" s="228"/>
      <c r="GU274" s="228"/>
      <c r="GV274" s="228"/>
      <c r="GW274" s="228"/>
      <c r="GX274" s="228"/>
      <c r="GY274" s="228"/>
      <c r="GZ274" s="228"/>
      <c r="HA274" s="228"/>
      <c r="HB274" s="228"/>
      <c r="HC274" s="228"/>
      <c r="HD274" s="228"/>
      <c r="HE274" s="228"/>
      <c r="HF274" s="228"/>
      <c r="HG274" s="228"/>
      <c r="HH274" s="228"/>
      <c r="HI274" s="228"/>
      <c r="HJ274" s="228"/>
      <c r="HK274" s="228"/>
      <c r="HL274" s="228"/>
      <c r="HM274" s="228"/>
      <c r="HN274" s="228"/>
      <c r="HO274" s="228"/>
      <c r="HP274" s="228"/>
      <c r="HQ274" s="228"/>
      <c r="HR274" s="228"/>
      <c r="HS274" s="228"/>
      <c r="HT274" s="228"/>
      <c r="HU274" s="228"/>
      <c r="HV274" s="228"/>
      <c r="HW274" s="228"/>
      <c r="HX274" s="228"/>
      <c r="HY274" s="228"/>
      <c r="HZ274" s="228"/>
      <c r="IA274" s="228"/>
      <c r="IB274" s="228"/>
      <c r="IC274" s="228"/>
      <c r="ID274" s="228"/>
      <c r="IE274" s="228"/>
      <c r="IF274" s="228"/>
      <c r="IG274" s="228"/>
      <c r="IH274" s="228"/>
      <c r="II274" s="228"/>
      <c r="IJ274" s="228"/>
      <c r="IK274" s="228"/>
      <c r="IL274" s="228"/>
      <c r="IM274" s="228"/>
      <c r="IN274" s="228"/>
      <c r="IO274" s="228"/>
      <c r="IP274" s="228"/>
      <c r="IQ274" s="228"/>
      <c r="IR274" s="228"/>
      <c r="IS274" s="228"/>
      <c r="IT274" s="228"/>
      <c r="IU274" s="228"/>
      <c r="IV274" s="228"/>
      <c r="IW274" s="228"/>
      <c r="IX274" s="228"/>
      <c r="IY274" s="228"/>
      <c r="IZ274" s="228"/>
      <c r="JA274" s="228"/>
      <c r="JB274" s="228"/>
      <c r="JC274" s="228"/>
      <c r="JD274" s="228"/>
      <c r="JE274" s="228"/>
      <c r="JF274" s="228"/>
      <c r="JG274" s="228"/>
      <c r="JH274" s="228"/>
      <c r="JI274" s="228"/>
      <c r="JJ274" s="228"/>
      <c r="JK274" s="228"/>
      <c r="JL274" s="228"/>
      <c r="JM274" s="228"/>
      <c r="JN274" s="228"/>
      <c r="JO274" s="228"/>
      <c r="JP274" s="228"/>
      <c r="JQ274" s="228"/>
      <c r="JR274" s="228"/>
      <c r="JS274" s="228"/>
      <c r="JT274" s="228"/>
      <c r="JU274" s="228"/>
      <c r="JV274" s="228"/>
      <c r="JW274" s="228"/>
      <c r="JX274" s="228"/>
      <c r="JY274" s="228"/>
      <c r="JZ274" s="228"/>
      <c r="KA274" s="228"/>
      <c r="KB274" s="228"/>
      <c r="KC274" s="228"/>
      <c r="KD274" s="228"/>
      <c r="KE274" s="228"/>
      <c r="KF274" s="228"/>
      <c r="KG274" s="228"/>
      <c r="KH274" s="228"/>
      <c r="KI274" s="228"/>
      <c r="KJ274" s="228"/>
      <c r="KK274" s="228"/>
      <c r="KL274" s="228"/>
      <c r="KM274" s="228"/>
      <c r="KN274" s="228"/>
      <c r="KO274" s="228"/>
      <c r="KP274" s="228"/>
      <c r="KQ274" s="228"/>
      <c r="KR274" s="228"/>
      <c r="KS274" s="228"/>
      <c r="KT274" s="228"/>
      <c r="KU274" s="228"/>
      <c r="KV274" s="228"/>
      <c r="KW274" s="479"/>
    </row>
    <row r="275" spans="1:309" s="226" customFormat="1" ht="21" customHeight="1">
      <c r="A275" s="109"/>
      <c r="B275" s="112">
        <v>269</v>
      </c>
      <c r="C275" s="53"/>
      <c r="D275" s="132" t="str">
        <f t="shared" si="27"/>
        <v/>
      </c>
      <c r="E275" s="132" t="str">
        <f t="shared" si="29"/>
        <v/>
      </c>
      <c r="F275" s="132" t="str">
        <f t="shared" si="30"/>
        <v/>
      </c>
      <c r="G275" s="132" t="str">
        <f t="shared" si="31"/>
        <v/>
      </c>
      <c r="H275" s="213" t="str">
        <f t="shared" si="28"/>
        <v/>
      </c>
      <c r="I275" s="227"/>
      <c r="J275" s="227"/>
      <c r="K275" s="227"/>
      <c r="L275" s="227"/>
      <c r="M275" s="227"/>
      <c r="N275" s="227"/>
      <c r="O275" s="227"/>
      <c r="P275" s="227"/>
      <c r="Q275" s="227"/>
      <c r="R275" s="227"/>
      <c r="S275" s="227"/>
      <c r="T275" s="227"/>
      <c r="U275" s="227"/>
      <c r="V275" s="227"/>
      <c r="W275" s="227"/>
      <c r="X275" s="227"/>
      <c r="Y275" s="227"/>
      <c r="Z275" s="227"/>
      <c r="AA275" s="227"/>
      <c r="AB275" s="227"/>
      <c r="AC275" s="227"/>
      <c r="AD275" s="227"/>
      <c r="AE275" s="227"/>
      <c r="AF275" s="227"/>
      <c r="AG275" s="227"/>
      <c r="AH275" s="227"/>
      <c r="AI275" s="227"/>
      <c r="AJ275" s="227"/>
      <c r="AK275" s="227"/>
      <c r="AL275" s="227"/>
      <c r="AM275" s="227"/>
      <c r="AN275" s="227"/>
      <c r="AO275" s="227"/>
      <c r="AP275" s="227"/>
      <c r="AQ275" s="227"/>
      <c r="AR275" s="227"/>
      <c r="AS275" s="227"/>
      <c r="AT275" s="227"/>
      <c r="AU275" s="227"/>
      <c r="AV275" s="227"/>
      <c r="AW275" s="227"/>
      <c r="AX275" s="227"/>
      <c r="AY275" s="227"/>
      <c r="AZ275" s="227"/>
      <c r="BA275" s="227"/>
      <c r="BB275" s="227"/>
      <c r="BC275" s="227"/>
      <c r="BD275" s="227"/>
      <c r="BE275" s="227"/>
      <c r="BF275" s="227"/>
      <c r="BG275" s="227"/>
      <c r="BH275" s="227"/>
      <c r="BI275" s="227"/>
      <c r="BJ275" s="227"/>
      <c r="BK275" s="227"/>
      <c r="BL275" s="227"/>
      <c r="BM275" s="227"/>
      <c r="BN275" s="227"/>
      <c r="BO275" s="227"/>
      <c r="BP275" s="227"/>
      <c r="BQ275" s="227"/>
      <c r="BR275" s="227"/>
      <c r="BS275" s="227"/>
      <c r="BT275" s="227"/>
      <c r="BU275" s="227"/>
      <c r="BV275" s="227"/>
      <c r="BW275" s="227"/>
      <c r="BX275" s="227"/>
      <c r="BY275" s="227"/>
      <c r="BZ275" s="227"/>
      <c r="CA275" s="227"/>
      <c r="CB275" s="227"/>
      <c r="CC275" s="227"/>
      <c r="CD275" s="227"/>
      <c r="CE275" s="227"/>
      <c r="CF275" s="227"/>
      <c r="CG275" s="227"/>
      <c r="CH275" s="227"/>
      <c r="CI275" s="227"/>
      <c r="CJ275" s="227"/>
      <c r="CK275" s="227"/>
      <c r="CL275" s="227"/>
      <c r="CM275" s="227"/>
      <c r="CN275" s="227"/>
      <c r="CO275" s="227"/>
      <c r="CP275" s="227"/>
      <c r="CQ275" s="227"/>
      <c r="CR275" s="227"/>
      <c r="CS275" s="227"/>
      <c r="CT275" s="227"/>
      <c r="CU275" s="227"/>
      <c r="CV275" s="227"/>
      <c r="CW275" s="227"/>
      <c r="CX275" s="227"/>
      <c r="CY275" s="227"/>
      <c r="CZ275" s="227"/>
      <c r="DA275" s="227"/>
      <c r="DB275" s="227"/>
      <c r="DC275" s="227"/>
      <c r="DD275" s="227"/>
      <c r="DE275" s="227"/>
      <c r="DF275" s="227"/>
      <c r="DG275" s="227"/>
      <c r="DH275" s="227"/>
      <c r="DI275" s="227"/>
      <c r="DJ275" s="227"/>
      <c r="DK275" s="227"/>
      <c r="DL275" s="227"/>
      <c r="DM275" s="227"/>
      <c r="DN275" s="227"/>
      <c r="DO275" s="227"/>
      <c r="DP275" s="227"/>
      <c r="DQ275" s="227"/>
      <c r="DR275" s="227"/>
      <c r="DS275" s="227"/>
      <c r="DT275" s="227"/>
      <c r="DU275" s="227"/>
      <c r="DV275" s="227"/>
      <c r="DW275" s="227"/>
      <c r="DX275" s="227"/>
      <c r="DY275" s="227"/>
      <c r="DZ275" s="227"/>
      <c r="EA275" s="227"/>
      <c r="EB275" s="227"/>
      <c r="EC275" s="227"/>
      <c r="ED275" s="227"/>
      <c r="EE275" s="227"/>
      <c r="EF275" s="227"/>
      <c r="EG275" s="227"/>
      <c r="EH275" s="227"/>
      <c r="EI275" s="227"/>
      <c r="EJ275" s="227"/>
      <c r="EK275" s="227"/>
      <c r="EL275" s="227"/>
      <c r="EM275" s="227"/>
      <c r="EN275" s="227"/>
      <c r="EO275" s="227"/>
      <c r="EP275" s="227"/>
      <c r="EQ275" s="227"/>
      <c r="ER275" s="227"/>
      <c r="ES275" s="227"/>
      <c r="ET275" s="227"/>
      <c r="EU275" s="227"/>
      <c r="EV275" s="227"/>
      <c r="EW275" s="227"/>
      <c r="EX275" s="227"/>
      <c r="EY275" s="227"/>
      <c r="EZ275" s="227"/>
      <c r="FA275" s="227"/>
      <c r="FB275" s="227"/>
      <c r="FC275" s="227"/>
      <c r="FD275" s="227"/>
      <c r="FE275" s="227"/>
      <c r="FF275" s="227"/>
      <c r="FG275" s="227"/>
      <c r="FH275" s="227"/>
      <c r="FI275" s="227"/>
      <c r="FJ275" s="227"/>
      <c r="FK275" s="227"/>
      <c r="FL275" s="227"/>
      <c r="FM275" s="227"/>
      <c r="FN275" s="227"/>
      <c r="FO275" s="227"/>
      <c r="FP275" s="227"/>
      <c r="FQ275" s="227"/>
      <c r="FR275" s="227"/>
      <c r="FS275" s="227"/>
      <c r="FT275" s="227"/>
      <c r="FU275" s="227"/>
      <c r="FV275" s="227"/>
      <c r="FW275" s="227"/>
      <c r="FX275" s="227"/>
      <c r="FY275" s="227"/>
      <c r="FZ275" s="227"/>
      <c r="GA275" s="227"/>
      <c r="GB275" s="227"/>
      <c r="GC275" s="227"/>
      <c r="GD275" s="227"/>
      <c r="GE275" s="227"/>
      <c r="GF275" s="227"/>
      <c r="GG275" s="227"/>
      <c r="GH275" s="227"/>
      <c r="GI275" s="227"/>
      <c r="GJ275" s="227"/>
      <c r="GK275" s="227"/>
      <c r="GL275" s="227"/>
      <c r="GM275" s="227"/>
      <c r="GN275" s="227"/>
      <c r="GO275" s="227"/>
      <c r="GP275" s="227"/>
      <c r="GQ275" s="227"/>
      <c r="GR275" s="227"/>
      <c r="GS275" s="227"/>
      <c r="GT275" s="227"/>
      <c r="GU275" s="227"/>
      <c r="GV275" s="227"/>
      <c r="GW275" s="227"/>
      <c r="GX275" s="227"/>
      <c r="GY275" s="227"/>
      <c r="GZ275" s="227"/>
      <c r="HA275" s="227"/>
      <c r="HB275" s="227"/>
      <c r="HC275" s="227"/>
      <c r="HD275" s="227"/>
      <c r="HE275" s="227"/>
      <c r="HF275" s="227"/>
      <c r="HG275" s="227"/>
      <c r="HH275" s="227"/>
      <c r="HI275" s="227"/>
      <c r="HJ275" s="227"/>
      <c r="HK275" s="227"/>
      <c r="HL275" s="227"/>
      <c r="HM275" s="227"/>
      <c r="HN275" s="227"/>
      <c r="HO275" s="227"/>
      <c r="HP275" s="227"/>
      <c r="HQ275" s="227"/>
      <c r="HR275" s="227"/>
      <c r="HS275" s="227"/>
      <c r="HT275" s="227"/>
      <c r="HU275" s="227"/>
      <c r="HV275" s="227"/>
      <c r="HW275" s="227"/>
      <c r="HX275" s="227"/>
      <c r="HY275" s="227"/>
      <c r="HZ275" s="227"/>
      <c r="IA275" s="227"/>
      <c r="IB275" s="227"/>
      <c r="IC275" s="227"/>
      <c r="ID275" s="227"/>
      <c r="IE275" s="227"/>
      <c r="IF275" s="227"/>
      <c r="IG275" s="227"/>
      <c r="IH275" s="227"/>
      <c r="II275" s="227"/>
      <c r="IJ275" s="227"/>
      <c r="IK275" s="227"/>
      <c r="IL275" s="227"/>
      <c r="IM275" s="227"/>
      <c r="IN275" s="227"/>
      <c r="IO275" s="227"/>
      <c r="IP275" s="227"/>
      <c r="IQ275" s="227"/>
      <c r="IR275" s="227"/>
      <c r="IS275" s="227"/>
      <c r="IT275" s="227"/>
      <c r="IU275" s="227"/>
      <c r="IV275" s="227"/>
      <c r="IW275" s="227"/>
      <c r="IX275" s="227"/>
      <c r="IY275" s="227"/>
      <c r="IZ275" s="227"/>
      <c r="JA275" s="227"/>
      <c r="JB275" s="227"/>
      <c r="JC275" s="227"/>
      <c r="JD275" s="227"/>
      <c r="JE275" s="227"/>
      <c r="JF275" s="227"/>
      <c r="JG275" s="227"/>
      <c r="JH275" s="227"/>
      <c r="JI275" s="227"/>
      <c r="JJ275" s="227"/>
      <c r="JK275" s="227"/>
      <c r="JL275" s="227"/>
      <c r="JM275" s="227"/>
      <c r="JN275" s="227"/>
      <c r="JO275" s="227"/>
      <c r="JP275" s="227"/>
      <c r="JQ275" s="227"/>
      <c r="JR275" s="227"/>
      <c r="JS275" s="227"/>
      <c r="JT275" s="227"/>
      <c r="JU275" s="227"/>
      <c r="JV275" s="227"/>
      <c r="JW275" s="227"/>
      <c r="JX275" s="227"/>
      <c r="JY275" s="227"/>
      <c r="JZ275" s="227"/>
      <c r="KA275" s="227"/>
      <c r="KB275" s="227"/>
      <c r="KC275" s="227"/>
      <c r="KD275" s="227"/>
      <c r="KE275" s="227"/>
      <c r="KF275" s="227"/>
      <c r="KG275" s="227"/>
      <c r="KH275" s="227"/>
      <c r="KI275" s="227"/>
      <c r="KJ275" s="227"/>
      <c r="KK275" s="227"/>
      <c r="KL275" s="227"/>
      <c r="KM275" s="227"/>
      <c r="KN275" s="227"/>
      <c r="KO275" s="227"/>
      <c r="KP275" s="227"/>
      <c r="KQ275" s="227"/>
      <c r="KR275" s="227"/>
      <c r="KS275" s="227"/>
      <c r="KT275" s="227"/>
      <c r="KU275" s="227"/>
      <c r="KV275" s="227"/>
      <c r="KW275" s="479"/>
    </row>
    <row r="276" spans="1:309" s="226" customFormat="1" ht="21" customHeight="1" thickBot="1">
      <c r="A276" s="109"/>
      <c r="B276" s="112">
        <v>270</v>
      </c>
      <c r="C276" s="116"/>
      <c r="D276" s="136" t="str">
        <f t="shared" si="27"/>
        <v/>
      </c>
      <c r="E276" s="138" t="str">
        <f t="shared" si="29"/>
        <v/>
      </c>
      <c r="F276" s="138" t="str">
        <f t="shared" si="30"/>
        <v/>
      </c>
      <c r="G276" s="138" t="str">
        <f t="shared" si="31"/>
        <v/>
      </c>
      <c r="H276" s="138" t="str">
        <f t="shared" si="28"/>
        <v/>
      </c>
      <c r="I276" s="228"/>
      <c r="J276" s="228"/>
      <c r="K276" s="228"/>
      <c r="L276" s="228"/>
      <c r="M276" s="228"/>
      <c r="N276" s="228"/>
      <c r="O276" s="228"/>
      <c r="P276" s="228"/>
      <c r="Q276" s="228"/>
      <c r="R276" s="228"/>
      <c r="S276" s="228"/>
      <c r="T276" s="228"/>
      <c r="U276" s="228"/>
      <c r="V276" s="228"/>
      <c r="W276" s="228"/>
      <c r="X276" s="228"/>
      <c r="Y276" s="228"/>
      <c r="Z276" s="228"/>
      <c r="AA276" s="228"/>
      <c r="AB276" s="228"/>
      <c r="AC276" s="228"/>
      <c r="AD276" s="228"/>
      <c r="AE276" s="228"/>
      <c r="AF276" s="228"/>
      <c r="AG276" s="228"/>
      <c r="AH276" s="228"/>
      <c r="AI276" s="228"/>
      <c r="AJ276" s="228"/>
      <c r="AK276" s="228"/>
      <c r="AL276" s="228"/>
      <c r="AM276" s="228"/>
      <c r="AN276" s="228"/>
      <c r="AO276" s="228"/>
      <c r="AP276" s="228"/>
      <c r="AQ276" s="228"/>
      <c r="AR276" s="228"/>
      <c r="AS276" s="228"/>
      <c r="AT276" s="228"/>
      <c r="AU276" s="228"/>
      <c r="AV276" s="228"/>
      <c r="AW276" s="228"/>
      <c r="AX276" s="228"/>
      <c r="AY276" s="228"/>
      <c r="AZ276" s="228"/>
      <c r="BA276" s="228"/>
      <c r="BB276" s="228"/>
      <c r="BC276" s="228"/>
      <c r="BD276" s="228"/>
      <c r="BE276" s="228"/>
      <c r="BF276" s="228"/>
      <c r="BG276" s="228"/>
      <c r="BH276" s="228"/>
      <c r="BI276" s="228"/>
      <c r="BJ276" s="228"/>
      <c r="BK276" s="228"/>
      <c r="BL276" s="228"/>
      <c r="BM276" s="228"/>
      <c r="BN276" s="228"/>
      <c r="BO276" s="228"/>
      <c r="BP276" s="228"/>
      <c r="BQ276" s="228"/>
      <c r="BR276" s="228"/>
      <c r="BS276" s="228"/>
      <c r="BT276" s="228"/>
      <c r="BU276" s="228"/>
      <c r="BV276" s="228"/>
      <c r="BW276" s="228"/>
      <c r="BX276" s="228"/>
      <c r="BY276" s="228"/>
      <c r="BZ276" s="228"/>
      <c r="CA276" s="228"/>
      <c r="CB276" s="228"/>
      <c r="CC276" s="228"/>
      <c r="CD276" s="228"/>
      <c r="CE276" s="228"/>
      <c r="CF276" s="228"/>
      <c r="CG276" s="228"/>
      <c r="CH276" s="228"/>
      <c r="CI276" s="228"/>
      <c r="CJ276" s="228"/>
      <c r="CK276" s="228"/>
      <c r="CL276" s="228"/>
      <c r="CM276" s="228"/>
      <c r="CN276" s="228"/>
      <c r="CO276" s="228"/>
      <c r="CP276" s="228"/>
      <c r="CQ276" s="228"/>
      <c r="CR276" s="228"/>
      <c r="CS276" s="228"/>
      <c r="CT276" s="228"/>
      <c r="CU276" s="228"/>
      <c r="CV276" s="228"/>
      <c r="CW276" s="228"/>
      <c r="CX276" s="228"/>
      <c r="CY276" s="228"/>
      <c r="CZ276" s="228"/>
      <c r="DA276" s="228"/>
      <c r="DB276" s="228"/>
      <c r="DC276" s="228"/>
      <c r="DD276" s="228"/>
      <c r="DE276" s="228"/>
      <c r="DF276" s="228"/>
      <c r="DG276" s="228"/>
      <c r="DH276" s="228"/>
      <c r="DI276" s="228"/>
      <c r="DJ276" s="228"/>
      <c r="DK276" s="228"/>
      <c r="DL276" s="228"/>
      <c r="DM276" s="228"/>
      <c r="DN276" s="228"/>
      <c r="DO276" s="228"/>
      <c r="DP276" s="228"/>
      <c r="DQ276" s="228"/>
      <c r="DR276" s="228"/>
      <c r="DS276" s="228"/>
      <c r="DT276" s="228"/>
      <c r="DU276" s="228"/>
      <c r="DV276" s="228"/>
      <c r="DW276" s="228"/>
      <c r="DX276" s="228"/>
      <c r="DY276" s="228"/>
      <c r="DZ276" s="228"/>
      <c r="EA276" s="228"/>
      <c r="EB276" s="228"/>
      <c r="EC276" s="228"/>
      <c r="ED276" s="228"/>
      <c r="EE276" s="228"/>
      <c r="EF276" s="228"/>
      <c r="EG276" s="228"/>
      <c r="EH276" s="228"/>
      <c r="EI276" s="228"/>
      <c r="EJ276" s="228"/>
      <c r="EK276" s="228"/>
      <c r="EL276" s="228"/>
      <c r="EM276" s="228"/>
      <c r="EN276" s="228"/>
      <c r="EO276" s="228"/>
      <c r="EP276" s="228"/>
      <c r="EQ276" s="228"/>
      <c r="ER276" s="228"/>
      <c r="ES276" s="228"/>
      <c r="ET276" s="228"/>
      <c r="EU276" s="228"/>
      <c r="EV276" s="228"/>
      <c r="EW276" s="228"/>
      <c r="EX276" s="228"/>
      <c r="EY276" s="228"/>
      <c r="EZ276" s="228"/>
      <c r="FA276" s="228"/>
      <c r="FB276" s="228"/>
      <c r="FC276" s="228"/>
      <c r="FD276" s="228"/>
      <c r="FE276" s="228"/>
      <c r="FF276" s="228"/>
      <c r="FG276" s="228"/>
      <c r="FH276" s="228"/>
      <c r="FI276" s="228"/>
      <c r="FJ276" s="228"/>
      <c r="FK276" s="228"/>
      <c r="FL276" s="228"/>
      <c r="FM276" s="228"/>
      <c r="FN276" s="228"/>
      <c r="FO276" s="228"/>
      <c r="FP276" s="228"/>
      <c r="FQ276" s="228"/>
      <c r="FR276" s="228"/>
      <c r="FS276" s="228"/>
      <c r="FT276" s="228"/>
      <c r="FU276" s="228"/>
      <c r="FV276" s="228"/>
      <c r="FW276" s="228"/>
      <c r="FX276" s="228"/>
      <c r="FY276" s="228"/>
      <c r="FZ276" s="228"/>
      <c r="GA276" s="228"/>
      <c r="GB276" s="228"/>
      <c r="GC276" s="228"/>
      <c r="GD276" s="228"/>
      <c r="GE276" s="228"/>
      <c r="GF276" s="228"/>
      <c r="GG276" s="228"/>
      <c r="GH276" s="228"/>
      <c r="GI276" s="228"/>
      <c r="GJ276" s="228"/>
      <c r="GK276" s="228"/>
      <c r="GL276" s="228"/>
      <c r="GM276" s="228"/>
      <c r="GN276" s="228"/>
      <c r="GO276" s="228"/>
      <c r="GP276" s="228"/>
      <c r="GQ276" s="228"/>
      <c r="GR276" s="228"/>
      <c r="GS276" s="228"/>
      <c r="GT276" s="228"/>
      <c r="GU276" s="228"/>
      <c r="GV276" s="228"/>
      <c r="GW276" s="228"/>
      <c r="GX276" s="228"/>
      <c r="GY276" s="228"/>
      <c r="GZ276" s="228"/>
      <c r="HA276" s="228"/>
      <c r="HB276" s="228"/>
      <c r="HC276" s="228"/>
      <c r="HD276" s="228"/>
      <c r="HE276" s="228"/>
      <c r="HF276" s="228"/>
      <c r="HG276" s="228"/>
      <c r="HH276" s="228"/>
      <c r="HI276" s="228"/>
      <c r="HJ276" s="228"/>
      <c r="HK276" s="228"/>
      <c r="HL276" s="228"/>
      <c r="HM276" s="228"/>
      <c r="HN276" s="228"/>
      <c r="HO276" s="228"/>
      <c r="HP276" s="228"/>
      <c r="HQ276" s="228"/>
      <c r="HR276" s="228"/>
      <c r="HS276" s="228"/>
      <c r="HT276" s="228"/>
      <c r="HU276" s="228"/>
      <c r="HV276" s="228"/>
      <c r="HW276" s="228"/>
      <c r="HX276" s="228"/>
      <c r="HY276" s="228"/>
      <c r="HZ276" s="228"/>
      <c r="IA276" s="228"/>
      <c r="IB276" s="228"/>
      <c r="IC276" s="228"/>
      <c r="ID276" s="228"/>
      <c r="IE276" s="228"/>
      <c r="IF276" s="228"/>
      <c r="IG276" s="228"/>
      <c r="IH276" s="228"/>
      <c r="II276" s="228"/>
      <c r="IJ276" s="228"/>
      <c r="IK276" s="228"/>
      <c r="IL276" s="228"/>
      <c r="IM276" s="228"/>
      <c r="IN276" s="228"/>
      <c r="IO276" s="228"/>
      <c r="IP276" s="228"/>
      <c r="IQ276" s="228"/>
      <c r="IR276" s="228"/>
      <c r="IS276" s="228"/>
      <c r="IT276" s="228"/>
      <c r="IU276" s="228"/>
      <c r="IV276" s="228"/>
      <c r="IW276" s="228"/>
      <c r="IX276" s="228"/>
      <c r="IY276" s="228"/>
      <c r="IZ276" s="228"/>
      <c r="JA276" s="228"/>
      <c r="JB276" s="228"/>
      <c r="JC276" s="228"/>
      <c r="JD276" s="228"/>
      <c r="JE276" s="228"/>
      <c r="JF276" s="228"/>
      <c r="JG276" s="228"/>
      <c r="JH276" s="228"/>
      <c r="JI276" s="228"/>
      <c r="JJ276" s="228"/>
      <c r="JK276" s="228"/>
      <c r="JL276" s="228"/>
      <c r="JM276" s="228"/>
      <c r="JN276" s="228"/>
      <c r="JO276" s="228"/>
      <c r="JP276" s="228"/>
      <c r="JQ276" s="228"/>
      <c r="JR276" s="228"/>
      <c r="JS276" s="228"/>
      <c r="JT276" s="228"/>
      <c r="JU276" s="228"/>
      <c r="JV276" s="228"/>
      <c r="JW276" s="228"/>
      <c r="JX276" s="228"/>
      <c r="JY276" s="228"/>
      <c r="JZ276" s="228"/>
      <c r="KA276" s="228"/>
      <c r="KB276" s="228"/>
      <c r="KC276" s="228"/>
      <c r="KD276" s="228"/>
      <c r="KE276" s="228"/>
      <c r="KF276" s="228"/>
      <c r="KG276" s="228"/>
      <c r="KH276" s="228"/>
      <c r="KI276" s="228"/>
      <c r="KJ276" s="228"/>
      <c r="KK276" s="228"/>
      <c r="KL276" s="228"/>
      <c r="KM276" s="228"/>
      <c r="KN276" s="228"/>
      <c r="KO276" s="228"/>
      <c r="KP276" s="228"/>
      <c r="KQ276" s="228"/>
      <c r="KR276" s="228"/>
      <c r="KS276" s="228"/>
      <c r="KT276" s="228"/>
      <c r="KU276" s="228"/>
      <c r="KV276" s="228"/>
      <c r="KW276" s="479"/>
    </row>
    <row r="277" spans="1:309" s="226" customFormat="1" ht="21" customHeight="1">
      <c r="A277" s="109"/>
      <c r="B277" s="112">
        <v>271</v>
      </c>
      <c r="C277" s="53"/>
      <c r="D277" s="132" t="str">
        <f t="shared" si="27"/>
        <v/>
      </c>
      <c r="E277" s="132" t="str">
        <f t="shared" si="29"/>
        <v/>
      </c>
      <c r="F277" s="132" t="str">
        <f t="shared" si="30"/>
        <v/>
      </c>
      <c r="G277" s="132" t="str">
        <f t="shared" si="31"/>
        <v/>
      </c>
      <c r="H277" s="213" t="str">
        <f t="shared" si="28"/>
        <v/>
      </c>
      <c r="I277" s="227"/>
      <c r="J277" s="227"/>
      <c r="K277" s="227"/>
      <c r="L277" s="227"/>
      <c r="M277" s="227"/>
      <c r="N277" s="227"/>
      <c r="O277" s="227"/>
      <c r="P277" s="227"/>
      <c r="Q277" s="227"/>
      <c r="R277" s="227"/>
      <c r="S277" s="227"/>
      <c r="T277" s="227"/>
      <c r="U277" s="227"/>
      <c r="V277" s="227"/>
      <c r="W277" s="227"/>
      <c r="X277" s="227"/>
      <c r="Y277" s="227"/>
      <c r="Z277" s="227"/>
      <c r="AA277" s="227"/>
      <c r="AB277" s="227"/>
      <c r="AC277" s="227"/>
      <c r="AD277" s="227"/>
      <c r="AE277" s="227"/>
      <c r="AF277" s="227"/>
      <c r="AG277" s="227"/>
      <c r="AH277" s="227"/>
      <c r="AI277" s="227"/>
      <c r="AJ277" s="227"/>
      <c r="AK277" s="227"/>
      <c r="AL277" s="227"/>
      <c r="AM277" s="227"/>
      <c r="AN277" s="227"/>
      <c r="AO277" s="227"/>
      <c r="AP277" s="227"/>
      <c r="AQ277" s="227"/>
      <c r="AR277" s="227"/>
      <c r="AS277" s="227"/>
      <c r="AT277" s="227"/>
      <c r="AU277" s="227"/>
      <c r="AV277" s="227"/>
      <c r="AW277" s="227"/>
      <c r="AX277" s="227"/>
      <c r="AY277" s="227"/>
      <c r="AZ277" s="227"/>
      <c r="BA277" s="227"/>
      <c r="BB277" s="227"/>
      <c r="BC277" s="227"/>
      <c r="BD277" s="227"/>
      <c r="BE277" s="227"/>
      <c r="BF277" s="227"/>
      <c r="BG277" s="227"/>
      <c r="BH277" s="227"/>
      <c r="BI277" s="227"/>
      <c r="BJ277" s="227"/>
      <c r="BK277" s="227"/>
      <c r="BL277" s="227"/>
      <c r="BM277" s="227"/>
      <c r="BN277" s="227"/>
      <c r="BO277" s="227"/>
      <c r="BP277" s="227"/>
      <c r="BQ277" s="227"/>
      <c r="BR277" s="227"/>
      <c r="BS277" s="227"/>
      <c r="BT277" s="227"/>
      <c r="BU277" s="227"/>
      <c r="BV277" s="227"/>
      <c r="BW277" s="227"/>
      <c r="BX277" s="227"/>
      <c r="BY277" s="227"/>
      <c r="BZ277" s="227"/>
      <c r="CA277" s="227"/>
      <c r="CB277" s="227"/>
      <c r="CC277" s="227"/>
      <c r="CD277" s="227"/>
      <c r="CE277" s="227"/>
      <c r="CF277" s="227"/>
      <c r="CG277" s="227"/>
      <c r="CH277" s="227"/>
      <c r="CI277" s="227"/>
      <c r="CJ277" s="227"/>
      <c r="CK277" s="227"/>
      <c r="CL277" s="227"/>
      <c r="CM277" s="227"/>
      <c r="CN277" s="227"/>
      <c r="CO277" s="227"/>
      <c r="CP277" s="227"/>
      <c r="CQ277" s="227"/>
      <c r="CR277" s="227"/>
      <c r="CS277" s="227"/>
      <c r="CT277" s="227"/>
      <c r="CU277" s="227"/>
      <c r="CV277" s="227"/>
      <c r="CW277" s="227"/>
      <c r="CX277" s="227"/>
      <c r="CY277" s="227"/>
      <c r="CZ277" s="227"/>
      <c r="DA277" s="227"/>
      <c r="DB277" s="227"/>
      <c r="DC277" s="227"/>
      <c r="DD277" s="227"/>
      <c r="DE277" s="227"/>
      <c r="DF277" s="227"/>
      <c r="DG277" s="227"/>
      <c r="DH277" s="227"/>
      <c r="DI277" s="227"/>
      <c r="DJ277" s="227"/>
      <c r="DK277" s="227"/>
      <c r="DL277" s="227"/>
      <c r="DM277" s="227"/>
      <c r="DN277" s="227"/>
      <c r="DO277" s="227"/>
      <c r="DP277" s="227"/>
      <c r="DQ277" s="227"/>
      <c r="DR277" s="227"/>
      <c r="DS277" s="227"/>
      <c r="DT277" s="227"/>
      <c r="DU277" s="227"/>
      <c r="DV277" s="227"/>
      <c r="DW277" s="227"/>
      <c r="DX277" s="227"/>
      <c r="DY277" s="227"/>
      <c r="DZ277" s="227"/>
      <c r="EA277" s="227"/>
      <c r="EB277" s="227"/>
      <c r="EC277" s="227"/>
      <c r="ED277" s="227"/>
      <c r="EE277" s="227"/>
      <c r="EF277" s="227"/>
      <c r="EG277" s="227"/>
      <c r="EH277" s="227"/>
      <c r="EI277" s="227"/>
      <c r="EJ277" s="227"/>
      <c r="EK277" s="227"/>
      <c r="EL277" s="227"/>
      <c r="EM277" s="227"/>
      <c r="EN277" s="227"/>
      <c r="EO277" s="227"/>
      <c r="EP277" s="227"/>
      <c r="EQ277" s="227"/>
      <c r="ER277" s="227"/>
      <c r="ES277" s="227"/>
      <c r="ET277" s="227"/>
      <c r="EU277" s="227"/>
      <c r="EV277" s="227"/>
      <c r="EW277" s="227"/>
      <c r="EX277" s="227"/>
      <c r="EY277" s="227"/>
      <c r="EZ277" s="227"/>
      <c r="FA277" s="227"/>
      <c r="FB277" s="227"/>
      <c r="FC277" s="227"/>
      <c r="FD277" s="227"/>
      <c r="FE277" s="227"/>
      <c r="FF277" s="227"/>
      <c r="FG277" s="227"/>
      <c r="FH277" s="227"/>
      <c r="FI277" s="227"/>
      <c r="FJ277" s="227"/>
      <c r="FK277" s="227"/>
      <c r="FL277" s="227"/>
      <c r="FM277" s="227"/>
      <c r="FN277" s="227"/>
      <c r="FO277" s="227"/>
      <c r="FP277" s="227"/>
      <c r="FQ277" s="227"/>
      <c r="FR277" s="227"/>
      <c r="FS277" s="227"/>
      <c r="FT277" s="227"/>
      <c r="FU277" s="227"/>
      <c r="FV277" s="227"/>
      <c r="FW277" s="227"/>
      <c r="FX277" s="227"/>
      <c r="FY277" s="227"/>
      <c r="FZ277" s="227"/>
      <c r="GA277" s="227"/>
      <c r="GB277" s="227"/>
      <c r="GC277" s="227"/>
      <c r="GD277" s="227"/>
      <c r="GE277" s="227"/>
      <c r="GF277" s="227"/>
      <c r="GG277" s="227"/>
      <c r="GH277" s="227"/>
      <c r="GI277" s="227"/>
      <c r="GJ277" s="227"/>
      <c r="GK277" s="227"/>
      <c r="GL277" s="227"/>
      <c r="GM277" s="227"/>
      <c r="GN277" s="227"/>
      <c r="GO277" s="227"/>
      <c r="GP277" s="227"/>
      <c r="GQ277" s="227"/>
      <c r="GR277" s="227"/>
      <c r="GS277" s="227"/>
      <c r="GT277" s="227"/>
      <c r="GU277" s="227"/>
      <c r="GV277" s="227"/>
      <c r="GW277" s="227"/>
      <c r="GX277" s="227"/>
      <c r="GY277" s="227"/>
      <c r="GZ277" s="227"/>
      <c r="HA277" s="227"/>
      <c r="HB277" s="227"/>
      <c r="HC277" s="227"/>
      <c r="HD277" s="227"/>
      <c r="HE277" s="227"/>
      <c r="HF277" s="227"/>
      <c r="HG277" s="227"/>
      <c r="HH277" s="227"/>
      <c r="HI277" s="227"/>
      <c r="HJ277" s="227"/>
      <c r="HK277" s="227"/>
      <c r="HL277" s="227"/>
      <c r="HM277" s="227"/>
      <c r="HN277" s="227"/>
      <c r="HO277" s="227"/>
      <c r="HP277" s="227"/>
      <c r="HQ277" s="227"/>
      <c r="HR277" s="227"/>
      <c r="HS277" s="227"/>
      <c r="HT277" s="227"/>
      <c r="HU277" s="227"/>
      <c r="HV277" s="227"/>
      <c r="HW277" s="227"/>
      <c r="HX277" s="227"/>
      <c r="HY277" s="227"/>
      <c r="HZ277" s="227"/>
      <c r="IA277" s="227"/>
      <c r="IB277" s="227"/>
      <c r="IC277" s="227"/>
      <c r="ID277" s="227"/>
      <c r="IE277" s="227"/>
      <c r="IF277" s="227"/>
      <c r="IG277" s="227"/>
      <c r="IH277" s="227"/>
      <c r="II277" s="227"/>
      <c r="IJ277" s="227"/>
      <c r="IK277" s="227"/>
      <c r="IL277" s="227"/>
      <c r="IM277" s="227"/>
      <c r="IN277" s="227"/>
      <c r="IO277" s="227"/>
      <c r="IP277" s="227"/>
      <c r="IQ277" s="227"/>
      <c r="IR277" s="227"/>
      <c r="IS277" s="227"/>
      <c r="IT277" s="227"/>
      <c r="IU277" s="227"/>
      <c r="IV277" s="227"/>
      <c r="IW277" s="227"/>
      <c r="IX277" s="227"/>
      <c r="IY277" s="227"/>
      <c r="IZ277" s="227"/>
      <c r="JA277" s="227"/>
      <c r="JB277" s="227"/>
      <c r="JC277" s="227"/>
      <c r="JD277" s="227"/>
      <c r="JE277" s="227"/>
      <c r="JF277" s="227"/>
      <c r="JG277" s="227"/>
      <c r="JH277" s="227"/>
      <c r="JI277" s="227"/>
      <c r="JJ277" s="227"/>
      <c r="JK277" s="227"/>
      <c r="JL277" s="227"/>
      <c r="JM277" s="227"/>
      <c r="JN277" s="227"/>
      <c r="JO277" s="227"/>
      <c r="JP277" s="227"/>
      <c r="JQ277" s="227"/>
      <c r="JR277" s="227"/>
      <c r="JS277" s="227"/>
      <c r="JT277" s="227"/>
      <c r="JU277" s="227"/>
      <c r="JV277" s="227"/>
      <c r="JW277" s="227"/>
      <c r="JX277" s="227"/>
      <c r="JY277" s="227"/>
      <c r="JZ277" s="227"/>
      <c r="KA277" s="227"/>
      <c r="KB277" s="227"/>
      <c r="KC277" s="227"/>
      <c r="KD277" s="227"/>
      <c r="KE277" s="227"/>
      <c r="KF277" s="227"/>
      <c r="KG277" s="227"/>
      <c r="KH277" s="227"/>
      <c r="KI277" s="227"/>
      <c r="KJ277" s="227"/>
      <c r="KK277" s="227"/>
      <c r="KL277" s="227"/>
      <c r="KM277" s="227"/>
      <c r="KN277" s="227"/>
      <c r="KO277" s="227"/>
      <c r="KP277" s="227"/>
      <c r="KQ277" s="227"/>
      <c r="KR277" s="227"/>
      <c r="KS277" s="227"/>
      <c r="KT277" s="227"/>
      <c r="KU277" s="227"/>
      <c r="KV277" s="227"/>
      <c r="KW277" s="479"/>
    </row>
    <row r="278" spans="1:309" s="226" customFormat="1" ht="21" customHeight="1" thickBot="1">
      <c r="A278" s="109"/>
      <c r="B278" s="112">
        <v>272</v>
      </c>
      <c r="C278" s="116"/>
      <c r="D278" s="136" t="str">
        <f t="shared" si="27"/>
        <v/>
      </c>
      <c r="E278" s="138" t="str">
        <f t="shared" si="29"/>
        <v/>
      </c>
      <c r="F278" s="138" t="str">
        <f t="shared" si="30"/>
        <v/>
      </c>
      <c r="G278" s="138" t="str">
        <f t="shared" si="31"/>
        <v/>
      </c>
      <c r="H278" s="138" t="str">
        <f t="shared" si="28"/>
        <v/>
      </c>
      <c r="I278" s="228"/>
      <c r="J278" s="228"/>
      <c r="K278" s="228"/>
      <c r="L278" s="228"/>
      <c r="M278" s="228"/>
      <c r="N278" s="228"/>
      <c r="O278" s="228"/>
      <c r="P278" s="228"/>
      <c r="Q278" s="228"/>
      <c r="R278" s="228"/>
      <c r="S278" s="228"/>
      <c r="T278" s="228"/>
      <c r="U278" s="228"/>
      <c r="V278" s="228"/>
      <c r="W278" s="228"/>
      <c r="X278" s="228"/>
      <c r="Y278" s="228"/>
      <c r="Z278" s="228"/>
      <c r="AA278" s="228"/>
      <c r="AB278" s="228"/>
      <c r="AC278" s="228"/>
      <c r="AD278" s="228"/>
      <c r="AE278" s="228"/>
      <c r="AF278" s="228"/>
      <c r="AG278" s="228"/>
      <c r="AH278" s="228"/>
      <c r="AI278" s="228"/>
      <c r="AJ278" s="228"/>
      <c r="AK278" s="228"/>
      <c r="AL278" s="228"/>
      <c r="AM278" s="228"/>
      <c r="AN278" s="228"/>
      <c r="AO278" s="228"/>
      <c r="AP278" s="228"/>
      <c r="AQ278" s="228"/>
      <c r="AR278" s="228"/>
      <c r="AS278" s="228"/>
      <c r="AT278" s="228"/>
      <c r="AU278" s="228"/>
      <c r="AV278" s="228"/>
      <c r="AW278" s="228"/>
      <c r="AX278" s="228"/>
      <c r="AY278" s="228"/>
      <c r="AZ278" s="228"/>
      <c r="BA278" s="228"/>
      <c r="BB278" s="228"/>
      <c r="BC278" s="228"/>
      <c r="BD278" s="228"/>
      <c r="BE278" s="228"/>
      <c r="BF278" s="228"/>
      <c r="BG278" s="228"/>
      <c r="BH278" s="228"/>
      <c r="BI278" s="228"/>
      <c r="BJ278" s="228"/>
      <c r="BK278" s="228"/>
      <c r="BL278" s="228"/>
      <c r="BM278" s="228"/>
      <c r="BN278" s="228"/>
      <c r="BO278" s="228"/>
      <c r="BP278" s="228"/>
      <c r="BQ278" s="228"/>
      <c r="BR278" s="228"/>
      <c r="BS278" s="228"/>
      <c r="BT278" s="228"/>
      <c r="BU278" s="228"/>
      <c r="BV278" s="228"/>
      <c r="BW278" s="228"/>
      <c r="BX278" s="228"/>
      <c r="BY278" s="228"/>
      <c r="BZ278" s="228"/>
      <c r="CA278" s="228"/>
      <c r="CB278" s="228"/>
      <c r="CC278" s="228"/>
      <c r="CD278" s="228"/>
      <c r="CE278" s="228"/>
      <c r="CF278" s="228"/>
      <c r="CG278" s="228"/>
      <c r="CH278" s="228"/>
      <c r="CI278" s="228"/>
      <c r="CJ278" s="228"/>
      <c r="CK278" s="228"/>
      <c r="CL278" s="228"/>
      <c r="CM278" s="228"/>
      <c r="CN278" s="228"/>
      <c r="CO278" s="228"/>
      <c r="CP278" s="228"/>
      <c r="CQ278" s="228"/>
      <c r="CR278" s="228"/>
      <c r="CS278" s="228"/>
      <c r="CT278" s="228"/>
      <c r="CU278" s="228"/>
      <c r="CV278" s="228"/>
      <c r="CW278" s="228"/>
      <c r="CX278" s="228"/>
      <c r="CY278" s="228"/>
      <c r="CZ278" s="228"/>
      <c r="DA278" s="228"/>
      <c r="DB278" s="228"/>
      <c r="DC278" s="228"/>
      <c r="DD278" s="228"/>
      <c r="DE278" s="228"/>
      <c r="DF278" s="228"/>
      <c r="DG278" s="228"/>
      <c r="DH278" s="228"/>
      <c r="DI278" s="228"/>
      <c r="DJ278" s="228"/>
      <c r="DK278" s="228"/>
      <c r="DL278" s="228"/>
      <c r="DM278" s="228"/>
      <c r="DN278" s="228"/>
      <c r="DO278" s="228"/>
      <c r="DP278" s="228"/>
      <c r="DQ278" s="228"/>
      <c r="DR278" s="228"/>
      <c r="DS278" s="228"/>
      <c r="DT278" s="228"/>
      <c r="DU278" s="228"/>
      <c r="DV278" s="228"/>
      <c r="DW278" s="228"/>
      <c r="DX278" s="228"/>
      <c r="DY278" s="228"/>
      <c r="DZ278" s="228"/>
      <c r="EA278" s="228"/>
      <c r="EB278" s="228"/>
      <c r="EC278" s="228"/>
      <c r="ED278" s="228"/>
      <c r="EE278" s="228"/>
      <c r="EF278" s="228"/>
      <c r="EG278" s="228"/>
      <c r="EH278" s="228"/>
      <c r="EI278" s="228"/>
      <c r="EJ278" s="228"/>
      <c r="EK278" s="228"/>
      <c r="EL278" s="228"/>
      <c r="EM278" s="228"/>
      <c r="EN278" s="228"/>
      <c r="EO278" s="228"/>
      <c r="EP278" s="228"/>
      <c r="EQ278" s="228"/>
      <c r="ER278" s="228"/>
      <c r="ES278" s="228"/>
      <c r="ET278" s="228"/>
      <c r="EU278" s="228"/>
      <c r="EV278" s="228"/>
      <c r="EW278" s="228"/>
      <c r="EX278" s="228"/>
      <c r="EY278" s="228"/>
      <c r="EZ278" s="228"/>
      <c r="FA278" s="228"/>
      <c r="FB278" s="228"/>
      <c r="FC278" s="228"/>
      <c r="FD278" s="228"/>
      <c r="FE278" s="228"/>
      <c r="FF278" s="228"/>
      <c r="FG278" s="228"/>
      <c r="FH278" s="228"/>
      <c r="FI278" s="228"/>
      <c r="FJ278" s="228"/>
      <c r="FK278" s="228"/>
      <c r="FL278" s="228"/>
      <c r="FM278" s="228"/>
      <c r="FN278" s="228"/>
      <c r="FO278" s="228"/>
      <c r="FP278" s="228"/>
      <c r="FQ278" s="228"/>
      <c r="FR278" s="228"/>
      <c r="FS278" s="228"/>
      <c r="FT278" s="228"/>
      <c r="FU278" s="228"/>
      <c r="FV278" s="228"/>
      <c r="FW278" s="228"/>
      <c r="FX278" s="228"/>
      <c r="FY278" s="228"/>
      <c r="FZ278" s="228"/>
      <c r="GA278" s="228"/>
      <c r="GB278" s="228"/>
      <c r="GC278" s="228"/>
      <c r="GD278" s="228"/>
      <c r="GE278" s="228"/>
      <c r="GF278" s="228"/>
      <c r="GG278" s="228"/>
      <c r="GH278" s="228"/>
      <c r="GI278" s="228"/>
      <c r="GJ278" s="228"/>
      <c r="GK278" s="228"/>
      <c r="GL278" s="228"/>
      <c r="GM278" s="228"/>
      <c r="GN278" s="228"/>
      <c r="GO278" s="228"/>
      <c r="GP278" s="228"/>
      <c r="GQ278" s="228"/>
      <c r="GR278" s="228"/>
      <c r="GS278" s="228"/>
      <c r="GT278" s="228"/>
      <c r="GU278" s="228"/>
      <c r="GV278" s="228"/>
      <c r="GW278" s="228"/>
      <c r="GX278" s="228"/>
      <c r="GY278" s="228"/>
      <c r="GZ278" s="228"/>
      <c r="HA278" s="228"/>
      <c r="HB278" s="228"/>
      <c r="HC278" s="228"/>
      <c r="HD278" s="228"/>
      <c r="HE278" s="228"/>
      <c r="HF278" s="228"/>
      <c r="HG278" s="228"/>
      <c r="HH278" s="228"/>
      <c r="HI278" s="228"/>
      <c r="HJ278" s="228"/>
      <c r="HK278" s="228"/>
      <c r="HL278" s="228"/>
      <c r="HM278" s="228"/>
      <c r="HN278" s="228"/>
      <c r="HO278" s="228"/>
      <c r="HP278" s="228"/>
      <c r="HQ278" s="228"/>
      <c r="HR278" s="228"/>
      <c r="HS278" s="228"/>
      <c r="HT278" s="228"/>
      <c r="HU278" s="228"/>
      <c r="HV278" s="228"/>
      <c r="HW278" s="228"/>
      <c r="HX278" s="228"/>
      <c r="HY278" s="228"/>
      <c r="HZ278" s="228"/>
      <c r="IA278" s="228"/>
      <c r="IB278" s="228"/>
      <c r="IC278" s="228"/>
      <c r="ID278" s="228"/>
      <c r="IE278" s="228"/>
      <c r="IF278" s="228"/>
      <c r="IG278" s="228"/>
      <c r="IH278" s="228"/>
      <c r="II278" s="228"/>
      <c r="IJ278" s="228"/>
      <c r="IK278" s="228"/>
      <c r="IL278" s="228"/>
      <c r="IM278" s="228"/>
      <c r="IN278" s="228"/>
      <c r="IO278" s="228"/>
      <c r="IP278" s="228"/>
      <c r="IQ278" s="228"/>
      <c r="IR278" s="228"/>
      <c r="IS278" s="228"/>
      <c r="IT278" s="228"/>
      <c r="IU278" s="228"/>
      <c r="IV278" s="228"/>
      <c r="IW278" s="228"/>
      <c r="IX278" s="228"/>
      <c r="IY278" s="228"/>
      <c r="IZ278" s="228"/>
      <c r="JA278" s="228"/>
      <c r="JB278" s="228"/>
      <c r="JC278" s="228"/>
      <c r="JD278" s="228"/>
      <c r="JE278" s="228"/>
      <c r="JF278" s="228"/>
      <c r="JG278" s="228"/>
      <c r="JH278" s="228"/>
      <c r="JI278" s="228"/>
      <c r="JJ278" s="228"/>
      <c r="JK278" s="228"/>
      <c r="JL278" s="228"/>
      <c r="JM278" s="228"/>
      <c r="JN278" s="228"/>
      <c r="JO278" s="228"/>
      <c r="JP278" s="228"/>
      <c r="JQ278" s="228"/>
      <c r="JR278" s="228"/>
      <c r="JS278" s="228"/>
      <c r="JT278" s="228"/>
      <c r="JU278" s="228"/>
      <c r="JV278" s="228"/>
      <c r="JW278" s="228"/>
      <c r="JX278" s="228"/>
      <c r="JY278" s="228"/>
      <c r="JZ278" s="228"/>
      <c r="KA278" s="228"/>
      <c r="KB278" s="228"/>
      <c r="KC278" s="228"/>
      <c r="KD278" s="228"/>
      <c r="KE278" s="228"/>
      <c r="KF278" s="228"/>
      <c r="KG278" s="228"/>
      <c r="KH278" s="228"/>
      <c r="KI278" s="228"/>
      <c r="KJ278" s="228"/>
      <c r="KK278" s="228"/>
      <c r="KL278" s="228"/>
      <c r="KM278" s="228"/>
      <c r="KN278" s="228"/>
      <c r="KO278" s="228"/>
      <c r="KP278" s="228"/>
      <c r="KQ278" s="228"/>
      <c r="KR278" s="228"/>
      <c r="KS278" s="228"/>
      <c r="KT278" s="228"/>
      <c r="KU278" s="228"/>
      <c r="KV278" s="228"/>
      <c r="KW278" s="479"/>
    </row>
    <row r="279" spans="1:309" s="226" customFormat="1" ht="21" customHeight="1">
      <c r="A279" s="109"/>
      <c r="B279" s="112">
        <v>273</v>
      </c>
      <c r="C279" s="53"/>
      <c r="D279" s="132" t="str">
        <f t="shared" si="27"/>
        <v/>
      </c>
      <c r="E279" s="132" t="str">
        <f t="shared" si="29"/>
        <v/>
      </c>
      <c r="F279" s="132" t="str">
        <f t="shared" si="30"/>
        <v/>
      </c>
      <c r="G279" s="132" t="str">
        <f t="shared" si="31"/>
        <v/>
      </c>
      <c r="H279" s="213" t="str">
        <f t="shared" si="28"/>
        <v/>
      </c>
      <c r="I279" s="227"/>
      <c r="J279" s="227"/>
      <c r="K279" s="227"/>
      <c r="L279" s="227"/>
      <c r="M279" s="227"/>
      <c r="N279" s="227"/>
      <c r="O279" s="227"/>
      <c r="P279" s="227"/>
      <c r="Q279" s="227"/>
      <c r="R279" s="227"/>
      <c r="S279" s="227"/>
      <c r="T279" s="227"/>
      <c r="U279" s="227"/>
      <c r="V279" s="227"/>
      <c r="W279" s="227"/>
      <c r="X279" s="227"/>
      <c r="Y279" s="227"/>
      <c r="Z279" s="227"/>
      <c r="AA279" s="227"/>
      <c r="AB279" s="227"/>
      <c r="AC279" s="227"/>
      <c r="AD279" s="227"/>
      <c r="AE279" s="227"/>
      <c r="AF279" s="227"/>
      <c r="AG279" s="227"/>
      <c r="AH279" s="227"/>
      <c r="AI279" s="227"/>
      <c r="AJ279" s="227"/>
      <c r="AK279" s="227"/>
      <c r="AL279" s="227"/>
      <c r="AM279" s="227"/>
      <c r="AN279" s="227"/>
      <c r="AO279" s="227"/>
      <c r="AP279" s="227"/>
      <c r="AQ279" s="227"/>
      <c r="AR279" s="227"/>
      <c r="AS279" s="227"/>
      <c r="AT279" s="227"/>
      <c r="AU279" s="227"/>
      <c r="AV279" s="227"/>
      <c r="AW279" s="227"/>
      <c r="AX279" s="227"/>
      <c r="AY279" s="227"/>
      <c r="AZ279" s="227"/>
      <c r="BA279" s="227"/>
      <c r="BB279" s="227"/>
      <c r="BC279" s="227"/>
      <c r="BD279" s="227"/>
      <c r="BE279" s="227"/>
      <c r="BF279" s="227"/>
      <c r="BG279" s="227"/>
      <c r="BH279" s="227"/>
      <c r="BI279" s="227"/>
      <c r="BJ279" s="227"/>
      <c r="BK279" s="227"/>
      <c r="BL279" s="227"/>
      <c r="BM279" s="227"/>
      <c r="BN279" s="227"/>
      <c r="BO279" s="227"/>
      <c r="BP279" s="227"/>
      <c r="BQ279" s="227"/>
      <c r="BR279" s="227"/>
      <c r="BS279" s="227"/>
      <c r="BT279" s="227"/>
      <c r="BU279" s="227"/>
      <c r="BV279" s="227"/>
      <c r="BW279" s="227"/>
      <c r="BX279" s="227"/>
      <c r="BY279" s="227"/>
      <c r="BZ279" s="227"/>
      <c r="CA279" s="227"/>
      <c r="CB279" s="227"/>
      <c r="CC279" s="227"/>
      <c r="CD279" s="227"/>
      <c r="CE279" s="227"/>
      <c r="CF279" s="227"/>
      <c r="CG279" s="227"/>
      <c r="CH279" s="227"/>
      <c r="CI279" s="227"/>
      <c r="CJ279" s="227"/>
      <c r="CK279" s="227"/>
      <c r="CL279" s="227"/>
      <c r="CM279" s="227"/>
      <c r="CN279" s="227"/>
      <c r="CO279" s="227"/>
      <c r="CP279" s="227"/>
      <c r="CQ279" s="227"/>
      <c r="CR279" s="227"/>
      <c r="CS279" s="227"/>
      <c r="CT279" s="227"/>
      <c r="CU279" s="227"/>
      <c r="CV279" s="227"/>
      <c r="CW279" s="227"/>
      <c r="CX279" s="227"/>
      <c r="CY279" s="227"/>
      <c r="CZ279" s="227"/>
      <c r="DA279" s="227"/>
      <c r="DB279" s="227"/>
      <c r="DC279" s="227"/>
      <c r="DD279" s="227"/>
      <c r="DE279" s="227"/>
      <c r="DF279" s="227"/>
      <c r="DG279" s="227"/>
      <c r="DH279" s="227"/>
      <c r="DI279" s="227"/>
      <c r="DJ279" s="227"/>
      <c r="DK279" s="227"/>
      <c r="DL279" s="227"/>
      <c r="DM279" s="227"/>
      <c r="DN279" s="227"/>
      <c r="DO279" s="227"/>
      <c r="DP279" s="227"/>
      <c r="DQ279" s="227"/>
      <c r="DR279" s="227"/>
      <c r="DS279" s="227"/>
      <c r="DT279" s="227"/>
      <c r="DU279" s="227"/>
      <c r="DV279" s="227"/>
      <c r="DW279" s="227"/>
      <c r="DX279" s="227"/>
      <c r="DY279" s="227"/>
      <c r="DZ279" s="227"/>
      <c r="EA279" s="227"/>
      <c r="EB279" s="227"/>
      <c r="EC279" s="227"/>
      <c r="ED279" s="227"/>
      <c r="EE279" s="227"/>
      <c r="EF279" s="227"/>
      <c r="EG279" s="227"/>
      <c r="EH279" s="227"/>
      <c r="EI279" s="227"/>
      <c r="EJ279" s="227"/>
      <c r="EK279" s="227"/>
      <c r="EL279" s="227"/>
      <c r="EM279" s="227"/>
      <c r="EN279" s="227"/>
      <c r="EO279" s="227"/>
      <c r="EP279" s="227"/>
      <c r="EQ279" s="227"/>
      <c r="ER279" s="227"/>
      <c r="ES279" s="227"/>
      <c r="ET279" s="227"/>
      <c r="EU279" s="227"/>
      <c r="EV279" s="227"/>
      <c r="EW279" s="227"/>
      <c r="EX279" s="227"/>
      <c r="EY279" s="227"/>
      <c r="EZ279" s="227"/>
      <c r="FA279" s="227"/>
      <c r="FB279" s="227"/>
      <c r="FC279" s="227"/>
      <c r="FD279" s="227"/>
      <c r="FE279" s="227"/>
      <c r="FF279" s="227"/>
      <c r="FG279" s="227"/>
      <c r="FH279" s="227"/>
      <c r="FI279" s="227"/>
      <c r="FJ279" s="227"/>
      <c r="FK279" s="227"/>
      <c r="FL279" s="227"/>
      <c r="FM279" s="227"/>
      <c r="FN279" s="227"/>
      <c r="FO279" s="227"/>
      <c r="FP279" s="227"/>
      <c r="FQ279" s="227"/>
      <c r="FR279" s="227"/>
      <c r="FS279" s="227"/>
      <c r="FT279" s="227"/>
      <c r="FU279" s="227"/>
      <c r="FV279" s="227"/>
      <c r="FW279" s="227"/>
      <c r="FX279" s="227"/>
      <c r="FY279" s="227"/>
      <c r="FZ279" s="227"/>
      <c r="GA279" s="227"/>
      <c r="GB279" s="227"/>
      <c r="GC279" s="227"/>
      <c r="GD279" s="227"/>
      <c r="GE279" s="227"/>
      <c r="GF279" s="227"/>
      <c r="GG279" s="227"/>
      <c r="GH279" s="227"/>
      <c r="GI279" s="227"/>
      <c r="GJ279" s="227"/>
      <c r="GK279" s="227"/>
      <c r="GL279" s="227"/>
      <c r="GM279" s="227"/>
      <c r="GN279" s="227"/>
      <c r="GO279" s="227"/>
      <c r="GP279" s="227"/>
      <c r="GQ279" s="227"/>
      <c r="GR279" s="227"/>
      <c r="GS279" s="227"/>
      <c r="GT279" s="227"/>
      <c r="GU279" s="227"/>
      <c r="GV279" s="227"/>
      <c r="GW279" s="227"/>
      <c r="GX279" s="227"/>
      <c r="GY279" s="227"/>
      <c r="GZ279" s="227"/>
      <c r="HA279" s="227"/>
      <c r="HB279" s="227"/>
      <c r="HC279" s="227"/>
      <c r="HD279" s="227"/>
      <c r="HE279" s="227"/>
      <c r="HF279" s="227"/>
      <c r="HG279" s="227"/>
      <c r="HH279" s="227"/>
      <c r="HI279" s="227"/>
      <c r="HJ279" s="227"/>
      <c r="HK279" s="227"/>
      <c r="HL279" s="227"/>
      <c r="HM279" s="227"/>
      <c r="HN279" s="227"/>
      <c r="HO279" s="227"/>
      <c r="HP279" s="227"/>
      <c r="HQ279" s="227"/>
      <c r="HR279" s="227"/>
      <c r="HS279" s="227"/>
      <c r="HT279" s="227"/>
      <c r="HU279" s="227"/>
      <c r="HV279" s="227"/>
      <c r="HW279" s="227"/>
      <c r="HX279" s="227"/>
      <c r="HY279" s="227"/>
      <c r="HZ279" s="227"/>
      <c r="IA279" s="227"/>
      <c r="IB279" s="227"/>
      <c r="IC279" s="227"/>
      <c r="ID279" s="227"/>
      <c r="IE279" s="227"/>
      <c r="IF279" s="227"/>
      <c r="IG279" s="227"/>
      <c r="IH279" s="227"/>
      <c r="II279" s="227"/>
      <c r="IJ279" s="227"/>
      <c r="IK279" s="227"/>
      <c r="IL279" s="227"/>
      <c r="IM279" s="227"/>
      <c r="IN279" s="227"/>
      <c r="IO279" s="227"/>
      <c r="IP279" s="227"/>
      <c r="IQ279" s="227"/>
      <c r="IR279" s="227"/>
      <c r="IS279" s="227"/>
      <c r="IT279" s="227"/>
      <c r="IU279" s="227"/>
      <c r="IV279" s="227"/>
      <c r="IW279" s="227"/>
      <c r="IX279" s="227"/>
      <c r="IY279" s="227"/>
      <c r="IZ279" s="227"/>
      <c r="JA279" s="227"/>
      <c r="JB279" s="227"/>
      <c r="JC279" s="227"/>
      <c r="JD279" s="227"/>
      <c r="JE279" s="227"/>
      <c r="JF279" s="227"/>
      <c r="JG279" s="227"/>
      <c r="JH279" s="227"/>
      <c r="JI279" s="227"/>
      <c r="JJ279" s="227"/>
      <c r="JK279" s="227"/>
      <c r="JL279" s="227"/>
      <c r="JM279" s="227"/>
      <c r="JN279" s="227"/>
      <c r="JO279" s="227"/>
      <c r="JP279" s="227"/>
      <c r="JQ279" s="227"/>
      <c r="JR279" s="227"/>
      <c r="JS279" s="227"/>
      <c r="JT279" s="227"/>
      <c r="JU279" s="227"/>
      <c r="JV279" s="227"/>
      <c r="JW279" s="227"/>
      <c r="JX279" s="227"/>
      <c r="JY279" s="227"/>
      <c r="JZ279" s="227"/>
      <c r="KA279" s="227"/>
      <c r="KB279" s="227"/>
      <c r="KC279" s="227"/>
      <c r="KD279" s="227"/>
      <c r="KE279" s="227"/>
      <c r="KF279" s="227"/>
      <c r="KG279" s="227"/>
      <c r="KH279" s="227"/>
      <c r="KI279" s="227"/>
      <c r="KJ279" s="227"/>
      <c r="KK279" s="227"/>
      <c r="KL279" s="227"/>
      <c r="KM279" s="227"/>
      <c r="KN279" s="227"/>
      <c r="KO279" s="227"/>
      <c r="KP279" s="227"/>
      <c r="KQ279" s="227"/>
      <c r="KR279" s="227"/>
      <c r="KS279" s="227"/>
      <c r="KT279" s="227"/>
      <c r="KU279" s="227"/>
      <c r="KV279" s="227"/>
      <c r="KW279" s="479"/>
    </row>
    <row r="280" spans="1:309" s="226" customFormat="1" ht="21" customHeight="1" thickBot="1">
      <c r="A280" s="109"/>
      <c r="B280" s="112">
        <v>274</v>
      </c>
      <c r="C280" s="116"/>
      <c r="D280" s="136" t="str">
        <f t="shared" si="27"/>
        <v/>
      </c>
      <c r="E280" s="138" t="str">
        <f t="shared" si="29"/>
        <v/>
      </c>
      <c r="F280" s="138" t="str">
        <f t="shared" si="30"/>
        <v/>
      </c>
      <c r="G280" s="138" t="str">
        <f t="shared" si="31"/>
        <v/>
      </c>
      <c r="H280" s="138" t="str">
        <f t="shared" si="28"/>
        <v/>
      </c>
      <c r="I280" s="228"/>
      <c r="J280" s="228"/>
      <c r="K280" s="228"/>
      <c r="L280" s="228"/>
      <c r="M280" s="228"/>
      <c r="N280" s="228"/>
      <c r="O280" s="228"/>
      <c r="P280" s="228"/>
      <c r="Q280" s="228"/>
      <c r="R280" s="228"/>
      <c r="S280" s="228"/>
      <c r="T280" s="228"/>
      <c r="U280" s="228"/>
      <c r="V280" s="228"/>
      <c r="W280" s="228"/>
      <c r="X280" s="228"/>
      <c r="Y280" s="228"/>
      <c r="Z280" s="228"/>
      <c r="AA280" s="228"/>
      <c r="AB280" s="228"/>
      <c r="AC280" s="228"/>
      <c r="AD280" s="228"/>
      <c r="AE280" s="228"/>
      <c r="AF280" s="228"/>
      <c r="AG280" s="228"/>
      <c r="AH280" s="228"/>
      <c r="AI280" s="228"/>
      <c r="AJ280" s="228"/>
      <c r="AK280" s="228"/>
      <c r="AL280" s="228"/>
      <c r="AM280" s="228"/>
      <c r="AN280" s="228"/>
      <c r="AO280" s="228"/>
      <c r="AP280" s="228"/>
      <c r="AQ280" s="228"/>
      <c r="AR280" s="228"/>
      <c r="AS280" s="228"/>
      <c r="AT280" s="228"/>
      <c r="AU280" s="228"/>
      <c r="AV280" s="228"/>
      <c r="AW280" s="228"/>
      <c r="AX280" s="228"/>
      <c r="AY280" s="228"/>
      <c r="AZ280" s="228"/>
      <c r="BA280" s="228"/>
      <c r="BB280" s="228"/>
      <c r="BC280" s="228"/>
      <c r="BD280" s="228"/>
      <c r="BE280" s="228"/>
      <c r="BF280" s="228"/>
      <c r="BG280" s="228"/>
      <c r="BH280" s="228"/>
      <c r="BI280" s="228"/>
      <c r="BJ280" s="228"/>
      <c r="BK280" s="228"/>
      <c r="BL280" s="228"/>
      <c r="BM280" s="228"/>
      <c r="BN280" s="228"/>
      <c r="BO280" s="228"/>
      <c r="BP280" s="228"/>
      <c r="BQ280" s="228"/>
      <c r="BR280" s="228"/>
      <c r="BS280" s="228"/>
      <c r="BT280" s="228"/>
      <c r="BU280" s="228"/>
      <c r="BV280" s="228"/>
      <c r="BW280" s="228"/>
      <c r="BX280" s="228"/>
      <c r="BY280" s="228"/>
      <c r="BZ280" s="228"/>
      <c r="CA280" s="228"/>
      <c r="CB280" s="228"/>
      <c r="CC280" s="228"/>
      <c r="CD280" s="228"/>
      <c r="CE280" s="228"/>
      <c r="CF280" s="228"/>
      <c r="CG280" s="228"/>
      <c r="CH280" s="228"/>
      <c r="CI280" s="228"/>
      <c r="CJ280" s="228"/>
      <c r="CK280" s="228"/>
      <c r="CL280" s="228"/>
      <c r="CM280" s="228"/>
      <c r="CN280" s="228"/>
      <c r="CO280" s="228"/>
      <c r="CP280" s="228"/>
      <c r="CQ280" s="228"/>
      <c r="CR280" s="228"/>
      <c r="CS280" s="228"/>
      <c r="CT280" s="228"/>
      <c r="CU280" s="228"/>
      <c r="CV280" s="228"/>
      <c r="CW280" s="228"/>
      <c r="CX280" s="228"/>
      <c r="CY280" s="228"/>
      <c r="CZ280" s="228"/>
      <c r="DA280" s="228"/>
      <c r="DB280" s="228"/>
      <c r="DC280" s="228"/>
      <c r="DD280" s="228"/>
      <c r="DE280" s="228"/>
      <c r="DF280" s="228"/>
      <c r="DG280" s="228"/>
      <c r="DH280" s="228"/>
      <c r="DI280" s="228"/>
      <c r="DJ280" s="228"/>
      <c r="DK280" s="228"/>
      <c r="DL280" s="228"/>
      <c r="DM280" s="228"/>
      <c r="DN280" s="228"/>
      <c r="DO280" s="228"/>
      <c r="DP280" s="228"/>
      <c r="DQ280" s="228"/>
      <c r="DR280" s="228"/>
      <c r="DS280" s="228"/>
      <c r="DT280" s="228"/>
      <c r="DU280" s="228"/>
      <c r="DV280" s="228"/>
      <c r="DW280" s="228"/>
      <c r="DX280" s="228"/>
      <c r="DY280" s="228"/>
      <c r="DZ280" s="228"/>
      <c r="EA280" s="228"/>
      <c r="EB280" s="228"/>
      <c r="EC280" s="228"/>
      <c r="ED280" s="228"/>
      <c r="EE280" s="228"/>
      <c r="EF280" s="228"/>
      <c r="EG280" s="228"/>
      <c r="EH280" s="228"/>
      <c r="EI280" s="228"/>
      <c r="EJ280" s="228"/>
      <c r="EK280" s="228"/>
      <c r="EL280" s="228"/>
      <c r="EM280" s="228"/>
      <c r="EN280" s="228"/>
      <c r="EO280" s="228"/>
      <c r="EP280" s="228"/>
      <c r="EQ280" s="228"/>
      <c r="ER280" s="228"/>
      <c r="ES280" s="228"/>
      <c r="ET280" s="228"/>
      <c r="EU280" s="228"/>
      <c r="EV280" s="228"/>
      <c r="EW280" s="228"/>
      <c r="EX280" s="228"/>
      <c r="EY280" s="228"/>
      <c r="EZ280" s="228"/>
      <c r="FA280" s="228"/>
      <c r="FB280" s="228"/>
      <c r="FC280" s="228"/>
      <c r="FD280" s="228"/>
      <c r="FE280" s="228"/>
      <c r="FF280" s="228"/>
      <c r="FG280" s="228"/>
      <c r="FH280" s="228"/>
      <c r="FI280" s="228"/>
      <c r="FJ280" s="228"/>
      <c r="FK280" s="228"/>
      <c r="FL280" s="228"/>
      <c r="FM280" s="228"/>
      <c r="FN280" s="228"/>
      <c r="FO280" s="228"/>
      <c r="FP280" s="228"/>
      <c r="FQ280" s="228"/>
      <c r="FR280" s="228"/>
      <c r="FS280" s="228"/>
      <c r="FT280" s="228"/>
      <c r="FU280" s="228"/>
      <c r="FV280" s="228"/>
      <c r="FW280" s="228"/>
      <c r="FX280" s="228"/>
      <c r="FY280" s="228"/>
      <c r="FZ280" s="228"/>
      <c r="GA280" s="228"/>
      <c r="GB280" s="228"/>
      <c r="GC280" s="228"/>
      <c r="GD280" s="228"/>
      <c r="GE280" s="228"/>
      <c r="GF280" s="228"/>
      <c r="GG280" s="228"/>
      <c r="GH280" s="228"/>
      <c r="GI280" s="228"/>
      <c r="GJ280" s="228"/>
      <c r="GK280" s="228"/>
      <c r="GL280" s="228"/>
      <c r="GM280" s="228"/>
      <c r="GN280" s="228"/>
      <c r="GO280" s="228"/>
      <c r="GP280" s="228"/>
      <c r="GQ280" s="228"/>
      <c r="GR280" s="228"/>
      <c r="GS280" s="228"/>
      <c r="GT280" s="228"/>
      <c r="GU280" s="228"/>
      <c r="GV280" s="228"/>
      <c r="GW280" s="228"/>
      <c r="GX280" s="228"/>
      <c r="GY280" s="228"/>
      <c r="GZ280" s="228"/>
      <c r="HA280" s="228"/>
      <c r="HB280" s="228"/>
      <c r="HC280" s="228"/>
      <c r="HD280" s="228"/>
      <c r="HE280" s="228"/>
      <c r="HF280" s="228"/>
      <c r="HG280" s="228"/>
      <c r="HH280" s="228"/>
      <c r="HI280" s="228"/>
      <c r="HJ280" s="228"/>
      <c r="HK280" s="228"/>
      <c r="HL280" s="228"/>
      <c r="HM280" s="228"/>
      <c r="HN280" s="228"/>
      <c r="HO280" s="228"/>
      <c r="HP280" s="228"/>
      <c r="HQ280" s="228"/>
      <c r="HR280" s="228"/>
      <c r="HS280" s="228"/>
      <c r="HT280" s="228"/>
      <c r="HU280" s="228"/>
      <c r="HV280" s="228"/>
      <c r="HW280" s="228"/>
      <c r="HX280" s="228"/>
      <c r="HY280" s="228"/>
      <c r="HZ280" s="228"/>
      <c r="IA280" s="228"/>
      <c r="IB280" s="228"/>
      <c r="IC280" s="228"/>
      <c r="ID280" s="228"/>
      <c r="IE280" s="228"/>
      <c r="IF280" s="228"/>
      <c r="IG280" s="228"/>
      <c r="IH280" s="228"/>
      <c r="II280" s="228"/>
      <c r="IJ280" s="228"/>
      <c r="IK280" s="228"/>
      <c r="IL280" s="228"/>
      <c r="IM280" s="228"/>
      <c r="IN280" s="228"/>
      <c r="IO280" s="228"/>
      <c r="IP280" s="228"/>
      <c r="IQ280" s="228"/>
      <c r="IR280" s="228"/>
      <c r="IS280" s="228"/>
      <c r="IT280" s="228"/>
      <c r="IU280" s="228"/>
      <c r="IV280" s="228"/>
      <c r="IW280" s="228"/>
      <c r="IX280" s="228"/>
      <c r="IY280" s="228"/>
      <c r="IZ280" s="228"/>
      <c r="JA280" s="228"/>
      <c r="JB280" s="228"/>
      <c r="JC280" s="228"/>
      <c r="JD280" s="228"/>
      <c r="JE280" s="228"/>
      <c r="JF280" s="228"/>
      <c r="JG280" s="228"/>
      <c r="JH280" s="228"/>
      <c r="JI280" s="228"/>
      <c r="JJ280" s="228"/>
      <c r="JK280" s="228"/>
      <c r="JL280" s="228"/>
      <c r="JM280" s="228"/>
      <c r="JN280" s="228"/>
      <c r="JO280" s="228"/>
      <c r="JP280" s="228"/>
      <c r="JQ280" s="228"/>
      <c r="JR280" s="228"/>
      <c r="JS280" s="228"/>
      <c r="JT280" s="228"/>
      <c r="JU280" s="228"/>
      <c r="JV280" s="228"/>
      <c r="JW280" s="228"/>
      <c r="JX280" s="228"/>
      <c r="JY280" s="228"/>
      <c r="JZ280" s="228"/>
      <c r="KA280" s="228"/>
      <c r="KB280" s="228"/>
      <c r="KC280" s="228"/>
      <c r="KD280" s="228"/>
      <c r="KE280" s="228"/>
      <c r="KF280" s="228"/>
      <c r="KG280" s="228"/>
      <c r="KH280" s="228"/>
      <c r="KI280" s="228"/>
      <c r="KJ280" s="228"/>
      <c r="KK280" s="228"/>
      <c r="KL280" s="228"/>
      <c r="KM280" s="228"/>
      <c r="KN280" s="228"/>
      <c r="KO280" s="228"/>
      <c r="KP280" s="228"/>
      <c r="KQ280" s="228"/>
      <c r="KR280" s="228"/>
      <c r="KS280" s="228"/>
      <c r="KT280" s="228"/>
      <c r="KU280" s="228"/>
      <c r="KV280" s="228"/>
      <c r="KW280" s="479"/>
    </row>
    <row r="281" spans="1:309" s="226" customFormat="1" ht="21" customHeight="1">
      <c r="A281" s="109"/>
      <c r="B281" s="112">
        <v>275</v>
      </c>
      <c r="C281" s="53"/>
      <c r="D281" s="132" t="str">
        <f t="shared" si="27"/>
        <v/>
      </c>
      <c r="E281" s="132" t="str">
        <f t="shared" si="29"/>
        <v/>
      </c>
      <c r="F281" s="132" t="str">
        <f t="shared" si="30"/>
        <v/>
      </c>
      <c r="G281" s="132" t="str">
        <f t="shared" si="31"/>
        <v/>
      </c>
      <c r="H281" s="213" t="str">
        <f t="shared" si="28"/>
        <v/>
      </c>
      <c r="I281" s="227"/>
      <c r="J281" s="227"/>
      <c r="K281" s="227"/>
      <c r="L281" s="227"/>
      <c r="M281" s="227"/>
      <c r="N281" s="227"/>
      <c r="O281" s="227"/>
      <c r="P281" s="227"/>
      <c r="Q281" s="227"/>
      <c r="R281" s="227"/>
      <c r="S281" s="227"/>
      <c r="T281" s="227"/>
      <c r="U281" s="227"/>
      <c r="V281" s="227"/>
      <c r="W281" s="227"/>
      <c r="X281" s="227"/>
      <c r="Y281" s="227"/>
      <c r="Z281" s="227"/>
      <c r="AA281" s="227"/>
      <c r="AB281" s="227"/>
      <c r="AC281" s="227"/>
      <c r="AD281" s="227"/>
      <c r="AE281" s="227"/>
      <c r="AF281" s="227"/>
      <c r="AG281" s="227"/>
      <c r="AH281" s="227"/>
      <c r="AI281" s="227"/>
      <c r="AJ281" s="227"/>
      <c r="AK281" s="227"/>
      <c r="AL281" s="227"/>
      <c r="AM281" s="227"/>
      <c r="AN281" s="227"/>
      <c r="AO281" s="227"/>
      <c r="AP281" s="227"/>
      <c r="AQ281" s="227"/>
      <c r="AR281" s="227"/>
      <c r="AS281" s="227"/>
      <c r="AT281" s="227"/>
      <c r="AU281" s="227"/>
      <c r="AV281" s="227"/>
      <c r="AW281" s="227"/>
      <c r="AX281" s="227"/>
      <c r="AY281" s="227"/>
      <c r="AZ281" s="227"/>
      <c r="BA281" s="227"/>
      <c r="BB281" s="227"/>
      <c r="BC281" s="227"/>
      <c r="BD281" s="227"/>
      <c r="BE281" s="227"/>
      <c r="BF281" s="227"/>
      <c r="BG281" s="227"/>
      <c r="BH281" s="227"/>
      <c r="BI281" s="227"/>
      <c r="BJ281" s="227"/>
      <c r="BK281" s="227"/>
      <c r="BL281" s="227"/>
      <c r="BM281" s="227"/>
      <c r="BN281" s="227"/>
      <c r="BO281" s="227"/>
      <c r="BP281" s="227"/>
      <c r="BQ281" s="227"/>
      <c r="BR281" s="227"/>
      <c r="BS281" s="227"/>
      <c r="BT281" s="227"/>
      <c r="BU281" s="227"/>
      <c r="BV281" s="227"/>
      <c r="BW281" s="227"/>
      <c r="BX281" s="227"/>
      <c r="BY281" s="227"/>
      <c r="BZ281" s="227"/>
      <c r="CA281" s="227"/>
      <c r="CB281" s="227"/>
      <c r="CC281" s="227"/>
      <c r="CD281" s="227"/>
      <c r="CE281" s="227"/>
      <c r="CF281" s="227"/>
      <c r="CG281" s="227"/>
      <c r="CH281" s="227"/>
      <c r="CI281" s="227"/>
      <c r="CJ281" s="227"/>
      <c r="CK281" s="227"/>
      <c r="CL281" s="227"/>
      <c r="CM281" s="227"/>
      <c r="CN281" s="227"/>
      <c r="CO281" s="227"/>
      <c r="CP281" s="227"/>
      <c r="CQ281" s="227"/>
      <c r="CR281" s="227"/>
      <c r="CS281" s="227"/>
      <c r="CT281" s="227"/>
      <c r="CU281" s="227"/>
      <c r="CV281" s="227"/>
      <c r="CW281" s="227"/>
      <c r="CX281" s="227"/>
      <c r="CY281" s="227"/>
      <c r="CZ281" s="227"/>
      <c r="DA281" s="227"/>
      <c r="DB281" s="227"/>
      <c r="DC281" s="227"/>
      <c r="DD281" s="227"/>
      <c r="DE281" s="227"/>
      <c r="DF281" s="227"/>
      <c r="DG281" s="227"/>
      <c r="DH281" s="227"/>
      <c r="DI281" s="227"/>
      <c r="DJ281" s="227"/>
      <c r="DK281" s="227"/>
      <c r="DL281" s="227"/>
      <c r="DM281" s="227"/>
      <c r="DN281" s="227"/>
      <c r="DO281" s="227"/>
      <c r="DP281" s="227"/>
      <c r="DQ281" s="227"/>
      <c r="DR281" s="227"/>
      <c r="DS281" s="227"/>
      <c r="DT281" s="227"/>
      <c r="DU281" s="227"/>
      <c r="DV281" s="227"/>
      <c r="DW281" s="227"/>
      <c r="DX281" s="227"/>
      <c r="DY281" s="227"/>
      <c r="DZ281" s="227"/>
      <c r="EA281" s="227"/>
      <c r="EB281" s="227"/>
      <c r="EC281" s="227"/>
      <c r="ED281" s="227"/>
      <c r="EE281" s="227"/>
      <c r="EF281" s="227"/>
      <c r="EG281" s="227"/>
      <c r="EH281" s="227"/>
      <c r="EI281" s="227"/>
      <c r="EJ281" s="227"/>
      <c r="EK281" s="227"/>
      <c r="EL281" s="227"/>
      <c r="EM281" s="227"/>
      <c r="EN281" s="227"/>
      <c r="EO281" s="227"/>
      <c r="EP281" s="227"/>
      <c r="EQ281" s="227"/>
      <c r="ER281" s="227"/>
      <c r="ES281" s="227"/>
      <c r="ET281" s="227"/>
      <c r="EU281" s="227"/>
      <c r="EV281" s="227"/>
      <c r="EW281" s="227"/>
      <c r="EX281" s="227"/>
      <c r="EY281" s="227"/>
      <c r="EZ281" s="227"/>
      <c r="FA281" s="227"/>
      <c r="FB281" s="227"/>
      <c r="FC281" s="227"/>
      <c r="FD281" s="227"/>
      <c r="FE281" s="227"/>
      <c r="FF281" s="227"/>
      <c r="FG281" s="227"/>
      <c r="FH281" s="227"/>
      <c r="FI281" s="227"/>
      <c r="FJ281" s="227"/>
      <c r="FK281" s="227"/>
      <c r="FL281" s="227"/>
      <c r="FM281" s="227"/>
      <c r="FN281" s="227"/>
      <c r="FO281" s="227"/>
      <c r="FP281" s="227"/>
      <c r="FQ281" s="227"/>
      <c r="FR281" s="227"/>
      <c r="FS281" s="227"/>
      <c r="FT281" s="227"/>
      <c r="FU281" s="227"/>
      <c r="FV281" s="227"/>
      <c r="FW281" s="227"/>
      <c r="FX281" s="227"/>
      <c r="FY281" s="227"/>
      <c r="FZ281" s="227"/>
      <c r="GA281" s="227"/>
      <c r="GB281" s="227"/>
      <c r="GC281" s="227"/>
      <c r="GD281" s="227"/>
      <c r="GE281" s="227"/>
      <c r="GF281" s="227"/>
      <c r="GG281" s="227"/>
      <c r="GH281" s="227"/>
      <c r="GI281" s="227"/>
      <c r="GJ281" s="227"/>
      <c r="GK281" s="227"/>
      <c r="GL281" s="227"/>
      <c r="GM281" s="227"/>
      <c r="GN281" s="227"/>
      <c r="GO281" s="227"/>
      <c r="GP281" s="227"/>
      <c r="GQ281" s="227"/>
      <c r="GR281" s="227"/>
      <c r="GS281" s="227"/>
      <c r="GT281" s="227"/>
      <c r="GU281" s="227"/>
      <c r="GV281" s="227"/>
      <c r="GW281" s="227"/>
      <c r="GX281" s="227"/>
      <c r="GY281" s="227"/>
      <c r="GZ281" s="227"/>
      <c r="HA281" s="227"/>
      <c r="HB281" s="227"/>
      <c r="HC281" s="227"/>
      <c r="HD281" s="227"/>
      <c r="HE281" s="227"/>
      <c r="HF281" s="227"/>
      <c r="HG281" s="227"/>
      <c r="HH281" s="227"/>
      <c r="HI281" s="227"/>
      <c r="HJ281" s="227"/>
      <c r="HK281" s="227"/>
      <c r="HL281" s="227"/>
      <c r="HM281" s="227"/>
      <c r="HN281" s="227"/>
      <c r="HO281" s="227"/>
      <c r="HP281" s="227"/>
      <c r="HQ281" s="227"/>
      <c r="HR281" s="227"/>
      <c r="HS281" s="227"/>
      <c r="HT281" s="227"/>
      <c r="HU281" s="227"/>
      <c r="HV281" s="227"/>
      <c r="HW281" s="227"/>
      <c r="HX281" s="227"/>
      <c r="HY281" s="227"/>
      <c r="HZ281" s="227"/>
      <c r="IA281" s="227"/>
      <c r="IB281" s="227"/>
      <c r="IC281" s="227"/>
      <c r="ID281" s="227"/>
      <c r="IE281" s="227"/>
      <c r="IF281" s="227"/>
      <c r="IG281" s="227"/>
      <c r="IH281" s="227"/>
      <c r="II281" s="227"/>
      <c r="IJ281" s="227"/>
      <c r="IK281" s="227"/>
      <c r="IL281" s="227"/>
      <c r="IM281" s="227"/>
      <c r="IN281" s="227"/>
      <c r="IO281" s="227"/>
      <c r="IP281" s="227"/>
      <c r="IQ281" s="227"/>
      <c r="IR281" s="227"/>
      <c r="IS281" s="227"/>
      <c r="IT281" s="227"/>
      <c r="IU281" s="227"/>
      <c r="IV281" s="227"/>
      <c r="IW281" s="227"/>
      <c r="IX281" s="227"/>
      <c r="IY281" s="227"/>
      <c r="IZ281" s="227"/>
      <c r="JA281" s="227"/>
      <c r="JB281" s="227"/>
      <c r="JC281" s="227"/>
      <c r="JD281" s="227"/>
      <c r="JE281" s="227"/>
      <c r="JF281" s="227"/>
      <c r="JG281" s="227"/>
      <c r="JH281" s="227"/>
      <c r="JI281" s="227"/>
      <c r="JJ281" s="227"/>
      <c r="JK281" s="227"/>
      <c r="JL281" s="227"/>
      <c r="JM281" s="227"/>
      <c r="JN281" s="227"/>
      <c r="JO281" s="227"/>
      <c r="JP281" s="227"/>
      <c r="JQ281" s="227"/>
      <c r="JR281" s="227"/>
      <c r="JS281" s="227"/>
      <c r="JT281" s="227"/>
      <c r="JU281" s="227"/>
      <c r="JV281" s="227"/>
      <c r="JW281" s="227"/>
      <c r="JX281" s="227"/>
      <c r="JY281" s="227"/>
      <c r="JZ281" s="227"/>
      <c r="KA281" s="227"/>
      <c r="KB281" s="227"/>
      <c r="KC281" s="227"/>
      <c r="KD281" s="227"/>
      <c r="KE281" s="227"/>
      <c r="KF281" s="227"/>
      <c r="KG281" s="227"/>
      <c r="KH281" s="227"/>
      <c r="KI281" s="227"/>
      <c r="KJ281" s="227"/>
      <c r="KK281" s="227"/>
      <c r="KL281" s="227"/>
      <c r="KM281" s="227"/>
      <c r="KN281" s="227"/>
      <c r="KO281" s="227"/>
      <c r="KP281" s="227"/>
      <c r="KQ281" s="227"/>
      <c r="KR281" s="227"/>
      <c r="KS281" s="227"/>
      <c r="KT281" s="227"/>
      <c r="KU281" s="227"/>
      <c r="KV281" s="227"/>
      <c r="KW281" s="479"/>
    </row>
    <row r="282" spans="1:309" s="226" customFormat="1" ht="21" customHeight="1" thickBot="1">
      <c r="A282" s="109"/>
      <c r="B282" s="112">
        <v>276</v>
      </c>
      <c r="C282" s="116"/>
      <c r="D282" s="136" t="str">
        <f t="shared" si="27"/>
        <v/>
      </c>
      <c r="E282" s="138" t="str">
        <f t="shared" si="29"/>
        <v/>
      </c>
      <c r="F282" s="138" t="str">
        <f t="shared" si="30"/>
        <v/>
      </c>
      <c r="G282" s="138" t="str">
        <f t="shared" si="31"/>
        <v/>
      </c>
      <c r="H282" s="138" t="str">
        <f t="shared" si="28"/>
        <v/>
      </c>
      <c r="I282" s="228"/>
      <c r="J282" s="228"/>
      <c r="K282" s="228"/>
      <c r="L282" s="228"/>
      <c r="M282" s="228"/>
      <c r="N282" s="228"/>
      <c r="O282" s="228"/>
      <c r="P282" s="228"/>
      <c r="Q282" s="228"/>
      <c r="R282" s="228"/>
      <c r="S282" s="228"/>
      <c r="T282" s="228"/>
      <c r="U282" s="228"/>
      <c r="V282" s="228"/>
      <c r="W282" s="228"/>
      <c r="X282" s="228"/>
      <c r="Y282" s="228"/>
      <c r="Z282" s="228"/>
      <c r="AA282" s="228"/>
      <c r="AB282" s="228"/>
      <c r="AC282" s="228"/>
      <c r="AD282" s="228"/>
      <c r="AE282" s="228"/>
      <c r="AF282" s="228"/>
      <c r="AG282" s="228"/>
      <c r="AH282" s="228"/>
      <c r="AI282" s="228"/>
      <c r="AJ282" s="228"/>
      <c r="AK282" s="228"/>
      <c r="AL282" s="228"/>
      <c r="AM282" s="228"/>
      <c r="AN282" s="228"/>
      <c r="AO282" s="228"/>
      <c r="AP282" s="228"/>
      <c r="AQ282" s="228"/>
      <c r="AR282" s="228"/>
      <c r="AS282" s="228"/>
      <c r="AT282" s="228"/>
      <c r="AU282" s="228"/>
      <c r="AV282" s="228"/>
      <c r="AW282" s="228"/>
      <c r="AX282" s="228"/>
      <c r="AY282" s="228"/>
      <c r="AZ282" s="228"/>
      <c r="BA282" s="228"/>
      <c r="BB282" s="228"/>
      <c r="BC282" s="228"/>
      <c r="BD282" s="228"/>
      <c r="BE282" s="228"/>
      <c r="BF282" s="228"/>
      <c r="BG282" s="228"/>
      <c r="BH282" s="228"/>
      <c r="BI282" s="228"/>
      <c r="BJ282" s="228"/>
      <c r="BK282" s="228"/>
      <c r="BL282" s="228"/>
      <c r="BM282" s="228"/>
      <c r="BN282" s="228"/>
      <c r="BO282" s="228"/>
      <c r="BP282" s="228"/>
      <c r="BQ282" s="228"/>
      <c r="BR282" s="228"/>
      <c r="BS282" s="228"/>
      <c r="BT282" s="228"/>
      <c r="BU282" s="228"/>
      <c r="BV282" s="228"/>
      <c r="BW282" s="228"/>
      <c r="BX282" s="228"/>
      <c r="BY282" s="228"/>
      <c r="BZ282" s="228"/>
      <c r="CA282" s="228"/>
      <c r="CB282" s="228"/>
      <c r="CC282" s="228"/>
      <c r="CD282" s="228"/>
      <c r="CE282" s="228"/>
      <c r="CF282" s="228"/>
      <c r="CG282" s="228"/>
      <c r="CH282" s="228"/>
      <c r="CI282" s="228"/>
      <c r="CJ282" s="228"/>
      <c r="CK282" s="228"/>
      <c r="CL282" s="228"/>
      <c r="CM282" s="228"/>
      <c r="CN282" s="228"/>
      <c r="CO282" s="228"/>
      <c r="CP282" s="228"/>
      <c r="CQ282" s="228"/>
      <c r="CR282" s="228"/>
      <c r="CS282" s="228"/>
      <c r="CT282" s="228"/>
      <c r="CU282" s="228"/>
      <c r="CV282" s="228"/>
      <c r="CW282" s="228"/>
      <c r="CX282" s="228"/>
      <c r="CY282" s="228"/>
      <c r="CZ282" s="228"/>
      <c r="DA282" s="228"/>
      <c r="DB282" s="228"/>
      <c r="DC282" s="228"/>
      <c r="DD282" s="228"/>
      <c r="DE282" s="228"/>
      <c r="DF282" s="228"/>
      <c r="DG282" s="228"/>
      <c r="DH282" s="228"/>
      <c r="DI282" s="228"/>
      <c r="DJ282" s="228"/>
      <c r="DK282" s="228"/>
      <c r="DL282" s="228"/>
      <c r="DM282" s="228"/>
      <c r="DN282" s="228"/>
      <c r="DO282" s="228"/>
      <c r="DP282" s="228"/>
      <c r="DQ282" s="228"/>
      <c r="DR282" s="228"/>
      <c r="DS282" s="228"/>
      <c r="DT282" s="228"/>
      <c r="DU282" s="228"/>
      <c r="DV282" s="228"/>
      <c r="DW282" s="228"/>
      <c r="DX282" s="228"/>
      <c r="DY282" s="228"/>
      <c r="DZ282" s="228"/>
      <c r="EA282" s="228"/>
      <c r="EB282" s="228"/>
      <c r="EC282" s="228"/>
      <c r="ED282" s="228"/>
      <c r="EE282" s="228"/>
      <c r="EF282" s="228"/>
      <c r="EG282" s="228"/>
      <c r="EH282" s="228"/>
      <c r="EI282" s="228"/>
      <c r="EJ282" s="228"/>
      <c r="EK282" s="228"/>
      <c r="EL282" s="228"/>
      <c r="EM282" s="228"/>
      <c r="EN282" s="228"/>
      <c r="EO282" s="228"/>
      <c r="EP282" s="228"/>
      <c r="EQ282" s="228"/>
      <c r="ER282" s="228"/>
      <c r="ES282" s="228"/>
      <c r="ET282" s="228"/>
      <c r="EU282" s="228"/>
      <c r="EV282" s="228"/>
      <c r="EW282" s="228"/>
      <c r="EX282" s="228"/>
      <c r="EY282" s="228"/>
      <c r="EZ282" s="228"/>
      <c r="FA282" s="228"/>
      <c r="FB282" s="228"/>
      <c r="FC282" s="228"/>
      <c r="FD282" s="228"/>
      <c r="FE282" s="228"/>
      <c r="FF282" s="228"/>
      <c r="FG282" s="228"/>
      <c r="FH282" s="228"/>
      <c r="FI282" s="228"/>
      <c r="FJ282" s="228"/>
      <c r="FK282" s="228"/>
      <c r="FL282" s="228"/>
      <c r="FM282" s="228"/>
      <c r="FN282" s="228"/>
      <c r="FO282" s="228"/>
      <c r="FP282" s="228"/>
      <c r="FQ282" s="228"/>
      <c r="FR282" s="228"/>
      <c r="FS282" s="228"/>
      <c r="FT282" s="228"/>
      <c r="FU282" s="228"/>
      <c r="FV282" s="228"/>
      <c r="FW282" s="228"/>
      <c r="FX282" s="228"/>
      <c r="FY282" s="228"/>
      <c r="FZ282" s="228"/>
      <c r="GA282" s="228"/>
      <c r="GB282" s="228"/>
      <c r="GC282" s="228"/>
      <c r="GD282" s="228"/>
      <c r="GE282" s="228"/>
      <c r="GF282" s="228"/>
      <c r="GG282" s="228"/>
      <c r="GH282" s="228"/>
      <c r="GI282" s="228"/>
      <c r="GJ282" s="228"/>
      <c r="GK282" s="228"/>
      <c r="GL282" s="228"/>
      <c r="GM282" s="228"/>
      <c r="GN282" s="228"/>
      <c r="GO282" s="228"/>
      <c r="GP282" s="228"/>
      <c r="GQ282" s="228"/>
      <c r="GR282" s="228"/>
      <c r="GS282" s="228"/>
      <c r="GT282" s="228"/>
      <c r="GU282" s="228"/>
      <c r="GV282" s="228"/>
      <c r="GW282" s="228"/>
      <c r="GX282" s="228"/>
      <c r="GY282" s="228"/>
      <c r="GZ282" s="228"/>
      <c r="HA282" s="228"/>
      <c r="HB282" s="228"/>
      <c r="HC282" s="228"/>
      <c r="HD282" s="228"/>
      <c r="HE282" s="228"/>
      <c r="HF282" s="228"/>
      <c r="HG282" s="228"/>
      <c r="HH282" s="228"/>
      <c r="HI282" s="228"/>
      <c r="HJ282" s="228"/>
      <c r="HK282" s="228"/>
      <c r="HL282" s="228"/>
      <c r="HM282" s="228"/>
      <c r="HN282" s="228"/>
      <c r="HO282" s="228"/>
      <c r="HP282" s="228"/>
      <c r="HQ282" s="228"/>
      <c r="HR282" s="228"/>
      <c r="HS282" s="228"/>
      <c r="HT282" s="228"/>
      <c r="HU282" s="228"/>
      <c r="HV282" s="228"/>
      <c r="HW282" s="228"/>
      <c r="HX282" s="228"/>
      <c r="HY282" s="228"/>
      <c r="HZ282" s="228"/>
      <c r="IA282" s="228"/>
      <c r="IB282" s="228"/>
      <c r="IC282" s="228"/>
      <c r="ID282" s="228"/>
      <c r="IE282" s="228"/>
      <c r="IF282" s="228"/>
      <c r="IG282" s="228"/>
      <c r="IH282" s="228"/>
      <c r="II282" s="228"/>
      <c r="IJ282" s="228"/>
      <c r="IK282" s="228"/>
      <c r="IL282" s="228"/>
      <c r="IM282" s="228"/>
      <c r="IN282" s="228"/>
      <c r="IO282" s="228"/>
      <c r="IP282" s="228"/>
      <c r="IQ282" s="228"/>
      <c r="IR282" s="228"/>
      <c r="IS282" s="228"/>
      <c r="IT282" s="228"/>
      <c r="IU282" s="228"/>
      <c r="IV282" s="228"/>
      <c r="IW282" s="228"/>
      <c r="IX282" s="228"/>
      <c r="IY282" s="228"/>
      <c r="IZ282" s="228"/>
      <c r="JA282" s="228"/>
      <c r="JB282" s="228"/>
      <c r="JC282" s="228"/>
      <c r="JD282" s="228"/>
      <c r="JE282" s="228"/>
      <c r="JF282" s="228"/>
      <c r="JG282" s="228"/>
      <c r="JH282" s="228"/>
      <c r="JI282" s="228"/>
      <c r="JJ282" s="228"/>
      <c r="JK282" s="228"/>
      <c r="JL282" s="228"/>
      <c r="JM282" s="228"/>
      <c r="JN282" s="228"/>
      <c r="JO282" s="228"/>
      <c r="JP282" s="228"/>
      <c r="JQ282" s="228"/>
      <c r="JR282" s="228"/>
      <c r="JS282" s="228"/>
      <c r="JT282" s="228"/>
      <c r="JU282" s="228"/>
      <c r="JV282" s="228"/>
      <c r="JW282" s="228"/>
      <c r="JX282" s="228"/>
      <c r="JY282" s="228"/>
      <c r="JZ282" s="228"/>
      <c r="KA282" s="228"/>
      <c r="KB282" s="228"/>
      <c r="KC282" s="228"/>
      <c r="KD282" s="228"/>
      <c r="KE282" s="228"/>
      <c r="KF282" s="228"/>
      <c r="KG282" s="228"/>
      <c r="KH282" s="228"/>
      <c r="KI282" s="228"/>
      <c r="KJ282" s="228"/>
      <c r="KK282" s="228"/>
      <c r="KL282" s="228"/>
      <c r="KM282" s="228"/>
      <c r="KN282" s="228"/>
      <c r="KO282" s="228"/>
      <c r="KP282" s="228"/>
      <c r="KQ282" s="228"/>
      <c r="KR282" s="228"/>
      <c r="KS282" s="228"/>
      <c r="KT282" s="228"/>
      <c r="KU282" s="228"/>
      <c r="KV282" s="228"/>
      <c r="KW282" s="479"/>
    </row>
    <row r="283" spans="1:309" s="226" customFormat="1" ht="21" customHeight="1">
      <c r="A283" s="109"/>
      <c r="B283" s="112">
        <v>277</v>
      </c>
      <c r="C283" s="53"/>
      <c r="D283" s="132" t="str">
        <f t="shared" si="27"/>
        <v/>
      </c>
      <c r="E283" s="132" t="str">
        <f t="shared" si="29"/>
        <v/>
      </c>
      <c r="F283" s="132" t="str">
        <f t="shared" si="30"/>
        <v/>
      </c>
      <c r="G283" s="132" t="str">
        <f t="shared" si="31"/>
        <v/>
      </c>
      <c r="H283" s="213" t="str">
        <f t="shared" si="28"/>
        <v/>
      </c>
      <c r="I283" s="227"/>
      <c r="J283" s="227"/>
      <c r="K283" s="227"/>
      <c r="L283" s="227"/>
      <c r="M283" s="227"/>
      <c r="N283" s="227"/>
      <c r="O283" s="227"/>
      <c r="P283" s="227"/>
      <c r="Q283" s="227"/>
      <c r="R283" s="227"/>
      <c r="S283" s="227"/>
      <c r="T283" s="227"/>
      <c r="U283" s="227"/>
      <c r="V283" s="227"/>
      <c r="W283" s="227"/>
      <c r="X283" s="227"/>
      <c r="Y283" s="227"/>
      <c r="Z283" s="227"/>
      <c r="AA283" s="227"/>
      <c r="AB283" s="227"/>
      <c r="AC283" s="227"/>
      <c r="AD283" s="227"/>
      <c r="AE283" s="227"/>
      <c r="AF283" s="227"/>
      <c r="AG283" s="227"/>
      <c r="AH283" s="227"/>
      <c r="AI283" s="227"/>
      <c r="AJ283" s="227"/>
      <c r="AK283" s="227"/>
      <c r="AL283" s="227"/>
      <c r="AM283" s="227"/>
      <c r="AN283" s="227"/>
      <c r="AO283" s="227"/>
      <c r="AP283" s="227"/>
      <c r="AQ283" s="227"/>
      <c r="AR283" s="227"/>
      <c r="AS283" s="227"/>
      <c r="AT283" s="227"/>
      <c r="AU283" s="227"/>
      <c r="AV283" s="227"/>
      <c r="AW283" s="227"/>
      <c r="AX283" s="227"/>
      <c r="AY283" s="227"/>
      <c r="AZ283" s="227"/>
      <c r="BA283" s="227"/>
      <c r="BB283" s="227"/>
      <c r="BC283" s="227"/>
      <c r="BD283" s="227"/>
      <c r="BE283" s="227"/>
      <c r="BF283" s="227"/>
      <c r="BG283" s="227"/>
      <c r="BH283" s="227"/>
      <c r="BI283" s="227"/>
      <c r="BJ283" s="227"/>
      <c r="BK283" s="227"/>
      <c r="BL283" s="227"/>
      <c r="BM283" s="227"/>
      <c r="BN283" s="227"/>
      <c r="BO283" s="227"/>
      <c r="BP283" s="227"/>
      <c r="BQ283" s="227"/>
      <c r="BR283" s="227"/>
      <c r="BS283" s="227"/>
      <c r="BT283" s="227"/>
      <c r="BU283" s="227"/>
      <c r="BV283" s="227"/>
      <c r="BW283" s="227"/>
      <c r="BX283" s="227"/>
      <c r="BY283" s="227"/>
      <c r="BZ283" s="227"/>
      <c r="CA283" s="227"/>
      <c r="CB283" s="227"/>
      <c r="CC283" s="227"/>
      <c r="CD283" s="227"/>
      <c r="CE283" s="227"/>
      <c r="CF283" s="227"/>
      <c r="CG283" s="227"/>
      <c r="CH283" s="227"/>
      <c r="CI283" s="227"/>
      <c r="CJ283" s="227"/>
      <c r="CK283" s="227"/>
      <c r="CL283" s="227"/>
      <c r="CM283" s="227"/>
      <c r="CN283" s="227"/>
      <c r="CO283" s="227"/>
      <c r="CP283" s="227"/>
      <c r="CQ283" s="227"/>
      <c r="CR283" s="227"/>
      <c r="CS283" s="227"/>
      <c r="CT283" s="227"/>
      <c r="CU283" s="227"/>
      <c r="CV283" s="227"/>
      <c r="CW283" s="227"/>
      <c r="CX283" s="227"/>
      <c r="CY283" s="227"/>
      <c r="CZ283" s="227"/>
      <c r="DA283" s="227"/>
      <c r="DB283" s="227"/>
      <c r="DC283" s="227"/>
      <c r="DD283" s="227"/>
      <c r="DE283" s="227"/>
      <c r="DF283" s="227"/>
      <c r="DG283" s="227"/>
      <c r="DH283" s="227"/>
      <c r="DI283" s="227"/>
      <c r="DJ283" s="227"/>
      <c r="DK283" s="227"/>
      <c r="DL283" s="227"/>
      <c r="DM283" s="227"/>
      <c r="DN283" s="227"/>
      <c r="DO283" s="227"/>
      <c r="DP283" s="227"/>
      <c r="DQ283" s="227"/>
      <c r="DR283" s="227"/>
      <c r="DS283" s="227"/>
      <c r="DT283" s="227"/>
      <c r="DU283" s="227"/>
      <c r="DV283" s="227"/>
      <c r="DW283" s="227"/>
      <c r="DX283" s="227"/>
      <c r="DY283" s="227"/>
      <c r="DZ283" s="227"/>
      <c r="EA283" s="227"/>
      <c r="EB283" s="227"/>
      <c r="EC283" s="227"/>
      <c r="ED283" s="227"/>
      <c r="EE283" s="227"/>
      <c r="EF283" s="227"/>
      <c r="EG283" s="227"/>
      <c r="EH283" s="227"/>
      <c r="EI283" s="227"/>
      <c r="EJ283" s="227"/>
      <c r="EK283" s="227"/>
      <c r="EL283" s="227"/>
      <c r="EM283" s="227"/>
      <c r="EN283" s="227"/>
      <c r="EO283" s="227"/>
      <c r="EP283" s="227"/>
      <c r="EQ283" s="227"/>
      <c r="ER283" s="227"/>
      <c r="ES283" s="227"/>
      <c r="ET283" s="227"/>
      <c r="EU283" s="227"/>
      <c r="EV283" s="227"/>
      <c r="EW283" s="227"/>
      <c r="EX283" s="227"/>
      <c r="EY283" s="227"/>
      <c r="EZ283" s="227"/>
      <c r="FA283" s="227"/>
      <c r="FB283" s="227"/>
      <c r="FC283" s="227"/>
      <c r="FD283" s="227"/>
      <c r="FE283" s="227"/>
      <c r="FF283" s="227"/>
      <c r="FG283" s="227"/>
      <c r="FH283" s="227"/>
      <c r="FI283" s="227"/>
      <c r="FJ283" s="227"/>
      <c r="FK283" s="227"/>
      <c r="FL283" s="227"/>
      <c r="FM283" s="227"/>
      <c r="FN283" s="227"/>
      <c r="FO283" s="227"/>
      <c r="FP283" s="227"/>
      <c r="FQ283" s="227"/>
      <c r="FR283" s="227"/>
      <c r="FS283" s="227"/>
      <c r="FT283" s="227"/>
      <c r="FU283" s="227"/>
      <c r="FV283" s="227"/>
      <c r="FW283" s="227"/>
      <c r="FX283" s="227"/>
      <c r="FY283" s="227"/>
      <c r="FZ283" s="227"/>
      <c r="GA283" s="227"/>
      <c r="GB283" s="227"/>
      <c r="GC283" s="227"/>
      <c r="GD283" s="227"/>
      <c r="GE283" s="227"/>
      <c r="GF283" s="227"/>
      <c r="GG283" s="227"/>
      <c r="GH283" s="227"/>
      <c r="GI283" s="227"/>
      <c r="GJ283" s="227"/>
      <c r="GK283" s="227"/>
      <c r="GL283" s="227"/>
      <c r="GM283" s="227"/>
      <c r="GN283" s="227"/>
      <c r="GO283" s="227"/>
      <c r="GP283" s="227"/>
      <c r="GQ283" s="227"/>
      <c r="GR283" s="227"/>
      <c r="GS283" s="227"/>
      <c r="GT283" s="227"/>
      <c r="GU283" s="227"/>
      <c r="GV283" s="227"/>
      <c r="GW283" s="227"/>
      <c r="GX283" s="227"/>
      <c r="GY283" s="227"/>
      <c r="GZ283" s="227"/>
      <c r="HA283" s="227"/>
      <c r="HB283" s="227"/>
      <c r="HC283" s="227"/>
      <c r="HD283" s="227"/>
      <c r="HE283" s="227"/>
      <c r="HF283" s="227"/>
      <c r="HG283" s="227"/>
      <c r="HH283" s="227"/>
      <c r="HI283" s="227"/>
      <c r="HJ283" s="227"/>
      <c r="HK283" s="227"/>
      <c r="HL283" s="227"/>
      <c r="HM283" s="227"/>
      <c r="HN283" s="227"/>
      <c r="HO283" s="227"/>
      <c r="HP283" s="227"/>
      <c r="HQ283" s="227"/>
      <c r="HR283" s="227"/>
      <c r="HS283" s="227"/>
      <c r="HT283" s="227"/>
      <c r="HU283" s="227"/>
      <c r="HV283" s="227"/>
      <c r="HW283" s="227"/>
      <c r="HX283" s="227"/>
      <c r="HY283" s="227"/>
      <c r="HZ283" s="227"/>
      <c r="IA283" s="227"/>
      <c r="IB283" s="227"/>
      <c r="IC283" s="227"/>
      <c r="ID283" s="227"/>
      <c r="IE283" s="227"/>
      <c r="IF283" s="227"/>
      <c r="IG283" s="227"/>
      <c r="IH283" s="227"/>
      <c r="II283" s="227"/>
      <c r="IJ283" s="227"/>
      <c r="IK283" s="227"/>
      <c r="IL283" s="227"/>
      <c r="IM283" s="227"/>
      <c r="IN283" s="227"/>
      <c r="IO283" s="227"/>
      <c r="IP283" s="227"/>
      <c r="IQ283" s="227"/>
      <c r="IR283" s="227"/>
      <c r="IS283" s="227"/>
      <c r="IT283" s="227"/>
      <c r="IU283" s="227"/>
      <c r="IV283" s="227"/>
      <c r="IW283" s="227"/>
      <c r="IX283" s="227"/>
      <c r="IY283" s="227"/>
      <c r="IZ283" s="227"/>
      <c r="JA283" s="227"/>
      <c r="JB283" s="227"/>
      <c r="JC283" s="227"/>
      <c r="JD283" s="227"/>
      <c r="JE283" s="227"/>
      <c r="JF283" s="227"/>
      <c r="JG283" s="227"/>
      <c r="JH283" s="227"/>
      <c r="JI283" s="227"/>
      <c r="JJ283" s="227"/>
      <c r="JK283" s="227"/>
      <c r="JL283" s="227"/>
      <c r="JM283" s="227"/>
      <c r="JN283" s="227"/>
      <c r="JO283" s="227"/>
      <c r="JP283" s="227"/>
      <c r="JQ283" s="227"/>
      <c r="JR283" s="227"/>
      <c r="JS283" s="227"/>
      <c r="JT283" s="227"/>
      <c r="JU283" s="227"/>
      <c r="JV283" s="227"/>
      <c r="JW283" s="227"/>
      <c r="JX283" s="227"/>
      <c r="JY283" s="227"/>
      <c r="JZ283" s="227"/>
      <c r="KA283" s="227"/>
      <c r="KB283" s="227"/>
      <c r="KC283" s="227"/>
      <c r="KD283" s="227"/>
      <c r="KE283" s="227"/>
      <c r="KF283" s="227"/>
      <c r="KG283" s="227"/>
      <c r="KH283" s="227"/>
      <c r="KI283" s="227"/>
      <c r="KJ283" s="227"/>
      <c r="KK283" s="227"/>
      <c r="KL283" s="227"/>
      <c r="KM283" s="227"/>
      <c r="KN283" s="227"/>
      <c r="KO283" s="227"/>
      <c r="KP283" s="227"/>
      <c r="KQ283" s="227"/>
      <c r="KR283" s="227"/>
      <c r="KS283" s="227"/>
      <c r="KT283" s="227"/>
      <c r="KU283" s="227"/>
      <c r="KV283" s="227"/>
      <c r="KW283" s="479"/>
    </row>
    <row r="284" spans="1:309" s="226" customFormat="1" ht="21" customHeight="1" thickBot="1">
      <c r="A284" s="109"/>
      <c r="B284" s="112">
        <v>278</v>
      </c>
      <c r="C284" s="116"/>
      <c r="D284" s="136" t="str">
        <f t="shared" si="27"/>
        <v/>
      </c>
      <c r="E284" s="138" t="str">
        <f t="shared" si="29"/>
        <v/>
      </c>
      <c r="F284" s="138" t="str">
        <f t="shared" si="30"/>
        <v/>
      </c>
      <c r="G284" s="138" t="str">
        <f t="shared" si="31"/>
        <v/>
      </c>
      <c r="H284" s="138" t="str">
        <f t="shared" si="28"/>
        <v/>
      </c>
      <c r="I284" s="228"/>
      <c r="J284" s="228"/>
      <c r="K284" s="228"/>
      <c r="L284" s="228"/>
      <c r="M284" s="228"/>
      <c r="N284" s="228"/>
      <c r="O284" s="228"/>
      <c r="P284" s="228"/>
      <c r="Q284" s="228"/>
      <c r="R284" s="228"/>
      <c r="S284" s="228"/>
      <c r="T284" s="228"/>
      <c r="U284" s="228"/>
      <c r="V284" s="228"/>
      <c r="W284" s="228"/>
      <c r="X284" s="228"/>
      <c r="Y284" s="228"/>
      <c r="Z284" s="228"/>
      <c r="AA284" s="228"/>
      <c r="AB284" s="228"/>
      <c r="AC284" s="228"/>
      <c r="AD284" s="228"/>
      <c r="AE284" s="228"/>
      <c r="AF284" s="228"/>
      <c r="AG284" s="228"/>
      <c r="AH284" s="228"/>
      <c r="AI284" s="228"/>
      <c r="AJ284" s="228"/>
      <c r="AK284" s="228"/>
      <c r="AL284" s="228"/>
      <c r="AM284" s="228"/>
      <c r="AN284" s="228"/>
      <c r="AO284" s="228"/>
      <c r="AP284" s="228"/>
      <c r="AQ284" s="228"/>
      <c r="AR284" s="228"/>
      <c r="AS284" s="228"/>
      <c r="AT284" s="228"/>
      <c r="AU284" s="228"/>
      <c r="AV284" s="228"/>
      <c r="AW284" s="228"/>
      <c r="AX284" s="228"/>
      <c r="AY284" s="228"/>
      <c r="AZ284" s="228"/>
      <c r="BA284" s="228"/>
      <c r="BB284" s="228"/>
      <c r="BC284" s="228"/>
      <c r="BD284" s="228"/>
      <c r="BE284" s="228"/>
      <c r="BF284" s="228"/>
      <c r="BG284" s="228"/>
      <c r="BH284" s="228"/>
      <c r="BI284" s="228"/>
      <c r="BJ284" s="228"/>
      <c r="BK284" s="228"/>
      <c r="BL284" s="228"/>
      <c r="BM284" s="228"/>
      <c r="BN284" s="228"/>
      <c r="BO284" s="228"/>
      <c r="BP284" s="228"/>
      <c r="BQ284" s="228"/>
      <c r="BR284" s="228"/>
      <c r="BS284" s="228"/>
      <c r="BT284" s="228"/>
      <c r="BU284" s="228"/>
      <c r="BV284" s="228"/>
      <c r="BW284" s="228"/>
      <c r="BX284" s="228"/>
      <c r="BY284" s="228"/>
      <c r="BZ284" s="228"/>
      <c r="CA284" s="228"/>
      <c r="CB284" s="228"/>
      <c r="CC284" s="228"/>
      <c r="CD284" s="228"/>
      <c r="CE284" s="228"/>
      <c r="CF284" s="228"/>
      <c r="CG284" s="228"/>
      <c r="CH284" s="228"/>
      <c r="CI284" s="228"/>
      <c r="CJ284" s="228"/>
      <c r="CK284" s="228"/>
      <c r="CL284" s="228"/>
      <c r="CM284" s="228"/>
      <c r="CN284" s="228"/>
      <c r="CO284" s="228"/>
      <c r="CP284" s="228"/>
      <c r="CQ284" s="228"/>
      <c r="CR284" s="228"/>
      <c r="CS284" s="228"/>
      <c r="CT284" s="228"/>
      <c r="CU284" s="228"/>
      <c r="CV284" s="228"/>
      <c r="CW284" s="228"/>
      <c r="CX284" s="228"/>
      <c r="CY284" s="228"/>
      <c r="CZ284" s="228"/>
      <c r="DA284" s="228"/>
      <c r="DB284" s="228"/>
      <c r="DC284" s="228"/>
      <c r="DD284" s="228"/>
      <c r="DE284" s="228"/>
      <c r="DF284" s="228"/>
      <c r="DG284" s="228"/>
      <c r="DH284" s="228"/>
      <c r="DI284" s="228"/>
      <c r="DJ284" s="228"/>
      <c r="DK284" s="228"/>
      <c r="DL284" s="228"/>
      <c r="DM284" s="228"/>
      <c r="DN284" s="228"/>
      <c r="DO284" s="228"/>
      <c r="DP284" s="228"/>
      <c r="DQ284" s="228"/>
      <c r="DR284" s="228"/>
      <c r="DS284" s="228"/>
      <c r="DT284" s="228"/>
      <c r="DU284" s="228"/>
      <c r="DV284" s="228"/>
      <c r="DW284" s="228"/>
      <c r="DX284" s="228"/>
      <c r="DY284" s="228"/>
      <c r="DZ284" s="228"/>
      <c r="EA284" s="228"/>
      <c r="EB284" s="228"/>
      <c r="EC284" s="228"/>
      <c r="ED284" s="228"/>
      <c r="EE284" s="228"/>
      <c r="EF284" s="228"/>
      <c r="EG284" s="228"/>
      <c r="EH284" s="228"/>
      <c r="EI284" s="228"/>
      <c r="EJ284" s="228"/>
      <c r="EK284" s="228"/>
      <c r="EL284" s="228"/>
      <c r="EM284" s="228"/>
      <c r="EN284" s="228"/>
      <c r="EO284" s="228"/>
      <c r="EP284" s="228"/>
      <c r="EQ284" s="228"/>
      <c r="ER284" s="228"/>
      <c r="ES284" s="228"/>
      <c r="ET284" s="228"/>
      <c r="EU284" s="228"/>
      <c r="EV284" s="228"/>
      <c r="EW284" s="228"/>
      <c r="EX284" s="228"/>
      <c r="EY284" s="228"/>
      <c r="EZ284" s="228"/>
      <c r="FA284" s="228"/>
      <c r="FB284" s="228"/>
      <c r="FC284" s="228"/>
      <c r="FD284" s="228"/>
      <c r="FE284" s="228"/>
      <c r="FF284" s="228"/>
      <c r="FG284" s="228"/>
      <c r="FH284" s="228"/>
      <c r="FI284" s="228"/>
      <c r="FJ284" s="228"/>
      <c r="FK284" s="228"/>
      <c r="FL284" s="228"/>
      <c r="FM284" s="228"/>
      <c r="FN284" s="228"/>
      <c r="FO284" s="228"/>
      <c r="FP284" s="228"/>
      <c r="FQ284" s="228"/>
      <c r="FR284" s="228"/>
      <c r="FS284" s="228"/>
      <c r="FT284" s="228"/>
      <c r="FU284" s="228"/>
      <c r="FV284" s="228"/>
      <c r="FW284" s="228"/>
      <c r="FX284" s="228"/>
      <c r="FY284" s="228"/>
      <c r="FZ284" s="228"/>
      <c r="GA284" s="228"/>
      <c r="GB284" s="228"/>
      <c r="GC284" s="228"/>
      <c r="GD284" s="228"/>
      <c r="GE284" s="228"/>
      <c r="GF284" s="228"/>
      <c r="GG284" s="228"/>
      <c r="GH284" s="228"/>
      <c r="GI284" s="228"/>
      <c r="GJ284" s="228"/>
      <c r="GK284" s="228"/>
      <c r="GL284" s="228"/>
      <c r="GM284" s="228"/>
      <c r="GN284" s="228"/>
      <c r="GO284" s="228"/>
      <c r="GP284" s="228"/>
      <c r="GQ284" s="228"/>
      <c r="GR284" s="228"/>
      <c r="GS284" s="228"/>
      <c r="GT284" s="228"/>
      <c r="GU284" s="228"/>
      <c r="GV284" s="228"/>
      <c r="GW284" s="228"/>
      <c r="GX284" s="228"/>
      <c r="GY284" s="228"/>
      <c r="GZ284" s="228"/>
      <c r="HA284" s="228"/>
      <c r="HB284" s="228"/>
      <c r="HC284" s="228"/>
      <c r="HD284" s="228"/>
      <c r="HE284" s="228"/>
      <c r="HF284" s="228"/>
      <c r="HG284" s="228"/>
      <c r="HH284" s="228"/>
      <c r="HI284" s="228"/>
      <c r="HJ284" s="228"/>
      <c r="HK284" s="228"/>
      <c r="HL284" s="228"/>
      <c r="HM284" s="228"/>
      <c r="HN284" s="228"/>
      <c r="HO284" s="228"/>
      <c r="HP284" s="228"/>
      <c r="HQ284" s="228"/>
      <c r="HR284" s="228"/>
      <c r="HS284" s="228"/>
      <c r="HT284" s="228"/>
      <c r="HU284" s="228"/>
      <c r="HV284" s="228"/>
      <c r="HW284" s="228"/>
      <c r="HX284" s="228"/>
      <c r="HY284" s="228"/>
      <c r="HZ284" s="228"/>
      <c r="IA284" s="228"/>
      <c r="IB284" s="228"/>
      <c r="IC284" s="228"/>
      <c r="ID284" s="228"/>
      <c r="IE284" s="228"/>
      <c r="IF284" s="228"/>
      <c r="IG284" s="228"/>
      <c r="IH284" s="228"/>
      <c r="II284" s="228"/>
      <c r="IJ284" s="228"/>
      <c r="IK284" s="228"/>
      <c r="IL284" s="228"/>
      <c r="IM284" s="228"/>
      <c r="IN284" s="228"/>
      <c r="IO284" s="228"/>
      <c r="IP284" s="228"/>
      <c r="IQ284" s="228"/>
      <c r="IR284" s="228"/>
      <c r="IS284" s="228"/>
      <c r="IT284" s="228"/>
      <c r="IU284" s="228"/>
      <c r="IV284" s="228"/>
      <c r="IW284" s="228"/>
      <c r="IX284" s="228"/>
      <c r="IY284" s="228"/>
      <c r="IZ284" s="228"/>
      <c r="JA284" s="228"/>
      <c r="JB284" s="228"/>
      <c r="JC284" s="228"/>
      <c r="JD284" s="228"/>
      <c r="JE284" s="228"/>
      <c r="JF284" s="228"/>
      <c r="JG284" s="228"/>
      <c r="JH284" s="228"/>
      <c r="JI284" s="228"/>
      <c r="JJ284" s="228"/>
      <c r="JK284" s="228"/>
      <c r="JL284" s="228"/>
      <c r="JM284" s="228"/>
      <c r="JN284" s="228"/>
      <c r="JO284" s="228"/>
      <c r="JP284" s="228"/>
      <c r="JQ284" s="228"/>
      <c r="JR284" s="228"/>
      <c r="JS284" s="228"/>
      <c r="JT284" s="228"/>
      <c r="JU284" s="228"/>
      <c r="JV284" s="228"/>
      <c r="JW284" s="228"/>
      <c r="JX284" s="228"/>
      <c r="JY284" s="228"/>
      <c r="JZ284" s="228"/>
      <c r="KA284" s="228"/>
      <c r="KB284" s="228"/>
      <c r="KC284" s="228"/>
      <c r="KD284" s="228"/>
      <c r="KE284" s="228"/>
      <c r="KF284" s="228"/>
      <c r="KG284" s="228"/>
      <c r="KH284" s="228"/>
      <c r="KI284" s="228"/>
      <c r="KJ284" s="228"/>
      <c r="KK284" s="228"/>
      <c r="KL284" s="228"/>
      <c r="KM284" s="228"/>
      <c r="KN284" s="228"/>
      <c r="KO284" s="228"/>
      <c r="KP284" s="228"/>
      <c r="KQ284" s="228"/>
      <c r="KR284" s="228"/>
      <c r="KS284" s="228"/>
      <c r="KT284" s="228"/>
      <c r="KU284" s="228"/>
      <c r="KV284" s="228"/>
      <c r="KW284" s="479"/>
    </row>
    <row r="285" spans="1:309" s="226" customFormat="1" ht="21" customHeight="1">
      <c r="A285" s="109"/>
      <c r="B285" s="112">
        <v>279</v>
      </c>
      <c r="C285" s="53"/>
      <c r="D285" s="132" t="str">
        <f t="shared" si="27"/>
        <v/>
      </c>
      <c r="E285" s="132" t="str">
        <f t="shared" si="29"/>
        <v/>
      </c>
      <c r="F285" s="132" t="str">
        <f t="shared" si="30"/>
        <v/>
      </c>
      <c r="G285" s="132" t="str">
        <f t="shared" si="31"/>
        <v/>
      </c>
      <c r="H285" s="213" t="str">
        <f t="shared" si="28"/>
        <v/>
      </c>
      <c r="I285" s="227"/>
      <c r="J285" s="227"/>
      <c r="K285" s="227"/>
      <c r="L285" s="227"/>
      <c r="M285" s="227"/>
      <c r="N285" s="227"/>
      <c r="O285" s="227"/>
      <c r="P285" s="227"/>
      <c r="Q285" s="227"/>
      <c r="R285" s="227"/>
      <c r="S285" s="227"/>
      <c r="T285" s="227"/>
      <c r="U285" s="227"/>
      <c r="V285" s="227"/>
      <c r="W285" s="227"/>
      <c r="X285" s="227"/>
      <c r="Y285" s="227"/>
      <c r="Z285" s="227"/>
      <c r="AA285" s="227"/>
      <c r="AB285" s="227"/>
      <c r="AC285" s="227"/>
      <c r="AD285" s="227"/>
      <c r="AE285" s="227"/>
      <c r="AF285" s="227"/>
      <c r="AG285" s="227"/>
      <c r="AH285" s="227"/>
      <c r="AI285" s="227"/>
      <c r="AJ285" s="227"/>
      <c r="AK285" s="227"/>
      <c r="AL285" s="227"/>
      <c r="AM285" s="227"/>
      <c r="AN285" s="227"/>
      <c r="AO285" s="227"/>
      <c r="AP285" s="227"/>
      <c r="AQ285" s="227"/>
      <c r="AR285" s="227"/>
      <c r="AS285" s="227"/>
      <c r="AT285" s="227"/>
      <c r="AU285" s="227"/>
      <c r="AV285" s="227"/>
      <c r="AW285" s="227"/>
      <c r="AX285" s="227"/>
      <c r="AY285" s="227"/>
      <c r="AZ285" s="227"/>
      <c r="BA285" s="227"/>
      <c r="BB285" s="227"/>
      <c r="BC285" s="227"/>
      <c r="BD285" s="227"/>
      <c r="BE285" s="227"/>
      <c r="BF285" s="227"/>
      <c r="BG285" s="227"/>
      <c r="BH285" s="227"/>
      <c r="BI285" s="227"/>
      <c r="BJ285" s="227"/>
      <c r="BK285" s="227"/>
      <c r="BL285" s="227"/>
      <c r="BM285" s="227"/>
      <c r="BN285" s="227"/>
      <c r="BO285" s="227"/>
      <c r="BP285" s="227"/>
      <c r="BQ285" s="227"/>
      <c r="BR285" s="227"/>
      <c r="BS285" s="227"/>
      <c r="BT285" s="227"/>
      <c r="BU285" s="227"/>
      <c r="BV285" s="227"/>
      <c r="BW285" s="227"/>
      <c r="BX285" s="227"/>
      <c r="BY285" s="227"/>
      <c r="BZ285" s="227"/>
      <c r="CA285" s="227"/>
      <c r="CB285" s="227"/>
      <c r="CC285" s="227"/>
      <c r="CD285" s="227"/>
      <c r="CE285" s="227"/>
      <c r="CF285" s="227"/>
      <c r="CG285" s="227"/>
      <c r="CH285" s="227"/>
      <c r="CI285" s="227"/>
      <c r="CJ285" s="227"/>
      <c r="CK285" s="227"/>
      <c r="CL285" s="227"/>
      <c r="CM285" s="227"/>
      <c r="CN285" s="227"/>
      <c r="CO285" s="227"/>
      <c r="CP285" s="227"/>
      <c r="CQ285" s="227"/>
      <c r="CR285" s="227"/>
      <c r="CS285" s="227"/>
      <c r="CT285" s="227"/>
      <c r="CU285" s="227"/>
      <c r="CV285" s="227"/>
      <c r="CW285" s="227"/>
      <c r="CX285" s="227"/>
      <c r="CY285" s="227"/>
      <c r="CZ285" s="227"/>
      <c r="DA285" s="227"/>
      <c r="DB285" s="227"/>
      <c r="DC285" s="227"/>
      <c r="DD285" s="227"/>
      <c r="DE285" s="227"/>
      <c r="DF285" s="227"/>
      <c r="DG285" s="227"/>
      <c r="DH285" s="227"/>
      <c r="DI285" s="227"/>
      <c r="DJ285" s="227"/>
      <c r="DK285" s="227"/>
      <c r="DL285" s="227"/>
      <c r="DM285" s="227"/>
      <c r="DN285" s="227"/>
      <c r="DO285" s="227"/>
      <c r="DP285" s="227"/>
      <c r="DQ285" s="227"/>
      <c r="DR285" s="227"/>
      <c r="DS285" s="227"/>
      <c r="DT285" s="227"/>
      <c r="DU285" s="227"/>
      <c r="DV285" s="227"/>
      <c r="DW285" s="227"/>
      <c r="DX285" s="227"/>
      <c r="DY285" s="227"/>
      <c r="DZ285" s="227"/>
      <c r="EA285" s="227"/>
      <c r="EB285" s="227"/>
      <c r="EC285" s="227"/>
      <c r="ED285" s="227"/>
      <c r="EE285" s="227"/>
      <c r="EF285" s="227"/>
      <c r="EG285" s="227"/>
      <c r="EH285" s="227"/>
      <c r="EI285" s="227"/>
      <c r="EJ285" s="227"/>
      <c r="EK285" s="227"/>
      <c r="EL285" s="227"/>
      <c r="EM285" s="227"/>
      <c r="EN285" s="227"/>
      <c r="EO285" s="227"/>
      <c r="EP285" s="227"/>
      <c r="EQ285" s="227"/>
      <c r="ER285" s="227"/>
      <c r="ES285" s="227"/>
      <c r="ET285" s="227"/>
      <c r="EU285" s="227"/>
      <c r="EV285" s="227"/>
      <c r="EW285" s="227"/>
      <c r="EX285" s="227"/>
      <c r="EY285" s="227"/>
      <c r="EZ285" s="227"/>
      <c r="FA285" s="227"/>
      <c r="FB285" s="227"/>
      <c r="FC285" s="227"/>
      <c r="FD285" s="227"/>
      <c r="FE285" s="227"/>
      <c r="FF285" s="227"/>
      <c r="FG285" s="227"/>
      <c r="FH285" s="227"/>
      <c r="FI285" s="227"/>
      <c r="FJ285" s="227"/>
      <c r="FK285" s="227"/>
      <c r="FL285" s="227"/>
      <c r="FM285" s="227"/>
      <c r="FN285" s="227"/>
      <c r="FO285" s="227"/>
      <c r="FP285" s="227"/>
      <c r="FQ285" s="227"/>
      <c r="FR285" s="227"/>
      <c r="FS285" s="227"/>
      <c r="FT285" s="227"/>
      <c r="FU285" s="227"/>
      <c r="FV285" s="227"/>
      <c r="FW285" s="227"/>
      <c r="FX285" s="227"/>
      <c r="FY285" s="227"/>
      <c r="FZ285" s="227"/>
      <c r="GA285" s="227"/>
      <c r="GB285" s="227"/>
      <c r="GC285" s="227"/>
      <c r="GD285" s="227"/>
      <c r="GE285" s="227"/>
      <c r="GF285" s="227"/>
      <c r="GG285" s="227"/>
      <c r="GH285" s="227"/>
      <c r="GI285" s="227"/>
      <c r="GJ285" s="227"/>
      <c r="GK285" s="227"/>
      <c r="GL285" s="227"/>
      <c r="GM285" s="227"/>
      <c r="GN285" s="227"/>
      <c r="GO285" s="227"/>
      <c r="GP285" s="227"/>
      <c r="GQ285" s="227"/>
      <c r="GR285" s="227"/>
      <c r="GS285" s="227"/>
      <c r="GT285" s="227"/>
      <c r="GU285" s="227"/>
      <c r="GV285" s="227"/>
      <c r="GW285" s="227"/>
      <c r="GX285" s="227"/>
      <c r="GY285" s="227"/>
      <c r="GZ285" s="227"/>
      <c r="HA285" s="227"/>
      <c r="HB285" s="227"/>
      <c r="HC285" s="227"/>
      <c r="HD285" s="227"/>
      <c r="HE285" s="227"/>
      <c r="HF285" s="227"/>
      <c r="HG285" s="227"/>
      <c r="HH285" s="227"/>
      <c r="HI285" s="227"/>
      <c r="HJ285" s="227"/>
      <c r="HK285" s="227"/>
      <c r="HL285" s="227"/>
      <c r="HM285" s="227"/>
      <c r="HN285" s="227"/>
      <c r="HO285" s="227"/>
      <c r="HP285" s="227"/>
      <c r="HQ285" s="227"/>
      <c r="HR285" s="227"/>
      <c r="HS285" s="227"/>
      <c r="HT285" s="227"/>
      <c r="HU285" s="227"/>
      <c r="HV285" s="227"/>
      <c r="HW285" s="227"/>
      <c r="HX285" s="227"/>
      <c r="HY285" s="227"/>
      <c r="HZ285" s="227"/>
      <c r="IA285" s="227"/>
      <c r="IB285" s="227"/>
      <c r="IC285" s="227"/>
      <c r="ID285" s="227"/>
      <c r="IE285" s="227"/>
      <c r="IF285" s="227"/>
      <c r="IG285" s="227"/>
      <c r="IH285" s="227"/>
      <c r="II285" s="227"/>
      <c r="IJ285" s="227"/>
      <c r="IK285" s="227"/>
      <c r="IL285" s="227"/>
      <c r="IM285" s="227"/>
      <c r="IN285" s="227"/>
      <c r="IO285" s="227"/>
      <c r="IP285" s="227"/>
      <c r="IQ285" s="227"/>
      <c r="IR285" s="227"/>
      <c r="IS285" s="227"/>
      <c r="IT285" s="227"/>
      <c r="IU285" s="227"/>
      <c r="IV285" s="227"/>
      <c r="IW285" s="227"/>
      <c r="IX285" s="227"/>
      <c r="IY285" s="227"/>
      <c r="IZ285" s="227"/>
      <c r="JA285" s="227"/>
      <c r="JB285" s="227"/>
      <c r="JC285" s="227"/>
      <c r="JD285" s="227"/>
      <c r="JE285" s="227"/>
      <c r="JF285" s="227"/>
      <c r="JG285" s="227"/>
      <c r="JH285" s="227"/>
      <c r="JI285" s="227"/>
      <c r="JJ285" s="227"/>
      <c r="JK285" s="227"/>
      <c r="JL285" s="227"/>
      <c r="JM285" s="227"/>
      <c r="JN285" s="227"/>
      <c r="JO285" s="227"/>
      <c r="JP285" s="227"/>
      <c r="JQ285" s="227"/>
      <c r="JR285" s="227"/>
      <c r="JS285" s="227"/>
      <c r="JT285" s="227"/>
      <c r="JU285" s="227"/>
      <c r="JV285" s="227"/>
      <c r="JW285" s="227"/>
      <c r="JX285" s="227"/>
      <c r="JY285" s="227"/>
      <c r="JZ285" s="227"/>
      <c r="KA285" s="227"/>
      <c r="KB285" s="227"/>
      <c r="KC285" s="227"/>
      <c r="KD285" s="227"/>
      <c r="KE285" s="227"/>
      <c r="KF285" s="227"/>
      <c r="KG285" s="227"/>
      <c r="KH285" s="227"/>
      <c r="KI285" s="227"/>
      <c r="KJ285" s="227"/>
      <c r="KK285" s="227"/>
      <c r="KL285" s="227"/>
      <c r="KM285" s="227"/>
      <c r="KN285" s="227"/>
      <c r="KO285" s="227"/>
      <c r="KP285" s="227"/>
      <c r="KQ285" s="227"/>
      <c r="KR285" s="227"/>
      <c r="KS285" s="227"/>
      <c r="KT285" s="227"/>
      <c r="KU285" s="227"/>
      <c r="KV285" s="227"/>
      <c r="KW285" s="479"/>
    </row>
    <row r="286" spans="1:309" s="226" customFormat="1" ht="21" customHeight="1" thickBot="1">
      <c r="A286" s="109"/>
      <c r="B286" s="112">
        <v>280</v>
      </c>
      <c r="C286" s="116"/>
      <c r="D286" s="136" t="str">
        <f t="shared" si="27"/>
        <v/>
      </c>
      <c r="E286" s="138" t="str">
        <f t="shared" si="29"/>
        <v/>
      </c>
      <c r="F286" s="138" t="str">
        <f t="shared" si="30"/>
        <v/>
      </c>
      <c r="G286" s="138" t="str">
        <f t="shared" si="31"/>
        <v/>
      </c>
      <c r="H286" s="138" t="str">
        <f t="shared" si="28"/>
        <v/>
      </c>
      <c r="I286" s="228"/>
      <c r="J286" s="228"/>
      <c r="K286" s="228"/>
      <c r="L286" s="228"/>
      <c r="M286" s="228"/>
      <c r="N286" s="228"/>
      <c r="O286" s="228"/>
      <c r="P286" s="228"/>
      <c r="Q286" s="228"/>
      <c r="R286" s="228"/>
      <c r="S286" s="228"/>
      <c r="T286" s="228"/>
      <c r="U286" s="228"/>
      <c r="V286" s="228"/>
      <c r="W286" s="228"/>
      <c r="X286" s="228"/>
      <c r="Y286" s="228"/>
      <c r="Z286" s="228"/>
      <c r="AA286" s="228"/>
      <c r="AB286" s="228"/>
      <c r="AC286" s="228"/>
      <c r="AD286" s="228"/>
      <c r="AE286" s="228"/>
      <c r="AF286" s="228"/>
      <c r="AG286" s="228"/>
      <c r="AH286" s="228"/>
      <c r="AI286" s="228"/>
      <c r="AJ286" s="228"/>
      <c r="AK286" s="228"/>
      <c r="AL286" s="228"/>
      <c r="AM286" s="228"/>
      <c r="AN286" s="228"/>
      <c r="AO286" s="228"/>
      <c r="AP286" s="228"/>
      <c r="AQ286" s="228"/>
      <c r="AR286" s="228"/>
      <c r="AS286" s="228"/>
      <c r="AT286" s="228"/>
      <c r="AU286" s="228"/>
      <c r="AV286" s="228"/>
      <c r="AW286" s="228"/>
      <c r="AX286" s="228"/>
      <c r="AY286" s="228"/>
      <c r="AZ286" s="228"/>
      <c r="BA286" s="228"/>
      <c r="BB286" s="228"/>
      <c r="BC286" s="228"/>
      <c r="BD286" s="228"/>
      <c r="BE286" s="228"/>
      <c r="BF286" s="228"/>
      <c r="BG286" s="228"/>
      <c r="BH286" s="228"/>
      <c r="BI286" s="228"/>
      <c r="BJ286" s="228"/>
      <c r="BK286" s="228"/>
      <c r="BL286" s="228"/>
      <c r="BM286" s="228"/>
      <c r="BN286" s="228"/>
      <c r="BO286" s="228"/>
      <c r="BP286" s="228"/>
      <c r="BQ286" s="228"/>
      <c r="BR286" s="228"/>
      <c r="BS286" s="228"/>
      <c r="BT286" s="228"/>
      <c r="BU286" s="228"/>
      <c r="BV286" s="228"/>
      <c r="BW286" s="228"/>
      <c r="BX286" s="228"/>
      <c r="BY286" s="228"/>
      <c r="BZ286" s="228"/>
      <c r="CA286" s="228"/>
      <c r="CB286" s="228"/>
      <c r="CC286" s="228"/>
      <c r="CD286" s="228"/>
      <c r="CE286" s="228"/>
      <c r="CF286" s="228"/>
      <c r="CG286" s="228"/>
      <c r="CH286" s="228"/>
      <c r="CI286" s="228"/>
      <c r="CJ286" s="228"/>
      <c r="CK286" s="228"/>
      <c r="CL286" s="228"/>
      <c r="CM286" s="228"/>
      <c r="CN286" s="228"/>
      <c r="CO286" s="228"/>
      <c r="CP286" s="228"/>
      <c r="CQ286" s="228"/>
      <c r="CR286" s="228"/>
      <c r="CS286" s="228"/>
      <c r="CT286" s="228"/>
      <c r="CU286" s="228"/>
      <c r="CV286" s="228"/>
      <c r="CW286" s="228"/>
      <c r="CX286" s="228"/>
      <c r="CY286" s="228"/>
      <c r="CZ286" s="228"/>
      <c r="DA286" s="228"/>
      <c r="DB286" s="228"/>
      <c r="DC286" s="228"/>
      <c r="DD286" s="228"/>
      <c r="DE286" s="228"/>
      <c r="DF286" s="228"/>
      <c r="DG286" s="228"/>
      <c r="DH286" s="228"/>
      <c r="DI286" s="228"/>
      <c r="DJ286" s="228"/>
      <c r="DK286" s="228"/>
      <c r="DL286" s="228"/>
      <c r="DM286" s="228"/>
      <c r="DN286" s="228"/>
      <c r="DO286" s="228"/>
      <c r="DP286" s="228"/>
      <c r="DQ286" s="228"/>
      <c r="DR286" s="228"/>
      <c r="DS286" s="228"/>
      <c r="DT286" s="228"/>
      <c r="DU286" s="228"/>
      <c r="DV286" s="228"/>
      <c r="DW286" s="228"/>
      <c r="DX286" s="228"/>
      <c r="DY286" s="228"/>
      <c r="DZ286" s="228"/>
      <c r="EA286" s="228"/>
      <c r="EB286" s="228"/>
      <c r="EC286" s="228"/>
      <c r="ED286" s="228"/>
      <c r="EE286" s="228"/>
      <c r="EF286" s="228"/>
      <c r="EG286" s="228"/>
      <c r="EH286" s="228"/>
      <c r="EI286" s="228"/>
      <c r="EJ286" s="228"/>
      <c r="EK286" s="228"/>
      <c r="EL286" s="228"/>
      <c r="EM286" s="228"/>
      <c r="EN286" s="228"/>
      <c r="EO286" s="228"/>
      <c r="EP286" s="228"/>
      <c r="EQ286" s="228"/>
      <c r="ER286" s="228"/>
      <c r="ES286" s="228"/>
      <c r="ET286" s="228"/>
      <c r="EU286" s="228"/>
      <c r="EV286" s="228"/>
      <c r="EW286" s="228"/>
      <c r="EX286" s="228"/>
      <c r="EY286" s="228"/>
      <c r="EZ286" s="228"/>
      <c r="FA286" s="228"/>
      <c r="FB286" s="228"/>
      <c r="FC286" s="228"/>
      <c r="FD286" s="228"/>
      <c r="FE286" s="228"/>
      <c r="FF286" s="228"/>
      <c r="FG286" s="228"/>
      <c r="FH286" s="228"/>
      <c r="FI286" s="228"/>
      <c r="FJ286" s="228"/>
      <c r="FK286" s="228"/>
      <c r="FL286" s="228"/>
      <c r="FM286" s="228"/>
      <c r="FN286" s="228"/>
      <c r="FO286" s="228"/>
      <c r="FP286" s="228"/>
      <c r="FQ286" s="228"/>
      <c r="FR286" s="228"/>
      <c r="FS286" s="228"/>
      <c r="FT286" s="228"/>
      <c r="FU286" s="228"/>
      <c r="FV286" s="228"/>
      <c r="FW286" s="228"/>
      <c r="FX286" s="228"/>
      <c r="FY286" s="228"/>
      <c r="FZ286" s="228"/>
      <c r="GA286" s="228"/>
      <c r="GB286" s="228"/>
      <c r="GC286" s="228"/>
      <c r="GD286" s="228"/>
      <c r="GE286" s="228"/>
      <c r="GF286" s="228"/>
      <c r="GG286" s="228"/>
      <c r="GH286" s="228"/>
      <c r="GI286" s="228"/>
      <c r="GJ286" s="228"/>
      <c r="GK286" s="228"/>
      <c r="GL286" s="228"/>
      <c r="GM286" s="228"/>
      <c r="GN286" s="228"/>
      <c r="GO286" s="228"/>
      <c r="GP286" s="228"/>
      <c r="GQ286" s="228"/>
      <c r="GR286" s="228"/>
      <c r="GS286" s="228"/>
      <c r="GT286" s="228"/>
      <c r="GU286" s="228"/>
      <c r="GV286" s="228"/>
      <c r="GW286" s="228"/>
      <c r="GX286" s="228"/>
      <c r="GY286" s="228"/>
      <c r="GZ286" s="228"/>
      <c r="HA286" s="228"/>
      <c r="HB286" s="228"/>
      <c r="HC286" s="228"/>
      <c r="HD286" s="228"/>
      <c r="HE286" s="228"/>
      <c r="HF286" s="228"/>
      <c r="HG286" s="228"/>
      <c r="HH286" s="228"/>
      <c r="HI286" s="228"/>
      <c r="HJ286" s="228"/>
      <c r="HK286" s="228"/>
      <c r="HL286" s="228"/>
      <c r="HM286" s="228"/>
      <c r="HN286" s="228"/>
      <c r="HO286" s="228"/>
      <c r="HP286" s="228"/>
      <c r="HQ286" s="228"/>
      <c r="HR286" s="228"/>
      <c r="HS286" s="228"/>
      <c r="HT286" s="228"/>
      <c r="HU286" s="228"/>
      <c r="HV286" s="228"/>
      <c r="HW286" s="228"/>
      <c r="HX286" s="228"/>
      <c r="HY286" s="228"/>
      <c r="HZ286" s="228"/>
      <c r="IA286" s="228"/>
      <c r="IB286" s="228"/>
      <c r="IC286" s="228"/>
      <c r="ID286" s="228"/>
      <c r="IE286" s="228"/>
      <c r="IF286" s="228"/>
      <c r="IG286" s="228"/>
      <c r="IH286" s="228"/>
      <c r="II286" s="228"/>
      <c r="IJ286" s="228"/>
      <c r="IK286" s="228"/>
      <c r="IL286" s="228"/>
      <c r="IM286" s="228"/>
      <c r="IN286" s="228"/>
      <c r="IO286" s="228"/>
      <c r="IP286" s="228"/>
      <c r="IQ286" s="228"/>
      <c r="IR286" s="228"/>
      <c r="IS286" s="228"/>
      <c r="IT286" s="228"/>
      <c r="IU286" s="228"/>
      <c r="IV286" s="228"/>
      <c r="IW286" s="228"/>
      <c r="IX286" s="228"/>
      <c r="IY286" s="228"/>
      <c r="IZ286" s="228"/>
      <c r="JA286" s="228"/>
      <c r="JB286" s="228"/>
      <c r="JC286" s="228"/>
      <c r="JD286" s="228"/>
      <c r="JE286" s="228"/>
      <c r="JF286" s="228"/>
      <c r="JG286" s="228"/>
      <c r="JH286" s="228"/>
      <c r="JI286" s="228"/>
      <c r="JJ286" s="228"/>
      <c r="JK286" s="228"/>
      <c r="JL286" s="228"/>
      <c r="JM286" s="228"/>
      <c r="JN286" s="228"/>
      <c r="JO286" s="228"/>
      <c r="JP286" s="228"/>
      <c r="JQ286" s="228"/>
      <c r="JR286" s="228"/>
      <c r="JS286" s="228"/>
      <c r="JT286" s="228"/>
      <c r="JU286" s="228"/>
      <c r="JV286" s="228"/>
      <c r="JW286" s="228"/>
      <c r="JX286" s="228"/>
      <c r="JY286" s="228"/>
      <c r="JZ286" s="228"/>
      <c r="KA286" s="228"/>
      <c r="KB286" s="228"/>
      <c r="KC286" s="228"/>
      <c r="KD286" s="228"/>
      <c r="KE286" s="228"/>
      <c r="KF286" s="228"/>
      <c r="KG286" s="228"/>
      <c r="KH286" s="228"/>
      <c r="KI286" s="228"/>
      <c r="KJ286" s="228"/>
      <c r="KK286" s="228"/>
      <c r="KL286" s="228"/>
      <c r="KM286" s="228"/>
      <c r="KN286" s="228"/>
      <c r="KO286" s="228"/>
      <c r="KP286" s="228"/>
      <c r="KQ286" s="228"/>
      <c r="KR286" s="228"/>
      <c r="KS286" s="228"/>
      <c r="KT286" s="228"/>
      <c r="KU286" s="228"/>
      <c r="KV286" s="228"/>
      <c r="KW286" s="479"/>
    </row>
    <row r="287" spans="1:309" s="226" customFormat="1" ht="21" customHeight="1">
      <c r="A287" s="109"/>
      <c r="B287" s="112">
        <v>281</v>
      </c>
      <c r="C287" s="53"/>
      <c r="D287" s="132" t="str">
        <f t="shared" si="27"/>
        <v/>
      </c>
      <c r="E287" s="132" t="str">
        <f t="shared" si="29"/>
        <v/>
      </c>
      <c r="F287" s="132" t="str">
        <f t="shared" si="30"/>
        <v/>
      </c>
      <c r="G287" s="132" t="str">
        <f t="shared" si="31"/>
        <v/>
      </c>
      <c r="H287" s="213" t="str">
        <f t="shared" si="28"/>
        <v/>
      </c>
      <c r="I287" s="227"/>
      <c r="J287" s="227"/>
      <c r="K287" s="227"/>
      <c r="L287" s="227"/>
      <c r="M287" s="227"/>
      <c r="N287" s="227"/>
      <c r="O287" s="227"/>
      <c r="P287" s="227"/>
      <c r="Q287" s="227"/>
      <c r="R287" s="227"/>
      <c r="S287" s="227"/>
      <c r="T287" s="227"/>
      <c r="U287" s="227"/>
      <c r="V287" s="227"/>
      <c r="W287" s="227"/>
      <c r="X287" s="227"/>
      <c r="Y287" s="227"/>
      <c r="Z287" s="227"/>
      <c r="AA287" s="227"/>
      <c r="AB287" s="227"/>
      <c r="AC287" s="227"/>
      <c r="AD287" s="227"/>
      <c r="AE287" s="227"/>
      <c r="AF287" s="227"/>
      <c r="AG287" s="227"/>
      <c r="AH287" s="227"/>
      <c r="AI287" s="227"/>
      <c r="AJ287" s="227"/>
      <c r="AK287" s="227"/>
      <c r="AL287" s="227"/>
      <c r="AM287" s="227"/>
      <c r="AN287" s="227"/>
      <c r="AO287" s="227"/>
      <c r="AP287" s="227"/>
      <c r="AQ287" s="227"/>
      <c r="AR287" s="227"/>
      <c r="AS287" s="227"/>
      <c r="AT287" s="227"/>
      <c r="AU287" s="227"/>
      <c r="AV287" s="227"/>
      <c r="AW287" s="227"/>
      <c r="AX287" s="227"/>
      <c r="AY287" s="227"/>
      <c r="AZ287" s="227"/>
      <c r="BA287" s="227"/>
      <c r="BB287" s="227"/>
      <c r="BC287" s="227"/>
      <c r="BD287" s="227"/>
      <c r="BE287" s="227"/>
      <c r="BF287" s="227"/>
      <c r="BG287" s="227"/>
      <c r="BH287" s="227"/>
      <c r="BI287" s="227"/>
      <c r="BJ287" s="227"/>
      <c r="BK287" s="227"/>
      <c r="BL287" s="227"/>
      <c r="BM287" s="227"/>
      <c r="BN287" s="227"/>
      <c r="BO287" s="227"/>
      <c r="BP287" s="227"/>
      <c r="BQ287" s="227"/>
      <c r="BR287" s="227"/>
      <c r="BS287" s="227"/>
      <c r="BT287" s="227"/>
      <c r="BU287" s="227"/>
      <c r="BV287" s="227"/>
      <c r="BW287" s="227"/>
      <c r="BX287" s="227"/>
      <c r="BY287" s="227"/>
      <c r="BZ287" s="227"/>
      <c r="CA287" s="227"/>
      <c r="CB287" s="227"/>
      <c r="CC287" s="227"/>
      <c r="CD287" s="227"/>
      <c r="CE287" s="227"/>
      <c r="CF287" s="227"/>
      <c r="CG287" s="227"/>
      <c r="CH287" s="227"/>
      <c r="CI287" s="227"/>
      <c r="CJ287" s="227"/>
      <c r="CK287" s="227"/>
      <c r="CL287" s="227"/>
      <c r="CM287" s="227"/>
      <c r="CN287" s="227"/>
      <c r="CO287" s="227"/>
      <c r="CP287" s="227"/>
      <c r="CQ287" s="227"/>
      <c r="CR287" s="227"/>
      <c r="CS287" s="227"/>
      <c r="CT287" s="227"/>
      <c r="CU287" s="227"/>
      <c r="CV287" s="227"/>
      <c r="CW287" s="227"/>
      <c r="CX287" s="227"/>
      <c r="CY287" s="227"/>
      <c r="CZ287" s="227"/>
      <c r="DA287" s="227"/>
      <c r="DB287" s="227"/>
      <c r="DC287" s="227"/>
      <c r="DD287" s="227"/>
      <c r="DE287" s="227"/>
      <c r="DF287" s="227"/>
      <c r="DG287" s="227"/>
      <c r="DH287" s="227"/>
      <c r="DI287" s="227"/>
      <c r="DJ287" s="227"/>
      <c r="DK287" s="227"/>
      <c r="DL287" s="227"/>
      <c r="DM287" s="227"/>
      <c r="DN287" s="227"/>
      <c r="DO287" s="227"/>
      <c r="DP287" s="227"/>
      <c r="DQ287" s="227"/>
      <c r="DR287" s="227"/>
      <c r="DS287" s="227"/>
      <c r="DT287" s="227"/>
      <c r="DU287" s="227"/>
      <c r="DV287" s="227"/>
      <c r="DW287" s="227"/>
      <c r="DX287" s="227"/>
      <c r="DY287" s="227"/>
      <c r="DZ287" s="227"/>
      <c r="EA287" s="227"/>
      <c r="EB287" s="227"/>
      <c r="EC287" s="227"/>
      <c r="ED287" s="227"/>
      <c r="EE287" s="227"/>
      <c r="EF287" s="227"/>
      <c r="EG287" s="227"/>
      <c r="EH287" s="227"/>
      <c r="EI287" s="227"/>
      <c r="EJ287" s="227"/>
      <c r="EK287" s="227"/>
      <c r="EL287" s="227"/>
      <c r="EM287" s="227"/>
      <c r="EN287" s="227"/>
      <c r="EO287" s="227"/>
      <c r="EP287" s="227"/>
      <c r="EQ287" s="227"/>
      <c r="ER287" s="227"/>
      <c r="ES287" s="227"/>
      <c r="ET287" s="227"/>
      <c r="EU287" s="227"/>
      <c r="EV287" s="227"/>
      <c r="EW287" s="227"/>
      <c r="EX287" s="227"/>
      <c r="EY287" s="227"/>
      <c r="EZ287" s="227"/>
      <c r="FA287" s="227"/>
      <c r="FB287" s="227"/>
      <c r="FC287" s="227"/>
      <c r="FD287" s="227"/>
      <c r="FE287" s="227"/>
      <c r="FF287" s="227"/>
      <c r="FG287" s="227"/>
      <c r="FH287" s="227"/>
      <c r="FI287" s="227"/>
      <c r="FJ287" s="227"/>
      <c r="FK287" s="227"/>
      <c r="FL287" s="227"/>
      <c r="FM287" s="227"/>
      <c r="FN287" s="227"/>
      <c r="FO287" s="227"/>
      <c r="FP287" s="227"/>
      <c r="FQ287" s="227"/>
      <c r="FR287" s="227"/>
      <c r="FS287" s="227"/>
      <c r="FT287" s="227"/>
      <c r="FU287" s="227"/>
      <c r="FV287" s="227"/>
      <c r="FW287" s="227"/>
      <c r="FX287" s="227"/>
      <c r="FY287" s="227"/>
      <c r="FZ287" s="227"/>
      <c r="GA287" s="227"/>
      <c r="GB287" s="227"/>
      <c r="GC287" s="227"/>
      <c r="GD287" s="227"/>
      <c r="GE287" s="227"/>
      <c r="GF287" s="227"/>
      <c r="GG287" s="227"/>
      <c r="GH287" s="227"/>
      <c r="GI287" s="227"/>
      <c r="GJ287" s="227"/>
      <c r="GK287" s="227"/>
      <c r="GL287" s="227"/>
      <c r="GM287" s="227"/>
      <c r="GN287" s="227"/>
      <c r="GO287" s="227"/>
      <c r="GP287" s="227"/>
      <c r="GQ287" s="227"/>
      <c r="GR287" s="227"/>
      <c r="GS287" s="227"/>
      <c r="GT287" s="227"/>
      <c r="GU287" s="227"/>
      <c r="GV287" s="227"/>
      <c r="GW287" s="227"/>
      <c r="GX287" s="227"/>
      <c r="GY287" s="227"/>
      <c r="GZ287" s="227"/>
      <c r="HA287" s="227"/>
      <c r="HB287" s="227"/>
      <c r="HC287" s="227"/>
      <c r="HD287" s="227"/>
      <c r="HE287" s="227"/>
      <c r="HF287" s="227"/>
      <c r="HG287" s="227"/>
      <c r="HH287" s="227"/>
      <c r="HI287" s="227"/>
      <c r="HJ287" s="227"/>
      <c r="HK287" s="227"/>
      <c r="HL287" s="227"/>
      <c r="HM287" s="227"/>
      <c r="HN287" s="227"/>
      <c r="HO287" s="227"/>
      <c r="HP287" s="227"/>
      <c r="HQ287" s="227"/>
      <c r="HR287" s="227"/>
      <c r="HS287" s="227"/>
      <c r="HT287" s="227"/>
      <c r="HU287" s="227"/>
      <c r="HV287" s="227"/>
      <c r="HW287" s="227"/>
      <c r="HX287" s="227"/>
      <c r="HY287" s="227"/>
      <c r="HZ287" s="227"/>
      <c r="IA287" s="227"/>
      <c r="IB287" s="227"/>
      <c r="IC287" s="227"/>
      <c r="ID287" s="227"/>
      <c r="IE287" s="227"/>
      <c r="IF287" s="227"/>
      <c r="IG287" s="227"/>
      <c r="IH287" s="227"/>
      <c r="II287" s="227"/>
      <c r="IJ287" s="227"/>
      <c r="IK287" s="227"/>
      <c r="IL287" s="227"/>
      <c r="IM287" s="227"/>
      <c r="IN287" s="227"/>
      <c r="IO287" s="227"/>
      <c r="IP287" s="227"/>
      <c r="IQ287" s="227"/>
      <c r="IR287" s="227"/>
      <c r="IS287" s="227"/>
      <c r="IT287" s="227"/>
      <c r="IU287" s="227"/>
      <c r="IV287" s="227"/>
      <c r="IW287" s="227"/>
      <c r="IX287" s="227"/>
      <c r="IY287" s="227"/>
      <c r="IZ287" s="227"/>
      <c r="JA287" s="227"/>
      <c r="JB287" s="227"/>
      <c r="JC287" s="227"/>
      <c r="JD287" s="227"/>
      <c r="JE287" s="227"/>
      <c r="JF287" s="227"/>
      <c r="JG287" s="227"/>
      <c r="JH287" s="227"/>
      <c r="JI287" s="227"/>
      <c r="JJ287" s="227"/>
      <c r="JK287" s="227"/>
      <c r="JL287" s="227"/>
      <c r="JM287" s="227"/>
      <c r="JN287" s="227"/>
      <c r="JO287" s="227"/>
      <c r="JP287" s="227"/>
      <c r="JQ287" s="227"/>
      <c r="JR287" s="227"/>
      <c r="JS287" s="227"/>
      <c r="JT287" s="227"/>
      <c r="JU287" s="227"/>
      <c r="JV287" s="227"/>
      <c r="JW287" s="227"/>
      <c r="JX287" s="227"/>
      <c r="JY287" s="227"/>
      <c r="JZ287" s="227"/>
      <c r="KA287" s="227"/>
      <c r="KB287" s="227"/>
      <c r="KC287" s="227"/>
      <c r="KD287" s="227"/>
      <c r="KE287" s="227"/>
      <c r="KF287" s="227"/>
      <c r="KG287" s="227"/>
      <c r="KH287" s="227"/>
      <c r="KI287" s="227"/>
      <c r="KJ287" s="227"/>
      <c r="KK287" s="227"/>
      <c r="KL287" s="227"/>
      <c r="KM287" s="227"/>
      <c r="KN287" s="227"/>
      <c r="KO287" s="227"/>
      <c r="KP287" s="227"/>
      <c r="KQ287" s="227"/>
      <c r="KR287" s="227"/>
      <c r="KS287" s="227"/>
      <c r="KT287" s="227"/>
      <c r="KU287" s="227"/>
      <c r="KV287" s="227"/>
      <c r="KW287" s="479"/>
    </row>
    <row r="288" spans="1:309" s="226" customFormat="1" ht="21" customHeight="1" thickBot="1">
      <c r="A288" s="109"/>
      <c r="B288" s="112">
        <v>282</v>
      </c>
      <c r="C288" s="116"/>
      <c r="D288" s="136" t="str">
        <f t="shared" si="27"/>
        <v/>
      </c>
      <c r="E288" s="138" t="str">
        <f t="shared" si="29"/>
        <v/>
      </c>
      <c r="F288" s="138" t="str">
        <f t="shared" si="30"/>
        <v/>
      </c>
      <c r="G288" s="138" t="str">
        <f t="shared" si="31"/>
        <v/>
      </c>
      <c r="H288" s="138" t="str">
        <f t="shared" si="28"/>
        <v/>
      </c>
      <c r="I288" s="228"/>
      <c r="J288" s="228"/>
      <c r="K288" s="228"/>
      <c r="L288" s="228"/>
      <c r="M288" s="228"/>
      <c r="N288" s="228"/>
      <c r="O288" s="228"/>
      <c r="P288" s="228"/>
      <c r="Q288" s="228"/>
      <c r="R288" s="228"/>
      <c r="S288" s="228"/>
      <c r="T288" s="228"/>
      <c r="U288" s="228"/>
      <c r="V288" s="228"/>
      <c r="W288" s="228"/>
      <c r="X288" s="228"/>
      <c r="Y288" s="228"/>
      <c r="Z288" s="228"/>
      <c r="AA288" s="228"/>
      <c r="AB288" s="228"/>
      <c r="AC288" s="228"/>
      <c r="AD288" s="228"/>
      <c r="AE288" s="228"/>
      <c r="AF288" s="228"/>
      <c r="AG288" s="228"/>
      <c r="AH288" s="228"/>
      <c r="AI288" s="228"/>
      <c r="AJ288" s="228"/>
      <c r="AK288" s="228"/>
      <c r="AL288" s="228"/>
      <c r="AM288" s="228"/>
      <c r="AN288" s="228"/>
      <c r="AO288" s="228"/>
      <c r="AP288" s="228"/>
      <c r="AQ288" s="228"/>
      <c r="AR288" s="228"/>
      <c r="AS288" s="228"/>
      <c r="AT288" s="228"/>
      <c r="AU288" s="228"/>
      <c r="AV288" s="228"/>
      <c r="AW288" s="228"/>
      <c r="AX288" s="228"/>
      <c r="AY288" s="228"/>
      <c r="AZ288" s="228"/>
      <c r="BA288" s="228"/>
      <c r="BB288" s="228"/>
      <c r="BC288" s="228"/>
      <c r="BD288" s="228"/>
      <c r="BE288" s="228"/>
      <c r="BF288" s="228"/>
      <c r="BG288" s="228"/>
      <c r="BH288" s="228"/>
      <c r="BI288" s="228"/>
      <c r="BJ288" s="228"/>
      <c r="BK288" s="228"/>
      <c r="BL288" s="228"/>
      <c r="BM288" s="228"/>
      <c r="BN288" s="228"/>
      <c r="BO288" s="228"/>
      <c r="BP288" s="228"/>
      <c r="BQ288" s="228"/>
      <c r="BR288" s="228"/>
      <c r="BS288" s="228"/>
      <c r="BT288" s="228"/>
      <c r="BU288" s="228"/>
      <c r="BV288" s="228"/>
      <c r="BW288" s="228"/>
      <c r="BX288" s="228"/>
      <c r="BY288" s="228"/>
      <c r="BZ288" s="228"/>
      <c r="CA288" s="228"/>
      <c r="CB288" s="228"/>
      <c r="CC288" s="228"/>
      <c r="CD288" s="228"/>
      <c r="CE288" s="228"/>
      <c r="CF288" s="228"/>
      <c r="CG288" s="228"/>
      <c r="CH288" s="228"/>
      <c r="CI288" s="228"/>
      <c r="CJ288" s="228"/>
      <c r="CK288" s="228"/>
      <c r="CL288" s="228"/>
      <c r="CM288" s="228"/>
      <c r="CN288" s="228"/>
      <c r="CO288" s="228"/>
      <c r="CP288" s="228"/>
      <c r="CQ288" s="228"/>
      <c r="CR288" s="228"/>
      <c r="CS288" s="228"/>
      <c r="CT288" s="228"/>
      <c r="CU288" s="228"/>
      <c r="CV288" s="228"/>
      <c r="CW288" s="228"/>
      <c r="CX288" s="228"/>
      <c r="CY288" s="228"/>
      <c r="CZ288" s="228"/>
      <c r="DA288" s="228"/>
      <c r="DB288" s="228"/>
      <c r="DC288" s="228"/>
      <c r="DD288" s="228"/>
      <c r="DE288" s="228"/>
      <c r="DF288" s="228"/>
      <c r="DG288" s="228"/>
      <c r="DH288" s="228"/>
      <c r="DI288" s="228"/>
      <c r="DJ288" s="228"/>
      <c r="DK288" s="228"/>
      <c r="DL288" s="228"/>
      <c r="DM288" s="228"/>
      <c r="DN288" s="228"/>
      <c r="DO288" s="228"/>
      <c r="DP288" s="228"/>
      <c r="DQ288" s="228"/>
      <c r="DR288" s="228"/>
      <c r="DS288" s="228"/>
      <c r="DT288" s="228"/>
      <c r="DU288" s="228"/>
      <c r="DV288" s="228"/>
      <c r="DW288" s="228"/>
      <c r="DX288" s="228"/>
      <c r="DY288" s="228"/>
      <c r="DZ288" s="228"/>
      <c r="EA288" s="228"/>
      <c r="EB288" s="228"/>
      <c r="EC288" s="228"/>
      <c r="ED288" s="228"/>
      <c r="EE288" s="228"/>
      <c r="EF288" s="228"/>
      <c r="EG288" s="228"/>
      <c r="EH288" s="228"/>
      <c r="EI288" s="228"/>
      <c r="EJ288" s="228"/>
      <c r="EK288" s="228"/>
      <c r="EL288" s="228"/>
      <c r="EM288" s="228"/>
      <c r="EN288" s="228"/>
      <c r="EO288" s="228"/>
      <c r="EP288" s="228"/>
      <c r="EQ288" s="228"/>
      <c r="ER288" s="228"/>
      <c r="ES288" s="228"/>
      <c r="ET288" s="228"/>
      <c r="EU288" s="228"/>
      <c r="EV288" s="228"/>
      <c r="EW288" s="228"/>
      <c r="EX288" s="228"/>
      <c r="EY288" s="228"/>
      <c r="EZ288" s="228"/>
      <c r="FA288" s="228"/>
      <c r="FB288" s="228"/>
      <c r="FC288" s="228"/>
      <c r="FD288" s="228"/>
      <c r="FE288" s="228"/>
      <c r="FF288" s="228"/>
      <c r="FG288" s="228"/>
      <c r="FH288" s="228"/>
      <c r="FI288" s="228"/>
      <c r="FJ288" s="228"/>
      <c r="FK288" s="228"/>
      <c r="FL288" s="228"/>
      <c r="FM288" s="228"/>
      <c r="FN288" s="228"/>
      <c r="FO288" s="228"/>
      <c r="FP288" s="228"/>
      <c r="FQ288" s="228"/>
      <c r="FR288" s="228"/>
      <c r="FS288" s="228"/>
      <c r="FT288" s="228"/>
      <c r="FU288" s="228"/>
      <c r="FV288" s="228"/>
      <c r="FW288" s="228"/>
      <c r="FX288" s="228"/>
      <c r="FY288" s="228"/>
      <c r="FZ288" s="228"/>
      <c r="GA288" s="228"/>
      <c r="GB288" s="228"/>
      <c r="GC288" s="228"/>
      <c r="GD288" s="228"/>
      <c r="GE288" s="228"/>
      <c r="GF288" s="228"/>
      <c r="GG288" s="228"/>
      <c r="GH288" s="228"/>
      <c r="GI288" s="228"/>
      <c r="GJ288" s="228"/>
      <c r="GK288" s="228"/>
      <c r="GL288" s="228"/>
      <c r="GM288" s="228"/>
      <c r="GN288" s="228"/>
      <c r="GO288" s="228"/>
      <c r="GP288" s="228"/>
      <c r="GQ288" s="228"/>
      <c r="GR288" s="228"/>
      <c r="GS288" s="228"/>
      <c r="GT288" s="228"/>
      <c r="GU288" s="228"/>
      <c r="GV288" s="228"/>
      <c r="GW288" s="228"/>
      <c r="GX288" s="228"/>
      <c r="GY288" s="228"/>
      <c r="GZ288" s="228"/>
      <c r="HA288" s="228"/>
      <c r="HB288" s="228"/>
      <c r="HC288" s="228"/>
      <c r="HD288" s="228"/>
      <c r="HE288" s="228"/>
      <c r="HF288" s="228"/>
      <c r="HG288" s="228"/>
      <c r="HH288" s="228"/>
      <c r="HI288" s="228"/>
      <c r="HJ288" s="228"/>
      <c r="HK288" s="228"/>
      <c r="HL288" s="228"/>
      <c r="HM288" s="228"/>
      <c r="HN288" s="228"/>
      <c r="HO288" s="228"/>
      <c r="HP288" s="228"/>
      <c r="HQ288" s="228"/>
      <c r="HR288" s="228"/>
      <c r="HS288" s="228"/>
      <c r="HT288" s="228"/>
      <c r="HU288" s="228"/>
      <c r="HV288" s="228"/>
      <c r="HW288" s="228"/>
      <c r="HX288" s="228"/>
      <c r="HY288" s="228"/>
      <c r="HZ288" s="228"/>
      <c r="IA288" s="228"/>
      <c r="IB288" s="228"/>
      <c r="IC288" s="228"/>
      <c r="ID288" s="228"/>
      <c r="IE288" s="228"/>
      <c r="IF288" s="228"/>
      <c r="IG288" s="228"/>
      <c r="IH288" s="228"/>
      <c r="II288" s="228"/>
      <c r="IJ288" s="228"/>
      <c r="IK288" s="228"/>
      <c r="IL288" s="228"/>
      <c r="IM288" s="228"/>
      <c r="IN288" s="228"/>
      <c r="IO288" s="228"/>
      <c r="IP288" s="228"/>
      <c r="IQ288" s="228"/>
      <c r="IR288" s="228"/>
      <c r="IS288" s="228"/>
      <c r="IT288" s="228"/>
      <c r="IU288" s="228"/>
      <c r="IV288" s="228"/>
      <c r="IW288" s="228"/>
      <c r="IX288" s="228"/>
      <c r="IY288" s="228"/>
      <c r="IZ288" s="228"/>
      <c r="JA288" s="228"/>
      <c r="JB288" s="228"/>
      <c r="JC288" s="228"/>
      <c r="JD288" s="228"/>
      <c r="JE288" s="228"/>
      <c r="JF288" s="228"/>
      <c r="JG288" s="228"/>
      <c r="JH288" s="228"/>
      <c r="JI288" s="228"/>
      <c r="JJ288" s="228"/>
      <c r="JK288" s="228"/>
      <c r="JL288" s="228"/>
      <c r="JM288" s="228"/>
      <c r="JN288" s="228"/>
      <c r="JO288" s="228"/>
      <c r="JP288" s="228"/>
      <c r="JQ288" s="228"/>
      <c r="JR288" s="228"/>
      <c r="JS288" s="228"/>
      <c r="JT288" s="228"/>
      <c r="JU288" s="228"/>
      <c r="JV288" s="228"/>
      <c r="JW288" s="228"/>
      <c r="JX288" s="228"/>
      <c r="JY288" s="228"/>
      <c r="JZ288" s="228"/>
      <c r="KA288" s="228"/>
      <c r="KB288" s="228"/>
      <c r="KC288" s="228"/>
      <c r="KD288" s="228"/>
      <c r="KE288" s="228"/>
      <c r="KF288" s="228"/>
      <c r="KG288" s="228"/>
      <c r="KH288" s="228"/>
      <c r="KI288" s="228"/>
      <c r="KJ288" s="228"/>
      <c r="KK288" s="228"/>
      <c r="KL288" s="228"/>
      <c r="KM288" s="228"/>
      <c r="KN288" s="228"/>
      <c r="KO288" s="228"/>
      <c r="KP288" s="228"/>
      <c r="KQ288" s="228"/>
      <c r="KR288" s="228"/>
      <c r="KS288" s="228"/>
      <c r="KT288" s="228"/>
      <c r="KU288" s="228"/>
      <c r="KV288" s="228"/>
      <c r="KW288" s="479"/>
    </row>
    <row r="289" spans="1:309" s="226" customFormat="1" ht="21" customHeight="1">
      <c r="A289" s="109"/>
      <c r="B289" s="112">
        <v>283</v>
      </c>
      <c r="C289" s="53"/>
      <c r="D289" s="132" t="str">
        <f t="shared" si="27"/>
        <v/>
      </c>
      <c r="E289" s="132" t="str">
        <f t="shared" si="29"/>
        <v/>
      </c>
      <c r="F289" s="132" t="str">
        <f t="shared" si="30"/>
        <v/>
      </c>
      <c r="G289" s="132" t="str">
        <f t="shared" si="31"/>
        <v/>
      </c>
      <c r="H289" s="213" t="str">
        <f t="shared" si="28"/>
        <v/>
      </c>
      <c r="I289" s="227"/>
      <c r="J289" s="227"/>
      <c r="K289" s="227"/>
      <c r="L289" s="227"/>
      <c r="M289" s="227"/>
      <c r="N289" s="227"/>
      <c r="O289" s="227"/>
      <c r="P289" s="227"/>
      <c r="Q289" s="227"/>
      <c r="R289" s="227"/>
      <c r="S289" s="227"/>
      <c r="T289" s="227"/>
      <c r="U289" s="227"/>
      <c r="V289" s="227"/>
      <c r="W289" s="227"/>
      <c r="X289" s="227"/>
      <c r="Y289" s="227"/>
      <c r="Z289" s="227"/>
      <c r="AA289" s="227"/>
      <c r="AB289" s="227"/>
      <c r="AC289" s="227"/>
      <c r="AD289" s="227"/>
      <c r="AE289" s="227"/>
      <c r="AF289" s="227"/>
      <c r="AG289" s="227"/>
      <c r="AH289" s="227"/>
      <c r="AI289" s="227"/>
      <c r="AJ289" s="227"/>
      <c r="AK289" s="227"/>
      <c r="AL289" s="227"/>
      <c r="AM289" s="227"/>
      <c r="AN289" s="227"/>
      <c r="AO289" s="227"/>
      <c r="AP289" s="227"/>
      <c r="AQ289" s="227"/>
      <c r="AR289" s="227"/>
      <c r="AS289" s="227"/>
      <c r="AT289" s="227"/>
      <c r="AU289" s="227"/>
      <c r="AV289" s="227"/>
      <c r="AW289" s="227"/>
      <c r="AX289" s="227"/>
      <c r="AY289" s="227"/>
      <c r="AZ289" s="227"/>
      <c r="BA289" s="227"/>
      <c r="BB289" s="227"/>
      <c r="BC289" s="227"/>
      <c r="BD289" s="227"/>
      <c r="BE289" s="227"/>
      <c r="BF289" s="227"/>
      <c r="BG289" s="227"/>
      <c r="BH289" s="227"/>
      <c r="BI289" s="227"/>
      <c r="BJ289" s="227"/>
      <c r="BK289" s="227"/>
      <c r="BL289" s="227"/>
      <c r="BM289" s="227"/>
      <c r="BN289" s="227"/>
      <c r="BO289" s="227"/>
      <c r="BP289" s="227"/>
      <c r="BQ289" s="227"/>
      <c r="BR289" s="227"/>
      <c r="BS289" s="227"/>
      <c r="BT289" s="227"/>
      <c r="BU289" s="227"/>
      <c r="BV289" s="227"/>
      <c r="BW289" s="227"/>
      <c r="BX289" s="227"/>
      <c r="BY289" s="227"/>
      <c r="BZ289" s="227"/>
      <c r="CA289" s="227"/>
      <c r="CB289" s="227"/>
      <c r="CC289" s="227"/>
      <c r="CD289" s="227"/>
      <c r="CE289" s="227"/>
      <c r="CF289" s="227"/>
      <c r="CG289" s="227"/>
      <c r="CH289" s="227"/>
      <c r="CI289" s="227"/>
      <c r="CJ289" s="227"/>
      <c r="CK289" s="227"/>
      <c r="CL289" s="227"/>
      <c r="CM289" s="227"/>
      <c r="CN289" s="227"/>
      <c r="CO289" s="227"/>
      <c r="CP289" s="227"/>
      <c r="CQ289" s="227"/>
      <c r="CR289" s="227"/>
      <c r="CS289" s="227"/>
      <c r="CT289" s="227"/>
      <c r="CU289" s="227"/>
      <c r="CV289" s="227"/>
      <c r="CW289" s="227"/>
      <c r="CX289" s="227"/>
      <c r="CY289" s="227"/>
      <c r="CZ289" s="227"/>
      <c r="DA289" s="227"/>
      <c r="DB289" s="227"/>
      <c r="DC289" s="227"/>
      <c r="DD289" s="227"/>
      <c r="DE289" s="227"/>
      <c r="DF289" s="227"/>
      <c r="DG289" s="227"/>
      <c r="DH289" s="227"/>
      <c r="DI289" s="227"/>
      <c r="DJ289" s="227"/>
      <c r="DK289" s="227"/>
      <c r="DL289" s="227"/>
      <c r="DM289" s="227"/>
      <c r="DN289" s="227"/>
      <c r="DO289" s="227"/>
      <c r="DP289" s="227"/>
      <c r="DQ289" s="227"/>
      <c r="DR289" s="227"/>
      <c r="DS289" s="227"/>
      <c r="DT289" s="227"/>
      <c r="DU289" s="227"/>
      <c r="DV289" s="227"/>
      <c r="DW289" s="227"/>
      <c r="DX289" s="227"/>
      <c r="DY289" s="227"/>
      <c r="DZ289" s="227"/>
      <c r="EA289" s="227"/>
      <c r="EB289" s="227"/>
      <c r="EC289" s="227"/>
      <c r="ED289" s="227"/>
      <c r="EE289" s="227"/>
      <c r="EF289" s="227"/>
      <c r="EG289" s="227"/>
      <c r="EH289" s="227"/>
      <c r="EI289" s="227"/>
      <c r="EJ289" s="227"/>
      <c r="EK289" s="227"/>
      <c r="EL289" s="227"/>
      <c r="EM289" s="227"/>
      <c r="EN289" s="227"/>
      <c r="EO289" s="227"/>
      <c r="EP289" s="227"/>
      <c r="EQ289" s="227"/>
      <c r="ER289" s="227"/>
      <c r="ES289" s="227"/>
      <c r="ET289" s="227"/>
      <c r="EU289" s="227"/>
      <c r="EV289" s="227"/>
      <c r="EW289" s="227"/>
      <c r="EX289" s="227"/>
      <c r="EY289" s="227"/>
      <c r="EZ289" s="227"/>
      <c r="FA289" s="227"/>
      <c r="FB289" s="227"/>
      <c r="FC289" s="227"/>
      <c r="FD289" s="227"/>
      <c r="FE289" s="227"/>
      <c r="FF289" s="227"/>
      <c r="FG289" s="227"/>
      <c r="FH289" s="227"/>
      <c r="FI289" s="227"/>
      <c r="FJ289" s="227"/>
      <c r="FK289" s="227"/>
      <c r="FL289" s="227"/>
      <c r="FM289" s="227"/>
      <c r="FN289" s="227"/>
      <c r="FO289" s="227"/>
      <c r="FP289" s="227"/>
      <c r="FQ289" s="227"/>
      <c r="FR289" s="227"/>
      <c r="FS289" s="227"/>
      <c r="FT289" s="227"/>
      <c r="FU289" s="227"/>
      <c r="FV289" s="227"/>
      <c r="FW289" s="227"/>
      <c r="FX289" s="227"/>
      <c r="FY289" s="227"/>
      <c r="FZ289" s="227"/>
      <c r="GA289" s="227"/>
      <c r="GB289" s="227"/>
      <c r="GC289" s="227"/>
      <c r="GD289" s="227"/>
      <c r="GE289" s="227"/>
      <c r="GF289" s="227"/>
      <c r="GG289" s="227"/>
      <c r="GH289" s="227"/>
      <c r="GI289" s="227"/>
      <c r="GJ289" s="227"/>
      <c r="GK289" s="227"/>
      <c r="GL289" s="227"/>
      <c r="GM289" s="227"/>
      <c r="GN289" s="227"/>
      <c r="GO289" s="227"/>
      <c r="GP289" s="227"/>
      <c r="GQ289" s="227"/>
      <c r="GR289" s="227"/>
      <c r="GS289" s="227"/>
      <c r="GT289" s="227"/>
      <c r="GU289" s="227"/>
      <c r="GV289" s="227"/>
      <c r="GW289" s="227"/>
      <c r="GX289" s="227"/>
      <c r="GY289" s="227"/>
      <c r="GZ289" s="227"/>
      <c r="HA289" s="227"/>
      <c r="HB289" s="227"/>
      <c r="HC289" s="227"/>
      <c r="HD289" s="227"/>
      <c r="HE289" s="227"/>
      <c r="HF289" s="227"/>
      <c r="HG289" s="227"/>
      <c r="HH289" s="227"/>
      <c r="HI289" s="227"/>
      <c r="HJ289" s="227"/>
      <c r="HK289" s="227"/>
      <c r="HL289" s="227"/>
      <c r="HM289" s="227"/>
      <c r="HN289" s="227"/>
      <c r="HO289" s="227"/>
      <c r="HP289" s="227"/>
      <c r="HQ289" s="227"/>
      <c r="HR289" s="227"/>
      <c r="HS289" s="227"/>
      <c r="HT289" s="227"/>
      <c r="HU289" s="227"/>
      <c r="HV289" s="227"/>
      <c r="HW289" s="227"/>
      <c r="HX289" s="227"/>
      <c r="HY289" s="227"/>
      <c r="HZ289" s="227"/>
      <c r="IA289" s="227"/>
      <c r="IB289" s="227"/>
      <c r="IC289" s="227"/>
      <c r="ID289" s="227"/>
      <c r="IE289" s="227"/>
      <c r="IF289" s="227"/>
      <c r="IG289" s="227"/>
      <c r="IH289" s="227"/>
      <c r="II289" s="227"/>
      <c r="IJ289" s="227"/>
      <c r="IK289" s="227"/>
      <c r="IL289" s="227"/>
      <c r="IM289" s="227"/>
      <c r="IN289" s="227"/>
      <c r="IO289" s="227"/>
      <c r="IP289" s="227"/>
      <c r="IQ289" s="227"/>
      <c r="IR289" s="227"/>
      <c r="IS289" s="227"/>
      <c r="IT289" s="227"/>
      <c r="IU289" s="227"/>
      <c r="IV289" s="227"/>
      <c r="IW289" s="227"/>
      <c r="IX289" s="227"/>
      <c r="IY289" s="227"/>
      <c r="IZ289" s="227"/>
      <c r="JA289" s="227"/>
      <c r="JB289" s="227"/>
      <c r="JC289" s="227"/>
      <c r="JD289" s="227"/>
      <c r="JE289" s="227"/>
      <c r="JF289" s="227"/>
      <c r="JG289" s="227"/>
      <c r="JH289" s="227"/>
      <c r="JI289" s="227"/>
      <c r="JJ289" s="227"/>
      <c r="JK289" s="227"/>
      <c r="JL289" s="227"/>
      <c r="JM289" s="227"/>
      <c r="JN289" s="227"/>
      <c r="JO289" s="227"/>
      <c r="JP289" s="227"/>
      <c r="JQ289" s="227"/>
      <c r="JR289" s="227"/>
      <c r="JS289" s="227"/>
      <c r="JT289" s="227"/>
      <c r="JU289" s="227"/>
      <c r="JV289" s="227"/>
      <c r="JW289" s="227"/>
      <c r="JX289" s="227"/>
      <c r="JY289" s="227"/>
      <c r="JZ289" s="227"/>
      <c r="KA289" s="227"/>
      <c r="KB289" s="227"/>
      <c r="KC289" s="227"/>
      <c r="KD289" s="227"/>
      <c r="KE289" s="227"/>
      <c r="KF289" s="227"/>
      <c r="KG289" s="227"/>
      <c r="KH289" s="227"/>
      <c r="KI289" s="227"/>
      <c r="KJ289" s="227"/>
      <c r="KK289" s="227"/>
      <c r="KL289" s="227"/>
      <c r="KM289" s="227"/>
      <c r="KN289" s="227"/>
      <c r="KO289" s="227"/>
      <c r="KP289" s="227"/>
      <c r="KQ289" s="227"/>
      <c r="KR289" s="227"/>
      <c r="KS289" s="227"/>
      <c r="KT289" s="227"/>
      <c r="KU289" s="227"/>
      <c r="KV289" s="227"/>
      <c r="KW289" s="479"/>
    </row>
    <row r="290" spans="1:309" s="226" customFormat="1" ht="21" customHeight="1" thickBot="1">
      <c r="A290" s="109"/>
      <c r="B290" s="112">
        <v>284</v>
      </c>
      <c r="C290" s="116"/>
      <c r="D290" s="136" t="str">
        <f t="shared" si="27"/>
        <v/>
      </c>
      <c r="E290" s="138" t="str">
        <f t="shared" si="29"/>
        <v/>
      </c>
      <c r="F290" s="138" t="str">
        <f t="shared" si="30"/>
        <v/>
      </c>
      <c r="G290" s="138" t="str">
        <f t="shared" si="31"/>
        <v/>
      </c>
      <c r="H290" s="138" t="str">
        <f t="shared" si="28"/>
        <v/>
      </c>
      <c r="I290" s="228"/>
      <c r="J290" s="228"/>
      <c r="K290" s="228"/>
      <c r="L290" s="228"/>
      <c r="M290" s="228"/>
      <c r="N290" s="228"/>
      <c r="O290" s="228"/>
      <c r="P290" s="228"/>
      <c r="Q290" s="228"/>
      <c r="R290" s="228"/>
      <c r="S290" s="228"/>
      <c r="T290" s="228"/>
      <c r="U290" s="228"/>
      <c r="V290" s="228"/>
      <c r="W290" s="228"/>
      <c r="X290" s="228"/>
      <c r="Y290" s="228"/>
      <c r="Z290" s="228"/>
      <c r="AA290" s="228"/>
      <c r="AB290" s="228"/>
      <c r="AC290" s="228"/>
      <c r="AD290" s="228"/>
      <c r="AE290" s="228"/>
      <c r="AF290" s="228"/>
      <c r="AG290" s="228"/>
      <c r="AH290" s="228"/>
      <c r="AI290" s="228"/>
      <c r="AJ290" s="228"/>
      <c r="AK290" s="228"/>
      <c r="AL290" s="228"/>
      <c r="AM290" s="228"/>
      <c r="AN290" s="228"/>
      <c r="AO290" s="228"/>
      <c r="AP290" s="228"/>
      <c r="AQ290" s="228"/>
      <c r="AR290" s="228"/>
      <c r="AS290" s="228"/>
      <c r="AT290" s="228"/>
      <c r="AU290" s="228"/>
      <c r="AV290" s="228"/>
      <c r="AW290" s="228"/>
      <c r="AX290" s="228"/>
      <c r="AY290" s="228"/>
      <c r="AZ290" s="228"/>
      <c r="BA290" s="228"/>
      <c r="BB290" s="228"/>
      <c r="BC290" s="228"/>
      <c r="BD290" s="228"/>
      <c r="BE290" s="228"/>
      <c r="BF290" s="228"/>
      <c r="BG290" s="228"/>
      <c r="BH290" s="228"/>
      <c r="BI290" s="228"/>
      <c r="BJ290" s="228"/>
      <c r="BK290" s="228"/>
      <c r="BL290" s="228"/>
      <c r="BM290" s="228"/>
      <c r="BN290" s="228"/>
      <c r="BO290" s="228"/>
      <c r="BP290" s="228"/>
      <c r="BQ290" s="228"/>
      <c r="BR290" s="228"/>
      <c r="BS290" s="228"/>
      <c r="BT290" s="228"/>
      <c r="BU290" s="228"/>
      <c r="BV290" s="228"/>
      <c r="BW290" s="228"/>
      <c r="BX290" s="228"/>
      <c r="BY290" s="228"/>
      <c r="BZ290" s="228"/>
      <c r="CA290" s="228"/>
      <c r="CB290" s="228"/>
      <c r="CC290" s="228"/>
      <c r="CD290" s="228"/>
      <c r="CE290" s="228"/>
      <c r="CF290" s="228"/>
      <c r="CG290" s="228"/>
      <c r="CH290" s="228"/>
      <c r="CI290" s="228"/>
      <c r="CJ290" s="228"/>
      <c r="CK290" s="228"/>
      <c r="CL290" s="228"/>
      <c r="CM290" s="228"/>
      <c r="CN290" s="228"/>
      <c r="CO290" s="228"/>
      <c r="CP290" s="228"/>
      <c r="CQ290" s="228"/>
      <c r="CR290" s="228"/>
      <c r="CS290" s="228"/>
      <c r="CT290" s="228"/>
      <c r="CU290" s="228"/>
      <c r="CV290" s="228"/>
      <c r="CW290" s="228"/>
      <c r="CX290" s="228"/>
      <c r="CY290" s="228"/>
      <c r="CZ290" s="228"/>
      <c r="DA290" s="228"/>
      <c r="DB290" s="228"/>
      <c r="DC290" s="228"/>
      <c r="DD290" s="228"/>
      <c r="DE290" s="228"/>
      <c r="DF290" s="228"/>
      <c r="DG290" s="228"/>
      <c r="DH290" s="228"/>
      <c r="DI290" s="228"/>
      <c r="DJ290" s="228"/>
      <c r="DK290" s="228"/>
      <c r="DL290" s="228"/>
      <c r="DM290" s="228"/>
      <c r="DN290" s="228"/>
      <c r="DO290" s="228"/>
      <c r="DP290" s="228"/>
      <c r="DQ290" s="228"/>
      <c r="DR290" s="228"/>
      <c r="DS290" s="228"/>
      <c r="DT290" s="228"/>
      <c r="DU290" s="228"/>
      <c r="DV290" s="228"/>
      <c r="DW290" s="228"/>
      <c r="DX290" s="228"/>
      <c r="DY290" s="228"/>
      <c r="DZ290" s="228"/>
      <c r="EA290" s="228"/>
      <c r="EB290" s="228"/>
      <c r="EC290" s="228"/>
      <c r="ED290" s="228"/>
      <c r="EE290" s="228"/>
      <c r="EF290" s="228"/>
      <c r="EG290" s="228"/>
      <c r="EH290" s="228"/>
      <c r="EI290" s="228"/>
      <c r="EJ290" s="228"/>
      <c r="EK290" s="228"/>
      <c r="EL290" s="228"/>
      <c r="EM290" s="228"/>
      <c r="EN290" s="228"/>
      <c r="EO290" s="228"/>
      <c r="EP290" s="228"/>
      <c r="EQ290" s="228"/>
      <c r="ER290" s="228"/>
      <c r="ES290" s="228"/>
      <c r="ET290" s="228"/>
      <c r="EU290" s="228"/>
      <c r="EV290" s="228"/>
      <c r="EW290" s="228"/>
      <c r="EX290" s="228"/>
      <c r="EY290" s="228"/>
      <c r="EZ290" s="228"/>
      <c r="FA290" s="228"/>
      <c r="FB290" s="228"/>
      <c r="FC290" s="228"/>
      <c r="FD290" s="228"/>
      <c r="FE290" s="228"/>
      <c r="FF290" s="228"/>
      <c r="FG290" s="228"/>
      <c r="FH290" s="228"/>
      <c r="FI290" s="228"/>
      <c r="FJ290" s="228"/>
      <c r="FK290" s="228"/>
      <c r="FL290" s="228"/>
      <c r="FM290" s="228"/>
      <c r="FN290" s="228"/>
      <c r="FO290" s="228"/>
      <c r="FP290" s="228"/>
      <c r="FQ290" s="228"/>
      <c r="FR290" s="228"/>
      <c r="FS290" s="228"/>
      <c r="FT290" s="228"/>
      <c r="FU290" s="228"/>
      <c r="FV290" s="228"/>
      <c r="FW290" s="228"/>
      <c r="FX290" s="228"/>
      <c r="FY290" s="228"/>
      <c r="FZ290" s="228"/>
      <c r="GA290" s="228"/>
      <c r="GB290" s="228"/>
      <c r="GC290" s="228"/>
      <c r="GD290" s="228"/>
      <c r="GE290" s="228"/>
      <c r="GF290" s="228"/>
      <c r="GG290" s="228"/>
      <c r="GH290" s="228"/>
      <c r="GI290" s="228"/>
      <c r="GJ290" s="228"/>
      <c r="GK290" s="228"/>
      <c r="GL290" s="228"/>
      <c r="GM290" s="228"/>
      <c r="GN290" s="228"/>
      <c r="GO290" s="228"/>
      <c r="GP290" s="228"/>
      <c r="GQ290" s="228"/>
      <c r="GR290" s="228"/>
      <c r="GS290" s="228"/>
      <c r="GT290" s="228"/>
      <c r="GU290" s="228"/>
      <c r="GV290" s="228"/>
      <c r="GW290" s="228"/>
      <c r="GX290" s="228"/>
      <c r="GY290" s="228"/>
      <c r="GZ290" s="228"/>
      <c r="HA290" s="228"/>
      <c r="HB290" s="228"/>
      <c r="HC290" s="228"/>
      <c r="HD290" s="228"/>
      <c r="HE290" s="228"/>
      <c r="HF290" s="228"/>
      <c r="HG290" s="228"/>
      <c r="HH290" s="228"/>
      <c r="HI290" s="228"/>
      <c r="HJ290" s="228"/>
      <c r="HK290" s="228"/>
      <c r="HL290" s="228"/>
      <c r="HM290" s="228"/>
      <c r="HN290" s="228"/>
      <c r="HO290" s="228"/>
      <c r="HP290" s="228"/>
      <c r="HQ290" s="228"/>
      <c r="HR290" s="228"/>
      <c r="HS290" s="228"/>
      <c r="HT290" s="228"/>
      <c r="HU290" s="228"/>
      <c r="HV290" s="228"/>
      <c r="HW290" s="228"/>
      <c r="HX290" s="228"/>
      <c r="HY290" s="228"/>
      <c r="HZ290" s="228"/>
      <c r="IA290" s="228"/>
      <c r="IB290" s="228"/>
      <c r="IC290" s="228"/>
      <c r="ID290" s="228"/>
      <c r="IE290" s="228"/>
      <c r="IF290" s="228"/>
      <c r="IG290" s="228"/>
      <c r="IH290" s="228"/>
      <c r="II290" s="228"/>
      <c r="IJ290" s="228"/>
      <c r="IK290" s="228"/>
      <c r="IL290" s="228"/>
      <c r="IM290" s="228"/>
      <c r="IN290" s="228"/>
      <c r="IO290" s="228"/>
      <c r="IP290" s="228"/>
      <c r="IQ290" s="228"/>
      <c r="IR290" s="228"/>
      <c r="IS290" s="228"/>
      <c r="IT290" s="228"/>
      <c r="IU290" s="228"/>
      <c r="IV290" s="228"/>
      <c r="IW290" s="228"/>
      <c r="IX290" s="228"/>
      <c r="IY290" s="228"/>
      <c r="IZ290" s="228"/>
      <c r="JA290" s="228"/>
      <c r="JB290" s="228"/>
      <c r="JC290" s="228"/>
      <c r="JD290" s="228"/>
      <c r="JE290" s="228"/>
      <c r="JF290" s="228"/>
      <c r="JG290" s="228"/>
      <c r="JH290" s="228"/>
      <c r="JI290" s="228"/>
      <c r="JJ290" s="228"/>
      <c r="JK290" s="228"/>
      <c r="JL290" s="228"/>
      <c r="JM290" s="228"/>
      <c r="JN290" s="228"/>
      <c r="JO290" s="228"/>
      <c r="JP290" s="228"/>
      <c r="JQ290" s="228"/>
      <c r="JR290" s="228"/>
      <c r="JS290" s="228"/>
      <c r="JT290" s="228"/>
      <c r="JU290" s="228"/>
      <c r="JV290" s="228"/>
      <c r="JW290" s="228"/>
      <c r="JX290" s="228"/>
      <c r="JY290" s="228"/>
      <c r="JZ290" s="228"/>
      <c r="KA290" s="228"/>
      <c r="KB290" s="228"/>
      <c r="KC290" s="228"/>
      <c r="KD290" s="228"/>
      <c r="KE290" s="228"/>
      <c r="KF290" s="228"/>
      <c r="KG290" s="228"/>
      <c r="KH290" s="228"/>
      <c r="KI290" s="228"/>
      <c r="KJ290" s="228"/>
      <c r="KK290" s="228"/>
      <c r="KL290" s="228"/>
      <c r="KM290" s="228"/>
      <c r="KN290" s="228"/>
      <c r="KO290" s="228"/>
      <c r="KP290" s="228"/>
      <c r="KQ290" s="228"/>
      <c r="KR290" s="228"/>
      <c r="KS290" s="228"/>
      <c r="KT290" s="228"/>
      <c r="KU290" s="228"/>
      <c r="KV290" s="228"/>
      <c r="KW290" s="479"/>
    </row>
    <row r="291" spans="1:309" s="226" customFormat="1" ht="21" customHeight="1">
      <c r="A291" s="109"/>
      <c r="B291" s="112">
        <v>285</v>
      </c>
      <c r="C291" s="53"/>
      <c r="D291" s="132" t="str">
        <f t="shared" si="27"/>
        <v/>
      </c>
      <c r="E291" s="132" t="str">
        <f t="shared" si="29"/>
        <v/>
      </c>
      <c r="F291" s="132" t="str">
        <f t="shared" si="30"/>
        <v/>
      </c>
      <c r="G291" s="132" t="str">
        <f t="shared" si="31"/>
        <v/>
      </c>
      <c r="H291" s="213" t="str">
        <f t="shared" si="28"/>
        <v/>
      </c>
      <c r="I291" s="227"/>
      <c r="J291" s="227"/>
      <c r="K291" s="227"/>
      <c r="L291" s="227"/>
      <c r="M291" s="227"/>
      <c r="N291" s="227"/>
      <c r="O291" s="227"/>
      <c r="P291" s="227"/>
      <c r="Q291" s="227"/>
      <c r="R291" s="227"/>
      <c r="S291" s="227"/>
      <c r="T291" s="227"/>
      <c r="U291" s="227"/>
      <c r="V291" s="227"/>
      <c r="W291" s="227"/>
      <c r="X291" s="227"/>
      <c r="Y291" s="227"/>
      <c r="Z291" s="227"/>
      <c r="AA291" s="227"/>
      <c r="AB291" s="227"/>
      <c r="AC291" s="227"/>
      <c r="AD291" s="227"/>
      <c r="AE291" s="227"/>
      <c r="AF291" s="227"/>
      <c r="AG291" s="227"/>
      <c r="AH291" s="227"/>
      <c r="AI291" s="227"/>
      <c r="AJ291" s="227"/>
      <c r="AK291" s="227"/>
      <c r="AL291" s="227"/>
      <c r="AM291" s="227"/>
      <c r="AN291" s="227"/>
      <c r="AO291" s="227"/>
      <c r="AP291" s="227"/>
      <c r="AQ291" s="227"/>
      <c r="AR291" s="227"/>
      <c r="AS291" s="227"/>
      <c r="AT291" s="227"/>
      <c r="AU291" s="227"/>
      <c r="AV291" s="227"/>
      <c r="AW291" s="227"/>
      <c r="AX291" s="227"/>
      <c r="AY291" s="227"/>
      <c r="AZ291" s="227"/>
      <c r="BA291" s="227"/>
      <c r="BB291" s="227"/>
      <c r="BC291" s="227"/>
      <c r="BD291" s="227"/>
      <c r="BE291" s="227"/>
      <c r="BF291" s="227"/>
      <c r="BG291" s="227"/>
      <c r="BH291" s="227"/>
      <c r="BI291" s="227"/>
      <c r="BJ291" s="227"/>
      <c r="BK291" s="227"/>
      <c r="BL291" s="227"/>
      <c r="BM291" s="227"/>
      <c r="BN291" s="227"/>
      <c r="BO291" s="227"/>
      <c r="BP291" s="227"/>
      <c r="BQ291" s="227"/>
      <c r="BR291" s="227"/>
      <c r="BS291" s="227"/>
      <c r="BT291" s="227"/>
      <c r="BU291" s="227"/>
      <c r="BV291" s="227"/>
      <c r="BW291" s="227"/>
      <c r="BX291" s="227"/>
      <c r="BY291" s="227"/>
      <c r="BZ291" s="227"/>
      <c r="CA291" s="227"/>
      <c r="CB291" s="227"/>
      <c r="CC291" s="227"/>
      <c r="CD291" s="227"/>
      <c r="CE291" s="227"/>
      <c r="CF291" s="227"/>
      <c r="CG291" s="227"/>
      <c r="CH291" s="227"/>
      <c r="CI291" s="227"/>
      <c r="CJ291" s="227"/>
      <c r="CK291" s="227"/>
      <c r="CL291" s="227"/>
      <c r="CM291" s="227"/>
      <c r="CN291" s="227"/>
      <c r="CO291" s="227"/>
      <c r="CP291" s="227"/>
      <c r="CQ291" s="227"/>
      <c r="CR291" s="227"/>
      <c r="CS291" s="227"/>
      <c r="CT291" s="227"/>
      <c r="CU291" s="227"/>
      <c r="CV291" s="227"/>
      <c r="CW291" s="227"/>
      <c r="CX291" s="227"/>
      <c r="CY291" s="227"/>
      <c r="CZ291" s="227"/>
      <c r="DA291" s="227"/>
      <c r="DB291" s="227"/>
      <c r="DC291" s="227"/>
      <c r="DD291" s="227"/>
      <c r="DE291" s="227"/>
      <c r="DF291" s="227"/>
      <c r="DG291" s="227"/>
      <c r="DH291" s="227"/>
      <c r="DI291" s="227"/>
      <c r="DJ291" s="227"/>
      <c r="DK291" s="227"/>
      <c r="DL291" s="227"/>
      <c r="DM291" s="227"/>
      <c r="DN291" s="227"/>
      <c r="DO291" s="227"/>
      <c r="DP291" s="227"/>
      <c r="DQ291" s="227"/>
      <c r="DR291" s="227"/>
      <c r="DS291" s="227"/>
      <c r="DT291" s="227"/>
      <c r="DU291" s="227"/>
      <c r="DV291" s="227"/>
      <c r="DW291" s="227"/>
      <c r="DX291" s="227"/>
      <c r="DY291" s="227"/>
      <c r="DZ291" s="227"/>
      <c r="EA291" s="227"/>
      <c r="EB291" s="227"/>
      <c r="EC291" s="227"/>
      <c r="ED291" s="227"/>
      <c r="EE291" s="227"/>
      <c r="EF291" s="227"/>
      <c r="EG291" s="227"/>
      <c r="EH291" s="227"/>
      <c r="EI291" s="227"/>
      <c r="EJ291" s="227"/>
      <c r="EK291" s="227"/>
      <c r="EL291" s="227"/>
      <c r="EM291" s="227"/>
      <c r="EN291" s="227"/>
      <c r="EO291" s="227"/>
      <c r="EP291" s="227"/>
      <c r="EQ291" s="227"/>
      <c r="ER291" s="227"/>
      <c r="ES291" s="227"/>
      <c r="ET291" s="227"/>
      <c r="EU291" s="227"/>
      <c r="EV291" s="227"/>
      <c r="EW291" s="227"/>
      <c r="EX291" s="227"/>
      <c r="EY291" s="227"/>
      <c r="EZ291" s="227"/>
      <c r="FA291" s="227"/>
      <c r="FB291" s="227"/>
      <c r="FC291" s="227"/>
      <c r="FD291" s="227"/>
      <c r="FE291" s="227"/>
      <c r="FF291" s="227"/>
      <c r="FG291" s="227"/>
      <c r="FH291" s="227"/>
      <c r="FI291" s="227"/>
      <c r="FJ291" s="227"/>
      <c r="FK291" s="227"/>
      <c r="FL291" s="227"/>
      <c r="FM291" s="227"/>
      <c r="FN291" s="227"/>
      <c r="FO291" s="227"/>
      <c r="FP291" s="227"/>
      <c r="FQ291" s="227"/>
      <c r="FR291" s="227"/>
      <c r="FS291" s="227"/>
      <c r="FT291" s="227"/>
      <c r="FU291" s="227"/>
      <c r="FV291" s="227"/>
      <c r="FW291" s="227"/>
      <c r="FX291" s="227"/>
      <c r="FY291" s="227"/>
      <c r="FZ291" s="227"/>
      <c r="GA291" s="227"/>
      <c r="GB291" s="227"/>
      <c r="GC291" s="227"/>
      <c r="GD291" s="227"/>
      <c r="GE291" s="227"/>
      <c r="GF291" s="227"/>
      <c r="GG291" s="227"/>
      <c r="GH291" s="227"/>
      <c r="GI291" s="227"/>
      <c r="GJ291" s="227"/>
      <c r="GK291" s="227"/>
      <c r="GL291" s="227"/>
      <c r="GM291" s="227"/>
      <c r="GN291" s="227"/>
      <c r="GO291" s="227"/>
      <c r="GP291" s="227"/>
      <c r="GQ291" s="227"/>
      <c r="GR291" s="227"/>
      <c r="GS291" s="227"/>
      <c r="GT291" s="227"/>
      <c r="GU291" s="227"/>
      <c r="GV291" s="227"/>
      <c r="GW291" s="227"/>
      <c r="GX291" s="227"/>
      <c r="GY291" s="227"/>
      <c r="GZ291" s="227"/>
      <c r="HA291" s="227"/>
      <c r="HB291" s="227"/>
      <c r="HC291" s="227"/>
      <c r="HD291" s="227"/>
      <c r="HE291" s="227"/>
      <c r="HF291" s="227"/>
      <c r="HG291" s="227"/>
      <c r="HH291" s="227"/>
      <c r="HI291" s="227"/>
      <c r="HJ291" s="227"/>
      <c r="HK291" s="227"/>
      <c r="HL291" s="227"/>
      <c r="HM291" s="227"/>
      <c r="HN291" s="227"/>
      <c r="HO291" s="227"/>
      <c r="HP291" s="227"/>
      <c r="HQ291" s="227"/>
      <c r="HR291" s="227"/>
      <c r="HS291" s="227"/>
      <c r="HT291" s="227"/>
      <c r="HU291" s="227"/>
      <c r="HV291" s="227"/>
      <c r="HW291" s="227"/>
      <c r="HX291" s="227"/>
      <c r="HY291" s="227"/>
      <c r="HZ291" s="227"/>
      <c r="IA291" s="227"/>
      <c r="IB291" s="227"/>
      <c r="IC291" s="227"/>
      <c r="ID291" s="227"/>
      <c r="IE291" s="227"/>
      <c r="IF291" s="227"/>
      <c r="IG291" s="227"/>
      <c r="IH291" s="227"/>
      <c r="II291" s="227"/>
      <c r="IJ291" s="227"/>
      <c r="IK291" s="227"/>
      <c r="IL291" s="227"/>
      <c r="IM291" s="227"/>
      <c r="IN291" s="227"/>
      <c r="IO291" s="227"/>
      <c r="IP291" s="227"/>
      <c r="IQ291" s="227"/>
      <c r="IR291" s="227"/>
      <c r="IS291" s="227"/>
      <c r="IT291" s="227"/>
      <c r="IU291" s="227"/>
      <c r="IV291" s="227"/>
      <c r="IW291" s="227"/>
      <c r="IX291" s="227"/>
      <c r="IY291" s="227"/>
      <c r="IZ291" s="227"/>
      <c r="JA291" s="227"/>
      <c r="JB291" s="227"/>
      <c r="JC291" s="227"/>
      <c r="JD291" s="227"/>
      <c r="JE291" s="227"/>
      <c r="JF291" s="227"/>
      <c r="JG291" s="227"/>
      <c r="JH291" s="227"/>
      <c r="JI291" s="227"/>
      <c r="JJ291" s="227"/>
      <c r="JK291" s="227"/>
      <c r="JL291" s="227"/>
      <c r="JM291" s="227"/>
      <c r="JN291" s="227"/>
      <c r="JO291" s="227"/>
      <c r="JP291" s="227"/>
      <c r="JQ291" s="227"/>
      <c r="JR291" s="227"/>
      <c r="JS291" s="227"/>
      <c r="JT291" s="227"/>
      <c r="JU291" s="227"/>
      <c r="JV291" s="227"/>
      <c r="JW291" s="227"/>
      <c r="JX291" s="227"/>
      <c r="JY291" s="227"/>
      <c r="JZ291" s="227"/>
      <c r="KA291" s="227"/>
      <c r="KB291" s="227"/>
      <c r="KC291" s="227"/>
      <c r="KD291" s="227"/>
      <c r="KE291" s="227"/>
      <c r="KF291" s="227"/>
      <c r="KG291" s="227"/>
      <c r="KH291" s="227"/>
      <c r="KI291" s="227"/>
      <c r="KJ291" s="227"/>
      <c r="KK291" s="227"/>
      <c r="KL291" s="227"/>
      <c r="KM291" s="227"/>
      <c r="KN291" s="227"/>
      <c r="KO291" s="227"/>
      <c r="KP291" s="227"/>
      <c r="KQ291" s="227"/>
      <c r="KR291" s="227"/>
      <c r="KS291" s="227"/>
      <c r="KT291" s="227"/>
      <c r="KU291" s="227"/>
      <c r="KV291" s="227"/>
      <c r="KW291" s="479"/>
    </row>
    <row r="292" spans="1:309" s="226" customFormat="1" ht="21" customHeight="1" thickBot="1">
      <c r="A292" s="109"/>
      <c r="B292" s="112">
        <v>286</v>
      </c>
      <c r="C292" s="116"/>
      <c r="D292" s="136" t="str">
        <f t="shared" si="27"/>
        <v/>
      </c>
      <c r="E292" s="138" t="str">
        <f t="shared" si="29"/>
        <v/>
      </c>
      <c r="F292" s="138" t="str">
        <f t="shared" si="30"/>
        <v/>
      </c>
      <c r="G292" s="138" t="str">
        <f t="shared" si="31"/>
        <v/>
      </c>
      <c r="H292" s="138" t="str">
        <f t="shared" si="28"/>
        <v/>
      </c>
      <c r="I292" s="228"/>
      <c r="J292" s="228"/>
      <c r="K292" s="228"/>
      <c r="L292" s="228"/>
      <c r="M292" s="228"/>
      <c r="N292" s="228"/>
      <c r="O292" s="228"/>
      <c r="P292" s="228"/>
      <c r="Q292" s="228"/>
      <c r="R292" s="228"/>
      <c r="S292" s="228"/>
      <c r="T292" s="228"/>
      <c r="U292" s="228"/>
      <c r="V292" s="228"/>
      <c r="W292" s="228"/>
      <c r="X292" s="228"/>
      <c r="Y292" s="228"/>
      <c r="Z292" s="228"/>
      <c r="AA292" s="228"/>
      <c r="AB292" s="228"/>
      <c r="AC292" s="228"/>
      <c r="AD292" s="228"/>
      <c r="AE292" s="228"/>
      <c r="AF292" s="228"/>
      <c r="AG292" s="228"/>
      <c r="AH292" s="228"/>
      <c r="AI292" s="228"/>
      <c r="AJ292" s="228"/>
      <c r="AK292" s="228"/>
      <c r="AL292" s="228"/>
      <c r="AM292" s="228"/>
      <c r="AN292" s="228"/>
      <c r="AO292" s="228"/>
      <c r="AP292" s="228"/>
      <c r="AQ292" s="228"/>
      <c r="AR292" s="228"/>
      <c r="AS292" s="228"/>
      <c r="AT292" s="228"/>
      <c r="AU292" s="228"/>
      <c r="AV292" s="228"/>
      <c r="AW292" s="228"/>
      <c r="AX292" s="228"/>
      <c r="AY292" s="228"/>
      <c r="AZ292" s="228"/>
      <c r="BA292" s="228"/>
      <c r="BB292" s="228"/>
      <c r="BC292" s="228"/>
      <c r="BD292" s="228"/>
      <c r="BE292" s="228"/>
      <c r="BF292" s="228"/>
      <c r="BG292" s="228"/>
      <c r="BH292" s="228"/>
      <c r="BI292" s="228"/>
      <c r="BJ292" s="228"/>
      <c r="BK292" s="228"/>
      <c r="BL292" s="228"/>
      <c r="BM292" s="228"/>
      <c r="BN292" s="228"/>
      <c r="BO292" s="228"/>
      <c r="BP292" s="228"/>
      <c r="BQ292" s="228"/>
      <c r="BR292" s="228"/>
      <c r="BS292" s="228"/>
      <c r="BT292" s="228"/>
      <c r="BU292" s="228"/>
      <c r="BV292" s="228"/>
      <c r="BW292" s="228"/>
      <c r="BX292" s="228"/>
      <c r="BY292" s="228"/>
      <c r="BZ292" s="228"/>
      <c r="CA292" s="228"/>
      <c r="CB292" s="228"/>
      <c r="CC292" s="228"/>
      <c r="CD292" s="228"/>
      <c r="CE292" s="228"/>
      <c r="CF292" s="228"/>
      <c r="CG292" s="228"/>
      <c r="CH292" s="228"/>
      <c r="CI292" s="228"/>
      <c r="CJ292" s="228"/>
      <c r="CK292" s="228"/>
      <c r="CL292" s="228"/>
      <c r="CM292" s="228"/>
      <c r="CN292" s="228"/>
      <c r="CO292" s="228"/>
      <c r="CP292" s="228"/>
      <c r="CQ292" s="228"/>
      <c r="CR292" s="228"/>
      <c r="CS292" s="228"/>
      <c r="CT292" s="228"/>
      <c r="CU292" s="228"/>
      <c r="CV292" s="228"/>
      <c r="CW292" s="228"/>
      <c r="CX292" s="228"/>
      <c r="CY292" s="228"/>
      <c r="CZ292" s="228"/>
      <c r="DA292" s="228"/>
      <c r="DB292" s="228"/>
      <c r="DC292" s="228"/>
      <c r="DD292" s="228"/>
      <c r="DE292" s="228"/>
      <c r="DF292" s="228"/>
      <c r="DG292" s="228"/>
      <c r="DH292" s="228"/>
      <c r="DI292" s="228"/>
      <c r="DJ292" s="228"/>
      <c r="DK292" s="228"/>
      <c r="DL292" s="228"/>
      <c r="DM292" s="228"/>
      <c r="DN292" s="228"/>
      <c r="DO292" s="228"/>
      <c r="DP292" s="228"/>
      <c r="DQ292" s="228"/>
      <c r="DR292" s="228"/>
      <c r="DS292" s="228"/>
      <c r="DT292" s="228"/>
      <c r="DU292" s="228"/>
      <c r="DV292" s="228"/>
      <c r="DW292" s="228"/>
      <c r="DX292" s="228"/>
      <c r="DY292" s="228"/>
      <c r="DZ292" s="228"/>
      <c r="EA292" s="228"/>
      <c r="EB292" s="228"/>
      <c r="EC292" s="228"/>
      <c r="ED292" s="228"/>
      <c r="EE292" s="228"/>
      <c r="EF292" s="228"/>
      <c r="EG292" s="228"/>
      <c r="EH292" s="228"/>
      <c r="EI292" s="228"/>
      <c r="EJ292" s="228"/>
      <c r="EK292" s="228"/>
      <c r="EL292" s="228"/>
      <c r="EM292" s="228"/>
      <c r="EN292" s="228"/>
      <c r="EO292" s="228"/>
      <c r="EP292" s="228"/>
      <c r="EQ292" s="228"/>
      <c r="ER292" s="228"/>
      <c r="ES292" s="228"/>
      <c r="ET292" s="228"/>
      <c r="EU292" s="228"/>
      <c r="EV292" s="228"/>
      <c r="EW292" s="228"/>
      <c r="EX292" s="228"/>
      <c r="EY292" s="228"/>
      <c r="EZ292" s="228"/>
      <c r="FA292" s="228"/>
      <c r="FB292" s="228"/>
      <c r="FC292" s="228"/>
      <c r="FD292" s="228"/>
      <c r="FE292" s="228"/>
      <c r="FF292" s="228"/>
      <c r="FG292" s="228"/>
      <c r="FH292" s="228"/>
      <c r="FI292" s="228"/>
      <c r="FJ292" s="228"/>
      <c r="FK292" s="228"/>
      <c r="FL292" s="228"/>
      <c r="FM292" s="228"/>
      <c r="FN292" s="228"/>
      <c r="FO292" s="228"/>
      <c r="FP292" s="228"/>
      <c r="FQ292" s="228"/>
      <c r="FR292" s="228"/>
      <c r="FS292" s="228"/>
      <c r="FT292" s="228"/>
      <c r="FU292" s="228"/>
      <c r="FV292" s="228"/>
      <c r="FW292" s="228"/>
      <c r="FX292" s="228"/>
      <c r="FY292" s="228"/>
      <c r="FZ292" s="228"/>
      <c r="GA292" s="228"/>
      <c r="GB292" s="228"/>
      <c r="GC292" s="228"/>
      <c r="GD292" s="228"/>
      <c r="GE292" s="228"/>
      <c r="GF292" s="228"/>
      <c r="GG292" s="228"/>
      <c r="GH292" s="228"/>
      <c r="GI292" s="228"/>
      <c r="GJ292" s="228"/>
      <c r="GK292" s="228"/>
      <c r="GL292" s="228"/>
      <c r="GM292" s="228"/>
      <c r="GN292" s="228"/>
      <c r="GO292" s="228"/>
      <c r="GP292" s="228"/>
      <c r="GQ292" s="228"/>
      <c r="GR292" s="228"/>
      <c r="GS292" s="228"/>
      <c r="GT292" s="228"/>
      <c r="GU292" s="228"/>
      <c r="GV292" s="228"/>
      <c r="GW292" s="228"/>
      <c r="GX292" s="228"/>
      <c r="GY292" s="228"/>
      <c r="GZ292" s="228"/>
      <c r="HA292" s="228"/>
      <c r="HB292" s="228"/>
      <c r="HC292" s="228"/>
      <c r="HD292" s="228"/>
      <c r="HE292" s="228"/>
      <c r="HF292" s="228"/>
      <c r="HG292" s="228"/>
      <c r="HH292" s="228"/>
      <c r="HI292" s="228"/>
      <c r="HJ292" s="228"/>
      <c r="HK292" s="228"/>
      <c r="HL292" s="228"/>
      <c r="HM292" s="228"/>
      <c r="HN292" s="228"/>
      <c r="HO292" s="228"/>
      <c r="HP292" s="228"/>
      <c r="HQ292" s="228"/>
      <c r="HR292" s="228"/>
      <c r="HS292" s="228"/>
      <c r="HT292" s="228"/>
      <c r="HU292" s="228"/>
      <c r="HV292" s="228"/>
      <c r="HW292" s="228"/>
      <c r="HX292" s="228"/>
      <c r="HY292" s="228"/>
      <c r="HZ292" s="228"/>
      <c r="IA292" s="228"/>
      <c r="IB292" s="228"/>
      <c r="IC292" s="228"/>
      <c r="ID292" s="228"/>
      <c r="IE292" s="228"/>
      <c r="IF292" s="228"/>
      <c r="IG292" s="228"/>
      <c r="IH292" s="228"/>
      <c r="II292" s="228"/>
      <c r="IJ292" s="228"/>
      <c r="IK292" s="228"/>
      <c r="IL292" s="228"/>
      <c r="IM292" s="228"/>
      <c r="IN292" s="228"/>
      <c r="IO292" s="228"/>
      <c r="IP292" s="228"/>
      <c r="IQ292" s="228"/>
      <c r="IR292" s="228"/>
      <c r="IS292" s="228"/>
      <c r="IT292" s="228"/>
      <c r="IU292" s="228"/>
      <c r="IV292" s="228"/>
      <c r="IW292" s="228"/>
      <c r="IX292" s="228"/>
      <c r="IY292" s="228"/>
      <c r="IZ292" s="228"/>
      <c r="JA292" s="228"/>
      <c r="JB292" s="228"/>
      <c r="JC292" s="228"/>
      <c r="JD292" s="228"/>
      <c r="JE292" s="228"/>
      <c r="JF292" s="228"/>
      <c r="JG292" s="228"/>
      <c r="JH292" s="228"/>
      <c r="JI292" s="228"/>
      <c r="JJ292" s="228"/>
      <c r="JK292" s="228"/>
      <c r="JL292" s="228"/>
      <c r="JM292" s="228"/>
      <c r="JN292" s="228"/>
      <c r="JO292" s="228"/>
      <c r="JP292" s="228"/>
      <c r="JQ292" s="228"/>
      <c r="JR292" s="228"/>
      <c r="JS292" s="228"/>
      <c r="JT292" s="228"/>
      <c r="JU292" s="228"/>
      <c r="JV292" s="228"/>
      <c r="JW292" s="228"/>
      <c r="JX292" s="228"/>
      <c r="JY292" s="228"/>
      <c r="JZ292" s="228"/>
      <c r="KA292" s="228"/>
      <c r="KB292" s="228"/>
      <c r="KC292" s="228"/>
      <c r="KD292" s="228"/>
      <c r="KE292" s="228"/>
      <c r="KF292" s="228"/>
      <c r="KG292" s="228"/>
      <c r="KH292" s="228"/>
      <c r="KI292" s="228"/>
      <c r="KJ292" s="228"/>
      <c r="KK292" s="228"/>
      <c r="KL292" s="228"/>
      <c r="KM292" s="228"/>
      <c r="KN292" s="228"/>
      <c r="KO292" s="228"/>
      <c r="KP292" s="228"/>
      <c r="KQ292" s="228"/>
      <c r="KR292" s="228"/>
      <c r="KS292" s="228"/>
      <c r="KT292" s="228"/>
      <c r="KU292" s="228"/>
      <c r="KV292" s="228"/>
      <c r="KW292" s="479"/>
    </row>
    <row r="293" spans="1:309" s="226" customFormat="1" ht="21" customHeight="1">
      <c r="A293" s="109"/>
      <c r="B293" s="112">
        <v>287</v>
      </c>
      <c r="C293" s="53"/>
      <c r="D293" s="132" t="str">
        <f t="shared" si="27"/>
        <v/>
      </c>
      <c r="E293" s="132" t="str">
        <f t="shared" si="29"/>
        <v/>
      </c>
      <c r="F293" s="132" t="str">
        <f t="shared" si="30"/>
        <v/>
      </c>
      <c r="G293" s="132" t="str">
        <f t="shared" si="31"/>
        <v/>
      </c>
      <c r="H293" s="213" t="str">
        <f t="shared" si="28"/>
        <v/>
      </c>
      <c r="I293" s="227"/>
      <c r="J293" s="227"/>
      <c r="K293" s="227"/>
      <c r="L293" s="227"/>
      <c r="M293" s="227"/>
      <c r="N293" s="227"/>
      <c r="O293" s="227"/>
      <c r="P293" s="227"/>
      <c r="Q293" s="227"/>
      <c r="R293" s="227"/>
      <c r="S293" s="227"/>
      <c r="T293" s="227"/>
      <c r="U293" s="227"/>
      <c r="V293" s="227"/>
      <c r="W293" s="227"/>
      <c r="X293" s="227"/>
      <c r="Y293" s="227"/>
      <c r="Z293" s="227"/>
      <c r="AA293" s="227"/>
      <c r="AB293" s="227"/>
      <c r="AC293" s="227"/>
      <c r="AD293" s="227"/>
      <c r="AE293" s="227"/>
      <c r="AF293" s="227"/>
      <c r="AG293" s="227"/>
      <c r="AH293" s="227"/>
      <c r="AI293" s="227"/>
      <c r="AJ293" s="227"/>
      <c r="AK293" s="227"/>
      <c r="AL293" s="227"/>
      <c r="AM293" s="227"/>
      <c r="AN293" s="227"/>
      <c r="AO293" s="227"/>
      <c r="AP293" s="227"/>
      <c r="AQ293" s="227"/>
      <c r="AR293" s="227"/>
      <c r="AS293" s="227"/>
      <c r="AT293" s="227"/>
      <c r="AU293" s="227"/>
      <c r="AV293" s="227"/>
      <c r="AW293" s="227"/>
      <c r="AX293" s="227"/>
      <c r="AY293" s="227"/>
      <c r="AZ293" s="227"/>
      <c r="BA293" s="227"/>
      <c r="BB293" s="227"/>
      <c r="BC293" s="227"/>
      <c r="BD293" s="227"/>
      <c r="BE293" s="227"/>
      <c r="BF293" s="227"/>
      <c r="BG293" s="227"/>
      <c r="BH293" s="227"/>
      <c r="BI293" s="227"/>
      <c r="BJ293" s="227"/>
      <c r="BK293" s="227"/>
      <c r="BL293" s="227"/>
      <c r="BM293" s="227"/>
      <c r="BN293" s="227"/>
      <c r="BO293" s="227"/>
      <c r="BP293" s="227"/>
      <c r="BQ293" s="227"/>
      <c r="BR293" s="227"/>
      <c r="BS293" s="227"/>
      <c r="BT293" s="227"/>
      <c r="BU293" s="227"/>
      <c r="BV293" s="227"/>
      <c r="BW293" s="227"/>
      <c r="BX293" s="227"/>
      <c r="BY293" s="227"/>
      <c r="BZ293" s="227"/>
      <c r="CA293" s="227"/>
      <c r="CB293" s="227"/>
      <c r="CC293" s="227"/>
      <c r="CD293" s="227"/>
      <c r="CE293" s="227"/>
      <c r="CF293" s="227"/>
      <c r="CG293" s="227"/>
      <c r="CH293" s="227"/>
      <c r="CI293" s="227"/>
      <c r="CJ293" s="227"/>
      <c r="CK293" s="227"/>
      <c r="CL293" s="227"/>
      <c r="CM293" s="227"/>
      <c r="CN293" s="227"/>
      <c r="CO293" s="227"/>
      <c r="CP293" s="227"/>
      <c r="CQ293" s="227"/>
      <c r="CR293" s="227"/>
      <c r="CS293" s="227"/>
      <c r="CT293" s="227"/>
      <c r="CU293" s="227"/>
      <c r="CV293" s="227"/>
      <c r="CW293" s="227"/>
      <c r="CX293" s="227"/>
      <c r="CY293" s="227"/>
      <c r="CZ293" s="227"/>
      <c r="DA293" s="227"/>
      <c r="DB293" s="227"/>
      <c r="DC293" s="227"/>
      <c r="DD293" s="227"/>
      <c r="DE293" s="227"/>
      <c r="DF293" s="227"/>
      <c r="DG293" s="227"/>
      <c r="DH293" s="227"/>
      <c r="DI293" s="227"/>
      <c r="DJ293" s="227"/>
      <c r="DK293" s="227"/>
      <c r="DL293" s="227"/>
      <c r="DM293" s="227"/>
      <c r="DN293" s="227"/>
      <c r="DO293" s="227"/>
      <c r="DP293" s="227"/>
      <c r="DQ293" s="227"/>
      <c r="DR293" s="227"/>
      <c r="DS293" s="227"/>
      <c r="DT293" s="227"/>
      <c r="DU293" s="227"/>
      <c r="DV293" s="227"/>
      <c r="DW293" s="227"/>
      <c r="DX293" s="227"/>
      <c r="DY293" s="227"/>
      <c r="DZ293" s="227"/>
      <c r="EA293" s="227"/>
      <c r="EB293" s="227"/>
      <c r="EC293" s="227"/>
      <c r="ED293" s="227"/>
      <c r="EE293" s="227"/>
      <c r="EF293" s="227"/>
      <c r="EG293" s="227"/>
      <c r="EH293" s="227"/>
      <c r="EI293" s="227"/>
      <c r="EJ293" s="227"/>
      <c r="EK293" s="227"/>
      <c r="EL293" s="227"/>
      <c r="EM293" s="227"/>
      <c r="EN293" s="227"/>
      <c r="EO293" s="227"/>
      <c r="EP293" s="227"/>
      <c r="EQ293" s="227"/>
      <c r="ER293" s="227"/>
      <c r="ES293" s="227"/>
      <c r="ET293" s="227"/>
      <c r="EU293" s="227"/>
      <c r="EV293" s="227"/>
      <c r="EW293" s="227"/>
      <c r="EX293" s="227"/>
      <c r="EY293" s="227"/>
      <c r="EZ293" s="227"/>
      <c r="FA293" s="227"/>
      <c r="FB293" s="227"/>
      <c r="FC293" s="227"/>
      <c r="FD293" s="227"/>
      <c r="FE293" s="227"/>
      <c r="FF293" s="227"/>
      <c r="FG293" s="227"/>
      <c r="FH293" s="227"/>
      <c r="FI293" s="227"/>
      <c r="FJ293" s="227"/>
      <c r="FK293" s="227"/>
      <c r="FL293" s="227"/>
      <c r="FM293" s="227"/>
      <c r="FN293" s="227"/>
      <c r="FO293" s="227"/>
      <c r="FP293" s="227"/>
      <c r="FQ293" s="227"/>
      <c r="FR293" s="227"/>
      <c r="FS293" s="227"/>
      <c r="FT293" s="227"/>
      <c r="FU293" s="227"/>
      <c r="FV293" s="227"/>
      <c r="FW293" s="227"/>
      <c r="FX293" s="227"/>
      <c r="FY293" s="227"/>
      <c r="FZ293" s="227"/>
      <c r="GA293" s="227"/>
      <c r="GB293" s="227"/>
      <c r="GC293" s="227"/>
      <c r="GD293" s="227"/>
      <c r="GE293" s="227"/>
      <c r="GF293" s="227"/>
      <c r="GG293" s="227"/>
      <c r="GH293" s="227"/>
      <c r="GI293" s="227"/>
      <c r="GJ293" s="227"/>
      <c r="GK293" s="227"/>
      <c r="GL293" s="227"/>
      <c r="GM293" s="227"/>
      <c r="GN293" s="227"/>
      <c r="GO293" s="227"/>
      <c r="GP293" s="227"/>
      <c r="GQ293" s="227"/>
      <c r="GR293" s="227"/>
      <c r="GS293" s="227"/>
      <c r="GT293" s="227"/>
      <c r="GU293" s="227"/>
      <c r="GV293" s="227"/>
      <c r="GW293" s="227"/>
      <c r="GX293" s="227"/>
      <c r="GY293" s="227"/>
      <c r="GZ293" s="227"/>
      <c r="HA293" s="227"/>
      <c r="HB293" s="227"/>
      <c r="HC293" s="227"/>
      <c r="HD293" s="227"/>
      <c r="HE293" s="227"/>
      <c r="HF293" s="227"/>
      <c r="HG293" s="227"/>
      <c r="HH293" s="227"/>
      <c r="HI293" s="227"/>
      <c r="HJ293" s="227"/>
      <c r="HK293" s="227"/>
      <c r="HL293" s="227"/>
      <c r="HM293" s="227"/>
      <c r="HN293" s="227"/>
      <c r="HO293" s="227"/>
      <c r="HP293" s="227"/>
      <c r="HQ293" s="227"/>
      <c r="HR293" s="227"/>
      <c r="HS293" s="227"/>
      <c r="HT293" s="227"/>
      <c r="HU293" s="227"/>
      <c r="HV293" s="227"/>
      <c r="HW293" s="227"/>
      <c r="HX293" s="227"/>
      <c r="HY293" s="227"/>
      <c r="HZ293" s="227"/>
      <c r="IA293" s="227"/>
      <c r="IB293" s="227"/>
      <c r="IC293" s="227"/>
      <c r="ID293" s="227"/>
      <c r="IE293" s="227"/>
      <c r="IF293" s="227"/>
      <c r="IG293" s="227"/>
      <c r="IH293" s="227"/>
      <c r="II293" s="227"/>
      <c r="IJ293" s="227"/>
      <c r="IK293" s="227"/>
      <c r="IL293" s="227"/>
      <c r="IM293" s="227"/>
      <c r="IN293" s="227"/>
      <c r="IO293" s="227"/>
      <c r="IP293" s="227"/>
      <c r="IQ293" s="227"/>
      <c r="IR293" s="227"/>
      <c r="IS293" s="227"/>
      <c r="IT293" s="227"/>
      <c r="IU293" s="227"/>
      <c r="IV293" s="227"/>
      <c r="IW293" s="227"/>
      <c r="IX293" s="227"/>
      <c r="IY293" s="227"/>
      <c r="IZ293" s="227"/>
      <c r="JA293" s="227"/>
      <c r="JB293" s="227"/>
      <c r="JC293" s="227"/>
      <c r="JD293" s="227"/>
      <c r="JE293" s="227"/>
      <c r="JF293" s="227"/>
      <c r="JG293" s="227"/>
      <c r="JH293" s="227"/>
      <c r="JI293" s="227"/>
      <c r="JJ293" s="227"/>
      <c r="JK293" s="227"/>
      <c r="JL293" s="227"/>
      <c r="JM293" s="227"/>
      <c r="JN293" s="227"/>
      <c r="JO293" s="227"/>
      <c r="JP293" s="227"/>
      <c r="JQ293" s="227"/>
      <c r="JR293" s="227"/>
      <c r="JS293" s="227"/>
      <c r="JT293" s="227"/>
      <c r="JU293" s="227"/>
      <c r="JV293" s="227"/>
      <c r="JW293" s="227"/>
      <c r="JX293" s="227"/>
      <c r="JY293" s="227"/>
      <c r="JZ293" s="227"/>
      <c r="KA293" s="227"/>
      <c r="KB293" s="227"/>
      <c r="KC293" s="227"/>
      <c r="KD293" s="227"/>
      <c r="KE293" s="227"/>
      <c r="KF293" s="227"/>
      <c r="KG293" s="227"/>
      <c r="KH293" s="227"/>
      <c r="KI293" s="227"/>
      <c r="KJ293" s="227"/>
      <c r="KK293" s="227"/>
      <c r="KL293" s="227"/>
      <c r="KM293" s="227"/>
      <c r="KN293" s="227"/>
      <c r="KO293" s="227"/>
      <c r="KP293" s="227"/>
      <c r="KQ293" s="227"/>
      <c r="KR293" s="227"/>
      <c r="KS293" s="227"/>
      <c r="KT293" s="227"/>
      <c r="KU293" s="227"/>
      <c r="KV293" s="227"/>
      <c r="KW293" s="479"/>
    </row>
    <row r="294" spans="1:309" s="226" customFormat="1" ht="21" customHeight="1" thickBot="1">
      <c r="A294" s="109"/>
      <c r="B294" s="112">
        <v>288</v>
      </c>
      <c r="C294" s="116"/>
      <c r="D294" s="136" t="str">
        <f t="shared" si="27"/>
        <v/>
      </c>
      <c r="E294" s="138" t="str">
        <f t="shared" si="29"/>
        <v/>
      </c>
      <c r="F294" s="138" t="str">
        <f t="shared" si="30"/>
        <v/>
      </c>
      <c r="G294" s="138" t="str">
        <f t="shared" si="31"/>
        <v/>
      </c>
      <c r="H294" s="138" t="str">
        <f t="shared" si="28"/>
        <v/>
      </c>
      <c r="I294" s="228"/>
      <c r="J294" s="228"/>
      <c r="K294" s="228"/>
      <c r="L294" s="228"/>
      <c r="M294" s="228"/>
      <c r="N294" s="228"/>
      <c r="O294" s="228"/>
      <c r="P294" s="228"/>
      <c r="Q294" s="228"/>
      <c r="R294" s="228"/>
      <c r="S294" s="228"/>
      <c r="T294" s="228"/>
      <c r="U294" s="228"/>
      <c r="V294" s="228"/>
      <c r="W294" s="228"/>
      <c r="X294" s="228"/>
      <c r="Y294" s="228"/>
      <c r="Z294" s="228"/>
      <c r="AA294" s="228"/>
      <c r="AB294" s="228"/>
      <c r="AC294" s="228"/>
      <c r="AD294" s="228"/>
      <c r="AE294" s="228"/>
      <c r="AF294" s="228"/>
      <c r="AG294" s="228"/>
      <c r="AH294" s="228"/>
      <c r="AI294" s="228"/>
      <c r="AJ294" s="228"/>
      <c r="AK294" s="228"/>
      <c r="AL294" s="228"/>
      <c r="AM294" s="228"/>
      <c r="AN294" s="228"/>
      <c r="AO294" s="228"/>
      <c r="AP294" s="228"/>
      <c r="AQ294" s="228"/>
      <c r="AR294" s="228"/>
      <c r="AS294" s="228"/>
      <c r="AT294" s="228"/>
      <c r="AU294" s="228"/>
      <c r="AV294" s="228"/>
      <c r="AW294" s="228"/>
      <c r="AX294" s="228"/>
      <c r="AY294" s="228"/>
      <c r="AZ294" s="228"/>
      <c r="BA294" s="228"/>
      <c r="BB294" s="228"/>
      <c r="BC294" s="228"/>
      <c r="BD294" s="228"/>
      <c r="BE294" s="228"/>
      <c r="BF294" s="228"/>
      <c r="BG294" s="228"/>
      <c r="BH294" s="228"/>
      <c r="BI294" s="228"/>
      <c r="BJ294" s="228"/>
      <c r="BK294" s="228"/>
      <c r="BL294" s="228"/>
      <c r="BM294" s="228"/>
      <c r="BN294" s="228"/>
      <c r="BO294" s="228"/>
      <c r="BP294" s="228"/>
      <c r="BQ294" s="228"/>
      <c r="BR294" s="228"/>
      <c r="BS294" s="228"/>
      <c r="BT294" s="228"/>
      <c r="BU294" s="228"/>
      <c r="BV294" s="228"/>
      <c r="BW294" s="228"/>
      <c r="BX294" s="228"/>
      <c r="BY294" s="228"/>
      <c r="BZ294" s="228"/>
      <c r="CA294" s="228"/>
      <c r="CB294" s="228"/>
      <c r="CC294" s="228"/>
      <c r="CD294" s="228"/>
      <c r="CE294" s="228"/>
      <c r="CF294" s="228"/>
      <c r="CG294" s="228"/>
      <c r="CH294" s="228"/>
      <c r="CI294" s="228"/>
      <c r="CJ294" s="228"/>
      <c r="CK294" s="228"/>
      <c r="CL294" s="228"/>
      <c r="CM294" s="228"/>
      <c r="CN294" s="228"/>
      <c r="CO294" s="228"/>
      <c r="CP294" s="228"/>
      <c r="CQ294" s="228"/>
      <c r="CR294" s="228"/>
      <c r="CS294" s="228"/>
      <c r="CT294" s="228"/>
      <c r="CU294" s="228"/>
      <c r="CV294" s="228"/>
      <c r="CW294" s="228"/>
      <c r="CX294" s="228"/>
      <c r="CY294" s="228"/>
      <c r="CZ294" s="228"/>
      <c r="DA294" s="228"/>
      <c r="DB294" s="228"/>
      <c r="DC294" s="228"/>
      <c r="DD294" s="228"/>
      <c r="DE294" s="228"/>
      <c r="DF294" s="228"/>
      <c r="DG294" s="228"/>
      <c r="DH294" s="228"/>
      <c r="DI294" s="228"/>
      <c r="DJ294" s="228"/>
      <c r="DK294" s="228"/>
      <c r="DL294" s="228"/>
      <c r="DM294" s="228"/>
      <c r="DN294" s="228"/>
      <c r="DO294" s="228"/>
      <c r="DP294" s="228"/>
      <c r="DQ294" s="228"/>
      <c r="DR294" s="228"/>
      <c r="DS294" s="228"/>
      <c r="DT294" s="228"/>
      <c r="DU294" s="228"/>
      <c r="DV294" s="228"/>
      <c r="DW294" s="228"/>
      <c r="DX294" s="228"/>
      <c r="DY294" s="228"/>
      <c r="DZ294" s="228"/>
      <c r="EA294" s="228"/>
      <c r="EB294" s="228"/>
      <c r="EC294" s="228"/>
      <c r="ED294" s="228"/>
      <c r="EE294" s="228"/>
      <c r="EF294" s="228"/>
      <c r="EG294" s="228"/>
      <c r="EH294" s="228"/>
      <c r="EI294" s="228"/>
      <c r="EJ294" s="228"/>
      <c r="EK294" s="228"/>
      <c r="EL294" s="228"/>
      <c r="EM294" s="228"/>
      <c r="EN294" s="228"/>
      <c r="EO294" s="228"/>
      <c r="EP294" s="228"/>
      <c r="EQ294" s="228"/>
      <c r="ER294" s="228"/>
      <c r="ES294" s="228"/>
      <c r="ET294" s="228"/>
      <c r="EU294" s="228"/>
      <c r="EV294" s="228"/>
      <c r="EW294" s="228"/>
      <c r="EX294" s="228"/>
      <c r="EY294" s="228"/>
      <c r="EZ294" s="228"/>
      <c r="FA294" s="228"/>
      <c r="FB294" s="228"/>
      <c r="FC294" s="228"/>
      <c r="FD294" s="228"/>
      <c r="FE294" s="228"/>
      <c r="FF294" s="228"/>
      <c r="FG294" s="228"/>
      <c r="FH294" s="228"/>
      <c r="FI294" s="228"/>
      <c r="FJ294" s="228"/>
      <c r="FK294" s="228"/>
      <c r="FL294" s="228"/>
      <c r="FM294" s="228"/>
      <c r="FN294" s="228"/>
      <c r="FO294" s="228"/>
      <c r="FP294" s="228"/>
      <c r="FQ294" s="228"/>
      <c r="FR294" s="228"/>
      <c r="FS294" s="228"/>
      <c r="FT294" s="228"/>
      <c r="FU294" s="228"/>
      <c r="FV294" s="228"/>
      <c r="FW294" s="228"/>
      <c r="FX294" s="228"/>
      <c r="FY294" s="228"/>
      <c r="FZ294" s="228"/>
      <c r="GA294" s="228"/>
      <c r="GB294" s="228"/>
      <c r="GC294" s="228"/>
      <c r="GD294" s="228"/>
      <c r="GE294" s="228"/>
      <c r="GF294" s="228"/>
      <c r="GG294" s="228"/>
      <c r="GH294" s="228"/>
      <c r="GI294" s="228"/>
      <c r="GJ294" s="228"/>
      <c r="GK294" s="228"/>
      <c r="GL294" s="228"/>
      <c r="GM294" s="228"/>
      <c r="GN294" s="228"/>
      <c r="GO294" s="228"/>
      <c r="GP294" s="228"/>
      <c r="GQ294" s="228"/>
      <c r="GR294" s="228"/>
      <c r="GS294" s="228"/>
      <c r="GT294" s="228"/>
      <c r="GU294" s="228"/>
      <c r="GV294" s="228"/>
      <c r="GW294" s="228"/>
      <c r="GX294" s="228"/>
      <c r="GY294" s="228"/>
      <c r="GZ294" s="228"/>
      <c r="HA294" s="228"/>
      <c r="HB294" s="228"/>
      <c r="HC294" s="228"/>
      <c r="HD294" s="228"/>
      <c r="HE294" s="228"/>
      <c r="HF294" s="228"/>
      <c r="HG294" s="228"/>
      <c r="HH294" s="228"/>
      <c r="HI294" s="228"/>
      <c r="HJ294" s="228"/>
      <c r="HK294" s="228"/>
      <c r="HL294" s="228"/>
      <c r="HM294" s="228"/>
      <c r="HN294" s="228"/>
      <c r="HO294" s="228"/>
      <c r="HP294" s="228"/>
      <c r="HQ294" s="228"/>
      <c r="HR294" s="228"/>
      <c r="HS294" s="228"/>
      <c r="HT294" s="228"/>
      <c r="HU294" s="228"/>
      <c r="HV294" s="228"/>
      <c r="HW294" s="228"/>
      <c r="HX294" s="228"/>
      <c r="HY294" s="228"/>
      <c r="HZ294" s="228"/>
      <c r="IA294" s="228"/>
      <c r="IB294" s="228"/>
      <c r="IC294" s="228"/>
      <c r="ID294" s="228"/>
      <c r="IE294" s="228"/>
      <c r="IF294" s="228"/>
      <c r="IG294" s="228"/>
      <c r="IH294" s="228"/>
      <c r="II294" s="228"/>
      <c r="IJ294" s="228"/>
      <c r="IK294" s="228"/>
      <c r="IL294" s="228"/>
      <c r="IM294" s="228"/>
      <c r="IN294" s="228"/>
      <c r="IO294" s="228"/>
      <c r="IP294" s="228"/>
      <c r="IQ294" s="228"/>
      <c r="IR294" s="228"/>
      <c r="IS294" s="228"/>
      <c r="IT294" s="228"/>
      <c r="IU294" s="228"/>
      <c r="IV294" s="228"/>
      <c r="IW294" s="228"/>
      <c r="IX294" s="228"/>
      <c r="IY294" s="228"/>
      <c r="IZ294" s="228"/>
      <c r="JA294" s="228"/>
      <c r="JB294" s="228"/>
      <c r="JC294" s="228"/>
      <c r="JD294" s="228"/>
      <c r="JE294" s="228"/>
      <c r="JF294" s="228"/>
      <c r="JG294" s="228"/>
      <c r="JH294" s="228"/>
      <c r="JI294" s="228"/>
      <c r="JJ294" s="228"/>
      <c r="JK294" s="228"/>
      <c r="JL294" s="228"/>
      <c r="JM294" s="228"/>
      <c r="JN294" s="228"/>
      <c r="JO294" s="228"/>
      <c r="JP294" s="228"/>
      <c r="JQ294" s="228"/>
      <c r="JR294" s="228"/>
      <c r="JS294" s="228"/>
      <c r="JT294" s="228"/>
      <c r="JU294" s="228"/>
      <c r="JV294" s="228"/>
      <c r="JW294" s="228"/>
      <c r="JX294" s="228"/>
      <c r="JY294" s="228"/>
      <c r="JZ294" s="228"/>
      <c r="KA294" s="228"/>
      <c r="KB294" s="228"/>
      <c r="KC294" s="228"/>
      <c r="KD294" s="228"/>
      <c r="KE294" s="228"/>
      <c r="KF294" s="228"/>
      <c r="KG294" s="228"/>
      <c r="KH294" s="228"/>
      <c r="KI294" s="228"/>
      <c r="KJ294" s="228"/>
      <c r="KK294" s="228"/>
      <c r="KL294" s="228"/>
      <c r="KM294" s="228"/>
      <c r="KN294" s="228"/>
      <c r="KO294" s="228"/>
      <c r="KP294" s="228"/>
      <c r="KQ294" s="228"/>
      <c r="KR294" s="228"/>
      <c r="KS294" s="228"/>
      <c r="KT294" s="228"/>
      <c r="KU294" s="228"/>
      <c r="KV294" s="228"/>
      <c r="KW294" s="479"/>
    </row>
    <row r="295" spans="1:309" s="226" customFormat="1" ht="21" customHeight="1">
      <c r="A295" s="109"/>
      <c r="B295" s="112">
        <v>289</v>
      </c>
      <c r="C295" s="53"/>
      <c r="D295" s="132" t="str">
        <f t="shared" ref="D295:D358" si="32">_xlfn.IFNA(VLOOKUP(C295,detailsof_programs,2,FALSE),"")</f>
        <v/>
      </c>
      <c r="E295" s="132" t="str">
        <f t="shared" si="29"/>
        <v/>
      </c>
      <c r="F295" s="132" t="str">
        <f t="shared" si="30"/>
        <v/>
      </c>
      <c r="G295" s="132" t="str">
        <f t="shared" si="31"/>
        <v/>
      </c>
      <c r="H295" s="213" t="str">
        <f t="shared" ref="H295:H358" si="33">_xlfn.IFNA(VLOOKUP(C295,detailsof_programs,3,FALSE),"")</f>
        <v/>
      </c>
      <c r="I295" s="227"/>
      <c r="J295" s="227"/>
      <c r="K295" s="227"/>
      <c r="L295" s="227"/>
      <c r="M295" s="227"/>
      <c r="N295" s="227"/>
      <c r="O295" s="227"/>
      <c r="P295" s="227"/>
      <c r="Q295" s="227"/>
      <c r="R295" s="227"/>
      <c r="S295" s="227"/>
      <c r="T295" s="227"/>
      <c r="U295" s="227"/>
      <c r="V295" s="227"/>
      <c r="W295" s="227"/>
      <c r="X295" s="227"/>
      <c r="Y295" s="227"/>
      <c r="Z295" s="227"/>
      <c r="AA295" s="227"/>
      <c r="AB295" s="227"/>
      <c r="AC295" s="227"/>
      <c r="AD295" s="227"/>
      <c r="AE295" s="227"/>
      <c r="AF295" s="227"/>
      <c r="AG295" s="227"/>
      <c r="AH295" s="227"/>
      <c r="AI295" s="227"/>
      <c r="AJ295" s="227"/>
      <c r="AK295" s="227"/>
      <c r="AL295" s="227"/>
      <c r="AM295" s="227"/>
      <c r="AN295" s="227"/>
      <c r="AO295" s="227"/>
      <c r="AP295" s="227"/>
      <c r="AQ295" s="227"/>
      <c r="AR295" s="227"/>
      <c r="AS295" s="227"/>
      <c r="AT295" s="227"/>
      <c r="AU295" s="227"/>
      <c r="AV295" s="227"/>
      <c r="AW295" s="227"/>
      <c r="AX295" s="227"/>
      <c r="AY295" s="227"/>
      <c r="AZ295" s="227"/>
      <c r="BA295" s="227"/>
      <c r="BB295" s="227"/>
      <c r="BC295" s="227"/>
      <c r="BD295" s="227"/>
      <c r="BE295" s="227"/>
      <c r="BF295" s="227"/>
      <c r="BG295" s="227"/>
      <c r="BH295" s="227"/>
      <c r="BI295" s="227"/>
      <c r="BJ295" s="227"/>
      <c r="BK295" s="227"/>
      <c r="BL295" s="227"/>
      <c r="BM295" s="227"/>
      <c r="BN295" s="227"/>
      <c r="BO295" s="227"/>
      <c r="BP295" s="227"/>
      <c r="BQ295" s="227"/>
      <c r="BR295" s="227"/>
      <c r="BS295" s="227"/>
      <c r="BT295" s="227"/>
      <c r="BU295" s="227"/>
      <c r="BV295" s="227"/>
      <c r="BW295" s="227"/>
      <c r="BX295" s="227"/>
      <c r="BY295" s="227"/>
      <c r="BZ295" s="227"/>
      <c r="CA295" s="227"/>
      <c r="CB295" s="227"/>
      <c r="CC295" s="227"/>
      <c r="CD295" s="227"/>
      <c r="CE295" s="227"/>
      <c r="CF295" s="227"/>
      <c r="CG295" s="227"/>
      <c r="CH295" s="227"/>
      <c r="CI295" s="227"/>
      <c r="CJ295" s="227"/>
      <c r="CK295" s="227"/>
      <c r="CL295" s="227"/>
      <c r="CM295" s="227"/>
      <c r="CN295" s="227"/>
      <c r="CO295" s="227"/>
      <c r="CP295" s="227"/>
      <c r="CQ295" s="227"/>
      <c r="CR295" s="227"/>
      <c r="CS295" s="227"/>
      <c r="CT295" s="227"/>
      <c r="CU295" s="227"/>
      <c r="CV295" s="227"/>
      <c r="CW295" s="227"/>
      <c r="CX295" s="227"/>
      <c r="CY295" s="227"/>
      <c r="CZ295" s="227"/>
      <c r="DA295" s="227"/>
      <c r="DB295" s="227"/>
      <c r="DC295" s="227"/>
      <c r="DD295" s="227"/>
      <c r="DE295" s="227"/>
      <c r="DF295" s="227"/>
      <c r="DG295" s="227"/>
      <c r="DH295" s="227"/>
      <c r="DI295" s="227"/>
      <c r="DJ295" s="227"/>
      <c r="DK295" s="227"/>
      <c r="DL295" s="227"/>
      <c r="DM295" s="227"/>
      <c r="DN295" s="227"/>
      <c r="DO295" s="227"/>
      <c r="DP295" s="227"/>
      <c r="DQ295" s="227"/>
      <c r="DR295" s="227"/>
      <c r="DS295" s="227"/>
      <c r="DT295" s="227"/>
      <c r="DU295" s="227"/>
      <c r="DV295" s="227"/>
      <c r="DW295" s="227"/>
      <c r="DX295" s="227"/>
      <c r="DY295" s="227"/>
      <c r="DZ295" s="227"/>
      <c r="EA295" s="227"/>
      <c r="EB295" s="227"/>
      <c r="EC295" s="227"/>
      <c r="ED295" s="227"/>
      <c r="EE295" s="227"/>
      <c r="EF295" s="227"/>
      <c r="EG295" s="227"/>
      <c r="EH295" s="227"/>
      <c r="EI295" s="227"/>
      <c r="EJ295" s="227"/>
      <c r="EK295" s="227"/>
      <c r="EL295" s="227"/>
      <c r="EM295" s="227"/>
      <c r="EN295" s="227"/>
      <c r="EO295" s="227"/>
      <c r="EP295" s="227"/>
      <c r="EQ295" s="227"/>
      <c r="ER295" s="227"/>
      <c r="ES295" s="227"/>
      <c r="ET295" s="227"/>
      <c r="EU295" s="227"/>
      <c r="EV295" s="227"/>
      <c r="EW295" s="227"/>
      <c r="EX295" s="227"/>
      <c r="EY295" s="227"/>
      <c r="EZ295" s="227"/>
      <c r="FA295" s="227"/>
      <c r="FB295" s="227"/>
      <c r="FC295" s="227"/>
      <c r="FD295" s="227"/>
      <c r="FE295" s="227"/>
      <c r="FF295" s="227"/>
      <c r="FG295" s="227"/>
      <c r="FH295" s="227"/>
      <c r="FI295" s="227"/>
      <c r="FJ295" s="227"/>
      <c r="FK295" s="227"/>
      <c r="FL295" s="227"/>
      <c r="FM295" s="227"/>
      <c r="FN295" s="227"/>
      <c r="FO295" s="227"/>
      <c r="FP295" s="227"/>
      <c r="FQ295" s="227"/>
      <c r="FR295" s="227"/>
      <c r="FS295" s="227"/>
      <c r="FT295" s="227"/>
      <c r="FU295" s="227"/>
      <c r="FV295" s="227"/>
      <c r="FW295" s="227"/>
      <c r="FX295" s="227"/>
      <c r="FY295" s="227"/>
      <c r="FZ295" s="227"/>
      <c r="GA295" s="227"/>
      <c r="GB295" s="227"/>
      <c r="GC295" s="227"/>
      <c r="GD295" s="227"/>
      <c r="GE295" s="227"/>
      <c r="GF295" s="227"/>
      <c r="GG295" s="227"/>
      <c r="GH295" s="227"/>
      <c r="GI295" s="227"/>
      <c r="GJ295" s="227"/>
      <c r="GK295" s="227"/>
      <c r="GL295" s="227"/>
      <c r="GM295" s="227"/>
      <c r="GN295" s="227"/>
      <c r="GO295" s="227"/>
      <c r="GP295" s="227"/>
      <c r="GQ295" s="227"/>
      <c r="GR295" s="227"/>
      <c r="GS295" s="227"/>
      <c r="GT295" s="227"/>
      <c r="GU295" s="227"/>
      <c r="GV295" s="227"/>
      <c r="GW295" s="227"/>
      <c r="GX295" s="227"/>
      <c r="GY295" s="227"/>
      <c r="GZ295" s="227"/>
      <c r="HA295" s="227"/>
      <c r="HB295" s="227"/>
      <c r="HC295" s="227"/>
      <c r="HD295" s="227"/>
      <c r="HE295" s="227"/>
      <c r="HF295" s="227"/>
      <c r="HG295" s="227"/>
      <c r="HH295" s="227"/>
      <c r="HI295" s="227"/>
      <c r="HJ295" s="227"/>
      <c r="HK295" s="227"/>
      <c r="HL295" s="227"/>
      <c r="HM295" s="227"/>
      <c r="HN295" s="227"/>
      <c r="HO295" s="227"/>
      <c r="HP295" s="227"/>
      <c r="HQ295" s="227"/>
      <c r="HR295" s="227"/>
      <c r="HS295" s="227"/>
      <c r="HT295" s="227"/>
      <c r="HU295" s="227"/>
      <c r="HV295" s="227"/>
      <c r="HW295" s="227"/>
      <c r="HX295" s="227"/>
      <c r="HY295" s="227"/>
      <c r="HZ295" s="227"/>
      <c r="IA295" s="227"/>
      <c r="IB295" s="227"/>
      <c r="IC295" s="227"/>
      <c r="ID295" s="227"/>
      <c r="IE295" s="227"/>
      <c r="IF295" s="227"/>
      <c r="IG295" s="227"/>
      <c r="IH295" s="227"/>
      <c r="II295" s="227"/>
      <c r="IJ295" s="227"/>
      <c r="IK295" s="227"/>
      <c r="IL295" s="227"/>
      <c r="IM295" s="227"/>
      <c r="IN295" s="227"/>
      <c r="IO295" s="227"/>
      <c r="IP295" s="227"/>
      <c r="IQ295" s="227"/>
      <c r="IR295" s="227"/>
      <c r="IS295" s="227"/>
      <c r="IT295" s="227"/>
      <c r="IU295" s="227"/>
      <c r="IV295" s="227"/>
      <c r="IW295" s="227"/>
      <c r="IX295" s="227"/>
      <c r="IY295" s="227"/>
      <c r="IZ295" s="227"/>
      <c r="JA295" s="227"/>
      <c r="JB295" s="227"/>
      <c r="JC295" s="227"/>
      <c r="JD295" s="227"/>
      <c r="JE295" s="227"/>
      <c r="JF295" s="227"/>
      <c r="JG295" s="227"/>
      <c r="JH295" s="227"/>
      <c r="JI295" s="227"/>
      <c r="JJ295" s="227"/>
      <c r="JK295" s="227"/>
      <c r="JL295" s="227"/>
      <c r="JM295" s="227"/>
      <c r="JN295" s="227"/>
      <c r="JO295" s="227"/>
      <c r="JP295" s="227"/>
      <c r="JQ295" s="227"/>
      <c r="JR295" s="227"/>
      <c r="JS295" s="227"/>
      <c r="JT295" s="227"/>
      <c r="JU295" s="227"/>
      <c r="JV295" s="227"/>
      <c r="JW295" s="227"/>
      <c r="JX295" s="227"/>
      <c r="JY295" s="227"/>
      <c r="JZ295" s="227"/>
      <c r="KA295" s="227"/>
      <c r="KB295" s="227"/>
      <c r="KC295" s="227"/>
      <c r="KD295" s="227"/>
      <c r="KE295" s="227"/>
      <c r="KF295" s="227"/>
      <c r="KG295" s="227"/>
      <c r="KH295" s="227"/>
      <c r="KI295" s="227"/>
      <c r="KJ295" s="227"/>
      <c r="KK295" s="227"/>
      <c r="KL295" s="227"/>
      <c r="KM295" s="227"/>
      <c r="KN295" s="227"/>
      <c r="KO295" s="227"/>
      <c r="KP295" s="227"/>
      <c r="KQ295" s="227"/>
      <c r="KR295" s="227"/>
      <c r="KS295" s="227"/>
      <c r="KT295" s="227"/>
      <c r="KU295" s="227"/>
      <c r="KV295" s="227"/>
      <c r="KW295" s="479"/>
    </row>
    <row r="296" spans="1:309" s="226" customFormat="1" ht="21" customHeight="1" thickBot="1">
      <c r="A296" s="109"/>
      <c r="B296" s="112">
        <v>290</v>
      </c>
      <c r="C296" s="116"/>
      <c r="D296" s="136" t="str">
        <f t="shared" si="32"/>
        <v/>
      </c>
      <c r="E296" s="138" t="str">
        <f t="shared" si="29"/>
        <v/>
      </c>
      <c r="F296" s="138" t="str">
        <f t="shared" si="30"/>
        <v/>
      </c>
      <c r="G296" s="138" t="str">
        <f t="shared" si="31"/>
        <v/>
      </c>
      <c r="H296" s="138" t="str">
        <f t="shared" si="33"/>
        <v/>
      </c>
      <c r="I296" s="228"/>
      <c r="J296" s="228"/>
      <c r="K296" s="228"/>
      <c r="L296" s="228"/>
      <c r="M296" s="228"/>
      <c r="N296" s="228"/>
      <c r="O296" s="228"/>
      <c r="P296" s="228"/>
      <c r="Q296" s="228"/>
      <c r="R296" s="228"/>
      <c r="S296" s="228"/>
      <c r="T296" s="228"/>
      <c r="U296" s="228"/>
      <c r="V296" s="228"/>
      <c r="W296" s="228"/>
      <c r="X296" s="228"/>
      <c r="Y296" s="228"/>
      <c r="Z296" s="228"/>
      <c r="AA296" s="228"/>
      <c r="AB296" s="228"/>
      <c r="AC296" s="228"/>
      <c r="AD296" s="228"/>
      <c r="AE296" s="228"/>
      <c r="AF296" s="228"/>
      <c r="AG296" s="228"/>
      <c r="AH296" s="228"/>
      <c r="AI296" s="228"/>
      <c r="AJ296" s="228"/>
      <c r="AK296" s="228"/>
      <c r="AL296" s="228"/>
      <c r="AM296" s="228"/>
      <c r="AN296" s="228"/>
      <c r="AO296" s="228"/>
      <c r="AP296" s="228"/>
      <c r="AQ296" s="228"/>
      <c r="AR296" s="228"/>
      <c r="AS296" s="228"/>
      <c r="AT296" s="228"/>
      <c r="AU296" s="228"/>
      <c r="AV296" s="228"/>
      <c r="AW296" s="228"/>
      <c r="AX296" s="228"/>
      <c r="AY296" s="228"/>
      <c r="AZ296" s="228"/>
      <c r="BA296" s="228"/>
      <c r="BB296" s="228"/>
      <c r="BC296" s="228"/>
      <c r="BD296" s="228"/>
      <c r="BE296" s="228"/>
      <c r="BF296" s="228"/>
      <c r="BG296" s="228"/>
      <c r="BH296" s="228"/>
      <c r="BI296" s="228"/>
      <c r="BJ296" s="228"/>
      <c r="BK296" s="228"/>
      <c r="BL296" s="228"/>
      <c r="BM296" s="228"/>
      <c r="BN296" s="228"/>
      <c r="BO296" s="228"/>
      <c r="BP296" s="228"/>
      <c r="BQ296" s="228"/>
      <c r="BR296" s="228"/>
      <c r="BS296" s="228"/>
      <c r="BT296" s="228"/>
      <c r="BU296" s="228"/>
      <c r="BV296" s="228"/>
      <c r="BW296" s="228"/>
      <c r="BX296" s="228"/>
      <c r="BY296" s="228"/>
      <c r="BZ296" s="228"/>
      <c r="CA296" s="228"/>
      <c r="CB296" s="228"/>
      <c r="CC296" s="228"/>
      <c r="CD296" s="228"/>
      <c r="CE296" s="228"/>
      <c r="CF296" s="228"/>
      <c r="CG296" s="228"/>
      <c r="CH296" s="228"/>
      <c r="CI296" s="228"/>
      <c r="CJ296" s="228"/>
      <c r="CK296" s="228"/>
      <c r="CL296" s="228"/>
      <c r="CM296" s="228"/>
      <c r="CN296" s="228"/>
      <c r="CO296" s="228"/>
      <c r="CP296" s="228"/>
      <c r="CQ296" s="228"/>
      <c r="CR296" s="228"/>
      <c r="CS296" s="228"/>
      <c r="CT296" s="228"/>
      <c r="CU296" s="228"/>
      <c r="CV296" s="228"/>
      <c r="CW296" s="228"/>
      <c r="CX296" s="228"/>
      <c r="CY296" s="228"/>
      <c r="CZ296" s="228"/>
      <c r="DA296" s="228"/>
      <c r="DB296" s="228"/>
      <c r="DC296" s="228"/>
      <c r="DD296" s="228"/>
      <c r="DE296" s="228"/>
      <c r="DF296" s="228"/>
      <c r="DG296" s="228"/>
      <c r="DH296" s="228"/>
      <c r="DI296" s="228"/>
      <c r="DJ296" s="228"/>
      <c r="DK296" s="228"/>
      <c r="DL296" s="228"/>
      <c r="DM296" s="228"/>
      <c r="DN296" s="228"/>
      <c r="DO296" s="228"/>
      <c r="DP296" s="228"/>
      <c r="DQ296" s="228"/>
      <c r="DR296" s="228"/>
      <c r="DS296" s="228"/>
      <c r="DT296" s="228"/>
      <c r="DU296" s="228"/>
      <c r="DV296" s="228"/>
      <c r="DW296" s="228"/>
      <c r="DX296" s="228"/>
      <c r="DY296" s="228"/>
      <c r="DZ296" s="228"/>
      <c r="EA296" s="228"/>
      <c r="EB296" s="228"/>
      <c r="EC296" s="228"/>
      <c r="ED296" s="228"/>
      <c r="EE296" s="228"/>
      <c r="EF296" s="228"/>
      <c r="EG296" s="228"/>
      <c r="EH296" s="228"/>
      <c r="EI296" s="228"/>
      <c r="EJ296" s="228"/>
      <c r="EK296" s="228"/>
      <c r="EL296" s="228"/>
      <c r="EM296" s="228"/>
      <c r="EN296" s="228"/>
      <c r="EO296" s="228"/>
      <c r="EP296" s="228"/>
      <c r="EQ296" s="228"/>
      <c r="ER296" s="228"/>
      <c r="ES296" s="228"/>
      <c r="ET296" s="228"/>
      <c r="EU296" s="228"/>
      <c r="EV296" s="228"/>
      <c r="EW296" s="228"/>
      <c r="EX296" s="228"/>
      <c r="EY296" s="228"/>
      <c r="EZ296" s="228"/>
      <c r="FA296" s="228"/>
      <c r="FB296" s="228"/>
      <c r="FC296" s="228"/>
      <c r="FD296" s="228"/>
      <c r="FE296" s="228"/>
      <c r="FF296" s="228"/>
      <c r="FG296" s="228"/>
      <c r="FH296" s="228"/>
      <c r="FI296" s="228"/>
      <c r="FJ296" s="228"/>
      <c r="FK296" s="228"/>
      <c r="FL296" s="228"/>
      <c r="FM296" s="228"/>
      <c r="FN296" s="228"/>
      <c r="FO296" s="228"/>
      <c r="FP296" s="228"/>
      <c r="FQ296" s="228"/>
      <c r="FR296" s="228"/>
      <c r="FS296" s="228"/>
      <c r="FT296" s="228"/>
      <c r="FU296" s="228"/>
      <c r="FV296" s="228"/>
      <c r="FW296" s="228"/>
      <c r="FX296" s="228"/>
      <c r="FY296" s="228"/>
      <c r="FZ296" s="228"/>
      <c r="GA296" s="228"/>
      <c r="GB296" s="228"/>
      <c r="GC296" s="228"/>
      <c r="GD296" s="228"/>
      <c r="GE296" s="228"/>
      <c r="GF296" s="228"/>
      <c r="GG296" s="228"/>
      <c r="GH296" s="228"/>
      <c r="GI296" s="228"/>
      <c r="GJ296" s="228"/>
      <c r="GK296" s="228"/>
      <c r="GL296" s="228"/>
      <c r="GM296" s="228"/>
      <c r="GN296" s="228"/>
      <c r="GO296" s="228"/>
      <c r="GP296" s="228"/>
      <c r="GQ296" s="228"/>
      <c r="GR296" s="228"/>
      <c r="GS296" s="228"/>
      <c r="GT296" s="228"/>
      <c r="GU296" s="228"/>
      <c r="GV296" s="228"/>
      <c r="GW296" s="228"/>
      <c r="GX296" s="228"/>
      <c r="GY296" s="228"/>
      <c r="GZ296" s="228"/>
      <c r="HA296" s="228"/>
      <c r="HB296" s="228"/>
      <c r="HC296" s="228"/>
      <c r="HD296" s="228"/>
      <c r="HE296" s="228"/>
      <c r="HF296" s="228"/>
      <c r="HG296" s="228"/>
      <c r="HH296" s="228"/>
      <c r="HI296" s="228"/>
      <c r="HJ296" s="228"/>
      <c r="HK296" s="228"/>
      <c r="HL296" s="228"/>
      <c r="HM296" s="228"/>
      <c r="HN296" s="228"/>
      <c r="HO296" s="228"/>
      <c r="HP296" s="228"/>
      <c r="HQ296" s="228"/>
      <c r="HR296" s="228"/>
      <c r="HS296" s="228"/>
      <c r="HT296" s="228"/>
      <c r="HU296" s="228"/>
      <c r="HV296" s="228"/>
      <c r="HW296" s="228"/>
      <c r="HX296" s="228"/>
      <c r="HY296" s="228"/>
      <c r="HZ296" s="228"/>
      <c r="IA296" s="228"/>
      <c r="IB296" s="228"/>
      <c r="IC296" s="228"/>
      <c r="ID296" s="228"/>
      <c r="IE296" s="228"/>
      <c r="IF296" s="228"/>
      <c r="IG296" s="228"/>
      <c r="IH296" s="228"/>
      <c r="II296" s="228"/>
      <c r="IJ296" s="228"/>
      <c r="IK296" s="228"/>
      <c r="IL296" s="228"/>
      <c r="IM296" s="228"/>
      <c r="IN296" s="228"/>
      <c r="IO296" s="228"/>
      <c r="IP296" s="228"/>
      <c r="IQ296" s="228"/>
      <c r="IR296" s="228"/>
      <c r="IS296" s="228"/>
      <c r="IT296" s="228"/>
      <c r="IU296" s="228"/>
      <c r="IV296" s="228"/>
      <c r="IW296" s="228"/>
      <c r="IX296" s="228"/>
      <c r="IY296" s="228"/>
      <c r="IZ296" s="228"/>
      <c r="JA296" s="228"/>
      <c r="JB296" s="228"/>
      <c r="JC296" s="228"/>
      <c r="JD296" s="228"/>
      <c r="JE296" s="228"/>
      <c r="JF296" s="228"/>
      <c r="JG296" s="228"/>
      <c r="JH296" s="228"/>
      <c r="JI296" s="228"/>
      <c r="JJ296" s="228"/>
      <c r="JK296" s="228"/>
      <c r="JL296" s="228"/>
      <c r="JM296" s="228"/>
      <c r="JN296" s="228"/>
      <c r="JO296" s="228"/>
      <c r="JP296" s="228"/>
      <c r="JQ296" s="228"/>
      <c r="JR296" s="228"/>
      <c r="JS296" s="228"/>
      <c r="JT296" s="228"/>
      <c r="JU296" s="228"/>
      <c r="JV296" s="228"/>
      <c r="JW296" s="228"/>
      <c r="JX296" s="228"/>
      <c r="JY296" s="228"/>
      <c r="JZ296" s="228"/>
      <c r="KA296" s="228"/>
      <c r="KB296" s="228"/>
      <c r="KC296" s="228"/>
      <c r="KD296" s="228"/>
      <c r="KE296" s="228"/>
      <c r="KF296" s="228"/>
      <c r="KG296" s="228"/>
      <c r="KH296" s="228"/>
      <c r="KI296" s="228"/>
      <c r="KJ296" s="228"/>
      <c r="KK296" s="228"/>
      <c r="KL296" s="228"/>
      <c r="KM296" s="228"/>
      <c r="KN296" s="228"/>
      <c r="KO296" s="228"/>
      <c r="KP296" s="228"/>
      <c r="KQ296" s="228"/>
      <c r="KR296" s="228"/>
      <c r="KS296" s="228"/>
      <c r="KT296" s="228"/>
      <c r="KU296" s="228"/>
      <c r="KV296" s="228"/>
      <c r="KW296" s="479"/>
    </row>
    <row r="297" spans="1:309" s="226" customFormat="1" ht="21" customHeight="1">
      <c r="A297" s="109"/>
      <c r="B297" s="112">
        <v>291</v>
      </c>
      <c r="C297" s="53"/>
      <c r="D297" s="132" t="str">
        <f t="shared" si="32"/>
        <v/>
      </c>
      <c r="E297" s="132" t="str">
        <f t="shared" si="29"/>
        <v/>
      </c>
      <c r="F297" s="132" t="str">
        <f t="shared" si="30"/>
        <v/>
      </c>
      <c r="G297" s="132" t="str">
        <f t="shared" si="31"/>
        <v/>
      </c>
      <c r="H297" s="213" t="str">
        <f t="shared" si="33"/>
        <v/>
      </c>
      <c r="I297" s="227"/>
      <c r="J297" s="227"/>
      <c r="K297" s="227"/>
      <c r="L297" s="227"/>
      <c r="M297" s="227"/>
      <c r="N297" s="227"/>
      <c r="O297" s="227"/>
      <c r="P297" s="227"/>
      <c r="Q297" s="227"/>
      <c r="R297" s="227"/>
      <c r="S297" s="227"/>
      <c r="T297" s="227"/>
      <c r="U297" s="227"/>
      <c r="V297" s="227"/>
      <c r="W297" s="227"/>
      <c r="X297" s="227"/>
      <c r="Y297" s="227"/>
      <c r="Z297" s="227"/>
      <c r="AA297" s="227"/>
      <c r="AB297" s="227"/>
      <c r="AC297" s="227"/>
      <c r="AD297" s="227"/>
      <c r="AE297" s="227"/>
      <c r="AF297" s="227"/>
      <c r="AG297" s="227"/>
      <c r="AH297" s="227"/>
      <c r="AI297" s="227"/>
      <c r="AJ297" s="227"/>
      <c r="AK297" s="227"/>
      <c r="AL297" s="227"/>
      <c r="AM297" s="227"/>
      <c r="AN297" s="227"/>
      <c r="AO297" s="227"/>
      <c r="AP297" s="227"/>
      <c r="AQ297" s="227"/>
      <c r="AR297" s="227"/>
      <c r="AS297" s="227"/>
      <c r="AT297" s="227"/>
      <c r="AU297" s="227"/>
      <c r="AV297" s="227"/>
      <c r="AW297" s="227"/>
      <c r="AX297" s="227"/>
      <c r="AY297" s="227"/>
      <c r="AZ297" s="227"/>
      <c r="BA297" s="227"/>
      <c r="BB297" s="227"/>
      <c r="BC297" s="227"/>
      <c r="BD297" s="227"/>
      <c r="BE297" s="227"/>
      <c r="BF297" s="227"/>
      <c r="BG297" s="227"/>
      <c r="BH297" s="227"/>
      <c r="BI297" s="227"/>
      <c r="BJ297" s="227"/>
      <c r="BK297" s="227"/>
      <c r="BL297" s="227"/>
      <c r="BM297" s="227"/>
      <c r="BN297" s="227"/>
      <c r="BO297" s="227"/>
      <c r="BP297" s="227"/>
      <c r="BQ297" s="227"/>
      <c r="BR297" s="227"/>
      <c r="BS297" s="227"/>
      <c r="BT297" s="227"/>
      <c r="BU297" s="227"/>
      <c r="BV297" s="227"/>
      <c r="BW297" s="227"/>
      <c r="BX297" s="227"/>
      <c r="BY297" s="227"/>
      <c r="BZ297" s="227"/>
      <c r="CA297" s="227"/>
      <c r="CB297" s="227"/>
      <c r="CC297" s="227"/>
      <c r="CD297" s="227"/>
      <c r="CE297" s="227"/>
      <c r="CF297" s="227"/>
      <c r="CG297" s="227"/>
      <c r="CH297" s="227"/>
      <c r="CI297" s="227"/>
      <c r="CJ297" s="227"/>
      <c r="CK297" s="227"/>
      <c r="CL297" s="227"/>
      <c r="CM297" s="227"/>
      <c r="CN297" s="227"/>
      <c r="CO297" s="227"/>
      <c r="CP297" s="227"/>
      <c r="CQ297" s="227"/>
      <c r="CR297" s="227"/>
      <c r="CS297" s="227"/>
      <c r="CT297" s="227"/>
      <c r="CU297" s="227"/>
      <c r="CV297" s="227"/>
      <c r="CW297" s="227"/>
      <c r="CX297" s="227"/>
      <c r="CY297" s="227"/>
      <c r="CZ297" s="227"/>
      <c r="DA297" s="227"/>
      <c r="DB297" s="227"/>
      <c r="DC297" s="227"/>
      <c r="DD297" s="227"/>
      <c r="DE297" s="227"/>
      <c r="DF297" s="227"/>
      <c r="DG297" s="227"/>
      <c r="DH297" s="227"/>
      <c r="DI297" s="227"/>
      <c r="DJ297" s="227"/>
      <c r="DK297" s="227"/>
      <c r="DL297" s="227"/>
      <c r="DM297" s="227"/>
      <c r="DN297" s="227"/>
      <c r="DO297" s="227"/>
      <c r="DP297" s="227"/>
      <c r="DQ297" s="227"/>
      <c r="DR297" s="227"/>
      <c r="DS297" s="227"/>
      <c r="DT297" s="227"/>
      <c r="DU297" s="227"/>
      <c r="DV297" s="227"/>
      <c r="DW297" s="227"/>
      <c r="DX297" s="227"/>
      <c r="DY297" s="227"/>
      <c r="DZ297" s="227"/>
      <c r="EA297" s="227"/>
      <c r="EB297" s="227"/>
      <c r="EC297" s="227"/>
      <c r="ED297" s="227"/>
      <c r="EE297" s="227"/>
      <c r="EF297" s="227"/>
      <c r="EG297" s="227"/>
      <c r="EH297" s="227"/>
      <c r="EI297" s="227"/>
      <c r="EJ297" s="227"/>
      <c r="EK297" s="227"/>
      <c r="EL297" s="227"/>
      <c r="EM297" s="227"/>
      <c r="EN297" s="227"/>
      <c r="EO297" s="227"/>
      <c r="EP297" s="227"/>
      <c r="EQ297" s="227"/>
      <c r="ER297" s="227"/>
      <c r="ES297" s="227"/>
      <c r="ET297" s="227"/>
      <c r="EU297" s="227"/>
      <c r="EV297" s="227"/>
      <c r="EW297" s="227"/>
      <c r="EX297" s="227"/>
      <c r="EY297" s="227"/>
      <c r="EZ297" s="227"/>
      <c r="FA297" s="227"/>
      <c r="FB297" s="227"/>
      <c r="FC297" s="227"/>
      <c r="FD297" s="227"/>
      <c r="FE297" s="227"/>
      <c r="FF297" s="227"/>
      <c r="FG297" s="227"/>
      <c r="FH297" s="227"/>
      <c r="FI297" s="227"/>
      <c r="FJ297" s="227"/>
      <c r="FK297" s="227"/>
      <c r="FL297" s="227"/>
      <c r="FM297" s="227"/>
      <c r="FN297" s="227"/>
      <c r="FO297" s="227"/>
      <c r="FP297" s="227"/>
      <c r="FQ297" s="227"/>
      <c r="FR297" s="227"/>
      <c r="FS297" s="227"/>
      <c r="FT297" s="227"/>
      <c r="FU297" s="227"/>
      <c r="FV297" s="227"/>
      <c r="FW297" s="227"/>
      <c r="FX297" s="227"/>
      <c r="FY297" s="227"/>
      <c r="FZ297" s="227"/>
      <c r="GA297" s="227"/>
      <c r="GB297" s="227"/>
      <c r="GC297" s="227"/>
      <c r="GD297" s="227"/>
      <c r="GE297" s="227"/>
      <c r="GF297" s="227"/>
      <c r="GG297" s="227"/>
      <c r="GH297" s="227"/>
      <c r="GI297" s="227"/>
      <c r="GJ297" s="227"/>
      <c r="GK297" s="227"/>
      <c r="GL297" s="227"/>
      <c r="GM297" s="227"/>
      <c r="GN297" s="227"/>
      <c r="GO297" s="227"/>
      <c r="GP297" s="227"/>
      <c r="GQ297" s="227"/>
      <c r="GR297" s="227"/>
      <c r="GS297" s="227"/>
      <c r="GT297" s="227"/>
      <c r="GU297" s="227"/>
      <c r="GV297" s="227"/>
      <c r="GW297" s="227"/>
      <c r="GX297" s="227"/>
      <c r="GY297" s="227"/>
      <c r="GZ297" s="227"/>
      <c r="HA297" s="227"/>
      <c r="HB297" s="227"/>
      <c r="HC297" s="227"/>
      <c r="HD297" s="227"/>
      <c r="HE297" s="227"/>
      <c r="HF297" s="227"/>
      <c r="HG297" s="227"/>
      <c r="HH297" s="227"/>
      <c r="HI297" s="227"/>
      <c r="HJ297" s="227"/>
      <c r="HK297" s="227"/>
      <c r="HL297" s="227"/>
      <c r="HM297" s="227"/>
      <c r="HN297" s="227"/>
      <c r="HO297" s="227"/>
      <c r="HP297" s="227"/>
      <c r="HQ297" s="227"/>
      <c r="HR297" s="227"/>
      <c r="HS297" s="227"/>
      <c r="HT297" s="227"/>
      <c r="HU297" s="227"/>
      <c r="HV297" s="227"/>
      <c r="HW297" s="227"/>
      <c r="HX297" s="227"/>
      <c r="HY297" s="227"/>
      <c r="HZ297" s="227"/>
      <c r="IA297" s="227"/>
      <c r="IB297" s="227"/>
      <c r="IC297" s="227"/>
      <c r="ID297" s="227"/>
      <c r="IE297" s="227"/>
      <c r="IF297" s="227"/>
      <c r="IG297" s="227"/>
      <c r="IH297" s="227"/>
      <c r="II297" s="227"/>
      <c r="IJ297" s="227"/>
      <c r="IK297" s="227"/>
      <c r="IL297" s="227"/>
      <c r="IM297" s="227"/>
      <c r="IN297" s="227"/>
      <c r="IO297" s="227"/>
      <c r="IP297" s="227"/>
      <c r="IQ297" s="227"/>
      <c r="IR297" s="227"/>
      <c r="IS297" s="227"/>
      <c r="IT297" s="227"/>
      <c r="IU297" s="227"/>
      <c r="IV297" s="227"/>
      <c r="IW297" s="227"/>
      <c r="IX297" s="227"/>
      <c r="IY297" s="227"/>
      <c r="IZ297" s="227"/>
      <c r="JA297" s="227"/>
      <c r="JB297" s="227"/>
      <c r="JC297" s="227"/>
      <c r="JD297" s="227"/>
      <c r="JE297" s="227"/>
      <c r="JF297" s="227"/>
      <c r="JG297" s="227"/>
      <c r="JH297" s="227"/>
      <c r="JI297" s="227"/>
      <c r="JJ297" s="227"/>
      <c r="JK297" s="227"/>
      <c r="JL297" s="227"/>
      <c r="JM297" s="227"/>
      <c r="JN297" s="227"/>
      <c r="JO297" s="227"/>
      <c r="JP297" s="227"/>
      <c r="JQ297" s="227"/>
      <c r="JR297" s="227"/>
      <c r="JS297" s="227"/>
      <c r="JT297" s="227"/>
      <c r="JU297" s="227"/>
      <c r="JV297" s="227"/>
      <c r="JW297" s="227"/>
      <c r="JX297" s="227"/>
      <c r="JY297" s="227"/>
      <c r="JZ297" s="227"/>
      <c r="KA297" s="227"/>
      <c r="KB297" s="227"/>
      <c r="KC297" s="227"/>
      <c r="KD297" s="227"/>
      <c r="KE297" s="227"/>
      <c r="KF297" s="227"/>
      <c r="KG297" s="227"/>
      <c r="KH297" s="227"/>
      <c r="KI297" s="227"/>
      <c r="KJ297" s="227"/>
      <c r="KK297" s="227"/>
      <c r="KL297" s="227"/>
      <c r="KM297" s="227"/>
      <c r="KN297" s="227"/>
      <c r="KO297" s="227"/>
      <c r="KP297" s="227"/>
      <c r="KQ297" s="227"/>
      <c r="KR297" s="227"/>
      <c r="KS297" s="227"/>
      <c r="KT297" s="227"/>
      <c r="KU297" s="227"/>
      <c r="KV297" s="227"/>
      <c r="KW297" s="479"/>
    </row>
    <row r="298" spans="1:309" s="226" customFormat="1" ht="21" customHeight="1" thickBot="1">
      <c r="A298" s="109"/>
      <c r="B298" s="112">
        <v>292</v>
      </c>
      <c r="C298" s="116"/>
      <c r="D298" s="136" t="str">
        <f t="shared" si="32"/>
        <v/>
      </c>
      <c r="E298" s="138" t="str">
        <f t="shared" si="29"/>
        <v/>
      </c>
      <c r="F298" s="138" t="str">
        <f t="shared" si="30"/>
        <v/>
      </c>
      <c r="G298" s="138" t="str">
        <f t="shared" si="31"/>
        <v/>
      </c>
      <c r="H298" s="138" t="str">
        <f t="shared" si="33"/>
        <v/>
      </c>
      <c r="I298" s="228"/>
      <c r="J298" s="228"/>
      <c r="K298" s="228"/>
      <c r="L298" s="228"/>
      <c r="M298" s="228"/>
      <c r="N298" s="228"/>
      <c r="O298" s="228"/>
      <c r="P298" s="228"/>
      <c r="Q298" s="228"/>
      <c r="R298" s="228"/>
      <c r="S298" s="228"/>
      <c r="T298" s="228"/>
      <c r="U298" s="228"/>
      <c r="V298" s="228"/>
      <c r="W298" s="228"/>
      <c r="X298" s="228"/>
      <c r="Y298" s="228"/>
      <c r="Z298" s="228"/>
      <c r="AA298" s="228"/>
      <c r="AB298" s="228"/>
      <c r="AC298" s="228"/>
      <c r="AD298" s="228"/>
      <c r="AE298" s="228"/>
      <c r="AF298" s="228"/>
      <c r="AG298" s="228"/>
      <c r="AH298" s="228"/>
      <c r="AI298" s="228"/>
      <c r="AJ298" s="228"/>
      <c r="AK298" s="228"/>
      <c r="AL298" s="228"/>
      <c r="AM298" s="228"/>
      <c r="AN298" s="228"/>
      <c r="AO298" s="228"/>
      <c r="AP298" s="228"/>
      <c r="AQ298" s="228"/>
      <c r="AR298" s="228"/>
      <c r="AS298" s="228"/>
      <c r="AT298" s="228"/>
      <c r="AU298" s="228"/>
      <c r="AV298" s="228"/>
      <c r="AW298" s="228"/>
      <c r="AX298" s="228"/>
      <c r="AY298" s="228"/>
      <c r="AZ298" s="228"/>
      <c r="BA298" s="228"/>
      <c r="BB298" s="228"/>
      <c r="BC298" s="228"/>
      <c r="BD298" s="228"/>
      <c r="BE298" s="228"/>
      <c r="BF298" s="228"/>
      <c r="BG298" s="228"/>
      <c r="BH298" s="228"/>
      <c r="BI298" s="228"/>
      <c r="BJ298" s="228"/>
      <c r="BK298" s="228"/>
      <c r="BL298" s="228"/>
      <c r="BM298" s="228"/>
      <c r="BN298" s="228"/>
      <c r="BO298" s="228"/>
      <c r="BP298" s="228"/>
      <c r="BQ298" s="228"/>
      <c r="BR298" s="228"/>
      <c r="BS298" s="228"/>
      <c r="BT298" s="228"/>
      <c r="BU298" s="228"/>
      <c r="BV298" s="228"/>
      <c r="BW298" s="228"/>
      <c r="BX298" s="228"/>
      <c r="BY298" s="228"/>
      <c r="BZ298" s="228"/>
      <c r="CA298" s="228"/>
      <c r="CB298" s="228"/>
      <c r="CC298" s="228"/>
      <c r="CD298" s="228"/>
      <c r="CE298" s="228"/>
      <c r="CF298" s="228"/>
      <c r="CG298" s="228"/>
      <c r="CH298" s="228"/>
      <c r="CI298" s="228"/>
      <c r="CJ298" s="228"/>
      <c r="CK298" s="228"/>
      <c r="CL298" s="228"/>
      <c r="CM298" s="228"/>
      <c r="CN298" s="228"/>
      <c r="CO298" s="228"/>
      <c r="CP298" s="228"/>
      <c r="CQ298" s="228"/>
      <c r="CR298" s="228"/>
      <c r="CS298" s="228"/>
      <c r="CT298" s="228"/>
      <c r="CU298" s="228"/>
      <c r="CV298" s="228"/>
      <c r="CW298" s="228"/>
      <c r="CX298" s="228"/>
      <c r="CY298" s="228"/>
      <c r="CZ298" s="228"/>
      <c r="DA298" s="228"/>
      <c r="DB298" s="228"/>
      <c r="DC298" s="228"/>
      <c r="DD298" s="228"/>
      <c r="DE298" s="228"/>
      <c r="DF298" s="228"/>
      <c r="DG298" s="228"/>
      <c r="DH298" s="228"/>
      <c r="DI298" s="228"/>
      <c r="DJ298" s="228"/>
      <c r="DK298" s="228"/>
      <c r="DL298" s="228"/>
      <c r="DM298" s="228"/>
      <c r="DN298" s="228"/>
      <c r="DO298" s="228"/>
      <c r="DP298" s="228"/>
      <c r="DQ298" s="228"/>
      <c r="DR298" s="228"/>
      <c r="DS298" s="228"/>
      <c r="DT298" s="228"/>
      <c r="DU298" s="228"/>
      <c r="DV298" s="228"/>
      <c r="DW298" s="228"/>
      <c r="DX298" s="228"/>
      <c r="DY298" s="228"/>
      <c r="DZ298" s="228"/>
      <c r="EA298" s="228"/>
      <c r="EB298" s="228"/>
      <c r="EC298" s="228"/>
      <c r="ED298" s="228"/>
      <c r="EE298" s="228"/>
      <c r="EF298" s="228"/>
      <c r="EG298" s="228"/>
      <c r="EH298" s="228"/>
      <c r="EI298" s="228"/>
      <c r="EJ298" s="228"/>
      <c r="EK298" s="228"/>
      <c r="EL298" s="228"/>
      <c r="EM298" s="228"/>
      <c r="EN298" s="228"/>
      <c r="EO298" s="228"/>
      <c r="EP298" s="228"/>
      <c r="EQ298" s="228"/>
      <c r="ER298" s="228"/>
      <c r="ES298" s="228"/>
      <c r="ET298" s="228"/>
      <c r="EU298" s="228"/>
      <c r="EV298" s="228"/>
      <c r="EW298" s="228"/>
      <c r="EX298" s="228"/>
      <c r="EY298" s="228"/>
      <c r="EZ298" s="228"/>
      <c r="FA298" s="228"/>
      <c r="FB298" s="228"/>
      <c r="FC298" s="228"/>
      <c r="FD298" s="228"/>
      <c r="FE298" s="228"/>
      <c r="FF298" s="228"/>
      <c r="FG298" s="228"/>
      <c r="FH298" s="228"/>
      <c r="FI298" s="228"/>
      <c r="FJ298" s="228"/>
      <c r="FK298" s="228"/>
      <c r="FL298" s="228"/>
      <c r="FM298" s="228"/>
      <c r="FN298" s="228"/>
      <c r="FO298" s="228"/>
      <c r="FP298" s="228"/>
      <c r="FQ298" s="228"/>
      <c r="FR298" s="228"/>
      <c r="FS298" s="228"/>
      <c r="FT298" s="228"/>
      <c r="FU298" s="228"/>
      <c r="FV298" s="228"/>
      <c r="FW298" s="228"/>
      <c r="FX298" s="228"/>
      <c r="FY298" s="228"/>
      <c r="FZ298" s="228"/>
      <c r="GA298" s="228"/>
      <c r="GB298" s="228"/>
      <c r="GC298" s="228"/>
      <c r="GD298" s="228"/>
      <c r="GE298" s="228"/>
      <c r="GF298" s="228"/>
      <c r="GG298" s="228"/>
      <c r="GH298" s="228"/>
      <c r="GI298" s="228"/>
      <c r="GJ298" s="228"/>
      <c r="GK298" s="228"/>
      <c r="GL298" s="228"/>
      <c r="GM298" s="228"/>
      <c r="GN298" s="228"/>
      <c r="GO298" s="228"/>
      <c r="GP298" s="228"/>
      <c r="GQ298" s="228"/>
      <c r="GR298" s="228"/>
      <c r="GS298" s="228"/>
      <c r="GT298" s="228"/>
      <c r="GU298" s="228"/>
      <c r="GV298" s="228"/>
      <c r="GW298" s="228"/>
      <c r="GX298" s="228"/>
      <c r="GY298" s="228"/>
      <c r="GZ298" s="228"/>
      <c r="HA298" s="228"/>
      <c r="HB298" s="228"/>
      <c r="HC298" s="228"/>
      <c r="HD298" s="228"/>
      <c r="HE298" s="228"/>
      <c r="HF298" s="228"/>
      <c r="HG298" s="228"/>
      <c r="HH298" s="228"/>
      <c r="HI298" s="228"/>
      <c r="HJ298" s="228"/>
      <c r="HK298" s="228"/>
      <c r="HL298" s="228"/>
      <c r="HM298" s="228"/>
      <c r="HN298" s="228"/>
      <c r="HO298" s="228"/>
      <c r="HP298" s="228"/>
      <c r="HQ298" s="228"/>
      <c r="HR298" s="228"/>
      <c r="HS298" s="228"/>
      <c r="HT298" s="228"/>
      <c r="HU298" s="228"/>
      <c r="HV298" s="228"/>
      <c r="HW298" s="228"/>
      <c r="HX298" s="228"/>
      <c r="HY298" s="228"/>
      <c r="HZ298" s="228"/>
      <c r="IA298" s="228"/>
      <c r="IB298" s="228"/>
      <c r="IC298" s="228"/>
      <c r="ID298" s="228"/>
      <c r="IE298" s="228"/>
      <c r="IF298" s="228"/>
      <c r="IG298" s="228"/>
      <c r="IH298" s="228"/>
      <c r="II298" s="228"/>
      <c r="IJ298" s="228"/>
      <c r="IK298" s="228"/>
      <c r="IL298" s="228"/>
      <c r="IM298" s="228"/>
      <c r="IN298" s="228"/>
      <c r="IO298" s="228"/>
      <c r="IP298" s="228"/>
      <c r="IQ298" s="228"/>
      <c r="IR298" s="228"/>
      <c r="IS298" s="228"/>
      <c r="IT298" s="228"/>
      <c r="IU298" s="228"/>
      <c r="IV298" s="228"/>
      <c r="IW298" s="228"/>
      <c r="IX298" s="228"/>
      <c r="IY298" s="228"/>
      <c r="IZ298" s="228"/>
      <c r="JA298" s="228"/>
      <c r="JB298" s="228"/>
      <c r="JC298" s="228"/>
      <c r="JD298" s="228"/>
      <c r="JE298" s="228"/>
      <c r="JF298" s="228"/>
      <c r="JG298" s="228"/>
      <c r="JH298" s="228"/>
      <c r="JI298" s="228"/>
      <c r="JJ298" s="228"/>
      <c r="JK298" s="228"/>
      <c r="JL298" s="228"/>
      <c r="JM298" s="228"/>
      <c r="JN298" s="228"/>
      <c r="JO298" s="228"/>
      <c r="JP298" s="228"/>
      <c r="JQ298" s="228"/>
      <c r="JR298" s="228"/>
      <c r="JS298" s="228"/>
      <c r="JT298" s="228"/>
      <c r="JU298" s="228"/>
      <c r="JV298" s="228"/>
      <c r="JW298" s="228"/>
      <c r="JX298" s="228"/>
      <c r="JY298" s="228"/>
      <c r="JZ298" s="228"/>
      <c r="KA298" s="228"/>
      <c r="KB298" s="228"/>
      <c r="KC298" s="228"/>
      <c r="KD298" s="228"/>
      <c r="KE298" s="228"/>
      <c r="KF298" s="228"/>
      <c r="KG298" s="228"/>
      <c r="KH298" s="228"/>
      <c r="KI298" s="228"/>
      <c r="KJ298" s="228"/>
      <c r="KK298" s="228"/>
      <c r="KL298" s="228"/>
      <c r="KM298" s="228"/>
      <c r="KN298" s="228"/>
      <c r="KO298" s="228"/>
      <c r="KP298" s="228"/>
      <c r="KQ298" s="228"/>
      <c r="KR298" s="228"/>
      <c r="KS298" s="228"/>
      <c r="KT298" s="228"/>
      <c r="KU298" s="228"/>
      <c r="KV298" s="228"/>
      <c r="KW298" s="479"/>
    </row>
    <row r="299" spans="1:309" s="226" customFormat="1" ht="21" customHeight="1">
      <c r="A299" s="109"/>
      <c r="B299" s="112">
        <v>293</v>
      </c>
      <c r="C299" s="53"/>
      <c r="D299" s="132" t="str">
        <f t="shared" si="32"/>
        <v/>
      </c>
      <c r="E299" s="132" t="str">
        <f t="shared" si="29"/>
        <v/>
      </c>
      <c r="F299" s="132" t="str">
        <f t="shared" si="30"/>
        <v/>
      </c>
      <c r="G299" s="132" t="str">
        <f t="shared" si="31"/>
        <v/>
      </c>
      <c r="H299" s="213" t="str">
        <f t="shared" si="33"/>
        <v/>
      </c>
      <c r="I299" s="227"/>
      <c r="J299" s="227"/>
      <c r="K299" s="227"/>
      <c r="L299" s="227"/>
      <c r="M299" s="227"/>
      <c r="N299" s="227"/>
      <c r="O299" s="227"/>
      <c r="P299" s="227"/>
      <c r="Q299" s="227"/>
      <c r="R299" s="227"/>
      <c r="S299" s="227"/>
      <c r="T299" s="227"/>
      <c r="U299" s="227"/>
      <c r="V299" s="227"/>
      <c r="W299" s="227"/>
      <c r="X299" s="227"/>
      <c r="Y299" s="227"/>
      <c r="Z299" s="227"/>
      <c r="AA299" s="227"/>
      <c r="AB299" s="227"/>
      <c r="AC299" s="227"/>
      <c r="AD299" s="227"/>
      <c r="AE299" s="227"/>
      <c r="AF299" s="227"/>
      <c r="AG299" s="227"/>
      <c r="AH299" s="227"/>
      <c r="AI299" s="227"/>
      <c r="AJ299" s="227"/>
      <c r="AK299" s="227"/>
      <c r="AL299" s="227"/>
      <c r="AM299" s="227"/>
      <c r="AN299" s="227"/>
      <c r="AO299" s="227"/>
      <c r="AP299" s="227"/>
      <c r="AQ299" s="227"/>
      <c r="AR299" s="227"/>
      <c r="AS299" s="227"/>
      <c r="AT299" s="227"/>
      <c r="AU299" s="227"/>
      <c r="AV299" s="227"/>
      <c r="AW299" s="227"/>
      <c r="AX299" s="227"/>
      <c r="AY299" s="227"/>
      <c r="AZ299" s="227"/>
      <c r="BA299" s="227"/>
      <c r="BB299" s="227"/>
      <c r="BC299" s="227"/>
      <c r="BD299" s="227"/>
      <c r="BE299" s="227"/>
      <c r="BF299" s="227"/>
      <c r="BG299" s="227"/>
      <c r="BH299" s="227"/>
      <c r="BI299" s="227"/>
      <c r="BJ299" s="227"/>
      <c r="BK299" s="227"/>
      <c r="BL299" s="227"/>
      <c r="BM299" s="227"/>
      <c r="BN299" s="227"/>
      <c r="BO299" s="227"/>
      <c r="BP299" s="227"/>
      <c r="BQ299" s="227"/>
      <c r="BR299" s="227"/>
      <c r="BS299" s="227"/>
      <c r="BT299" s="227"/>
      <c r="BU299" s="227"/>
      <c r="BV299" s="227"/>
      <c r="BW299" s="227"/>
      <c r="BX299" s="227"/>
      <c r="BY299" s="227"/>
      <c r="BZ299" s="227"/>
      <c r="CA299" s="227"/>
      <c r="CB299" s="227"/>
      <c r="CC299" s="227"/>
      <c r="CD299" s="227"/>
      <c r="CE299" s="227"/>
      <c r="CF299" s="227"/>
      <c r="CG299" s="227"/>
      <c r="CH299" s="227"/>
      <c r="CI299" s="227"/>
      <c r="CJ299" s="227"/>
      <c r="CK299" s="227"/>
      <c r="CL299" s="227"/>
      <c r="CM299" s="227"/>
      <c r="CN299" s="227"/>
      <c r="CO299" s="227"/>
      <c r="CP299" s="227"/>
      <c r="CQ299" s="227"/>
      <c r="CR299" s="227"/>
      <c r="CS299" s="227"/>
      <c r="CT299" s="227"/>
      <c r="CU299" s="227"/>
      <c r="CV299" s="227"/>
      <c r="CW299" s="227"/>
      <c r="CX299" s="227"/>
      <c r="CY299" s="227"/>
      <c r="CZ299" s="227"/>
      <c r="DA299" s="227"/>
      <c r="DB299" s="227"/>
      <c r="DC299" s="227"/>
      <c r="DD299" s="227"/>
      <c r="DE299" s="227"/>
      <c r="DF299" s="227"/>
      <c r="DG299" s="227"/>
      <c r="DH299" s="227"/>
      <c r="DI299" s="227"/>
      <c r="DJ299" s="227"/>
      <c r="DK299" s="227"/>
      <c r="DL299" s="227"/>
      <c r="DM299" s="227"/>
      <c r="DN299" s="227"/>
      <c r="DO299" s="227"/>
      <c r="DP299" s="227"/>
      <c r="DQ299" s="227"/>
      <c r="DR299" s="227"/>
      <c r="DS299" s="227"/>
      <c r="DT299" s="227"/>
      <c r="DU299" s="227"/>
      <c r="DV299" s="227"/>
      <c r="DW299" s="227"/>
      <c r="DX299" s="227"/>
      <c r="DY299" s="227"/>
      <c r="DZ299" s="227"/>
      <c r="EA299" s="227"/>
      <c r="EB299" s="227"/>
      <c r="EC299" s="227"/>
      <c r="ED299" s="227"/>
      <c r="EE299" s="227"/>
      <c r="EF299" s="227"/>
      <c r="EG299" s="227"/>
      <c r="EH299" s="227"/>
      <c r="EI299" s="227"/>
      <c r="EJ299" s="227"/>
      <c r="EK299" s="227"/>
      <c r="EL299" s="227"/>
      <c r="EM299" s="227"/>
      <c r="EN299" s="227"/>
      <c r="EO299" s="227"/>
      <c r="EP299" s="227"/>
      <c r="EQ299" s="227"/>
      <c r="ER299" s="227"/>
      <c r="ES299" s="227"/>
      <c r="ET299" s="227"/>
      <c r="EU299" s="227"/>
      <c r="EV299" s="227"/>
      <c r="EW299" s="227"/>
      <c r="EX299" s="227"/>
      <c r="EY299" s="227"/>
      <c r="EZ299" s="227"/>
      <c r="FA299" s="227"/>
      <c r="FB299" s="227"/>
      <c r="FC299" s="227"/>
      <c r="FD299" s="227"/>
      <c r="FE299" s="227"/>
      <c r="FF299" s="227"/>
      <c r="FG299" s="227"/>
      <c r="FH299" s="227"/>
      <c r="FI299" s="227"/>
      <c r="FJ299" s="227"/>
      <c r="FK299" s="227"/>
      <c r="FL299" s="227"/>
      <c r="FM299" s="227"/>
      <c r="FN299" s="227"/>
      <c r="FO299" s="227"/>
      <c r="FP299" s="227"/>
      <c r="FQ299" s="227"/>
      <c r="FR299" s="227"/>
      <c r="FS299" s="227"/>
      <c r="FT299" s="227"/>
      <c r="FU299" s="227"/>
      <c r="FV299" s="227"/>
      <c r="FW299" s="227"/>
      <c r="FX299" s="227"/>
      <c r="FY299" s="227"/>
      <c r="FZ299" s="227"/>
      <c r="GA299" s="227"/>
      <c r="GB299" s="227"/>
      <c r="GC299" s="227"/>
      <c r="GD299" s="227"/>
      <c r="GE299" s="227"/>
      <c r="GF299" s="227"/>
      <c r="GG299" s="227"/>
      <c r="GH299" s="227"/>
      <c r="GI299" s="227"/>
      <c r="GJ299" s="227"/>
      <c r="GK299" s="227"/>
      <c r="GL299" s="227"/>
      <c r="GM299" s="227"/>
      <c r="GN299" s="227"/>
      <c r="GO299" s="227"/>
      <c r="GP299" s="227"/>
      <c r="GQ299" s="227"/>
      <c r="GR299" s="227"/>
      <c r="GS299" s="227"/>
      <c r="GT299" s="227"/>
      <c r="GU299" s="227"/>
      <c r="GV299" s="227"/>
      <c r="GW299" s="227"/>
      <c r="GX299" s="227"/>
      <c r="GY299" s="227"/>
      <c r="GZ299" s="227"/>
      <c r="HA299" s="227"/>
      <c r="HB299" s="227"/>
      <c r="HC299" s="227"/>
      <c r="HD299" s="227"/>
      <c r="HE299" s="227"/>
      <c r="HF299" s="227"/>
      <c r="HG299" s="227"/>
      <c r="HH299" s="227"/>
      <c r="HI299" s="227"/>
      <c r="HJ299" s="227"/>
      <c r="HK299" s="227"/>
      <c r="HL299" s="227"/>
      <c r="HM299" s="227"/>
      <c r="HN299" s="227"/>
      <c r="HO299" s="227"/>
      <c r="HP299" s="227"/>
      <c r="HQ299" s="227"/>
      <c r="HR299" s="227"/>
      <c r="HS299" s="227"/>
      <c r="HT299" s="227"/>
      <c r="HU299" s="227"/>
      <c r="HV299" s="227"/>
      <c r="HW299" s="227"/>
      <c r="HX299" s="227"/>
      <c r="HY299" s="227"/>
      <c r="HZ299" s="227"/>
      <c r="IA299" s="227"/>
      <c r="IB299" s="227"/>
      <c r="IC299" s="227"/>
      <c r="ID299" s="227"/>
      <c r="IE299" s="227"/>
      <c r="IF299" s="227"/>
      <c r="IG299" s="227"/>
      <c r="IH299" s="227"/>
      <c r="II299" s="227"/>
      <c r="IJ299" s="227"/>
      <c r="IK299" s="227"/>
      <c r="IL299" s="227"/>
      <c r="IM299" s="227"/>
      <c r="IN299" s="227"/>
      <c r="IO299" s="227"/>
      <c r="IP299" s="227"/>
      <c r="IQ299" s="227"/>
      <c r="IR299" s="227"/>
      <c r="IS299" s="227"/>
      <c r="IT299" s="227"/>
      <c r="IU299" s="227"/>
      <c r="IV299" s="227"/>
      <c r="IW299" s="227"/>
      <c r="IX299" s="227"/>
      <c r="IY299" s="227"/>
      <c r="IZ299" s="227"/>
      <c r="JA299" s="227"/>
      <c r="JB299" s="227"/>
      <c r="JC299" s="227"/>
      <c r="JD299" s="227"/>
      <c r="JE299" s="227"/>
      <c r="JF299" s="227"/>
      <c r="JG299" s="227"/>
      <c r="JH299" s="227"/>
      <c r="JI299" s="227"/>
      <c r="JJ299" s="227"/>
      <c r="JK299" s="227"/>
      <c r="JL299" s="227"/>
      <c r="JM299" s="227"/>
      <c r="JN299" s="227"/>
      <c r="JO299" s="227"/>
      <c r="JP299" s="227"/>
      <c r="JQ299" s="227"/>
      <c r="JR299" s="227"/>
      <c r="JS299" s="227"/>
      <c r="JT299" s="227"/>
      <c r="JU299" s="227"/>
      <c r="JV299" s="227"/>
      <c r="JW299" s="227"/>
      <c r="JX299" s="227"/>
      <c r="JY299" s="227"/>
      <c r="JZ299" s="227"/>
      <c r="KA299" s="227"/>
      <c r="KB299" s="227"/>
      <c r="KC299" s="227"/>
      <c r="KD299" s="227"/>
      <c r="KE299" s="227"/>
      <c r="KF299" s="227"/>
      <c r="KG299" s="227"/>
      <c r="KH299" s="227"/>
      <c r="KI299" s="227"/>
      <c r="KJ299" s="227"/>
      <c r="KK299" s="227"/>
      <c r="KL299" s="227"/>
      <c r="KM299" s="227"/>
      <c r="KN299" s="227"/>
      <c r="KO299" s="227"/>
      <c r="KP299" s="227"/>
      <c r="KQ299" s="227"/>
      <c r="KR299" s="227"/>
      <c r="KS299" s="227"/>
      <c r="KT299" s="227"/>
      <c r="KU299" s="227"/>
      <c r="KV299" s="227"/>
      <c r="KW299" s="479"/>
    </row>
    <row r="300" spans="1:309" s="226" customFormat="1" ht="21" customHeight="1" thickBot="1">
      <c r="A300" s="109"/>
      <c r="B300" s="112">
        <v>294</v>
      </c>
      <c r="C300" s="116"/>
      <c r="D300" s="136" t="str">
        <f t="shared" si="32"/>
        <v/>
      </c>
      <c r="E300" s="138" t="str">
        <f t="shared" si="29"/>
        <v/>
      </c>
      <c r="F300" s="138" t="str">
        <f t="shared" si="30"/>
        <v/>
      </c>
      <c r="G300" s="138" t="str">
        <f t="shared" si="31"/>
        <v/>
      </c>
      <c r="H300" s="138" t="str">
        <f t="shared" si="33"/>
        <v/>
      </c>
      <c r="I300" s="228"/>
      <c r="J300" s="228"/>
      <c r="K300" s="228"/>
      <c r="L300" s="228"/>
      <c r="M300" s="228"/>
      <c r="N300" s="228"/>
      <c r="O300" s="228"/>
      <c r="P300" s="228"/>
      <c r="Q300" s="228"/>
      <c r="R300" s="228"/>
      <c r="S300" s="228"/>
      <c r="T300" s="228"/>
      <c r="U300" s="228"/>
      <c r="V300" s="228"/>
      <c r="W300" s="228"/>
      <c r="X300" s="228"/>
      <c r="Y300" s="228"/>
      <c r="Z300" s="228"/>
      <c r="AA300" s="228"/>
      <c r="AB300" s="228"/>
      <c r="AC300" s="228"/>
      <c r="AD300" s="228"/>
      <c r="AE300" s="228"/>
      <c r="AF300" s="228"/>
      <c r="AG300" s="228"/>
      <c r="AH300" s="228"/>
      <c r="AI300" s="228"/>
      <c r="AJ300" s="228"/>
      <c r="AK300" s="228"/>
      <c r="AL300" s="228"/>
      <c r="AM300" s="228"/>
      <c r="AN300" s="228"/>
      <c r="AO300" s="228"/>
      <c r="AP300" s="228"/>
      <c r="AQ300" s="228"/>
      <c r="AR300" s="228"/>
      <c r="AS300" s="228"/>
      <c r="AT300" s="228"/>
      <c r="AU300" s="228"/>
      <c r="AV300" s="228"/>
      <c r="AW300" s="228"/>
      <c r="AX300" s="228"/>
      <c r="AY300" s="228"/>
      <c r="AZ300" s="228"/>
      <c r="BA300" s="228"/>
      <c r="BB300" s="228"/>
      <c r="BC300" s="228"/>
      <c r="BD300" s="228"/>
      <c r="BE300" s="228"/>
      <c r="BF300" s="228"/>
      <c r="BG300" s="228"/>
      <c r="BH300" s="228"/>
      <c r="BI300" s="228"/>
      <c r="BJ300" s="228"/>
      <c r="BK300" s="228"/>
      <c r="BL300" s="228"/>
      <c r="BM300" s="228"/>
      <c r="BN300" s="228"/>
      <c r="BO300" s="228"/>
      <c r="BP300" s="228"/>
      <c r="BQ300" s="228"/>
      <c r="BR300" s="228"/>
      <c r="BS300" s="228"/>
      <c r="BT300" s="228"/>
      <c r="BU300" s="228"/>
      <c r="BV300" s="228"/>
      <c r="BW300" s="228"/>
      <c r="BX300" s="228"/>
      <c r="BY300" s="228"/>
      <c r="BZ300" s="228"/>
      <c r="CA300" s="228"/>
      <c r="CB300" s="228"/>
      <c r="CC300" s="228"/>
      <c r="CD300" s="228"/>
      <c r="CE300" s="228"/>
      <c r="CF300" s="228"/>
      <c r="CG300" s="228"/>
      <c r="CH300" s="228"/>
      <c r="CI300" s="228"/>
      <c r="CJ300" s="228"/>
      <c r="CK300" s="228"/>
      <c r="CL300" s="228"/>
      <c r="CM300" s="228"/>
      <c r="CN300" s="228"/>
      <c r="CO300" s="228"/>
      <c r="CP300" s="228"/>
      <c r="CQ300" s="228"/>
      <c r="CR300" s="228"/>
      <c r="CS300" s="228"/>
      <c r="CT300" s="228"/>
      <c r="CU300" s="228"/>
      <c r="CV300" s="228"/>
      <c r="CW300" s="228"/>
      <c r="CX300" s="228"/>
      <c r="CY300" s="228"/>
      <c r="CZ300" s="228"/>
      <c r="DA300" s="228"/>
      <c r="DB300" s="228"/>
      <c r="DC300" s="228"/>
      <c r="DD300" s="228"/>
      <c r="DE300" s="228"/>
      <c r="DF300" s="228"/>
      <c r="DG300" s="228"/>
      <c r="DH300" s="228"/>
      <c r="DI300" s="228"/>
      <c r="DJ300" s="228"/>
      <c r="DK300" s="228"/>
      <c r="DL300" s="228"/>
      <c r="DM300" s="228"/>
      <c r="DN300" s="228"/>
      <c r="DO300" s="228"/>
      <c r="DP300" s="228"/>
      <c r="DQ300" s="228"/>
      <c r="DR300" s="228"/>
      <c r="DS300" s="228"/>
      <c r="DT300" s="228"/>
      <c r="DU300" s="228"/>
      <c r="DV300" s="228"/>
      <c r="DW300" s="228"/>
      <c r="DX300" s="228"/>
      <c r="DY300" s="228"/>
      <c r="DZ300" s="228"/>
      <c r="EA300" s="228"/>
      <c r="EB300" s="228"/>
      <c r="EC300" s="228"/>
      <c r="ED300" s="228"/>
      <c r="EE300" s="228"/>
      <c r="EF300" s="228"/>
      <c r="EG300" s="228"/>
      <c r="EH300" s="228"/>
      <c r="EI300" s="228"/>
      <c r="EJ300" s="228"/>
      <c r="EK300" s="228"/>
      <c r="EL300" s="228"/>
      <c r="EM300" s="228"/>
      <c r="EN300" s="228"/>
      <c r="EO300" s="228"/>
      <c r="EP300" s="228"/>
      <c r="EQ300" s="228"/>
      <c r="ER300" s="228"/>
      <c r="ES300" s="228"/>
      <c r="ET300" s="228"/>
      <c r="EU300" s="228"/>
      <c r="EV300" s="228"/>
      <c r="EW300" s="228"/>
      <c r="EX300" s="228"/>
      <c r="EY300" s="228"/>
      <c r="EZ300" s="228"/>
      <c r="FA300" s="228"/>
      <c r="FB300" s="228"/>
      <c r="FC300" s="228"/>
      <c r="FD300" s="228"/>
      <c r="FE300" s="228"/>
      <c r="FF300" s="228"/>
      <c r="FG300" s="228"/>
      <c r="FH300" s="228"/>
      <c r="FI300" s="228"/>
      <c r="FJ300" s="228"/>
      <c r="FK300" s="228"/>
      <c r="FL300" s="228"/>
      <c r="FM300" s="228"/>
      <c r="FN300" s="228"/>
      <c r="FO300" s="228"/>
      <c r="FP300" s="228"/>
      <c r="FQ300" s="228"/>
      <c r="FR300" s="228"/>
      <c r="FS300" s="228"/>
      <c r="FT300" s="228"/>
      <c r="FU300" s="228"/>
      <c r="FV300" s="228"/>
      <c r="FW300" s="228"/>
      <c r="FX300" s="228"/>
      <c r="FY300" s="228"/>
      <c r="FZ300" s="228"/>
      <c r="GA300" s="228"/>
      <c r="GB300" s="228"/>
      <c r="GC300" s="228"/>
      <c r="GD300" s="228"/>
      <c r="GE300" s="228"/>
      <c r="GF300" s="228"/>
      <c r="GG300" s="228"/>
      <c r="GH300" s="228"/>
      <c r="GI300" s="228"/>
      <c r="GJ300" s="228"/>
      <c r="GK300" s="228"/>
      <c r="GL300" s="228"/>
      <c r="GM300" s="228"/>
      <c r="GN300" s="228"/>
      <c r="GO300" s="228"/>
      <c r="GP300" s="228"/>
      <c r="GQ300" s="228"/>
      <c r="GR300" s="228"/>
      <c r="GS300" s="228"/>
      <c r="GT300" s="228"/>
      <c r="GU300" s="228"/>
      <c r="GV300" s="228"/>
      <c r="GW300" s="228"/>
      <c r="GX300" s="228"/>
      <c r="GY300" s="228"/>
      <c r="GZ300" s="228"/>
      <c r="HA300" s="228"/>
      <c r="HB300" s="228"/>
      <c r="HC300" s="228"/>
      <c r="HD300" s="228"/>
      <c r="HE300" s="228"/>
      <c r="HF300" s="228"/>
      <c r="HG300" s="228"/>
      <c r="HH300" s="228"/>
      <c r="HI300" s="228"/>
      <c r="HJ300" s="228"/>
      <c r="HK300" s="228"/>
      <c r="HL300" s="228"/>
      <c r="HM300" s="228"/>
      <c r="HN300" s="228"/>
      <c r="HO300" s="228"/>
      <c r="HP300" s="228"/>
      <c r="HQ300" s="228"/>
      <c r="HR300" s="228"/>
      <c r="HS300" s="228"/>
      <c r="HT300" s="228"/>
      <c r="HU300" s="228"/>
      <c r="HV300" s="228"/>
      <c r="HW300" s="228"/>
      <c r="HX300" s="228"/>
      <c r="HY300" s="228"/>
      <c r="HZ300" s="228"/>
      <c r="IA300" s="228"/>
      <c r="IB300" s="228"/>
      <c r="IC300" s="228"/>
      <c r="ID300" s="228"/>
      <c r="IE300" s="228"/>
      <c r="IF300" s="228"/>
      <c r="IG300" s="228"/>
      <c r="IH300" s="228"/>
      <c r="II300" s="228"/>
      <c r="IJ300" s="228"/>
      <c r="IK300" s="228"/>
      <c r="IL300" s="228"/>
      <c r="IM300" s="228"/>
      <c r="IN300" s="228"/>
      <c r="IO300" s="228"/>
      <c r="IP300" s="228"/>
      <c r="IQ300" s="228"/>
      <c r="IR300" s="228"/>
      <c r="IS300" s="228"/>
      <c r="IT300" s="228"/>
      <c r="IU300" s="228"/>
      <c r="IV300" s="228"/>
      <c r="IW300" s="228"/>
      <c r="IX300" s="228"/>
      <c r="IY300" s="228"/>
      <c r="IZ300" s="228"/>
      <c r="JA300" s="228"/>
      <c r="JB300" s="228"/>
      <c r="JC300" s="228"/>
      <c r="JD300" s="228"/>
      <c r="JE300" s="228"/>
      <c r="JF300" s="228"/>
      <c r="JG300" s="228"/>
      <c r="JH300" s="228"/>
      <c r="JI300" s="228"/>
      <c r="JJ300" s="228"/>
      <c r="JK300" s="228"/>
      <c r="JL300" s="228"/>
      <c r="JM300" s="228"/>
      <c r="JN300" s="228"/>
      <c r="JO300" s="228"/>
      <c r="JP300" s="228"/>
      <c r="JQ300" s="228"/>
      <c r="JR300" s="228"/>
      <c r="JS300" s="228"/>
      <c r="JT300" s="228"/>
      <c r="JU300" s="228"/>
      <c r="JV300" s="228"/>
      <c r="JW300" s="228"/>
      <c r="JX300" s="228"/>
      <c r="JY300" s="228"/>
      <c r="JZ300" s="228"/>
      <c r="KA300" s="228"/>
      <c r="KB300" s="228"/>
      <c r="KC300" s="228"/>
      <c r="KD300" s="228"/>
      <c r="KE300" s="228"/>
      <c r="KF300" s="228"/>
      <c r="KG300" s="228"/>
      <c r="KH300" s="228"/>
      <c r="KI300" s="228"/>
      <c r="KJ300" s="228"/>
      <c r="KK300" s="228"/>
      <c r="KL300" s="228"/>
      <c r="KM300" s="228"/>
      <c r="KN300" s="228"/>
      <c r="KO300" s="228"/>
      <c r="KP300" s="228"/>
      <c r="KQ300" s="228"/>
      <c r="KR300" s="228"/>
      <c r="KS300" s="228"/>
      <c r="KT300" s="228"/>
      <c r="KU300" s="228"/>
      <c r="KV300" s="228"/>
      <c r="KW300" s="479"/>
    </row>
    <row r="301" spans="1:309" s="226" customFormat="1" ht="21" customHeight="1">
      <c r="A301" s="109"/>
      <c r="B301" s="112">
        <v>295</v>
      </c>
      <c r="C301" s="53"/>
      <c r="D301" s="132" t="str">
        <f t="shared" si="32"/>
        <v/>
      </c>
      <c r="E301" s="132" t="str">
        <f t="shared" si="29"/>
        <v/>
      </c>
      <c r="F301" s="132" t="str">
        <f t="shared" si="30"/>
        <v/>
      </c>
      <c r="G301" s="132" t="str">
        <f t="shared" si="31"/>
        <v/>
      </c>
      <c r="H301" s="213" t="str">
        <f t="shared" si="33"/>
        <v/>
      </c>
      <c r="I301" s="227"/>
      <c r="J301" s="227"/>
      <c r="K301" s="227"/>
      <c r="L301" s="227"/>
      <c r="M301" s="227"/>
      <c r="N301" s="227"/>
      <c r="O301" s="227"/>
      <c r="P301" s="227"/>
      <c r="Q301" s="227"/>
      <c r="R301" s="227"/>
      <c r="S301" s="227"/>
      <c r="T301" s="227"/>
      <c r="U301" s="227"/>
      <c r="V301" s="227"/>
      <c r="W301" s="227"/>
      <c r="X301" s="227"/>
      <c r="Y301" s="227"/>
      <c r="Z301" s="227"/>
      <c r="AA301" s="227"/>
      <c r="AB301" s="227"/>
      <c r="AC301" s="227"/>
      <c r="AD301" s="227"/>
      <c r="AE301" s="227"/>
      <c r="AF301" s="227"/>
      <c r="AG301" s="227"/>
      <c r="AH301" s="227"/>
      <c r="AI301" s="227"/>
      <c r="AJ301" s="227"/>
      <c r="AK301" s="227"/>
      <c r="AL301" s="227"/>
      <c r="AM301" s="227"/>
      <c r="AN301" s="227"/>
      <c r="AO301" s="227"/>
      <c r="AP301" s="227"/>
      <c r="AQ301" s="227"/>
      <c r="AR301" s="227"/>
      <c r="AS301" s="227"/>
      <c r="AT301" s="227"/>
      <c r="AU301" s="227"/>
      <c r="AV301" s="227"/>
      <c r="AW301" s="227"/>
      <c r="AX301" s="227"/>
      <c r="AY301" s="227"/>
      <c r="AZ301" s="227"/>
      <c r="BA301" s="227"/>
      <c r="BB301" s="227"/>
      <c r="BC301" s="227"/>
      <c r="BD301" s="227"/>
      <c r="BE301" s="227"/>
      <c r="BF301" s="227"/>
      <c r="BG301" s="227"/>
      <c r="BH301" s="227"/>
      <c r="BI301" s="227"/>
      <c r="BJ301" s="227"/>
      <c r="BK301" s="227"/>
      <c r="BL301" s="227"/>
      <c r="BM301" s="227"/>
      <c r="BN301" s="227"/>
      <c r="BO301" s="227"/>
      <c r="BP301" s="227"/>
      <c r="BQ301" s="227"/>
      <c r="BR301" s="227"/>
      <c r="BS301" s="227"/>
      <c r="BT301" s="227"/>
      <c r="BU301" s="227"/>
      <c r="BV301" s="227"/>
      <c r="BW301" s="227"/>
      <c r="BX301" s="227"/>
      <c r="BY301" s="227"/>
      <c r="BZ301" s="227"/>
      <c r="CA301" s="227"/>
      <c r="CB301" s="227"/>
      <c r="CC301" s="227"/>
      <c r="CD301" s="227"/>
      <c r="CE301" s="227"/>
      <c r="CF301" s="227"/>
      <c r="CG301" s="227"/>
      <c r="CH301" s="227"/>
      <c r="CI301" s="227"/>
      <c r="CJ301" s="227"/>
      <c r="CK301" s="227"/>
      <c r="CL301" s="227"/>
      <c r="CM301" s="227"/>
      <c r="CN301" s="227"/>
      <c r="CO301" s="227"/>
      <c r="CP301" s="227"/>
      <c r="CQ301" s="227"/>
      <c r="CR301" s="227"/>
      <c r="CS301" s="227"/>
      <c r="CT301" s="227"/>
      <c r="CU301" s="227"/>
      <c r="CV301" s="227"/>
      <c r="CW301" s="227"/>
      <c r="CX301" s="227"/>
      <c r="CY301" s="227"/>
      <c r="CZ301" s="227"/>
      <c r="DA301" s="227"/>
      <c r="DB301" s="227"/>
      <c r="DC301" s="227"/>
      <c r="DD301" s="227"/>
      <c r="DE301" s="227"/>
      <c r="DF301" s="227"/>
      <c r="DG301" s="227"/>
      <c r="DH301" s="227"/>
      <c r="DI301" s="227"/>
      <c r="DJ301" s="227"/>
      <c r="DK301" s="227"/>
      <c r="DL301" s="227"/>
      <c r="DM301" s="227"/>
      <c r="DN301" s="227"/>
      <c r="DO301" s="227"/>
      <c r="DP301" s="227"/>
      <c r="DQ301" s="227"/>
      <c r="DR301" s="227"/>
      <c r="DS301" s="227"/>
      <c r="DT301" s="227"/>
      <c r="DU301" s="227"/>
      <c r="DV301" s="227"/>
      <c r="DW301" s="227"/>
      <c r="DX301" s="227"/>
      <c r="DY301" s="227"/>
      <c r="DZ301" s="227"/>
      <c r="EA301" s="227"/>
      <c r="EB301" s="227"/>
      <c r="EC301" s="227"/>
      <c r="ED301" s="227"/>
      <c r="EE301" s="227"/>
      <c r="EF301" s="227"/>
      <c r="EG301" s="227"/>
      <c r="EH301" s="227"/>
      <c r="EI301" s="227"/>
      <c r="EJ301" s="227"/>
      <c r="EK301" s="227"/>
      <c r="EL301" s="227"/>
      <c r="EM301" s="227"/>
      <c r="EN301" s="227"/>
      <c r="EO301" s="227"/>
      <c r="EP301" s="227"/>
      <c r="EQ301" s="227"/>
      <c r="ER301" s="227"/>
      <c r="ES301" s="227"/>
      <c r="ET301" s="227"/>
      <c r="EU301" s="227"/>
      <c r="EV301" s="227"/>
      <c r="EW301" s="227"/>
      <c r="EX301" s="227"/>
      <c r="EY301" s="227"/>
      <c r="EZ301" s="227"/>
      <c r="FA301" s="227"/>
      <c r="FB301" s="227"/>
      <c r="FC301" s="227"/>
      <c r="FD301" s="227"/>
      <c r="FE301" s="227"/>
      <c r="FF301" s="227"/>
      <c r="FG301" s="227"/>
      <c r="FH301" s="227"/>
      <c r="FI301" s="227"/>
      <c r="FJ301" s="227"/>
      <c r="FK301" s="227"/>
      <c r="FL301" s="227"/>
      <c r="FM301" s="227"/>
      <c r="FN301" s="227"/>
      <c r="FO301" s="227"/>
      <c r="FP301" s="227"/>
      <c r="FQ301" s="227"/>
      <c r="FR301" s="227"/>
      <c r="FS301" s="227"/>
      <c r="FT301" s="227"/>
      <c r="FU301" s="227"/>
      <c r="FV301" s="227"/>
      <c r="FW301" s="227"/>
      <c r="FX301" s="227"/>
      <c r="FY301" s="227"/>
      <c r="FZ301" s="227"/>
      <c r="GA301" s="227"/>
      <c r="GB301" s="227"/>
      <c r="GC301" s="227"/>
      <c r="GD301" s="227"/>
      <c r="GE301" s="227"/>
      <c r="GF301" s="227"/>
      <c r="GG301" s="227"/>
      <c r="GH301" s="227"/>
      <c r="GI301" s="227"/>
      <c r="GJ301" s="227"/>
      <c r="GK301" s="227"/>
      <c r="GL301" s="227"/>
      <c r="GM301" s="227"/>
      <c r="GN301" s="227"/>
      <c r="GO301" s="227"/>
      <c r="GP301" s="227"/>
      <c r="GQ301" s="227"/>
      <c r="GR301" s="227"/>
      <c r="GS301" s="227"/>
      <c r="GT301" s="227"/>
      <c r="GU301" s="227"/>
      <c r="GV301" s="227"/>
      <c r="GW301" s="227"/>
      <c r="GX301" s="227"/>
      <c r="GY301" s="227"/>
      <c r="GZ301" s="227"/>
      <c r="HA301" s="227"/>
      <c r="HB301" s="227"/>
      <c r="HC301" s="227"/>
      <c r="HD301" s="227"/>
      <c r="HE301" s="227"/>
      <c r="HF301" s="227"/>
      <c r="HG301" s="227"/>
      <c r="HH301" s="227"/>
      <c r="HI301" s="227"/>
      <c r="HJ301" s="227"/>
      <c r="HK301" s="227"/>
      <c r="HL301" s="227"/>
      <c r="HM301" s="227"/>
      <c r="HN301" s="227"/>
      <c r="HO301" s="227"/>
      <c r="HP301" s="227"/>
      <c r="HQ301" s="227"/>
      <c r="HR301" s="227"/>
      <c r="HS301" s="227"/>
      <c r="HT301" s="227"/>
      <c r="HU301" s="227"/>
      <c r="HV301" s="227"/>
      <c r="HW301" s="227"/>
      <c r="HX301" s="227"/>
      <c r="HY301" s="227"/>
      <c r="HZ301" s="227"/>
      <c r="IA301" s="227"/>
      <c r="IB301" s="227"/>
      <c r="IC301" s="227"/>
      <c r="ID301" s="227"/>
      <c r="IE301" s="227"/>
      <c r="IF301" s="227"/>
      <c r="IG301" s="227"/>
      <c r="IH301" s="227"/>
      <c r="II301" s="227"/>
      <c r="IJ301" s="227"/>
      <c r="IK301" s="227"/>
      <c r="IL301" s="227"/>
      <c r="IM301" s="227"/>
      <c r="IN301" s="227"/>
      <c r="IO301" s="227"/>
      <c r="IP301" s="227"/>
      <c r="IQ301" s="227"/>
      <c r="IR301" s="227"/>
      <c r="IS301" s="227"/>
      <c r="IT301" s="227"/>
      <c r="IU301" s="227"/>
      <c r="IV301" s="227"/>
      <c r="IW301" s="227"/>
      <c r="IX301" s="227"/>
      <c r="IY301" s="227"/>
      <c r="IZ301" s="227"/>
      <c r="JA301" s="227"/>
      <c r="JB301" s="227"/>
      <c r="JC301" s="227"/>
      <c r="JD301" s="227"/>
      <c r="JE301" s="227"/>
      <c r="JF301" s="227"/>
      <c r="JG301" s="227"/>
      <c r="JH301" s="227"/>
      <c r="JI301" s="227"/>
      <c r="JJ301" s="227"/>
      <c r="JK301" s="227"/>
      <c r="JL301" s="227"/>
      <c r="JM301" s="227"/>
      <c r="JN301" s="227"/>
      <c r="JO301" s="227"/>
      <c r="JP301" s="227"/>
      <c r="JQ301" s="227"/>
      <c r="JR301" s="227"/>
      <c r="JS301" s="227"/>
      <c r="JT301" s="227"/>
      <c r="JU301" s="227"/>
      <c r="JV301" s="227"/>
      <c r="JW301" s="227"/>
      <c r="JX301" s="227"/>
      <c r="JY301" s="227"/>
      <c r="JZ301" s="227"/>
      <c r="KA301" s="227"/>
      <c r="KB301" s="227"/>
      <c r="KC301" s="227"/>
      <c r="KD301" s="227"/>
      <c r="KE301" s="227"/>
      <c r="KF301" s="227"/>
      <c r="KG301" s="227"/>
      <c r="KH301" s="227"/>
      <c r="KI301" s="227"/>
      <c r="KJ301" s="227"/>
      <c r="KK301" s="227"/>
      <c r="KL301" s="227"/>
      <c r="KM301" s="227"/>
      <c r="KN301" s="227"/>
      <c r="KO301" s="227"/>
      <c r="KP301" s="227"/>
      <c r="KQ301" s="227"/>
      <c r="KR301" s="227"/>
      <c r="KS301" s="227"/>
      <c r="KT301" s="227"/>
      <c r="KU301" s="227"/>
      <c r="KV301" s="227"/>
      <c r="KW301" s="479"/>
    </row>
    <row r="302" spans="1:309" s="226" customFormat="1" ht="21" customHeight="1" thickBot="1">
      <c r="A302" s="109"/>
      <c r="B302" s="112">
        <v>296</v>
      </c>
      <c r="C302" s="116"/>
      <c r="D302" s="136" t="str">
        <f t="shared" si="32"/>
        <v/>
      </c>
      <c r="E302" s="138" t="str">
        <f t="shared" si="29"/>
        <v/>
      </c>
      <c r="F302" s="138" t="str">
        <f t="shared" si="30"/>
        <v/>
      </c>
      <c r="G302" s="138" t="str">
        <f t="shared" si="31"/>
        <v/>
      </c>
      <c r="H302" s="138" t="str">
        <f t="shared" si="33"/>
        <v/>
      </c>
      <c r="I302" s="228"/>
      <c r="J302" s="228"/>
      <c r="K302" s="228"/>
      <c r="L302" s="228"/>
      <c r="M302" s="228"/>
      <c r="N302" s="228"/>
      <c r="O302" s="228"/>
      <c r="P302" s="228"/>
      <c r="Q302" s="228"/>
      <c r="R302" s="228"/>
      <c r="S302" s="228"/>
      <c r="T302" s="228"/>
      <c r="U302" s="228"/>
      <c r="V302" s="228"/>
      <c r="W302" s="228"/>
      <c r="X302" s="228"/>
      <c r="Y302" s="228"/>
      <c r="Z302" s="228"/>
      <c r="AA302" s="228"/>
      <c r="AB302" s="228"/>
      <c r="AC302" s="228"/>
      <c r="AD302" s="228"/>
      <c r="AE302" s="228"/>
      <c r="AF302" s="228"/>
      <c r="AG302" s="228"/>
      <c r="AH302" s="228"/>
      <c r="AI302" s="228"/>
      <c r="AJ302" s="228"/>
      <c r="AK302" s="228"/>
      <c r="AL302" s="228"/>
      <c r="AM302" s="228"/>
      <c r="AN302" s="228"/>
      <c r="AO302" s="228"/>
      <c r="AP302" s="228"/>
      <c r="AQ302" s="228"/>
      <c r="AR302" s="228"/>
      <c r="AS302" s="228"/>
      <c r="AT302" s="228"/>
      <c r="AU302" s="228"/>
      <c r="AV302" s="228"/>
      <c r="AW302" s="228"/>
      <c r="AX302" s="228"/>
      <c r="AY302" s="228"/>
      <c r="AZ302" s="228"/>
      <c r="BA302" s="228"/>
      <c r="BB302" s="228"/>
      <c r="BC302" s="228"/>
      <c r="BD302" s="228"/>
      <c r="BE302" s="228"/>
      <c r="BF302" s="228"/>
      <c r="BG302" s="228"/>
      <c r="BH302" s="228"/>
      <c r="BI302" s="228"/>
      <c r="BJ302" s="228"/>
      <c r="BK302" s="228"/>
      <c r="BL302" s="228"/>
      <c r="BM302" s="228"/>
      <c r="BN302" s="228"/>
      <c r="BO302" s="228"/>
      <c r="BP302" s="228"/>
      <c r="BQ302" s="228"/>
      <c r="BR302" s="228"/>
      <c r="BS302" s="228"/>
      <c r="BT302" s="228"/>
      <c r="BU302" s="228"/>
      <c r="BV302" s="228"/>
      <c r="BW302" s="228"/>
      <c r="BX302" s="228"/>
      <c r="BY302" s="228"/>
      <c r="BZ302" s="228"/>
      <c r="CA302" s="228"/>
      <c r="CB302" s="228"/>
      <c r="CC302" s="228"/>
      <c r="CD302" s="228"/>
      <c r="CE302" s="228"/>
      <c r="CF302" s="228"/>
      <c r="CG302" s="228"/>
      <c r="CH302" s="228"/>
      <c r="CI302" s="228"/>
      <c r="CJ302" s="228"/>
      <c r="CK302" s="228"/>
      <c r="CL302" s="228"/>
      <c r="CM302" s="228"/>
      <c r="CN302" s="228"/>
      <c r="CO302" s="228"/>
      <c r="CP302" s="228"/>
      <c r="CQ302" s="228"/>
      <c r="CR302" s="228"/>
      <c r="CS302" s="228"/>
      <c r="CT302" s="228"/>
      <c r="CU302" s="228"/>
      <c r="CV302" s="228"/>
      <c r="CW302" s="228"/>
      <c r="CX302" s="228"/>
      <c r="CY302" s="228"/>
      <c r="CZ302" s="228"/>
      <c r="DA302" s="228"/>
      <c r="DB302" s="228"/>
      <c r="DC302" s="228"/>
      <c r="DD302" s="228"/>
      <c r="DE302" s="228"/>
      <c r="DF302" s="228"/>
      <c r="DG302" s="228"/>
      <c r="DH302" s="228"/>
      <c r="DI302" s="228"/>
      <c r="DJ302" s="228"/>
      <c r="DK302" s="228"/>
      <c r="DL302" s="228"/>
      <c r="DM302" s="228"/>
      <c r="DN302" s="228"/>
      <c r="DO302" s="228"/>
      <c r="DP302" s="228"/>
      <c r="DQ302" s="228"/>
      <c r="DR302" s="228"/>
      <c r="DS302" s="228"/>
      <c r="DT302" s="228"/>
      <c r="DU302" s="228"/>
      <c r="DV302" s="228"/>
      <c r="DW302" s="228"/>
      <c r="DX302" s="228"/>
      <c r="DY302" s="228"/>
      <c r="DZ302" s="228"/>
      <c r="EA302" s="228"/>
      <c r="EB302" s="228"/>
      <c r="EC302" s="228"/>
      <c r="ED302" s="228"/>
      <c r="EE302" s="228"/>
      <c r="EF302" s="228"/>
      <c r="EG302" s="228"/>
      <c r="EH302" s="228"/>
      <c r="EI302" s="228"/>
      <c r="EJ302" s="228"/>
      <c r="EK302" s="228"/>
      <c r="EL302" s="228"/>
      <c r="EM302" s="228"/>
      <c r="EN302" s="228"/>
      <c r="EO302" s="228"/>
      <c r="EP302" s="228"/>
      <c r="EQ302" s="228"/>
      <c r="ER302" s="228"/>
      <c r="ES302" s="228"/>
      <c r="ET302" s="228"/>
      <c r="EU302" s="228"/>
      <c r="EV302" s="228"/>
      <c r="EW302" s="228"/>
      <c r="EX302" s="228"/>
      <c r="EY302" s="228"/>
      <c r="EZ302" s="228"/>
      <c r="FA302" s="228"/>
      <c r="FB302" s="228"/>
      <c r="FC302" s="228"/>
      <c r="FD302" s="228"/>
      <c r="FE302" s="228"/>
      <c r="FF302" s="228"/>
      <c r="FG302" s="228"/>
      <c r="FH302" s="228"/>
      <c r="FI302" s="228"/>
      <c r="FJ302" s="228"/>
      <c r="FK302" s="228"/>
      <c r="FL302" s="228"/>
      <c r="FM302" s="228"/>
      <c r="FN302" s="228"/>
      <c r="FO302" s="228"/>
      <c r="FP302" s="228"/>
      <c r="FQ302" s="228"/>
      <c r="FR302" s="228"/>
      <c r="FS302" s="228"/>
      <c r="FT302" s="228"/>
      <c r="FU302" s="228"/>
      <c r="FV302" s="228"/>
      <c r="FW302" s="228"/>
      <c r="FX302" s="228"/>
      <c r="FY302" s="228"/>
      <c r="FZ302" s="228"/>
      <c r="GA302" s="228"/>
      <c r="GB302" s="228"/>
      <c r="GC302" s="228"/>
      <c r="GD302" s="228"/>
      <c r="GE302" s="228"/>
      <c r="GF302" s="228"/>
      <c r="GG302" s="228"/>
      <c r="GH302" s="228"/>
      <c r="GI302" s="228"/>
      <c r="GJ302" s="228"/>
      <c r="GK302" s="228"/>
      <c r="GL302" s="228"/>
      <c r="GM302" s="228"/>
      <c r="GN302" s="228"/>
      <c r="GO302" s="228"/>
      <c r="GP302" s="228"/>
      <c r="GQ302" s="228"/>
      <c r="GR302" s="228"/>
      <c r="GS302" s="228"/>
      <c r="GT302" s="228"/>
      <c r="GU302" s="228"/>
      <c r="GV302" s="228"/>
      <c r="GW302" s="228"/>
      <c r="GX302" s="228"/>
      <c r="GY302" s="228"/>
      <c r="GZ302" s="228"/>
      <c r="HA302" s="228"/>
      <c r="HB302" s="228"/>
      <c r="HC302" s="228"/>
      <c r="HD302" s="228"/>
      <c r="HE302" s="228"/>
      <c r="HF302" s="228"/>
      <c r="HG302" s="228"/>
      <c r="HH302" s="228"/>
      <c r="HI302" s="228"/>
      <c r="HJ302" s="228"/>
      <c r="HK302" s="228"/>
      <c r="HL302" s="228"/>
      <c r="HM302" s="228"/>
      <c r="HN302" s="228"/>
      <c r="HO302" s="228"/>
      <c r="HP302" s="228"/>
      <c r="HQ302" s="228"/>
      <c r="HR302" s="228"/>
      <c r="HS302" s="228"/>
      <c r="HT302" s="228"/>
      <c r="HU302" s="228"/>
      <c r="HV302" s="228"/>
      <c r="HW302" s="228"/>
      <c r="HX302" s="228"/>
      <c r="HY302" s="228"/>
      <c r="HZ302" s="228"/>
      <c r="IA302" s="228"/>
      <c r="IB302" s="228"/>
      <c r="IC302" s="228"/>
      <c r="ID302" s="228"/>
      <c r="IE302" s="228"/>
      <c r="IF302" s="228"/>
      <c r="IG302" s="228"/>
      <c r="IH302" s="228"/>
      <c r="II302" s="228"/>
      <c r="IJ302" s="228"/>
      <c r="IK302" s="228"/>
      <c r="IL302" s="228"/>
      <c r="IM302" s="228"/>
      <c r="IN302" s="228"/>
      <c r="IO302" s="228"/>
      <c r="IP302" s="228"/>
      <c r="IQ302" s="228"/>
      <c r="IR302" s="228"/>
      <c r="IS302" s="228"/>
      <c r="IT302" s="228"/>
      <c r="IU302" s="228"/>
      <c r="IV302" s="228"/>
      <c r="IW302" s="228"/>
      <c r="IX302" s="228"/>
      <c r="IY302" s="228"/>
      <c r="IZ302" s="228"/>
      <c r="JA302" s="228"/>
      <c r="JB302" s="228"/>
      <c r="JC302" s="228"/>
      <c r="JD302" s="228"/>
      <c r="JE302" s="228"/>
      <c r="JF302" s="228"/>
      <c r="JG302" s="228"/>
      <c r="JH302" s="228"/>
      <c r="JI302" s="228"/>
      <c r="JJ302" s="228"/>
      <c r="JK302" s="228"/>
      <c r="JL302" s="228"/>
      <c r="JM302" s="228"/>
      <c r="JN302" s="228"/>
      <c r="JO302" s="228"/>
      <c r="JP302" s="228"/>
      <c r="JQ302" s="228"/>
      <c r="JR302" s="228"/>
      <c r="JS302" s="228"/>
      <c r="JT302" s="228"/>
      <c r="JU302" s="228"/>
      <c r="JV302" s="228"/>
      <c r="JW302" s="228"/>
      <c r="JX302" s="228"/>
      <c r="JY302" s="228"/>
      <c r="JZ302" s="228"/>
      <c r="KA302" s="228"/>
      <c r="KB302" s="228"/>
      <c r="KC302" s="228"/>
      <c r="KD302" s="228"/>
      <c r="KE302" s="228"/>
      <c r="KF302" s="228"/>
      <c r="KG302" s="228"/>
      <c r="KH302" s="228"/>
      <c r="KI302" s="228"/>
      <c r="KJ302" s="228"/>
      <c r="KK302" s="228"/>
      <c r="KL302" s="228"/>
      <c r="KM302" s="228"/>
      <c r="KN302" s="228"/>
      <c r="KO302" s="228"/>
      <c r="KP302" s="228"/>
      <c r="KQ302" s="228"/>
      <c r="KR302" s="228"/>
      <c r="KS302" s="228"/>
      <c r="KT302" s="228"/>
      <c r="KU302" s="228"/>
      <c r="KV302" s="228"/>
      <c r="KW302" s="479"/>
    </row>
    <row r="303" spans="1:309" s="226" customFormat="1" ht="21" customHeight="1">
      <c r="A303" s="109"/>
      <c r="B303" s="112">
        <v>297</v>
      </c>
      <c r="C303" s="53"/>
      <c r="D303" s="132" t="str">
        <f t="shared" si="32"/>
        <v/>
      </c>
      <c r="E303" s="132" t="str">
        <f t="shared" si="29"/>
        <v/>
      </c>
      <c r="F303" s="132" t="str">
        <f t="shared" si="30"/>
        <v/>
      </c>
      <c r="G303" s="132" t="str">
        <f t="shared" si="31"/>
        <v/>
      </c>
      <c r="H303" s="213" t="str">
        <f t="shared" si="33"/>
        <v/>
      </c>
      <c r="I303" s="227"/>
      <c r="J303" s="227"/>
      <c r="K303" s="227"/>
      <c r="L303" s="227"/>
      <c r="M303" s="227"/>
      <c r="N303" s="227"/>
      <c r="O303" s="227"/>
      <c r="P303" s="227"/>
      <c r="Q303" s="227"/>
      <c r="R303" s="227"/>
      <c r="S303" s="227"/>
      <c r="T303" s="227"/>
      <c r="U303" s="227"/>
      <c r="V303" s="227"/>
      <c r="W303" s="227"/>
      <c r="X303" s="227"/>
      <c r="Y303" s="227"/>
      <c r="Z303" s="227"/>
      <c r="AA303" s="227"/>
      <c r="AB303" s="227"/>
      <c r="AC303" s="227"/>
      <c r="AD303" s="227"/>
      <c r="AE303" s="227"/>
      <c r="AF303" s="227"/>
      <c r="AG303" s="227"/>
      <c r="AH303" s="227"/>
      <c r="AI303" s="227"/>
      <c r="AJ303" s="227"/>
      <c r="AK303" s="227"/>
      <c r="AL303" s="227"/>
      <c r="AM303" s="227"/>
      <c r="AN303" s="227"/>
      <c r="AO303" s="227"/>
      <c r="AP303" s="227"/>
      <c r="AQ303" s="227"/>
      <c r="AR303" s="227"/>
      <c r="AS303" s="227"/>
      <c r="AT303" s="227"/>
      <c r="AU303" s="227"/>
      <c r="AV303" s="227"/>
      <c r="AW303" s="227"/>
      <c r="AX303" s="227"/>
      <c r="AY303" s="227"/>
      <c r="AZ303" s="227"/>
      <c r="BA303" s="227"/>
      <c r="BB303" s="227"/>
      <c r="BC303" s="227"/>
      <c r="BD303" s="227"/>
      <c r="BE303" s="227"/>
      <c r="BF303" s="227"/>
      <c r="BG303" s="227"/>
      <c r="BH303" s="227"/>
      <c r="BI303" s="227"/>
      <c r="BJ303" s="227"/>
      <c r="BK303" s="227"/>
      <c r="BL303" s="227"/>
      <c r="BM303" s="227"/>
      <c r="BN303" s="227"/>
      <c r="BO303" s="227"/>
      <c r="BP303" s="227"/>
      <c r="BQ303" s="227"/>
      <c r="BR303" s="227"/>
      <c r="BS303" s="227"/>
      <c r="BT303" s="227"/>
      <c r="BU303" s="227"/>
      <c r="BV303" s="227"/>
      <c r="BW303" s="227"/>
      <c r="BX303" s="227"/>
      <c r="BY303" s="227"/>
      <c r="BZ303" s="227"/>
      <c r="CA303" s="227"/>
      <c r="CB303" s="227"/>
      <c r="CC303" s="227"/>
      <c r="CD303" s="227"/>
      <c r="CE303" s="227"/>
      <c r="CF303" s="227"/>
      <c r="CG303" s="227"/>
      <c r="CH303" s="227"/>
      <c r="CI303" s="227"/>
      <c r="CJ303" s="227"/>
      <c r="CK303" s="227"/>
      <c r="CL303" s="227"/>
      <c r="CM303" s="227"/>
      <c r="CN303" s="227"/>
      <c r="CO303" s="227"/>
      <c r="CP303" s="227"/>
      <c r="CQ303" s="227"/>
      <c r="CR303" s="227"/>
      <c r="CS303" s="227"/>
      <c r="CT303" s="227"/>
      <c r="CU303" s="227"/>
      <c r="CV303" s="227"/>
      <c r="CW303" s="227"/>
      <c r="CX303" s="227"/>
      <c r="CY303" s="227"/>
      <c r="CZ303" s="227"/>
      <c r="DA303" s="227"/>
      <c r="DB303" s="227"/>
      <c r="DC303" s="227"/>
      <c r="DD303" s="227"/>
      <c r="DE303" s="227"/>
      <c r="DF303" s="227"/>
      <c r="DG303" s="227"/>
      <c r="DH303" s="227"/>
      <c r="DI303" s="227"/>
      <c r="DJ303" s="227"/>
      <c r="DK303" s="227"/>
      <c r="DL303" s="227"/>
      <c r="DM303" s="227"/>
      <c r="DN303" s="227"/>
      <c r="DO303" s="227"/>
      <c r="DP303" s="227"/>
      <c r="DQ303" s="227"/>
      <c r="DR303" s="227"/>
      <c r="DS303" s="227"/>
      <c r="DT303" s="227"/>
      <c r="DU303" s="227"/>
      <c r="DV303" s="227"/>
      <c r="DW303" s="227"/>
      <c r="DX303" s="227"/>
      <c r="DY303" s="227"/>
      <c r="DZ303" s="227"/>
      <c r="EA303" s="227"/>
      <c r="EB303" s="227"/>
      <c r="EC303" s="227"/>
      <c r="ED303" s="227"/>
      <c r="EE303" s="227"/>
      <c r="EF303" s="227"/>
      <c r="EG303" s="227"/>
      <c r="EH303" s="227"/>
      <c r="EI303" s="227"/>
      <c r="EJ303" s="227"/>
      <c r="EK303" s="227"/>
      <c r="EL303" s="227"/>
      <c r="EM303" s="227"/>
      <c r="EN303" s="227"/>
      <c r="EO303" s="227"/>
      <c r="EP303" s="227"/>
      <c r="EQ303" s="227"/>
      <c r="ER303" s="227"/>
      <c r="ES303" s="227"/>
      <c r="ET303" s="227"/>
      <c r="EU303" s="227"/>
      <c r="EV303" s="227"/>
      <c r="EW303" s="227"/>
      <c r="EX303" s="227"/>
      <c r="EY303" s="227"/>
      <c r="EZ303" s="227"/>
      <c r="FA303" s="227"/>
      <c r="FB303" s="227"/>
      <c r="FC303" s="227"/>
      <c r="FD303" s="227"/>
      <c r="FE303" s="227"/>
      <c r="FF303" s="227"/>
      <c r="FG303" s="227"/>
      <c r="FH303" s="227"/>
      <c r="FI303" s="227"/>
      <c r="FJ303" s="227"/>
      <c r="FK303" s="227"/>
      <c r="FL303" s="227"/>
      <c r="FM303" s="227"/>
      <c r="FN303" s="227"/>
      <c r="FO303" s="227"/>
      <c r="FP303" s="227"/>
      <c r="FQ303" s="227"/>
      <c r="FR303" s="227"/>
      <c r="FS303" s="227"/>
      <c r="FT303" s="227"/>
      <c r="FU303" s="227"/>
      <c r="FV303" s="227"/>
      <c r="FW303" s="227"/>
      <c r="FX303" s="227"/>
      <c r="FY303" s="227"/>
      <c r="FZ303" s="227"/>
      <c r="GA303" s="227"/>
      <c r="GB303" s="227"/>
      <c r="GC303" s="227"/>
      <c r="GD303" s="227"/>
      <c r="GE303" s="227"/>
      <c r="GF303" s="227"/>
      <c r="GG303" s="227"/>
      <c r="GH303" s="227"/>
      <c r="GI303" s="227"/>
      <c r="GJ303" s="227"/>
      <c r="GK303" s="227"/>
      <c r="GL303" s="227"/>
      <c r="GM303" s="227"/>
      <c r="GN303" s="227"/>
      <c r="GO303" s="227"/>
      <c r="GP303" s="227"/>
      <c r="GQ303" s="227"/>
      <c r="GR303" s="227"/>
      <c r="GS303" s="227"/>
      <c r="GT303" s="227"/>
      <c r="GU303" s="227"/>
      <c r="GV303" s="227"/>
      <c r="GW303" s="227"/>
      <c r="GX303" s="227"/>
      <c r="GY303" s="227"/>
      <c r="GZ303" s="227"/>
      <c r="HA303" s="227"/>
      <c r="HB303" s="227"/>
      <c r="HC303" s="227"/>
      <c r="HD303" s="227"/>
      <c r="HE303" s="227"/>
      <c r="HF303" s="227"/>
      <c r="HG303" s="227"/>
      <c r="HH303" s="227"/>
      <c r="HI303" s="227"/>
      <c r="HJ303" s="227"/>
      <c r="HK303" s="227"/>
      <c r="HL303" s="227"/>
      <c r="HM303" s="227"/>
      <c r="HN303" s="227"/>
      <c r="HO303" s="227"/>
      <c r="HP303" s="227"/>
      <c r="HQ303" s="227"/>
      <c r="HR303" s="227"/>
      <c r="HS303" s="227"/>
      <c r="HT303" s="227"/>
      <c r="HU303" s="227"/>
      <c r="HV303" s="227"/>
      <c r="HW303" s="227"/>
      <c r="HX303" s="227"/>
      <c r="HY303" s="227"/>
      <c r="HZ303" s="227"/>
      <c r="IA303" s="227"/>
      <c r="IB303" s="227"/>
      <c r="IC303" s="227"/>
      <c r="ID303" s="227"/>
      <c r="IE303" s="227"/>
      <c r="IF303" s="227"/>
      <c r="IG303" s="227"/>
      <c r="IH303" s="227"/>
      <c r="II303" s="227"/>
      <c r="IJ303" s="227"/>
      <c r="IK303" s="227"/>
      <c r="IL303" s="227"/>
      <c r="IM303" s="227"/>
      <c r="IN303" s="227"/>
      <c r="IO303" s="227"/>
      <c r="IP303" s="227"/>
      <c r="IQ303" s="227"/>
      <c r="IR303" s="227"/>
      <c r="IS303" s="227"/>
      <c r="IT303" s="227"/>
      <c r="IU303" s="227"/>
      <c r="IV303" s="227"/>
      <c r="IW303" s="227"/>
      <c r="IX303" s="227"/>
      <c r="IY303" s="227"/>
      <c r="IZ303" s="227"/>
      <c r="JA303" s="227"/>
      <c r="JB303" s="227"/>
      <c r="JC303" s="227"/>
      <c r="JD303" s="227"/>
      <c r="JE303" s="227"/>
      <c r="JF303" s="227"/>
      <c r="JG303" s="227"/>
      <c r="JH303" s="227"/>
      <c r="JI303" s="227"/>
      <c r="JJ303" s="227"/>
      <c r="JK303" s="227"/>
      <c r="JL303" s="227"/>
      <c r="JM303" s="227"/>
      <c r="JN303" s="227"/>
      <c r="JO303" s="227"/>
      <c r="JP303" s="227"/>
      <c r="JQ303" s="227"/>
      <c r="JR303" s="227"/>
      <c r="JS303" s="227"/>
      <c r="JT303" s="227"/>
      <c r="JU303" s="227"/>
      <c r="JV303" s="227"/>
      <c r="JW303" s="227"/>
      <c r="JX303" s="227"/>
      <c r="JY303" s="227"/>
      <c r="JZ303" s="227"/>
      <c r="KA303" s="227"/>
      <c r="KB303" s="227"/>
      <c r="KC303" s="227"/>
      <c r="KD303" s="227"/>
      <c r="KE303" s="227"/>
      <c r="KF303" s="227"/>
      <c r="KG303" s="227"/>
      <c r="KH303" s="227"/>
      <c r="KI303" s="227"/>
      <c r="KJ303" s="227"/>
      <c r="KK303" s="227"/>
      <c r="KL303" s="227"/>
      <c r="KM303" s="227"/>
      <c r="KN303" s="227"/>
      <c r="KO303" s="227"/>
      <c r="KP303" s="227"/>
      <c r="KQ303" s="227"/>
      <c r="KR303" s="227"/>
      <c r="KS303" s="227"/>
      <c r="KT303" s="227"/>
      <c r="KU303" s="227"/>
      <c r="KV303" s="227"/>
      <c r="KW303" s="479"/>
    </row>
    <row r="304" spans="1:309" s="226" customFormat="1" ht="21" customHeight="1" thickBot="1">
      <c r="A304" s="109"/>
      <c r="B304" s="112">
        <v>298</v>
      </c>
      <c r="C304" s="116"/>
      <c r="D304" s="136" t="str">
        <f t="shared" si="32"/>
        <v/>
      </c>
      <c r="E304" s="138" t="str">
        <f t="shared" si="29"/>
        <v/>
      </c>
      <c r="F304" s="138" t="str">
        <f t="shared" si="30"/>
        <v/>
      </c>
      <c r="G304" s="138" t="str">
        <f t="shared" si="31"/>
        <v/>
      </c>
      <c r="H304" s="138" t="str">
        <f t="shared" si="33"/>
        <v/>
      </c>
      <c r="I304" s="228"/>
      <c r="J304" s="228"/>
      <c r="K304" s="228"/>
      <c r="L304" s="228"/>
      <c r="M304" s="228"/>
      <c r="N304" s="228"/>
      <c r="O304" s="228"/>
      <c r="P304" s="228"/>
      <c r="Q304" s="228"/>
      <c r="R304" s="228"/>
      <c r="S304" s="228"/>
      <c r="T304" s="228"/>
      <c r="U304" s="228"/>
      <c r="V304" s="228"/>
      <c r="W304" s="228"/>
      <c r="X304" s="228"/>
      <c r="Y304" s="228"/>
      <c r="Z304" s="228"/>
      <c r="AA304" s="228"/>
      <c r="AB304" s="228"/>
      <c r="AC304" s="228"/>
      <c r="AD304" s="228"/>
      <c r="AE304" s="228"/>
      <c r="AF304" s="228"/>
      <c r="AG304" s="228"/>
      <c r="AH304" s="228"/>
      <c r="AI304" s="228"/>
      <c r="AJ304" s="228"/>
      <c r="AK304" s="228"/>
      <c r="AL304" s="228"/>
      <c r="AM304" s="228"/>
      <c r="AN304" s="228"/>
      <c r="AO304" s="228"/>
      <c r="AP304" s="228"/>
      <c r="AQ304" s="228"/>
      <c r="AR304" s="228"/>
      <c r="AS304" s="228"/>
      <c r="AT304" s="228"/>
      <c r="AU304" s="228"/>
      <c r="AV304" s="228"/>
      <c r="AW304" s="228"/>
      <c r="AX304" s="228"/>
      <c r="AY304" s="228"/>
      <c r="AZ304" s="228"/>
      <c r="BA304" s="228"/>
      <c r="BB304" s="228"/>
      <c r="BC304" s="228"/>
      <c r="BD304" s="228"/>
      <c r="BE304" s="228"/>
      <c r="BF304" s="228"/>
      <c r="BG304" s="228"/>
      <c r="BH304" s="228"/>
      <c r="BI304" s="228"/>
      <c r="BJ304" s="228"/>
      <c r="BK304" s="228"/>
      <c r="BL304" s="228"/>
      <c r="BM304" s="228"/>
      <c r="BN304" s="228"/>
      <c r="BO304" s="228"/>
      <c r="BP304" s="228"/>
      <c r="BQ304" s="228"/>
      <c r="BR304" s="228"/>
      <c r="BS304" s="228"/>
      <c r="BT304" s="228"/>
      <c r="BU304" s="228"/>
      <c r="BV304" s="228"/>
      <c r="BW304" s="228"/>
      <c r="BX304" s="228"/>
      <c r="BY304" s="228"/>
      <c r="BZ304" s="228"/>
      <c r="CA304" s="228"/>
      <c r="CB304" s="228"/>
      <c r="CC304" s="228"/>
      <c r="CD304" s="228"/>
      <c r="CE304" s="228"/>
      <c r="CF304" s="228"/>
      <c r="CG304" s="228"/>
      <c r="CH304" s="228"/>
      <c r="CI304" s="228"/>
      <c r="CJ304" s="228"/>
      <c r="CK304" s="228"/>
      <c r="CL304" s="228"/>
      <c r="CM304" s="228"/>
      <c r="CN304" s="228"/>
      <c r="CO304" s="228"/>
      <c r="CP304" s="228"/>
      <c r="CQ304" s="228"/>
      <c r="CR304" s="228"/>
      <c r="CS304" s="228"/>
      <c r="CT304" s="228"/>
      <c r="CU304" s="228"/>
      <c r="CV304" s="228"/>
      <c r="CW304" s="228"/>
      <c r="CX304" s="228"/>
      <c r="CY304" s="228"/>
      <c r="CZ304" s="228"/>
      <c r="DA304" s="228"/>
      <c r="DB304" s="228"/>
      <c r="DC304" s="228"/>
      <c r="DD304" s="228"/>
      <c r="DE304" s="228"/>
      <c r="DF304" s="228"/>
      <c r="DG304" s="228"/>
      <c r="DH304" s="228"/>
      <c r="DI304" s="228"/>
      <c r="DJ304" s="228"/>
      <c r="DK304" s="228"/>
      <c r="DL304" s="228"/>
      <c r="DM304" s="228"/>
      <c r="DN304" s="228"/>
      <c r="DO304" s="228"/>
      <c r="DP304" s="228"/>
      <c r="DQ304" s="228"/>
      <c r="DR304" s="228"/>
      <c r="DS304" s="228"/>
      <c r="DT304" s="228"/>
      <c r="DU304" s="228"/>
      <c r="DV304" s="228"/>
      <c r="DW304" s="228"/>
      <c r="DX304" s="228"/>
      <c r="DY304" s="228"/>
      <c r="DZ304" s="228"/>
      <c r="EA304" s="228"/>
      <c r="EB304" s="228"/>
      <c r="EC304" s="228"/>
      <c r="ED304" s="228"/>
      <c r="EE304" s="228"/>
      <c r="EF304" s="228"/>
      <c r="EG304" s="228"/>
      <c r="EH304" s="228"/>
      <c r="EI304" s="228"/>
      <c r="EJ304" s="228"/>
      <c r="EK304" s="228"/>
      <c r="EL304" s="228"/>
      <c r="EM304" s="228"/>
      <c r="EN304" s="228"/>
      <c r="EO304" s="228"/>
      <c r="EP304" s="228"/>
      <c r="EQ304" s="228"/>
      <c r="ER304" s="228"/>
      <c r="ES304" s="228"/>
      <c r="ET304" s="228"/>
      <c r="EU304" s="228"/>
      <c r="EV304" s="228"/>
      <c r="EW304" s="228"/>
      <c r="EX304" s="228"/>
      <c r="EY304" s="228"/>
      <c r="EZ304" s="228"/>
      <c r="FA304" s="228"/>
      <c r="FB304" s="228"/>
      <c r="FC304" s="228"/>
      <c r="FD304" s="228"/>
      <c r="FE304" s="228"/>
      <c r="FF304" s="228"/>
      <c r="FG304" s="228"/>
      <c r="FH304" s="228"/>
      <c r="FI304" s="228"/>
      <c r="FJ304" s="228"/>
      <c r="FK304" s="228"/>
      <c r="FL304" s="228"/>
      <c r="FM304" s="228"/>
      <c r="FN304" s="228"/>
      <c r="FO304" s="228"/>
      <c r="FP304" s="228"/>
      <c r="FQ304" s="228"/>
      <c r="FR304" s="228"/>
      <c r="FS304" s="228"/>
      <c r="FT304" s="228"/>
      <c r="FU304" s="228"/>
      <c r="FV304" s="228"/>
      <c r="FW304" s="228"/>
      <c r="FX304" s="228"/>
      <c r="FY304" s="228"/>
      <c r="FZ304" s="228"/>
      <c r="GA304" s="228"/>
      <c r="GB304" s="228"/>
      <c r="GC304" s="228"/>
      <c r="GD304" s="228"/>
      <c r="GE304" s="228"/>
      <c r="GF304" s="228"/>
      <c r="GG304" s="228"/>
      <c r="GH304" s="228"/>
      <c r="GI304" s="228"/>
      <c r="GJ304" s="228"/>
      <c r="GK304" s="228"/>
      <c r="GL304" s="228"/>
      <c r="GM304" s="228"/>
      <c r="GN304" s="228"/>
      <c r="GO304" s="228"/>
      <c r="GP304" s="228"/>
      <c r="GQ304" s="228"/>
      <c r="GR304" s="228"/>
      <c r="GS304" s="228"/>
      <c r="GT304" s="228"/>
      <c r="GU304" s="228"/>
      <c r="GV304" s="228"/>
      <c r="GW304" s="228"/>
      <c r="GX304" s="228"/>
      <c r="GY304" s="228"/>
      <c r="GZ304" s="228"/>
      <c r="HA304" s="228"/>
      <c r="HB304" s="228"/>
      <c r="HC304" s="228"/>
      <c r="HD304" s="228"/>
      <c r="HE304" s="228"/>
      <c r="HF304" s="228"/>
      <c r="HG304" s="228"/>
      <c r="HH304" s="228"/>
      <c r="HI304" s="228"/>
      <c r="HJ304" s="228"/>
      <c r="HK304" s="228"/>
      <c r="HL304" s="228"/>
      <c r="HM304" s="228"/>
      <c r="HN304" s="228"/>
      <c r="HO304" s="228"/>
      <c r="HP304" s="228"/>
      <c r="HQ304" s="228"/>
      <c r="HR304" s="228"/>
      <c r="HS304" s="228"/>
      <c r="HT304" s="228"/>
      <c r="HU304" s="228"/>
      <c r="HV304" s="228"/>
      <c r="HW304" s="228"/>
      <c r="HX304" s="228"/>
      <c r="HY304" s="228"/>
      <c r="HZ304" s="228"/>
      <c r="IA304" s="228"/>
      <c r="IB304" s="228"/>
      <c r="IC304" s="228"/>
      <c r="ID304" s="228"/>
      <c r="IE304" s="228"/>
      <c r="IF304" s="228"/>
      <c r="IG304" s="228"/>
      <c r="IH304" s="228"/>
      <c r="II304" s="228"/>
      <c r="IJ304" s="228"/>
      <c r="IK304" s="228"/>
      <c r="IL304" s="228"/>
      <c r="IM304" s="228"/>
      <c r="IN304" s="228"/>
      <c r="IO304" s="228"/>
      <c r="IP304" s="228"/>
      <c r="IQ304" s="228"/>
      <c r="IR304" s="228"/>
      <c r="IS304" s="228"/>
      <c r="IT304" s="228"/>
      <c r="IU304" s="228"/>
      <c r="IV304" s="228"/>
      <c r="IW304" s="228"/>
      <c r="IX304" s="228"/>
      <c r="IY304" s="228"/>
      <c r="IZ304" s="228"/>
      <c r="JA304" s="228"/>
      <c r="JB304" s="228"/>
      <c r="JC304" s="228"/>
      <c r="JD304" s="228"/>
      <c r="JE304" s="228"/>
      <c r="JF304" s="228"/>
      <c r="JG304" s="228"/>
      <c r="JH304" s="228"/>
      <c r="JI304" s="228"/>
      <c r="JJ304" s="228"/>
      <c r="JK304" s="228"/>
      <c r="JL304" s="228"/>
      <c r="JM304" s="228"/>
      <c r="JN304" s="228"/>
      <c r="JO304" s="228"/>
      <c r="JP304" s="228"/>
      <c r="JQ304" s="228"/>
      <c r="JR304" s="228"/>
      <c r="JS304" s="228"/>
      <c r="JT304" s="228"/>
      <c r="JU304" s="228"/>
      <c r="JV304" s="228"/>
      <c r="JW304" s="228"/>
      <c r="JX304" s="228"/>
      <c r="JY304" s="228"/>
      <c r="JZ304" s="228"/>
      <c r="KA304" s="228"/>
      <c r="KB304" s="228"/>
      <c r="KC304" s="228"/>
      <c r="KD304" s="228"/>
      <c r="KE304" s="228"/>
      <c r="KF304" s="228"/>
      <c r="KG304" s="228"/>
      <c r="KH304" s="228"/>
      <c r="KI304" s="228"/>
      <c r="KJ304" s="228"/>
      <c r="KK304" s="228"/>
      <c r="KL304" s="228"/>
      <c r="KM304" s="228"/>
      <c r="KN304" s="228"/>
      <c r="KO304" s="228"/>
      <c r="KP304" s="228"/>
      <c r="KQ304" s="228"/>
      <c r="KR304" s="228"/>
      <c r="KS304" s="228"/>
      <c r="KT304" s="228"/>
      <c r="KU304" s="228"/>
      <c r="KV304" s="228"/>
      <c r="KW304" s="479"/>
    </row>
    <row r="305" spans="1:309" s="226" customFormat="1" ht="21" customHeight="1">
      <c r="A305" s="109"/>
      <c r="B305" s="112">
        <v>299</v>
      </c>
      <c r="C305" s="53"/>
      <c r="D305" s="132" t="str">
        <f t="shared" si="32"/>
        <v/>
      </c>
      <c r="E305" s="132" t="str">
        <f t="shared" si="29"/>
        <v/>
      </c>
      <c r="F305" s="132" t="str">
        <f t="shared" si="30"/>
        <v/>
      </c>
      <c r="G305" s="132" t="str">
        <f t="shared" si="31"/>
        <v/>
      </c>
      <c r="H305" s="213" t="str">
        <f t="shared" si="33"/>
        <v/>
      </c>
      <c r="I305" s="227"/>
      <c r="J305" s="227"/>
      <c r="K305" s="227"/>
      <c r="L305" s="227"/>
      <c r="M305" s="227"/>
      <c r="N305" s="227"/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27"/>
      <c r="Z305" s="227"/>
      <c r="AA305" s="227"/>
      <c r="AB305" s="227"/>
      <c r="AC305" s="227"/>
      <c r="AD305" s="227"/>
      <c r="AE305" s="227"/>
      <c r="AF305" s="227"/>
      <c r="AG305" s="227"/>
      <c r="AH305" s="227"/>
      <c r="AI305" s="227"/>
      <c r="AJ305" s="227"/>
      <c r="AK305" s="227"/>
      <c r="AL305" s="227"/>
      <c r="AM305" s="227"/>
      <c r="AN305" s="227"/>
      <c r="AO305" s="227"/>
      <c r="AP305" s="227"/>
      <c r="AQ305" s="227"/>
      <c r="AR305" s="227"/>
      <c r="AS305" s="227"/>
      <c r="AT305" s="227"/>
      <c r="AU305" s="227"/>
      <c r="AV305" s="227"/>
      <c r="AW305" s="227"/>
      <c r="AX305" s="227"/>
      <c r="AY305" s="227"/>
      <c r="AZ305" s="227"/>
      <c r="BA305" s="227"/>
      <c r="BB305" s="227"/>
      <c r="BC305" s="227"/>
      <c r="BD305" s="227"/>
      <c r="BE305" s="227"/>
      <c r="BF305" s="227"/>
      <c r="BG305" s="227"/>
      <c r="BH305" s="227"/>
      <c r="BI305" s="227"/>
      <c r="BJ305" s="227"/>
      <c r="BK305" s="227"/>
      <c r="BL305" s="227"/>
      <c r="BM305" s="227"/>
      <c r="BN305" s="227"/>
      <c r="BO305" s="227"/>
      <c r="BP305" s="227"/>
      <c r="BQ305" s="227"/>
      <c r="BR305" s="227"/>
      <c r="BS305" s="227"/>
      <c r="BT305" s="227"/>
      <c r="BU305" s="227"/>
      <c r="BV305" s="227"/>
      <c r="BW305" s="227"/>
      <c r="BX305" s="227"/>
      <c r="BY305" s="227"/>
      <c r="BZ305" s="227"/>
      <c r="CA305" s="227"/>
      <c r="CB305" s="227"/>
      <c r="CC305" s="227"/>
      <c r="CD305" s="227"/>
      <c r="CE305" s="227"/>
      <c r="CF305" s="227"/>
      <c r="CG305" s="227"/>
      <c r="CH305" s="227"/>
      <c r="CI305" s="227"/>
      <c r="CJ305" s="227"/>
      <c r="CK305" s="227"/>
      <c r="CL305" s="227"/>
      <c r="CM305" s="227"/>
      <c r="CN305" s="227"/>
      <c r="CO305" s="227"/>
      <c r="CP305" s="227"/>
      <c r="CQ305" s="227"/>
      <c r="CR305" s="227"/>
      <c r="CS305" s="227"/>
      <c r="CT305" s="227"/>
      <c r="CU305" s="227"/>
      <c r="CV305" s="227"/>
      <c r="CW305" s="227"/>
      <c r="CX305" s="227"/>
      <c r="CY305" s="227"/>
      <c r="CZ305" s="227"/>
      <c r="DA305" s="227"/>
      <c r="DB305" s="227"/>
      <c r="DC305" s="227"/>
      <c r="DD305" s="227"/>
      <c r="DE305" s="227"/>
      <c r="DF305" s="227"/>
      <c r="DG305" s="227"/>
      <c r="DH305" s="227"/>
      <c r="DI305" s="227"/>
      <c r="DJ305" s="227"/>
      <c r="DK305" s="227"/>
      <c r="DL305" s="227"/>
      <c r="DM305" s="227"/>
      <c r="DN305" s="227"/>
      <c r="DO305" s="227"/>
      <c r="DP305" s="227"/>
      <c r="DQ305" s="227"/>
      <c r="DR305" s="227"/>
      <c r="DS305" s="227"/>
      <c r="DT305" s="227"/>
      <c r="DU305" s="227"/>
      <c r="DV305" s="227"/>
      <c r="DW305" s="227"/>
      <c r="DX305" s="227"/>
      <c r="DY305" s="227"/>
      <c r="DZ305" s="227"/>
      <c r="EA305" s="227"/>
      <c r="EB305" s="227"/>
      <c r="EC305" s="227"/>
      <c r="ED305" s="227"/>
      <c r="EE305" s="227"/>
      <c r="EF305" s="227"/>
      <c r="EG305" s="227"/>
      <c r="EH305" s="227"/>
      <c r="EI305" s="227"/>
      <c r="EJ305" s="227"/>
      <c r="EK305" s="227"/>
      <c r="EL305" s="227"/>
      <c r="EM305" s="227"/>
      <c r="EN305" s="227"/>
      <c r="EO305" s="227"/>
      <c r="EP305" s="227"/>
      <c r="EQ305" s="227"/>
      <c r="ER305" s="227"/>
      <c r="ES305" s="227"/>
      <c r="ET305" s="227"/>
      <c r="EU305" s="227"/>
      <c r="EV305" s="227"/>
      <c r="EW305" s="227"/>
      <c r="EX305" s="227"/>
      <c r="EY305" s="227"/>
      <c r="EZ305" s="227"/>
      <c r="FA305" s="227"/>
      <c r="FB305" s="227"/>
      <c r="FC305" s="227"/>
      <c r="FD305" s="227"/>
      <c r="FE305" s="227"/>
      <c r="FF305" s="227"/>
      <c r="FG305" s="227"/>
      <c r="FH305" s="227"/>
      <c r="FI305" s="227"/>
      <c r="FJ305" s="227"/>
      <c r="FK305" s="227"/>
      <c r="FL305" s="227"/>
      <c r="FM305" s="227"/>
      <c r="FN305" s="227"/>
      <c r="FO305" s="227"/>
      <c r="FP305" s="227"/>
      <c r="FQ305" s="227"/>
      <c r="FR305" s="227"/>
      <c r="FS305" s="227"/>
      <c r="FT305" s="227"/>
      <c r="FU305" s="227"/>
      <c r="FV305" s="227"/>
      <c r="FW305" s="227"/>
      <c r="FX305" s="227"/>
      <c r="FY305" s="227"/>
      <c r="FZ305" s="227"/>
      <c r="GA305" s="227"/>
      <c r="GB305" s="227"/>
      <c r="GC305" s="227"/>
      <c r="GD305" s="227"/>
      <c r="GE305" s="227"/>
      <c r="GF305" s="227"/>
      <c r="GG305" s="227"/>
      <c r="GH305" s="227"/>
      <c r="GI305" s="227"/>
      <c r="GJ305" s="227"/>
      <c r="GK305" s="227"/>
      <c r="GL305" s="227"/>
      <c r="GM305" s="227"/>
      <c r="GN305" s="227"/>
      <c r="GO305" s="227"/>
      <c r="GP305" s="227"/>
      <c r="GQ305" s="227"/>
      <c r="GR305" s="227"/>
      <c r="GS305" s="227"/>
      <c r="GT305" s="227"/>
      <c r="GU305" s="227"/>
      <c r="GV305" s="227"/>
      <c r="GW305" s="227"/>
      <c r="GX305" s="227"/>
      <c r="GY305" s="227"/>
      <c r="GZ305" s="227"/>
      <c r="HA305" s="227"/>
      <c r="HB305" s="227"/>
      <c r="HC305" s="227"/>
      <c r="HD305" s="227"/>
      <c r="HE305" s="227"/>
      <c r="HF305" s="227"/>
      <c r="HG305" s="227"/>
      <c r="HH305" s="227"/>
      <c r="HI305" s="227"/>
      <c r="HJ305" s="227"/>
      <c r="HK305" s="227"/>
      <c r="HL305" s="227"/>
      <c r="HM305" s="227"/>
      <c r="HN305" s="227"/>
      <c r="HO305" s="227"/>
      <c r="HP305" s="227"/>
      <c r="HQ305" s="227"/>
      <c r="HR305" s="227"/>
      <c r="HS305" s="227"/>
      <c r="HT305" s="227"/>
      <c r="HU305" s="227"/>
      <c r="HV305" s="227"/>
      <c r="HW305" s="227"/>
      <c r="HX305" s="227"/>
      <c r="HY305" s="227"/>
      <c r="HZ305" s="227"/>
      <c r="IA305" s="227"/>
      <c r="IB305" s="227"/>
      <c r="IC305" s="227"/>
      <c r="ID305" s="227"/>
      <c r="IE305" s="227"/>
      <c r="IF305" s="227"/>
      <c r="IG305" s="227"/>
      <c r="IH305" s="227"/>
      <c r="II305" s="227"/>
      <c r="IJ305" s="227"/>
      <c r="IK305" s="227"/>
      <c r="IL305" s="227"/>
      <c r="IM305" s="227"/>
      <c r="IN305" s="227"/>
      <c r="IO305" s="227"/>
      <c r="IP305" s="227"/>
      <c r="IQ305" s="227"/>
      <c r="IR305" s="227"/>
      <c r="IS305" s="227"/>
      <c r="IT305" s="227"/>
      <c r="IU305" s="227"/>
      <c r="IV305" s="227"/>
      <c r="IW305" s="227"/>
      <c r="IX305" s="227"/>
      <c r="IY305" s="227"/>
      <c r="IZ305" s="227"/>
      <c r="JA305" s="227"/>
      <c r="JB305" s="227"/>
      <c r="JC305" s="227"/>
      <c r="JD305" s="227"/>
      <c r="JE305" s="227"/>
      <c r="JF305" s="227"/>
      <c r="JG305" s="227"/>
      <c r="JH305" s="227"/>
      <c r="JI305" s="227"/>
      <c r="JJ305" s="227"/>
      <c r="JK305" s="227"/>
      <c r="JL305" s="227"/>
      <c r="JM305" s="227"/>
      <c r="JN305" s="227"/>
      <c r="JO305" s="227"/>
      <c r="JP305" s="227"/>
      <c r="JQ305" s="227"/>
      <c r="JR305" s="227"/>
      <c r="JS305" s="227"/>
      <c r="JT305" s="227"/>
      <c r="JU305" s="227"/>
      <c r="JV305" s="227"/>
      <c r="JW305" s="227"/>
      <c r="JX305" s="227"/>
      <c r="JY305" s="227"/>
      <c r="JZ305" s="227"/>
      <c r="KA305" s="227"/>
      <c r="KB305" s="227"/>
      <c r="KC305" s="227"/>
      <c r="KD305" s="227"/>
      <c r="KE305" s="227"/>
      <c r="KF305" s="227"/>
      <c r="KG305" s="227"/>
      <c r="KH305" s="227"/>
      <c r="KI305" s="227"/>
      <c r="KJ305" s="227"/>
      <c r="KK305" s="227"/>
      <c r="KL305" s="227"/>
      <c r="KM305" s="227"/>
      <c r="KN305" s="227"/>
      <c r="KO305" s="227"/>
      <c r="KP305" s="227"/>
      <c r="KQ305" s="227"/>
      <c r="KR305" s="227"/>
      <c r="KS305" s="227"/>
      <c r="KT305" s="227"/>
      <c r="KU305" s="227"/>
      <c r="KV305" s="227"/>
      <c r="KW305" s="479"/>
    </row>
    <row r="306" spans="1:309" s="226" customFormat="1" ht="21" customHeight="1" thickBot="1">
      <c r="A306" s="109"/>
      <c r="B306" s="112">
        <v>300</v>
      </c>
      <c r="C306" s="116"/>
      <c r="D306" s="136" t="str">
        <f t="shared" si="32"/>
        <v/>
      </c>
      <c r="E306" s="138" t="str">
        <f t="shared" si="29"/>
        <v/>
      </c>
      <c r="F306" s="138" t="str">
        <f t="shared" si="30"/>
        <v/>
      </c>
      <c r="G306" s="138" t="str">
        <f t="shared" si="31"/>
        <v/>
      </c>
      <c r="H306" s="138" t="str">
        <f t="shared" si="33"/>
        <v/>
      </c>
      <c r="I306" s="228"/>
      <c r="J306" s="228"/>
      <c r="K306" s="228"/>
      <c r="L306" s="228"/>
      <c r="M306" s="228"/>
      <c r="N306" s="228"/>
      <c r="O306" s="228"/>
      <c r="P306" s="228"/>
      <c r="Q306" s="228"/>
      <c r="R306" s="228"/>
      <c r="S306" s="228"/>
      <c r="T306" s="228"/>
      <c r="U306" s="228"/>
      <c r="V306" s="228"/>
      <c r="W306" s="228"/>
      <c r="X306" s="228"/>
      <c r="Y306" s="228"/>
      <c r="Z306" s="228"/>
      <c r="AA306" s="228"/>
      <c r="AB306" s="228"/>
      <c r="AC306" s="228"/>
      <c r="AD306" s="228"/>
      <c r="AE306" s="228"/>
      <c r="AF306" s="228"/>
      <c r="AG306" s="228"/>
      <c r="AH306" s="228"/>
      <c r="AI306" s="228"/>
      <c r="AJ306" s="228"/>
      <c r="AK306" s="228"/>
      <c r="AL306" s="228"/>
      <c r="AM306" s="228"/>
      <c r="AN306" s="228"/>
      <c r="AO306" s="228"/>
      <c r="AP306" s="228"/>
      <c r="AQ306" s="228"/>
      <c r="AR306" s="228"/>
      <c r="AS306" s="228"/>
      <c r="AT306" s="228"/>
      <c r="AU306" s="228"/>
      <c r="AV306" s="228"/>
      <c r="AW306" s="228"/>
      <c r="AX306" s="228"/>
      <c r="AY306" s="228"/>
      <c r="AZ306" s="228"/>
      <c r="BA306" s="228"/>
      <c r="BB306" s="228"/>
      <c r="BC306" s="228"/>
      <c r="BD306" s="228"/>
      <c r="BE306" s="228"/>
      <c r="BF306" s="228"/>
      <c r="BG306" s="228"/>
      <c r="BH306" s="228"/>
      <c r="BI306" s="228"/>
      <c r="BJ306" s="228"/>
      <c r="BK306" s="228"/>
      <c r="BL306" s="228"/>
      <c r="BM306" s="228"/>
      <c r="BN306" s="228"/>
      <c r="BO306" s="228"/>
      <c r="BP306" s="228"/>
      <c r="BQ306" s="228"/>
      <c r="BR306" s="228"/>
      <c r="BS306" s="228"/>
      <c r="BT306" s="228"/>
      <c r="BU306" s="228"/>
      <c r="BV306" s="228"/>
      <c r="BW306" s="228"/>
      <c r="BX306" s="228"/>
      <c r="BY306" s="228"/>
      <c r="BZ306" s="228"/>
      <c r="CA306" s="228"/>
      <c r="CB306" s="228"/>
      <c r="CC306" s="228"/>
      <c r="CD306" s="228"/>
      <c r="CE306" s="228"/>
      <c r="CF306" s="228"/>
      <c r="CG306" s="228"/>
      <c r="CH306" s="228"/>
      <c r="CI306" s="228"/>
      <c r="CJ306" s="228"/>
      <c r="CK306" s="228"/>
      <c r="CL306" s="228"/>
      <c r="CM306" s="228"/>
      <c r="CN306" s="228"/>
      <c r="CO306" s="228"/>
      <c r="CP306" s="228"/>
      <c r="CQ306" s="228"/>
      <c r="CR306" s="228"/>
      <c r="CS306" s="228"/>
      <c r="CT306" s="228"/>
      <c r="CU306" s="228"/>
      <c r="CV306" s="228"/>
      <c r="CW306" s="228"/>
      <c r="CX306" s="228"/>
      <c r="CY306" s="228"/>
      <c r="CZ306" s="228"/>
      <c r="DA306" s="228"/>
      <c r="DB306" s="228"/>
      <c r="DC306" s="228"/>
      <c r="DD306" s="228"/>
      <c r="DE306" s="228"/>
      <c r="DF306" s="228"/>
      <c r="DG306" s="228"/>
      <c r="DH306" s="228"/>
      <c r="DI306" s="228"/>
      <c r="DJ306" s="228"/>
      <c r="DK306" s="228"/>
      <c r="DL306" s="228"/>
      <c r="DM306" s="228"/>
      <c r="DN306" s="228"/>
      <c r="DO306" s="228"/>
      <c r="DP306" s="228"/>
      <c r="DQ306" s="228"/>
      <c r="DR306" s="228"/>
      <c r="DS306" s="228"/>
      <c r="DT306" s="228"/>
      <c r="DU306" s="228"/>
      <c r="DV306" s="228"/>
      <c r="DW306" s="228"/>
      <c r="DX306" s="228"/>
      <c r="DY306" s="228"/>
      <c r="DZ306" s="228"/>
      <c r="EA306" s="228"/>
      <c r="EB306" s="228"/>
      <c r="EC306" s="228"/>
      <c r="ED306" s="228"/>
      <c r="EE306" s="228"/>
      <c r="EF306" s="228"/>
      <c r="EG306" s="228"/>
      <c r="EH306" s="228"/>
      <c r="EI306" s="228"/>
      <c r="EJ306" s="228"/>
      <c r="EK306" s="228"/>
      <c r="EL306" s="228"/>
      <c r="EM306" s="228"/>
      <c r="EN306" s="228"/>
      <c r="EO306" s="228"/>
      <c r="EP306" s="228"/>
      <c r="EQ306" s="228"/>
      <c r="ER306" s="228"/>
      <c r="ES306" s="228"/>
      <c r="ET306" s="228"/>
      <c r="EU306" s="228"/>
      <c r="EV306" s="228"/>
      <c r="EW306" s="228"/>
      <c r="EX306" s="228"/>
      <c r="EY306" s="228"/>
      <c r="EZ306" s="228"/>
      <c r="FA306" s="228"/>
      <c r="FB306" s="228"/>
      <c r="FC306" s="228"/>
      <c r="FD306" s="228"/>
      <c r="FE306" s="228"/>
      <c r="FF306" s="228"/>
      <c r="FG306" s="228"/>
      <c r="FH306" s="228"/>
      <c r="FI306" s="228"/>
      <c r="FJ306" s="228"/>
      <c r="FK306" s="228"/>
      <c r="FL306" s="228"/>
      <c r="FM306" s="228"/>
      <c r="FN306" s="228"/>
      <c r="FO306" s="228"/>
      <c r="FP306" s="228"/>
      <c r="FQ306" s="228"/>
      <c r="FR306" s="228"/>
      <c r="FS306" s="228"/>
      <c r="FT306" s="228"/>
      <c r="FU306" s="228"/>
      <c r="FV306" s="228"/>
      <c r="FW306" s="228"/>
      <c r="FX306" s="228"/>
      <c r="FY306" s="228"/>
      <c r="FZ306" s="228"/>
      <c r="GA306" s="228"/>
      <c r="GB306" s="228"/>
      <c r="GC306" s="228"/>
      <c r="GD306" s="228"/>
      <c r="GE306" s="228"/>
      <c r="GF306" s="228"/>
      <c r="GG306" s="228"/>
      <c r="GH306" s="228"/>
      <c r="GI306" s="228"/>
      <c r="GJ306" s="228"/>
      <c r="GK306" s="228"/>
      <c r="GL306" s="228"/>
      <c r="GM306" s="228"/>
      <c r="GN306" s="228"/>
      <c r="GO306" s="228"/>
      <c r="GP306" s="228"/>
      <c r="GQ306" s="228"/>
      <c r="GR306" s="228"/>
      <c r="GS306" s="228"/>
      <c r="GT306" s="228"/>
      <c r="GU306" s="228"/>
      <c r="GV306" s="228"/>
      <c r="GW306" s="228"/>
      <c r="GX306" s="228"/>
      <c r="GY306" s="228"/>
      <c r="GZ306" s="228"/>
      <c r="HA306" s="228"/>
      <c r="HB306" s="228"/>
      <c r="HC306" s="228"/>
      <c r="HD306" s="228"/>
      <c r="HE306" s="228"/>
      <c r="HF306" s="228"/>
      <c r="HG306" s="228"/>
      <c r="HH306" s="228"/>
      <c r="HI306" s="228"/>
      <c r="HJ306" s="228"/>
      <c r="HK306" s="228"/>
      <c r="HL306" s="228"/>
      <c r="HM306" s="228"/>
      <c r="HN306" s="228"/>
      <c r="HO306" s="228"/>
      <c r="HP306" s="228"/>
      <c r="HQ306" s="228"/>
      <c r="HR306" s="228"/>
      <c r="HS306" s="228"/>
      <c r="HT306" s="228"/>
      <c r="HU306" s="228"/>
      <c r="HV306" s="228"/>
      <c r="HW306" s="228"/>
      <c r="HX306" s="228"/>
      <c r="HY306" s="228"/>
      <c r="HZ306" s="228"/>
      <c r="IA306" s="228"/>
      <c r="IB306" s="228"/>
      <c r="IC306" s="228"/>
      <c r="ID306" s="228"/>
      <c r="IE306" s="228"/>
      <c r="IF306" s="228"/>
      <c r="IG306" s="228"/>
      <c r="IH306" s="228"/>
      <c r="II306" s="228"/>
      <c r="IJ306" s="228"/>
      <c r="IK306" s="228"/>
      <c r="IL306" s="228"/>
      <c r="IM306" s="228"/>
      <c r="IN306" s="228"/>
      <c r="IO306" s="228"/>
      <c r="IP306" s="228"/>
      <c r="IQ306" s="228"/>
      <c r="IR306" s="228"/>
      <c r="IS306" s="228"/>
      <c r="IT306" s="228"/>
      <c r="IU306" s="228"/>
      <c r="IV306" s="228"/>
      <c r="IW306" s="228"/>
      <c r="IX306" s="228"/>
      <c r="IY306" s="228"/>
      <c r="IZ306" s="228"/>
      <c r="JA306" s="228"/>
      <c r="JB306" s="228"/>
      <c r="JC306" s="228"/>
      <c r="JD306" s="228"/>
      <c r="JE306" s="228"/>
      <c r="JF306" s="228"/>
      <c r="JG306" s="228"/>
      <c r="JH306" s="228"/>
      <c r="JI306" s="228"/>
      <c r="JJ306" s="228"/>
      <c r="JK306" s="228"/>
      <c r="JL306" s="228"/>
      <c r="JM306" s="228"/>
      <c r="JN306" s="228"/>
      <c r="JO306" s="228"/>
      <c r="JP306" s="228"/>
      <c r="JQ306" s="228"/>
      <c r="JR306" s="228"/>
      <c r="JS306" s="228"/>
      <c r="JT306" s="228"/>
      <c r="JU306" s="228"/>
      <c r="JV306" s="228"/>
      <c r="JW306" s="228"/>
      <c r="JX306" s="228"/>
      <c r="JY306" s="228"/>
      <c r="JZ306" s="228"/>
      <c r="KA306" s="228"/>
      <c r="KB306" s="228"/>
      <c r="KC306" s="228"/>
      <c r="KD306" s="228"/>
      <c r="KE306" s="228"/>
      <c r="KF306" s="228"/>
      <c r="KG306" s="228"/>
      <c r="KH306" s="228"/>
      <c r="KI306" s="228"/>
      <c r="KJ306" s="228"/>
      <c r="KK306" s="228"/>
      <c r="KL306" s="228"/>
      <c r="KM306" s="228"/>
      <c r="KN306" s="228"/>
      <c r="KO306" s="228"/>
      <c r="KP306" s="228"/>
      <c r="KQ306" s="228"/>
      <c r="KR306" s="228"/>
      <c r="KS306" s="228"/>
      <c r="KT306" s="228"/>
      <c r="KU306" s="228"/>
      <c r="KV306" s="228"/>
      <c r="KW306" s="479"/>
    </row>
    <row r="307" spans="1:309" s="226" customFormat="1" ht="21" customHeight="1">
      <c r="A307" s="109"/>
      <c r="B307" s="112">
        <v>301</v>
      </c>
      <c r="C307" s="53"/>
      <c r="D307" s="132" t="str">
        <f t="shared" si="32"/>
        <v/>
      </c>
      <c r="E307" s="132" t="str">
        <f t="shared" si="29"/>
        <v/>
      </c>
      <c r="F307" s="132" t="str">
        <f t="shared" si="30"/>
        <v/>
      </c>
      <c r="G307" s="132" t="str">
        <f t="shared" si="31"/>
        <v/>
      </c>
      <c r="H307" s="213" t="str">
        <f t="shared" si="33"/>
        <v/>
      </c>
      <c r="I307" s="227"/>
      <c r="J307" s="227"/>
      <c r="K307" s="227"/>
      <c r="L307" s="227"/>
      <c r="M307" s="227"/>
      <c r="N307" s="227"/>
      <c r="O307" s="227"/>
      <c r="P307" s="227"/>
      <c r="Q307" s="227"/>
      <c r="R307" s="227"/>
      <c r="S307" s="227"/>
      <c r="T307" s="227"/>
      <c r="U307" s="227"/>
      <c r="V307" s="227"/>
      <c r="W307" s="227"/>
      <c r="X307" s="227"/>
      <c r="Y307" s="227"/>
      <c r="Z307" s="227"/>
      <c r="AA307" s="227"/>
      <c r="AB307" s="227"/>
      <c r="AC307" s="227"/>
      <c r="AD307" s="227"/>
      <c r="AE307" s="227"/>
      <c r="AF307" s="227"/>
      <c r="AG307" s="227"/>
      <c r="AH307" s="227"/>
      <c r="AI307" s="227"/>
      <c r="AJ307" s="227"/>
      <c r="AK307" s="227"/>
      <c r="AL307" s="227"/>
      <c r="AM307" s="227"/>
      <c r="AN307" s="227"/>
      <c r="AO307" s="227"/>
      <c r="AP307" s="227"/>
      <c r="AQ307" s="227"/>
      <c r="AR307" s="227"/>
      <c r="AS307" s="227"/>
      <c r="AT307" s="227"/>
      <c r="AU307" s="227"/>
      <c r="AV307" s="227"/>
      <c r="AW307" s="227"/>
      <c r="AX307" s="227"/>
      <c r="AY307" s="227"/>
      <c r="AZ307" s="227"/>
      <c r="BA307" s="227"/>
      <c r="BB307" s="227"/>
      <c r="BC307" s="227"/>
      <c r="BD307" s="227"/>
      <c r="BE307" s="227"/>
      <c r="BF307" s="227"/>
      <c r="BG307" s="227"/>
      <c r="BH307" s="227"/>
      <c r="BI307" s="227"/>
      <c r="BJ307" s="227"/>
      <c r="BK307" s="227"/>
      <c r="BL307" s="227"/>
      <c r="BM307" s="227"/>
      <c r="BN307" s="227"/>
      <c r="BO307" s="227"/>
      <c r="BP307" s="227"/>
      <c r="BQ307" s="227"/>
      <c r="BR307" s="227"/>
      <c r="BS307" s="227"/>
      <c r="BT307" s="227"/>
      <c r="BU307" s="227"/>
      <c r="BV307" s="227"/>
      <c r="BW307" s="227"/>
      <c r="BX307" s="227"/>
      <c r="BY307" s="227"/>
      <c r="BZ307" s="227"/>
      <c r="CA307" s="227"/>
      <c r="CB307" s="227"/>
      <c r="CC307" s="227"/>
      <c r="CD307" s="227"/>
      <c r="CE307" s="227"/>
      <c r="CF307" s="227"/>
      <c r="CG307" s="227"/>
      <c r="CH307" s="227"/>
      <c r="CI307" s="227"/>
      <c r="CJ307" s="227"/>
      <c r="CK307" s="227"/>
      <c r="CL307" s="227"/>
      <c r="CM307" s="227"/>
      <c r="CN307" s="227"/>
      <c r="CO307" s="227"/>
      <c r="CP307" s="227"/>
      <c r="CQ307" s="227"/>
      <c r="CR307" s="227"/>
      <c r="CS307" s="227"/>
      <c r="CT307" s="227"/>
      <c r="CU307" s="227"/>
      <c r="CV307" s="227"/>
      <c r="CW307" s="227"/>
      <c r="CX307" s="227"/>
      <c r="CY307" s="227"/>
      <c r="CZ307" s="227"/>
      <c r="DA307" s="227"/>
      <c r="DB307" s="227"/>
      <c r="DC307" s="227"/>
      <c r="DD307" s="227"/>
      <c r="DE307" s="227"/>
      <c r="DF307" s="227"/>
      <c r="DG307" s="227"/>
      <c r="DH307" s="227"/>
      <c r="DI307" s="227"/>
      <c r="DJ307" s="227"/>
      <c r="DK307" s="227"/>
      <c r="DL307" s="227"/>
      <c r="DM307" s="227"/>
      <c r="DN307" s="227"/>
      <c r="DO307" s="227"/>
      <c r="DP307" s="227"/>
      <c r="DQ307" s="227"/>
      <c r="DR307" s="227"/>
      <c r="DS307" s="227"/>
      <c r="DT307" s="227"/>
      <c r="DU307" s="227"/>
      <c r="DV307" s="227"/>
      <c r="DW307" s="227"/>
      <c r="DX307" s="227"/>
      <c r="DY307" s="227"/>
      <c r="DZ307" s="227"/>
      <c r="EA307" s="227"/>
      <c r="EB307" s="227"/>
      <c r="EC307" s="227"/>
      <c r="ED307" s="227"/>
      <c r="EE307" s="227"/>
      <c r="EF307" s="227"/>
      <c r="EG307" s="227"/>
      <c r="EH307" s="227"/>
      <c r="EI307" s="227"/>
      <c r="EJ307" s="227"/>
      <c r="EK307" s="227"/>
      <c r="EL307" s="227"/>
      <c r="EM307" s="227"/>
      <c r="EN307" s="227"/>
      <c r="EO307" s="227"/>
      <c r="EP307" s="227"/>
      <c r="EQ307" s="227"/>
      <c r="ER307" s="227"/>
      <c r="ES307" s="227"/>
      <c r="ET307" s="227"/>
      <c r="EU307" s="227"/>
      <c r="EV307" s="227"/>
      <c r="EW307" s="227"/>
      <c r="EX307" s="227"/>
      <c r="EY307" s="227"/>
      <c r="EZ307" s="227"/>
      <c r="FA307" s="227"/>
      <c r="FB307" s="227"/>
      <c r="FC307" s="227"/>
      <c r="FD307" s="227"/>
      <c r="FE307" s="227"/>
      <c r="FF307" s="227"/>
      <c r="FG307" s="227"/>
      <c r="FH307" s="227"/>
      <c r="FI307" s="227"/>
      <c r="FJ307" s="227"/>
      <c r="FK307" s="227"/>
      <c r="FL307" s="227"/>
      <c r="FM307" s="227"/>
      <c r="FN307" s="227"/>
      <c r="FO307" s="227"/>
      <c r="FP307" s="227"/>
      <c r="FQ307" s="227"/>
      <c r="FR307" s="227"/>
      <c r="FS307" s="227"/>
      <c r="FT307" s="227"/>
      <c r="FU307" s="227"/>
      <c r="FV307" s="227"/>
      <c r="FW307" s="227"/>
      <c r="FX307" s="227"/>
      <c r="FY307" s="227"/>
      <c r="FZ307" s="227"/>
      <c r="GA307" s="227"/>
      <c r="GB307" s="227"/>
      <c r="GC307" s="227"/>
      <c r="GD307" s="227"/>
      <c r="GE307" s="227"/>
      <c r="GF307" s="227"/>
      <c r="GG307" s="227"/>
      <c r="GH307" s="227"/>
      <c r="GI307" s="227"/>
      <c r="GJ307" s="227"/>
      <c r="GK307" s="227"/>
      <c r="GL307" s="227"/>
      <c r="GM307" s="227"/>
      <c r="GN307" s="227"/>
      <c r="GO307" s="227"/>
      <c r="GP307" s="227"/>
      <c r="GQ307" s="227"/>
      <c r="GR307" s="227"/>
      <c r="GS307" s="227"/>
      <c r="GT307" s="227"/>
      <c r="GU307" s="227"/>
      <c r="GV307" s="227"/>
      <c r="GW307" s="227"/>
      <c r="GX307" s="227"/>
      <c r="GY307" s="227"/>
      <c r="GZ307" s="227"/>
      <c r="HA307" s="227"/>
      <c r="HB307" s="227"/>
      <c r="HC307" s="227"/>
      <c r="HD307" s="227"/>
      <c r="HE307" s="227"/>
      <c r="HF307" s="227"/>
      <c r="HG307" s="227"/>
      <c r="HH307" s="227"/>
      <c r="HI307" s="227"/>
      <c r="HJ307" s="227"/>
      <c r="HK307" s="227"/>
      <c r="HL307" s="227"/>
      <c r="HM307" s="227"/>
      <c r="HN307" s="227"/>
      <c r="HO307" s="227"/>
      <c r="HP307" s="227"/>
      <c r="HQ307" s="227"/>
      <c r="HR307" s="227"/>
      <c r="HS307" s="227"/>
      <c r="HT307" s="227"/>
      <c r="HU307" s="227"/>
      <c r="HV307" s="227"/>
      <c r="HW307" s="227"/>
      <c r="HX307" s="227"/>
      <c r="HY307" s="227"/>
      <c r="HZ307" s="227"/>
      <c r="IA307" s="227"/>
      <c r="IB307" s="227"/>
      <c r="IC307" s="227"/>
      <c r="ID307" s="227"/>
      <c r="IE307" s="227"/>
      <c r="IF307" s="227"/>
      <c r="IG307" s="227"/>
      <c r="IH307" s="227"/>
      <c r="II307" s="227"/>
      <c r="IJ307" s="227"/>
      <c r="IK307" s="227"/>
      <c r="IL307" s="227"/>
      <c r="IM307" s="227"/>
      <c r="IN307" s="227"/>
      <c r="IO307" s="227"/>
      <c r="IP307" s="227"/>
      <c r="IQ307" s="227"/>
      <c r="IR307" s="227"/>
      <c r="IS307" s="227"/>
      <c r="IT307" s="227"/>
      <c r="IU307" s="227"/>
      <c r="IV307" s="227"/>
      <c r="IW307" s="227"/>
      <c r="IX307" s="227"/>
      <c r="IY307" s="227"/>
      <c r="IZ307" s="227"/>
      <c r="JA307" s="227"/>
      <c r="JB307" s="227"/>
      <c r="JC307" s="227"/>
      <c r="JD307" s="227"/>
      <c r="JE307" s="227"/>
      <c r="JF307" s="227"/>
      <c r="JG307" s="227"/>
      <c r="JH307" s="227"/>
      <c r="JI307" s="227"/>
      <c r="JJ307" s="227"/>
      <c r="JK307" s="227"/>
      <c r="JL307" s="227"/>
      <c r="JM307" s="227"/>
      <c r="JN307" s="227"/>
      <c r="JO307" s="227"/>
      <c r="JP307" s="227"/>
      <c r="JQ307" s="227"/>
      <c r="JR307" s="227"/>
      <c r="JS307" s="227"/>
      <c r="JT307" s="227"/>
      <c r="JU307" s="227"/>
      <c r="JV307" s="227"/>
      <c r="JW307" s="227"/>
      <c r="JX307" s="227"/>
      <c r="JY307" s="227"/>
      <c r="JZ307" s="227"/>
      <c r="KA307" s="227"/>
      <c r="KB307" s="227"/>
      <c r="KC307" s="227"/>
      <c r="KD307" s="227"/>
      <c r="KE307" s="227"/>
      <c r="KF307" s="227"/>
      <c r="KG307" s="227"/>
      <c r="KH307" s="227"/>
      <c r="KI307" s="227"/>
      <c r="KJ307" s="227"/>
      <c r="KK307" s="227"/>
      <c r="KL307" s="227"/>
      <c r="KM307" s="227"/>
      <c r="KN307" s="227"/>
      <c r="KO307" s="227"/>
      <c r="KP307" s="227"/>
      <c r="KQ307" s="227"/>
      <c r="KR307" s="227"/>
      <c r="KS307" s="227"/>
      <c r="KT307" s="227"/>
      <c r="KU307" s="227"/>
      <c r="KV307" s="227"/>
      <c r="KW307" s="479"/>
    </row>
    <row r="308" spans="1:309" s="226" customFormat="1" ht="21" customHeight="1" thickBot="1">
      <c r="A308" s="109"/>
      <c r="B308" s="112">
        <v>302</v>
      </c>
      <c r="C308" s="116"/>
      <c r="D308" s="136" t="str">
        <f t="shared" si="32"/>
        <v/>
      </c>
      <c r="E308" s="138" t="str">
        <f t="shared" si="29"/>
        <v/>
      </c>
      <c r="F308" s="138" t="str">
        <f t="shared" si="30"/>
        <v/>
      </c>
      <c r="G308" s="138" t="str">
        <f t="shared" si="31"/>
        <v/>
      </c>
      <c r="H308" s="138" t="str">
        <f t="shared" si="33"/>
        <v/>
      </c>
      <c r="I308" s="228"/>
      <c r="J308" s="228"/>
      <c r="K308" s="228"/>
      <c r="L308" s="228"/>
      <c r="M308" s="228"/>
      <c r="N308" s="228"/>
      <c r="O308" s="228"/>
      <c r="P308" s="228"/>
      <c r="Q308" s="228"/>
      <c r="R308" s="228"/>
      <c r="S308" s="228"/>
      <c r="T308" s="228"/>
      <c r="U308" s="228"/>
      <c r="V308" s="228"/>
      <c r="W308" s="228"/>
      <c r="X308" s="228"/>
      <c r="Y308" s="228"/>
      <c r="Z308" s="228"/>
      <c r="AA308" s="228"/>
      <c r="AB308" s="228"/>
      <c r="AC308" s="228"/>
      <c r="AD308" s="228"/>
      <c r="AE308" s="228"/>
      <c r="AF308" s="228"/>
      <c r="AG308" s="228"/>
      <c r="AH308" s="228"/>
      <c r="AI308" s="228"/>
      <c r="AJ308" s="228"/>
      <c r="AK308" s="228"/>
      <c r="AL308" s="228"/>
      <c r="AM308" s="228"/>
      <c r="AN308" s="228"/>
      <c r="AO308" s="228"/>
      <c r="AP308" s="228"/>
      <c r="AQ308" s="228"/>
      <c r="AR308" s="228"/>
      <c r="AS308" s="228"/>
      <c r="AT308" s="228"/>
      <c r="AU308" s="228"/>
      <c r="AV308" s="228"/>
      <c r="AW308" s="228"/>
      <c r="AX308" s="228"/>
      <c r="AY308" s="228"/>
      <c r="AZ308" s="228"/>
      <c r="BA308" s="228"/>
      <c r="BB308" s="228"/>
      <c r="BC308" s="228"/>
      <c r="BD308" s="228"/>
      <c r="BE308" s="228"/>
      <c r="BF308" s="228"/>
      <c r="BG308" s="228"/>
      <c r="BH308" s="228"/>
      <c r="BI308" s="228"/>
      <c r="BJ308" s="228"/>
      <c r="BK308" s="228"/>
      <c r="BL308" s="228"/>
      <c r="BM308" s="228"/>
      <c r="BN308" s="228"/>
      <c r="BO308" s="228"/>
      <c r="BP308" s="228"/>
      <c r="BQ308" s="228"/>
      <c r="BR308" s="228"/>
      <c r="BS308" s="228"/>
      <c r="BT308" s="228"/>
      <c r="BU308" s="228"/>
      <c r="BV308" s="228"/>
      <c r="BW308" s="228"/>
      <c r="BX308" s="228"/>
      <c r="BY308" s="228"/>
      <c r="BZ308" s="228"/>
      <c r="CA308" s="228"/>
      <c r="CB308" s="228"/>
      <c r="CC308" s="228"/>
      <c r="CD308" s="228"/>
      <c r="CE308" s="228"/>
      <c r="CF308" s="228"/>
      <c r="CG308" s="228"/>
      <c r="CH308" s="228"/>
      <c r="CI308" s="228"/>
      <c r="CJ308" s="228"/>
      <c r="CK308" s="228"/>
      <c r="CL308" s="228"/>
      <c r="CM308" s="228"/>
      <c r="CN308" s="228"/>
      <c r="CO308" s="228"/>
      <c r="CP308" s="228"/>
      <c r="CQ308" s="228"/>
      <c r="CR308" s="228"/>
      <c r="CS308" s="228"/>
      <c r="CT308" s="228"/>
      <c r="CU308" s="228"/>
      <c r="CV308" s="228"/>
      <c r="CW308" s="228"/>
      <c r="CX308" s="228"/>
      <c r="CY308" s="228"/>
      <c r="CZ308" s="228"/>
      <c r="DA308" s="228"/>
      <c r="DB308" s="228"/>
      <c r="DC308" s="228"/>
      <c r="DD308" s="228"/>
      <c r="DE308" s="228"/>
      <c r="DF308" s="228"/>
      <c r="DG308" s="228"/>
      <c r="DH308" s="228"/>
      <c r="DI308" s="228"/>
      <c r="DJ308" s="228"/>
      <c r="DK308" s="228"/>
      <c r="DL308" s="228"/>
      <c r="DM308" s="228"/>
      <c r="DN308" s="228"/>
      <c r="DO308" s="228"/>
      <c r="DP308" s="228"/>
      <c r="DQ308" s="228"/>
      <c r="DR308" s="228"/>
      <c r="DS308" s="228"/>
      <c r="DT308" s="228"/>
      <c r="DU308" s="228"/>
      <c r="DV308" s="228"/>
      <c r="DW308" s="228"/>
      <c r="DX308" s="228"/>
      <c r="DY308" s="228"/>
      <c r="DZ308" s="228"/>
      <c r="EA308" s="228"/>
      <c r="EB308" s="228"/>
      <c r="EC308" s="228"/>
      <c r="ED308" s="228"/>
      <c r="EE308" s="228"/>
      <c r="EF308" s="228"/>
      <c r="EG308" s="228"/>
      <c r="EH308" s="228"/>
      <c r="EI308" s="228"/>
      <c r="EJ308" s="228"/>
      <c r="EK308" s="228"/>
      <c r="EL308" s="228"/>
      <c r="EM308" s="228"/>
      <c r="EN308" s="228"/>
      <c r="EO308" s="228"/>
      <c r="EP308" s="228"/>
      <c r="EQ308" s="228"/>
      <c r="ER308" s="228"/>
      <c r="ES308" s="228"/>
      <c r="ET308" s="228"/>
      <c r="EU308" s="228"/>
      <c r="EV308" s="228"/>
      <c r="EW308" s="228"/>
      <c r="EX308" s="228"/>
      <c r="EY308" s="228"/>
      <c r="EZ308" s="228"/>
      <c r="FA308" s="228"/>
      <c r="FB308" s="228"/>
      <c r="FC308" s="228"/>
      <c r="FD308" s="228"/>
      <c r="FE308" s="228"/>
      <c r="FF308" s="228"/>
      <c r="FG308" s="228"/>
      <c r="FH308" s="228"/>
      <c r="FI308" s="228"/>
      <c r="FJ308" s="228"/>
      <c r="FK308" s="228"/>
      <c r="FL308" s="228"/>
      <c r="FM308" s="228"/>
      <c r="FN308" s="228"/>
      <c r="FO308" s="228"/>
      <c r="FP308" s="228"/>
      <c r="FQ308" s="228"/>
      <c r="FR308" s="228"/>
      <c r="FS308" s="228"/>
      <c r="FT308" s="228"/>
      <c r="FU308" s="228"/>
      <c r="FV308" s="228"/>
      <c r="FW308" s="228"/>
      <c r="FX308" s="228"/>
      <c r="FY308" s="228"/>
      <c r="FZ308" s="228"/>
      <c r="GA308" s="228"/>
      <c r="GB308" s="228"/>
      <c r="GC308" s="228"/>
      <c r="GD308" s="228"/>
      <c r="GE308" s="228"/>
      <c r="GF308" s="228"/>
      <c r="GG308" s="228"/>
      <c r="GH308" s="228"/>
      <c r="GI308" s="228"/>
      <c r="GJ308" s="228"/>
      <c r="GK308" s="228"/>
      <c r="GL308" s="228"/>
      <c r="GM308" s="228"/>
      <c r="GN308" s="228"/>
      <c r="GO308" s="228"/>
      <c r="GP308" s="228"/>
      <c r="GQ308" s="228"/>
      <c r="GR308" s="228"/>
      <c r="GS308" s="228"/>
      <c r="GT308" s="228"/>
      <c r="GU308" s="228"/>
      <c r="GV308" s="228"/>
      <c r="GW308" s="228"/>
      <c r="GX308" s="228"/>
      <c r="GY308" s="228"/>
      <c r="GZ308" s="228"/>
      <c r="HA308" s="228"/>
      <c r="HB308" s="228"/>
      <c r="HC308" s="228"/>
      <c r="HD308" s="228"/>
      <c r="HE308" s="228"/>
      <c r="HF308" s="228"/>
      <c r="HG308" s="228"/>
      <c r="HH308" s="228"/>
      <c r="HI308" s="228"/>
      <c r="HJ308" s="228"/>
      <c r="HK308" s="228"/>
      <c r="HL308" s="228"/>
      <c r="HM308" s="228"/>
      <c r="HN308" s="228"/>
      <c r="HO308" s="228"/>
      <c r="HP308" s="228"/>
      <c r="HQ308" s="228"/>
      <c r="HR308" s="228"/>
      <c r="HS308" s="228"/>
      <c r="HT308" s="228"/>
      <c r="HU308" s="228"/>
      <c r="HV308" s="228"/>
      <c r="HW308" s="228"/>
      <c r="HX308" s="228"/>
      <c r="HY308" s="228"/>
      <c r="HZ308" s="228"/>
      <c r="IA308" s="228"/>
      <c r="IB308" s="228"/>
      <c r="IC308" s="228"/>
      <c r="ID308" s="228"/>
      <c r="IE308" s="228"/>
      <c r="IF308" s="228"/>
      <c r="IG308" s="228"/>
      <c r="IH308" s="228"/>
      <c r="II308" s="228"/>
      <c r="IJ308" s="228"/>
      <c r="IK308" s="228"/>
      <c r="IL308" s="228"/>
      <c r="IM308" s="228"/>
      <c r="IN308" s="228"/>
      <c r="IO308" s="228"/>
      <c r="IP308" s="228"/>
      <c r="IQ308" s="228"/>
      <c r="IR308" s="228"/>
      <c r="IS308" s="228"/>
      <c r="IT308" s="228"/>
      <c r="IU308" s="228"/>
      <c r="IV308" s="228"/>
      <c r="IW308" s="228"/>
      <c r="IX308" s="228"/>
      <c r="IY308" s="228"/>
      <c r="IZ308" s="228"/>
      <c r="JA308" s="228"/>
      <c r="JB308" s="228"/>
      <c r="JC308" s="228"/>
      <c r="JD308" s="228"/>
      <c r="JE308" s="228"/>
      <c r="JF308" s="228"/>
      <c r="JG308" s="228"/>
      <c r="JH308" s="228"/>
      <c r="JI308" s="228"/>
      <c r="JJ308" s="228"/>
      <c r="JK308" s="228"/>
      <c r="JL308" s="228"/>
      <c r="JM308" s="228"/>
      <c r="JN308" s="228"/>
      <c r="JO308" s="228"/>
      <c r="JP308" s="228"/>
      <c r="JQ308" s="228"/>
      <c r="JR308" s="228"/>
      <c r="JS308" s="228"/>
      <c r="JT308" s="228"/>
      <c r="JU308" s="228"/>
      <c r="JV308" s="228"/>
      <c r="JW308" s="228"/>
      <c r="JX308" s="228"/>
      <c r="JY308" s="228"/>
      <c r="JZ308" s="228"/>
      <c r="KA308" s="228"/>
      <c r="KB308" s="228"/>
      <c r="KC308" s="228"/>
      <c r="KD308" s="228"/>
      <c r="KE308" s="228"/>
      <c r="KF308" s="228"/>
      <c r="KG308" s="228"/>
      <c r="KH308" s="228"/>
      <c r="KI308" s="228"/>
      <c r="KJ308" s="228"/>
      <c r="KK308" s="228"/>
      <c r="KL308" s="228"/>
      <c r="KM308" s="228"/>
      <c r="KN308" s="228"/>
      <c r="KO308" s="228"/>
      <c r="KP308" s="228"/>
      <c r="KQ308" s="228"/>
      <c r="KR308" s="228"/>
      <c r="KS308" s="228"/>
      <c r="KT308" s="228"/>
      <c r="KU308" s="228"/>
      <c r="KV308" s="228"/>
      <c r="KW308" s="479"/>
    </row>
    <row r="309" spans="1:309" s="226" customFormat="1" ht="21" customHeight="1">
      <c r="A309" s="109"/>
      <c r="B309" s="112">
        <v>303</v>
      </c>
      <c r="C309" s="53"/>
      <c r="D309" s="132" t="str">
        <f t="shared" si="32"/>
        <v/>
      </c>
      <c r="E309" s="132" t="str">
        <f t="shared" si="29"/>
        <v/>
      </c>
      <c r="F309" s="132" t="str">
        <f t="shared" si="30"/>
        <v/>
      </c>
      <c r="G309" s="132" t="str">
        <f t="shared" si="31"/>
        <v/>
      </c>
      <c r="H309" s="213" t="str">
        <f t="shared" si="33"/>
        <v/>
      </c>
      <c r="I309" s="227"/>
      <c r="J309" s="227"/>
      <c r="K309" s="227"/>
      <c r="L309" s="227"/>
      <c r="M309" s="227"/>
      <c r="N309" s="227"/>
      <c r="O309" s="227"/>
      <c r="P309" s="227"/>
      <c r="Q309" s="227"/>
      <c r="R309" s="227"/>
      <c r="S309" s="227"/>
      <c r="T309" s="227"/>
      <c r="U309" s="227"/>
      <c r="V309" s="227"/>
      <c r="W309" s="227"/>
      <c r="X309" s="227"/>
      <c r="Y309" s="227"/>
      <c r="Z309" s="227"/>
      <c r="AA309" s="227"/>
      <c r="AB309" s="227"/>
      <c r="AC309" s="227"/>
      <c r="AD309" s="227"/>
      <c r="AE309" s="227"/>
      <c r="AF309" s="227"/>
      <c r="AG309" s="227"/>
      <c r="AH309" s="227"/>
      <c r="AI309" s="227"/>
      <c r="AJ309" s="227"/>
      <c r="AK309" s="227"/>
      <c r="AL309" s="227"/>
      <c r="AM309" s="227"/>
      <c r="AN309" s="227"/>
      <c r="AO309" s="227"/>
      <c r="AP309" s="227"/>
      <c r="AQ309" s="227"/>
      <c r="AR309" s="227"/>
      <c r="AS309" s="227"/>
      <c r="AT309" s="227"/>
      <c r="AU309" s="227"/>
      <c r="AV309" s="227"/>
      <c r="AW309" s="227"/>
      <c r="AX309" s="227"/>
      <c r="AY309" s="227"/>
      <c r="AZ309" s="227"/>
      <c r="BA309" s="227"/>
      <c r="BB309" s="227"/>
      <c r="BC309" s="227"/>
      <c r="BD309" s="227"/>
      <c r="BE309" s="227"/>
      <c r="BF309" s="227"/>
      <c r="BG309" s="227"/>
      <c r="BH309" s="227"/>
      <c r="BI309" s="227"/>
      <c r="BJ309" s="227"/>
      <c r="BK309" s="227"/>
      <c r="BL309" s="227"/>
      <c r="BM309" s="227"/>
      <c r="BN309" s="227"/>
      <c r="BO309" s="227"/>
      <c r="BP309" s="227"/>
      <c r="BQ309" s="227"/>
      <c r="BR309" s="227"/>
      <c r="BS309" s="227"/>
      <c r="BT309" s="227"/>
      <c r="BU309" s="227"/>
      <c r="BV309" s="227"/>
      <c r="BW309" s="227"/>
      <c r="BX309" s="227"/>
      <c r="BY309" s="227"/>
      <c r="BZ309" s="227"/>
      <c r="CA309" s="227"/>
      <c r="CB309" s="227"/>
      <c r="CC309" s="227"/>
      <c r="CD309" s="227"/>
      <c r="CE309" s="227"/>
      <c r="CF309" s="227"/>
      <c r="CG309" s="227"/>
      <c r="CH309" s="227"/>
      <c r="CI309" s="227"/>
      <c r="CJ309" s="227"/>
      <c r="CK309" s="227"/>
      <c r="CL309" s="227"/>
      <c r="CM309" s="227"/>
      <c r="CN309" s="227"/>
      <c r="CO309" s="227"/>
      <c r="CP309" s="227"/>
      <c r="CQ309" s="227"/>
      <c r="CR309" s="227"/>
      <c r="CS309" s="227"/>
      <c r="CT309" s="227"/>
      <c r="CU309" s="227"/>
      <c r="CV309" s="227"/>
      <c r="CW309" s="227"/>
      <c r="CX309" s="227"/>
      <c r="CY309" s="227"/>
      <c r="CZ309" s="227"/>
      <c r="DA309" s="227"/>
      <c r="DB309" s="227"/>
      <c r="DC309" s="227"/>
      <c r="DD309" s="227"/>
      <c r="DE309" s="227"/>
      <c r="DF309" s="227"/>
      <c r="DG309" s="227"/>
      <c r="DH309" s="227"/>
      <c r="DI309" s="227"/>
      <c r="DJ309" s="227"/>
      <c r="DK309" s="227"/>
      <c r="DL309" s="227"/>
      <c r="DM309" s="227"/>
      <c r="DN309" s="227"/>
      <c r="DO309" s="227"/>
      <c r="DP309" s="227"/>
      <c r="DQ309" s="227"/>
      <c r="DR309" s="227"/>
      <c r="DS309" s="227"/>
      <c r="DT309" s="227"/>
      <c r="DU309" s="227"/>
      <c r="DV309" s="227"/>
      <c r="DW309" s="227"/>
      <c r="DX309" s="227"/>
      <c r="DY309" s="227"/>
      <c r="DZ309" s="227"/>
      <c r="EA309" s="227"/>
      <c r="EB309" s="227"/>
      <c r="EC309" s="227"/>
      <c r="ED309" s="227"/>
      <c r="EE309" s="227"/>
      <c r="EF309" s="227"/>
      <c r="EG309" s="227"/>
      <c r="EH309" s="227"/>
      <c r="EI309" s="227"/>
      <c r="EJ309" s="227"/>
      <c r="EK309" s="227"/>
      <c r="EL309" s="227"/>
      <c r="EM309" s="227"/>
      <c r="EN309" s="227"/>
      <c r="EO309" s="227"/>
      <c r="EP309" s="227"/>
      <c r="EQ309" s="227"/>
      <c r="ER309" s="227"/>
      <c r="ES309" s="227"/>
      <c r="ET309" s="227"/>
      <c r="EU309" s="227"/>
      <c r="EV309" s="227"/>
      <c r="EW309" s="227"/>
      <c r="EX309" s="227"/>
      <c r="EY309" s="227"/>
      <c r="EZ309" s="227"/>
      <c r="FA309" s="227"/>
      <c r="FB309" s="227"/>
      <c r="FC309" s="227"/>
      <c r="FD309" s="227"/>
      <c r="FE309" s="227"/>
      <c r="FF309" s="227"/>
      <c r="FG309" s="227"/>
      <c r="FH309" s="227"/>
      <c r="FI309" s="227"/>
      <c r="FJ309" s="227"/>
      <c r="FK309" s="227"/>
      <c r="FL309" s="227"/>
      <c r="FM309" s="227"/>
      <c r="FN309" s="227"/>
      <c r="FO309" s="227"/>
      <c r="FP309" s="227"/>
      <c r="FQ309" s="227"/>
      <c r="FR309" s="227"/>
      <c r="FS309" s="227"/>
      <c r="FT309" s="227"/>
      <c r="FU309" s="227"/>
      <c r="FV309" s="227"/>
      <c r="FW309" s="227"/>
      <c r="FX309" s="227"/>
      <c r="FY309" s="227"/>
      <c r="FZ309" s="227"/>
      <c r="GA309" s="227"/>
      <c r="GB309" s="227"/>
      <c r="GC309" s="227"/>
      <c r="GD309" s="227"/>
      <c r="GE309" s="227"/>
      <c r="GF309" s="227"/>
      <c r="GG309" s="227"/>
      <c r="GH309" s="227"/>
      <c r="GI309" s="227"/>
      <c r="GJ309" s="227"/>
      <c r="GK309" s="227"/>
      <c r="GL309" s="227"/>
      <c r="GM309" s="227"/>
      <c r="GN309" s="227"/>
      <c r="GO309" s="227"/>
      <c r="GP309" s="227"/>
      <c r="GQ309" s="227"/>
      <c r="GR309" s="227"/>
      <c r="GS309" s="227"/>
      <c r="GT309" s="227"/>
      <c r="GU309" s="227"/>
      <c r="GV309" s="227"/>
      <c r="GW309" s="227"/>
      <c r="GX309" s="227"/>
      <c r="GY309" s="227"/>
      <c r="GZ309" s="227"/>
      <c r="HA309" s="227"/>
      <c r="HB309" s="227"/>
      <c r="HC309" s="227"/>
      <c r="HD309" s="227"/>
      <c r="HE309" s="227"/>
      <c r="HF309" s="227"/>
      <c r="HG309" s="227"/>
      <c r="HH309" s="227"/>
      <c r="HI309" s="227"/>
      <c r="HJ309" s="227"/>
      <c r="HK309" s="227"/>
      <c r="HL309" s="227"/>
      <c r="HM309" s="227"/>
      <c r="HN309" s="227"/>
      <c r="HO309" s="227"/>
      <c r="HP309" s="227"/>
      <c r="HQ309" s="227"/>
      <c r="HR309" s="227"/>
      <c r="HS309" s="227"/>
      <c r="HT309" s="227"/>
      <c r="HU309" s="227"/>
      <c r="HV309" s="227"/>
      <c r="HW309" s="227"/>
      <c r="HX309" s="227"/>
      <c r="HY309" s="227"/>
      <c r="HZ309" s="227"/>
      <c r="IA309" s="227"/>
      <c r="IB309" s="227"/>
      <c r="IC309" s="227"/>
      <c r="ID309" s="227"/>
      <c r="IE309" s="227"/>
      <c r="IF309" s="227"/>
      <c r="IG309" s="227"/>
      <c r="IH309" s="227"/>
      <c r="II309" s="227"/>
      <c r="IJ309" s="227"/>
      <c r="IK309" s="227"/>
      <c r="IL309" s="227"/>
      <c r="IM309" s="227"/>
      <c r="IN309" s="227"/>
      <c r="IO309" s="227"/>
      <c r="IP309" s="227"/>
      <c r="IQ309" s="227"/>
      <c r="IR309" s="227"/>
      <c r="IS309" s="227"/>
      <c r="IT309" s="227"/>
      <c r="IU309" s="227"/>
      <c r="IV309" s="227"/>
      <c r="IW309" s="227"/>
      <c r="IX309" s="227"/>
      <c r="IY309" s="227"/>
      <c r="IZ309" s="227"/>
      <c r="JA309" s="227"/>
      <c r="JB309" s="227"/>
      <c r="JC309" s="227"/>
      <c r="JD309" s="227"/>
      <c r="JE309" s="227"/>
      <c r="JF309" s="227"/>
      <c r="JG309" s="227"/>
      <c r="JH309" s="227"/>
      <c r="JI309" s="227"/>
      <c r="JJ309" s="227"/>
      <c r="JK309" s="227"/>
      <c r="JL309" s="227"/>
      <c r="JM309" s="227"/>
      <c r="JN309" s="227"/>
      <c r="JO309" s="227"/>
      <c r="JP309" s="227"/>
      <c r="JQ309" s="227"/>
      <c r="JR309" s="227"/>
      <c r="JS309" s="227"/>
      <c r="JT309" s="227"/>
      <c r="JU309" s="227"/>
      <c r="JV309" s="227"/>
      <c r="JW309" s="227"/>
      <c r="JX309" s="227"/>
      <c r="JY309" s="227"/>
      <c r="JZ309" s="227"/>
      <c r="KA309" s="227"/>
      <c r="KB309" s="227"/>
      <c r="KC309" s="227"/>
      <c r="KD309" s="227"/>
      <c r="KE309" s="227"/>
      <c r="KF309" s="227"/>
      <c r="KG309" s="227"/>
      <c r="KH309" s="227"/>
      <c r="KI309" s="227"/>
      <c r="KJ309" s="227"/>
      <c r="KK309" s="227"/>
      <c r="KL309" s="227"/>
      <c r="KM309" s="227"/>
      <c r="KN309" s="227"/>
      <c r="KO309" s="227"/>
      <c r="KP309" s="227"/>
      <c r="KQ309" s="227"/>
      <c r="KR309" s="227"/>
      <c r="KS309" s="227"/>
      <c r="KT309" s="227"/>
      <c r="KU309" s="227"/>
      <c r="KV309" s="227"/>
      <c r="KW309" s="479"/>
    </row>
    <row r="310" spans="1:309" s="226" customFormat="1" ht="21" customHeight="1" thickBot="1">
      <c r="A310" s="109"/>
      <c r="B310" s="112">
        <v>304</v>
      </c>
      <c r="C310" s="116"/>
      <c r="D310" s="136" t="str">
        <f t="shared" si="32"/>
        <v/>
      </c>
      <c r="E310" s="138" t="str">
        <f t="shared" si="29"/>
        <v/>
      </c>
      <c r="F310" s="138" t="str">
        <f t="shared" si="30"/>
        <v/>
      </c>
      <c r="G310" s="138" t="str">
        <f t="shared" si="31"/>
        <v/>
      </c>
      <c r="H310" s="138" t="str">
        <f t="shared" si="33"/>
        <v/>
      </c>
      <c r="I310" s="228"/>
      <c r="J310" s="228"/>
      <c r="K310" s="228"/>
      <c r="L310" s="228"/>
      <c r="M310" s="228"/>
      <c r="N310" s="228"/>
      <c r="O310" s="228"/>
      <c r="P310" s="228"/>
      <c r="Q310" s="228"/>
      <c r="R310" s="228"/>
      <c r="S310" s="228"/>
      <c r="T310" s="228"/>
      <c r="U310" s="228"/>
      <c r="V310" s="228"/>
      <c r="W310" s="228"/>
      <c r="X310" s="228"/>
      <c r="Y310" s="228"/>
      <c r="Z310" s="228"/>
      <c r="AA310" s="228"/>
      <c r="AB310" s="228"/>
      <c r="AC310" s="228"/>
      <c r="AD310" s="228"/>
      <c r="AE310" s="228"/>
      <c r="AF310" s="228"/>
      <c r="AG310" s="228"/>
      <c r="AH310" s="228"/>
      <c r="AI310" s="228"/>
      <c r="AJ310" s="228"/>
      <c r="AK310" s="228"/>
      <c r="AL310" s="228"/>
      <c r="AM310" s="228"/>
      <c r="AN310" s="228"/>
      <c r="AO310" s="228"/>
      <c r="AP310" s="228"/>
      <c r="AQ310" s="228"/>
      <c r="AR310" s="228"/>
      <c r="AS310" s="228"/>
      <c r="AT310" s="228"/>
      <c r="AU310" s="228"/>
      <c r="AV310" s="228"/>
      <c r="AW310" s="228"/>
      <c r="AX310" s="228"/>
      <c r="AY310" s="228"/>
      <c r="AZ310" s="228"/>
      <c r="BA310" s="228"/>
      <c r="BB310" s="228"/>
      <c r="BC310" s="228"/>
      <c r="BD310" s="228"/>
      <c r="BE310" s="228"/>
      <c r="BF310" s="228"/>
      <c r="BG310" s="228"/>
      <c r="BH310" s="228"/>
      <c r="BI310" s="228"/>
      <c r="BJ310" s="228"/>
      <c r="BK310" s="228"/>
      <c r="BL310" s="228"/>
      <c r="BM310" s="228"/>
      <c r="BN310" s="228"/>
      <c r="BO310" s="228"/>
      <c r="BP310" s="228"/>
      <c r="BQ310" s="228"/>
      <c r="BR310" s="228"/>
      <c r="BS310" s="228"/>
      <c r="BT310" s="228"/>
      <c r="BU310" s="228"/>
      <c r="BV310" s="228"/>
      <c r="BW310" s="228"/>
      <c r="BX310" s="228"/>
      <c r="BY310" s="228"/>
      <c r="BZ310" s="228"/>
      <c r="CA310" s="228"/>
      <c r="CB310" s="228"/>
      <c r="CC310" s="228"/>
      <c r="CD310" s="228"/>
      <c r="CE310" s="228"/>
      <c r="CF310" s="228"/>
      <c r="CG310" s="228"/>
      <c r="CH310" s="228"/>
      <c r="CI310" s="228"/>
      <c r="CJ310" s="228"/>
      <c r="CK310" s="228"/>
      <c r="CL310" s="228"/>
      <c r="CM310" s="228"/>
      <c r="CN310" s="228"/>
      <c r="CO310" s="228"/>
      <c r="CP310" s="228"/>
      <c r="CQ310" s="228"/>
      <c r="CR310" s="228"/>
      <c r="CS310" s="228"/>
      <c r="CT310" s="228"/>
      <c r="CU310" s="228"/>
      <c r="CV310" s="228"/>
      <c r="CW310" s="228"/>
      <c r="CX310" s="228"/>
      <c r="CY310" s="228"/>
      <c r="CZ310" s="228"/>
      <c r="DA310" s="228"/>
      <c r="DB310" s="228"/>
      <c r="DC310" s="228"/>
      <c r="DD310" s="228"/>
      <c r="DE310" s="228"/>
      <c r="DF310" s="228"/>
      <c r="DG310" s="228"/>
      <c r="DH310" s="228"/>
      <c r="DI310" s="228"/>
      <c r="DJ310" s="228"/>
      <c r="DK310" s="228"/>
      <c r="DL310" s="228"/>
      <c r="DM310" s="228"/>
      <c r="DN310" s="228"/>
      <c r="DO310" s="228"/>
      <c r="DP310" s="228"/>
      <c r="DQ310" s="228"/>
      <c r="DR310" s="228"/>
      <c r="DS310" s="228"/>
      <c r="DT310" s="228"/>
      <c r="DU310" s="228"/>
      <c r="DV310" s="228"/>
      <c r="DW310" s="228"/>
      <c r="DX310" s="228"/>
      <c r="DY310" s="228"/>
      <c r="DZ310" s="228"/>
      <c r="EA310" s="228"/>
      <c r="EB310" s="228"/>
      <c r="EC310" s="228"/>
      <c r="ED310" s="228"/>
      <c r="EE310" s="228"/>
      <c r="EF310" s="228"/>
      <c r="EG310" s="228"/>
      <c r="EH310" s="228"/>
      <c r="EI310" s="228"/>
      <c r="EJ310" s="228"/>
      <c r="EK310" s="228"/>
      <c r="EL310" s="228"/>
      <c r="EM310" s="228"/>
      <c r="EN310" s="228"/>
      <c r="EO310" s="228"/>
      <c r="EP310" s="228"/>
      <c r="EQ310" s="228"/>
      <c r="ER310" s="228"/>
      <c r="ES310" s="228"/>
      <c r="ET310" s="228"/>
      <c r="EU310" s="228"/>
      <c r="EV310" s="228"/>
      <c r="EW310" s="228"/>
      <c r="EX310" s="228"/>
      <c r="EY310" s="228"/>
      <c r="EZ310" s="228"/>
      <c r="FA310" s="228"/>
      <c r="FB310" s="228"/>
      <c r="FC310" s="228"/>
      <c r="FD310" s="228"/>
      <c r="FE310" s="228"/>
      <c r="FF310" s="228"/>
      <c r="FG310" s="228"/>
      <c r="FH310" s="228"/>
      <c r="FI310" s="228"/>
      <c r="FJ310" s="228"/>
      <c r="FK310" s="228"/>
      <c r="FL310" s="228"/>
      <c r="FM310" s="228"/>
      <c r="FN310" s="228"/>
      <c r="FO310" s="228"/>
      <c r="FP310" s="228"/>
      <c r="FQ310" s="228"/>
      <c r="FR310" s="228"/>
      <c r="FS310" s="228"/>
      <c r="FT310" s="228"/>
      <c r="FU310" s="228"/>
      <c r="FV310" s="228"/>
      <c r="FW310" s="228"/>
      <c r="FX310" s="228"/>
      <c r="FY310" s="228"/>
      <c r="FZ310" s="228"/>
      <c r="GA310" s="228"/>
      <c r="GB310" s="228"/>
      <c r="GC310" s="228"/>
      <c r="GD310" s="228"/>
      <c r="GE310" s="228"/>
      <c r="GF310" s="228"/>
      <c r="GG310" s="228"/>
      <c r="GH310" s="228"/>
      <c r="GI310" s="228"/>
      <c r="GJ310" s="228"/>
      <c r="GK310" s="228"/>
      <c r="GL310" s="228"/>
      <c r="GM310" s="228"/>
      <c r="GN310" s="228"/>
      <c r="GO310" s="228"/>
      <c r="GP310" s="228"/>
      <c r="GQ310" s="228"/>
      <c r="GR310" s="228"/>
      <c r="GS310" s="228"/>
      <c r="GT310" s="228"/>
      <c r="GU310" s="228"/>
      <c r="GV310" s="228"/>
      <c r="GW310" s="228"/>
      <c r="GX310" s="228"/>
      <c r="GY310" s="228"/>
      <c r="GZ310" s="228"/>
      <c r="HA310" s="228"/>
      <c r="HB310" s="228"/>
      <c r="HC310" s="228"/>
      <c r="HD310" s="228"/>
      <c r="HE310" s="228"/>
      <c r="HF310" s="228"/>
      <c r="HG310" s="228"/>
      <c r="HH310" s="228"/>
      <c r="HI310" s="228"/>
      <c r="HJ310" s="228"/>
      <c r="HK310" s="228"/>
      <c r="HL310" s="228"/>
      <c r="HM310" s="228"/>
      <c r="HN310" s="228"/>
      <c r="HO310" s="228"/>
      <c r="HP310" s="228"/>
      <c r="HQ310" s="228"/>
      <c r="HR310" s="228"/>
      <c r="HS310" s="228"/>
      <c r="HT310" s="228"/>
      <c r="HU310" s="228"/>
      <c r="HV310" s="228"/>
      <c r="HW310" s="228"/>
      <c r="HX310" s="228"/>
      <c r="HY310" s="228"/>
      <c r="HZ310" s="228"/>
      <c r="IA310" s="228"/>
      <c r="IB310" s="228"/>
      <c r="IC310" s="228"/>
      <c r="ID310" s="228"/>
      <c r="IE310" s="228"/>
      <c r="IF310" s="228"/>
      <c r="IG310" s="228"/>
      <c r="IH310" s="228"/>
      <c r="II310" s="228"/>
      <c r="IJ310" s="228"/>
      <c r="IK310" s="228"/>
      <c r="IL310" s="228"/>
      <c r="IM310" s="228"/>
      <c r="IN310" s="228"/>
      <c r="IO310" s="228"/>
      <c r="IP310" s="228"/>
      <c r="IQ310" s="228"/>
      <c r="IR310" s="228"/>
      <c r="IS310" s="228"/>
      <c r="IT310" s="228"/>
      <c r="IU310" s="228"/>
      <c r="IV310" s="228"/>
      <c r="IW310" s="228"/>
      <c r="IX310" s="228"/>
      <c r="IY310" s="228"/>
      <c r="IZ310" s="228"/>
      <c r="JA310" s="228"/>
      <c r="JB310" s="228"/>
      <c r="JC310" s="228"/>
      <c r="JD310" s="228"/>
      <c r="JE310" s="228"/>
      <c r="JF310" s="228"/>
      <c r="JG310" s="228"/>
      <c r="JH310" s="228"/>
      <c r="JI310" s="228"/>
      <c r="JJ310" s="228"/>
      <c r="JK310" s="228"/>
      <c r="JL310" s="228"/>
      <c r="JM310" s="228"/>
      <c r="JN310" s="228"/>
      <c r="JO310" s="228"/>
      <c r="JP310" s="228"/>
      <c r="JQ310" s="228"/>
      <c r="JR310" s="228"/>
      <c r="JS310" s="228"/>
      <c r="JT310" s="228"/>
      <c r="JU310" s="228"/>
      <c r="JV310" s="228"/>
      <c r="JW310" s="228"/>
      <c r="JX310" s="228"/>
      <c r="JY310" s="228"/>
      <c r="JZ310" s="228"/>
      <c r="KA310" s="228"/>
      <c r="KB310" s="228"/>
      <c r="KC310" s="228"/>
      <c r="KD310" s="228"/>
      <c r="KE310" s="228"/>
      <c r="KF310" s="228"/>
      <c r="KG310" s="228"/>
      <c r="KH310" s="228"/>
      <c r="KI310" s="228"/>
      <c r="KJ310" s="228"/>
      <c r="KK310" s="228"/>
      <c r="KL310" s="228"/>
      <c r="KM310" s="228"/>
      <c r="KN310" s="228"/>
      <c r="KO310" s="228"/>
      <c r="KP310" s="228"/>
      <c r="KQ310" s="228"/>
      <c r="KR310" s="228"/>
      <c r="KS310" s="228"/>
      <c r="KT310" s="228"/>
      <c r="KU310" s="228"/>
      <c r="KV310" s="228"/>
      <c r="KW310" s="479"/>
    </row>
    <row r="311" spans="1:309" s="226" customFormat="1" ht="21" customHeight="1">
      <c r="A311" s="109"/>
      <c r="B311" s="112">
        <v>305</v>
      </c>
      <c r="C311" s="53"/>
      <c r="D311" s="132" t="str">
        <f t="shared" si="32"/>
        <v/>
      </c>
      <c r="E311" s="132" t="str">
        <f t="shared" si="29"/>
        <v/>
      </c>
      <c r="F311" s="132" t="str">
        <f t="shared" si="30"/>
        <v/>
      </c>
      <c r="G311" s="132" t="str">
        <f t="shared" si="31"/>
        <v/>
      </c>
      <c r="H311" s="213" t="str">
        <f t="shared" si="33"/>
        <v/>
      </c>
      <c r="I311" s="227"/>
      <c r="J311" s="227"/>
      <c r="K311" s="227"/>
      <c r="L311" s="227"/>
      <c r="M311" s="227"/>
      <c r="N311" s="227"/>
      <c r="O311" s="227"/>
      <c r="P311" s="227"/>
      <c r="Q311" s="227"/>
      <c r="R311" s="227"/>
      <c r="S311" s="227"/>
      <c r="T311" s="227"/>
      <c r="U311" s="227"/>
      <c r="V311" s="227"/>
      <c r="W311" s="227"/>
      <c r="X311" s="227"/>
      <c r="Y311" s="227"/>
      <c r="Z311" s="227"/>
      <c r="AA311" s="227"/>
      <c r="AB311" s="227"/>
      <c r="AC311" s="227"/>
      <c r="AD311" s="227"/>
      <c r="AE311" s="227"/>
      <c r="AF311" s="227"/>
      <c r="AG311" s="227"/>
      <c r="AH311" s="227"/>
      <c r="AI311" s="227"/>
      <c r="AJ311" s="227"/>
      <c r="AK311" s="227"/>
      <c r="AL311" s="227"/>
      <c r="AM311" s="227"/>
      <c r="AN311" s="227"/>
      <c r="AO311" s="227"/>
      <c r="AP311" s="227"/>
      <c r="AQ311" s="227"/>
      <c r="AR311" s="227"/>
      <c r="AS311" s="227"/>
      <c r="AT311" s="227"/>
      <c r="AU311" s="227"/>
      <c r="AV311" s="227"/>
      <c r="AW311" s="227"/>
      <c r="AX311" s="227"/>
      <c r="AY311" s="227"/>
      <c r="AZ311" s="227"/>
      <c r="BA311" s="227"/>
      <c r="BB311" s="227"/>
      <c r="BC311" s="227"/>
      <c r="BD311" s="227"/>
      <c r="BE311" s="227"/>
      <c r="BF311" s="227"/>
      <c r="BG311" s="227"/>
      <c r="BH311" s="227"/>
      <c r="BI311" s="227"/>
      <c r="BJ311" s="227"/>
      <c r="BK311" s="227"/>
      <c r="BL311" s="227"/>
      <c r="BM311" s="227"/>
      <c r="BN311" s="227"/>
      <c r="BO311" s="227"/>
      <c r="BP311" s="227"/>
      <c r="BQ311" s="227"/>
      <c r="BR311" s="227"/>
      <c r="BS311" s="227"/>
      <c r="BT311" s="227"/>
      <c r="BU311" s="227"/>
      <c r="BV311" s="227"/>
      <c r="BW311" s="227"/>
      <c r="BX311" s="227"/>
      <c r="BY311" s="227"/>
      <c r="BZ311" s="227"/>
      <c r="CA311" s="227"/>
      <c r="CB311" s="227"/>
      <c r="CC311" s="227"/>
      <c r="CD311" s="227"/>
      <c r="CE311" s="227"/>
      <c r="CF311" s="227"/>
      <c r="CG311" s="227"/>
      <c r="CH311" s="227"/>
      <c r="CI311" s="227"/>
      <c r="CJ311" s="227"/>
      <c r="CK311" s="227"/>
      <c r="CL311" s="227"/>
      <c r="CM311" s="227"/>
      <c r="CN311" s="227"/>
      <c r="CO311" s="227"/>
      <c r="CP311" s="227"/>
      <c r="CQ311" s="227"/>
      <c r="CR311" s="227"/>
      <c r="CS311" s="227"/>
      <c r="CT311" s="227"/>
      <c r="CU311" s="227"/>
      <c r="CV311" s="227"/>
      <c r="CW311" s="227"/>
      <c r="CX311" s="227"/>
      <c r="CY311" s="227"/>
      <c r="CZ311" s="227"/>
      <c r="DA311" s="227"/>
      <c r="DB311" s="227"/>
      <c r="DC311" s="227"/>
      <c r="DD311" s="227"/>
      <c r="DE311" s="227"/>
      <c r="DF311" s="227"/>
      <c r="DG311" s="227"/>
      <c r="DH311" s="227"/>
      <c r="DI311" s="227"/>
      <c r="DJ311" s="227"/>
      <c r="DK311" s="227"/>
      <c r="DL311" s="227"/>
      <c r="DM311" s="227"/>
      <c r="DN311" s="227"/>
      <c r="DO311" s="227"/>
      <c r="DP311" s="227"/>
      <c r="DQ311" s="227"/>
      <c r="DR311" s="227"/>
      <c r="DS311" s="227"/>
      <c r="DT311" s="227"/>
      <c r="DU311" s="227"/>
      <c r="DV311" s="227"/>
      <c r="DW311" s="227"/>
      <c r="DX311" s="227"/>
      <c r="DY311" s="227"/>
      <c r="DZ311" s="227"/>
      <c r="EA311" s="227"/>
      <c r="EB311" s="227"/>
      <c r="EC311" s="227"/>
      <c r="ED311" s="227"/>
      <c r="EE311" s="227"/>
      <c r="EF311" s="227"/>
      <c r="EG311" s="227"/>
      <c r="EH311" s="227"/>
      <c r="EI311" s="227"/>
      <c r="EJ311" s="227"/>
      <c r="EK311" s="227"/>
      <c r="EL311" s="227"/>
      <c r="EM311" s="227"/>
      <c r="EN311" s="227"/>
      <c r="EO311" s="227"/>
      <c r="EP311" s="227"/>
      <c r="EQ311" s="227"/>
      <c r="ER311" s="227"/>
      <c r="ES311" s="227"/>
      <c r="ET311" s="227"/>
      <c r="EU311" s="227"/>
      <c r="EV311" s="227"/>
      <c r="EW311" s="227"/>
      <c r="EX311" s="227"/>
      <c r="EY311" s="227"/>
      <c r="EZ311" s="227"/>
      <c r="FA311" s="227"/>
      <c r="FB311" s="227"/>
      <c r="FC311" s="227"/>
      <c r="FD311" s="227"/>
      <c r="FE311" s="227"/>
      <c r="FF311" s="227"/>
      <c r="FG311" s="227"/>
      <c r="FH311" s="227"/>
      <c r="FI311" s="227"/>
      <c r="FJ311" s="227"/>
      <c r="FK311" s="227"/>
      <c r="FL311" s="227"/>
      <c r="FM311" s="227"/>
      <c r="FN311" s="227"/>
      <c r="FO311" s="227"/>
      <c r="FP311" s="227"/>
      <c r="FQ311" s="227"/>
      <c r="FR311" s="227"/>
      <c r="FS311" s="227"/>
      <c r="FT311" s="227"/>
      <c r="FU311" s="227"/>
      <c r="FV311" s="227"/>
      <c r="FW311" s="227"/>
      <c r="FX311" s="227"/>
      <c r="FY311" s="227"/>
      <c r="FZ311" s="227"/>
      <c r="GA311" s="227"/>
      <c r="GB311" s="227"/>
      <c r="GC311" s="227"/>
      <c r="GD311" s="227"/>
      <c r="GE311" s="227"/>
      <c r="GF311" s="227"/>
      <c r="GG311" s="227"/>
      <c r="GH311" s="227"/>
      <c r="GI311" s="227"/>
      <c r="GJ311" s="227"/>
      <c r="GK311" s="227"/>
      <c r="GL311" s="227"/>
      <c r="GM311" s="227"/>
      <c r="GN311" s="227"/>
      <c r="GO311" s="227"/>
      <c r="GP311" s="227"/>
      <c r="GQ311" s="227"/>
      <c r="GR311" s="227"/>
      <c r="GS311" s="227"/>
      <c r="GT311" s="227"/>
      <c r="GU311" s="227"/>
      <c r="GV311" s="227"/>
      <c r="GW311" s="227"/>
      <c r="GX311" s="227"/>
      <c r="GY311" s="227"/>
      <c r="GZ311" s="227"/>
      <c r="HA311" s="227"/>
      <c r="HB311" s="227"/>
      <c r="HC311" s="227"/>
      <c r="HD311" s="227"/>
      <c r="HE311" s="227"/>
      <c r="HF311" s="227"/>
      <c r="HG311" s="227"/>
      <c r="HH311" s="227"/>
      <c r="HI311" s="227"/>
      <c r="HJ311" s="227"/>
      <c r="HK311" s="227"/>
      <c r="HL311" s="227"/>
      <c r="HM311" s="227"/>
      <c r="HN311" s="227"/>
      <c r="HO311" s="227"/>
      <c r="HP311" s="227"/>
      <c r="HQ311" s="227"/>
      <c r="HR311" s="227"/>
      <c r="HS311" s="227"/>
      <c r="HT311" s="227"/>
      <c r="HU311" s="227"/>
      <c r="HV311" s="227"/>
      <c r="HW311" s="227"/>
      <c r="HX311" s="227"/>
      <c r="HY311" s="227"/>
      <c r="HZ311" s="227"/>
      <c r="IA311" s="227"/>
      <c r="IB311" s="227"/>
      <c r="IC311" s="227"/>
      <c r="ID311" s="227"/>
      <c r="IE311" s="227"/>
      <c r="IF311" s="227"/>
      <c r="IG311" s="227"/>
      <c r="IH311" s="227"/>
      <c r="II311" s="227"/>
      <c r="IJ311" s="227"/>
      <c r="IK311" s="227"/>
      <c r="IL311" s="227"/>
      <c r="IM311" s="227"/>
      <c r="IN311" s="227"/>
      <c r="IO311" s="227"/>
      <c r="IP311" s="227"/>
      <c r="IQ311" s="227"/>
      <c r="IR311" s="227"/>
      <c r="IS311" s="227"/>
      <c r="IT311" s="227"/>
      <c r="IU311" s="227"/>
      <c r="IV311" s="227"/>
      <c r="IW311" s="227"/>
      <c r="IX311" s="227"/>
      <c r="IY311" s="227"/>
      <c r="IZ311" s="227"/>
      <c r="JA311" s="227"/>
      <c r="JB311" s="227"/>
      <c r="JC311" s="227"/>
      <c r="JD311" s="227"/>
      <c r="JE311" s="227"/>
      <c r="JF311" s="227"/>
      <c r="JG311" s="227"/>
      <c r="JH311" s="227"/>
      <c r="JI311" s="227"/>
      <c r="JJ311" s="227"/>
      <c r="JK311" s="227"/>
      <c r="JL311" s="227"/>
      <c r="JM311" s="227"/>
      <c r="JN311" s="227"/>
      <c r="JO311" s="227"/>
      <c r="JP311" s="227"/>
      <c r="JQ311" s="227"/>
      <c r="JR311" s="227"/>
      <c r="JS311" s="227"/>
      <c r="JT311" s="227"/>
      <c r="JU311" s="227"/>
      <c r="JV311" s="227"/>
      <c r="JW311" s="227"/>
      <c r="JX311" s="227"/>
      <c r="JY311" s="227"/>
      <c r="JZ311" s="227"/>
      <c r="KA311" s="227"/>
      <c r="KB311" s="227"/>
      <c r="KC311" s="227"/>
      <c r="KD311" s="227"/>
      <c r="KE311" s="227"/>
      <c r="KF311" s="227"/>
      <c r="KG311" s="227"/>
      <c r="KH311" s="227"/>
      <c r="KI311" s="227"/>
      <c r="KJ311" s="227"/>
      <c r="KK311" s="227"/>
      <c r="KL311" s="227"/>
      <c r="KM311" s="227"/>
      <c r="KN311" s="227"/>
      <c r="KO311" s="227"/>
      <c r="KP311" s="227"/>
      <c r="KQ311" s="227"/>
      <c r="KR311" s="227"/>
      <c r="KS311" s="227"/>
      <c r="KT311" s="227"/>
      <c r="KU311" s="227"/>
      <c r="KV311" s="227"/>
      <c r="KW311" s="479"/>
    </row>
    <row r="312" spans="1:309" s="226" customFormat="1" ht="21" customHeight="1" thickBot="1">
      <c r="A312" s="109"/>
      <c r="B312" s="112">
        <v>306</v>
      </c>
      <c r="C312" s="116"/>
      <c r="D312" s="136" t="str">
        <f t="shared" si="32"/>
        <v/>
      </c>
      <c r="E312" s="138" t="str">
        <f t="shared" si="29"/>
        <v/>
      </c>
      <c r="F312" s="138" t="str">
        <f t="shared" si="30"/>
        <v/>
      </c>
      <c r="G312" s="138" t="str">
        <f t="shared" si="31"/>
        <v/>
      </c>
      <c r="H312" s="138" t="str">
        <f t="shared" si="33"/>
        <v/>
      </c>
      <c r="I312" s="228"/>
      <c r="J312" s="228"/>
      <c r="K312" s="228"/>
      <c r="L312" s="228"/>
      <c r="M312" s="228"/>
      <c r="N312" s="228"/>
      <c r="O312" s="228"/>
      <c r="P312" s="228"/>
      <c r="Q312" s="228"/>
      <c r="R312" s="228"/>
      <c r="S312" s="228"/>
      <c r="T312" s="228"/>
      <c r="U312" s="228"/>
      <c r="V312" s="228"/>
      <c r="W312" s="228"/>
      <c r="X312" s="228"/>
      <c r="Y312" s="228"/>
      <c r="Z312" s="228"/>
      <c r="AA312" s="228"/>
      <c r="AB312" s="228"/>
      <c r="AC312" s="228"/>
      <c r="AD312" s="228"/>
      <c r="AE312" s="228"/>
      <c r="AF312" s="228"/>
      <c r="AG312" s="228"/>
      <c r="AH312" s="228"/>
      <c r="AI312" s="228"/>
      <c r="AJ312" s="228"/>
      <c r="AK312" s="228"/>
      <c r="AL312" s="228"/>
      <c r="AM312" s="228"/>
      <c r="AN312" s="228"/>
      <c r="AO312" s="228"/>
      <c r="AP312" s="228"/>
      <c r="AQ312" s="228"/>
      <c r="AR312" s="228"/>
      <c r="AS312" s="228"/>
      <c r="AT312" s="228"/>
      <c r="AU312" s="228"/>
      <c r="AV312" s="228"/>
      <c r="AW312" s="228"/>
      <c r="AX312" s="228"/>
      <c r="AY312" s="228"/>
      <c r="AZ312" s="228"/>
      <c r="BA312" s="228"/>
      <c r="BB312" s="228"/>
      <c r="BC312" s="228"/>
      <c r="BD312" s="228"/>
      <c r="BE312" s="228"/>
      <c r="BF312" s="228"/>
      <c r="BG312" s="228"/>
      <c r="BH312" s="228"/>
      <c r="BI312" s="228"/>
      <c r="BJ312" s="228"/>
      <c r="BK312" s="228"/>
      <c r="BL312" s="228"/>
      <c r="BM312" s="228"/>
      <c r="BN312" s="228"/>
      <c r="BO312" s="228"/>
      <c r="BP312" s="228"/>
      <c r="BQ312" s="228"/>
      <c r="BR312" s="228"/>
      <c r="BS312" s="228"/>
      <c r="BT312" s="228"/>
      <c r="BU312" s="228"/>
      <c r="BV312" s="228"/>
      <c r="BW312" s="228"/>
      <c r="BX312" s="228"/>
      <c r="BY312" s="228"/>
      <c r="BZ312" s="228"/>
      <c r="CA312" s="228"/>
      <c r="CB312" s="228"/>
      <c r="CC312" s="228"/>
      <c r="CD312" s="228"/>
      <c r="CE312" s="228"/>
      <c r="CF312" s="228"/>
      <c r="CG312" s="228"/>
      <c r="CH312" s="228"/>
      <c r="CI312" s="228"/>
      <c r="CJ312" s="228"/>
      <c r="CK312" s="228"/>
      <c r="CL312" s="228"/>
      <c r="CM312" s="228"/>
      <c r="CN312" s="228"/>
      <c r="CO312" s="228"/>
      <c r="CP312" s="228"/>
      <c r="CQ312" s="228"/>
      <c r="CR312" s="228"/>
      <c r="CS312" s="228"/>
      <c r="CT312" s="228"/>
      <c r="CU312" s="228"/>
      <c r="CV312" s="228"/>
      <c r="CW312" s="228"/>
      <c r="CX312" s="228"/>
      <c r="CY312" s="228"/>
      <c r="CZ312" s="228"/>
      <c r="DA312" s="228"/>
      <c r="DB312" s="228"/>
      <c r="DC312" s="228"/>
      <c r="DD312" s="228"/>
      <c r="DE312" s="228"/>
      <c r="DF312" s="228"/>
      <c r="DG312" s="228"/>
      <c r="DH312" s="228"/>
      <c r="DI312" s="228"/>
      <c r="DJ312" s="228"/>
      <c r="DK312" s="228"/>
      <c r="DL312" s="228"/>
      <c r="DM312" s="228"/>
      <c r="DN312" s="228"/>
      <c r="DO312" s="228"/>
      <c r="DP312" s="228"/>
      <c r="DQ312" s="228"/>
      <c r="DR312" s="228"/>
      <c r="DS312" s="228"/>
      <c r="DT312" s="228"/>
      <c r="DU312" s="228"/>
      <c r="DV312" s="228"/>
      <c r="DW312" s="228"/>
      <c r="DX312" s="228"/>
      <c r="DY312" s="228"/>
      <c r="DZ312" s="228"/>
      <c r="EA312" s="228"/>
      <c r="EB312" s="228"/>
      <c r="EC312" s="228"/>
      <c r="ED312" s="228"/>
      <c r="EE312" s="228"/>
      <c r="EF312" s="228"/>
      <c r="EG312" s="228"/>
      <c r="EH312" s="228"/>
      <c r="EI312" s="228"/>
      <c r="EJ312" s="228"/>
      <c r="EK312" s="228"/>
      <c r="EL312" s="228"/>
      <c r="EM312" s="228"/>
      <c r="EN312" s="228"/>
      <c r="EO312" s="228"/>
      <c r="EP312" s="228"/>
      <c r="EQ312" s="228"/>
      <c r="ER312" s="228"/>
      <c r="ES312" s="228"/>
      <c r="ET312" s="228"/>
      <c r="EU312" s="228"/>
      <c r="EV312" s="228"/>
      <c r="EW312" s="228"/>
      <c r="EX312" s="228"/>
      <c r="EY312" s="228"/>
      <c r="EZ312" s="228"/>
      <c r="FA312" s="228"/>
      <c r="FB312" s="228"/>
      <c r="FC312" s="228"/>
      <c r="FD312" s="228"/>
      <c r="FE312" s="228"/>
      <c r="FF312" s="228"/>
      <c r="FG312" s="228"/>
      <c r="FH312" s="228"/>
      <c r="FI312" s="228"/>
      <c r="FJ312" s="228"/>
      <c r="FK312" s="228"/>
      <c r="FL312" s="228"/>
      <c r="FM312" s="228"/>
      <c r="FN312" s="228"/>
      <c r="FO312" s="228"/>
      <c r="FP312" s="228"/>
      <c r="FQ312" s="228"/>
      <c r="FR312" s="228"/>
      <c r="FS312" s="228"/>
      <c r="FT312" s="228"/>
      <c r="FU312" s="228"/>
      <c r="FV312" s="228"/>
      <c r="FW312" s="228"/>
      <c r="FX312" s="228"/>
      <c r="FY312" s="228"/>
      <c r="FZ312" s="228"/>
      <c r="GA312" s="228"/>
      <c r="GB312" s="228"/>
      <c r="GC312" s="228"/>
      <c r="GD312" s="228"/>
      <c r="GE312" s="228"/>
      <c r="GF312" s="228"/>
      <c r="GG312" s="228"/>
      <c r="GH312" s="228"/>
      <c r="GI312" s="228"/>
      <c r="GJ312" s="228"/>
      <c r="GK312" s="228"/>
      <c r="GL312" s="228"/>
      <c r="GM312" s="228"/>
      <c r="GN312" s="228"/>
      <c r="GO312" s="228"/>
      <c r="GP312" s="228"/>
      <c r="GQ312" s="228"/>
      <c r="GR312" s="228"/>
      <c r="GS312" s="228"/>
      <c r="GT312" s="228"/>
      <c r="GU312" s="228"/>
      <c r="GV312" s="228"/>
      <c r="GW312" s="228"/>
      <c r="GX312" s="228"/>
      <c r="GY312" s="228"/>
      <c r="GZ312" s="228"/>
      <c r="HA312" s="228"/>
      <c r="HB312" s="228"/>
      <c r="HC312" s="228"/>
      <c r="HD312" s="228"/>
      <c r="HE312" s="228"/>
      <c r="HF312" s="228"/>
      <c r="HG312" s="228"/>
      <c r="HH312" s="228"/>
      <c r="HI312" s="228"/>
      <c r="HJ312" s="228"/>
      <c r="HK312" s="228"/>
      <c r="HL312" s="228"/>
      <c r="HM312" s="228"/>
      <c r="HN312" s="228"/>
      <c r="HO312" s="228"/>
      <c r="HP312" s="228"/>
      <c r="HQ312" s="228"/>
      <c r="HR312" s="228"/>
      <c r="HS312" s="228"/>
      <c r="HT312" s="228"/>
      <c r="HU312" s="228"/>
      <c r="HV312" s="228"/>
      <c r="HW312" s="228"/>
      <c r="HX312" s="228"/>
      <c r="HY312" s="228"/>
      <c r="HZ312" s="228"/>
      <c r="IA312" s="228"/>
      <c r="IB312" s="228"/>
      <c r="IC312" s="228"/>
      <c r="ID312" s="228"/>
      <c r="IE312" s="228"/>
      <c r="IF312" s="228"/>
      <c r="IG312" s="228"/>
      <c r="IH312" s="228"/>
      <c r="II312" s="228"/>
      <c r="IJ312" s="228"/>
      <c r="IK312" s="228"/>
      <c r="IL312" s="228"/>
      <c r="IM312" s="228"/>
      <c r="IN312" s="228"/>
      <c r="IO312" s="228"/>
      <c r="IP312" s="228"/>
      <c r="IQ312" s="228"/>
      <c r="IR312" s="228"/>
      <c r="IS312" s="228"/>
      <c r="IT312" s="228"/>
      <c r="IU312" s="228"/>
      <c r="IV312" s="228"/>
      <c r="IW312" s="228"/>
      <c r="IX312" s="228"/>
      <c r="IY312" s="228"/>
      <c r="IZ312" s="228"/>
      <c r="JA312" s="228"/>
      <c r="JB312" s="228"/>
      <c r="JC312" s="228"/>
      <c r="JD312" s="228"/>
      <c r="JE312" s="228"/>
      <c r="JF312" s="228"/>
      <c r="JG312" s="228"/>
      <c r="JH312" s="228"/>
      <c r="JI312" s="228"/>
      <c r="JJ312" s="228"/>
      <c r="JK312" s="228"/>
      <c r="JL312" s="228"/>
      <c r="JM312" s="228"/>
      <c r="JN312" s="228"/>
      <c r="JO312" s="228"/>
      <c r="JP312" s="228"/>
      <c r="JQ312" s="228"/>
      <c r="JR312" s="228"/>
      <c r="JS312" s="228"/>
      <c r="JT312" s="228"/>
      <c r="JU312" s="228"/>
      <c r="JV312" s="228"/>
      <c r="JW312" s="228"/>
      <c r="JX312" s="228"/>
      <c r="JY312" s="228"/>
      <c r="JZ312" s="228"/>
      <c r="KA312" s="228"/>
      <c r="KB312" s="228"/>
      <c r="KC312" s="228"/>
      <c r="KD312" s="228"/>
      <c r="KE312" s="228"/>
      <c r="KF312" s="228"/>
      <c r="KG312" s="228"/>
      <c r="KH312" s="228"/>
      <c r="KI312" s="228"/>
      <c r="KJ312" s="228"/>
      <c r="KK312" s="228"/>
      <c r="KL312" s="228"/>
      <c r="KM312" s="228"/>
      <c r="KN312" s="228"/>
      <c r="KO312" s="228"/>
      <c r="KP312" s="228"/>
      <c r="KQ312" s="228"/>
      <c r="KR312" s="228"/>
      <c r="KS312" s="228"/>
      <c r="KT312" s="228"/>
      <c r="KU312" s="228"/>
      <c r="KV312" s="228"/>
      <c r="KW312" s="479"/>
    </row>
    <row r="313" spans="1:309" s="226" customFormat="1" ht="21" customHeight="1">
      <c r="A313" s="109"/>
      <c r="B313" s="112">
        <v>307</v>
      </c>
      <c r="C313" s="53"/>
      <c r="D313" s="132" t="str">
        <f t="shared" si="32"/>
        <v/>
      </c>
      <c r="E313" s="132" t="str">
        <f t="shared" si="29"/>
        <v/>
      </c>
      <c r="F313" s="132" t="str">
        <f t="shared" si="30"/>
        <v/>
      </c>
      <c r="G313" s="132" t="str">
        <f t="shared" si="31"/>
        <v/>
      </c>
      <c r="H313" s="213" t="str">
        <f t="shared" si="33"/>
        <v/>
      </c>
      <c r="I313" s="227"/>
      <c r="J313" s="227"/>
      <c r="K313" s="227"/>
      <c r="L313" s="227"/>
      <c r="M313" s="227"/>
      <c r="N313" s="227"/>
      <c r="O313" s="227"/>
      <c r="P313" s="227"/>
      <c r="Q313" s="227"/>
      <c r="R313" s="227"/>
      <c r="S313" s="227"/>
      <c r="T313" s="227"/>
      <c r="U313" s="227"/>
      <c r="V313" s="227"/>
      <c r="W313" s="227"/>
      <c r="X313" s="227"/>
      <c r="Y313" s="227"/>
      <c r="Z313" s="227"/>
      <c r="AA313" s="227"/>
      <c r="AB313" s="227"/>
      <c r="AC313" s="227"/>
      <c r="AD313" s="227"/>
      <c r="AE313" s="227"/>
      <c r="AF313" s="227"/>
      <c r="AG313" s="227"/>
      <c r="AH313" s="227"/>
      <c r="AI313" s="227"/>
      <c r="AJ313" s="227"/>
      <c r="AK313" s="227"/>
      <c r="AL313" s="227"/>
      <c r="AM313" s="227"/>
      <c r="AN313" s="227"/>
      <c r="AO313" s="227"/>
      <c r="AP313" s="227"/>
      <c r="AQ313" s="227"/>
      <c r="AR313" s="227"/>
      <c r="AS313" s="227"/>
      <c r="AT313" s="227"/>
      <c r="AU313" s="227"/>
      <c r="AV313" s="227"/>
      <c r="AW313" s="227"/>
      <c r="AX313" s="227"/>
      <c r="AY313" s="227"/>
      <c r="AZ313" s="227"/>
      <c r="BA313" s="227"/>
      <c r="BB313" s="227"/>
      <c r="BC313" s="227"/>
      <c r="BD313" s="227"/>
      <c r="BE313" s="227"/>
      <c r="BF313" s="227"/>
      <c r="BG313" s="227"/>
      <c r="BH313" s="227"/>
      <c r="BI313" s="227"/>
      <c r="BJ313" s="227"/>
      <c r="BK313" s="227"/>
      <c r="BL313" s="227"/>
      <c r="BM313" s="227"/>
      <c r="BN313" s="227"/>
      <c r="BO313" s="227"/>
      <c r="BP313" s="227"/>
      <c r="BQ313" s="227"/>
      <c r="BR313" s="227"/>
      <c r="BS313" s="227"/>
      <c r="BT313" s="227"/>
      <c r="BU313" s="227"/>
      <c r="BV313" s="227"/>
      <c r="BW313" s="227"/>
      <c r="BX313" s="227"/>
      <c r="BY313" s="227"/>
      <c r="BZ313" s="227"/>
      <c r="CA313" s="227"/>
      <c r="CB313" s="227"/>
      <c r="CC313" s="227"/>
      <c r="CD313" s="227"/>
      <c r="CE313" s="227"/>
      <c r="CF313" s="227"/>
      <c r="CG313" s="227"/>
      <c r="CH313" s="227"/>
      <c r="CI313" s="227"/>
      <c r="CJ313" s="227"/>
      <c r="CK313" s="227"/>
      <c r="CL313" s="227"/>
      <c r="CM313" s="227"/>
      <c r="CN313" s="227"/>
      <c r="CO313" s="227"/>
      <c r="CP313" s="227"/>
      <c r="CQ313" s="227"/>
      <c r="CR313" s="227"/>
      <c r="CS313" s="227"/>
      <c r="CT313" s="227"/>
      <c r="CU313" s="227"/>
      <c r="CV313" s="227"/>
      <c r="CW313" s="227"/>
      <c r="CX313" s="227"/>
      <c r="CY313" s="227"/>
      <c r="CZ313" s="227"/>
      <c r="DA313" s="227"/>
      <c r="DB313" s="227"/>
      <c r="DC313" s="227"/>
      <c r="DD313" s="227"/>
      <c r="DE313" s="227"/>
      <c r="DF313" s="227"/>
      <c r="DG313" s="227"/>
      <c r="DH313" s="227"/>
      <c r="DI313" s="227"/>
      <c r="DJ313" s="227"/>
      <c r="DK313" s="227"/>
      <c r="DL313" s="227"/>
      <c r="DM313" s="227"/>
      <c r="DN313" s="227"/>
      <c r="DO313" s="227"/>
      <c r="DP313" s="227"/>
      <c r="DQ313" s="227"/>
      <c r="DR313" s="227"/>
      <c r="DS313" s="227"/>
      <c r="DT313" s="227"/>
      <c r="DU313" s="227"/>
      <c r="DV313" s="227"/>
      <c r="DW313" s="227"/>
      <c r="DX313" s="227"/>
      <c r="DY313" s="227"/>
      <c r="DZ313" s="227"/>
      <c r="EA313" s="227"/>
      <c r="EB313" s="227"/>
      <c r="EC313" s="227"/>
      <c r="ED313" s="227"/>
      <c r="EE313" s="227"/>
      <c r="EF313" s="227"/>
      <c r="EG313" s="227"/>
      <c r="EH313" s="227"/>
      <c r="EI313" s="227"/>
      <c r="EJ313" s="227"/>
      <c r="EK313" s="227"/>
      <c r="EL313" s="227"/>
      <c r="EM313" s="227"/>
      <c r="EN313" s="227"/>
      <c r="EO313" s="227"/>
      <c r="EP313" s="227"/>
      <c r="EQ313" s="227"/>
      <c r="ER313" s="227"/>
      <c r="ES313" s="227"/>
      <c r="ET313" s="227"/>
      <c r="EU313" s="227"/>
      <c r="EV313" s="227"/>
      <c r="EW313" s="227"/>
      <c r="EX313" s="227"/>
      <c r="EY313" s="227"/>
      <c r="EZ313" s="227"/>
      <c r="FA313" s="227"/>
      <c r="FB313" s="227"/>
      <c r="FC313" s="227"/>
      <c r="FD313" s="227"/>
      <c r="FE313" s="227"/>
      <c r="FF313" s="227"/>
      <c r="FG313" s="227"/>
      <c r="FH313" s="227"/>
      <c r="FI313" s="227"/>
      <c r="FJ313" s="227"/>
      <c r="FK313" s="227"/>
      <c r="FL313" s="227"/>
      <c r="FM313" s="227"/>
      <c r="FN313" s="227"/>
      <c r="FO313" s="227"/>
      <c r="FP313" s="227"/>
      <c r="FQ313" s="227"/>
      <c r="FR313" s="227"/>
      <c r="FS313" s="227"/>
      <c r="FT313" s="227"/>
      <c r="FU313" s="227"/>
      <c r="FV313" s="227"/>
      <c r="FW313" s="227"/>
      <c r="FX313" s="227"/>
      <c r="FY313" s="227"/>
      <c r="FZ313" s="227"/>
      <c r="GA313" s="227"/>
      <c r="GB313" s="227"/>
      <c r="GC313" s="227"/>
      <c r="GD313" s="227"/>
      <c r="GE313" s="227"/>
      <c r="GF313" s="227"/>
      <c r="GG313" s="227"/>
      <c r="GH313" s="227"/>
      <c r="GI313" s="227"/>
      <c r="GJ313" s="227"/>
      <c r="GK313" s="227"/>
      <c r="GL313" s="227"/>
      <c r="GM313" s="227"/>
      <c r="GN313" s="227"/>
      <c r="GO313" s="227"/>
      <c r="GP313" s="227"/>
      <c r="GQ313" s="227"/>
      <c r="GR313" s="227"/>
      <c r="GS313" s="227"/>
      <c r="GT313" s="227"/>
      <c r="GU313" s="227"/>
      <c r="GV313" s="227"/>
      <c r="GW313" s="227"/>
      <c r="GX313" s="227"/>
      <c r="GY313" s="227"/>
      <c r="GZ313" s="227"/>
      <c r="HA313" s="227"/>
      <c r="HB313" s="227"/>
      <c r="HC313" s="227"/>
      <c r="HD313" s="227"/>
      <c r="HE313" s="227"/>
      <c r="HF313" s="227"/>
      <c r="HG313" s="227"/>
      <c r="HH313" s="227"/>
      <c r="HI313" s="227"/>
      <c r="HJ313" s="227"/>
      <c r="HK313" s="227"/>
      <c r="HL313" s="227"/>
      <c r="HM313" s="227"/>
      <c r="HN313" s="227"/>
      <c r="HO313" s="227"/>
      <c r="HP313" s="227"/>
      <c r="HQ313" s="227"/>
      <c r="HR313" s="227"/>
      <c r="HS313" s="227"/>
      <c r="HT313" s="227"/>
      <c r="HU313" s="227"/>
      <c r="HV313" s="227"/>
      <c r="HW313" s="227"/>
      <c r="HX313" s="227"/>
      <c r="HY313" s="227"/>
      <c r="HZ313" s="227"/>
      <c r="IA313" s="227"/>
      <c r="IB313" s="227"/>
      <c r="IC313" s="227"/>
      <c r="ID313" s="227"/>
      <c r="IE313" s="227"/>
      <c r="IF313" s="227"/>
      <c r="IG313" s="227"/>
      <c r="IH313" s="227"/>
      <c r="II313" s="227"/>
      <c r="IJ313" s="227"/>
      <c r="IK313" s="227"/>
      <c r="IL313" s="227"/>
      <c r="IM313" s="227"/>
      <c r="IN313" s="227"/>
      <c r="IO313" s="227"/>
      <c r="IP313" s="227"/>
      <c r="IQ313" s="227"/>
      <c r="IR313" s="227"/>
      <c r="IS313" s="227"/>
      <c r="IT313" s="227"/>
      <c r="IU313" s="227"/>
      <c r="IV313" s="227"/>
      <c r="IW313" s="227"/>
      <c r="IX313" s="227"/>
      <c r="IY313" s="227"/>
      <c r="IZ313" s="227"/>
      <c r="JA313" s="227"/>
      <c r="JB313" s="227"/>
      <c r="JC313" s="227"/>
      <c r="JD313" s="227"/>
      <c r="JE313" s="227"/>
      <c r="JF313" s="227"/>
      <c r="JG313" s="227"/>
      <c r="JH313" s="227"/>
      <c r="JI313" s="227"/>
      <c r="JJ313" s="227"/>
      <c r="JK313" s="227"/>
      <c r="JL313" s="227"/>
      <c r="JM313" s="227"/>
      <c r="JN313" s="227"/>
      <c r="JO313" s="227"/>
      <c r="JP313" s="227"/>
      <c r="JQ313" s="227"/>
      <c r="JR313" s="227"/>
      <c r="JS313" s="227"/>
      <c r="JT313" s="227"/>
      <c r="JU313" s="227"/>
      <c r="JV313" s="227"/>
      <c r="JW313" s="227"/>
      <c r="JX313" s="227"/>
      <c r="JY313" s="227"/>
      <c r="JZ313" s="227"/>
      <c r="KA313" s="227"/>
      <c r="KB313" s="227"/>
      <c r="KC313" s="227"/>
      <c r="KD313" s="227"/>
      <c r="KE313" s="227"/>
      <c r="KF313" s="227"/>
      <c r="KG313" s="227"/>
      <c r="KH313" s="227"/>
      <c r="KI313" s="227"/>
      <c r="KJ313" s="227"/>
      <c r="KK313" s="227"/>
      <c r="KL313" s="227"/>
      <c r="KM313" s="227"/>
      <c r="KN313" s="227"/>
      <c r="KO313" s="227"/>
      <c r="KP313" s="227"/>
      <c r="KQ313" s="227"/>
      <c r="KR313" s="227"/>
      <c r="KS313" s="227"/>
      <c r="KT313" s="227"/>
      <c r="KU313" s="227"/>
      <c r="KV313" s="227"/>
      <c r="KW313" s="479"/>
    </row>
    <row r="314" spans="1:309" s="226" customFormat="1" ht="21" customHeight="1" thickBot="1">
      <c r="A314" s="109"/>
      <c r="B314" s="112">
        <v>308</v>
      </c>
      <c r="C314" s="116"/>
      <c r="D314" s="136" t="str">
        <f t="shared" si="32"/>
        <v/>
      </c>
      <c r="E314" s="138" t="str">
        <f t="shared" si="29"/>
        <v/>
      </c>
      <c r="F314" s="138" t="str">
        <f t="shared" si="30"/>
        <v/>
      </c>
      <c r="G314" s="138" t="str">
        <f t="shared" si="31"/>
        <v/>
      </c>
      <c r="H314" s="138" t="str">
        <f t="shared" si="33"/>
        <v/>
      </c>
      <c r="I314" s="228"/>
      <c r="J314" s="228"/>
      <c r="K314" s="228"/>
      <c r="L314" s="228"/>
      <c r="M314" s="228"/>
      <c r="N314" s="228"/>
      <c r="O314" s="228"/>
      <c r="P314" s="228"/>
      <c r="Q314" s="228"/>
      <c r="R314" s="228"/>
      <c r="S314" s="228"/>
      <c r="T314" s="228"/>
      <c r="U314" s="228"/>
      <c r="V314" s="228"/>
      <c r="W314" s="228"/>
      <c r="X314" s="228"/>
      <c r="Y314" s="228"/>
      <c r="Z314" s="228"/>
      <c r="AA314" s="228"/>
      <c r="AB314" s="228"/>
      <c r="AC314" s="228"/>
      <c r="AD314" s="228"/>
      <c r="AE314" s="228"/>
      <c r="AF314" s="228"/>
      <c r="AG314" s="228"/>
      <c r="AH314" s="228"/>
      <c r="AI314" s="228"/>
      <c r="AJ314" s="228"/>
      <c r="AK314" s="228"/>
      <c r="AL314" s="228"/>
      <c r="AM314" s="228"/>
      <c r="AN314" s="228"/>
      <c r="AO314" s="228"/>
      <c r="AP314" s="228"/>
      <c r="AQ314" s="228"/>
      <c r="AR314" s="228"/>
      <c r="AS314" s="228"/>
      <c r="AT314" s="228"/>
      <c r="AU314" s="228"/>
      <c r="AV314" s="228"/>
      <c r="AW314" s="228"/>
      <c r="AX314" s="228"/>
      <c r="AY314" s="228"/>
      <c r="AZ314" s="228"/>
      <c r="BA314" s="228"/>
      <c r="BB314" s="228"/>
      <c r="BC314" s="228"/>
      <c r="BD314" s="228"/>
      <c r="BE314" s="228"/>
      <c r="BF314" s="228"/>
      <c r="BG314" s="228"/>
      <c r="BH314" s="228"/>
      <c r="BI314" s="228"/>
      <c r="BJ314" s="228"/>
      <c r="BK314" s="228"/>
      <c r="BL314" s="228"/>
      <c r="BM314" s="228"/>
      <c r="BN314" s="228"/>
      <c r="BO314" s="228"/>
      <c r="BP314" s="228"/>
      <c r="BQ314" s="228"/>
      <c r="BR314" s="228"/>
      <c r="BS314" s="228"/>
      <c r="BT314" s="228"/>
      <c r="BU314" s="228"/>
      <c r="BV314" s="228"/>
      <c r="BW314" s="228"/>
      <c r="BX314" s="228"/>
      <c r="BY314" s="228"/>
      <c r="BZ314" s="228"/>
      <c r="CA314" s="228"/>
      <c r="CB314" s="228"/>
      <c r="CC314" s="228"/>
      <c r="CD314" s="228"/>
      <c r="CE314" s="228"/>
      <c r="CF314" s="228"/>
      <c r="CG314" s="228"/>
      <c r="CH314" s="228"/>
      <c r="CI314" s="228"/>
      <c r="CJ314" s="228"/>
      <c r="CK314" s="228"/>
      <c r="CL314" s="228"/>
      <c r="CM314" s="228"/>
      <c r="CN314" s="228"/>
      <c r="CO314" s="228"/>
      <c r="CP314" s="228"/>
      <c r="CQ314" s="228"/>
      <c r="CR314" s="228"/>
      <c r="CS314" s="228"/>
      <c r="CT314" s="228"/>
      <c r="CU314" s="228"/>
      <c r="CV314" s="228"/>
      <c r="CW314" s="228"/>
      <c r="CX314" s="228"/>
      <c r="CY314" s="228"/>
      <c r="CZ314" s="228"/>
      <c r="DA314" s="228"/>
      <c r="DB314" s="228"/>
      <c r="DC314" s="228"/>
      <c r="DD314" s="228"/>
      <c r="DE314" s="228"/>
      <c r="DF314" s="228"/>
      <c r="DG314" s="228"/>
      <c r="DH314" s="228"/>
      <c r="DI314" s="228"/>
      <c r="DJ314" s="228"/>
      <c r="DK314" s="228"/>
      <c r="DL314" s="228"/>
      <c r="DM314" s="228"/>
      <c r="DN314" s="228"/>
      <c r="DO314" s="228"/>
      <c r="DP314" s="228"/>
      <c r="DQ314" s="228"/>
      <c r="DR314" s="228"/>
      <c r="DS314" s="228"/>
      <c r="DT314" s="228"/>
      <c r="DU314" s="228"/>
      <c r="DV314" s="228"/>
      <c r="DW314" s="228"/>
      <c r="DX314" s="228"/>
      <c r="DY314" s="228"/>
      <c r="DZ314" s="228"/>
      <c r="EA314" s="228"/>
      <c r="EB314" s="228"/>
      <c r="EC314" s="228"/>
      <c r="ED314" s="228"/>
      <c r="EE314" s="228"/>
      <c r="EF314" s="228"/>
      <c r="EG314" s="228"/>
      <c r="EH314" s="228"/>
      <c r="EI314" s="228"/>
      <c r="EJ314" s="228"/>
      <c r="EK314" s="228"/>
      <c r="EL314" s="228"/>
      <c r="EM314" s="228"/>
      <c r="EN314" s="228"/>
      <c r="EO314" s="228"/>
      <c r="EP314" s="228"/>
      <c r="EQ314" s="228"/>
      <c r="ER314" s="228"/>
      <c r="ES314" s="228"/>
      <c r="ET314" s="228"/>
      <c r="EU314" s="228"/>
      <c r="EV314" s="228"/>
      <c r="EW314" s="228"/>
      <c r="EX314" s="228"/>
      <c r="EY314" s="228"/>
      <c r="EZ314" s="228"/>
      <c r="FA314" s="228"/>
      <c r="FB314" s="228"/>
      <c r="FC314" s="228"/>
      <c r="FD314" s="228"/>
      <c r="FE314" s="228"/>
      <c r="FF314" s="228"/>
      <c r="FG314" s="228"/>
      <c r="FH314" s="228"/>
      <c r="FI314" s="228"/>
      <c r="FJ314" s="228"/>
      <c r="FK314" s="228"/>
      <c r="FL314" s="228"/>
      <c r="FM314" s="228"/>
      <c r="FN314" s="228"/>
      <c r="FO314" s="228"/>
      <c r="FP314" s="228"/>
      <c r="FQ314" s="228"/>
      <c r="FR314" s="228"/>
      <c r="FS314" s="228"/>
      <c r="FT314" s="228"/>
      <c r="FU314" s="228"/>
      <c r="FV314" s="228"/>
      <c r="FW314" s="228"/>
      <c r="FX314" s="228"/>
      <c r="FY314" s="228"/>
      <c r="FZ314" s="228"/>
      <c r="GA314" s="228"/>
      <c r="GB314" s="228"/>
      <c r="GC314" s="228"/>
      <c r="GD314" s="228"/>
      <c r="GE314" s="228"/>
      <c r="GF314" s="228"/>
      <c r="GG314" s="228"/>
      <c r="GH314" s="228"/>
      <c r="GI314" s="228"/>
      <c r="GJ314" s="228"/>
      <c r="GK314" s="228"/>
      <c r="GL314" s="228"/>
      <c r="GM314" s="228"/>
      <c r="GN314" s="228"/>
      <c r="GO314" s="228"/>
      <c r="GP314" s="228"/>
      <c r="GQ314" s="228"/>
      <c r="GR314" s="228"/>
      <c r="GS314" s="228"/>
      <c r="GT314" s="228"/>
      <c r="GU314" s="228"/>
      <c r="GV314" s="228"/>
      <c r="GW314" s="228"/>
      <c r="GX314" s="228"/>
      <c r="GY314" s="228"/>
      <c r="GZ314" s="228"/>
      <c r="HA314" s="228"/>
      <c r="HB314" s="228"/>
      <c r="HC314" s="228"/>
      <c r="HD314" s="228"/>
      <c r="HE314" s="228"/>
      <c r="HF314" s="228"/>
      <c r="HG314" s="228"/>
      <c r="HH314" s="228"/>
      <c r="HI314" s="228"/>
      <c r="HJ314" s="228"/>
      <c r="HK314" s="228"/>
      <c r="HL314" s="228"/>
      <c r="HM314" s="228"/>
      <c r="HN314" s="228"/>
      <c r="HO314" s="228"/>
      <c r="HP314" s="228"/>
      <c r="HQ314" s="228"/>
      <c r="HR314" s="228"/>
      <c r="HS314" s="228"/>
      <c r="HT314" s="228"/>
      <c r="HU314" s="228"/>
      <c r="HV314" s="228"/>
      <c r="HW314" s="228"/>
      <c r="HX314" s="228"/>
      <c r="HY314" s="228"/>
      <c r="HZ314" s="228"/>
      <c r="IA314" s="228"/>
      <c r="IB314" s="228"/>
      <c r="IC314" s="228"/>
      <c r="ID314" s="228"/>
      <c r="IE314" s="228"/>
      <c r="IF314" s="228"/>
      <c r="IG314" s="228"/>
      <c r="IH314" s="228"/>
      <c r="II314" s="228"/>
      <c r="IJ314" s="228"/>
      <c r="IK314" s="228"/>
      <c r="IL314" s="228"/>
      <c r="IM314" s="228"/>
      <c r="IN314" s="228"/>
      <c r="IO314" s="228"/>
      <c r="IP314" s="228"/>
      <c r="IQ314" s="228"/>
      <c r="IR314" s="228"/>
      <c r="IS314" s="228"/>
      <c r="IT314" s="228"/>
      <c r="IU314" s="228"/>
      <c r="IV314" s="228"/>
      <c r="IW314" s="228"/>
      <c r="IX314" s="228"/>
      <c r="IY314" s="228"/>
      <c r="IZ314" s="228"/>
      <c r="JA314" s="228"/>
      <c r="JB314" s="228"/>
      <c r="JC314" s="228"/>
      <c r="JD314" s="228"/>
      <c r="JE314" s="228"/>
      <c r="JF314" s="228"/>
      <c r="JG314" s="228"/>
      <c r="JH314" s="228"/>
      <c r="JI314" s="228"/>
      <c r="JJ314" s="228"/>
      <c r="JK314" s="228"/>
      <c r="JL314" s="228"/>
      <c r="JM314" s="228"/>
      <c r="JN314" s="228"/>
      <c r="JO314" s="228"/>
      <c r="JP314" s="228"/>
      <c r="JQ314" s="228"/>
      <c r="JR314" s="228"/>
      <c r="JS314" s="228"/>
      <c r="JT314" s="228"/>
      <c r="JU314" s="228"/>
      <c r="JV314" s="228"/>
      <c r="JW314" s="228"/>
      <c r="JX314" s="228"/>
      <c r="JY314" s="228"/>
      <c r="JZ314" s="228"/>
      <c r="KA314" s="228"/>
      <c r="KB314" s="228"/>
      <c r="KC314" s="228"/>
      <c r="KD314" s="228"/>
      <c r="KE314" s="228"/>
      <c r="KF314" s="228"/>
      <c r="KG314" s="228"/>
      <c r="KH314" s="228"/>
      <c r="KI314" s="228"/>
      <c r="KJ314" s="228"/>
      <c r="KK314" s="228"/>
      <c r="KL314" s="228"/>
      <c r="KM314" s="228"/>
      <c r="KN314" s="228"/>
      <c r="KO314" s="228"/>
      <c r="KP314" s="228"/>
      <c r="KQ314" s="228"/>
      <c r="KR314" s="228"/>
      <c r="KS314" s="228"/>
      <c r="KT314" s="228"/>
      <c r="KU314" s="228"/>
      <c r="KV314" s="228"/>
      <c r="KW314" s="479"/>
    </row>
    <row r="315" spans="1:309" s="226" customFormat="1" ht="21" customHeight="1">
      <c r="A315" s="109"/>
      <c r="B315" s="112">
        <v>309</v>
      </c>
      <c r="C315" s="53"/>
      <c r="D315" s="132" t="str">
        <f t="shared" si="32"/>
        <v/>
      </c>
      <c r="E315" s="132" t="str">
        <f t="shared" si="29"/>
        <v/>
      </c>
      <c r="F315" s="132" t="str">
        <f t="shared" si="30"/>
        <v/>
      </c>
      <c r="G315" s="132" t="str">
        <f t="shared" si="31"/>
        <v/>
      </c>
      <c r="H315" s="213" t="str">
        <f t="shared" si="33"/>
        <v/>
      </c>
      <c r="I315" s="227"/>
      <c r="J315" s="227"/>
      <c r="K315" s="227"/>
      <c r="L315" s="227"/>
      <c r="M315" s="227"/>
      <c r="N315" s="227"/>
      <c r="O315" s="227"/>
      <c r="P315" s="227"/>
      <c r="Q315" s="227"/>
      <c r="R315" s="227"/>
      <c r="S315" s="227"/>
      <c r="T315" s="227"/>
      <c r="U315" s="227"/>
      <c r="V315" s="227"/>
      <c r="W315" s="227"/>
      <c r="X315" s="227"/>
      <c r="Y315" s="227"/>
      <c r="Z315" s="227"/>
      <c r="AA315" s="227"/>
      <c r="AB315" s="227"/>
      <c r="AC315" s="227"/>
      <c r="AD315" s="227"/>
      <c r="AE315" s="227"/>
      <c r="AF315" s="227"/>
      <c r="AG315" s="227"/>
      <c r="AH315" s="227"/>
      <c r="AI315" s="227"/>
      <c r="AJ315" s="227"/>
      <c r="AK315" s="227"/>
      <c r="AL315" s="227"/>
      <c r="AM315" s="227"/>
      <c r="AN315" s="227"/>
      <c r="AO315" s="227"/>
      <c r="AP315" s="227"/>
      <c r="AQ315" s="227"/>
      <c r="AR315" s="227"/>
      <c r="AS315" s="227"/>
      <c r="AT315" s="227"/>
      <c r="AU315" s="227"/>
      <c r="AV315" s="227"/>
      <c r="AW315" s="227"/>
      <c r="AX315" s="227"/>
      <c r="AY315" s="227"/>
      <c r="AZ315" s="227"/>
      <c r="BA315" s="227"/>
      <c r="BB315" s="227"/>
      <c r="BC315" s="227"/>
      <c r="BD315" s="227"/>
      <c r="BE315" s="227"/>
      <c r="BF315" s="227"/>
      <c r="BG315" s="227"/>
      <c r="BH315" s="227"/>
      <c r="BI315" s="227"/>
      <c r="BJ315" s="227"/>
      <c r="BK315" s="227"/>
      <c r="BL315" s="227"/>
      <c r="BM315" s="227"/>
      <c r="BN315" s="227"/>
      <c r="BO315" s="227"/>
      <c r="BP315" s="227"/>
      <c r="BQ315" s="227"/>
      <c r="BR315" s="227"/>
      <c r="BS315" s="227"/>
      <c r="BT315" s="227"/>
      <c r="BU315" s="227"/>
      <c r="BV315" s="227"/>
      <c r="BW315" s="227"/>
      <c r="BX315" s="227"/>
      <c r="BY315" s="227"/>
      <c r="BZ315" s="227"/>
      <c r="CA315" s="227"/>
      <c r="CB315" s="227"/>
      <c r="CC315" s="227"/>
      <c r="CD315" s="227"/>
      <c r="CE315" s="227"/>
      <c r="CF315" s="227"/>
      <c r="CG315" s="227"/>
      <c r="CH315" s="227"/>
      <c r="CI315" s="227"/>
      <c r="CJ315" s="227"/>
      <c r="CK315" s="227"/>
      <c r="CL315" s="227"/>
      <c r="CM315" s="227"/>
      <c r="CN315" s="227"/>
      <c r="CO315" s="227"/>
      <c r="CP315" s="227"/>
      <c r="CQ315" s="227"/>
      <c r="CR315" s="227"/>
      <c r="CS315" s="227"/>
      <c r="CT315" s="227"/>
      <c r="CU315" s="227"/>
      <c r="CV315" s="227"/>
      <c r="CW315" s="227"/>
      <c r="CX315" s="227"/>
      <c r="CY315" s="227"/>
      <c r="CZ315" s="227"/>
      <c r="DA315" s="227"/>
      <c r="DB315" s="227"/>
      <c r="DC315" s="227"/>
      <c r="DD315" s="227"/>
      <c r="DE315" s="227"/>
      <c r="DF315" s="227"/>
      <c r="DG315" s="227"/>
      <c r="DH315" s="227"/>
      <c r="DI315" s="227"/>
      <c r="DJ315" s="227"/>
      <c r="DK315" s="227"/>
      <c r="DL315" s="227"/>
      <c r="DM315" s="227"/>
      <c r="DN315" s="227"/>
      <c r="DO315" s="227"/>
      <c r="DP315" s="227"/>
      <c r="DQ315" s="227"/>
      <c r="DR315" s="227"/>
      <c r="DS315" s="227"/>
      <c r="DT315" s="227"/>
      <c r="DU315" s="227"/>
      <c r="DV315" s="227"/>
      <c r="DW315" s="227"/>
      <c r="DX315" s="227"/>
      <c r="DY315" s="227"/>
      <c r="DZ315" s="227"/>
      <c r="EA315" s="227"/>
      <c r="EB315" s="227"/>
      <c r="EC315" s="227"/>
      <c r="ED315" s="227"/>
      <c r="EE315" s="227"/>
      <c r="EF315" s="227"/>
      <c r="EG315" s="227"/>
      <c r="EH315" s="227"/>
      <c r="EI315" s="227"/>
      <c r="EJ315" s="227"/>
      <c r="EK315" s="227"/>
      <c r="EL315" s="227"/>
      <c r="EM315" s="227"/>
      <c r="EN315" s="227"/>
      <c r="EO315" s="227"/>
      <c r="EP315" s="227"/>
      <c r="EQ315" s="227"/>
      <c r="ER315" s="227"/>
      <c r="ES315" s="227"/>
      <c r="ET315" s="227"/>
      <c r="EU315" s="227"/>
      <c r="EV315" s="227"/>
      <c r="EW315" s="227"/>
      <c r="EX315" s="227"/>
      <c r="EY315" s="227"/>
      <c r="EZ315" s="227"/>
      <c r="FA315" s="227"/>
      <c r="FB315" s="227"/>
      <c r="FC315" s="227"/>
      <c r="FD315" s="227"/>
      <c r="FE315" s="227"/>
      <c r="FF315" s="227"/>
      <c r="FG315" s="227"/>
      <c r="FH315" s="227"/>
      <c r="FI315" s="227"/>
      <c r="FJ315" s="227"/>
      <c r="FK315" s="227"/>
      <c r="FL315" s="227"/>
      <c r="FM315" s="227"/>
      <c r="FN315" s="227"/>
      <c r="FO315" s="227"/>
      <c r="FP315" s="227"/>
      <c r="FQ315" s="227"/>
      <c r="FR315" s="227"/>
      <c r="FS315" s="227"/>
      <c r="FT315" s="227"/>
      <c r="FU315" s="227"/>
      <c r="FV315" s="227"/>
      <c r="FW315" s="227"/>
      <c r="FX315" s="227"/>
      <c r="FY315" s="227"/>
      <c r="FZ315" s="227"/>
      <c r="GA315" s="227"/>
      <c r="GB315" s="227"/>
      <c r="GC315" s="227"/>
      <c r="GD315" s="227"/>
      <c r="GE315" s="227"/>
      <c r="GF315" s="227"/>
      <c r="GG315" s="227"/>
      <c r="GH315" s="227"/>
      <c r="GI315" s="227"/>
      <c r="GJ315" s="227"/>
      <c r="GK315" s="227"/>
      <c r="GL315" s="227"/>
      <c r="GM315" s="227"/>
      <c r="GN315" s="227"/>
      <c r="GO315" s="227"/>
      <c r="GP315" s="227"/>
      <c r="GQ315" s="227"/>
      <c r="GR315" s="227"/>
      <c r="GS315" s="227"/>
      <c r="GT315" s="227"/>
      <c r="GU315" s="227"/>
      <c r="GV315" s="227"/>
      <c r="GW315" s="227"/>
      <c r="GX315" s="227"/>
      <c r="GY315" s="227"/>
      <c r="GZ315" s="227"/>
      <c r="HA315" s="227"/>
      <c r="HB315" s="227"/>
      <c r="HC315" s="227"/>
      <c r="HD315" s="227"/>
      <c r="HE315" s="227"/>
      <c r="HF315" s="227"/>
      <c r="HG315" s="227"/>
      <c r="HH315" s="227"/>
      <c r="HI315" s="227"/>
      <c r="HJ315" s="227"/>
      <c r="HK315" s="227"/>
      <c r="HL315" s="227"/>
      <c r="HM315" s="227"/>
      <c r="HN315" s="227"/>
      <c r="HO315" s="227"/>
      <c r="HP315" s="227"/>
      <c r="HQ315" s="227"/>
      <c r="HR315" s="227"/>
      <c r="HS315" s="227"/>
      <c r="HT315" s="227"/>
      <c r="HU315" s="227"/>
      <c r="HV315" s="227"/>
      <c r="HW315" s="227"/>
      <c r="HX315" s="227"/>
      <c r="HY315" s="227"/>
      <c r="HZ315" s="227"/>
      <c r="IA315" s="227"/>
      <c r="IB315" s="227"/>
      <c r="IC315" s="227"/>
      <c r="ID315" s="227"/>
      <c r="IE315" s="227"/>
      <c r="IF315" s="227"/>
      <c r="IG315" s="227"/>
      <c r="IH315" s="227"/>
      <c r="II315" s="227"/>
      <c r="IJ315" s="227"/>
      <c r="IK315" s="227"/>
      <c r="IL315" s="227"/>
      <c r="IM315" s="227"/>
      <c r="IN315" s="227"/>
      <c r="IO315" s="227"/>
      <c r="IP315" s="227"/>
      <c r="IQ315" s="227"/>
      <c r="IR315" s="227"/>
      <c r="IS315" s="227"/>
      <c r="IT315" s="227"/>
      <c r="IU315" s="227"/>
      <c r="IV315" s="227"/>
      <c r="IW315" s="227"/>
      <c r="IX315" s="227"/>
      <c r="IY315" s="227"/>
      <c r="IZ315" s="227"/>
      <c r="JA315" s="227"/>
      <c r="JB315" s="227"/>
      <c r="JC315" s="227"/>
      <c r="JD315" s="227"/>
      <c r="JE315" s="227"/>
      <c r="JF315" s="227"/>
      <c r="JG315" s="227"/>
      <c r="JH315" s="227"/>
      <c r="JI315" s="227"/>
      <c r="JJ315" s="227"/>
      <c r="JK315" s="227"/>
      <c r="JL315" s="227"/>
      <c r="JM315" s="227"/>
      <c r="JN315" s="227"/>
      <c r="JO315" s="227"/>
      <c r="JP315" s="227"/>
      <c r="JQ315" s="227"/>
      <c r="JR315" s="227"/>
      <c r="JS315" s="227"/>
      <c r="JT315" s="227"/>
      <c r="JU315" s="227"/>
      <c r="JV315" s="227"/>
      <c r="JW315" s="227"/>
      <c r="JX315" s="227"/>
      <c r="JY315" s="227"/>
      <c r="JZ315" s="227"/>
      <c r="KA315" s="227"/>
      <c r="KB315" s="227"/>
      <c r="KC315" s="227"/>
      <c r="KD315" s="227"/>
      <c r="KE315" s="227"/>
      <c r="KF315" s="227"/>
      <c r="KG315" s="227"/>
      <c r="KH315" s="227"/>
      <c r="KI315" s="227"/>
      <c r="KJ315" s="227"/>
      <c r="KK315" s="227"/>
      <c r="KL315" s="227"/>
      <c r="KM315" s="227"/>
      <c r="KN315" s="227"/>
      <c r="KO315" s="227"/>
      <c r="KP315" s="227"/>
      <c r="KQ315" s="227"/>
      <c r="KR315" s="227"/>
      <c r="KS315" s="227"/>
      <c r="KT315" s="227"/>
      <c r="KU315" s="227"/>
      <c r="KV315" s="227"/>
      <c r="KW315" s="479"/>
    </row>
    <row r="316" spans="1:309" s="226" customFormat="1" ht="21" customHeight="1" thickBot="1">
      <c r="A316" s="109"/>
      <c r="B316" s="112">
        <v>310</v>
      </c>
      <c r="C316" s="116"/>
      <c r="D316" s="136" t="str">
        <f t="shared" si="32"/>
        <v/>
      </c>
      <c r="E316" s="138" t="str">
        <f t="shared" si="29"/>
        <v/>
      </c>
      <c r="F316" s="138" t="str">
        <f t="shared" si="30"/>
        <v/>
      </c>
      <c r="G316" s="138" t="str">
        <f t="shared" si="31"/>
        <v/>
      </c>
      <c r="H316" s="138" t="str">
        <f t="shared" si="33"/>
        <v/>
      </c>
      <c r="I316" s="228"/>
      <c r="J316" s="228"/>
      <c r="K316" s="228"/>
      <c r="L316" s="228"/>
      <c r="M316" s="228"/>
      <c r="N316" s="228"/>
      <c r="O316" s="228"/>
      <c r="P316" s="228"/>
      <c r="Q316" s="228"/>
      <c r="R316" s="228"/>
      <c r="S316" s="228"/>
      <c r="T316" s="228"/>
      <c r="U316" s="228"/>
      <c r="V316" s="228"/>
      <c r="W316" s="228"/>
      <c r="X316" s="228"/>
      <c r="Y316" s="228"/>
      <c r="Z316" s="228"/>
      <c r="AA316" s="228"/>
      <c r="AB316" s="228"/>
      <c r="AC316" s="228"/>
      <c r="AD316" s="228"/>
      <c r="AE316" s="228"/>
      <c r="AF316" s="228"/>
      <c r="AG316" s="228"/>
      <c r="AH316" s="228"/>
      <c r="AI316" s="228"/>
      <c r="AJ316" s="228"/>
      <c r="AK316" s="228"/>
      <c r="AL316" s="228"/>
      <c r="AM316" s="228"/>
      <c r="AN316" s="228"/>
      <c r="AO316" s="228"/>
      <c r="AP316" s="228"/>
      <c r="AQ316" s="228"/>
      <c r="AR316" s="228"/>
      <c r="AS316" s="228"/>
      <c r="AT316" s="228"/>
      <c r="AU316" s="228"/>
      <c r="AV316" s="228"/>
      <c r="AW316" s="228"/>
      <c r="AX316" s="228"/>
      <c r="AY316" s="228"/>
      <c r="AZ316" s="228"/>
      <c r="BA316" s="228"/>
      <c r="BB316" s="228"/>
      <c r="BC316" s="228"/>
      <c r="BD316" s="228"/>
      <c r="BE316" s="228"/>
      <c r="BF316" s="228"/>
      <c r="BG316" s="228"/>
      <c r="BH316" s="228"/>
      <c r="BI316" s="228"/>
      <c r="BJ316" s="228"/>
      <c r="BK316" s="228"/>
      <c r="BL316" s="228"/>
      <c r="BM316" s="228"/>
      <c r="BN316" s="228"/>
      <c r="BO316" s="228"/>
      <c r="BP316" s="228"/>
      <c r="BQ316" s="228"/>
      <c r="BR316" s="228"/>
      <c r="BS316" s="228"/>
      <c r="BT316" s="228"/>
      <c r="BU316" s="228"/>
      <c r="BV316" s="228"/>
      <c r="BW316" s="228"/>
      <c r="BX316" s="228"/>
      <c r="BY316" s="228"/>
      <c r="BZ316" s="228"/>
      <c r="CA316" s="228"/>
      <c r="CB316" s="228"/>
      <c r="CC316" s="228"/>
      <c r="CD316" s="228"/>
      <c r="CE316" s="228"/>
      <c r="CF316" s="228"/>
      <c r="CG316" s="228"/>
      <c r="CH316" s="228"/>
      <c r="CI316" s="228"/>
      <c r="CJ316" s="228"/>
      <c r="CK316" s="228"/>
      <c r="CL316" s="228"/>
      <c r="CM316" s="228"/>
      <c r="CN316" s="228"/>
      <c r="CO316" s="228"/>
      <c r="CP316" s="228"/>
      <c r="CQ316" s="228"/>
      <c r="CR316" s="228"/>
      <c r="CS316" s="228"/>
      <c r="CT316" s="228"/>
      <c r="CU316" s="228"/>
      <c r="CV316" s="228"/>
      <c r="CW316" s="228"/>
      <c r="CX316" s="228"/>
      <c r="CY316" s="228"/>
      <c r="CZ316" s="228"/>
      <c r="DA316" s="228"/>
      <c r="DB316" s="228"/>
      <c r="DC316" s="228"/>
      <c r="DD316" s="228"/>
      <c r="DE316" s="228"/>
      <c r="DF316" s="228"/>
      <c r="DG316" s="228"/>
      <c r="DH316" s="228"/>
      <c r="DI316" s="228"/>
      <c r="DJ316" s="228"/>
      <c r="DK316" s="228"/>
      <c r="DL316" s="228"/>
      <c r="DM316" s="228"/>
      <c r="DN316" s="228"/>
      <c r="DO316" s="228"/>
      <c r="DP316" s="228"/>
      <c r="DQ316" s="228"/>
      <c r="DR316" s="228"/>
      <c r="DS316" s="228"/>
      <c r="DT316" s="228"/>
      <c r="DU316" s="228"/>
      <c r="DV316" s="228"/>
      <c r="DW316" s="228"/>
      <c r="DX316" s="228"/>
      <c r="DY316" s="228"/>
      <c r="DZ316" s="228"/>
      <c r="EA316" s="228"/>
      <c r="EB316" s="228"/>
      <c r="EC316" s="228"/>
      <c r="ED316" s="228"/>
      <c r="EE316" s="228"/>
      <c r="EF316" s="228"/>
      <c r="EG316" s="228"/>
      <c r="EH316" s="228"/>
      <c r="EI316" s="228"/>
      <c r="EJ316" s="228"/>
      <c r="EK316" s="228"/>
      <c r="EL316" s="228"/>
      <c r="EM316" s="228"/>
      <c r="EN316" s="228"/>
      <c r="EO316" s="228"/>
      <c r="EP316" s="228"/>
      <c r="EQ316" s="228"/>
      <c r="ER316" s="228"/>
      <c r="ES316" s="228"/>
      <c r="ET316" s="228"/>
      <c r="EU316" s="228"/>
      <c r="EV316" s="228"/>
      <c r="EW316" s="228"/>
      <c r="EX316" s="228"/>
      <c r="EY316" s="228"/>
      <c r="EZ316" s="228"/>
      <c r="FA316" s="228"/>
      <c r="FB316" s="228"/>
      <c r="FC316" s="228"/>
      <c r="FD316" s="228"/>
      <c r="FE316" s="228"/>
      <c r="FF316" s="228"/>
      <c r="FG316" s="228"/>
      <c r="FH316" s="228"/>
      <c r="FI316" s="228"/>
      <c r="FJ316" s="228"/>
      <c r="FK316" s="228"/>
      <c r="FL316" s="228"/>
      <c r="FM316" s="228"/>
      <c r="FN316" s="228"/>
      <c r="FO316" s="228"/>
      <c r="FP316" s="228"/>
      <c r="FQ316" s="228"/>
      <c r="FR316" s="228"/>
      <c r="FS316" s="228"/>
      <c r="FT316" s="228"/>
      <c r="FU316" s="228"/>
      <c r="FV316" s="228"/>
      <c r="FW316" s="228"/>
      <c r="FX316" s="228"/>
      <c r="FY316" s="228"/>
      <c r="FZ316" s="228"/>
      <c r="GA316" s="228"/>
      <c r="GB316" s="228"/>
      <c r="GC316" s="228"/>
      <c r="GD316" s="228"/>
      <c r="GE316" s="228"/>
      <c r="GF316" s="228"/>
      <c r="GG316" s="228"/>
      <c r="GH316" s="228"/>
      <c r="GI316" s="228"/>
      <c r="GJ316" s="228"/>
      <c r="GK316" s="228"/>
      <c r="GL316" s="228"/>
      <c r="GM316" s="228"/>
      <c r="GN316" s="228"/>
      <c r="GO316" s="228"/>
      <c r="GP316" s="228"/>
      <c r="GQ316" s="228"/>
      <c r="GR316" s="228"/>
      <c r="GS316" s="228"/>
      <c r="GT316" s="228"/>
      <c r="GU316" s="228"/>
      <c r="GV316" s="228"/>
      <c r="GW316" s="228"/>
      <c r="GX316" s="228"/>
      <c r="GY316" s="228"/>
      <c r="GZ316" s="228"/>
      <c r="HA316" s="228"/>
      <c r="HB316" s="228"/>
      <c r="HC316" s="228"/>
      <c r="HD316" s="228"/>
      <c r="HE316" s="228"/>
      <c r="HF316" s="228"/>
      <c r="HG316" s="228"/>
      <c r="HH316" s="228"/>
      <c r="HI316" s="228"/>
      <c r="HJ316" s="228"/>
      <c r="HK316" s="228"/>
      <c r="HL316" s="228"/>
      <c r="HM316" s="228"/>
      <c r="HN316" s="228"/>
      <c r="HO316" s="228"/>
      <c r="HP316" s="228"/>
      <c r="HQ316" s="228"/>
      <c r="HR316" s="228"/>
      <c r="HS316" s="228"/>
      <c r="HT316" s="228"/>
      <c r="HU316" s="228"/>
      <c r="HV316" s="228"/>
      <c r="HW316" s="228"/>
      <c r="HX316" s="228"/>
      <c r="HY316" s="228"/>
      <c r="HZ316" s="228"/>
      <c r="IA316" s="228"/>
      <c r="IB316" s="228"/>
      <c r="IC316" s="228"/>
      <c r="ID316" s="228"/>
      <c r="IE316" s="228"/>
      <c r="IF316" s="228"/>
      <c r="IG316" s="228"/>
      <c r="IH316" s="228"/>
      <c r="II316" s="228"/>
      <c r="IJ316" s="228"/>
      <c r="IK316" s="228"/>
      <c r="IL316" s="228"/>
      <c r="IM316" s="228"/>
      <c r="IN316" s="228"/>
      <c r="IO316" s="228"/>
      <c r="IP316" s="228"/>
      <c r="IQ316" s="228"/>
      <c r="IR316" s="228"/>
      <c r="IS316" s="228"/>
      <c r="IT316" s="228"/>
      <c r="IU316" s="228"/>
      <c r="IV316" s="228"/>
      <c r="IW316" s="228"/>
      <c r="IX316" s="228"/>
      <c r="IY316" s="228"/>
      <c r="IZ316" s="228"/>
      <c r="JA316" s="228"/>
      <c r="JB316" s="228"/>
      <c r="JC316" s="228"/>
      <c r="JD316" s="228"/>
      <c r="JE316" s="228"/>
      <c r="JF316" s="228"/>
      <c r="JG316" s="228"/>
      <c r="JH316" s="228"/>
      <c r="JI316" s="228"/>
      <c r="JJ316" s="228"/>
      <c r="JK316" s="228"/>
      <c r="JL316" s="228"/>
      <c r="JM316" s="228"/>
      <c r="JN316" s="228"/>
      <c r="JO316" s="228"/>
      <c r="JP316" s="228"/>
      <c r="JQ316" s="228"/>
      <c r="JR316" s="228"/>
      <c r="JS316" s="228"/>
      <c r="JT316" s="228"/>
      <c r="JU316" s="228"/>
      <c r="JV316" s="228"/>
      <c r="JW316" s="228"/>
      <c r="JX316" s="228"/>
      <c r="JY316" s="228"/>
      <c r="JZ316" s="228"/>
      <c r="KA316" s="228"/>
      <c r="KB316" s="228"/>
      <c r="KC316" s="228"/>
      <c r="KD316" s="228"/>
      <c r="KE316" s="228"/>
      <c r="KF316" s="228"/>
      <c r="KG316" s="228"/>
      <c r="KH316" s="228"/>
      <c r="KI316" s="228"/>
      <c r="KJ316" s="228"/>
      <c r="KK316" s="228"/>
      <c r="KL316" s="228"/>
      <c r="KM316" s="228"/>
      <c r="KN316" s="228"/>
      <c r="KO316" s="228"/>
      <c r="KP316" s="228"/>
      <c r="KQ316" s="228"/>
      <c r="KR316" s="228"/>
      <c r="KS316" s="228"/>
      <c r="KT316" s="228"/>
      <c r="KU316" s="228"/>
      <c r="KV316" s="228"/>
      <c r="KW316" s="479"/>
    </row>
    <row r="317" spans="1:309" s="226" customFormat="1" ht="21" customHeight="1">
      <c r="A317" s="109"/>
      <c r="B317" s="112">
        <v>311</v>
      </c>
      <c r="C317" s="53"/>
      <c r="D317" s="132" t="str">
        <f t="shared" si="32"/>
        <v/>
      </c>
      <c r="E317" s="132" t="str">
        <f t="shared" si="29"/>
        <v/>
      </c>
      <c r="F317" s="132" t="str">
        <f t="shared" si="30"/>
        <v/>
      </c>
      <c r="G317" s="132" t="str">
        <f t="shared" si="31"/>
        <v/>
      </c>
      <c r="H317" s="213" t="str">
        <f t="shared" si="33"/>
        <v/>
      </c>
      <c r="I317" s="227"/>
      <c r="J317" s="227"/>
      <c r="K317" s="227"/>
      <c r="L317" s="227"/>
      <c r="M317" s="227"/>
      <c r="N317" s="227"/>
      <c r="O317" s="227"/>
      <c r="P317" s="227"/>
      <c r="Q317" s="227"/>
      <c r="R317" s="227"/>
      <c r="S317" s="227"/>
      <c r="T317" s="227"/>
      <c r="U317" s="227"/>
      <c r="V317" s="227"/>
      <c r="W317" s="227"/>
      <c r="X317" s="227"/>
      <c r="Y317" s="227"/>
      <c r="Z317" s="227"/>
      <c r="AA317" s="227"/>
      <c r="AB317" s="227"/>
      <c r="AC317" s="227"/>
      <c r="AD317" s="227"/>
      <c r="AE317" s="227"/>
      <c r="AF317" s="227"/>
      <c r="AG317" s="227"/>
      <c r="AH317" s="227"/>
      <c r="AI317" s="227"/>
      <c r="AJ317" s="227"/>
      <c r="AK317" s="227"/>
      <c r="AL317" s="227"/>
      <c r="AM317" s="227"/>
      <c r="AN317" s="227"/>
      <c r="AO317" s="227"/>
      <c r="AP317" s="227"/>
      <c r="AQ317" s="227"/>
      <c r="AR317" s="227"/>
      <c r="AS317" s="227"/>
      <c r="AT317" s="227"/>
      <c r="AU317" s="227"/>
      <c r="AV317" s="227"/>
      <c r="AW317" s="227"/>
      <c r="AX317" s="227"/>
      <c r="AY317" s="227"/>
      <c r="AZ317" s="227"/>
      <c r="BA317" s="227"/>
      <c r="BB317" s="227"/>
      <c r="BC317" s="227"/>
      <c r="BD317" s="227"/>
      <c r="BE317" s="227"/>
      <c r="BF317" s="227"/>
      <c r="BG317" s="227"/>
      <c r="BH317" s="227"/>
      <c r="BI317" s="227"/>
      <c r="BJ317" s="227"/>
      <c r="BK317" s="227"/>
      <c r="BL317" s="227"/>
      <c r="BM317" s="227"/>
      <c r="BN317" s="227"/>
      <c r="BO317" s="227"/>
      <c r="BP317" s="227"/>
      <c r="BQ317" s="227"/>
      <c r="BR317" s="227"/>
      <c r="BS317" s="227"/>
      <c r="BT317" s="227"/>
      <c r="BU317" s="227"/>
      <c r="BV317" s="227"/>
      <c r="BW317" s="227"/>
      <c r="BX317" s="227"/>
      <c r="BY317" s="227"/>
      <c r="BZ317" s="227"/>
      <c r="CA317" s="227"/>
      <c r="CB317" s="227"/>
      <c r="CC317" s="227"/>
      <c r="CD317" s="227"/>
      <c r="CE317" s="227"/>
      <c r="CF317" s="227"/>
      <c r="CG317" s="227"/>
      <c r="CH317" s="227"/>
      <c r="CI317" s="227"/>
      <c r="CJ317" s="227"/>
      <c r="CK317" s="227"/>
      <c r="CL317" s="227"/>
      <c r="CM317" s="227"/>
      <c r="CN317" s="227"/>
      <c r="CO317" s="227"/>
      <c r="CP317" s="227"/>
      <c r="CQ317" s="227"/>
      <c r="CR317" s="227"/>
      <c r="CS317" s="227"/>
      <c r="CT317" s="227"/>
      <c r="CU317" s="227"/>
      <c r="CV317" s="227"/>
      <c r="CW317" s="227"/>
      <c r="CX317" s="227"/>
      <c r="CY317" s="227"/>
      <c r="CZ317" s="227"/>
      <c r="DA317" s="227"/>
      <c r="DB317" s="227"/>
      <c r="DC317" s="227"/>
      <c r="DD317" s="227"/>
      <c r="DE317" s="227"/>
      <c r="DF317" s="227"/>
      <c r="DG317" s="227"/>
      <c r="DH317" s="227"/>
      <c r="DI317" s="227"/>
      <c r="DJ317" s="227"/>
      <c r="DK317" s="227"/>
      <c r="DL317" s="227"/>
      <c r="DM317" s="227"/>
      <c r="DN317" s="227"/>
      <c r="DO317" s="227"/>
      <c r="DP317" s="227"/>
      <c r="DQ317" s="227"/>
      <c r="DR317" s="227"/>
      <c r="DS317" s="227"/>
      <c r="DT317" s="227"/>
      <c r="DU317" s="227"/>
      <c r="DV317" s="227"/>
      <c r="DW317" s="227"/>
      <c r="DX317" s="227"/>
      <c r="DY317" s="227"/>
      <c r="DZ317" s="227"/>
      <c r="EA317" s="227"/>
      <c r="EB317" s="227"/>
      <c r="EC317" s="227"/>
      <c r="ED317" s="227"/>
      <c r="EE317" s="227"/>
      <c r="EF317" s="227"/>
      <c r="EG317" s="227"/>
      <c r="EH317" s="227"/>
      <c r="EI317" s="227"/>
      <c r="EJ317" s="227"/>
      <c r="EK317" s="227"/>
      <c r="EL317" s="227"/>
      <c r="EM317" s="227"/>
      <c r="EN317" s="227"/>
      <c r="EO317" s="227"/>
      <c r="EP317" s="227"/>
      <c r="EQ317" s="227"/>
      <c r="ER317" s="227"/>
      <c r="ES317" s="227"/>
      <c r="ET317" s="227"/>
      <c r="EU317" s="227"/>
      <c r="EV317" s="227"/>
      <c r="EW317" s="227"/>
      <c r="EX317" s="227"/>
      <c r="EY317" s="227"/>
      <c r="EZ317" s="227"/>
      <c r="FA317" s="227"/>
      <c r="FB317" s="227"/>
      <c r="FC317" s="227"/>
      <c r="FD317" s="227"/>
      <c r="FE317" s="227"/>
      <c r="FF317" s="227"/>
      <c r="FG317" s="227"/>
      <c r="FH317" s="227"/>
      <c r="FI317" s="227"/>
      <c r="FJ317" s="227"/>
      <c r="FK317" s="227"/>
      <c r="FL317" s="227"/>
      <c r="FM317" s="227"/>
      <c r="FN317" s="227"/>
      <c r="FO317" s="227"/>
      <c r="FP317" s="227"/>
      <c r="FQ317" s="227"/>
      <c r="FR317" s="227"/>
      <c r="FS317" s="227"/>
      <c r="FT317" s="227"/>
      <c r="FU317" s="227"/>
      <c r="FV317" s="227"/>
      <c r="FW317" s="227"/>
      <c r="FX317" s="227"/>
      <c r="FY317" s="227"/>
      <c r="FZ317" s="227"/>
      <c r="GA317" s="227"/>
      <c r="GB317" s="227"/>
      <c r="GC317" s="227"/>
      <c r="GD317" s="227"/>
      <c r="GE317" s="227"/>
      <c r="GF317" s="227"/>
      <c r="GG317" s="227"/>
      <c r="GH317" s="227"/>
      <c r="GI317" s="227"/>
      <c r="GJ317" s="227"/>
      <c r="GK317" s="227"/>
      <c r="GL317" s="227"/>
      <c r="GM317" s="227"/>
      <c r="GN317" s="227"/>
      <c r="GO317" s="227"/>
      <c r="GP317" s="227"/>
      <c r="GQ317" s="227"/>
      <c r="GR317" s="227"/>
      <c r="GS317" s="227"/>
      <c r="GT317" s="227"/>
      <c r="GU317" s="227"/>
      <c r="GV317" s="227"/>
      <c r="GW317" s="227"/>
      <c r="GX317" s="227"/>
      <c r="GY317" s="227"/>
      <c r="GZ317" s="227"/>
      <c r="HA317" s="227"/>
      <c r="HB317" s="227"/>
      <c r="HC317" s="227"/>
      <c r="HD317" s="227"/>
      <c r="HE317" s="227"/>
      <c r="HF317" s="227"/>
      <c r="HG317" s="227"/>
      <c r="HH317" s="227"/>
      <c r="HI317" s="227"/>
      <c r="HJ317" s="227"/>
      <c r="HK317" s="227"/>
      <c r="HL317" s="227"/>
      <c r="HM317" s="227"/>
      <c r="HN317" s="227"/>
      <c r="HO317" s="227"/>
      <c r="HP317" s="227"/>
      <c r="HQ317" s="227"/>
      <c r="HR317" s="227"/>
      <c r="HS317" s="227"/>
      <c r="HT317" s="227"/>
      <c r="HU317" s="227"/>
      <c r="HV317" s="227"/>
      <c r="HW317" s="227"/>
      <c r="HX317" s="227"/>
      <c r="HY317" s="227"/>
      <c r="HZ317" s="227"/>
      <c r="IA317" s="227"/>
      <c r="IB317" s="227"/>
      <c r="IC317" s="227"/>
      <c r="ID317" s="227"/>
      <c r="IE317" s="227"/>
      <c r="IF317" s="227"/>
      <c r="IG317" s="227"/>
      <c r="IH317" s="227"/>
      <c r="II317" s="227"/>
      <c r="IJ317" s="227"/>
      <c r="IK317" s="227"/>
      <c r="IL317" s="227"/>
      <c r="IM317" s="227"/>
      <c r="IN317" s="227"/>
      <c r="IO317" s="227"/>
      <c r="IP317" s="227"/>
      <c r="IQ317" s="227"/>
      <c r="IR317" s="227"/>
      <c r="IS317" s="227"/>
      <c r="IT317" s="227"/>
      <c r="IU317" s="227"/>
      <c r="IV317" s="227"/>
      <c r="IW317" s="227"/>
      <c r="IX317" s="227"/>
      <c r="IY317" s="227"/>
      <c r="IZ317" s="227"/>
      <c r="JA317" s="227"/>
      <c r="JB317" s="227"/>
      <c r="JC317" s="227"/>
      <c r="JD317" s="227"/>
      <c r="JE317" s="227"/>
      <c r="JF317" s="227"/>
      <c r="JG317" s="227"/>
      <c r="JH317" s="227"/>
      <c r="JI317" s="227"/>
      <c r="JJ317" s="227"/>
      <c r="JK317" s="227"/>
      <c r="JL317" s="227"/>
      <c r="JM317" s="227"/>
      <c r="JN317" s="227"/>
      <c r="JO317" s="227"/>
      <c r="JP317" s="227"/>
      <c r="JQ317" s="227"/>
      <c r="JR317" s="227"/>
      <c r="JS317" s="227"/>
      <c r="JT317" s="227"/>
      <c r="JU317" s="227"/>
      <c r="JV317" s="227"/>
      <c r="JW317" s="227"/>
      <c r="JX317" s="227"/>
      <c r="JY317" s="227"/>
      <c r="JZ317" s="227"/>
      <c r="KA317" s="227"/>
      <c r="KB317" s="227"/>
      <c r="KC317" s="227"/>
      <c r="KD317" s="227"/>
      <c r="KE317" s="227"/>
      <c r="KF317" s="227"/>
      <c r="KG317" s="227"/>
      <c r="KH317" s="227"/>
      <c r="KI317" s="227"/>
      <c r="KJ317" s="227"/>
      <c r="KK317" s="227"/>
      <c r="KL317" s="227"/>
      <c r="KM317" s="227"/>
      <c r="KN317" s="227"/>
      <c r="KO317" s="227"/>
      <c r="KP317" s="227"/>
      <c r="KQ317" s="227"/>
      <c r="KR317" s="227"/>
      <c r="KS317" s="227"/>
      <c r="KT317" s="227"/>
      <c r="KU317" s="227"/>
      <c r="KV317" s="227"/>
      <c r="KW317" s="479"/>
    </row>
    <row r="318" spans="1:309" s="226" customFormat="1" ht="21" customHeight="1" thickBot="1">
      <c r="A318" s="109"/>
      <c r="B318" s="112">
        <v>312</v>
      </c>
      <c r="C318" s="116"/>
      <c r="D318" s="136" t="str">
        <f t="shared" si="32"/>
        <v/>
      </c>
      <c r="E318" s="138" t="str">
        <f t="shared" si="29"/>
        <v/>
      </c>
      <c r="F318" s="138" t="str">
        <f t="shared" si="30"/>
        <v/>
      </c>
      <c r="G318" s="138" t="str">
        <f t="shared" si="31"/>
        <v/>
      </c>
      <c r="H318" s="138" t="str">
        <f t="shared" si="33"/>
        <v/>
      </c>
      <c r="I318" s="228"/>
      <c r="J318" s="228"/>
      <c r="K318" s="228"/>
      <c r="L318" s="228"/>
      <c r="M318" s="228"/>
      <c r="N318" s="228"/>
      <c r="O318" s="228"/>
      <c r="P318" s="228"/>
      <c r="Q318" s="228"/>
      <c r="R318" s="228"/>
      <c r="S318" s="228"/>
      <c r="T318" s="228"/>
      <c r="U318" s="228"/>
      <c r="V318" s="228"/>
      <c r="W318" s="228"/>
      <c r="X318" s="228"/>
      <c r="Y318" s="228"/>
      <c r="Z318" s="228"/>
      <c r="AA318" s="228"/>
      <c r="AB318" s="228"/>
      <c r="AC318" s="228"/>
      <c r="AD318" s="228"/>
      <c r="AE318" s="228"/>
      <c r="AF318" s="228"/>
      <c r="AG318" s="228"/>
      <c r="AH318" s="228"/>
      <c r="AI318" s="228"/>
      <c r="AJ318" s="228"/>
      <c r="AK318" s="228"/>
      <c r="AL318" s="228"/>
      <c r="AM318" s="228"/>
      <c r="AN318" s="228"/>
      <c r="AO318" s="228"/>
      <c r="AP318" s="228"/>
      <c r="AQ318" s="228"/>
      <c r="AR318" s="228"/>
      <c r="AS318" s="228"/>
      <c r="AT318" s="228"/>
      <c r="AU318" s="228"/>
      <c r="AV318" s="228"/>
      <c r="AW318" s="228"/>
      <c r="AX318" s="228"/>
      <c r="AY318" s="228"/>
      <c r="AZ318" s="228"/>
      <c r="BA318" s="228"/>
      <c r="BB318" s="228"/>
      <c r="BC318" s="228"/>
      <c r="BD318" s="228"/>
      <c r="BE318" s="228"/>
      <c r="BF318" s="228"/>
      <c r="BG318" s="228"/>
      <c r="BH318" s="228"/>
      <c r="BI318" s="228"/>
      <c r="BJ318" s="228"/>
      <c r="BK318" s="228"/>
      <c r="BL318" s="228"/>
      <c r="BM318" s="228"/>
      <c r="BN318" s="228"/>
      <c r="BO318" s="228"/>
      <c r="BP318" s="228"/>
      <c r="BQ318" s="228"/>
      <c r="BR318" s="228"/>
      <c r="BS318" s="228"/>
      <c r="BT318" s="228"/>
      <c r="BU318" s="228"/>
      <c r="BV318" s="228"/>
      <c r="BW318" s="228"/>
      <c r="BX318" s="228"/>
      <c r="BY318" s="228"/>
      <c r="BZ318" s="228"/>
      <c r="CA318" s="228"/>
      <c r="CB318" s="228"/>
      <c r="CC318" s="228"/>
      <c r="CD318" s="228"/>
      <c r="CE318" s="228"/>
      <c r="CF318" s="228"/>
      <c r="CG318" s="228"/>
      <c r="CH318" s="228"/>
      <c r="CI318" s="228"/>
      <c r="CJ318" s="228"/>
      <c r="CK318" s="228"/>
      <c r="CL318" s="228"/>
      <c r="CM318" s="228"/>
      <c r="CN318" s="228"/>
      <c r="CO318" s="228"/>
      <c r="CP318" s="228"/>
      <c r="CQ318" s="228"/>
      <c r="CR318" s="228"/>
      <c r="CS318" s="228"/>
      <c r="CT318" s="228"/>
      <c r="CU318" s="228"/>
      <c r="CV318" s="228"/>
      <c r="CW318" s="228"/>
      <c r="CX318" s="228"/>
      <c r="CY318" s="228"/>
      <c r="CZ318" s="228"/>
      <c r="DA318" s="228"/>
      <c r="DB318" s="228"/>
      <c r="DC318" s="228"/>
      <c r="DD318" s="228"/>
      <c r="DE318" s="228"/>
      <c r="DF318" s="228"/>
      <c r="DG318" s="228"/>
      <c r="DH318" s="228"/>
      <c r="DI318" s="228"/>
      <c r="DJ318" s="228"/>
      <c r="DK318" s="228"/>
      <c r="DL318" s="228"/>
      <c r="DM318" s="228"/>
      <c r="DN318" s="228"/>
      <c r="DO318" s="228"/>
      <c r="DP318" s="228"/>
      <c r="DQ318" s="228"/>
      <c r="DR318" s="228"/>
      <c r="DS318" s="228"/>
      <c r="DT318" s="228"/>
      <c r="DU318" s="228"/>
      <c r="DV318" s="228"/>
      <c r="DW318" s="228"/>
      <c r="DX318" s="228"/>
      <c r="DY318" s="228"/>
      <c r="DZ318" s="228"/>
      <c r="EA318" s="228"/>
      <c r="EB318" s="228"/>
      <c r="EC318" s="228"/>
      <c r="ED318" s="228"/>
      <c r="EE318" s="228"/>
      <c r="EF318" s="228"/>
      <c r="EG318" s="228"/>
      <c r="EH318" s="228"/>
      <c r="EI318" s="228"/>
      <c r="EJ318" s="228"/>
      <c r="EK318" s="228"/>
      <c r="EL318" s="228"/>
      <c r="EM318" s="228"/>
      <c r="EN318" s="228"/>
      <c r="EO318" s="228"/>
      <c r="EP318" s="228"/>
      <c r="EQ318" s="228"/>
      <c r="ER318" s="228"/>
      <c r="ES318" s="228"/>
      <c r="ET318" s="228"/>
      <c r="EU318" s="228"/>
      <c r="EV318" s="228"/>
      <c r="EW318" s="228"/>
      <c r="EX318" s="228"/>
      <c r="EY318" s="228"/>
      <c r="EZ318" s="228"/>
      <c r="FA318" s="228"/>
      <c r="FB318" s="228"/>
      <c r="FC318" s="228"/>
      <c r="FD318" s="228"/>
      <c r="FE318" s="228"/>
      <c r="FF318" s="228"/>
      <c r="FG318" s="228"/>
      <c r="FH318" s="228"/>
      <c r="FI318" s="228"/>
      <c r="FJ318" s="228"/>
      <c r="FK318" s="228"/>
      <c r="FL318" s="228"/>
      <c r="FM318" s="228"/>
      <c r="FN318" s="228"/>
      <c r="FO318" s="228"/>
      <c r="FP318" s="228"/>
      <c r="FQ318" s="228"/>
      <c r="FR318" s="228"/>
      <c r="FS318" s="228"/>
      <c r="FT318" s="228"/>
      <c r="FU318" s="228"/>
      <c r="FV318" s="228"/>
      <c r="FW318" s="228"/>
      <c r="FX318" s="228"/>
      <c r="FY318" s="228"/>
      <c r="FZ318" s="228"/>
      <c r="GA318" s="228"/>
      <c r="GB318" s="228"/>
      <c r="GC318" s="228"/>
      <c r="GD318" s="228"/>
      <c r="GE318" s="228"/>
      <c r="GF318" s="228"/>
      <c r="GG318" s="228"/>
      <c r="GH318" s="228"/>
      <c r="GI318" s="228"/>
      <c r="GJ318" s="228"/>
      <c r="GK318" s="228"/>
      <c r="GL318" s="228"/>
      <c r="GM318" s="228"/>
      <c r="GN318" s="228"/>
      <c r="GO318" s="228"/>
      <c r="GP318" s="228"/>
      <c r="GQ318" s="228"/>
      <c r="GR318" s="228"/>
      <c r="GS318" s="228"/>
      <c r="GT318" s="228"/>
      <c r="GU318" s="228"/>
      <c r="GV318" s="228"/>
      <c r="GW318" s="228"/>
      <c r="GX318" s="228"/>
      <c r="GY318" s="228"/>
      <c r="GZ318" s="228"/>
      <c r="HA318" s="228"/>
      <c r="HB318" s="228"/>
      <c r="HC318" s="228"/>
      <c r="HD318" s="228"/>
      <c r="HE318" s="228"/>
      <c r="HF318" s="228"/>
      <c r="HG318" s="228"/>
      <c r="HH318" s="228"/>
      <c r="HI318" s="228"/>
      <c r="HJ318" s="228"/>
      <c r="HK318" s="228"/>
      <c r="HL318" s="228"/>
      <c r="HM318" s="228"/>
      <c r="HN318" s="228"/>
      <c r="HO318" s="228"/>
      <c r="HP318" s="228"/>
      <c r="HQ318" s="228"/>
      <c r="HR318" s="228"/>
      <c r="HS318" s="228"/>
      <c r="HT318" s="228"/>
      <c r="HU318" s="228"/>
      <c r="HV318" s="228"/>
      <c r="HW318" s="228"/>
      <c r="HX318" s="228"/>
      <c r="HY318" s="228"/>
      <c r="HZ318" s="228"/>
      <c r="IA318" s="228"/>
      <c r="IB318" s="228"/>
      <c r="IC318" s="228"/>
      <c r="ID318" s="228"/>
      <c r="IE318" s="228"/>
      <c r="IF318" s="228"/>
      <c r="IG318" s="228"/>
      <c r="IH318" s="228"/>
      <c r="II318" s="228"/>
      <c r="IJ318" s="228"/>
      <c r="IK318" s="228"/>
      <c r="IL318" s="228"/>
      <c r="IM318" s="228"/>
      <c r="IN318" s="228"/>
      <c r="IO318" s="228"/>
      <c r="IP318" s="228"/>
      <c r="IQ318" s="228"/>
      <c r="IR318" s="228"/>
      <c r="IS318" s="228"/>
      <c r="IT318" s="228"/>
      <c r="IU318" s="228"/>
      <c r="IV318" s="228"/>
      <c r="IW318" s="228"/>
      <c r="IX318" s="228"/>
      <c r="IY318" s="228"/>
      <c r="IZ318" s="228"/>
      <c r="JA318" s="228"/>
      <c r="JB318" s="228"/>
      <c r="JC318" s="228"/>
      <c r="JD318" s="228"/>
      <c r="JE318" s="228"/>
      <c r="JF318" s="228"/>
      <c r="JG318" s="228"/>
      <c r="JH318" s="228"/>
      <c r="JI318" s="228"/>
      <c r="JJ318" s="228"/>
      <c r="JK318" s="228"/>
      <c r="JL318" s="228"/>
      <c r="JM318" s="228"/>
      <c r="JN318" s="228"/>
      <c r="JO318" s="228"/>
      <c r="JP318" s="228"/>
      <c r="JQ318" s="228"/>
      <c r="JR318" s="228"/>
      <c r="JS318" s="228"/>
      <c r="JT318" s="228"/>
      <c r="JU318" s="228"/>
      <c r="JV318" s="228"/>
      <c r="JW318" s="228"/>
      <c r="JX318" s="228"/>
      <c r="JY318" s="228"/>
      <c r="JZ318" s="228"/>
      <c r="KA318" s="228"/>
      <c r="KB318" s="228"/>
      <c r="KC318" s="228"/>
      <c r="KD318" s="228"/>
      <c r="KE318" s="228"/>
      <c r="KF318" s="228"/>
      <c r="KG318" s="228"/>
      <c r="KH318" s="228"/>
      <c r="KI318" s="228"/>
      <c r="KJ318" s="228"/>
      <c r="KK318" s="228"/>
      <c r="KL318" s="228"/>
      <c r="KM318" s="228"/>
      <c r="KN318" s="228"/>
      <c r="KO318" s="228"/>
      <c r="KP318" s="228"/>
      <c r="KQ318" s="228"/>
      <c r="KR318" s="228"/>
      <c r="KS318" s="228"/>
      <c r="KT318" s="228"/>
      <c r="KU318" s="228"/>
      <c r="KV318" s="228"/>
      <c r="KW318" s="479"/>
    </row>
    <row r="319" spans="1:309" s="226" customFormat="1" ht="21" customHeight="1">
      <c r="A319" s="109"/>
      <c r="B319" s="112">
        <v>313</v>
      </c>
      <c r="C319" s="53"/>
      <c r="D319" s="132" t="str">
        <f t="shared" si="32"/>
        <v/>
      </c>
      <c r="E319" s="132" t="str">
        <f t="shared" si="29"/>
        <v/>
      </c>
      <c r="F319" s="132" t="str">
        <f t="shared" si="30"/>
        <v/>
      </c>
      <c r="G319" s="132" t="str">
        <f t="shared" si="31"/>
        <v/>
      </c>
      <c r="H319" s="213" t="str">
        <f t="shared" si="33"/>
        <v/>
      </c>
      <c r="I319" s="227"/>
      <c r="J319" s="227"/>
      <c r="K319" s="227"/>
      <c r="L319" s="227"/>
      <c r="M319" s="227"/>
      <c r="N319" s="227"/>
      <c r="O319" s="227"/>
      <c r="P319" s="227"/>
      <c r="Q319" s="227"/>
      <c r="R319" s="227"/>
      <c r="S319" s="227"/>
      <c r="T319" s="227"/>
      <c r="U319" s="227"/>
      <c r="V319" s="227"/>
      <c r="W319" s="227"/>
      <c r="X319" s="227"/>
      <c r="Y319" s="227"/>
      <c r="Z319" s="227"/>
      <c r="AA319" s="227"/>
      <c r="AB319" s="227"/>
      <c r="AC319" s="227"/>
      <c r="AD319" s="227"/>
      <c r="AE319" s="227"/>
      <c r="AF319" s="227"/>
      <c r="AG319" s="227"/>
      <c r="AH319" s="227"/>
      <c r="AI319" s="227"/>
      <c r="AJ319" s="227"/>
      <c r="AK319" s="227"/>
      <c r="AL319" s="227"/>
      <c r="AM319" s="227"/>
      <c r="AN319" s="227"/>
      <c r="AO319" s="227"/>
      <c r="AP319" s="227"/>
      <c r="AQ319" s="227"/>
      <c r="AR319" s="227"/>
      <c r="AS319" s="227"/>
      <c r="AT319" s="227"/>
      <c r="AU319" s="227"/>
      <c r="AV319" s="227"/>
      <c r="AW319" s="227"/>
      <c r="AX319" s="227"/>
      <c r="AY319" s="227"/>
      <c r="AZ319" s="227"/>
      <c r="BA319" s="227"/>
      <c r="BB319" s="227"/>
      <c r="BC319" s="227"/>
      <c r="BD319" s="227"/>
      <c r="BE319" s="227"/>
      <c r="BF319" s="227"/>
      <c r="BG319" s="227"/>
      <c r="BH319" s="227"/>
      <c r="BI319" s="227"/>
      <c r="BJ319" s="227"/>
      <c r="BK319" s="227"/>
      <c r="BL319" s="227"/>
      <c r="BM319" s="227"/>
      <c r="BN319" s="227"/>
      <c r="BO319" s="227"/>
      <c r="BP319" s="227"/>
      <c r="BQ319" s="227"/>
      <c r="BR319" s="227"/>
      <c r="BS319" s="227"/>
      <c r="BT319" s="227"/>
      <c r="BU319" s="227"/>
      <c r="BV319" s="227"/>
      <c r="BW319" s="227"/>
      <c r="BX319" s="227"/>
      <c r="BY319" s="227"/>
      <c r="BZ319" s="227"/>
      <c r="CA319" s="227"/>
      <c r="CB319" s="227"/>
      <c r="CC319" s="227"/>
      <c r="CD319" s="227"/>
      <c r="CE319" s="227"/>
      <c r="CF319" s="227"/>
      <c r="CG319" s="227"/>
      <c r="CH319" s="227"/>
      <c r="CI319" s="227"/>
      <c r="CJ319" s="227"/>
      <c r="CK319" s="227"/>
      <c r="CL319" s="227"/>
      <c r="CM319" s="227"/>
      <c r="CN319" s="227"/>
      <c r="CO319" s="227"/>
      <c r="CP319" s="227"/>
      <c r="CQ319" s="227"/>
      <c r="CR319" s="227"/>
      <c r="CS319" s="227"/>
      <c r="CT319" s="227"/>
      <c r="CU319" s="227"/>
      <c r="CV319" s="227"/>
      <c r="CW319" s="227"/>
      <c r="CX319" s="227"/>
      <c r="CY319" s="227"/>
      <c r="CZ319" s="227"/>
      <c r="DA319" s="227"/>
      <c r="DB319" s="227"/>
      <c r="DC319" s="227"/>
      <c r="DD319" s="227"/>
      <c r="DE319" s="227"/>
      <c r="DF319" s="227"/>
      <c r="DG319" s="227"/>
      <c r="DH319" s="227"/>
      <c r="DI319" s="227"/>
      <c r="DJ319" s="227"/>
      <c r="DK319" s="227"/>
      <c r="DL319" s="227"/>
      <c r="DM319" s="227"/>
      <c r="DN319" s="227"/>
      <c r="DO319" s="227"/>
      <c r="DP319" s="227"/>
      <c r="DQ319" s="227"/>
      <c r="DR319" s="227"/>
      <c r="DS319" s="227"/>
      <c r="DT319" s="227"/>
      <c r="DU319" s="227"/>
      <c r="DV319" s="227"/>
      <c r="DW319" s="227"/>
      <c r="DX319" s="227"/>
      <c r="DY319" s="227"/>
      <c r="DZ319" s="227"/>
      <c r="EA319" s="227"/>
      <c r="EB319" s="227"/>
      <c r="EC319" s="227"/>
      <c r="ED319" s="227"/>
      <c r="EE319" s="227"/>
      <c r="EF319" s="227"/>
      <c r="EG319" s="227"/>
      <c r="EH319" s="227"/>
      <c r="EI319" s="227"/>
      <c r="EJ319" s="227"/>
      <c r="EK319" s="227"/>
      <c r="EL319" s="227"/>
      <c r="EM319" s="227"/>
      <c r="EN319" s="227"/>
      <c r="EO319" s="227"/>
      <c r="EP319" s="227"/>
      <c r="EQ319" s="227"/>
      <c r="ER319" s="227"/>
      <c r="ES319" s="227"/>
      <c r="ET319" s="227"/>
      <c r="EU319" s="227"/>
      <c r="EV319" s="227"/>
      <c r="EW319" s="227"/>
      <c r="EX319" s="227"/>
      <c r="EY319" s="227"/>
      <c r="EZ319" s="227"/>
      <c r="FA319" s="227"/>
      <c r="FB319" s="227"/>
      <c r="FC319" s="227"/>
      <c r="FD319" s="227"/>
      <c r="FE319" s="227"/>
      <c r="FF319" s="227"/>
      <c r="FG319" s="227"/>
      <c r="FH319" s="227"/>
      <c r="FI319" s="227"/>
      <c r="FJ319" s="227"/>
      <c r="FK319" s="227"/>
      <c r="FL319" s="227"/>
      <c r="FM319" s="227"/>
      <c r="FN319" s="227"/>
      <c r="FO319" s="227"/>
      <c r="FP319" s="227"/>
      <c r="FQ319" s="227"/>
      <c r="FR319" s="227"/>
      <c r="FS319" s="227"/>
      <c r="FT319" s="227"/>
      <c r="FU319" s="227"/>
      <c r="FV319" s="227"/>
      <c r="FW319" s="227"/>
      <c r="FX319" s="227"/>
      <c r="FY319" s="227"/>
      <c r="FZ319" s="227"/>
      <c r="GA319" s="227"/>
      <c r="GB319" s="227"/>
      <c r="GC319" s="227"/>
      <c r="GD319" s="227"/>
      <c r="GE319" s="227"/>
      <c r="GF319" s="227"/>
      <c r="GG319" s="227"/>
      <c r="GH319" s="227"/>
      <c r="GI319" s="227"/>
      <c r="GJ319" s="227"/>
      <c r="GK319" s="227"/>
      <c r="GL319" s="227"/>
      <c r="GM319" s="227"/>
      <c r="GN319" s="227"/>
      <c r="GO319" s="227"/>
      <c r="GP319" s="227"/>
      <c r="GQ319" s="227"/>
      <c r="GR319" s="227"/>
      <c r="GS319" s="227"/>
      <c r="GT319" s="227"/>
      <c r="GU319" s="227"/>
      <c r="GV319" s="227"/>
      <c r="GW319" s="227"/>
      <c r="GX319" s="227"/>
      <c r="GY319" s="227"/>
      <c r="GZ319" s="227"/>
      <c r="HA319" s="227"/>
      <c r="HB319" s="227"/>
      <c r="HC319" s="227"/>
      <c r="HD319" s="227"/>
      <c r="HE319" s="227"/>
      <c r="HF319" s="227"/>
      <c r="HG319" s="227"/>
      <c r="HH319" s="227"/>
      <c r="HI319" s="227"/>
      <c r="HJ319" s="227"/>
      <c r="HK319" s="227"/>
      <c r="HL319" s="227"/>
      <c r="HM319" s="227"/>
      <c r="HN319" s="227"/>
      <c r="HO319" s="227"/>
      <c r="HP319" s="227"/>
      <c r="HQ319" s="227"/>
      <c r="HR319" s="227"/>
      <c r="HS319" s="227"/>
      <c r="HT319" s="227"/>
      <c r="HU319" s="227"/>
      <c r="HV319" s="227"/>
      <c r="HW319" s="227"/>
      <c r="HX319" s="227"/>
      <c r="HY319" s="227"/>
      <c r="HZ319" s="227"/>
      <c r="IA319" s="227"/>
      <c r="IB319" s="227"/>
      <c r="IC319" s="227"/>
      <c r="ID319" s="227"/>
      <c r="IE319" s="227"/>
      <c r="IF319" s="227"/>
      <c r="IG319" s="227"/>
      <c r="IH319" s="227"/>
      <c r="II319" s="227"/>
      <c r="IJ319" s="227"/>
      <c r="IK319" s="227"/>
      <c r="IL319" s="227"/>
      <c r="IM319" s="227"/>
      <c r="IN319" s="227"/>
      <c r="IO319" s="227"/>
      <c r="IP319" s="227"/>
      <c r="IQ319" s="227"/>
      <c r="IR319" s="227"/>
      <c r="IS319" s="227"/>
      <c r="IT319" s="227"/>
      <c r="IU319" s="227"/>
      <c r="IV319" s="227"/>
      <c r="IW319" s="227"/>
      <c r="IX319" s="227"/>
      <c r="IY319" s="227"/>
      <c r="IZ319" s="227"/>
      <c r="JA319" s="227"/>
      <c r="JB319" s="227"/>
      <c r="JC319" s="227"/>
      <c r="JD319" s="227"/>
      <c r="JE319" s="227"/>
      <c r="JF319" s="227"/>
      <c r="JG319" s="227"/>
      <c r="JH319" s="227"/>
      <c r="JI319" s="227"/>
      <c r="JJ319" s="227"/>
      <c r="JK319" s="227"/>
      <c r="JL319" s="227"/>
      <c r="JM319" s="227"/>
      <c r="JN319" s="227"/>
      <c r="JO319" s="227"/>
      <c r="JP319" s="227"/>
      <c r="JQ319" s="227"/>
      <c r="JR319" s="227"/>
      <c r="JS319" s="227"/>
      <c r="JT319" s="227"/>
      <c r="JU319" s="227"/>
      <c r="JV319" s="227"/>
      <c r="JW319" s="227"/>
      <c r="JX319" s="227"/>
      <c r="JY319" s="227"/>
      <c r="JZ319" s="227"/>
      <c r="KA319" s="227"/>
      <c r="KB319" s="227"/>
      <c r="KC319" s="227"/>
      <c r="KD319" s="227"/>
      <c r="KE319" s="227"/>
      <c r="KF319" s="227"/>
      <c r="KG319" s="227"/>
      <c r="KH319" s="227"/>
      <c r="KI319" s="227"/>
      <c r="KJ319" s="227"/>
      <c r="KK319" s="227"/>
      <c r="KL319" s="227"/>
      <c r="KM319" s="227"/>
      <c r="KN319" s="227"/>
      <c r="KO319" s="227"/>
      <c r="KP319" s="227"/>
      <c r="KQ319" s="227"/>
      <c r="KR319" s="227"/>
      <c r="KS319" s="227"/>
      <c r="KT319" s="227"/>
      <c r="KU319" s="227"/>
      <c r="KV319" s="227"/>
      <c r="KW319" s="479"/>
    </row>
    <row r="320" spans="1:309" s="226" customFormat="1" ht="21" customHeight="1" thickBot="1">
      <c r="A320" s="109"/>
      <c r="B320" s="112">
        <v>314</v>
      </c>
      <c r="C320" s="116"/>
      <c r="D320" s="136" t="str">
        <f t="shared" si="32"/>
        <v/>
      </c>
      <c r="E320" s="138" t="str">
        <f t="shared" si="29"/>
        <v/>
      </c>
      <c r="F320" s="138" t="str">
        <f t="shared" si="30"/>
        <v/>
      </c>
      <c r="G320" s="138" t="str">
        <f t="shared" si="31"/>
        <v/>
      </c>
      <c r="H320" s="138" t="str">
        <f t="shared" si="33"/>
        <v/>
      </c>
      <c r="I320" s="228"/>
      <c r="J320" s="228"/>
      <c r="K320" s="228"/>
      <c r="L320" s="228"/>
      <c r="M320" s="228"/>
      <c r="N320" s="228"/>
      <c r="O320" s="228"/>
      <c r="P320" s="228"/>
      <c r="Q320" s="228"/>
      <c r="R320" s="228"/>
      <c r="S320" s="228"/>
      <c r="T320" s="228"/>
      <c r="U320" s="228"/>
      <c r="V320" s="228"/>
      <c r="W320" s="228"/>
      <c r="X320" s="228"/>
      <c r="Y320" s="228"/>
      <c r="Z320" s="228"/>
      <c r="AA320" s="228"/>
      <c r="AB320" s="228"/>
      <c r="AC320" s="228"/>
      <c r="AD320" s="228"/>
      <c r="AE320" s="228"/>
      <c r="AF320" s="228"/>
      <c r="AG320" s="228"/>
      <c r="AH320" s="228"/>
      <c r="AI320" s="228"/>
      <c r="AJ320" s="228"/>
      <c r="AK320" s="228"/>
      <c r="AL320" s="228"/>
      <c r="AM320" s="228"/>
      <c r="AN320" s="228"/>
      <c r="AO320" s="228"/>
      <c r="AP320" s="228"/>
      <c r="AQ320" s="228"/>
      <c r="AR320" s="228"/>
      <c r="AS320" s="228"/>
      <c r="AT320" s="228"/>
      <c r="AU320" s="228"/>
      <c r="AV320" s="228"/>
      <c r="AW320" s="228"/>
      <c r="AX320" s="228"/>
      <c r="AY320" s="228"/>
      <c r="AZ320" s="228"/>
      <c r="BA320" s="228"/>
      <c r="BB320" s="228"/>
      <c r="BC320" s="228"/>
      <c r="BD320" s="228"/>
      <c r="BE320" s="228"/>
      <c r="BF320" s="228"/>
      <c r="BG320" s="228"/>
      <c r="BH320" s="228"/>
      <c r="BI320" s="228"/>
      <c r="BJ320" s="228"/>
      <c r="BK320" s="228"/>
      <c r="BL320" s="228"/>
      <c r="BM320" s="228"/>
      <c r="BN320" s="228"/>
      <c r="BO320" s="228"/>
      <c r="BP320" s="228"/>
      <c r="BQ320" s="228"/>
      <c r="BR320" s="228"/>
      <c r="BS320" s="228"/>
      <c r="BT320" s="228"/>
      <c r="BU320" s="228"/>
      <c r="BV320" s="228"/>
      <c r="BW320" s="228"/>
      <c r="BX320" s="228"/>
      <c r="BY320" s="228"/>
      <c r="BZ320" s="228"/>
      <c r="CA320" s="228"/>
      <c r="CB320" s="228"/>
      <c r="CC320" s="228"/>
      <c r="CD320" s="228"/>
      <c r="CE320" s="228"/>
      <c r="CF320" s="228"/>
      <c r="CG320" s="228"/>
      <c r="CH320" s="228"/>
      <c r="CI320" s="228"/>
      <c r="CJ320" s="228"/>
      <c r="CK320" s="228"/>
      <c r="CL320" s="228"/>
      <c r="CM320" s="228"/>
      <c r="CN320" s="228"/>
      <c r="CO320" s="228"/>
      <c r="CP320" s="228"/>
      <c r="CQ320" s="228"/>
      <c r="CR320" s="228"/>
      <c r="CS320" s="228"/>
      <c r="CT320" s="228"/>
      <c r="CU320" s="228"/>
      <c r="CV320" s="228"/>
      <c r="CW320" s="228"/>
      <c r="CX320" s="228"/>
      <c r="CY320" s="228"/>
      <c r="CZ320" s="228"/>
      <c r="DA320" s="228"/>
      <c r="DB320" s="228"/>
      <c r="DC320" s="228"/>
      <c r="DD320" s="228"/>
      <c r="DE320" s="228"/>
      <c r="DF320" s="228"/>
      <c r="DG320" s="228"/>
      <c r="DH320" s="228"/>
      <c r="DI320" s="228"/>
      <c r="DJ320" s="228"/>
      <c r="DK320" s="228"/>
      <c r="DL320" s="228"/>
      <c r="DM320" s="228"/>
      <c r="DN320" s="228"/>
      <c r="DO320" s="228"/>
      <c r="DP320" s="228"/>
      <c r="DQ320" s="228"/>
      <c r="DR320" s="228"/>
      <c r="DS320" s="228"/>
      <c r="DT320" s="228"/>
      <c r="DU320" s="228"/>
      <c r="DV320" s="228"/>
      <c r="DW320" s="228"/>
      <c r="DX320" s="228"/>
      <c r="DY320" s="228"/>
      <c r="DZ320" s="228"/>
      <c r="EA320" s="228"/>
      <c r="EB320" s="228"/>
      <c r="EC320" s="228"/>
      <c r="ED320" s="228"/>
      <c r="EE320" s="228"/>
      <c r="EF320" s="228"/>
      <c r="EG320" s="228"/>
      <c r="EH320" s="228"/>
      <c r="EI320" s="228"/>
      <c r="EJ320" s="228"/>
      <c r="EK320" s="228"/>
      <c r="EL320" s="228"/>
      <c r="EM320" s="228"/>
      <c r="EN320" s="228"/>
      <c r="EO320" s="228"/>
      <c r="EP320" s="228"/>
      <c r="EQ320" s="228"/>
      <c r="ER320" s="228"/>
      <c r="ES320" s="228"/>
      <c r="ET320" s="228"/>
      <c r="EU320" s="228"/>
      <c r="EV320" s="228"/>
      <c r="EW320" s="228"/>
      <c r="EX320" s="228"/>
      <c r="EY320" s="228"/>
      <c r="EZ320" s="228"/>
      <c r="FA320" s="228"/>
      <c r="FB320" s="228"/>
      <c r="FC320" s="228"/>
      <c r="FD320" s="228"/>
      <c r="FE320" s="228"/>
      <c r="FF320" s="228"/>
      <c r="FG320" s="228"/>
      <c r="FH320" s="228"/>
      <c r="FI320" s="228"/>
      <c r="FJ320" s="228"/>
      <c r="FK320" s="228"/>
      <c r="FL320" s="228"/>
      <c r="FM320" s="228"/>
      <c r="FN320" s="228"/>
      <c r="FO320" s="228"/>
      <c r="FP320" s="228"/>
      <c r="FQ320" s="228"/>
      <c r="FR320" s="228"/>
      <c r="FS320" s="228"/>
      <c r="FT320" s="228"/>
      <c r="FU320" s="228"/>
      <c r="FV320" s="228"/>
      <c r="FW320" s="228"/>
      <c r="FX320" s="228"/>
      <c r="FY320" s="228"/>
      <c r="FZ320" s="228"/>
      <c r="GA320" s="228"/>
      <c r="GB320" s="228"/>
      <c r="GC320" s="228"/>
      <c r="GD320" s="228"/>
      <c r="GE320" s="228"/>
      <c r="GF320" s="228"/>
      <c r="GG320" s="228"/>
      <c r="GH320" s="228"/>
      <c r="GI320" s="228"/>
      <c r="GJ320" s="228"/>
      <c r="GK320" s="228"/>
      <c r="GL320" s="228"/>
      <c r="GM320" s="228"/>
      <c r="GN320" s="228"/>
      <c r="GO320" s="228"/>
      <c r="GP320" s="228"/>
      <c r="GQ320" s="228"/>
      <c r="GR320" s="228"/>
      <c r="GS320" s="228"/>
      <c r="GT320" s="228"/>
      <c r="GU320" s="228"/>
      <c r="GV320" s="228"/>
      <c r="GW320" s="228"/>
      <c r="GX320" s="228"/>
      <c r="GY320" s="228"/>
      <c r="GZ320" s="228"/>
      <c r="HA320" s="228"/>
      <c r="HB320" s="228"/>
      <c r="HC320" s="228"/>
      <c r="HD320" s="228"/>
      <c r="HE320" s="228"/>
      <c r="HF320" s="228"/>
      <c r="HG320" s="228"/>
      <c r="HH320" s="228"/>
      <c r="HI320" s="228"/>
      <c r="HJ320" s="228"/>
      <c r="HK320" s="228"/>
      <c r="HL320" s="228"/>
      <c r="HM320" s="228"/>
      <c r="HN320" s="228"/>
      <c r="HO320" s="228"/>
      <c r="HP320" s="228"/>
      <c r="HQ320" s="228"/>
      <c r="HR320" s="228"/>
      <c r="HS320" s="228"/>
      <c r="HT320" s="228"/>
      <c r="HU320" s="228"/>
      <c r="HV320" s="228"/>
      <c r="HW320" s="228"/>
      <c r="HX320" s="228"/>
      <c r="HY320" s="228"/>
      <c r="HZ320" s="228"/>
      <c r="IA320" s="228"/>
      <c r="IB320" s="228"/>
      <c r="IC320" s="228"/>
      <c r="ID320" s="228"/>
      <c r="IE320" s="228"/>
      <c r="IF320" s="228"/>
      <c r="IG320" s="228"/>
      <c r="IH320" s="228"/>
      <c r="II320" s="228"/>
      <c r="IJ320" s="228"/>
      <c r="IK320" s="228"/>
      <c r="IL320" s="228"/>
      <c r="IM320" s="228"/>
      <c r="IN320" s="228"/>
      <c r="IO320" s="228"/>
      <c r="IP320" s="228"/>
      <c r="IQ320" s="228"/>
      <c r="IR320" s="228"/>
      <c r="IS320" s="228"/>
      <c r="IT320" s="228"/>
      <c r="IU320" s="228"/>
      <c r="IV320" s="228"/>
      <c r="IW320" s="228"/>
      <c r="IX320" s="228"/>
      <c r="IY320" s="228"/>
      <c r="IZ320" s="228"/>
      <c r="JA320" s="228"/>
      <c r="JB320" s="228"/>
      <c r="JC320" s="228"/>
      <c r="JD320" s="228"/>
      <c r="JE320" s="228"/>
      <c r="JF320" s="228"/>
      <c r="JG320" s="228"/>
      <c r="JH320" s="228"/>
      <c r="JI320" s="228"/>
      <c r="JJ320" s="228"/>
      <c r="JK320" s="228"/>
      <c r="JL320" s="228"/>
      <c r="JM320" s="228"/>
      <c r="JN320" s="228"/>
      <c r="JO320" s="228"/>
      <c r="JP320" s="228"/>
      <c r="JQ320" s="228"/>
      <c r="JR320" s="228"/>
      <c r="JS320" s="228"/>
      <c r="JT320" s="228"/>
      <c r="JU320" s="228"/>
      <c r="JV320" s="228"/>
      <c r="JW320" s="228"/>
      <c r="JX320" s="228"/>
      <c r="JY320" s="228"/>
      <c r="JZ320" s="228"/>
      <c r="KA320" s="228"/>
      <c r="KB320" s="228"/>
      <c r="KC320" s="228"/>
      <c r="KD320" s="228"/>
      <c r="KE320" s="228"/>
      <c r="KF320" s="228"/>
      <c r="KG320" s="228"/>
      <c r="KH320" s="228"/>
      <c r="KI320" s="228"/>
      <c r="KJ320" s="228"/>
      <c r="KK320" s="228"/>
      <c r="KL320" s="228"/>
      <c r="KM320" s="228"/>
      <c r="KN320" s="228"/>
      <c r="KO320" s="228"/>
      <c r="KP320" s="228"/>
      <c r="KQ320" s="228"/>
      <c r="KR320" s="228"/>
      <c r="KS320" s="228"/>
      <c r="KT320" s="228"/>
      <c r="KU320" s="228"/>
      <c r="KV320" s="228"/>
      <c r="KW320" s="479"/>
    </row>
    <row r="321" spans="1:309" s="226" customFormat="1" ht="21" customHeight="1">
      <c r="A321" s="109"/>
      <c r="B321" s="112">
        <v>315</v>
      </c>
      <c r="C321" s="53"/>
      <c r="D321" s="132" t="str">
        <f t="shared" si="32"/>
        <v/>
      </c>
      <c r="E321" s="132" t="str">
        <f t="shared" si="29"/>
        <v/>
      </c>
      <c r="F321" s="132" t="str">
        <f t="shared" si="30"/>
        <v/>
      </c>
      <c r="G321" s="132" t="str">
        <f t="shared" si="31"/>
        <v/>
      </c>
      <c r="H321" s="213" t="str">
        <f t="shared" si="33"/>
        <v/>
      </c>
      <c r="I321" s="227"/>
      <c r="J321" s="227"/>
      <c r="K321" s="227"/>
      <c r="L321" s="227"/>
      <c r="M321" s="227"/>
      <c r="N321" s="227"/>
      <c r="O321" s="227"/>
      <c r="P321" s="227"/>
      <c r="Q321" s="227"/>
      <c r="R321" s="227"/>
      <c r="S321" s="227"/>
      <c r="T321" s="227"/>
      <c r="U321" s="227"/>
      <c r="V321" s="227"/>
      <c r="W321" s="227"/>
      <c r="X321" s="227"/>
      <c r="Y321" s="227"/>
      <c r="Z321" s="227"/>
      <c r="AA321" s="227"/>
      <c r="AB321" s="227"/>
      <c r="AC321" s="227"/>
      <c r="AD321" s="227"/>
      <c r="AE321" s="227"/>
      <c r="AF321" s="227"/>
      <c r="AG321" s="227"/>
      <c r="AH321" s="227"/>
      <c r="AI321" s="227"/>
      <c r="AJ321" s="227"/>
      <c r="AK321" s="227"/>
      <c r="AL321" s="227"/>
      <c r="AM321" s="227"/>
      <c r="AN321" s="227"/>
      <c r="AO321" s="227"/>
      <c r="AP321" s="227"/>
      <c r="AQ321" s="227"/>
      <c r="AR321" s="227"/>
      <c r="AS321" s="227"/>
      <c r="AT321" s="227"/>
      <c r="AU321" s="227"/>
      <c r="AV321" s="227"/>
      <c r="AW321" s="227"/>
      <c r="AX321" s="227"/>
      <c r="AY321" s="227"/>
      <c r="AZ321" s="227"/>
      <c r="BA321" s="227"/>
      <c r="BB321" s="227"/>
      <c r="BC321" s="227"/>
      <c r="BD321" s="227"/>
      <c r="BE321" s="227"/>
      <c r="BF321" s="227"/>
      <c r="BG321" s="227"/>
      <c r="BH321" s="227"/>
      <c r="BI321" s="227"/>
      <c r="BJ321" s="227"/>
      <c r="BK321" s="227"/>
      <c r="BL321" s="227"/>
      <c r="BM321" s="227"/>
      <c r="BN321" s="227"/>
      <c r="BO321" s="227"/>
      <c r="BP321" s="227"/>
      <c r="BQ321" s="227"/>
      <c r="BR321" s="227"/>
      <c r="BS321" s="227"/>
      <c r="BT321" s="227"/>
      <c r="BU321" s="227"/>
      <c r="BV321" s="227"/>
      <c r="BW321" s="227"/>
      <c r="BX321" s="227"/>
      <c r="BY321" s="227"/>
      <c r="BZ321" s="227"/>
      <c r="CA321" s="227"/>
      <c r="CB321" s="227"/>
      <c r="CC321" s="227"/>
      <c r="CD321" s="227"/>
      <c r="CE321" s="227"/>
      <c r="CF321" s="227"/>
      <c r="CG321" s="227"/>
      <c r="CH321" s="227"/>
      <c r="CI321" s="227"/>
      <c r="CJ321" s="227"/>
      <c r="CK321" s="227"/>
      <c r="CL321" s="227"/>
      <c r="CM321" s="227"/>
      <c r="CN321" s="227"/>
      <c r="CO321" s="227"/>
      <c r="CP321" s="227"/>
      <c r="CQ321" s="227"/>
      <c r="CR321" s="227"/>
      <c r="CS321" s="227"/>
      <c r="CT321" s="227"/>
      <c r="CU321" s="227"/>
      <c r="CV321" s="227"/>
      <c r="CW321" s="227"/>
      <c r="CX321" s="227"/>
      <c r="CY321" s="227"/>
      <c r="CZ321" s="227"/>
      <c r="DA321" s="227"/>
      <c r="DB321" s="227"/>
      <c r="DC321" s="227"/>
      <c r="DD321" s="227"/>
      <c r="DE321" s="227"/>
      <c r="DF321" s="227"/>
      <c r="DG321" s="227"/>
      <c r="DH321" s="227"/>
      <c r="DI321" s="227"/>
      <c r="DJ321" s="227"/>
      <c r="DK321" s="227"/>
      <c r="DL321" s="227"/>
      <c r="DM321" s="227"/>
      <c r="DN321" s="227"/>
      <c r="DO321" s="227"/>
      <c r="DP321" s="227"/>
      <c r="DQ321" s="227"/>
      <c r="DR321" s="227"/>
      <c r="DS321" s="227"/>
      <c r="DT321" s="227"/>
      <c r="DU321" s="227"/>
      <c r="DV321" s="227"/>
      <c r="DW321" s="227"/>
      <c r="DX321" s="227"/>
      <c r="DY321" s="227"/>
      <c r="DZ321" s="227"/>
      <c r="EA321" s="227"/>
      <c r="EB321" s="227"/>
      <c r="EC321" s="227"/>
      <c r="ED321" s="227"/>
      <c r="EE321" s="227"/>
      <c r="EF321" s="227"/>
      <c r="EG321" s="227"/>
      <c r="EH321" s="227"/>
      <c r="EI321" s="227"/>
      <c r="EJ321" s="227"/>
      <c r="EK321" s="227"/>
      <c r="EL321" s="227"/>
      <c r="EM321" s="227"/>
      <c r="EN321" s="227"/>
      <c r="EO321" s="227"/>
      <c r="EP321" s="227"/>
      <c r="EQ321" s="227"/>
      <c r="ER321" s="227"/>
      <c r="ES321" s="227"/>
      <c r="ET321" s="227"/>
      <c r="EU321" s="227"/>
      <c r="EV321" s="227"/>
      <c r="EW321" s="227"/>
      <c r="EX321" s="227"/>
      <c r="EY321" s="227"/>
      <c r="EZ321" s="227"/>
      <c r="FA321" s="227"/>
      <c r="FB321" s="227"/>
      <c r="FC321" s="227"/>
      <c r="FD321" s="227"/>
      <c r="FE321" s="227"/>
      <c r="FF321" s="227"/>
      <c r="FG321" s="227"/>
      <c r="FH321" s="227"/>
      <c r="FI321" s="227"/>
      <c r="FJ321" s="227"/>
      <c r="FK321" s="227"/>
      <c r="FL321" s="227"/>
      <c r="FM321" s="227"/>
      <c r="FN321" s="227"/>
      <c r="FO321" s="227"/>
      <c r="FP321" s="227"/>
      <c r="FQ321" s="227"/>
      <c r="FR321" s="227"/>
      <c r="FS321" s="227"/>
      <c r="FT321" s="227"/>
      <c r="FU321" s="227"/>
      <c r="FV321" s="227"/>
      <c r="FW321" s="227"/>
      <c r="FX321" s="227"/>
      <c r="FY321" s="227"/>
      <c r="FZ321" s="227"/>
      <c r="GA321" s="227"/>
      <c r="GB321" s="227"/>
      <c r="GC321" s="227"/>
      <c r="GD321" s="227"/>
      <c r="GE321" s="227"/>
      <c r="GF321" s="227"/>
      <c r="GG321" s="227"/>
      <c r="GH321" s="227"/>
      <c r="GI321" s="227"/>
      <c r="GJ321" s="227"/>
      <c r="GK321" s="227"/>
      <c r="GL321" s="227"/>
      <c r="GM321" s="227"/>
      <c r="GN321" s="227"/>
      <c r="GO321" s="227"/>
      <c r="GP321" s="227"/>
      <c r="GQ321" s="227"/>
      <c r="GR321" s="227"/>
      <c r="GS321" s="227"/>
      <c r="GT321" s="227"/>
      <c r="GU321" s="227"/>
      <c r="GV321" s="227"/>
      <c r="GW321" s="227"/>
      <c r="GX321" s="227"/>
      <c r="GY321" s="227"/>
      <c r="GZ321" s="227"/>
      <c r="HA321" s="227"/>
      <c r="HB321" s="227"/>
      <c r="HC321" s="227"/>
      <c r="HD321" s="227"/>
      <c r="HE321" s="227"/>
      <c r="HF321" s="227"/>
      <c r="HG321" s="227"/>
      <c r="HH321" s="227"/>
      <c r="HI321" s="227"/>
      <c r="HJ321" s="227"/>
      <c r="HK321" s="227"/>
      <c r="HL321" s="227"/>
      <c r="HM321" s="227"/>
      <c r="HN321" s="227"/>
      <c r="HO321" s="227"/>
      <c r="HP321" s="227"/>
      <c r="HQ321" s="227"/>
      <c r="HR321" s="227"/>
      <c r="HS321" s="227"/>
      <c r="HT321" s="227"/>
      <c r="HU321" s="227"/>
      <c r="HV321" s="227"/>
      <c r="HW321" s="227"/>
      <c r="HX321" s="227"/>
      <c r="HY321" s="227"/>
      <c r="HZ321" s="227"/>
      <c r="IA321" s="227"/>
      <c r="IB321" s="227"/>
      <c r="IC321" s="227"/>
      <c r="ID321" s="227"/>
      <c r="IE321" s="227"/>
      <c r="IF321" s="227"/>
      <c r="IG321" s="227"/>
      <c r="IH321" s="227"/>
      <c r="II321" s="227"/>
      <c r="IJ321" s="227"/>
      <c r="IK321" s="227"/>
      <c r="IL321" s="227"/>
      <c r="IM321" s="227"/>
      <c r="IN321" s="227"/>
      <c r="IO321" s="227"/>
      <c r="IP321" s="227"/>
      <c r="IQ321" s="227"/>
      <c r="IR321" s="227"/>
      <c r="IS321" s="227"/>
      <c r="IT321" s="227"/>
      <c r="IU321" s="227"/>
      <c r="IV321" s="227"/>
      <c r="IW321" s="227"/>
      <c r="IX321" s="227"/>
      <c r="IY321" s="227"/>
      <c r="IZ321" s="227"/>
      <c r="JA321" s="227"/>
      <c r="JB321" s="227"/>
      <c r="JC321" s="227"/>
      <c r="JD321" s="227"/>
      <c r="JE321" s="227"/>
      <c r="JF321" s="227"/>
      <c r="JG321" s="227"/>
      <c r="JH321" s="227"/>
      <c r="JI321" s="227"/>
      <c r="JJ321" s="227"/>
      <c r="JK321" s="227"/>
      <c r="JL321" s="227"/>
      <c r="JM321" s="227"/>
      <c r="JN321" s="227"/>
      <c r="JO321" s="227"/>
      <c r="JP321" s="227"/>
      <c r="JQ321" s="227"/>
      <c r="JR321" s="227"/>
      <c r="JS321" s="227"/>
      <c r="JT321" s="227"/>
      <c r="JU321" s="227"/>
      <c r="JV321" s="227"/>
      <c r="JW321" s="227"/>
      <c r="JX321" s="227"/>
      <c r="JY321" s="227"/>
      <c r="JZ321" s="227"/>
      <c r="KA321" s="227"/>
      <c r="KB321" s="227"/>
      <c r="KC321" s="227"/>
      <c r="KD321" s="227"/>
      <c r="KE321" s="227"/>
      <c r="KF321" s="227"/>
      <c r="KG321" s="227"/>
      <c r="KH321" s="227"/>
      <c r="KI321" s="227"/>
      <c r="KJ321" s="227"/>
      <c r="KK321" s="227"/>
      <c r="KL321" s="227"/>
      <c r="KM321" s="227"/>
      <c r="KN321" s="227"/>
      <c r="KO321" s="227"/>
      <c r="KP321" s="227"/>
      <c r="KQ321" s="227"/>
      <c r="KR321" s="227"/>
      <c r="KS321" s="227"/>
      <c r="KT321" s="227"/>
      <c r="KU321" s="227"/>
      <c r="KV321" s="227"/>
      <c r="KW321" s="479"/>
    </row>
    <row r="322" spans="1:309" s="226" customFormat="1" ht="21" customHeight="1" thickBot="1">
      <c r="A322" s="109"/>
      <c r="B322" s="112">
        <v>316</v>
      </c>
      <c r="C322" s="116"/>
      <c r="D322" s="136" t="str">
        <f t="shared" si="32"/>
        <v/>
      </c>
      <c r="E322" s="138" t="str">
        <f t="shared" si="29"/>
        <v/>
      </c>
      <c r="F322" s="138" t="str">
        <f t="shared" si="30"/>
        <v/>
      </c>
      <c r="G322" s="138" t="str">
        <f t="shared" si="31"/>
        <v/>
      </c>
      <c r="H322" s="138" t="str">
        <f t="shared" si="33"/>
        <v/>
      </c>
      <c r="I322" s="228"/>
      <c r="J322" s="228"/>
      <c r="K322" s="228"/>
      <c r="L322" s="228"/>
      <c r="M322" s="228"/>
      <c r="N322" s="228"/>
      <c r="O322" s="228"/>
      <c r="P322" s="228"/>
      <c r="Q322" s="228"/>
      <c r="R322" s="228"/>
      <c r="S322" s="228"/>
      <c r="T322" s="228"/>
      <c r="U322" s="228"/>
      <c r="V322" s="228"/>
      <c r="W322" s="228"/>
      <c r="X322" s="228"/>
      <c r="Y322" s="228"/>
      <c r="Z322" s="228"/>
      <c r="AA322" s="228"/>
      <c r="AB322" s="228"/>
      <c r="AC322" s="228"/>
      <c r="AD322" s="228"/>
      <c r="AE322" s="228"/>
      <c r="AF322" s="228"/>
      <c r="AG322" s="228"/>
      <c r="AH322" s="228"/>
      <c r="AI322" s="228"/>
      <c r="AJ322" s="228"/>
      <c r="AK322" s="228"/>
      <c r="AL322" s="228"/>
      <c r="AM322" s="228"/>
      <c r="AN322" s="228"/>
      <c r="AO322" s="228"/>
      <c r="AP322" s="228"/>
      <c r="AQ322" s="228"/>
      <c r="AR322" s="228"/>
      <c r="AS322" s="228"/>
      <c r="AT322" s="228"/>
      <c r="AU322" s="228"/>
      <c r="AV322" s="228"/>
      <c r="AW322" s="228"/>
      <c r="AX322" s="228"/>
      <c r="AY322" s="228"/>
      <c r="AZ322" s="228"/>
      <c r="BA322" s="228"/>
      <c r="BB322" s="228"/>
      <c r="BC322" s="228"/>
      <c r="BD322" s="228"/>
      <c r="BE322" s="228"/>
      <c r="BF322" s="228"/>
      <c r="BG322" s="228"/>
      <c r="BH322" s="228"/>
      <c r="BI322" s="228"/>
      <c r="BJ322" s="228"/>
      <c r="BK322" s="228"/>
      <c r="BL322" s="228"/>
      <c r="BM322" s="228"/>
      <c r="BN322" s="228"/>
      <c r="BO322" s="228"/>
      <c r="BP322" s="228"/>
      <c r="BQ322" s="228"/>
      <c r="BR322" s="228"/>
      <c r="BS322" s="228"/>
      <c r="BT322" s="228"/>
      <c r="BU322" s="228"/>
      <c r="BV322" s="228"/>
      <c r="BW322" s="228"/>
      <c r="BX322" s="228"/>
      <c r="BY322" s="228"/>
      <c r="BZ322" s="228"/>
      <c r="CA322" s="228"/>
      <c r="CB322" s="228"/>
      <c r="CC322" s="228"/>
      <c r="CD322" s="228"/>
      <c r="CE322" s="228"/>
      <c r="CF322" s="228"/>
      <c r="CG322" s="228"/>
      <c r="CH322" s="228"/>
      <c r="CI322" s="228"/>
      <c r="CJ322" s="228"/>
      <c r="CK322" s="228"/>
      <c r="CL322" s="228"/>
      <c r="CM322" s="228"/>
      <c r="CN322" s="228"/>
      <c r="CO322" s="228"/>
      <c r="CP322" s="228"/>
      <c r="CQ322" s="228"/>
      <c r="CR322" s="228"/>
      <c r="CS322" s="228"/>
      <c r="CT322" s="228"/>
      <c r="CU322" s="228"/>
      <c r="CV322" s="228"/>
      <c r="CW322" s="228"/>
      <c r="CX322" s="228"/>
      <c r="CY322" s="228"/>
      <c r="CZ322" s="228"/>
      <c r="DA322" s="228"/>
      <c r="DB322" s="228"/>
      <c r="DC322" s="228"/>
      <c r="DD322" s="228"/>
      <c r="DE322" s="228"/>
      <c r="DF322" s="228"/>
      <c r="DG322" s="228"/>
      <c r="DH322" s="228"/>
      <c r="DI322" s="228"/>
      <c r="DJ322" s="228"/>
      <c r="DK322" s="228"/>
      <c r="DL322" s="228"/>
      <c r="DM322" s="228"/>
      <c r="DN322" s="228"/>
      <c r="DO322" s="228"/>
      <c r="DP322" s="228"/>
      <c r="DQ322" s="228"/>
      <c r="DR322" s="228"/>
      <c r="DS322" s="228"/>
      <c r="DT322" s="228"/>
      <c r="DU322" s="228"/>
      <c r="DV322" s="228"/>
      <c r="DW322" s="228"/>
      <c r="DX322" s="228"/>
      <c r="DY322" s="228"/>
      <c r="DZ322" s="228"/>
      <c r="EA322" s="228"/>
      <c r="EB322" s="228"/>
      <c r="EC322" s="228"/>
      <c r="ED322" s="228"/>
      <c r="EE322" s="228"/>
      <c r="EF322" s="228"/>
      <c r="EG322" s="228"/>
      <c r="EH322" s="228"/>
      <c r="EI322" s="228"/>
      <c r="EJ322" s="228"/>
      <c r="EK322" s="228"/>
      <c r="EL322" s="228"/>
      <c r="EM322" s="228"/>
      <c r="EN322" s="228"/>
      <c r="EO322" s="228"/>
      <c r="EP322" s="228"/>
      <c r="EQ322" s="228"/>
      <c r="ER322" s="228"/>
      <c r="ES322" s="228"/>
      <c r="ET322" s="228"/>
      <c r="EU322" s="228"/>
      <c r="EV322" s="228"/>
      <c r="EW322" s="228"/>
      <c r="EX322" s="228"/>
      <c r="EY322" s="228"/>
      <c r="EZ322" s="228"/>
      <c r="FA322" s="228"/>
      <c r="FB322" s="228"/>
      <c r="FC322" s="228"/>
      <c r="FD322" s="228"/>
      <c r="FE322" s="228"/>
      <c r="FF322" s="228"/>
      <c r="FG322" s="228"/>
      <c r="FH322" s="228"/>
      <c r="FI322" s="228"/>
      <c r="FJ322" s="228"/>
      <c r="FK322" s="228"/>
      <c r="FL322" s="228"/>
      <c r="FM322" s="228"/>
      <c r="FN322" s="228"/>
      <c r="FO322" s="228"/>
      <c r="FP322" s="228"/>
      <c r="FQ322" s="228"/>
      <c r="FR322" s="228"/>
      <c r="FS322" s="228"/>
      <c r="FT322" s="228"/>
      <c r="FU322" s="228"/>
      <c r="FV322" s="228"/>
      <c r="FW322" s="228"/>
      <c r="FX322" s="228"/>
      <c r="FY322" s="228"/>
      <c r="FZ322" s="228"/>
      <c r="GA322" s="228"/>
      <c r="GB322" s="228"/>
      <c r="GC322" s="228"/>
      <c r="GD322" s="228"/>
      <c r="GE322" s="228"/>
      <c r="GF322" s="228"/>
      <c r="GG322" s="228"/>
      <c r="GH322" s="228"/>
      <c r="GI322" s="228"/>
      <c r="GJ322" s="228"/>
      <c r="GK322" s="228"/>
      <c r="GL322" s="228"/>
      <c r="GM322" s="228"/>
      <c r="GN322" s="228"/>
      <c r="GO322" s="228"/>
      <c r="GP322" s="228"/>
      <c r="GQ322" s="228"/>
      <c r="GR322" s="228"/>
      <c r="GS322" s="228"/>
      <c r="GT322" s="228"/>
      <c r="GU322" s="228"/>
      <c r="GV322" s="228"/>
      <c r="GW322" s="228"/>
      <c r="GX322" s="228"/>
      <c r="GY322" s="228"/>
      <c r="GZ322" s="228"/>
      <c r="HA322" s="228"/>
      <c r="HB322" s="228"/>
      <c r="HC322" s="228"/>
      <c r="HD322" s="228"/>
      <c r="HE322" s="228"/>
      <c r="HF322" s="228"/>
      <c r="HG322" s="228"/>
      <c r="HH322" s="228"/>
      <c r="HI322" s="228"/>
      <c r="HJ322" s="228"/>
      <c r="HK322" s="228"/>
      <c r="HL322" s="228"/>
      <c r="HM322" s="228"/>
      <c r="HN322" s="228"/>
      <c r="HO322" s="228"/>
      <c r="HP322" s="228"/>
      <c r="HQ322" s="228"/>
      <c r="HR322" s="228"/>
      <c r="HS322" s="228"/>
      <c r="HT322" s="228"/>
      <c r="HU322" s="228"/>
      <c r="HV322" s="228"/>
      <c r="HW322" s="228"/>
      <c r="HX322" s="228"/>
      <c r="HY322" s="228"/>
      <c r="HZ322" s="228"/>
      <c r="IA322" s="228"/>
      <c r="IB322" s="228"/>
      <c r="IC322" s="228"/>
      <c r="ID322" s="228"/>
      <c r="IE322" s="228"/>
      <c r="IF322" s="228"/>
      <c r="IG322" s="228"/>
      <c r="IH322" s="228"/>
      <c r="II322" s="228"/>
      <c r="IJ322" s="228"/>
      <c r="IK322" s="228"/>
      <c r="IL322" s="228"/>
      <c r="IM322" s="228"/>
      <c r="IN322" s="228"/>
      <c r="IO322" s="228"/>
      <c r="IP322" s="228"/>
      <c r="IQ322" s="228"/>
      <c r="IR322" s="228"/>
      <c r="IS322" s="228"/>
      <c r="IT322" s="228"/>
      <c r="IU322" s="228"/>
      <c r="IV322" s="228"/>
      <c r="IW322" s="228"/>
      <c r="IX322" s="228"/>
      <c r="IY322" s="228"/>
      <c r="IZ322" s="228"/>
      <c r="JA322" s="228"/>
      <c r="JB322" s="228"/>
      <c r="JC322" s="228"/>
      <c r="JD322" s="228"/>
      <c r="JE322" s="228"/>
      <c r="JF322" s="228"/>
      <c r="JG322" s="228"/>
      <c r="JH322" s="228"/>
      <c r="JI322" s="228"/>
      <c r="JJ322" s="228"/>
      <c r="JK322" s="228"/>
      <c r="JL322" s="228"/>
      <c r="JM322" s="228"/>
      <c r="JN322" s="228"/>
      <c r="JO322" s="228"/>
      <c r="JP322" s="228"/>
      <c r="JQ322" s="228"/>
      <c r="JR322" s="228"/>
      <c r="JS322" s="228"/>
      <c r="JT322" s="228"/>
      <c r="JU322" s="228"/>
      <c r="JV322" s="228"/>
      <c r="JW322" s="228"/>
      <c r="JX322" s="228"/>
      <c r="JY322" s="228"/>
      <c r="JZ322" s="228"/>
      <c r="KA322" s="228"/>
      <c r="KB322" s="228"/>
      <c r="KC322" s="228"/>
      <c r="KD322" s="228"/>
      <c r="KE322" s="228"/>
      <c r="KF322" s="228"/>
      <c r="KG322" s="228"/>
      <c r="KH322" s="228"/>
      <c r="KI322" s="228"/>
      <c r="KJ322" s="228"/>
      <c r="KK322" s="228"/>
      <c r="KL322" s="228"/>
      <c r="KM322" s="228"/>
      <c r="KN322" s="228"/>
      <c r="KO322" s="228"/>
      <c r="KP322" s="228"/>
      <c r="KQ322" s="228"/>
      <c r="KR322" s="228"/>
      <c r="KS322" s="228"/>
      <c r="KT322" s="228"/>
      <c r="KU322" s="228"/>
      <c r="KV322" s="228"/>
      <c r="KW322" s="479"/>
    </row>
    <row r="323" spans="1:309" s="226" customFormat="1" ht="21" customHeight="1">
      <c r="A323" s="109"/>
      <c r="B323" s="112">
        <v>317</v>
      </c>
      <c r="C323" s="53"/>
      <c r="D323" s="132" t="str">
        <f t="shared" si="32"/>
        <v/>
      </c>
      <c r="E323" s="132" t="str">
        <f t="shared" si="29"/>
        <v/>
      </c>
      <c r="F323" s="132" t="str">
        <f t="shared" si="30"/>
        <v/>
      </c>
      <c r="G323" s="132" t="str">
        <f t="shared" si="31"/>
        <v/>
      </c>
      <c r="H323" s="213" t="str">
        <f t="shared" si="33"/>
        <v/>
      </c>
      <c r="I323" s="227"/>
      <c r="J323" s="227"/>
      <c r="K323" s="227"/>
      <c r="L323" s="227"/>
      <c r="M323" s="227"/>
      <c r="N323" s="227"/>
      <c r="O323" s="227"/>
      <c r="P323" s="227"/>
      <c r="Q323" s="227"/>
      <c r="R323" s="227"/>
      <c r="S323" s="227"/>
      <c r="T323" s="227"/>
      <c r="U323" s="227"/>
      <c r="V323" s="227"/>
      <c r="W323" s="227"/>
      <c r="X323" s="227"/>
      <c r="Y323" s="227"/>
      <c r="Z323" s="227"/>
      <c r="AA323" s="227"/>
      <c r="AB323" s="227"/>
      <c r="AC323" s="227"/>
      <c r="AD323" s="227"/>
      <c r="AE323" s="227"/>
      <c r="AF323" s="227"/>
      <c r="AG323" s="227"/>
      <c r="AH323" s="227"/>
      <c r="AI323" s="227"/>
      <c r="AJ323" s="227"/>
      <c r="AK323" s="227"/>
      <c r="AL323" s="227"/>
      <c r="AM323" s="227"/>
      <c r="AN323" s="227"/>
      <c r="AO323" s="227"/>
      <c r="AP323" s="227"/>
      <c r="AQ323" s="227"/>
      <c r="AR323" s="227"/>
      <c r="AS323" s="227"/>
      <c r="AT323" s="227"/>
      <c r="AU323" s="227"/>
      <c r="AV323" s="227"/>
      <c r="AW323" s="227"/>
      <c r="AX323" s="227"/>
      <c r="AY323" s="227"/>
      <c r="AZ323" s="227"/>
      <c r="BA323" s="227"/>
      <c r="BB323" s="227"/>
      <c r="BC323" s="227"/>
      <c r="BD323" s="227"/>
      <c r="BE323" s="227"/>
      <c r="BF323" s="227"/>
      <c r="BG323" s="227"/>
      <c r="BH323" s="227"/>
      <c r="BI323" s="227"/>
      <c r="BJ323" s="227"/>
      <c r="BK323" s="227"/>
      <c r="BL323" s="227"/>
      <c r="BM323" s="227"/>
      <c r="BN323" s="227"/>
      <c r="BO323" s="227"/>
      <c r="BP323" s="227"/>
      <c r="BQ323" s="227"/>
      <c r="BR323" s="227"/>
      <c r="BS323" s="227"/>
      <c r="BT323" s="227"/>
      <c r="BU323" s="227"/>
      <c r="BV323" s="227"/>
      <c r="BW323" s="227"/>
      <c r="BX323" s="227"/>
      <c r="BY323" s="227"/>
      <c r="BZ323" s="227"/>
      <c r="CA323" s="227"/>
      <c r="CB323" s="227"/>
      <c r="CC323" s="227"/>
      <c r="CD323" s="227"/>
      <c r="CE323" s="227"/>
      <c r="CF323" s="227"/>
      <c r="CG323" s="227"/>
      <c r="CH323" s="227"/>
      <c r="CI323" s="227"/>
      <c r="CJ323" s="227"/>
      <c r="CK323" s="227"/>
      <c r="CL323" s="227"/>
      <c r="CM323" s="227"/>
      <c r="CN323" s="227"/>
      <c r="CO323" s="227"/>
      <c r="CP323" s="227"/>
      <c r="CQ323" s="227"/>
      <c r="CR323" s="227"/>
      <c r="CS323" s="227"/>
      <c r="CT323" s="227"/>
      <c r="CU323" s="227"/>
      <c r="CV323" s="227"/>
      <c r="CW323" s="227"/>
      <c r="CX323" s="227"/>
      <c r="CY323" s="227"/>
      <c r="CZ323" s="227"/>
      <c r="DA323" s="227"/>
      <c r="DB323" s="227"/>
      <c r="DC323" s="227"/>
      <c r="DD323" s="227"/>
      <c r="DE323" s="227"/>
      <c r="DF323" s="227"/>
      <c r="DG323" s="227"/>
      <c r="DH323" s="227"/>
      <c r="DI323" s="227"/>
      <c r="DJ323" s="227"/>
      <c r="DK323" s="227"/>
      <c r="DL323" s="227"/>
      <c r="DM323" s="227"/>
      <c r="DN323" s="227"/>
      <c r="DO323" s="227"/>
      <c r="DP323" s="227"/>
      <c r="DQ323" s="227"/>
      <c r="DR323" s="227"/>
      <c r="DS323" s="227"/>
      <c r="DT323" s="227"/>
      <c r="DU323" s="227"/>
      <c r="DV323" s="227"/>
      <c r="DW323" s="227"/>
      <c r="DX323" s="227"/>
      <c r="DY323" s="227"/>
      <c r="DZ323" s="227"/>
      <c r="EA323" s="227"/>
      <c r="EB323" s="227"/>
      <c r="EC323" s="227"/>
      <c r="ED323" s="227"/>
      <c r="EE323" s="227"/>
      <c r="EF323" s="227"/>
      <c r="EG323" s="227"/>
      <c r="EH323" s="227"/>
      <c r="EI323" s="227"/>
      <c r="EJ323" s="227"/>
      <c r="EK323" s="227"/>
      <c r="EL323" s="227"/>
      <c r="EM323" s="227"/>
      <c r="EN323" s="227"/>
      <c r="EO323" s="227"/>
      <c r="EP323" s="227"/>
      <c r="EQ323" s="227"/>
      <c r="ER323" s="227"/>
      <c r="ES323" s="227"/>
      <c r="ET323" s="227"/>
      <c r="EU323" s="227"/>
      <c r="EV323" s="227"/>
      <c r="EW323" s="227"/>
      <c r="EX323" s="227"/>
      <c r="EY323" s="227"/>
      <c r="EZ323" s="227"/>
      <c r="FA323" s="227"/>
      <c r="FB323" s="227"/>
      <c r="FC323" s="227"/>
      <c r="FD323" s="227"/>
      <c r="FE323" s="227"/>
      <c r="FF323" s="227"/>
      <c r="FG323" s="227"/>
      <c r="FH323" s="227"/>
      <c r="FI323" s="227"/>
      <c r="FJ323" s="227"/>
      <c r="FK323" s="227"/>
      <c r="FL323" s="227"/>
      <c r="FM323" s="227"/>
      <c r="FN323" s="227"/>
      <c r="FO323" s="227"/>
      <c r="FP323" s="227"/>
      <c r="FQ323" s="227"/>
      <c r="FR323" s="227"/>
      <c r="FS323" s="227"/>
      <c r="FT323" s="227"/>
      <c r="FU323" s="227"/>
      <c r="FV323" s="227"/>
      <c r="FW323" s="227"/>
      <c r="FX323" s="227"/>
      <c r="FY323" s="227"/>
      <c r="FZ323" s="227"/>
      <c r="GA323" s="227"/>
      <c r="GB323" s="227"/>
      <c r="GC323" s="227"/>
      <c r="GD323" s="227"/>
      <c r="GE323" s="227"/>
      <c r="GF323" s="227"/>
      <c r="GG323" s="227"/>
      <c r="GH323" s="227"/>
      <c r="GI323" s="227"/>
      <c r="GJ323" s="227"/>
      <c r="GK323" s="227"/>
      <c r="GL323" s="227"/>
      <c r="GM323" s="227"/>
      <c r="GN323" s="227"/>
      <c r="GO323" s="227"/>
      <c r="GP323" s="227"/>
      <c r="GQ323" s="227"/>
      <c r="GR323" s="227"/>
      <c r="GS323" s="227"/>
      <c r="GT323" s="227"/>
      <c r="GU323" s="227"/>
      <c r="GV323" s="227"/>
      <c r="GW323" s="227"/>
      <c r="GX323" s="227"/>
      <c r="GY323" s="227"/>
      <c r="GZ323" s="227"/>
      <c r="HA323" s="227"/>
      <c r="HB323" s="227"/>
      <c r="HC323" s="227"/>
      <c r="HD323" s="227"/>
      <c r="HE323" s="227"/>
      <c r="HF323" s="227"/>
      <c r="HG323" s="227"/>
      <c r="HH323" s="227"/>
      <c r="HI323" s="227"/>
      <c r="HJ323" s="227"/>
      <c r="HK323" s="227"/>
      <c r="HL323" s="227"/>
      <c r="HM323" s="227"/>
      <c r="HN323" s="227"/>
      <c r="HO323" s="227"/>
      <c r="HP323" s="227"/>
      <c r="HQ323" s="227"/>
      <c r="HR323" s="227"/>
      <c r="HS323" s="227"/>
      <c r="HT323" s="227"/>
      <c r="HU323" s="227"/>
      <c r="HV323" s="227"/>
      <c r="HW323" s="227"/>
      <c r="HX323" s="227"/>
      <c r="HY323" s="227"/>
      <c r="HZ323" s="227"/>
      <c r="IA323" s="227"/>
      <c r="IB323" s="227"/>
      <c r="IC323" s="227"/>
      <c r="ID323" s="227"/>
      <c r="IE323" s="227"/>
      <c r="IF323" s="227"/>
      <c r="IG323" s="227"/>
      <c r="IH323" s="227"/>
      <c r="II323" s="227"/>
      <c r="IJ323" s="227"/>
      <c r="IK323" s="227"/>
      <c r="IL323" s="227"/>
      <c r="IM323" s="227"/>
      <c r="IN323" s="227"/>
      <c r="IO323" s="227"/>
      <c r="IP323" s="227"/>
      <c r="IQ323" s="227"/>
      <c r="IR323" s="227"/>
      <c r="IS323" s="227"/>
      <c r="IT323" s="227"/>
      <c r="IU323" s="227"/>
      <c r="IV323" s="227"/>
      <c r="IW323" s="227"/>
      <c r="IX323" s="227"/>
      <c r="IY323" s="227"/>
      <c r="IZ323" s="227"/>
      <c r="JA323" s="227"/>
      <c r="JB323" s="227"/>
      <c r="JC323" s="227"/>
      <c r="JD323" s="227"/>
      <c r="JE323" s="227"/>
      <c r="JF323" s="227"/>
      <c r="JG323" s="227"/>
      <c r="JH323" s="227"/>
      <c r="JI323" s="227"/>
      <c r="JJ323" s="227"/>
      <c r="JK323" s="227"/>
      <c r="JL323" s="227"/>
      <c r="JM323" s="227"/>
      <c r="JN323" s="227"/>
      <c r="JO323" s="227"/>
      <c r="JP323" s="227"/>
      <c r="JQ323" s="227"/>
      <c r="JR323" s="227"/>
      <c r="JS323" s="227"/>
      <c r="JT323" s="227"/>
      <c r="JU323" s="227"/>
      <c r="JV323" s="227"/>
      <c r="JW323" s="227"/>
      <c r="JX323" s="227"/>
      <c r="JY323" s="227"/>
      <c r="JZ323" s="227"/>
      <c r="KA323" s="227"/>
      <c r="KB323" s="227"/>
      <c r="KC323" s="227"/>
      <c r="KD323" s="227"/>
      <c r="KE323" s="227"/>
      <c r="KF323" s="227"/>
      <c r="KG323" s="227"/>
      <c r="KH323" s="227"/>
      <c r="KI323" s="227"/>
      <c r="KJ323" s="227"/>
      <c r="KK323" s="227"/>
      <c r="KL323" s="227"/>
      <c r="KM323" s="227"/>
      <c r="KN323" s="227"/>
      <c r="KO323" s="227"/>
      <c r="KP323" s="227"/>
      <c r="KQ323" s="227"/>
      <c r="KR323" s="227"/>
      <c r="KS323" s="227"/>
      <c r="KT323" s="227"/>
      <c r="KU323" s="227"/>
      <c r="KV323" s="227"/>
      <c r="KW323" s="479"/>
    </row>
    <row r="324" spans="1:309" s="226" customFormat="1" ht="21" customHeight="1" thickBot="1">
      <c r="A324" s="109"/>
      <c r="B324" s="112">
        <v>318</v>
      </c>
      <c r="C324" s="116"/>
      <c r="D324" s="136" t="str">
        <f t="shared" si="32"/>
        <v/>
      </c>
      <c r="E324" s="138" t="str">
        <f t="shared" si="29"/>
        <v/>
      </c>
      <c r="F324" s="138" t="str">
        <f t="shared" si="30"/>
        <v/>
      </c>
      <c r="G324" s="138" t="str">
        <f t="shared" si="31"/>
        <v/>
      </c>
      <c r="H324" s="138" t="str">
        <f t="shared" si="33"/>
        <v/>
      </c>
      <c r="I324" s="228"/>
      <c r="J324" s="228"/>
      <c r="K324" s="228"/>
      <c r="L324" s="228"/>
      <c r="M324" s="228"/>
      <c r="N324" s="228"/>
      <c r="O324" s="228"/>
      <c r="P324" s="228"/>
      <c r="Q324" s="228"/>
      <c r="R324" s="228"/>
      <c r="S324" s="228"/>
      <c r="T324" s="228"/>
      <c r="U324" s="228"/>
      <c r="V324" s="228"/>
      <c r="W324" s="228"/>
      <c r="X324" s="228"/>
      <c r="Y324" s="228"/>
      <c r="Z324" s="228"/>
      <c r="AA324" s="228"/>
      <c r="AB324" s="228"/>
      <c r="AC324" s="228"/>
      <c r="AD324" s="228"/>
      <c r="AE324" s="228"/>
      <c r="AF324" s="228"/>
      <c r="AG324" s="228"/>
      <c r="AH324" s="228"/>
      <c r="AI324" s="228"/>
      <c r="AJ324" s="228"/>
      <c r="AK324" s="228"/>
      <c r="AL324" s="228"/>
      <c r="AM324" s="228"/>
      <c r="AN324" s="228"/>
      <c r="AO324" s="228"/>
      <c r="AP324" s="228"/>
      <c r="AQ324" s="228"/>
      <c r="AR324" s="228"/>
      <c r="AS324" s="228"/>
      <c r="AT324" s="228"/>
      <c r="AU324" s="228"/>
      <c r="AV324" s="228"/>
      <c r="AW324" s="228"/>
      <c r="AX324" s="228"/>
      <c r="AY324" s="228"/>
      <c r="AZ324" s="228"/>
      <c r="BA324" s="228"/>
      <c r="BB324" s="228"/>
      <c r="BC324" s="228"/>
      <c r="BD324" s="228"/>
      <c r="BE324" s="228"/>
      <c r="BF324" s="228"/>
      <c r="BG324" s="228"/>
      <c r="BH324" s="228"/>
      <c r="BI324" s="228"/>
      <c r="BJ324" s="228"/>
      <c r="BK324" s="228"/>
      <c r="BL324" s="228"/>
      <c r="BM324" s="228"/>
      <c r="BN324" s="228"/>
      <c r="BO324" s="228"/>
      <c r="BP324" s="228"/>
      <c r="BQ324" s="228"/>
      <c r="BR324" s="228"/>
      <c r="BS324" s="228"/>
      <c r="BT324" s="228"/>
      <c r="BU324" s="228"/>
      <c r="BV324" s="228"/>
      <c r="BW324" s="228"/>
      <c r="BX324" s="228"/>
      <c r="BY324" s="228"/>
      <c r="BZ324" s="228"/>
      <c r="CA324" s="228"/>
      <c r="CB324" s="228"/>
      <c r="CC324" s="228"/>
      <c r="CD324" s="228"/>
      <c r="CE324" s="228"/>
      <c r="CF324" s="228"/>
      <c r="CG324" s="228"/>
      <c r="CH324" s="228"/>
      <c r="CI324" s="228"/>
      <c r="CJ324" s="228"/>
      <c r="CK324" s="228"/>
      <c r="CL324" s="228"/>
      <c r="CM324" s="228"/>
      <c r="CN324" s="228"/>
      <c r="CO324" s="228"/>
      <c r="CP324" s="228"/>
      <c r="CQ324" s="228"/>
      <c r="CR324" s="228"/>
      <c r="CS324" s="228"/>
      <c r="CT324" s="228"/>
      <c r="CU324" s="228"/>
      <c r="CV324" s="228"/>
      <c r="CW324" s="228"/>
      <c r="CX324" s="228"/>
      <c r="CY324" s="228"/>
      <c r="CZ324" s="228"/>
      <c r="DA324" s="228"/>
      <c r="DB324" s="228"/>
      <c r="DC324" s="228"/>
      <c r="DD324" s="228"/>
      <c r="DE324" s="228"/>
      <c r="DF324" s="228"/>
      <c r="DG324" s="228"/>
      <c r="DH324" s="228"/>
      <c r="DI324" s="228"/>
      <c r="DJ324" s="228"/>
      <c r="DK324" s="228"/>
      <c r="DL324" s="228"/>
      <c r="DM324" s="228"/>
      <c r="DN324" s="228"/>
      <c r="DO324" s="228"/>
      <c r="DP324" s="228"/>
      <c r="DQ324" s="228"/>
      <c r="DR324" s="228"/>
      <c r="DS324" s="228"/>
      <c r="DT324" s="228"/>
      <c r="DU324" s="228"/>
      <c r="DV324" s="228"/>
      <c r="DW324" s="228"/>
      <c r="DX324" s="228"/>
      <c r="DY324" s="228"/>
      <c r="DZ324" s="228"/>
      <c r="EA324" s="228"/>
      <c r="EB324" s="228"/>
      <c r="EC324" s="228"/>
      <c r="ED324" s="228"/>
      <c r="EE324" s="228"/>
      <c r="EF324" s="228"/>
      <c r="EG324" s="228"/>
      <c r="EH324" s="228"/>
      <c r="EI324" s="228"/>
      <c r="EJ324" s="228"/>
      <c r="EK324" s="228"/>
      <c r="EL324" s="228"/>
      <c r="EM324" s="228"/>
      <c r="EN324" s="228"/>
      <c r="EO324" s="228"/>
      <c r="EP324" s="228"/>
      <c r="EQ324" s="228"/>
      <c r="ER324" s="228"/>
      <c r="ES324" s="228"/>
      <c r="ET324" s="228"/>
      <c r="EU324" s="228"/>
      <c r="EV324" s="228"/>
      <c r="EW324" s="228"/>
      <c r="EX324" s="228"/>
      <c r="EY324" s="228"/>
      <c r="EZ324" s="228"/>
      <c r="FA324" s="228"/>
      <c r="FB324" s="228"/>
      <c r="FC324" s="228"/>
      <c r="FD324" s="228"/>
      <c r="FE324" s="228"/>
      <c r="FF324" s="228"/>
      <c r="FG324" s="228"/>
      <c r="FH324" s="228"/>
      <c r="FI324" s="228"/>
      <c r="FJ324" s="228"/>
      <c r="FK324" s="228"/>
      <c r="FL324" s="228"/>
      <c r="FM324" s="228"/>
      <c r="FN324" s="228"/>
      <c r="FO324" s="228"/>
      <c r="FP324" s="228"/>
      <c r="FQ324" s="228"/>
      <c r="FR324" s="228"/>
      <c r="FS324" s="228"/>
      <c r="FT324" s="228"/>
      <c r="FU324" s="228"/>
      <c r="FV324" s="228"/>
      <c r="FW324" s="228"/>
      <c r="FX324" s="228"/>
      <c r="FY324" s="228"/>
      <c r="FZ324" s="228"/>
      <c r="GA324" s="228"/>
      <c r="GB324" s="228"/>
      <c r="GC324" s="228"/>
      <c r="GD324" s="228"/>
      <c r="GE324" s="228"/>
      <c r="GF324" s="228"/>
      <c r="GG324" s="228"/>
      <c r="GH324" s="228"/>
      <c r="GI324" s="228"/>
      <c r="GJ324" s="228"/>
      <c r="GK324" s="228"/>
      <c r="GL324" s="228"/>
      <c r="GM324" s="228"/>
      <c r="GN324" s="228"/>
      <c r="GO324" s="228"/>
      <c r="GP324" s="228"/>
      <c r="GQ324" s="228"/>
      <c r="GR324" s="228"/>
      <c r="GS324" s="228"/>
      <c r="GT324" s="228"/>
      <c r="GU324" s="228"/>
      <c r="GV324" s="228"/>
      <c r="GW324" s="228"/>
      <c r="GX324" s="228"/>
      <c r="GY324" s="228"/>
      <c r="GZ324" s="228"/>
      <c r="HA324" s="228"/>
      <c r="HB324" s="228"/>
      <c r="HC324" s="228"/>
      <c r="HD324" s="228"/>
      <c r="HE324" s="228"/>
      <c r="HF324" s="228"/>
      <c r="HG324" s="228"/>
      <c r="HH324" s="228"/>
      <c r="HI324" s="228"/>
      <c r="HJ324" s="228"/>
      <c r="HK324" s="228"/>
      <c r="HL324" s="228"/>
      <c r="HM324" s="228"/>
      <c r="HN324" s="228"/>
      <c r="HO324" s="228"/>
      <c r="HP324" s="228"/>
      <c r="HQ324" s="228"/>
      <c r="HR324" s="228"/>
      <c r="HS324" s="228"/>
      <c r="HT324" s="228"/>
      <c r="HU324" s="228"/>
      <c r="HV324" s="228"/>
      <c r="HW324" s="228"/>
      <c r="HX324" s="228"/>
      <c r="HY324" s="228"/>
      <c r="HZ324" s="228"/>
      <c r="IA324" s="228"/>
      <c r="IB324" s="228"/>
      <c r="IC324" s="228"/>
      <c r="ID324" s="228"/>
      <c r="IE324" s="228"/>
      <c r="IF324" s="228"/>
      <c r="IG324" s="228"/>
      <c r="IH324" s="228"/>
      <c r="II324" s="228"/>
      <c r="IJ324" s="228"/>
      <c r="IK324" s="228"/>
      <c r="IL324" s="228"/>
      <c r="IM324" s="228"/>
      <c r="IN324" s="228"/>
      <c r="IO324" s="228"/>
      <c r="IP324" s="228"/>
      <c r="IQ324" s="228"/>
      <c r="IR324" s="228"/>
      <c r="IS324" s="228"/>
      <c r="IT324" s="228"/>
      <c r="IU324" s="228"/>
      <c r="IV324" s="228"/>
      <c r="IW324" s="228"/>
      <c r="IX324" s="228"/>
      <c r="IY324" s="228"/>
      <c r="IZ324" s="228"/>
      <c r="JA324" s="228"/>
      <c r="JB324" s="228"/>
      <c r="JC324" s="228"/>
      <c r="JD324" s="228"/>
      <c r="JE324" s="228"/>
      <c r="JF324" s="228"/>
      <c r="JG324" s="228"/>
      <c r="JH324" s="228"/>
      <c r="JI324" s="228"/>
      <c r="JJ324" s="228"/>
      <c r="JK324" s="228"/>
      <c r="JL324" s="228"/>
      <c r="JM324" s="228"/>
      <c r="JN324" s="228"/>
      <c r="JO324" s="228"/>
      <c r="JP324" s="228"/>
      <c r="JQ324" s="228"/>
      <c r="JR324" s="228"/>
      <c r="JS324" s="228"/>
      <c r="JT324" s="228"/>
      <c r="JU324" s="228"/>
      <c r="JV324" s="228"/>
      <c r="JW324" s="228"/>
      <c r="JX324" s="228"/>
      <c r="JY324" s="228"/>
      <c r="JZ324" s="228"/>
      <c r="KA324" s="228"/>
      <c r="KB324" s="228"/>
      <c r="KC324" s="228"/>
      <c r="KD324" s="228"/>
      <c r="KE324" s="228"/>
      <c r="KF324" s="228"/>
      <c r="KG324" s="228"/>
      <c r="KH324" s="228"/>
      <c r="KI324" s="228"/>
      <c r="KJ324" s="228"/>
      <c r="KK324" s="228"/>
      <c r="KL324" s="228"/>
      <c r="KM324" s="228"/>
      <c r="KN324" s="228"/>
      <c r="KO324" s="228"/>
      <c r="KP324" s="228"/>
      <c r="KQ324" s="228"/>
      <c r="KR324" s="228"/>
      <c r="KS324" s="228"/>
      <c r="KT324" s="228"/>
      <c r="KU324" s="228"/>
      <c r="KV324" s="228"/>
      <c r="KW324" s="479"/>
    </row>
    <row r="325" spans="1:309" s="226" customFormat="1" ht="21" customHeight="1">
      <c r="A325" s="109"/>
      <c r="B325" s="112">
        <v>319</v>
      </c>
      <c r="C325" s="53"/>
      <c r="D325" s="132" t="str">
        <f t="shared" si="32"/>
        <v/>
      </c>
      <c r="E325" s="132" t="str">
        <f t="shared" si="29"/>
        <v/>
      </c>
      <c r="F325" s="132" t="str">
        <f t="shared" si="30"/>
        <v/>
      </c>
      <c r="G325" s="132" t="str">
        <f t="shared" si="31"/>
        <v/>
      </c>
      <c r="H325" s="213" t="str">
        <f t="shared" si="33"/>
        <v/>
      </c>
      <c r="I325" s="227"/>
      <c r="J325" s="227"/>
      <c r="K325" s="227"/>
      <c r="L325" s="227"/>
      <c r="M325" s="227"/>
      <c r="N325" s="227"/>
      <c r="O325" s="227"/>
      <c r="P325" s="227"/>
      <c r="Q325" s="227"/>
      <c r="R325" s="227"/>
      <c r="S325" s="227"/>
      <c r="T325" s="227"/>
      <c r="U325" s="227"/>
      <c r="V325" s="227"/>
      <c r="W325" s="227"/>
      <c r="X325" s="227"/>
      <c r="Y325" s="227"/>
      <c r="Z325" s="227"/>
      <c r="AA325" s="227"/>
      <c r="AB325" s="227"/>
      <c r="AC325" s="227"/>
      <c r="AD325" s="227"/>
      <c r="AE325" s="227"/>
      <c r="AF325" s="227"/>
      <c r="AG325" s="227"/>
      <c r="AH325" s="227"/>
      <c r="AI325" s="227"/>
      <c r="AJ325" s="227"/>
      <c r="AK325" s="227"/>
      <c r="AL325" s="227"/>
      <c r="AM325" s="227"/>
      <c r="AN325" s="227"/>
      <c r="AO325" s="227"/>
      <c r="AP325" s="227"/>
      <c r="AQ325" s="227"/>
      <c r="AR325" s="227"/>
      <c r="AS325" s="227"/>
      <c r="AT325" s="227"/>
      <c r="AU325" s="227"/>
      <c r="AV325" s="227"/>
      <c r="AW325" s="227"/>
      <c r="AX325" s="227"/>
      <c r="AY325" s="227"/>
      <c r="AZ325" s="227"/>
      <c r="BA325" s="227"/>
      <c r="BB325" s="227"/>
      <c r="BC325" s="227"/>
      <c r="BD325" s="227"/>
      <c r="BE325" s="227"/>
      <c r="BF325" s="227"/>
      <c r="BG325" s="227"/>
      <c r="BH325" s="227"/>
      <c r="BI325" s="227"/>
      <c r="BJ325" s="227"/>
      <c r="BK325" s="227"/>
      <c r="BL325" s="227"/>
      <c r="BM325" s="227"/>
      <c r="BN325" s="227"/>
      <c r="BO325" s="227"/>
      <c r="BP325" s="227"/>
      <c r="BQ325" s="227"/>
      <c r="BR325" s="227"/>
      <c r="BS325" s="227"/>
      <c r="BT325" s="227"/>
      <c r="BU325" s="227"/>
      <c r="BV325" s="227"/>
      <c r="BW325" s="227"/>
      <c r="BX325" s="227"/>
      <c r="BY325" s="227"/>
      <c r="BZ325" s="227"/>
      <c r="CA325" s="227"/>
      <c r="CB325" s="227"/>
      <c r="CC325" s="227"/>
      <c r="CD325" s="227"/>
      <c r="CE325" s="227"/>
      <c r="CF325" s="227"/>
      <c r="CG325" s="227"/>
      <c r="CH325" s="227"/>
      <c r="CI325" s="227"/>
      <c r="CJ325" s="227"/>
      <c r="CK325" s="227"/>
      <c r="CL325" s="227"/>
      <c r="CM325" s="227"/>
      <c r="CN325" s="227"/>
      <c r="CO325" s="227"/>
      <c r="CP325" s="227"/>
      <c r="CQ325" s="227"/>
      <c r="CR325" s="227"/>
      <c r="CS325" s="227"/>
      <c r="CT325" s="227"/>
      <c r="CU325" s="227"/>
      <c r="CV325" s="227"/>
      <c r="CW325" s="227"/>
      <c r="CX325" s="227"/>
      <c r="CY325" s="227"/>
      <c r="CZ325" s="227"/>
      <c r="DA325" s="227"/>
      <c r="DB325" s="227"/>
      <c r="DC325" s="227"/>
      <c r="DD325" s="227"/>
      <c r="DE325" s="227"/>
      <c r="DF325" s="227"/>
      <c r="DG325" s="227"/>
      <c r="DH325" s="227"/>
      <c r="DI325" s="227"/>
      <c r="DJ325" s="227"/>
      <c r="DK325" s="227"/>
      <c r="DL325" s="227"/>
      <c r="DM325" s="227"/>
      <c r="DN325" s="227"/>
      <c r="DO325" s="227"/>
      <c r="DP325" s="227"/>
      <c r="DQ325" s="227"/>
      <c r="DR325" s="227"/>
      <c r="DS325" s="227"/>
      <c r="DT325" s="227"/>
      <c r="DU325" s="227"/>
      <c r="DV325" s="227"/>
      <c r="DW325" s="227"/>
      <c r="DX325" s="227"/>
      <c r="DY325" s="227"/>
      <c r="DZ325" s="227"/>
      <c r="EA325" s="227"/>
      <c r="EB325" s="227"/>
      <c r="EC325" s="227"/>
      <c r="ED325" s="227"/>
      <c r="EE325" s="227"/>
      <c r="EF325" s="227"/>
      <c r="EG325" s="227"/>
      <c r="EH325" s="227"/>
      <c r="EI325" s="227"/>
      <c r="EJ325" s="227"/>
      <c r="EK325" s="227"/>
      <c r="EL325" s="227"/>
      <c r="EM325" s="227"/>
      <c r="EN325" s="227"/>
      <c r="EO325" s="227"/>
      <c r="EP325" s="227"/>
      <c r="EQ325" s="227"/>
      <c r="ER325" s="227"/>
      <c r="ES325" s="227"/>
      <c r="ET325" s="227"/>
      <c r="EU325" s="227"/>
      <c r="EV325" s="227"/>
      <c r="EW325" s="227"/>
      <c r="EX325" s="227"/>
      <c r="EY325" s="227"/>
      <c r="EZ325" s="227"/>
      <c r="FA325" s="227"/>
      <c r="FB325" s="227"/>
      <c r="FC325" s="227"/>
      <c r="FD325" s="227"/>
      <c r="FE325" s="227"/>
      <c r="FF325" s="227"/>
      <c r="FG325" s="227"/>
      <c r="FH325" s="227"/>
      <c r="FI325" s="227"/>
      <c r="FJ325" s="227"/>
      <c r="FK325" s="227"/>
      <c r="FL325" s="227"/>
      <c r="FM325" s="227"/>
      <c r="FN325" s="227"/>
      <c r="FO325" s="227"/>
      <c r="FP325" s="227"/>
      <c r="FQ325" s="227"/>
      <c r="FR325" s="227"/>
      <c r="FS325" s="227"/>
      <c r="FT325" s="227"/>
      <c r="FU325" s="227"/>
      <c r="FV325" s="227"/>
      <c r="FW325" s="227"/>
      <c r="FX325" s="227"/>
      <c r="FY325" s="227"/>
      <c r="FZ325" s="227"/>
      <c r="GA325" s="227"/>
      <c r="GB325" s="227"/>
      <c r="GC325" s="227"/>
      <c r="GD325" s="227"/>
      <c r="GE325" s="227"/>
      <c r="GF325" s="227"/>
      <c r="GG325" s="227"/>
      <c r="GH325" s="227"/>
      <c r="GI325" s="227"/>
      <c r="GJ325" s="227"/>
      <c r="GK325" s="227"/>
      <c r="GL325" s="227"/>
      <c r="GM325" s="227"/>
      <c r="GN325" s="227"/>
      <c r="GO325" s="227"/>
      <c r="GP325" s="227"/>
      <c r="GQ325" s="227"/>
      <c r="GR325" s="227"/>
      <c r="GS325" s="227"/>
      <c r="GT325" s="227"/>
      <c r="GU325" s="227"/>
      <c r="GV325" s="227"/>
      <c r="GW325" s="227"/>
      <c r="GX325" s="227"/>
      <c r="GY325" s="227"/>
      <c r="GZ325" s="227"/>
      <c r="HA325" s="227"/>
      <c r="HB325" s="227"/>
      <c r="HC325" s="227"/>
      <c r="HD325" s="227"/>
      <c r="HE325" s="227"/>
      <c r="HF325" s="227"/>
      <c r="HG325" s="227"/>
      <c r="HH325" s="227"/>
      <c r="HI325" s="227"/>
      <c r="HJ325" s="227"/>
      <c r="HK325" s="227"/>
      <c r="HL325" s="227"/>
      <c r="HM325" s="227"/>
      <c r="HN325" s="227"/>
      <c r="HO325" s="227"/>
      <c r="HP325" s="227"/>
      <c r="HQ325" s="227"/>
      <c r="HR325" s="227"/>
      <c r="HS325" s="227"/>
      <c r="HT325" s="227"/>
      <c r="HU325" s="227"/>
      <c r="HV325" s="227"/>
      <c r="HW325" s="227"/>
      <c r="HX325" s="227"/>
      <c r="HY325" s="227"/>
      <c r="HZ325" s="227"/>
      <c r="IA325" s="227"/>
      <c r="IB325" s="227"/>
      <c r="IC325" s="227"/>
      <c r="ID325" s="227"/>
      <c r="IE325" s="227"/>
      <c r="IF325" s="227"/>
      <c r="IG325" s="227"/>
      <c r="IH325" s="227"/>
      <c r="II325" s="227"/>
      <c r="IJ325" s="227"/>
      <c r="IK325" s="227"/>
      <c r="IL325" s="227"/>
      <c r="IM325" s="227"/>
      <c r="IN325" s="227"/>
      <c r="IO325" s="227"/>
      <c r="IP325" s="227"/>
      <c r="IQ325" s="227"/>
      <c r="IR325" s="227"/>
      <c r="IS325" s="227"/>
      <c r="IT325" s="227"/>
      <c r="IU325" s="227"/>
      <c r="IV325" s="227"/>
      <c r="IW325" s="227"/>
      <c r="IX325" s="227"/>
      <c r="IY325" s="227"/>
      <c r="IZ325" s="227"/>
      <c r="JA325" s="227"/>
      <c r="JB325" s="227"/>
      <c r="JC325" s="227"/>
      <c r="JD325" s="227"/>
      <c r="JE325" s="227"/>
      <c r="JF325" s="227"/>
      <c r="JG325" s="227"/>
      <c r="JH325" s="227"/>
      <c r="JI325" s="227"/>
      <c r="JJ325" s="227"/>
      <c r="JK325" s="227"/>
      <c r="JL325" s="227"/>
      <c r="JM325" s="227"/>
      <c r="JN325" s="227"/>
      <c r="JO325" s="227"/>
      <c r="JP325" s="227"/>
      <c r="JQ325" s="227"/>
      <c r="JR325" s="227"/>
      <c r="JS325" s="227"/>
      <c r="JT325" s="227"/>
      <c r="JU325" s="227"/>
      <c r="JV325" s="227"/>
      <c r="JW325" s="227"/>
      <c r="JX325" s="227"/>
      <c r="JY325" s="227"/>
      <c r="JZ325" s="227"/>
      <c r="KA325" s="227"/>
      <c r="KB325" s="227"/>
      <c r="KC325" s="227"/>
      <c r="KD325" s="227"/>
      <c r="KE325" s="227"/>
      <c r="KF325" s="227"/>
      <c r="KG325" s="227"/>
      <c r="KH325" s="227"/>
      <c r="KI325" s="227"/>
      <c r="KJ325" s="227"/>
      <c r="KK325" s="227"/>
      <c r="KL325" s="227"/>
      <c r="KM325" s="227"/>
      <c r="KN325" s="227"/>
      <c r="KO325" s="227"/>
      <c r="KP325" s="227"/>
      <c r="KQ325" s="227"/>
      <c r="KR325" s="227"/>
      <c r="KS325" s="227"/>
      <c r="KT325" s="227"/>
      <c r="KU325" s="227"/>
      <c r="KV325" s="227"/>
      <c r="KW325" s="479"/>
    </row>
    <row r="326" spans="1:309" s="226" customFormat="1" ht="21" customHeight="1" thickBot="1">
      <c r="A326" s="109"/>
      <c r="B326" s="112">
        <v>320</v>
      </c>
      <c r="C326" s="116"/>
      <c r="D326" s="136" t="str">
        <f t="shared" si="32"/>
        <v/>
      </c>
      <c r="E326" s="138" t="str">
        <f t="shared" si="29"/>
        <v/>
      </c>
      <c r="F326" s="138" t="str">
        <f t="shared" si="30"/>
        <v/>
      </c>
      <c r="G326" s="138" t="str">
        <f t="shared" si="31"/>
        <v/>
      </c>
      <c r="H326" s="138" t="str">
        <f t="shared" si="33"/>
        <v/>
      </c>
      <c r="I326" s="228"/>
      <c r="J326" s="228"/>
      <c r="K326" s="228"/>
      <c r="L326" s="228"/>
      <c r="M326" s="228"/>
      <c r="N326" s="228"/>
      <c r="O326" s="228"/>
      <c r="P326" s="228"/>
      <c r="Q326" s="228"/>
      <c r="R326" s="228"/>
      <c r="S326" s="228"/>
      <c r="T326" s="228"/>
      <c r="U326" s="228"/>
      <c r="V326" s="228"/>
      <c r="W326" s="228"/>
      <c r="X326" s="228"/>
      <c r="Y326" s="228"/>
      <c r="Z326" s="228"/>
      <c r="AA326" s="228"/>
      <c r="AB326" s="228"/>
      <c r="AC326" s="228"/>
      <c r="AD326" s="228"/>
      <c r="AE326" s="228"/>
      <c r="AF326" s="228"/>
      <c r="AG326" s="228"/>
      <c r="AH326" s="228"/>
      <c r="AI326" s="228"/>
      <c r="AJ326" s="228"/>
      <c r="AK326" s="228"/>
      <c r="AL326" s="228"/>
      <c r="AM326" s="228"/>
      <c r="AN326" s="228"/>
      <c r="AO326" s="228"/>
      <c r="AP326" s="228"/>
      <c r="AQ326" s="228"/>
      <c r="AR326" s="228"/>
      <c r="AS326" s="228"/>
      <c r="AT326" s="228"/>
      <c r="AU326" s="228"/>
      <c r="AV326" s="228"/>
      <c r="AW326" s="228"/>
      <c r="AX326" s="228"/>
      <c r="AY326" s="228"/>
      <c r="AZ326" s="228"/>
      <c r="BA326" s="228"/>
      <c r="BB326" s="228"/>
      <c r="BC326" s="228"/>
      <c r="BD326" s="228"/>
      <c r="BE326" s="228"/>
      <c r="BF326" s="228"/>
      <c r="BG326" s="228"/>
      <c r="BH326" s="228"/>
      <c r="BI326" s="228"/>
      <c r="BJ326" s="228"/>
      <c r="BK326" s="228"/>
      <c r="BL326" s="228"/>
      <c r="BM326" s="228"/>
      <c r="BN326" s="228"/>
      <c r="BO326" s="228"/>
      <c r="BP326" s="228"/>
      <c r="BQ326" s="228"/>
      <c r="BR326" s="228"/>
      <c r="BS326" s="228"/>
      <c r="BT326" s="228"/>
      <c r="BU326" s="228"/>
      <c r="BV326" s="228"/>
      <c r="BW326" s="228"/>
      <c r="BX326" s="228"/>
      <c r="BY326" s="228"/>
      <c r="BZ326" s="228"/>
      <c r="CA326" s="228"/>
      <c r="CB326" s="228"/>
      <c r="CC326" s="228"/>
      <c r="CD326" s="228"/>
      <c r="CE326" s="228"/>
      <c r="CF326" s="228"/>
      <c r="CG326" s="228"/>
      <c r="CH326" s="228"/>
      <c r="CI326" s="228"/>
      <c r="CJ326" s="228"/>
      <c r="CK326" s="228"/>
      <c r="CL326" s="228"/>
      <c r="CM326" s="228"/>
      <c r="CN326" s="228"/>
      <c r="CO326" s="228"/>
      <c r="CP326" s="228"/>
      <c r="CQ326" s="228"/>
      <c r="CR326" s="228"/>
      <c r="CS326" s="228"/>
      <c r="CT326" s="228"/>
      <c r="CU326" s="228"/>
      <c r="CV326" s="228"/>
      <c r="CW326" s="228"/>
      <c r="CX326" s="228"/>
      <c r="CY326" s="228"/>
      <c r="CZ326" s="228"/>
      <c r="DA326" s="228"/>
      <c r="DB326" s="228"/>
      <c r="DC326" s="228"/>
      <c r="DD326" s="228"/>
      <c r="DE326" s="228"/>
      <c r="DF326" s="228"/>
      <c r="DG326" s="228"/>
      <c r="DH326" s="228"/>
      <c r="DI326" s="228"/>
      <c r="DJ326" s="228"/>
      <c r="DK326" s="228"/>
      <c r="DL326" s="228"/>
      <c r="DM326" s="228"/>
      <c r="DN326" s="228"/>
      <c r="DO326" s="228"/>
      <c r="DP326" s="228"/>
      <c r="DQ326" s="228"/>
      <c r="DR326" s="228"/>
      <c r="DS326" s="228"/>
      <c r="DT326" s="228"/>
      <c r="DU326" s="228"/>
      <c r="DV326" s="228"/>
      <c r="DW326" s="228"/>
      <c r="DX326" s="228"/>
      <c r="DY326" s="228"/>
      <c r="DZ326" s="228"/>
      <c r="EA326" s="228"/>
      <c r="EB326" s="228"/>
      <c r="EC326" s="228"/>
      <c r="ED326" s="228"/>
      <c r="EE326" s="228"/>
      <c r="EF326" s="228"/>
      <c r="EG326" s="228"/>
      <c r="EH326" s="228"/>
      <c r="EI326" s="228"/>
      <c r="EJ326" s="228"/>
      <c r="EK326" s="228"/>
      <c r="EL326" s="228"/>
      <c r="EM326" s="228"/>
      <c r="EN326" s="228"/>
      <c r="EO326" s="228"/>
      <c r="EP326" s="228"/>
      <c r="EQ326" s="228"/>
      <c r="ER326" s="228"/>
      <c r="ES326" s="228"/>
      <c r="ET326" s="228"/>
      <c r="EU326" s="228"/>
      <c r="EV326" s="228"/>
      <c r="EW326" s="228"/>
      <c r="EX326" s="228"/>
      <c r="EY326" s="228"/>
      <c r="EZ326" s="228"/>
      <c r="FA326" s="228"/>
      <c r="FB326" s="228"/>
      <c r="FC326" s="228"/>
      <c r="FD326" s="228"/>
      <c r="FE326" s="228"/>
      <c r="FF326" s="228"/>
      <c r="FG326" s="228"/>
      <c r="FH326" s="228"/>
      <c r="FI326" s="228"/>
      <c r="FJ326" s="228"/>
      <c r="FK326" s="228"/>
      <c r="FL326" s="228"/>
      <c r="FM326" s="228"/>
      <c r="FN326" s="228"/>
      <c r="FO326" s="228"/>
      <c r="FP326" s="228"/>
      <c r="FQ326" s="228"/>
      <c r="FR326" s="228"/>
      <c r="FS326" s="228"/>
      <c r="FT326" s="228"/>
      <c r="FU326" s="228"/>
      <c r="FV326" s="228"/>
      <c r="FW326" s="228"/>
      <c r="FX326" s="228"/>
      <c r="FY326" s="228"/>
      <c r="FZ326" s="228"/>
      <c r="GA326" s="228"/>
      <c r="GB326" s="228"/>
      <c r="GC326" s="228"/>
      <c r="GD326" s="228"/>
      <c r="GE326" s="228"/>
      <c r="GF326" s="228"/>
      <c r="GG326" s="228"/>
      <c r="GH326" s="228"/>
      <c r="GI326" s="228"/>
      <c r="GJ326" s="228"/>
      <c r="GK326" s="228"/>
      <c r="GL326" s="228"/>
      <c r="GM326" s="228"/>
      <c r="GN326" s="228"/>
      <c r="GO326" s="228"/>
      <c r="GP326" s="228"/>
      <c r="GQ326" s="228"/>
      <c r="GR326" s="228"/>
      <c r="GS326" s="228"/>
      <c r="GT326" s="228"/>
      <c r="GU326" s="228"/>
      <c r="GV326" s="228"/>
      <c r="GW326" s="228"/>
      <c r="GX326" s="228"/>
      <c r="GY326" s="228"/>
      <c r="GZ326" s="228"/>
      <c r="HA326" s="228"/>
      <c r="HB326" s="228"/>
      <c r="HC326" s="228"/>
      <c r="HD326" s="228"/>
      <c r="HE326" s="228"/>
      <c r="HF326" s="228"/>
      <c r="HG326" s="228"/>
      <c r="HH326" s="228"/>
      <c r="HI326" s="228"/>
      <c r="HJ326" s="228"/>
      <c r="HK326" s="228"/>
      <c r="HL326" s="228"/>
      <c r="HM326" s="228"/>
      <c r="HN326" s="228"/>
      <c r="HO326" s="228"/>
      <c r="HP326" s="228"/>
      <c r="HQ326" s="228"/>
      <c r="HR326" s="228"/>
      <c r="HS326" s="228"/>
      <c r="HT326" s="228"/>
      <c r="HU326" s="228"/>
      <c r="HV326" s="228"/>
      <c r="HW326" s="228"/>
      <c r="HX326" s="228"/>
      <c r="HY326" s="228"/>
      <c r="HZ326" s="228"/>
      <c r="IA326" s="228"/>
      <c r="IB326" s="228"/>
      <c r="IC326" s="228"/>
      <c r="ID326" s="228"/>
      <c r="IE326" s="228"/>
      <c r="IF326" s="228"/>
      <c r="IG326" s="228"/>
      <c r="IH326" s="228"/>
      <c r="II326" s="228"/>
      <c r="IJ326" s="228"/>
      <c r="IK326" s="228"/>
      <c r="IL326" s="228"/>
      <c r="IM326" s="228"/>
      <c r="IN326" s="228"/>
      <c r="IO326" s="228"/>
      <c r="IP326" s="228"/>
      <c r="IQ326" s="228"/>
      <c r="IR326" s="228"/>
      <c r="IS326" s="228"/>
      <c r="IT326" s="228"/>
      <c r="IU326" s="228"/>
      <c r="IV326" s="228"/>
      <c r="IW326" s="228"/>
      <c r="IX326" s="228"/>
      <c r="IY326" s="228"/>
      <c r="IZ326" s="228"/>
      <c r="JA326" s="228"/>
      <c r="JB326" s="228"/>
      <c r="JC326" s="228"/>
      <c r="JD326" s="228"/>
      <c r="JE326" s="228"/>
      <c r="JF326" s="228"/>
      <c r="JG326" s="228"/>
      <c r="JH326" s="228"/>
      <c r="JI326" s="228"/>
      <c r="JJ326" s="228"/>
      <c r="JK326" s="228"/>
      <c r="JL326" s="228"/>
      <c r="JM326" s="228"/>
      <c r="JN326" s="228"/>
      <c r="JO326" s="228"/>
      <c r="JP326" s="228"/>
      <c r="JQ326" s="228"/>
      <c r="JR326" s="228"/>
      <c r="JS326" s="228"/>
      <c r="JT326" s="228"/>
      <c r="JU326" s="228"/>
      <c r="JV326" s="228"/>
      <c r="JW326" s="228"/>
      <c r="JX326" s="228"/>
      <c r="JY326" s="228"/>
      <c r="JZ326" s="228"/>
      <c r="KA326" s="228"/>
      <c r="KB326" s="228"/>
      <c r="KC326" s="228"/>
      <c r="KD326" s="228"/>
      <c r="KE326" s="228"/>
      <c r="KF326" s="228"/>
      <c r="KG326" s="228"/>
      <c r="KH326" s="228"/>
      <c r="KI326" s="228"/>
      <c r="KJ326" s="228"/>
      <c r="KK326" s="228"/>
      <c r="KL326" s="228"/>
      <c r="KM326" s="228"/>
      <c r="KN326" s="228"/>
      <c r="KO326" s="228"/>
      <c r="KP326" s="228"/>
      <c r="KQ326" s="228"/>
      <c r="KR326" s="228"/>
      <c r="KS326" s="228"/>
      <c r="KT326" s="228"/>
      <c r="KU326" s="228"/>
      <c r="KV326" s="228"/>
      <c r="KW326" s="479"/>
    </row>
    <row r="327" spans="1:309" s="226" customFormat="1" ht="21" customHeight="1">
      <c r="A327" s="109"/>
      <c r="B327" s="112">
        <v>321</v>
      </c>
      <c r="C327" s="53"/>
      <c r="D327" s="132" t="str">
        <f t="shared" si="32"/>
        <v/>
      </c>
      <c r="E327" s="132" t="str">
        <f t="shared" ref="E327:E390" si="34">_xlfn.IFNA(VLOOKUP(C327,detailsof_programs,6,FALSE),"")</f>
        <v/>
      </c>
      <c r="F327" s="132" t="str">
        <f t="shared" ref="F327:F390" si="35">_xlfn.IFNA(VLOOKUP(C327,detailsof_programs,4,FALSE),"")</f>
        <v/>
      </c>
      <c r="G327" s="132" t="str">
        <f t="shared" ref="G327:G390" si="36">_xlfn.IFNA(VLOOKUP(C327,detailsof_programs,5,FALSE),"")</f>
        <v/>
      </c>
      <c r="H327" s="213" t="str">
        <f t="shared" si="33"/>
        <v/>
      </c>
      <c r="I327" s="227"/>
      <c r="J327" s="227"/>
      <c r="K327" s="227"/>
      <c r="L327" s="227"/>
      <c r="M327" s="227"/>
      <c r="N327" s="227"/>
      <c r="O327" s="227"/>
      <c r="P327" s="227"/>
      <c r="Q327" s="227"/>
      <c r="R327" s="227"/>
      <c r="S327" s="227"/>
      <c r="T327" s="227"/>
      <c r="U327" s="227"/>
      <c r="V327" s="227"/>
      <c r="W327" s="227"/>
      <c r="X327" s="227"/>
      <c r="Y327" s="227"/>
      <c r="Z327" s="227"/>
      <c r="AA327" s="227"/>
      <c r="AB327" s="227"/>
      <c r="AC327" s="227"/>
      <c r="AD327" s="227"/>
      <c r="AE327" s="227"/>
      <c r="AF327" s="227"/>
      <c r="AG327" s="227"/>
      <c r="AH327" s="227"/>
      <c r="AI327" s="227"/>
      <c r="AJ327" s="227"/>
      <c r="AK327" s="227"/>
      <c r="AL327" s="227"/>
      <c r="AM327" s="227"/>
      <c r="AN327" s="227"/>
      <c r="AO327" s="227"/>
      <c r="AP327" s="227"/>
      <c r="AQ327" s="227"/>
      <c r="AR327" s="227"/>
      <c r="AS327" s="227"/>
      <c r="AT327" s="227"/>
      <c r="AU327" s="227"/>
      <c r="AV327" s="227"/>
      <c r="AW327" s="227"/>
      <c r="AX327" s="227"/>
      <c r="AY327" s="227"/>
      <c r="AZ327" s="227"/>
      <c r="BA327" s="227"/>
      <c r="BB327" s="227"/>
      <c r="BC327" s="227"/>
      <c r="BD327" s="227"/>
      <c r="BE327" s="227"/>
      <c r="BF327" s="227"/>
      <c r="BG327" s="227"/>
      <c r="BH327" s="227"/>
      <c r="BI327" s="227"/>
      <c r="BJ327" s="227"/>
      <c r="BK327" s="227"/>
      <c r="BL327" s="227"/>
      <c r="BM327" s="227"/>
      <c r="BN327" s="227"/>
      <c r="BO327" s="227"/>
      <c r="BP327" s="227"/>
      <c r="BQ327" s="227"/>
      <c r="BR327" s="227"/>
      <c r="BS327" s="227"/>
      <c r="BT327" s="227"/>
      <c r="BU327" s="227"/>
      <c r="BV327" s="227"/>
      <c r="BW327" s="227"/>
      <c r="BX327" s="227"/>
      <c r="BY327" s="227"/>
      <c r="BZ327" s="227"/>
      <c r="CA327" s="227"/>
      <c r="CB327" s="227"/>
      <c r="CC327" s="227"/>
      <c r="CD327" s="227"/>
      <c r="CE327" s="227"/>
      <c r="CF327" s="227"/>
      <c r="CG327" s="227"/>
      <c r="CH327" s="227"/>
      <c r="CI327" s="227"/>
      <c r="CJ327" s="227"/>
      <c r="CK327" s="227"/>
      <c r="CL327" s="227"/>
      <c r="CM327" s="227"/>
      <c r="CN327" s="227"/>
      <c r="CO327" s="227"/>
      <c r="CP327" s="227"/>
      <c r="CQ327" s="227"/>
      <c r="CR327" s="227"/>
      <c r="CS327" s="227"/>
      <c r="CT327" s="227"/>
      <c r="CU327" s="227"/>
      <c r="CV327" s="227"/>
      <c r="CW327" s="227"/>
      <c r="CX327" s="227"/>
      <c r="CY327" s="227"/>
      <c r="CZ327" s="227"/>
      <c r="DA327" s="227"/>
      <c r="DB327" s="227"/>
      <c r="DC327" s="227"/>
      <c r="DD327" s="227"/>
      <c r="DE327" s="227"/>
      <c r="DF327" s="227"/>
      <c r="DG327" s="227"/>
      <c r="DH327" s="227"/>
      <c r="DI327" s="227"/>
      <c r="DJ327" s="227"/>
      <c r="DK327" s="227"/>
      <c r="DL327" s="227"/>
      <c r="DM327" s="227"/>
      <c r="DN327" s="227"/>
      <c r="DO327" s="227"/>
      <c r="DP327" s="227"/>
      <c r="DQ327" s="227"/>
      <c r="DR327" s="227"/>
      <c r="DS327" s="227"/>
      <c r="DT327" s="227"/>
      <c r="DU327" s="227"/>
      <c r="DV327" s="227"/>
      <c r="DW327" s="227"/>
      <c r="DX327" s="227"/>
      <c r="DY327" s="227"/>
      <c r="DZ327" s="227"/>
      <c r="EA327" s="227"/>
      <c r="EB327" s="227"/>
      <c r="EC327" s="227"/>
      <c r="ED327" s="227"/>
      <c r="EE327" s="227"/>
      <c r="EF327" s="227"/>
      <c r="EG327" s="227"/>
      <c r="EH327" s="227"/>
      <c r="EI327" s="227"/>
      <c r="EJ327" s="227"/>
      <c r="EK327" s="227"/>
      <c r="EL327" s="227"/>
      <c r="EM327" s="227"/>
      <c r="EN327" s="227"/>
      <c r="EO327" s="227"/>
      <c r="EP327" s="227"/>
      <c r="EQ327" s="227"/>
      <c r="ER327" s="227"/>
      <c r="ES327" s="227"/>
      <c r="ET327" s="227"/>
      <c r="EU327" s="227"/>
      <c r="EV327" s="227"/>
      <c r="EW327" s="227"/>
      <c r="EX327" s="227"/>
      <c r="EY327" s="227"/>
      <c r="EZ327" s="227"/>
      <c r="FA327" s="227"/>
      <c r="FB327" s="227"/>
      <c r="FC327" s="227"/>
      <c r="FD327" s="227"/>
      <c r="FE327" s="227"/>
      <c r="FF327" s="227"/>
      <c r="FG327" s="227"/>
      <c r="FH327" s="227"/>
      <c r="FI327" s="227"/>
      <c r="FJ327" s="227"/>
      <c r="FK327" s="227"/>
      <c r="FL327" s="227"/>
      <c r="FM327" s="227"/>
      <c r="FN327" s="227"/>
      <c r="FO327" s="227"/>
      <c r="FP327" s="227"/>
      <c r="FQ327" s="227"/>
      <c r="FR327" s="227"/>
      <c r="FS327" s="227"/>
      <c r="FT327" s="227"/>
      <c r="FU327" s="227"/>
      <c r="FV327" s="227"/>
      <c r="FW327" s="227"/>
      <c r="FX327" s="227"/>
      <c r="FY327" s="227"/>
      <c r="FZ327" s="227"/>
      <c r="GA327" s="227"/>
      <c r="GB327" s="227"/>
      <c r="GC327" s="227"/>
      <c r="GD327" s="227"/>
      <c r="GE327" s="227"/>
      <c r="GF327" s="227"/>
      <c r="GG327" s="227"/>
      <c r="GH327" s="227"/>
      <c r="GI327" s="227"/>
      <c r="GJ327" s="227"/>
      <c r="GK327" s="227"/>
      <c r="GL327" s="227"/>
      <c r="GM327" s="227"/>
      <c r="GN327" s="227"/>
      <c r="GO327" s="227"/>
      <c r="GP327" s="227"/>
      <c r="GQ327" s="227"/>
      <c r="GR327" s="227"/>
      <c r="GS327" s="227"/>
      <c r="GT327" s="227"/>
      <c r="GU327" s="227"/>
      <c r="GV327" s="227"/>
      <c r="GW327" s="227"/>
      <c r="GX327" s="227"/>
      <c r="GY327" s="227"/>
      <c r="GZ327" s="227"/>
      <c r="HA327" s="227"/>
      <c r="HB327" s="227"/>
      <c r="HC327" s="227"/>
      <c r="HD327" s="227"/>
      <c r="HE327" s="227"/>
      <c r="HF327" s="227"/>
      <c r="HG327" s="227"/>
      <c r="HH327" s="227"/>
      <c r="HI327" s="227"/>
      <c r="HJ327" s="227"/>
      <c r="HK327" s="227"/>
      <c r="HL327" s="227"/>
      <c r="HM327" s="227"/>
      <c r="HN327" s="227"/>
      <c r="HO327" s="227"/>
      <c r="HP327" s="227"/>
      <c r="HQ327" s="227"/>
      <c r="HR327" s="227"/>
      <c r="HS327" s="227"/>
      <c r="HT327" s="227"/>
      <c r="HU327" s="227"/>
      <c r="HV327" s="227"/>
      <c r="HW327" s="227"/>
      <c r="HX327" s="227"/>
      <c r="HY327" s="227"/>
      <c r="HZ327" s="227"/>
      <c r="IA327" s="227"/>
      <c r="IB327" s="227"/>
      <c r="IC327" s="227"/>
      <c r="ID327" s="227"/>
      <c r="IE327" s="227"/>
      <c r="IF327" s="227"/>
      <c r="IG327" s="227"/>
      <c r="IH327" s="227"/>
      <c r="II327" s="227"/>
      <c r="IJ327" s="227"/>
      <c r="IK327" s="227"/>
      <c r="IL327" s="227"/>
      <c r="IM327" s="227"/>
      <c r="IN327" s="227"/>
      <c r="IO327" s="227"/>
      <c r="IP327" s="227"/>
      <c r="IQ327" s="227"/>
      <c r="IR327" s="227"/>
      <c r="IS327" s="227"/>
      <c r="IT327" s="227"/>
      <c r="IU327" s="227"/>
      <c r="IV327" s="227"/>
      <c r="IW327" s="227"/>
      <c r="IX327" s="227"/>
      <c r="IY327" s="227"/>
      <c r="IZ327" s="227"/>
      <c r="JA327" s="227"/>
      <c r="JB327" s="227"/>
      <c r="JC327" s="227"/>
      <c r="JD327" s="227"/>
      <c r="JE327" s="227"/>
      <c r="JF327" s="227"/>
      <c r="JG327" s="227"/>
      <c r="JH327" s="227"/>
      <c r="JI327" s="227"/>
      <c r="JJ327" s="227"/>
      <c r="JK327" s="227"/>
      <c r="JL327" s="227"/>
      <c r="JM327" s="227"/>
      <c r="JN327" s="227"/>
      <c r="JO327" s="227"/>
      <c r="JP327" s="227"/>
      <c r="JQ327" s="227"/>
      <c r="JR327" s="227"/>
      <c r="JS327" s="227"/>
      <c r="JT327" s="227"/>
      <c r="JU327" s="227"/>
      <c r="JV327" s="227"/>
      <c r="JW327" s="227"/>
      <c r="JX327" s="227"/>
      <c r="JY327" s="227"/>
      <c r="JZ327" s="227"/>
      <c r="KA327" s="227"/>
      <c r="KB327" s="227"/>
      <c r="KC327" s="227"/>
      <c r="KD327" s="227"/>
      <c r="KE327" s="227"/>
      <c r="KF327" s="227"/>
      <c r="KG327" s="227"/>
      <c r="KH327" s="227"/>
      <c r="KI327" s="227"/>
      <c r="KJ327" s="227"/>
      <c r="KK327" s="227"/>
      <c r="KL327" s="227"/>
      <c r="KM327" s="227"/>
      <c r="KN327" s="227"/>
      <c r="KO327" s="227"/>
      <c r="KP327" s="227"/>
      <c r="KQ327" s="227"/>
      <c r="KR327" s="227"/>
      <c r="KS327" s="227"/>
      <c r="KT327" s="227"/>
      <c r="KU327" s="227"/>
      <c r="KV327" s="227"/>
      <c r="KW327" s="479"/>
    </row>
    <row r="328" spans="1:309" s="226" customFormat="1" ht="21" customHeight="1" thickBot="1">
      <c r="A328" s="109"/>
      <c r="B328" s="112">
        <v>322</v>
      </c>
      <c r="C328" s="116"/>
      <c r="D328" s="136" t="str">
        <f t="shared" si="32"/>
        <v/>
      </c>
      <c r="E328" s="138" t="str">
        <f t="shared" si="34"/>
        <v/>
      </c>
      <c r="F328" s="138" t="str">
        <f t="shared" si="35"/>
        <v/>
      </c>
      <c r="G328" s="138" t="str">
        <f t="shared" si="36"/>
        <v/>
      </c>
      <c r="H328" s="138" t="str">
        <f t="shared" si="33"/>
        <v/>
      </c>
      <c r="I328" s="228"/>
      <c r="J328" s="228"/>
      <c r="K328" s="228"/>
      <c r="L328" s="228"/>
      <c r="M328" s="228"/>
      <c r="N328" s="228"/>
      <c r="O328" s="228"/>
      <c r="P328" s="228"/>
      <c r="Q328" s="228"/>
      <c r="R328" s="228"/>
      <c r="S328" s="228"/>
      <c r="T328" s="228"/>
      <c r="U328" s="228"/>
      <c r="V328" s="228"/>
      <c r="W328" s="228"/>
      <c r="X328" s="228"/>
      <c r="Y328" s="228"/>
      <c r="Z328" s="228"/>
      <c r="AA328" s="228"/>
      <c r="AB328" s="228"/>
      <c r="AC328" s="228"/>
      <c r="AD328" s="228"/>
      <c r="AE328" s="228"/>
      <c r="AF328" s="228"/>
      <c r="AG328" s="228"/>
      <c r="AH328" s="228"/>
      <c r="AI328" s="228"/>
      <c r="AJ328" s="228"/>
      <c r="AK328" s="228"/>
      <c r="AL328" s="228"/>
      <c r="AM328" s="228"/>
      <c r="AN328" s="228"/>
      <c r="AO328" s="228"/>
      <c r="AP328" s="228"/>
      <c r="AQ328" s="228"/>
      <c r="AR328" s="228"/>
      <c r="AS328" s="228"/>
      <c r="AT328" s="228"/>
      <c r="AU328" s="228"/>
      <c r="AV328" s="228"/>
      <c r="AW328" s="228"/>
      <c r="AX328" s="228"/>
      <c r="AY328" s="228"/>
      <c r="AZ328" s="228"/>
      <c r="BA328" s="228"/>
      <c r="BB328" s="228"/>
      <c r="BC328" s="228"/>
      <c r="BD328" s="228"/>
      <c r="BE328" s="228"/>
      <c r="BF328" s="228"/>
      <c r="BG328" s="228"/>
      <c r="BH328" s="228"/>
      <c r="BI328" s="228"/>
      <c r="BJ328" s="228"/>
      <c r="BK328" s="228"/>
      <c r="BL328" s="228"/>
      <c r="BM328" s="228"/>
      <c r="BN328" s="228"/>
      <c r="BO328" s="228"/>
      <c r="BP328" s="228"/>
      <c r="BQ328" s="228"/>
      <c r="BR328" s="228"/>
      <c r="BS328" s="228"/>
      <c r="BT328" s="228"/>
      <c r="BU328" s="228"/>
      <c r="BV328" s="228"/>
      <c r="BW328" s="228"/>
      <c r="BX328" s="228"/>
      <c r="BY328" s="228"/>
      <c r="BZ328" s="228"/>
      <c r="CA328" s="228"/>
      <c r="CB328" s="228"/>
      <c r="CC328" s="228"/>
      <c r="CD328" s="228"/>
      <c r="CE328" s="228"/>
      <c r="CF328" s="228"/>
      <c r="CG328" s="228"/>
      <c r="CH328" s="228"/>
      <c r="CI328" s="228"/>
      <c r="CJ328" s="228"/>
      <c r="CK328" s="228"/>
      <c r="CL328" s="228"/>
      <c r="CM328" s="228"/>
      <c r="CN328" s="228"/>
      <c r="CO328" s="228"/>
      <c r="CP328" s="228"/>
      <c r="CQ328" s="228"/>
      <c r="CR328" s="228"/>
      <c r="CS328" s="228"/>
      <c r="CT328" s="228"/>
      <c r="CU328" s="228"/>
      <c r="CV328" s="228"/>
      <c r="CW328" s="228"/>
      <c r="CX328" s="228"/>
      <c r="CY328" s="228"/>
      <c r="CZ328" s="228"/>
      <c r="DA328" s="228"/>
      <c r="DB328" s="228"/>
      <c r="DC328" s="228"/>
      <c r="DD328" s="228"/>
      <c r="DE328" s="228"/>
      <c r="DF328" s="228"/>
      <c r="DG328" s="228"/>
      <c r="DH328" s="228"/>
      <c r="DI328" s="228"/>
      <c r="DJ328" s="228"/>
      <c r="DK328" s="228"/>
      <c r="DL328" s="228"/>
      <c r="DM328" s="228"/>
      <c r="DN328" s="228"/>
      <c r="DO328" s="228"/>
      <c r="DP328" s="228"/>
      <c r="DQ328" s="228"/>
      <c r="DR328" s="228"/>
      <c r="DS328" s="228"/>
      <c r="DT328" s="228"/>
      <c r="DU328" s="228"/>
      <c r="DV328" s="228"/>
      <c r="DW328" s="228"/>
      <c r="DX328" s="228"/>
      <c r="DY328" s="228"/>
      <c r="DZ328" s="228"/>
      <c r="EA328" s="228"/>
      <c r="EB328" s="228"/>
      <c r="EC328" s="228"/>
      <c r="ED328" s="228"/>
      <c r="EE328" s="228"/>
      <c r="EF328" s="228"/>
      <c r="EG328" s="228"/>
      <c r="EH328" s="228"/>
      <c r="EI328" s="228"/>
      <c r="EJ328" s="228"/>
      <c r="EK328" s="228"/>
      <c r="EL328" s="228"/>
      <c r="EM328" s="228"/>
      <c r="EN328" s="228"/>
      <c r="EO328" s="228"/>
      <c r="EP328" s="228"/>
      <c r="EQ328" s="228"/>
      <c r="ER328" s="228"/>
      <c r="ES328" s="228"/>
      <c r="ET328" s="228"/>
      <c r="EU328" s="228"/>
      <c r="EV328" s="228"/>
      <c r="EW328" s="228"/>
      <c r="EX328" s="228"/>
      <c r="EY328" s="228"/>
      <c r="EZ328" s="228"/>
      <c r="FA328" s="228"/>
      <c r="FB328" s="228"/>
      <c r="FC328" s="228"/>
      <c r="FD328" s="228"/>
      <c r="FE328" s="228"/>
      <c r="FF328" s="228"/>
      <c r="FG328" s="228"/>
      <c r="FH328" s="228"/>
      <c r="FI328" s="228"/>
      <c r="FJ328" s="228"/>
      <c r="FK328" s="228"/>
      <c r="FL328" s="228"/>
      <c r="FM328" s="228"/>
      <c r="FN328" s="228"/>
      <c r="FO328" s="228"/>
      <c r="FP328" s="228"/>
      <c r="FQ328" s="228"/>
      <c r="FR328" s="228"/>
      <c r="FS328" s="228"/>
      <c r="FT328" s="228"/>
      <c r="FU328" s="228"/>
      <c r="FV328" s="228"/>
      <c r="FW328" s="228"/>
      <c r="FX328" s="228"/>
      <c r="FY328" s="228"/>
      <c r="FZ328" s="228"/>
      <c r="GA328" s="228"/>
      <c r="GB328" s="228"/>
      <c r="GC328" s="228"/>
      <c r="GD328" s="228"/>
      <c r="GE328" s="228"/>
      <c r="GF328" s="228"/>
      <c r="GG328" s="228"/>
      <c r="GH328" s="228"/>
      <c r="GI328" s="228"/>
      <c r="GJ328" s="228"/>
      <c r="GK328" s="228"/>
      <c r="GL328" s="228"/>
      <c r="GM328" s="228"/>
      <c r="GN328" s="228"/>
      <c r="GO328" s="228"/>
      <c r="GP328" s="228"/>
      <c r="GQ328" s="228"/>
      <c r="GR328" s="228"/>
      <c r="GS328" s="228"/>
      <c r="GT328" s="228"/>
      <c r="GU328" s="228"/>
      <c r="GV328" s="228"/>
      <c r="GW328" s="228"/>
      <c r="GX328" s="228"/>
      <c r="GY328" s="228"/>
      <c r="GZ328" s="228"/>
      <c r="HA328" s="228"/>
      <c r="HB328" s="228"/>
      <c r="HC328" s="228"/>
      <c r="HD328" s="228"/>
      <c r="HE328" s="228"/>
      <c r="HF328" s="228"/>
      <c r="HG328" s="228"/>
      <c r="HH328" s="228"/>
      <c r="HI328" s="228"/>
      <c r="HJ328" s="228"/>
      <c r="HK328" s="228"/>
      <c r="HL328" s="228"/>
      <c r="HM328" s="228"/>
      <c r="HN328" s="228"/>
      <c r="HO328" s="228"/>
      <c r="HP328" s="228"/>
      <c r="HQ328" s="228"/>
      <c r="HR328" s="228"/>
      <c r="HS328" s="228"/>
      <c r="HT328" s="228"/>
      <c r="HU328" s="228"/>
      <c r="HV328" s="228"/>
      <c r="HW328" s="228"/>
      <c r="HX328" s="228"/>
      <c r="HY328" s="228"/>
      <c r="HZ328" s="228"/>
      <c r="IA328" s="228"/>
      <c r="IB328" s="228"/>
      <c r="IC328" s="228"/>
      <c r="ID328" s="228"/>
      <c r="IE328" s="228"/>
      <c r="IF328" s="228"/>
      <c r="IG328" s="228"/>
      <c r="IH328" s="228"/>
      <c r="II328" s="228"/>
      <c r="IJ328" s="228"/>
      <c r="IK328" s="228"/>
      <c r="IL328" s="228"/>
      <c r="IM328" s="228"/>
      <c r="IN328" s="228"/>
      <c r="IO328" s="228"/>
      <c r="IP328" s="228"/>
      <c r="IQ328" s="228"/>
      <c r="IR328" s="228"/>
      <c r="IS328" s="228"/>
      <c r="IT328" s="228"/>
      <c r="IU328" s="228"/>
      <c r="IV328" s="228"/>
      <c r="IW328" s="228"/>
      <c r="IX328" s="228"/>
      <c r="IY328" s="228"/>
      <c r="IZ328" s="228"/>
      <c r="JA328" s="228"/>
      <c r="JB328" s="228"/>
      <c r="JC328" s="228"/>
      <c r="JD328" s="228"/>
      <c r="JE328" s="228"/>
      <c r="JF328" s="228"/>
      <c r="JG328" s="228"/>
      <c r="JH328" s="228"/>
      <c r="JI328" s="228"/>
      <c r="JJ328" s="228"/>
      <c r="JK328" s="228"/>
      <c r="JL328" s="228"/>
      <c r="JM328" s="228"/>
      <c r="JN328" s="228"/>
      <c r="JO328" s="228"/>
      <c r="JP328" s="228"/>
      <c r="JQ328" s="228"/>
      <c r="JR328" s="228"/>
      <c r="JS328" s="228"/>
      <c r="JT328" s="228"/>
      <c r="JU328" s="228"/>
      <c r="JV328" s="228"/>
      <c r="JW328" s="228"/>
      <c r="JX328" s="228"/>
      <c r="JY328" s="228"/>
      <c r="JZ328" s="228"/>
      <c r="KA328" s="228"/>
      <c r="KB328" s="228"/>
      <c r="KC328" s="228"/>
      <c r="KD328" s="228"/>
      <c r="KE328" s="228"/>
      <c r="KF328" s="228"/>
      <c r="KG328" s="228"/>
      <c r="KH328" s="228"/>
      <c r="KI328" s="228"/>
      <c r="KJ328" s="228"/>
      <c r="KK328" s="228"/>
      <c r="KL328" s="228"/>
      <c r="KM328" s="228"/>
      <c r="KN328" s="228"/>
      <c r="KO328" s="228"/>
      <c r="KP328" s="228"/>
      <c r="KQ328" s="228"/>
      <c r="KR328" s="228"/>
      <c r="KS328" s="228"/>
      <c r="KT328" s="228"/>
      <c r="KU328" s="228"/>
      <c r="KV328" s="228"/>
      <c r="KW328" s="479"/>
    </row>
    <row r="329" spans="1:309" s="226" customFormat="1" ht="21" customHeight="1">
      <c r="A329" s="109"/>
      <c r="B329" s="112">
        <v>323</v>
      </c>
      <c r="C329" s="53"/>
      <c r="D329" s="132" t="str">
        <f t="shared" si="32"/>
        <v/>
      </c>
      <c r="E329" s="132" t="str">
        <f t="shared" si="34"/>
        <v/>
      </c>
      <c r="F329" s="132" t="str">
        <f t="shared" si="35"/>
        <v/>
      </c>
      <c r="G329" s="132" t="str">
        <f t="shared" si="36"/>
        <v/>
      </c>
      <c r="H329" s="213" t="str">
        <f t="shared" si="33"/>
        <v/>
      </c>
      <c r="I329" s="227"/>
      <c r="J329" s="227"/>
      <c r="K329" s="227"/>
      <c r="L329" s="227"/>
      <c r="M329" s="227"/>
      <c r="N329" s="227"/>
      <c r="O329" s="227"/>
      <c r="P329" s="227"/>
      <c r="Q329" s="227"/>
      <c r="R329" s="227"/>
      <c r="S329" s="227"/>
      <c r="T329" s="227"/>
      <c r="U329" s="227"/>
      <c r="V329" s="227"/>
      <c r="W329" s="227"/>
      <c r="X329" s="227"/>
      <c r="Y329" s="227"/>
      <c r="Z329" s="227"/>
      <c r="AA329" s="227"/>
      <c r="AB329" s="227"/>
      <c r="AC329" s="227"/>
      <c r="AD329" s="227"/>
      <c r="AE329" s="227"/>
      <c r="AF329" s="227"/>
      <c r="AG329" s="227"/>
      <c r="AH329" s="227"/>
      <c r="AI329" s="227"/>
      <c r="AJ329" s="227"/>
      <c r="AK329" s="227"/>
      <c r="AL329" s="227"/>
      <c r="AM329" s="227"/>
      <c r="AN329" s="227"/>
      <c r="AO329" s="227"/>
      <c r="AP329" s="227"/>
      <c r="AQ329" s="227"/>
      <c r="AR329" s="227"/>
      <c r="AS329" s="227"/>
      <c r="AT329" s="227"/>
      <c r="AU329" s="227"/>
      <c r="AV329" s="227"/>
      <c r="AW329" s="227"/>
      <c r="AX329" s="227"/>
      <c r="AY329" s="227"/>
      <c r="AZ329" s="227"/>
      <c r="BA329" s="227"/>
      <c r="BB329" s="227"/>
      <c r="BC329" s="227"/>
      <c r="BD329" s="227"/>
      <c r="BE329" s="227"/>
      <c r="BF329" s="227"/>
      <c r="BG329" s="227"/>
      <c r="BH329" s="227"/>
      <c r="BI329" s="227"/>
      <c r="BJ329" s="227"/>
      <c r="BK329" s="227"/>
      <c r="BL329" s="227"/>
      <c r="BM329" s="227"/>
      <c r="BN329" s="227"/>
      <c r="BO329" s="227"/>
      <c r="BP329" s="227"/>
      <c r="BQ329" s="227"/>
      <c r="BR329" s="227"/>
      <c r="BS329" s="227"/>
      <c r="BT329" s="227"/>
      <c r="BU329" s="227"/>
      <c r="BV329" s="227"/>
      <c r="BW329" s="227"/>
      <c r="BX329" s="227"/>
      <c r="BY329" s="227"/>
      <c r="BZ329" s="227"/>
      <c r="CA329" s="227"/>
      <c r="CB329" s="227"/>
      <c r="CC329" s="227"/>
      <c r="CD329" s="227"/>
      <c r="CE329" s="227"/>
      <c r="CF329" s="227"/>
      <c r="CG329" s="227"/>
      <c r="CH329" s="227"/>
      <c r="CI329" s="227"/>
      <c r="CJ329" s="227"/>
      <c r="CK329" s="227"/>
      <c r="CL329" s="227"/>
      <c r="CM329" s="227"/>
      <c r="CN329" s="227"/>
      <c r="CO329" s="227"/>
      <c r="CP329" s="227"/>
      <c r="CQ329" s="227"/>
      <c r="CR329" s="227"/>
      <c r="CS329" s="227"/>
      <c r="CT329" s="227"/>
      <c r="CU329" s="227"/>
      <c r="CV329" s="227"/>
      <c r="CW329" s="227"/>
      <c r="CX329" s="227"/>
      <c r="CY329" s="227"/>
      <c r="CZ329" s="227"/>
      <c r="DA329" s="227"/>
      <c r="DB329" s="227"/>
      <c r="DC329" s="227"/>
      <c r="DD329" s="227"/>
      <c r="DE329" s="227"/>
      <c r="DF329" s="227"/>
      <c r="DG329" s="227"/>
      <c r="DH329" s="227"/>
      <c r="DI329" s="227"/>
      <c r="DJ329" s="227"/>
      <c r="DK329" s="227"/>
      <c r="DL329" s="227"/>
      <c r="DM329" s="227"/>
      <c r="DN329" s="227"/>
      <c r="DO329" s="227"/>
      <c r="DP329" s="227"/>
      <c r="DQ329" s="227"/>
      <c r="DR329" s="227"/>
      <c r="DS329" s="227"/>
      <c r="DT329" s="227"/>
      <c r="DU329" s="227"/>
      <c r="DV329" s="227"/>
      <c r="DW329" s="227"/>
      <c r="DX329" s="227"/>
      <c r="DY329" s="227"/>
      <c r="DZ329" s="227"/>
      <c r="EA329" s="227"/>
      <c r="EB329" s="227"/>
      <c r="EC329" s="227"/>
      <c r="ED329" s="227"/>
      <c r="EE329" s="227"/>
      <c r="EF329" s="227"/>
      <c r="EG329" s="227"/>
      <c r="EH329" s="227"/>
      <c r="EI329" s="227"/>
      <c r="EJ329" s="227"/>
      <c r="EK329" s="227"/>
      <c r="EL329" s="227"/>
      <c r="EM329" s="227"/>
      <c r="EN329" s="227"/>
      <c r="EO329" s="227"/>
      <c r="EP329" s="227"/>
      <c r="EQ329" s="227"/>
      <c r="ER329" s="227"/>
      <c r="ES329" s="227"/>
      <c r="ET329" s="227"/>
      <c r="EU329" s="227"/>
      <c r="EV329" s="227"/>
      <c r="EW329" s="227"/>
      <c r="EX329" s="227"/>
      <c r="EY329" s="227"/>
      <c r="EZ329" s="227"/>
      <c r="FA329" s="227"/>
      <c r="FB329" s="227"/>
      <c r="FC329" s="227"/>
      <c r="FD329" s="227"/>
      <c r="FE329" s="227"/>
      <c r="FF329" s="227"/>
      <c r="FG329" s="227"/>
      <c r="FH329" s="227"/>
      <c r="FI329" s="227"/>
      <c r="FJ329" s="227"/>
      <c r="FK329" s="227"/>
      <c r="FL329" s="227"/>
      <c r="FM329" s="227"/>
      <c r="FN329" s="227"/>
      <c r="FO329" s="227"/>
      <c r="FP329" s="227"/>
      <c r="FQ329" s="227"/>
      <c r="FR329" s="227"/>
      <c r="FS329" s="227"/>
      <c r="FT329" s="227"/>
      <c r="FU329" s="227"/>
      <c r="FV329" s="227"/>
      <c r="FW329" s="227"/>
      <c r="FX329" s="227"/>
      <c r="FY329" s="227"/>
      <c r="FZ329" s="227"/>
      <c r="GA329" s="227"/>
      <c r="GB329" s="227"/>
      <c r="GC329" s="227"/>
      <c r="GD329" s="227"/>
      <c r="GE329" s="227"/>
      <c r="GF329" s="227"/>
      <c r="GG329" s="227"/>
      <c r="GH329" s="227"/>
      <c r="GI329" s="227"/>
      <c r="GJ329" s="227"/>
      <c r="GK329" s="227"/>
      <c r="GL329" s="227"/>
      <c r="GM329" s="227"/>
      <c r="GN329" s="227"/>
      <c r="GO329" s="227"/>
      <c r="GP329" s="227"/>
      <c r="GQ329" s="227"/>
      <c r="GR329" s="227"/>
      <c r="GS329" s="227"/>
      <c r="GT329" s="227"/>
      <c r="GU329" s="227"/>
      <c r="GV329" s="227"/>
      <c r="GW329" s="227"/>
      <c r="GX329" s="227"/>
      <c r="GY329" s="227"/>
      <c r="GZ329" s="227"/>
      <c r="HA329" s="227"/>
      <c r="HB329" s="227"/>
      <c r="HC329" s="227"/>
      <c r="HD329" s="227"/>
      <c r="HE329" s="227"/>
      <c r="HF329" s="227"/>
      <c r="HG329" s="227"/>
      <c r="HH329" s="227"/>
      <c r="HI329" s="227"/>
      <c r="HJ329" s="227"/>
      <c r="HK329" s="227"/>
      <c r="HL329" s="227"/>
      <c r="HM329" s="227"/>
      <c r="HN329" s="227"/>
      <c r="HO329" s="227"/>
      <c r="HP329" s="227"/>
      <c r="HQ329" s="227"/>
      <c r="HR329" s="227"/>
      <c r="HS329" s="227"/>
      <c r="HT329" s="227"/>
      <c r="HU329" s="227"/>
      <c r="HV329" s="227"/>
      <c r="HW329" s="227"/>
      <c r="HX329" s="227"/>
      <c r="HY329" s="227"/>
      <c r="HZ329" s="227"/>
      <c r="IA329" s="227"/>
      <c r="IB329" s="227"/>
      <c r="IC329" s="227"/>
      <c r="ID329" s="227"/>
      <c r="IE329" s="227"/>
      <c r="IF329" s="227"/>
      <c r="IG329" s="227"/>
      <c r="IH329" s="227"/>
      <c r="II329" s="227"/>
      <c r="IJ329" s="227"/>
      <c r="IK329" s="227"/>
      <c r="IL329" s="227"/>
      <c r="IM329" s="227"/>
      <c r="IN329" s="227"/>
      <c r="IO329" s="227"/>
      <c r="IP329" s="227"/>
      <c r="IQ329" s="227"/>
      <c r="IR329" s="227"/>
      <c r="IS329" s="227"/>
      <c r="IT329" s="227"/>
      <c r="IU329" s="227"/>
      <c r="IV329" s="227"/>
      <c r="IW329" s="227"/>
      <c r="IX329" s="227"/>
      <c r="IY329" s="227"/>
      <c r="IZ329" s="227"/>
      <c r="JA329" s="227"/>
      <c r="JB329" s="227"/>
      <c r="JC329" s="227"/>
      <c r="JD329" s="227"/>
      <c r="JE329" s="227"/>
      <c r="JF329" s="227"/>
      <c r="JG329" s="227"/>
      <c r="JH329" s="227"/>
      <c r="JI329" s="227"/>
      <c r="JJ329" s="227"/>
      <c r="JK329" s="227"/>
      <c r="JL329" s="227"/>
      <c r="JM329" s="227"/>
      <c r="JN329" s="227"/>
      <c r="JO329" s="227"/>
      <c r="JP329" s="227"/>
      <c r="JQ329" s="227"/>
      <c r="JR329" s="227"/>
      <c r="JS329" s="227"/>
      <c r="JT329" s="227"/>
      <c r="JU329" s="227"/>
      <c r="JV329" s="227"/>
      <c r="JW329" s="227"/>
      <c r="JX329" s="227"/>
      <c r="JY329" s="227"/>
      <c r="JZ329" s="227"/>
      <c r="KA329" s="227"/>
      <c r="KB329" s="227"/>
      <c r="KC329" s="227"/>
      <c r="KD329" s="227"/>
      <c r="KE329" s="227"/>
      <c r="KF329" s="227"/>
      <c r="KG329" s="227"/>
      <c r="KH329" s="227"/>
      <c r="KI329" s="227"/>
      <c r="KJ329" s="227"/>
      <c r="KK329" s="227"/>
      <c r="KL329" s="227"/>
      <c r="KM329" s="227"/>
      <c r="KN329" s="227"/>
      <c r="KO329" s="227"/>
      <c r="KP329" s="227"/>
      <c r="KQ329" s="227"/>
      <c r="KR329" s="227"/>
      <c r="KS329" s="227"/>
      <c r="KT329" s="227"/>
      <c r="KU329" s="227"/>
      <c r="KV329" s="227"/>
      <c r="KW329" s="479"/>
    </row>
    <row r="330" spans="1:309" s="226" customFormat="1" ht="21" customHeight="1" thickBot="1">
      <c r="A330" s="109"/>
      <c r="B330" s="112">
        <v>324</v>
      </c>
      <c r="C330" s="116"/>
      <c r="D330" s="136" t="str">
        <f t="shared" si="32"/>
        <v/>
      </c>
      <c r="E330" s="138" t="str">
        <f t="shared" si="34"/>
        <v/>
      </c>
      <c r="F330" s="138" t="str">
        <f t="shared" si="35"/>
        <v/>
      </c>
      <c r="G330" s="138" t="str">
        <f t="shared" si="36"/>
        <v/>
      </c>
      <c r="H330" s="138" t="str">
        <f t="shared" si="33"/>
        <v/>
      </c>
      <c r="I330" s="228"/>
      <c r="J330" s="228"/>
      <c r="K330" s="228"/>
      <c r="L330" s="228"/>
      <c r="M330" s="228"/>
      <c r="N330" s="228"/>
      <c r="O330" s="228"/>
      <c r="P330" s="228"/>
      <c r="Q330" s="228"/>
      <c r="R330" s="228"/>
      <c r="S330" s="228"/>
      <c r="T330" s="228"/>
      <c r="U330" s="228"/>
      <c r="V330" s="228"/>
      <c r="W330" s="228"/>
      <c r="X330" s="228"/>
      <c r="Y330" s="228"/>
      <c r="Z330" s="228"/>
      <c r="AA330" s="228"/>
      <c r="AB330" s="228"/>
      <c r="AC330" s="228"/>
      <c r="AD330" s="228"/>
      <c r="AE330" s="228"/>
      <c r="AF330" s="228"/>
      <c r="AG330" s="228"/>
      <c r="AH330" s="228"/>
      <c r="AI330" s="228"/>
      <c r="AJ330" s="228"/>
      <c r="AK330" s="228"/>
      <c r="AL330" s="228"/>
      <c r="AM330" s="228"/>
      <c r="AN330" s="228"/>
      <c r="AO330" s="228"/>
      <c r="AP330" s="228"/>
      <c r="AQ330" s="228"/>
      <c r="AR330" s="228"/>
      <c r="AS330" s="228"/>
      <c r="AT330" s="228"/>
      <c r="AU330" s="228"/>
      <c r="AV330" s="228"/>
      <c r="AW330" s="228"/>
      <c r="AX330" s="228"/>
      <c r="AY330" s="228"/>
      <c r="AZ330" s="228"/>
      <c r="BA330" s="228"/>
      <c r="BB330" s="228"/>
      <c r="BC330" s="228"/>
      <c r="BD330" s="228"/>
      <c r="BE330" s="228"/>
      <c r="BF330" s="228"/>
      <c r="BG330" s="228"/>
      <c r="BH330" s="228"/>
      <c r="BI330" s="228"/>
      <c r="BJ330" s="228"/>
      <c r="BK330" s="228"/>
      <c r="BL330" s="228"/>
      <c r="BM330" s="228"/>
      <c r="BN330" s="228"/>
      <c r="BO330" s="228"/>
      <c r="BP330" s="228"/>
      <c r="BQ330" s="228"/>
      <c r="BR330" s="228"/>
      <c r="BS330" s="228"/>
      <c r="BT330" s="228"/>
      <c r="BU330" s="228"/>
      <c r="BV330" s="228"/>
      <c r="BW330" s="228"/>
      <c r="BX330" s="228"/>
      <c r="BY330" s="228"/>
      <c r="BZ330" s="228"/>
      <c r="CA330" s="228"/>
      <c r="CB330" s="228"/>
      <c r="CC330" s="228"/>
      <c r="CD330" s="228"/>
      <c r="CE330" s="228"/>
      <c r="CF330" s="228"/>
      <c r="CG330" s="228"/>
      <c r="CH330" s="228"/>
      <c r="CI330" s="228"/>
      <c r="CJ330" s="228"/>
      <c r="CK330" s="228"/>
      <c r="CL330" s="228"/>
      <c r="CM330" s="228"/>
      <c r="CN330" s="228"/>
      <c r="CO330" s="228"/>
      <c r="CP330" s="228"/>
      <c r="CQ330" s="228"/>
      <c r="CR330" s="228"/>
      <c r="CS330" s="228"/>
      <c r="CT330" s="228"/>
      <c r="CU330" s="228"/>
      <c r="CV330" s="228"/>
      <c r="CW330" s="228"/>
      <c r="CX330" s="228"/>
      <c r="CY330" s="228"/>
      <c r="CZ330" s="228"/>
      <c r="DA330" s="228"/>
      <c r="DB330" s="228"/>
      <c r="DC330" s="228"/>
      <c r="DD330" s="228"/>
      <c r="DE330" s="228"/>
      <c r="DF330" s="228"/>
      <c r="DG330" s="228"/>
      <c r="DH330" s="228"/>
      <c r="DI330" s="228"/>
      <c r="DJ330" s="228"/>
      <c r="DK330" s="228"/>
      <c r="DL330" s="228"/>
      <c r="DM330" s="228"/>
      <c r="DN330" s="228"/>
      <c r="DO330" s="228"/>
      <c r="DP330" s="228"/>
      <c r="DQ330" s="228"/>
      <c r="DR330" s="228"/>
      <c r="DS330" s="228"/>
      <c r="DT330" s="228"/>
      <c r="DU330" s="228"/>
      <c r="DV330" s="228"/>
      <c r="DW330" s="228"/>
      <c r="DX330" s="228"/>
      <c r="DY330" s="228"/>
      <c r="DZ330" s="228"/>
      <c r="EA330" s="228"/>
      <c r="EB330" s="228"/>
      <c r="EC330" s="228"/>
      <c r="ED330" s="228"/>
      <c r="EE330" s="228"/>
      <c r="EF330" s="228"/>
      <c r="EG330" s="228"/>
      <c r="EH330" s="228"/>
      <c r="EI330" s="228"/>
      <c r="EJ330" s="228"/>
      <c r="EK330" s="228"/>
      <c r="EL330" s="228"/>
      <c r="EM330" s="228"/>
      <c r="EN330" s="228"/>
      <c r="EO330" s="228"/>
      <c r="EP330" s="228"/>
      <c r="EQ330" s="228"/>
      <c r="ER330" s="228"/>
      <c r="ES330" s="228"/>
      <c r="ET330" s="228"/>
      <c r="EU330" s="228"/>
      <c r="EV330" s="228"/>
      <c r="EW330" s="228"/>
      <c r="EX330" s="228"/>
      <c r="EY330" s="228"/>
      <c r="EZ330" s="228"/>
      <c r="FA330" s="228"/>
      <c r="FB330" s="228"/>
      <c r="FC330" s="228"/>
      <c r="FD330" s="228"/>
      <c r="FE330" s="228"/>
      <c r="FF330" s="228"/>
      <c r="FG330" s="228"/>
      <c r="FH330" s="228"/>
      <c r="FI330" s="228"/>
      <c r="FJ330" s="228"/>
      <c r="FK330" s="228"/>
      <c r="FL330" s="228"/>
      <c r="FM330" s="228"/>
      <c r="FN330" s="228"/>
      <c r="FO330" s="228"/>
      <c r="FP330" s="228"/>
      <c r="FQ330" s="228"/>
      <c r="FR330" s="228"/>
      <c r="FS330" s="228"/>
      <c r="FT330" s="228"/>
      <c r="FU330" s="228"/>
      <c r="FV330" s="228"/>
      <c r="FW330" s="228"/>
      <c r="FX330" s="228"/>
      <c r="FY330" s="228"/>
      <c r="FZ330" s="228"/>
      <c r="GA330" s="228"/>
      <c r="GB330" s="228"/>
      <c r="GC330" s="228"/>
      <c r="GD330" s="228"/>
      <c r="GE330" s="228"/>
      <c r="GF330" s="228"/>
      <c r="GG330" s="228"/>
      <c r="GH330" s="228"/>
      <c r="GI330" s="228"/>
      <c r="GJ330" s="228"/>
      <c r="GK330" s="228"/>
      <c r="GL330" s="228"/>
      <c r="GM330" s="228"/>
      <c r="GN330" s="228"/>
      <c r="GO330" s="228"/>
      <c r="GP330" s="228"/>
      <c r="GQ330" s="228"/>
      <c r="GR330" s="228"/>
      <c r="GS330" s="228"/>
      <c r="GT330" s="228"/>
      <c r="GU330" s="228"/>
      <c r="GV330" s="228"/>
      <c r="GW330" s="228"/>
      <c r="GX330" s="228"/>
      <c r="GY330" s="228"/>
      <c r="GZ330" s="228"/>
      <c r="HA330" s="228"/>
      <c r="HB330" s="228"/>
      <c r="HC330" s="228"/>
      <c r="HD330" s="228"/>
      <c r="HE330" s="228"/>
      <c r="HF330" s="228"/>
      <c r="HG330" s="228"/>
      <c r="HH330" s="228"/>
      <c r="HI330" s="228"/>
      <c r="HJ330" s="228"/>
      <c r="HK330" s="228"/>
      <c r="HL330" s="228"/>
      <c r="HM330" s="228"/>
      <c r="HN330" s="228"/>
      <c r="HO330" s="228"/>
      <c r="HP330" s="228"/>
      <c r="HQ330" s="228"/>
      <c r="HR330" s="228"/>
      <c r="HS330" s="228"/>
      <c r="HT330" s="228"/>
      <c r="HU330" s="228"/>
      <c r="HV330" s="228"/>
      <c r="HW330" s="228"/>
      <c r="HX330" s="228"/>
      <c r="HY330" s="228"/>
      <c r="HZ330" s="228"/>
      <c r="IA330" s="228"/>
      <c r="IB330" s="228"/>
      <c r="IC330" s="228"/>
      <c r="ID330" s="228"/>
      <c r="IE330" s="228"/>
      <c r="IF330" s="228"/>
      <c r="IG330" s="228"/>
      <c r="IH330" s="228"/>
      <c r="II330" s="228"/>
      <c r="IJ330" s="228"/>
      <c r="IK330" s="228"/>
      <c r="IL330" s="228"/>
      <c r="IM330" s="228"/>
      <c r="IN330" s="228"/>
      <c r="IO330" s="228"/>
      <c r="IP330" s="228"/>
      <c r="IQ330" s="228"/>
      <c r="IR330" s="228"/>
      <c r="IS330" s="228"/>
      <c r="IT330" s="228"/>
      <c r="IU330" s="228"/>
      <c r="IV330" s="228"/>
      <c r="IW330" s="228"/>
      <c r="IX330" s="228"/>
      <c r="IY330" s="228"/>
      <c r="IZ330" s="228"/>
      <c r="JA330" s="228"/>
      <c r="JB330" s="228"/>
      <c r="JC330" s="228"/>
      <c r="JD330" s="228"/>
      <c r="JE330" s="228"/>
      <c r="JF330" s="228"/>
      <c r="JG330" s="228"/>
      <c r="JH330" s="228"/>
      <c r="JI330" s="228"/>
      <c r="JJ330" s="228"/>
      <c r="JK330" s="228"/>
      <c r="JL330" s="228"/>
      <c r="JM330" s="228"/>
      <c r="JN330" s="228"/>
      <c r="JO330" s="228"/>
      <c r="JP330" s="228"/>
      <c r="JQ330" s="228"/>
      <c r="JR330" s="228"/>
      <c r="JS330" s="228"/>
      <c r="JT330" s="228"/>
      <c r="JU330" s="228"/>
      <c r="JV330" s="228"/>
      <c r="JW330" s="228"/>
      <c r="JX330" s="228"/>
      <c r="JY330" s="228"/>
      <c r="JZ330" s="228"/>
      <c r="KA330" s="228"/>
      <c r="KB330" s="228"/>
      <c r="KC330" s="228"/>
      <c r="KD330" s="228"/>
      <c r="KE330" s="228"/>
      <c r="KF330" s="228"/>
      <c r="KG330" s="228"/>
      <c r="KH330" s="228"/>
      <c r="KI330" s="228"/>
      <c r="KJ330" s="228"/>
      <c r="KK330" s="228"/>
      <c r="KL330" s="228"/>
      <c r="KM330" s="228"/>
      <c r="KN330" s="228"/>
      <c r="KO330" s="228"/>
      <c r="KP330" s="228"/>
      <c r="KQ330" s="228"/>
      <c r="KR330" s="228"/>
      <c r="KS330" s="228"/>
      <c r="KT330" s="228"/>
      <c r="KU330" s="228"/>
      <c r="KV330" s="228"/>
      <c r="KW330" s="479"/>
    </row>
    <row r="331" spans="1:309" s="226" customFormat="1" ht="21" customHeight="1">
      <c r="A331" s="109"/>
      <c r="B331" s="112">
        <v>325</v>
      </c>
      <c r="C331" s="53"/>
      <c r="D331" s="132" t="str">
        <f t="shared" si="32"/>
        <v/>
      </c>
      <c r="E331" s="132" t="str">
        <f t="shared" si="34"/>
        <v/>
      </c>
      <c r="F331" s="132" t="str">
        <f t="shared" si="35"/>
        <v/>
      </c>
      <c r="G331" s="132" t="str">
        <f t="shared" si="36"/>
        <v/>
      </c>
      <c r="H331" s="213" t="str">
        <f t="shared" si="33"/>
        <v/>
      </c>
      <c r="I331" s="227"/>
      <c r="J331" s="227"/>
      <c r="K331" s="227"/>
      <c r="L331" s="227"/>
      <c r="M331" s="227"/>
      <c r="N331" s="227"/>
      <c r="O331" s="227"/>
      <c r="P331" s="227"/>
      <c r="Q331" s="227"/>
      <c r="R331" s="227"/>
      <c r="S331" s="227"/>
      <c r="T331" s="227"/>
      <c r="U331" s="227"/>
      <c r="V331" s="227"/>
      <c r="W331" s="227"/>
      <c r="X331" s="227"/>
      <c r="Y331" s="227"/>
      <c r="Z331" s="227"/>
      <c r="AA331" s="227"/>
      <c r="AB331" s="227"/>
      <c r="AC331" s="227"/>
      <c r="AD331" s="227"/>
      <c r="AE331" s="227"/>
      <c r="AF331" s="227"/>
      <c r="AG331" s="227"/>
      <c r="AH331" s="227"/>
      <c r="AI331" s="227"/>
      <c r="AJ331" s="227"/>
      <c r="AK331" s="227"/>
      <c r="AL331" s="227"/>
      <c r="AM331" s="227"/>
      <c r="AN331" s="227"/>
      <c r="AO331" s="227"/>
      <c r="AP331" s="227"/>
      <c r="AQ331" s="227"/>
      <c r="AR331" s="227"/>
      <c r="AS331" s="227"/>
      <c r="AT331" s="227"/>
      <c r="AU331" s="227"/>
      <c r="AV331" s="227"/>
      <c r="AW331" s="227"/>
      <c r="AX331" s="227"/>
      <c r="AY331" s="227"/>
      <c r="AZ331" s="227"/>
      <c r="BA331" s="227"/>
      <c r="BB331" s="227"/>
      <c r="BC331" s="227"/>
      <c r="BD331" s="227"/>
      <c r="BE331" s="227"/>
      <c r="BF331" s="227"/>
      <c r="BG331" s="227"/>
      <c r="BH331" s="227"/>
      <c r="BI331" s="227"/>
      <c r="BJ331" s="227"/>
      <c r="BK331" s="227"/>
      <c r="BL331" s="227"/>
      <c r="BM331" s="227"/>
      <c r="BN331" s="227"/>
      <c r="BO331" s="227"/>
      <c r="BP331" s="227"/>
      <c r="BQ331" s="227"/>
      <c r="BR331" s="227"/>
      <c r="BS331" s="227"/>
      <c r="BT331" s="227"/>
      <c r="BU331" s="227"/>
      <c r="BV331" s="227"/>
      <c r="BW331" s="227"/>
      <c r="BX331" s="227"/>
      <c r="BY331" s="227"/>
      <c r="BZ331" s="227"/>
      <c r="CA331" s="227"/>
      <c r="CB331" s="227"/>
      <c r="CC331" s="227"/>
      <c r="CD331" s="227"/>
      <c r="CE331" s="227"/>
      <c r="CF331" s="227"/>
      <c r="CG331" s="227"/>
      <c r="CH331" s="227"/>
      <c r="CI331" s="227"/>
      <c r="CJ331" s="227"/>
      <c r="CK331" s="227"/>
      <c r="CL331" s="227"/>
      <c r="CM331" s="227"/>
      <c r="CN331" s="227"/>
      <c r="CO331" s="227"/>
      <c r="CP331" s="227"/>
      <c r="CQ331" s="227"/>
      <c r="CR331" s="227"/>
      <c r="CS331" s="227"/>
      <c r="CT331" s="227"/>
      <c r="CU331" s="227"/>
      <c r="CV331" s="227"/>
      <c r="CW331" s="227"/>
      <c r="CX331" s="227"/>
      <c r="CY331" s="227"/>
      <c r="CZ331" s="227"/>
      <c r="DA331" s="227"/>
      <c r="DB331" s="227"/>
      <c r="DC331" s="227"/>
      <c r="DD331" s="227"/>
      <c r="DE331" s="227"/>
      <c r="DF331" s="227"/>
      <c r="DG331" s="227"/>
      <c r="DH331" s="227"/>
      <c r="DI331" s="227"/>
      <c r="DJ331" s="227"/>
      <c r="DK331" s="227"/>
      <c r="DL331" s="227"/>
      <c r="DM331" s="227"/>
      <c r="DN331" s="227"/>
      <c r="DO331" s="227"/>
      <c r="DP331" s="227"/>
      <c r="DQ331" s="227"/>
      <c r="DR331" s="227"/>
      <c r="DS331" s="227"/>
      <c r="DT331" s="227"/>
      <c r="DU331" s="227"/>
      <c r="DV331" s="227"/>
      <c r="DW331" s="227"/>
      <c r="DX331" s="227"/>
      <c r="DY331" s="227"/>
      <c r="DZ331" s="227"/>
      <c r="EA331" s="227"/>
      <c r="EB331" s="227"/>
      <c r="EC331" s="227"/>
      <c r="ED331" s="227"/>
      <c r="EE331" s="227"/>
      <c r="EF331" s="227"/>
      <c r="EG331" s="227"/>
      <c r="EH331" s="227"/>
      <c r="EI331" s="227"/>
      <c r="EJ331" s="227"/>
      <c r="EK331" s="227"/>
      <c r="EL331" s="227"/>
      <c r="EM331" s="227"/>
      <c r="EN331" s="227"/>
      <c r="EO331" s="227"/>
      <c r="EP331" s="227"/>
      <c r="EQ331" s="227"/>
      <c r="ER331" s="227"/>
      <c r="ES331" s="227"/>
      <c r="ET331" s="227"/>
      <c r="EU331" s="227"/>
      <c r="EV331" s="227"/>
      <c r="EW331" s="227"/>
      <c r="EX331" s="227"/>
      <c r="EY331" s="227"/>
      <c r="EZ331" s="227"/>
      <c r="FA331" s="227"/>
      <c r="FB331" s="227"/>
      <c r="FC331" s="227"/>
      <c r="FD331" s="227"/>
      <c r="FE331" s="227"/>
      <c r="FF331" s="227"/>
      <c r="FG331" s="227"/>
      <c r="FH331" s="227"/>
      <c r="FI331" s="227"/>
      <c r="FJ331" s="227"/>
      <c r="FK331" s="227"/>
      <c r="FL331" s="227"/>
      <c r="FM331" s="227"/>
      <c r="FN331" s="227"/>
      <c r="FO331" s="227"/>
      <c r="FP331" s="227"/>
      <c r="FQ331" s="227"/>
      <c r="FR331" s="227"/>
      <c r="FS331" s="227"/>
      <c r="FT331" s="227"/>
      <c r="FU331" s="227"/>
      <c r="FV331" s="227"/>
      <c r="FW331" s="227"/>
      <c r="FX331" s="227"/>
      <c r="FY331" s="227"/>
      <c r="FZ331" s="227"/>
      <c r="GA331" s="227"/>
      <c r="GB331" s="227"/>
      <c r="GC331" s="227"/>
      <c r="GD331" s="227"/>
      <c r="GE331" s="227"/>
      <c r="GF331" s="227"/>
      <c r="GG331" s="227"/>
      <c r="GH331" s="227"/>
      <c r="GI331" s="227"/>
      <c r="GJ331" s="227"/>
      <c r="GK331" s="227"/>
      <c r="GL331" s="227"/>
      <c r="GM331" s="227"/>
      <c r="GN331" s="227"/>
      <c r="GO331" s="227"/>
      <c r="GP331" s="227"/>
      <c r="GQ331" s="227"/>
      <c r="GR331" s="227"/>
      <c r="GS331" s="227"/>
      <c r="GT331" s="227"/>
      <c r="GU331" s="227"/>
      <c r="GV331" s="227"/>
      <c r="GW331" s="227"/>
      <c r="GX331" s="227"/>
      <c r="GY331" s="227"/>
      <c r="GZ331" s="227"/>
      <c r="HA331" s="227"/>
      <c r="HB331" s="227"/>
      <c r="HC331" s="227"/>
      <c r="HD331" s="227"/>
      <c r="HE331" s="227"/>
      <c r="HF331" s="227"/>
      <c r="HG331" s="227"/>
      <c r="HH331" s="227"/>
      <c r="HI331" s="227"/>
      <c r="HJ331" s="227"/>
      <c r="HK331" s="227"/>
      <c r="HL331" s="227"/>
      <c r="HM331" s="227"/>
      <c r="HN331" s="227"/>
      <c r="HO331" s="227"/>
      <c r="HP331" s="227"/>
      <c r="HQ331" s="227"/>
      <c r="HR331" s="227"/>
      <c r="HS331" s="227"/>
      <c r="HT331" s="227"/>
      <c r="HU331" s="227"/>
      <c r="HV331" s="227"/>
      <c r="HW331" s="227"/>
      <c r="HX331" s="227"/>
      <c r="HY331" s="227"/>
      <c r="HZ331" s="227"/>
      <c r="IA331" s="227"/>
      <c r="IB331" s="227"/>
      <c r="IC331" s="227"/>
      <c r="ID331" s="227"/>
      <c r="IE331" s="227"/>
      <c r="IF331" s="227"/>
      <c r="IG331" s="227"/>
      <c r="IH331" s="227"/>
      <c r="II331" s="227"/>
      <c r="IJ331" s="227"/>
      <c r="IK331" s="227"/>
      <c r="IL331" s="227"/>
      <c r="IM331" s="227"/>
      <c r="IN331" s="227"/>
      <c r="IO331" s="227"/>
      <c r="IP331" s="227"/>
      <c r="IQ331" s="227"/>
      <c r="IR331" s="227"/>
      <c r="IS331" s="227"/>
      <c r="IT331" s="227"/>
      <c r="IU331" s="227"/>
      <c r="IV331" s="227"/>
      <c r="IW331" s="227"/>
      <c r="IX331" s="227"/>
      <c r="IY331" s="227"/>
      <c r="IZ331" s="227"/>
      <c r="JA331" s="227"/>
      <c r="JB331" s="227"/>
      <c r="JC331" s="227"/>
      <c r="JD331" s="227"/>
      <c r="JE331" s="227"/>
      <c r="JF331" s="227"/>
      <c r="JG331" s="227"/>
      <c r="JH331" s="227"/>
      <c r="JI331" s="227"/>
      <c r="JJ331" s="227"/>
      <c r="JK331" s="227"/>
      <c r="JL331" s="227"/>
      <c r="JM331" s="227"/>
      <c r="JN331" s="227"/>
      <c r="JO331" s="227"/>
      <c r="JP331" s="227"/>
      <c r="JQ331" s="227"/>
      <c r="JR331" s="227"/>
      <c r="JS331" s="227"/>
      <c r="JT331" s="227"/>
      <c r="JU331" s="227"/>
      <c r="JV331" s="227"/>
      <c r="JW331" s="227"/>
      <c r="JX331" s="227"/>
      <c r="JY331" s="227"/>
      <c r="JZ331" s="227"/>
      <c r="KA331" s="227"/>
      <c r="KB331" s="227"/>
      <c r="KC331" s="227"/>
      <c r="KD331" s="227"/>
      <c r="KE331" s="227"/>
      <c r="KF331" s="227"/>
      <c r="KG331" s="227"/>
      <c r="KH331" s="227"/>
      <c r="KI331" s="227"/>
      <c r="KJ331" s="227"/>
      <c r="KK331" s="227"/>
      <c r="KL331" s="227"/>
      <c r="KM331" s="227"/>
      <c r="KN331" s="227"/>
      <c r="KO331" s="227"/>
      <c r="KP331" s="227"/>
      <c r="KQ331" s="227"/>
      <c r="KR331" s="227"/>
      <c r="KS331" s="227"/>
      <c r="KT331" s="227"/>
      <c r="KU331" s="227"/>
      <c r="KV331" s="227"/>
      <c r="KW331" s="479"/>
    </row>
    <row r="332" spans="1:309" s="226" customFormat="1" ht="21" customHeight="1" thickBot="1">
      <c r="A332" s="109"/>
      <c r="B332" s="112">
        <v>326</v>
      </c>
      <c r="C332" s="116"/>
      <c r="D332" s="136" t="str">
        <f t="shared" si="32"/>
        <v/>
      </c>
      <c r="E332" s="138" t="str">
        <f t="shared" si="34"/>
        <v/>
      </c>
      <c r="F332" s="138" t="str">
        <f t="shared" si="35"/>
        <v/>
      </c>
      <c r="G332" s="138" t="str">
        <f t="shared" si="36"/>
        <v/>
      </c>
      <c r="H332" s="138" t="str">
        <f t="shared" si="33"/>
        <v/>
      </c>
      <c r="I332" s="228"/>
      <c r="J332" s="228"/>
      <c r="K332" s="228"/>
      <c r="L332" s="228"/>
      <c r="M332" s="228"/>
      <c r="N332" s="228"/>
      <c r="O332" s="228"/>
      <c r="P332" s="228"/>
      <c r="Q332" s="228"/>
      <c r="R332" s="228"/>
      <c r="S332" s="228"/>
      <c r="T332" s="228"/>
      <c r="U332" s="228"/>
      <c r="V332" s="228"/>
      <c r="W332" s="228"/>
      <c r="X332" s="228"/>
      <c r="Y332" s="228"/>
      <c r="Z332" s="228"/>
      <c r="AA332" s="228"/>
      <c r="AB332" s="228"/>
      <c r="AC332" s="228"/>
      <c r="AD332" s="228"/>
      <c r="AE332" s="228"/>
      <c r="AF332" s="228"/>
      <c r="AG332" s="228"/>
      <c r="AH332" s="228"/>
      <c r="AI332" s="228"/>
      <c r="AJ332" s="228"/>
      <c r="AK332" s="228"/>
      <c r="AL332" s="228"/>
      <c r="AM332" s="228"/>
      <c r="AN332" s="228"/>
      <c r="AO332" s="228"/>
      <c r="AP332" s="228"/>
      <c r="AQ332" s="228"/>
      <c r="AR332" s="228"/>
      <c r="AS332" s="228"/>
      <c r="AT332" s="228"/>
      <c r="AU332" s="228"/>
      <c r="AV332" s="228"/>
      <c r="AW332" s="228"/>
      <c r="AX332" s="228"/>
      <c r="AY332" s="228"/>
      <c r="AZ332" s="228"/>
      <c r="BA332" s="228"/>
      <c r="BB332" s="228"/>
      <c r="BC332" s="228"/>
      <c r="BD332" s="228"/>
      <c r="BE332" s="228"/>
      <c r="BF332" s="228"/>
      <c r="BG332" s="228"/>
      <c r="BH332" s="228"/>
      <c r="BI332" s="228"/>
      <c r="BJ332" s="228"/>
      <c r="BK332" s="228"/>
      <c r="BL332" s="228"/>
      <c r="BM332" s="228"/>
      <c r="BN332" s="228"/>
      <c r="BO332" s="228"/>
      <c r="BP332" s="228"/>
      <c r="BQ332" s="228"/>
      <c r="BR332" s="228"/>
      <c r="BS332" s="228"/>
      <c r="BT332" s="228"/>
      <c r="BU332" s="228"/>
      <c r="BV332" s="228"/>
      <c r="BW332" s="228"/>
      <c r="BX332" s="228"/>
      <c r="BY332" s="228"/>
      <c r="BZ332" s="228"/>
      <c r="CA332" s="228"/>
      <c r="CB332" s="228"/>
      <c r="CC332" s="228"/>
      <c r="CD332" s="228"/>
      <c r="CE332" s="228"/>
      <c r="CF332" s="228"/>
      <c r="CG332" s="228"/>
      <c r="CH332" s="228"/>
      <c r="CI332" s="228"/>
      <c r="CJ332" s="228"/>
      <c r="CK332" s="228"/>
      <c r="CL332" s="228"/>
      <c r="CM332" s="228"/>
      <c r="CN332" s="228"/>
      <c r="CO332" s="228"/>
      <c r="CP332" s="228"/>
      <c r="CQ332" s="228"/>
      <c r="CR332" s="228"/>
      <c r="CS332" s="228"/>
      <c r="CT332" s="228"/>
      <c r="CU332" s="228"/>
      <c r="CV332" s="228"/>
      <c r="CW332" s="228"/>
      <c r="CX332" s="228"/>
      <c r="CY332" s="228"/>
      <c r="CZ332" s="228"/>
      <c r="DA332" s="228"/>
      <c r="DB332" s="228"/>
      <c r="DC332" s="228"/>
      <c r="DD332" s="228"/>
      <c r="DE332" s="228"/>
      <c r="DF332" s="228"/>
      <c r="DG332" s="228"/>
      <c r="DH332" s="228"/>
      <c r="DI332" s="228"/>
      <c r="DJ332" s="228"/>
      <c r="DK332" s="228"/>
      <c r="DL332" s="228"/>
      <c r="DM332" s="228"/>
      <c r="DN332" s="228"/>
      <c r="DO332" s="228"/>
      <c r="DP332" s="228"/>
      <c r="DQ332" s="228"/>
      <c r="DR332" s="228"/>
      <c r="DS332" s="228"/>
      <c r="DT332" s="228"/>
      <c r="DU332" s="228"/>
      <c r="DV332" s="228"/>
      <c r="DW332" s="228"/>
      <c r="DX332" s="228"/>
      <c r="DY332" s="228"/>
      <c r="DZ332" s="228"/>
      <c r="EA332" s="228"/>
      <c r="EB332" s="228"/>
      <c r="EC332" s="228"/>
      <c r="ED332" s="228"/>
      <c r="EE332" s="228"/>
      <c r="EF332" s="228"/>
      <c r="EG332" s="228"/>
      <c r="EH332" s="228"/>
      <c r="EI332" s="228"/>
      <c r="EJ332" s="228"/>
      <c r="EK332" s="228"/>
      <c r="EL332" s="228"/>
      <c r="EM332" s="228"/>
      <c r="EN332" s="228"/>
      <c r="EO332" s="228"/>
      <c r="EP332" s="228"/>
      <c r="EQ332" s="228"/>
      <c r="ER332" s="228"/>
      <c r="ES332" s="228"/>
      <c r="ET332" s="228"/>
      <c r="EU332" s="228"/>
      <c r="EV332" s="228"/>
      <c r="EW332" s="228"/>
      <c r="EX332" s="228"/>
      <c r="EY332" s="228"/>
      <c r="EZ332" s="228"/>
      <c r="FA332" s="228"/>
      <c r="FB332" s="228"/>
      <c r="FC332" s="228"/>
      <c r="FD332" s="228"/>
      <c r="FE332" s="228"/>
      <c r="FF332" s="228"/>
      <c r="FG332" s="228"/>
      <c r="FH332" s="228"/>
      <c r="FI332" s="228"/>
      <c r="FJ332" s="228"/>
      <c r="FK332" s="228"/>
      <c r="FL332" s="228"/>
      <c r="FM332" s="228"/>
      <c r="FN332" s="228"/>
      <c r="FO332" s="228"/>
      <c r="FP332" s="228"/>
      <c r="FQ332" s="228"/>
      <c r="FR332" s="228"/>
      <c r="FS332" s="228"/>
      <c r="FT332" s="228"/>
      <c r="FU332" s="228"/>
      <c r="FV332" s="228"/>
      <c r="FW332" s="228"/>
      <c r="FX332" s="228"/>
      <c r="FY332" s="228"/>
      <c r="FZ332" s="228"/>
      <c r="GA332" s="228"/>
      <c r="GB332" s="228"/>
      <c r="GC332" s="228"/>
      <c r="GD332" s="228"/>
      <c r="GE332" s="228"/>
      <c r="GF332" s="228"/>
      <c r="GG332" s="228"/>
      <c r="GH332" s="228"/>
      <c r="GI332" s="228"/>
      <c r="GJ332" s="228"/>
      <c r="GK332" s="228"/>
      <c r="GL332" s="228"/>
      <c r="GM332" s="228"/>
      <c r="GN332" s="228"/>
      <c r="GO332" s="228"/>
      <c r="GP332" s="228"/>
      <c r="GQ332" s="228"/>
      <c r="GR332" s="228"/>
      <c r="GS332" s="228"/>
      <c r="GT332" s="228"/>
      <c r="GU332" s="228"/>
      <c r="GV332" s="228"/>
      <c r="GW332" s="228"/>
      <c r="GX332" s="228"/>
      <c r="GY332" s="228"/>
      <c r="GZ332" s="228"/>
      <c r="HA332" s="228"/>
      <c r="HB332" s="228"/>
      <c r="HC332" s="228"/>
      <c r="HD332" s="228"/>
      <c r="HE332" s="228"/>
      <c r="HF332" s="228"/>
      <c r="HG332" s="228"/>
      <c r="HH332" s="228"/>
      <c r="HI332" s="228"/>
      <c r="HJ332" s="228"/>
      <c r="HK332" s="228"/>
      <c r="HL332" s="228"/>
      <c r="HM332" s="228"/>
      <c r="HN332" s="228"/>
      <c r="HO332" s="228"/>
      <c r="HP332" s="228"/>
      <c r="HQ332" s="228"/>
      <c r="HR332" s="228"/>
      <c r="HS332" s="228"/>
      <c r="HT332" s="228"/>
      <c r="HU332" s="228"/>
      <c r="HV332" s="228"/>
      <c r="HW332" s="228"/>
      <c r="HX332" s="228"/>
      <c r="HY332" s="228"/>
      <c r="HZ332" s="228"/>
      <c r="IA332" s="228"/>
      <c r="IB332" s="228"/>
      <c r="IC332" s="228"/>
      <c r="ID332" s="228"/>
      <c r="IE332" s="228"/>
      <c r="IF332" s="228"/>
      <c r="IG332" s="228"/>
      <c r="IH332" s="228"/>
      <c r="II332" s="228"/>
      <c r="IJ332" s="228"/>
      <c r="IK332" s="228"/>
      <c r="IL332" s="228"/>
      <c r="IM332" s="228"/>
      <c r="IN332" s="228"/>
      <c r="IO332" s="228"/>
      <c r="IP332" s="228"/>
      <c r="IQ332" s="228"/>
      <c r="IR332" s="228"/>
      <c r="IS332" s="228"/>
      <c r="IT332" s="228"/>
      <c r="IU332" s="228"/>
      <c r="IV332" s="228"/>
      <c r="IW332" s="228"/>
      <c r="IX332" s="228"/>
      <c r="IY332" s="228"/>
      <c r="IZ332" s="228"/>
      <c r="JA332" s="228"/>
      <c r="JB332" s="228"/>
      <c r="JC332" s="228"/>
      <c r="JD332" s="228"/>
      <c r="JE332" s="228"/>
      <c r="JF332" s="228"/>
      <c r="JG332" s="228"/>
      <c r="JH332" s="228"/>
      <c r="JI332" s="228"/>
      <c r="JJ332" s="228"/>
      <c r="JK332" s="228"/>
      <c r="JL332" s="228"/>
      <c r="JM332" s="228"/>
      <c r="JN332" s="228"/>
      <c r="JO332" s="228"/>
      <c r="JP332" s="228"/>
      <c r="JQ332" s="228"/>
      <c r="JR332" s="228"/>
      <c r="JS332" s="228"/>
      <c r="JT332" s="228"/>
      <c r="JU332" s="228"/>
      <c r="JV332" s="228"/>
      <c r="JW332" s="228"/>
      <c r="JX332" s="228"/>
      <c r="JY332" s="228"/>
      <c r="JZ332" s="228"/>
      <c r="KA332" s="228"/>
      <c r="KB332" s="228"/>
      <c r="KC332" s="228"/>
      <c r="KD332" s="228"/>
      <c r="KE332" s="228"/>
      <c r="KF332" s="228"/>
      <c r="KG332" s="228"/>
      <c r="KH332" s="228"/>
      <c r="KI332" s="228"/>
      <c r="KJ332" s="228"/>
      <c r="KK332" s="228"/>
      <c r="KL332" s="228"/>
      <c r="KM332" s="228"/>
      <c r="KN332" s="228"/>
      <c r="KO332" s="228"/>
      <c r="KP332" s="228"/>
      <c r="KQ332" s="228"/>
      <c r="KR332" s="228"/>
      <c r="KS332" s="228"/>
      <c r="KT332" s="228"/>
      <c r="KU332" s="228"/>
      <c r="KV332" s="228"/>
      <c r="KW332" s="479"/>
    </row>
    <row r="333" spans="1:309" s="226" customFormat="1" ht="21" customHeight="1">
      <c r="A333" s="109"/>
      <c r="B333" s="112">
        <v>327</v>
      </c>
      <c r="C333" s="53"/>
      <c r="D333" s="132" t="str">
        <f t="shared" si="32"/>
        <v/>
      </c>
      <c r="E333" s="132" t="str">
        <f t="shared" si="34"/>
        <v/>
      </c>
      <c r="F333" s="132" t="str">
        <f t="shared" si="35"/>
        <v/>
      </c>
      <c r="G333" s="132" t="str">
        <f t="shared" si="36"/>
        <v/>
      </c>
      <c r="H333" s="213" t="str">
        <f t="shared" si="33"/>
        <v/>
      </c>
      <c r="I333" s="227"/>
      <c r="J333" s="227"/>
      <c r="K333" s="227"/>
      <c r="L333" s="227"/>
      <c r="M333" s="227"/>
      <c r="N333" s="227"/>
      <c r="O333" s="227"/>
      <c r="P333" s="227"/>
      <c r="Q333" s="227"/>
      <c r="R333" s="227"/>
      <c r="S333" s="227"/>
      <c r="T333" s="227"/>
      <c r="U333" s="227"/>
      <c r="V333" s="227"/>
      <c r="W333" s="227"/>
      <c r="X333" s="227"/>
      <c r="Y333" s="227"/>
      <c r="Z333" s="227"/>
      <c r="AA333" s="227"/>
      <c r="AB333" s="227"/>
      <c r="AC333" s="227"/>
      <c r="AD333" s="227"/>
      <c r="AE333" s="227"/>
      <c r="AF333" s="227"/>
      <c r="AG333" s="227"/>
      <c r="AH333" s="227"/>
      <c r="AI333" s="227"/>
      <c r="AJ333" s="227"/>
      <c r="AK333" s="227"/>
      <c r="AL333" s="227"/>
      <c r="AM333" s="227"/>
      <c r="AN333" s="227"/>
      <c r="AO333" s="227"/>
      <c r="AP333" s="227"/>
      <c r="AQ333" s="227"/>
      <c r="AR333" s="227"/>
      <c r="AS333" s="227"/>
      <c r="AT333" s="227"/>
      <c r="AU333" s="227"/>
      <c r="AV333" s="227"/>
      <c r="AW333" s="227"/>
      <c r="AX333" s="227"/>
      <c r="AY333" s="227"/>
      <c r="AZ333" s="227"/>
      <c r="BA333" s="227"/>
      <c r="BB333" s="227"/>
      <c r="BC333" s="227"/>
      <c r="BD333" s="227"/>
      <c r="BE333" s="227"/>
      <c r="BF333" s="227"/>
      <c r="BG333" s="227"/>
      <c r="BH333" s="227"/>
      <c r="BI333" s="227"/>
      <c r="BJ333" s="227"/>
      <c r="BK333" s="227"/>
      <c r="BL333" s="227"/>
      <c r="BM333" s="227"/>
      <c r="BN333" s="227"/>
      <c r="BO333" s="227"/>
      <c r="BP333" s="227"/>
      <c r="BQ333" s="227"/>
      <c r="BR333" s="227"/>
      <c r="BS333" s="227"/>
      <c r="BT333" s="227"/>
      <c r="BU333" s="227"/>
      <c r="BV333" s="227"/>
      <c r="BW333" s="227"/>
      <c r="BX333" s="227"/>
      <c r="BY333" s="227"/>
      <c r="BZ333" s="227"/>
      <c r="CA333" s="227"/>
      <c r="CB333" s="227"/>
      <c r="CC333" s="227"/>
      <c r="CD333" s="227"/>
      <c r="CE333" s="227"/>
      <c r="CF333" s="227"/>
      <c r="CG333" s="227"/>
      <c r="CH333" s="227"/>
      <c r="CI333" s="227"/>
      <c r="CJ333" s="227"/>
      <c r="CK333" s="227"/>
      <c r="CL333" s="227"/>
      <c r="CM333" s="227"/>
      <c r="CN333" s="227"/>
      <c r="CO333" s="227"/>
      <c r="CP333" s="227"/>
      <c r="CQ333" s="227"/>
      <c r="CR333" s="227"/>
      <c r="CS333" s="227"/>
      <c r="CT333" s="227"/>
      <c r="CU333" s="227"/>
      <c r="CV333" s="227"/>
      <c r="CW333" s="227"/>
      <c r="CX333" s="227"/>
      <c r="CY333" s="227"/>
      <c r="CZ333" s="227"/>
      <c r="DA333" s="227"/>
      <c r="DB333" s="227"/>
      <c r="DC333" s="227"/>
      <c r="DD333" s="227"/>
      <c r="DE333" s="227"/>
      <c r="DF333" s="227"/>
      <c r="DG333" s="227"/>
      <c r="DH333" s="227"/>
      <c r="DI333" s="227"/>
      <c r="DJ333" s="227"/>
      <c r="DK333" s="227"/>
      <c r="DL333" s="227"/>
      <c r="DM333" s="227"/>
      <c r="DN333" s="227"/>
      <c r="DO333" s="227"/>
      <c r="DP333" s="227"/>
      <c r="DQ333" s="227"/>
      <c r="DR333" s="227"/>
      <c r="DS333" s="227"/>
      <c r="DT333" s="227"/>
      <c r="DU333" s="227"/>
      <c r="DV333" s="227"/>
      <c r="DW333" s="227"/>
      <c r="DX333" s="227"/>
      <c r="DY333" s="227"/>
      <c r="DZ333" s="227"/>
      <c r="EA333" s="227"/>
      <c r="EB333" s="227"/>
      <c r="EC333" s="227"/>
      <c r="ED333" s="227"/>
      <c r="EE333" s="227"/>
      <c r="EF333" s="227"/>
      <c r="EG333" s="227"/>
      <c r="EH333" s="227"/>
      <c r="EI333" s="227"/>
      <c r="EJ333" s="227"/>
      <c r="EK333" s="227"/>
      <c r="EL333" s="227"/>
      <c r="EM333" s="227"/>
      <c r="EN333" s="227"/>
      <c r="EO333" s="227"/>
      <c r="EP333" s="227"/>
      <c r="EQ333" s="227"/>
      <c r="ER333" s="227"/>
      <c r="ES333" s="227"/>
      <c r="ET333" s="227"/>
      <c r="EU333" s="227"/>
      <c r="EV333" s="227"/>
      <c r="EW333" s="227"/>
      <c r="EX333" s="227"/>
      <c r="EY333" s="227"/>
      <c r="EZ333" s="227"/>
      <c r="FA333" s="227"/>
      <c r="FB333" s="227"/>
      <c r="FC333" s="227"/>
      <c r="FD333" s="227"/>
      <c r="FE333" s="227"/>
      <c r="FF333" s="227"/>
      <c r="FG333" s="227"/>
      <c r="FH333" s="227"/>
      <c r="FI333" s="227"/>
      <c r="FJ333" s="227"/>
      <c r="FK333" s="227"/>
      <c r="FL333" s="227"/>
      <c r="FM333" s="227"/>
      <c r="FN333" s="227"/>
      <c r="FO333" s="227"/>
      <c r="FP333" s="227"/>
      <c r="FQ333" s="227"/>
      <c r="FR333" s="227"/>
      <c r="FS333" s="227"/>
      <c r="FT333" s="227"/>
      <c r="FU333" s="227"/>
      <c r="FV333" s="227"/>
      <c r="FW333" s="227"/>
      <c r="FX333" s="227"/>
      <c r="FY333" s="227"/>
      <c r="FZ333" s="227"/>
      <c r="GA333" s="227"/>
      <c r="GB333" s="227"/>
      <c r="GC333" s="227"/>
      <c r="GD333" s="227"/>
      <c r="GE333" s="227"/>
      <c r="GF333" s="227"/>
      <c r="GG333" s="227"/>
      <c r="GH333" s="227"/>
      <c r="GI333" s="227"/>
      <c r="GJ333" s="227"/>
      <c r="GK333" s="227"/>
      <c r="GL333" s="227"/>
      <c r="GM333" s="227"/>
      <c r="GN333" s="227"/>
      <c r="GO333" s="227"/>
      <c r="GP333" s="227"/>
      <c r="GQ333" s="227"/>
      <c r="GR333" s="227"/>
      <c r="GS333" s="227"/>
      <c r="GT333" s="227"/>
      <c r="GU333" s="227"/>
      <c r="GV333" s="227"/>
      <c r="GW333" s="227"/>
      <c r="GX333" s="227"/>
      <c r="GY333" s="227"/>
      <c r="GZ333" s="227"/>
      <c r="HA333" s="227"/>
      <c r="HB333" s="227"/>
      <c r="HC333" s="227"/>
      <c r="HD333" s="227"/>
      <c r="HE333" s="227"/>
      <c r="HF333" s="227"/>
      <c r="HG333" s="227"/>
      <c r="HH333" s="227"/>
      <c r="HI333" s="227"/>
      <c r="HJ333" s="227"/>
      <c r="HK333" s="227"/>
      <c r="HL333" s="227"/>
      <c r="HM333" s="227"/>
      <c r="HN333" s="227"/>
      <c r="HO333" s="227"/>
      <c r="HP333" s="227"/>
      <c r="HQ333" s="227"/>
      <c r="HR333" s="227"/>
      <c r="HS333" s="227"/>
      <c r="HT333" s="227"/>
      <c r="HU333" s="227"/>
      <c r="HV333" s="227"/>
      <c r="HW333" s="227"/>
      <c r="HX333" s="227"/>
      <c r="HY333" s="227"/>
      <c r="HZ333" s="227"/>
      <c r="IA333" s="227"/>
      <c r="IB333" s="227"/>
      <c r="IC333" s="227"/>
      <c r="ID333" s="227"/>
      <c r="IE333" s="227"/>
      <c r="IF333" s="227"/>
      <c r="IG333" s="227"/>
      <c r="IH333" s="227"/>
      <c r="II333" s="227"/>
      <c r="IJ333" s="227"/>
      <c r="IK333" s="227"/>
      <c r="IL333" s="227"/>
      <c r="IM333" s="227"/>
      <c r="IN333" s="227"/>
      <c r="IO333" s="227"/>
      <c r="IP333" s="227"/>
      <c r="IQ333" s="227"/>
      <c r="IR333" s="227"/>
      <c r="IS333" s="227"/>
      <c r="IT333" s="227"/>
      <c r="IU333" s="227"/>
      <c r="IV333" s="227"/>
      <c r="IW333" s="227"/>
      <c r="IX333" s="227"/>
      <c r="IY333" s="227"/>
      <c r="IZ333" s="227"/>
      <c r="JA333" s="227"/>
      <c r="JB333" s="227"/>
      <c r="JC333" s="227"/>
      <c r="JD333" s="227"/>
      <c r="JE333" s="227"/>
      <c r="JF333" s="227"/>
      <c r="JG333" s="227"/>
      <c r="JH333" s="227"/>
      <c r="JI333" s="227"/>
      <c r="JJ333" s="227"/>
      <c r="JK333" s="227"/>
      <c r="JL333" s="227"/>
      <c r="JM333" s="227"/>
      <c r="JN333" s="227"/>
      <c r="JO333" s="227"/>
      <c r="JP333" s="227"/>
      <c r="JQ333" s="227"/>
      <c r="JR333" s="227"/>
      <c r="JS333" s="227"/>
      <c r="JT333" s="227"/>
      <c r="JU333" s="227"/>
      <c r="JV333" s="227"/>
      <c r="JW333" s="227"/>
      <c r="JX333" s="227"/>
      <c r="JY333" s="227"/>
      <c r="JZ333" s="227"/>
      <c r="KA333" s="227"/>
      <c r="KB333" s="227"/>
      <c r="KC333" s="227"/>
      <c r="KD333" s="227"/>
      <c r="KE333" s="227"/>
      <c r="KF333" s="227"/>
      <c r="KG333" s="227"/>
      <c r="KH333" s="227"/>
      <c r="KI333" s="227"/>
      <c r="KJ333" s="227"/>
      <c r="KK333" s="227"/>
      <c r="KL333" s="227"/>
      <c r="KM333" s="227"/>
      <c r="KN333" s="227"/>
      <c r="KO333" s="227"/>
      <c r="KP333" s="227"/>
      <c r="KQ333" s="227"/>
      <c r="KR333" s="227"/>
      <c r="KS333" s="227"/>
      <c r="KT333" s="227"/>
      <c r="KU333" s="227"/>
      <c r="KV333" s="227"/>
      <c r="KW333" s="479"/>
    </row>
    <row r="334" spans="1:309" s="226" customFormat="1" ht="21" customHeight="1" thickBot="1">
      <c r="A334" s="109"/>
      <c r="B334" s="112">
        <v>328</v>
      </c>
      <c r="C334" s="116"/>
      <c r="D334" s="136" t="str">
        <f t="shared" si="32"/>
        <v/>
      </c>
      <c r="E334" s="138" t="str">
        <f t="shared" si="34"/>
        <v/>
      </c>
      <c r="F334" s="138" t="str">
        <f t="shared" si="35"/>
        <v/>
      </c>
      <c r="G334" s="138" t="str">
        <f t="shared" si="36"/>
        <v/>
      </c>
      <c r="H334" s="138" t="str">
        <f t="shared" si="33"/>
        <v/>
      </c>
      <c r="I334" s="228"/>
      <c r="J334" s="228"/>
      <c r="K334" s="228"/>
      <c r="L334" s="228"/>
      <c r="M334" s="228"/>
      <c r="N334" s="228"/>
      <c r="O334" s="228"/>
      <c r="P334" s="228"/>
      <c r="Q334" s="228"/>
      <c r="R334" s="228"/>
      <c r="S334" s="228"/>
      <c r="T334" s="228"/>
      <c r="U334" s="228"/>
      <c r="V334" s="228"/>
      <c r="W334" s="228"/>
      <c r="X334" s="228"/>
      <c r="Y334" s="228"/>
      <c r="Z334" s="228"/>
      <c r="AA334" s="228"/>
      <c r="AB334" s="228"/>
      <c r="AC334" s="228"/>
      <c r="AD334" s="228"/>
      <c r="AE334" s="228"/>
      <c r="AF334" s="228"/>
      <c r="AG334" s="228"/>
      <c r="AH334" s="228"/>
      <c r="AI334" s="228"/>
      <c r="AJ334" s="228"/>
      <c r="AK334" s="228"/>
      <c r="AL334" s="228"/>
      <c r="AM334" s="228"/>
      <c r="AN334" s="228"/>
      <c r="AO334" s="228"/>
      <c r="AP334" s="228"/>
      <c r="AQ334" s="228"/>
      <c r="AR334" s="228"/>
      <c r="AS334" s="228"/>
      <c r="AT334" s="228"/>
      <c r="AU334" s="228"/>
      <c r="AV334" s="228"/>
      <c r="AW334" s="228"/>
      <c r="AX334" s="228"/>
      <c r="AY334" s="228"/>
      <c r="AZ334" s="228"/>
      <c r="BA334" s="228"/>
      <c r="BB334" s="228"/>
      <c r="BC334" s="228"/>
      <c r="BD334" s="228"/>
      <c r="BE334" s="228"/>
      <c r="BF334" s="228"/>
      <c r="BG334" s="228"/>
      <c r="BH334" s="228"/>
      <c r="BI334" s="228"/>
      <c r="BJ334" s="228"/>
      <c r="BK334" s="228"/>
      <c r="BL334" s="228"/>
      <c r="BM334" s="228"/>
      <c r="BN334" s="228"/>
      <c r="BO334" s="228"/>
      <c r="BP334" s="228"/>
      <c r="BQ334" s="228"/>
      <c r="BR334" s="228"/>
      <c r="BS334" s="228"/>
      <c r="BT334" s="228"/>
      <c r="BU334" s="228"/>
      <c r="BV334" s="228"/>
      <c r="BW334" s="228"/>
      <c r="BX334" s="228"/>
      <c r="BY334" s="228"/>
      <c r="BZ334" s="228"/>
      <c r="CA334" s="228"/>
      <c r="CB334" s="228"/>
      <c r="CC334" s="228"/>
      <c r="CD334" s="228"/>
      <c r="CE334" s="228"/>
      <c r="CF334" s="228"/>
      <c r="CG334" s="228"/>
      <c r="CH334" s="228"/>
      <c r="CI334" s="228"/>
      <c r="CJ334" s="228"/>
      <c r="CK334" s="228"/>
      <c r="CL334" s="228"/>
      <c r="CM334" s="228"/>
      <c r="CN334" s="228"/>
      <c r="CO334" s="228"/>
      <c r="CP334" s="228"/>
      <c r="CQ334" s="228"/>
      <c r="CR334" s="228"/>
      <c r="CS334" s="228"/>
      <c r="CT334" s="228"/>
      <c r="CU334" s="228"/>
      <c r="CV334" s="228"/>
      <c r="CW334" s="228"/>
      <c r="CX334" s="228"/>
      <c r="CY334" s="228"/>
      <c r="CZ334" s="228"/>
      <c r="DA334" s="228"/>
      <c r="DB334" s="228"/>
      <c r="DC334" s="228"/>
      <c r="DD334" s="228"/>
      <c r="DE334" s="228"/>
      <c r="DF334" s="228"/>
      <c r="DG334" s="228"/>
      <c r="DH334" s="228"/>
      <c r="DI334" s="228"/>
      <c r="DJ334" s="228"/>
      <c r="DK334" s="228"/>
      <c r="DL334" s="228"/>
      <c r="DM334" s="228"/>
      <c r="DN334" s="228"/>
      <c r="DO334" s="228"/>
      <c r="DP334" s="228"/>
      <c r="DQ334" s="228"/>
      <c r="DR334" s="228"/>
      <c r="DS334" s="228"/>
      <c r="DT334" s="228"/>
      <c r="DU334" s="228"/>
      <c r="DV334" s="228"/>
      <c r="DW334" s="228"/>
      <c r="DX334" s="228"/>
      <c r="DY334" s="228"/>
      <c r="DZ334" s="228"/>
      <c r="EA334" s="228"/>
      <c r="EB334" s="228"/>
      <c r="EC334" s="228"/>
      <c r="ED334" s="228"/>
      <c r="EE334" s="228"/>
      <c r="EF334" s="228"/>
      <c r="EG334" s="228"/>
      <c r="EH334" s="228"/>
      <c r="EI334" s="228"/>
      <c r="EJ334" s="228"/>
      <c r="EK334" s="228"/>
      <c r="EL334" s="228"/>
      <c r="EM334" s="228"/>
      <c r="EN334" s="228"/>
      <c r="EO334" s="228"/>
      <c r="EP334" s="228"/>
      <c r="EQ334" s="228"/>
      <c r="ER334" s="228"/>
      <c r="ES334" s="228"/>
      <c r="ET334" s="228"/>
      <c r="EU334" s="228"/>
      <c r="EV334" s="228"/>
      <c r="EW334" s="228"/>
      <c r="EX334" s="228"/>
      <c r="EY334" s="228"/>
      <c r="EZ334" s="228"/>
      <c r="FA334" s="228"/>
      <c r="FB334" s="228"/>
      <c r="FC334" s="228"/>
      <c r="FD334" s="228"/>
      <c r="FE334" s="228"/>
      <c r="FF334" s="228"/>
      <c r="FG334" s="228"/>
      <c r="FH334" s="228"/>
      <c r="FI334" s="228"/>
      <c r="FJ334" s="228"/>
      <c r="FK334" s="228"/>
      <c r="FL334" s="228"/>
      <c r="FM334" s="228"/>
      <c r="FN334" s="228"/>
      <c r="FO334" s="228"/>
      <c r="FP334" s="228"/>
      <c r="FQ334" s="228"/>
      <c r="FR334" s="228"/>
      <c r="FS334" s="228"/>
      <c r="FT334" s="228"/>
      <c r="FU334" s="228"/>
      <c r="FV334" s="228"/>
      <c r="FW334" s="228"/>
      <c r="FX334" s="228"/>
      <c r="FY334" s="228"/>
      <c r="FZ334" s="228"/>
      <c r="GA334" s="228"/>
      <c r="GB334" s="228"/>
      <c r="GC334" s="228"/>
      <c r="GD334" s="228"/>
      <c r="GE334" s="228"/>
      <c r="GF334" s="228"/>
      <c r="GG334" s="228"/>
      <c r="GH334" s="228"/>
      <c r="GI334" s="228"/>
      <c r="GJ334" s="228"/>
      <c r="GK334" s="228"/>
      <c r="GL334" s="228"/>
      <c r="GM334" s="228"/>
      <c r="GN334" s="228"/>
      <c r="GO334" s="228"/>
      <c r="GP334" s="228"/>
      <c r="GQ334" s="228"/>
      <c r="GR334" s="228"/>
      <c r="GS334" s="228"/>
      <c r="GT334" s="228"/>
      <c r="GU334" s="228"/>
      <c r="GV334" s="228"/>
      <c r="GW334" s="228"/>
      <c r="GX334" s="228"/>
      <c r="GY334" s="228"/>
      <c r="GZ334" s="228"/>
      <c r="HA334" s="228"/>
      <c r="HB334" s="228"/>
      <c r="HC334" s="228"/>
      <c r="HD334" s="228"/>
      <c r="HE334" s="228"/>
      <c r="HF334" s="228"/>
      <c r="HG334" s="228"/>
      <c r="HH334" s="228"/>
      <c r="HI334" s="228"/>
      <c r="HJ334" s="228"/>
      <c r="HK334" s="228"/>
      <c r="HL334" s="228"/>
      <c r="HM334" s="228"/>
      <c r="HN334" s="228"/>
      <c r="HO334" s="228"/>
      <c r="HP334" s="228"/>
      <c r="HQ334" s="228"/>
      <c r="HR334" s="228"/>
      <c r="HS334" s="228"/>
      <c r="HT334" s="228"/>
      <c r="HU334" s="228"/>
      <c r="HV334" s="228"/>
      <c r="HW334" s="228"/>
      <c r="HX334" s="228"/>
      <c r="HY334" s="228"/>
      <c r="HZ334" s="228"/>
      <c r="IA334" s="228"/>
      <c r="IB334" s="228"/>
      <c r="IC334" s="228"/>
      <c r="ID334" s="228"/>
      <c r="IE334" s="228"/>
      <c r="IF334" s="228"/>
      <c r="IG334" s="228"/>
      <c r="IH334" s="228"/>
      <c r="II334" s="228"/>
      <c r="IJ334" s="228"/>
      <c r="IK334" s="228"/>
      <c r="IL334" s="228"/>
      <c r="IM334" s="228"/>
      <c r="IN334" s="228"/>
      <c r="IO334" s="228"/>
      <c r="IP334" s="228"/>
      <c r="IQ334" s="228"/>
      <c r="IR334" s="228"/>
      <c r="IS334" s="228"/>
      <c r="IT334" s="228"/>
      <c r="IU334" s="228"/>
      <c r="IV334" s="228"/>
      <c r="IW334" s="228"/>
      <c r="IX334" s="228"/>
      <c r="IY334" s="228"/>
      <c r="IZ334" s="228"/>
      <c r="JA334" s="228"/>
      <c r="JB334" s="228"/>
      <c r="JC334" s="228"/>
      <c r="JD334" s="228"/>
      <c r="JE334" s="228"/>
      <c r="JF334" s="228"/>
      <c r="JG334" s="228"/>
      <c r="JH334" s="228"/>
      <c r="JI334" s="228"/>
      <c r="JJ334" s="228"/>
      <c r="JK334" s="228"/>
      <c r="JL334" s="228"/>
      <c r="JM334" s="228"/>
      <c r="JN334" s="228"/>
      <c r="JO334" s="228"/>
      <c r="JP334" s="228"/>
      <c r="JQ334" s="228"/>
      <c r="JR334" s="228"/>
      <c r="JS334" s="228"/>
      <c r="JT334" s="228"/>
      <c r="JU334" s="228"/>
      <c r="JV334" s="228"/>
      <c r="JW334" s="228"/>
      <c r="JX334" s="228"/>
      <c r="JY334" s="228"/>
      <c r="JZ334" s="228"/>
      <c r="KA334" s="228"/>
      <c r="KB334" s="228"/>
      <c r="KC334" s="228"/>
      <c r="KD334" s="228"/>
      <c r="KE334" s="228"/>
      <c r="KF334" s="228"/>
      <c r="KG334" s="228"/>
      <c r="KH334" s="228"/>
      <c r="KI334" s="228"/>
      <c r="KJ334" s="228"/>
      <c r="KK334" s="228"/>
      <c r="KL334" s="228"/>
      <c r="KM334" s="228"/>
      <c r="KN334" s="228"/>
      <c r="KO334" s="228"/>
      <c r="KP334" s="228"/>
      <c r="KQ334" s="228"/>
      <c r="KR334" s="228"/>
      <c r="KS334" s="228"/>
      <c r="KT334" s="228"/>
      <c r="KU334" s="228"/>
      <c r="KV334" s="228"/>
      <c r="KW334" s="479"/>
    </row>
    <row r="335" spans="1:309" s="226" customFormat="1" ht="21" customHeight="1">
      <c r="A335" s="109"/>
      <c r="B335" s="112">
        <v>329</v>
      </c>
      <c r="C335" s="53"/>
      <c r="D335" s="132" t="str">
        <f t="shared" si="32"/>
        <v/>
      </c>
      <c r="E335" s="132" t="str">
        <f t="shared" si="34"/>
        <v/>
      </c>
      <c r="F335" s="132" t="str">
        <f t="shared" si="35"/>
        <v/>
      </c>
      <c r="G335" s="132" t="str">
        <f t="shared" si="36"/>
        <v/>
      </c>
      <c r="H335" s="213" t="str">
        <f t="shared" si="33"/>
        <v/>
      </c>
      <c r="I335" s="227"/>
      <c r="J335" s="227"/>
      <c r="K335" s="227"/>
      <c r="L335" s="227"/>
      <c r="M335" s="227"/>
      <c r="N335" s="227"/>
      <c r="O335" s="227"/>
      <c r="P335" s="227"/>
      <c r="Q335" s="227"/>
      <c r="R335" s="227"/>
      <c r="S335" s="227"/>
      <c r="T335" s="227"/>
      <c r="U335" s="227"/>
      <c r="V335" s="227"/>
      <c r="W335" s="227"/>
      <c r="X335" s="227"/>
      <c r="Y335" s="227"/>
      <c r="Z335" s="227"/>
      <c r="AA335" s="227"/>
      <c r="AB335" s="227"/>
      <c r="AC335" s="227"/>
      <c r="AD335" s="227"/>
      <c r="AE335" s="227"/>
      <c r="AF335" s="227"/>
      <c r="AG335" s="227"/>
      <c r="AH335" s="227"/>
      <c r="AI335" s="227"/>
      <c r="AJ335" s="227"/>
      <c r="AK335" s="227"/>
      <c r="AL335" s="227"/>
      <c r="AM335" s="227"/>
      <c r="AN335" s="227"/>
      <c r="AO335" s="227"/>
      <c r="AP335" s="227"/>
      <c r="AQ335" s="227"/>
      <c r="AR335" s="227"/>
      <c r="AS335" s="227"/>
      <c r="AT335" s="227"/>
      <c r="AU335" s="227"/>
      <c r="AV335" s="227"/>
      <c r="AW335" s="227"/>
      <c r="AX335" s="227"/>
      <c r="AY335" s="227"/>
      <c r="AZ335" s="227"/>
      <c r="BA335" s="227"/>
      <c r="BB335" s="227"/>
      <c r="BC335" s="227"/>
      <c r="BD335" s="227"/>
      <c r="BE335" s="227"/>
      <c r="BF335" s="227"/>
      <c r="BG335" s="227"/>
      <c r="BH335" s="227"/>
      <c r="BI335" s="227"/>
      <c r="BJ335" s="227"/>
      <c r="BK335" s="227"/>
      <c r="BL335" s="227"/>
      <c r="BM335" s="227"/>
      <c r="BN335" s="227"/>
      <c r="BO335" s="227"/>
      <c r="BP335" s="227"/>
      <c r="BQ335" s="227"/>
      <c r="BR335" s="227"/>
      <c r="BS335" s="227"/>
      <c r="BT335" s="227"/>
      <c r="BU335" s="227"/>
      <c r="BV335" s="227"/>
      <c r="BW335" s="227"/>
      <c r="BX335" s="227"/>
      <c r="BY335" s="227"/>
      <c r="BZ335" s="227"/>
      <c r="CA335" s="227"/>
      <c r="CB335" s="227"/>
      <c r="CC335" s="227"/>
      <c r="CD335" s="227"/>
      <c r="CE335" s="227"/>
      <c r="CF335" s="227"/>
      <c r="CG335" s="227"/>
      <c r="CH335" s="227"/>
      <c r="CI335" s="227"/>
      <c r="CJ335" s="227"/>
      <c r="CK335" s="227"/>
      <c r="CL335" s="227"/>
      <c r="CM335" s="227"/>
      <c r="CN335" s="227"/>
      <c r="CO335" s="227"/>
      <c r="CP335" s="227"/>
      <c r="CQ335" s="227"/>
      <c r="CR335" s="227"/>
      <c r="CS335" s="227"/>
      <c r="CT335" s="227"/>
      <c r="CU335" s="227"/>
      <c r="CV335" s="227"/>
      <c r="CW335" s="227"/>
      <c r="CX335" s="227"/>
      <c r="CY335" s="227"/>
      <c r="CZ335" s="227"/>
      <c r="DA335" s="227"/>
      <c r="DB335" s="227"/>
      <c r="DC335" s="227"/>
      <c r="DD335" s="227"/>
      <c r="DE335" s="227"/>
      <c r="DF335" s="227"/>
      <c r="DG335" s="227"/>
      <c r="DH335" s="227"/>
      <c r="DI335" s="227"/>
      <c r="DJ335" s="227"/>
      <c r="DK335" s="227"/>
      <c r="DL335" s="227"/>
      <c r="DM335" s="227"/>
      <c r="DN335" s="227"/>
      <c r="DO335" s="227"/>
      <c r="DP335" s="227"/>
      <c r="DQ335" s="227"/>
      <c r="DR335" s="227"/>
      <c r="DS335" s="227"/>
      <c r="DT335" s="227"/>
      <c r="DU335" s="227"/>
      <c r="DV335" s="227"/>
      <c r="DW335" s="227"/>
      <c r="DX335" s="227"/>
      <c r="DY335" s="227"/>
      <c r="DZ335" s="227"/>
      <c r="EA335" s="227"/>
      <c r="EB335" s="227"/>
      <c r="EC335" s="227"/>
      <c r="ED335" s="227"/>
      <c r="EE335" s="227"/>
      <c r="EF335" s="227"/>
      <c r="EG335" s="227"/>
      <c r="EH335" s="227"/>
      <c r="EI335" s="227"/>
      <c r="EJ335" s="227"/>
      <c r="EK335" s="227"/>
      <c r="EL335" s="227"/>
      <c r="EM335" s="227"/>
      <c r="EN335" s="227"/>
      <c r="EO335" s="227"/>
      <c r="EP335" s="227"/>
      <c r="EQ335" s="227"/>
      <c r="ER335" s="227"/>
      <c r="ES335" s="227"/>
      <c r="ET335" s="227"/>
      <c r="EU335" s="227"/>
      <c r="EV335" s="227"/>
      <c r="EW335" s="227"/>
      <c r="EX335" s="227"/>
      <c r="EY335" s="227"/>
      <c r="EZ335" s="227"/>
      <c r="FA335" s="227"/>
      <c r="FB335" s="227"/>
      <c r="FC335" s="227"/>
      <c r="FD335" s="227"/>
      <c r="FE335" s="227"/>
      <c r="FF335" s="227"/>
      <c r="FG335" s="227"/>
      <c r="FH335" s="227"/>
      <c r="FI335" s="227"/>
      <c r="FJ335" s="227"/>
      <c r="FK335" s="227"/>
      <c r="FL335" s="227"/>
      <c r="FM335" s="227"/>
      <c r="FN335" s="227"/>
      <c r="FO335" s="227"/>
      <c r="FP335" s="227"/>
      <c r="FQ335" s="227"/>
      <c r="FR335" s="227"/>
      <c r="FS335" s="227"/>
      <c r="FT335" s="227"/>
      <c r="FU335" s="227"/>
      <c r="FV335" s="227"/>
      <c r="FW335" s="227"/>
      <c r="FX335" s="227"/>
      <c r="FY335" s="227"/>
      <c r="FZ335" s="227"/>
      <c r="GA335" s="227"/>
      <c r="GB335" s="227"/>
      <c r="GC335" s="227"/>
      <c r="GD335" s="227"/>
      <c r="GE335" s="227"/>
      <c r="GF335" s="227"/>
      <c r="GG335" s="227"/>
      <c r="GH335" s="227"/>
      <c r="GI335" s="227"/>
      <c r="GJ335" s="227"/>
      <c r="GK335" s="227"/>
      <c r="GL335" s="227"/>
      <c r="GM335" s="227"/>
      <c r="GN335" s="227"/>
      <c r="GO335" s="227"/>
      <c r="GP335" s="227"/>
      <c r="GQ335" s="227"/>
      <c r="GR335" s="227"/>
      <c r="GS335" s="227"/>
      <c r="GT335" s="227"/>
      <c r="GU335" s="227"/>
      <c r="GV335" s="227"/>
      <c r="GW335" s="227"/>
      <c r="GX335" s="227"/>
      <c r="GY335" s="227"/>
      <c r="GZ335" s="227"/>
      <c r="HA335" s="227"/>
      <c r="HB335" s="227"/>
      <c r="HC335" s="227"/>
      <c r="HD335" s="227"/>
      <c r="HE335" s="227"/>
      <c r="HF335" s="227"/>
      <c r="HG335" s="227"/>
      <c r="HH335" s="227"/>
      <c r="HI335" s="227"/>
      <c r="HJ335" s="227"/>
      <c r="HK335" s="227"/>
      <c r="HL335" s="227"/>
      <c r="HM335" s="227"/>
      <c r="HN335" s="227"/>
      <c r="HO335" s="227"/>
      <c r="HP335" s="227"/>
      <c r="HQ335" s="227"/>
      <c r="HR335" s="227"/>
      <c r="HS335" s="227"/>
      <c r="HT335" s="227"/>
      <c r="HU335" s="227"/>
      <c r="HV335" s="227"/>
      <c r="HW335" s="227"/>
      <c r="HX335" s="227"/>
      <c r="HY335" s="227"/>
      <c r="HZ335" s="227"/>
      <c r="IA335" s="227"/>
      <c r="IB335" s="227"/>
      <c r="IC335" s="227"/>
      <c r="ID335" s="227"/>
      <c r="IE335" s="227"/>
      <c r="IF335" s="227"/>
      <c r="IG335" s="227"/>
      <c r="IH335" s="227"/>
      <c r="II335" s="227"/>
      <c r="IJ335" s="227"/>
      <c r="IK335" s="227"/>
      <c r="IL335" s="227"/>
      <c r="IM335" s="227"/>
      <c r="IN335" s="227"/>
      <c r="IO335" s="227"/>
      <c r="IP335" s="227"/>
      <c r="IQ335" s="227"/>
      <c r="IR335" s="227"/>
      <c r="IS335" s="227"/>
      <c r="IT335" s="227"/>
      <c r="IU335" s="227"/>
      <c r="IV335" s="227"/>
      <c r="IW335" s="227"/>
      <c r="IX335" s="227"/>
      <c r="IY335" s="227"/>
      <c r="IZ335" s="227"/>
      <c r="JA335" s="227"/>
      <c r="JB335" s="227"/>
      <c r="JC335" s="227"/>
      <c r="JD335" s="227"/>
      <c r="JE335" s="227"/>
      <c r="JF335" s="227"/>
      <c r="JG335" s="227"/>
      <c r="JH335" s="227"/>
      <c r="JI335" s="227"/>
      <c r="JJ335" s="227"/>
      <c r="JK335" s="227"/>
      <c r="JL335" s="227"/>
      <c r="JM335" s="227"/>
      <c r="JN335" s="227"/>
      <c r="JO335" s="227"/>
      <c r="JP335" s="227"/>
      <c r="JQ335" s="227"/>
      <c r="JR335" s="227"/>
      <c r="JS335" s="227"/>
      <c r="JT335" s="227"/>
      <c r="JU335" s="227"/>
      <c r="JV335" s="227"/>
      <c r="JW335" s="227"/>
      <c r="JX335" s="227"/>
      <c r="JY335" s="227"/>
      <c r="JZ335" s="227"/>
      <c r="KA335" s="227"/>
      <c r="KB335" s="227"/>
      <c r="KC335" s="227"/>
      <c r="KD335" s="227"/>
      <c r="KE335" s="227"/>
      <c r="KF335" s="227"/>
      <c r="KG335" s="227"/>
      <c r="KH335" s="227"/>
      <c r="KI335" s="227"/>
      <c r="KJ335" s="227"/>
      <c r="KK335" s="227"/>
      <c r="KL335" s="227"/>
      <c r="KM335" s="227"/>
      <c r="KN335" s="227"/>
      <c r="KO335" s="227"/>
      <c r="KP335" s="227"/>
      <c r="KQ335" s="227"/>
      <c r="KR335" s="227"/>
      <c r="KS335" s="227"/>
      <c r="KT335" s="227"/>
      <c r="KU335" s="227"/>
      <c r="KV335" s="227"/>
      <c r="KW335" s="479"/>
    </row>
    <row r="336" spans="1:309" s="226" customFormat="1" ht="21" customHeight="1" thickBot="1">
      <c r="A336" s="109"/>
      <c r="B336" s="112">
        <v>330</v>
      </c>
      <c r="C336" s="116"/>
      <c r="D336" s="136" t="str">
        <f t="shared" si="32"/>
        <v/>
      </c>
      <c r="E336" s="138" t="str">
        <f t="shared" si="34"/>
        <v/>
      </c>
      <c r="F336" s="138" t="str">
        <f t="shared" si="35"/>
        <v/>
      </c>
      <c r="G336" s="138" t="str">
        <f t="shared" si="36"/>
        <v/>
      </c>
      <c r="H336" s="138" t="str">
        <f t="shared" si="33"/>
        <v/>
      </c>
      <c r="I336" s="228"/>
      <c r="J336" s="228"/>
      <c r="K336" s="228"/>
      <c r="L336" s="228"/>
      <c r="M336" s="228"/>
      <c r="N336" s="228"/>
      <c r="O336" s="228"/>
      <c r="P336" s="228"/>
      <c r="Q336" s="228"/>
      <c r="R336" s="228"/>
      <c r="S336" s="228"/>
      <c r="T336" s="228"/>
      <c r="U336" s="228"/>
      <c r="V336" s="228"/>
      <c r="W336" s="228"/>
      <c r="X336" s="228"/>
      <c r="Y336" s="228"/>
      <c r="Z336" s="228"/>
      <c r="AA336" s="228"/>
      <c r="AB336" s="228"/>
      <c r="AC336" s="228"/>
      <c r="AD336" s="228"/>
      <c r="AE336" s="228"/>
      <c r="AF336" s="228"/>
      <c r="AG336" s="228"/>
      <c r="AH336" s="228"/>
      <c r="AI336" s="228"/>
      <c r="AJ336" s="228"/>
      <c r="AK336" s="228"/>
      <c r="AL336" s="228"/>
      <c r="AM336" s="228"/>
      <c r="AN336" s="228"/>
      <c r="AO336" s="228"/>
      <c r="AP336" s="228"/>
      <c r="AQ336" s="228"/>
      <c r="AR336" s="228"/>
      <c r="AS336" s="228"/>
      <c r="AT336" s="228"/>
      <c r="AU336" s="228"/>
      <c r="AV336" s="228"/>
      <c r="AW336" s="228"/>
      <c r="AX336" s="228"/>
      <c r="AY336" s="228"/>
      <c r="AZ336" s="228"/>
      <c r="BA336" s="228"/>
      <c r="BB336" s="228"/>
      <c r="BC336" s="228"/>
      <c r="BD336" s="228"/>
      <c r="BE336" s="228"/>
      <c r="BF336" s="228"/>
      <c r="BG336" s="228"/>
      <c r="BH336" s="228"/>
      <c r="BI336" s="228"/>
      <c r="BJ336" s="228"/>
      <c r="BK336" s="228"/>
      <c r="BL336" s="228"/>
      <c r="BM336" s="228"/>
      <c r="BN336" s="228"/>
      <c r="BO336" s="228"/>
      <c r="BP336" s="228"/>
      <c r="BQ336" s="228"/>
      <c r="BR336" s="228"/>
      <c r="BS336" s="228"/>
      <c r="BT336" s="228"/>
      <c r="BU336" s="228"/>
      <c r="BV336" s="228"/>
      <c r="BW336" s="228"/>
      <c r="BX336" s="228"/>
      <c r="BY336" s="228"/>
      <c r="BZ336" s="228"/>
      <c r="CA336" s="228"/>
      <c r="CB336" s="228"/>
      <c r="CC336" s="228"/>
      <c r="CD336" s="228"/>
      <c r="CE336" s="228"/>
      <c r="CF336" s="228"/>
      <c r="CG336" s="228"/>
      <c r="CH336" s="228"/>
      <c r="CI336" s="228"/>
      <c r="CJ336" s="228"/>
      <c r="CK336" s="228"/>
      <c r="CL336" s="228"/>
      <c r="CM336" s="228"/>
      <c r="CN336" s="228"/>
      <c r="CO336" s="228"/>
      <c r="CP336" s="228"/>
      <c r="CQ336" s="228"/>
      <c r="CR336" s="228"/>
      <c r="CS336" s="228"/>
      <c r="CT336" s="228"/>
      <c r="CU336" s="228"/>
      <c r="CV336" s="228"/>
      <c r="CW336" s="228"/>
      <c r="CX336" s="228"/>
      <c r="CY336" s="228"/>
      <c r="CZ336" s="228"/>
      <c r="DA336" s="228"/>
      <c r="DB336" s="228"/>
      <c r="DC336" s="228"/>
      <c r="DD336" s="228"/>
      <c r="DE336" s="228"/>
      <c r="DF336" s="228"/>
      <c r="DG336" s="228"/>
      <c r="DH336" s="228"/>
      <c r="DI336" s="228"/>
      <c r="DJ336" s="228"/>
      <c r="DK336" s="228"/>
      <c r="DL336" s="228"/>
      <c r="DM336" s="228"/>
      <c r="DN336" s="228"/>
      <c r="DO336" s="228"/>
      <c r="DP336" s="228"/>
      <c r="DQ336" s="228"/>
      <c r="DR336" s="228"/>
      <c r="DS336" s="228"/>
      <c r="DT336" s="228"/>
      <c r="DU336" s="228"/>
      <c r="DV336" s="228"/>
      <c r="DW336" s="228"/>
      <c r="DX336" s="228"/>
      <c r="DY336" s="228"/>
      <c r="DZ336" s="228"/>
      <c r="EA336" s="228"/>
      <c r="EB336" s="228"/>
      <c r="EC336" s="228"/>
      <c r="ED336" s="228"/>
      <c r="EE336" s="228"/>
      <c r="EF336" s="228"/>
      <c r="EG336" s="228"/>
      <c r="EH336" s="228"/>
      <c r="EI336" s="228"/>
      <c r="EJ336" s="228"/>
      <c r="EK336" s="228"/>
      <c r="EL336" s="228"/>
      <c r="EM336" s="228"/>
      <c r="EN336" s="228"/>
      <c r="EO336" s="228"/>
      <c r="EP336" s="228"/>
      <c r="EQ336" s="228"/>
      <c r="ER336" s="228"/>
      <c r="ES336" s="228"/>
      <c r="ET336" s="228"/>
      <c r="EU336" s="228"/>
      <c r="EV336" s="228"/>
      <c r="EW336" s="228"/>
      <c r="EX336" s="228"/>
      <c r="EY336" s="228"/>
      <c r="EZ336" s="228"/>
      <c r="FA336" s="228"/>
      <c r="FB336" s="228"/>
      <c r="FC336" s="228"/>
      <c r="FD336" s="228"/>
      <c r="FE336" s="228"/>
      <c r="FF336" s="228"/>
      <c r="FG336" s="228"/>
      <c r="FH336" s="228"/>
      <c r="FI336" s="228"/>
      <c r="FJ336" s="228"/>
      <c r="FK336" s="228"/>
      <c r="FL336" s="228"/>
      <c r="FM336" s="228"/>
      <c r="FN336" s="228"/>
      <c r="FO336" s="228"/>
      <c r="FP336" s="228"/>
      <c r="FQ336" s="228"/>
      <c r="FR336" s="228"/>
      <c r="FS336" s="228"/>
      <c r="FT336" s="228"/>
      <c r="FU336" s="228"/>
      <c r="FV336" s="228"/>
      <c r="FW336" s="228"/>
      <c r="FX336" s="228"/>
      <c r="FY336" s="228"/>
      <c r="FZ336" s="228"/>
      <c r="GA336" s="228"/>
      <c r="GB336" s="228"/>
      <c r="GC336" s="228"/>
      <c r="GD336" s="228"/>
      <c r="GE336" s="228"/>
      <c r="GF336" s="228"/>
      <c r="GG336" s="228"/>
      <c r="GH336" s="228"/>
      <c r="GI336" s="228"/>
      <c r="GJ336" s="228"/>
      <c r="GK336" s="228"/>
      <c r="GL336" s="228"/>
      <c r="GM336" s="228"/>
      <c r="GN336" s="228"/>
      <c r="GO336" s="228"/>
      <c r="GP336" s="228"/>
      <c r="GQ336" s="228"/>
      <c r="GR336" s="228"/>
      <c r="GS336" s="228"/>
      <c r="GT336" s="228"/>
      <c r="GU336" s="228"/>
      <c r="GV336" s="228"/>
      <c r="GW336" s="228"/>
      <c r="GX336" s="228"/>
      <c r="GY336" s="228"/>
      <c r="GZ336" s="228"/>
      <c r="HA336" s="228"/>
      <c r="HB336" s="228"/>
      <c r="HC336" s="228"/>
      <c r="HD336" s="228"/>
      <c r="HE336" s="228"/>
      <c r="HF336" s="228"/>
      <c r="HG336" s="228"/>
      <c r="HH336" s="228"/>
      <c r="HI336" s="228"/>
      <c r="HJ336" s="228"/>
      <c r="HK336" s="228"/>
      <c r="HL336" s="228"/>
      <c r="HM336" s="228"/>
      <c r="HN336" s="228"/>
      <c r="HO336" s="228"/>
      <c r="HP336" s="228"/>
      <c r="HQ336" s="228"/>
      <c r="HR336" s="228"/>
      <c r="HS336" s="228"/>
      <c r="HT336" s="228"/>
      <c r="HU336" s="228"/>
      <c r="HV336" s="228"/>
      <c r="HW336" s="228"/>
      <c r="HX336" s="228"/>
      <c r="HY336" s="228"/>
      <c r="HZ336" s="228"/>
      <c r="IA336" s="228"/>
      <c r="IB336" s="228"/>
      <c r="IC336" s="228"/>
      <c r="ID336" s="228"/>
      <c r="IE336" s="228"/>
      <c r="IF336" s="228"/>
      <c r="IG336" s="228"/>
      <c r="IH336" s="228"/>
      <c r="II336" s="228"/>
      <c r="IJ336" s="228"/>
      <c r="IK336" s="228"/>
      <c r="IL336" s="228"/>
      <c r="IM336" s="228"/>
      <c r="IN336" s="228"/>
      <c r="IO336" s="228"/>
      <c r="IP336" s="228"/>
      <c r="IQ336" s="228"/>
      <c r="IR336" s="228"/>
      <c r="IS336" s="228"/>
      <c r="IT336" s="228"/>
      <c r="IU336" s="228"/>
      <c r="IV336" s="228"/>
      <c r="IW336" s="228"/>
      <c r="IX336" s="228"/>
      <c r="IY336" s="228"/>
      <c r="IZ336" s="228"/>
      <c r="JA336" s="228"/>
      <c r="JB336" s="228"/>
      <c r="JC336" s="228"/>
      <c r="JD336" s="228"/>
      <c r="JE336" s="228"/>
      <c r="JF336" s="228"/>
      <c r="JG336" s="228"/>
      <c r="JH336" s="228"/>
      <c r="JI336" s="228"/>
      <c r="JJ336" s="228"/>
      <c r="JK336" s="228"/>
      <c r="JL336" s="228"/>
      <c r="JM336" s="228"/>
      <c r="JN336" s="228"/>
      <c r="JO336" s="228"/>
      <c r="JP336" s="228"/>
      <c r="JQ336" s="228"/>
      <c r="JR336" s="228"/>
      <c r="JS336" s="228"/>
      <c r="JT336" s="228"/>
      <c r="JU336" s="228"/>
      <c r="JV336" s="228"/>
      <c r="JW336" s="228"/>
      <c r="JX336" s="228"/>
      <c r="JY336" s="228"/>
      <c r="JZ336" s="228"/>
      <c r="KA336" s="228"/>
      <c r="KB336" s="228"/>
      <c r="KC336" s="228"/>
      <c r="KD336" s="228"/>
      <c r="KE336" s="228"/>
      <c r="KF336" s="228"/>
      <c r="KG336" s="228"/>
      <c r="KH336" s="228"/>
      <c r="KI336" s="228"/>
      <c r="KJ336" s="228"/>
      <c r="KK336" s="228"/>
      <c r="KL336" s="228"/>
      <c r="KM336" s="228"/>
      <c r="KN336" s="228"/>
      <c r="KO336" s="228"/>
      <c r="KP336" s="228"/>
      <c r="KQ336" s="228"/>
      <c r="KR336" s="228"/>
      <c r="KS336" s="228"/>
      <c r="KT336" s="228"/>
      <c r="KU336" s="228"/>
      <c r="KV336" s="228"/>
      <c r="KW336" s="479"/>
    </row>
    <row r="337" spans="1:309" s="226" customFormat="1" ht="21" customHeight="1">
      <c r="A337" s="109"/>
      <c r="B337" s="112">
        <v>331</v>
      </c>
      <c r="C337" s="53"/>
      <c r="D337" s="132" t="str">
        <f t="shared" si="32"/>
        <v/>
      </c>
      <c r="E337" s="132" t="str">
        <f t="shared" si="34"/>
        <v/>
      </c>
      <c r="F337" s="132" t="str">
        <f t="shared" si="35"/>
        <v/>
      </c>
      <c r="G337" s="132" t="str">
        <f t="shared" si="36"/>
        <v/>
      </c>
      <c r="H337" s="213" t="str">
        <f t="shared" si="33"/>
        <v/>
      </c>
      <c r="I337" s="227"/>
      <c r="J337" s="227"/>
      <c r="K337" s="227"/>
      <c r="L337" s="227"/>
      <c r="M337" s="227"/>
      <c r="N337" s="227"/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27"/>
      <c r="Z337" s="227"/>
      <c r="AA337" s="227"/>
      <c r="AB337" s="227"/>
      <c r="AC337" s="227"/>
      <c r="AD337" s="227"/>
      <c r="AE337" s="227"/>
      <c r="AF337" s="227"/>
      <c r="AG337" s="227"/>
      <c r="AH337" s="227"/>
      <c r="AI337" s="227"/>
      <c r="AJ337" s="227"/>
      <c r="AK337" s="227"/>
      <c r="AL337" s="227"/>
      <c r="AM337" s="227"/>
      <c r="AN337" s="227"/>
      <c r="AO337" s="227"/>
      <c r="AP337" s="227"/>
      <c r="AQ337" s="227"/>
      <c r="AR337" s="227"/>
      <c r="AS337" s="227"/>
      <c r="AT337" s="227"/>
      <c r="AU337" s="227"/>
      <c r="AV337" s="227"/>
      <c r="AW337" s="227"/>
      <c r="AX337" s="227"/>
      <c r="AY337" s="227"/>
      <c r="AZ337" s="227"/>
      <c r="BA337" s="227"/>
      <c r="BB337" s="227"/>
      <c r="BC337" s="227"/>
      <c r="BD337" s="227"/>
      <c r="BE337" s="227"/>
      <c r="BF337" s="227"/>
      <c r="BG337" s="227"/>
      <c r="BH337" s="227"/>
      <c r="BI337" s="227"/>
      <c r="BJ337" s="227"/>
      <c r="BK337" s="227"/>
      <c r="BL337" s="227"/>
      <c r="BM337" s="227"/>
      <c r="BN337" s="227"/>
      <c r="BO337" s="227"/>
      <c r="BP337" s="227"/>
      <c r="BQ337" s="227"/>
      <c r="BR337" s="227"/>
      <c r="BS337" s="227"/>
      <c r="BT337" s="227"/>
      <c r="BU337" s="227"/>
      <c r="BV337" s="227"/>
      <c r="BW337" s="227"/>
      <c r="BX337" s="227"/>
      <c r="BY337" s="227"/>
      <c r="BZ337" s="227"/>
      <c r="CA337" s="227"/>
      <c r="CB337" s="227"/>
      <c r="CC337" s="227"/>
      <c r="CD337" s="227"/>
      <c r="CE337" s="227"/>
      <c r="CF337" s="227"/>
      <c r="CG337" s="227"/>
      <c r="CH337" s="227"/>
      <c r="CI337" s="227"/>
      <c r="CJ337" s="227"/>
      <c r="CK337" s="227"/>
      <c r="CL337" s="227"/>
      <c r="CM337" s="227"/>
      <c r="CN337" s="227"/>
      <c r="CO337" s="227"/>
      <c r="CP337" s="227"/>
      <c r="CQ337" s="227"/>
      <c r="CR337" s="227"/>
      <c r="CS337" s="227"/>
      <c r="CT337" s="227"/>
      <c r="CU337" s="227"/>
      <c r="CV337" s="227"/>
      <c r="CW337" s="227"/>
      <c r="CX337" s="227"/>
      <c r="CY337" s="227"/>
      <c r="CZ337" s="227"/>
      <c r="DA337" s="227"/>
      <c r="DB337" s="227"/>
      <c r="DC337" s="227"/>
      <c r="DD337" s="227"/>
      <c r="DE337" s="227"/>
      <c r="DF337" s="227"/>
      <c r="DG337" s="227"/>
      <c r="DH337" s="227"/>
      <c r="DI337" s="227"/>
      <c r="DJ337" s="227"/>
      <c r="DK337" s="227"/>
      <c r="DL337" s="227"/>
      <c r="DM337" s="227"/>
      <c r="DN337" s="227"/>
      <c r="DO337" s="227"/>
      <c r="DP337" s="227"/>
      <c r="DQ337" s="227"/>
      <c r="DR337" s="227"/>
      <c r="DS337" s="227"/>
      <c r="DT337" s="227"/>
      <c r="DU337" s="227"/>
      <c r="DV337" s="227"/>
      <c r="DW337" s="227"/>
      <c r="DX337" s="227"/>
      <c r="DY337" s="227"/>
      <c r="DZ337" s="227"/>
      <c r="EA337" s="227"/>
      <c r="EB337" s="227"/>
      <c r="EC337" s="227"/>
      <c r="ED337" s="227"/>
      <c r="EE337" s="227"/>
      <c r="EF337" s="227"/>
      <c r="EG337" s="227"/>
      <c r="EH337" s="227"/>
      <c r="EI337" s="227"/>
      <c r="EJ337" s="227"/>
      <c r="EK337" s="227"/>
      <c r="EL337" s="227"/>
      <c r="EM337" s="227"/>
      <c r="EN337" s="227"/>
      <c r="EO337" s="227"/>
      <c r="EP337" s="227"/>
      <c r="EQ337" s="227"/>
      <c r="ER337" s="227"/>
      <c r="ES337" s="227"/>
      <c r="ET337" s="227"/>
      <c r="EU337" s="227"/>
      <c r="EV337" s="227"/>
      <c r="EW337" s="227"/>
      <c r="EX337" s="227"/>
      <c r="EY337" s="227"/>
      <c r="EZ337" s="227"/>
      <c r="FA337" s="227"/>
      <c r="FB337" s="227"/>
      <c r="FC337" s="227"/>
      <c r="FD337" s="227"/>
      <c r="FE337" s="227"/>
      <c r="FF337" s="227"/>
      <c r="FG337" s="227"/>
      <c r="FH337" s="227"/>
      <c r="FI337" s="227"/>
      <c r="FJ337" s="227"/>
      <c r="FK337" s="227"/>
      <c r="FL337" s="227"/>
      <c r="FM337" s="227"/>
      <c r="FN337" s="227"/>
      <c r="FO337" s="227"/>
      <c r="FP337" s="227"/>
      <c r="FQ337" s="227"/>
      <c r="FR337" s="227"/>
      <c r="FS337" s="227"/>
      <c r="FT337" s="227"/>
      <c r="FU337" s="227"/>
      <c r="FV337" s="227"/>
      <c r="FW337" s="227"/>
      <c r="FX337" s="227"/>
      <c r="FY337" s="227"/>
      <c r="FZ337" s="227"/>
      <c r="GA337" s="227"/>
      <c r="GB337" s="227"/>
      <c r="GC337" s="227"/>
      <c r="GD337" s="227"/>
      <c r="GE337" s="227"/>
      <c r="GF337" s="227"/>
      <c r="GG337" s="227"/>
      <c r="GH337" s="227"/>
      <c r="GI337" s="227"/>
      <c r="GJ337" s="227"/>
      <c r="GK337" s="227"/>
      <c r="GL337" s="227"/>
      <c r="GM337" s="227"/>
      <c r="GN337" s="227"/>
      <c r="GO337" s="227"/>
      <c r="GP337" s="227"/>
      <c r="GQ337" s="227"/>
      <c r="GR337" s="227"/>
      <c r="GS337" s="227"/>
      <c r="GT337" s="227"/>
      <c r="GU337" s="227"/>
      <c r="GV337" s="227"/>
      <c r="GW337" s="227"/>
      <c r="GX337" s="227"/>
      <c r="GY337" s="227"/>
      <c r="GZ337" s="227"/>
      <c r="HA337" s="227"/>
      <c r="HB337" s="227"/>
      <c r="HC337" s="227"/>
      <c r="HD337" s="227"/>
      <c r="HE337" s="227"/>
      <c r="HF337" s="227"/>
      <c r="HG337" s="227"/>
      <c r="HH337" s="227"/>
      <c r="HI337" s="227"/>
      <c r="HJ337" s="227"/>
      <c r="HK337" s="227"/>
      <c r="HL337" s="227"/>
      <c r="HM337" s="227"/>
      <c r="HN337" s="227"/>
      <c r="HO337" s="227"/>
      <c r="HP337" s="227"/>
      <c r="HQ337" s="227"/>
      <c r="HR337" s="227"/>
      <c r="HS337" s="227"/>
      <c r="HT337" s="227"/>
      <c r="HU337" s="227"/>
      <c r="HV337" s="227"/>
      <c r="HW337" s="227"/>
      <c r="HX337" s="227"/>
      <c r="HY337" s="227"/>
      <c r="HZ337" s="227"/>
      <c r="IA337" s="227"/>
      <c r="IB337" s="227"/>
      <c r="IC337" s="227"/>
      <c r="ID337" s="227"/>
      <c r="IE337" s="227"/>
      <c r="IF337" s="227"/>
      <c r="IG337" s="227"/>
      <c r="IH337" s="227"/>
      <c r="II337" s="227"/>
      <c r="IJ337" s="227"/>
      <c r="IK337" s="227"/>
      <c r="IL337" s="227"/>
      <c r="IM337" s="227"/>
      <c r="IN337" s="227"/>
      <c r="IO337" s="227"/>
      <c r="IP337" s="227"/>
      <c r="IQ337" s="227"/>
      <c r="IR337" s="227"/>
      <c r="IS337" s="227"/>
      <c r="IT337" s="227"/>
      <c r="IU337" s="227"/>
      <c r="IV337" s="227"/>
      <c r="IW337" s="227"/>
      <c r="IX337" s="227"/>
      <c r="IY337" s="227"/>
      <c r="IZ337" s="227"/>
      <c r="JA337" s="227"/>
      <c r="JB337" s="227"/>
      <c r="JC337" s="227"/>
      <c r="JD337" s="227"/>
      <c r="JE337" s="227"/>
      <c r="JF337" s="227"/>
      <c r="JG337" s="227"/>
      <c r="JH337" s="227"/>
      <c r="JI337" s="227"/>
      <c r="JJ337" s="227"/>
      <c r="JK337" s="227"/>
      <c r="JL337" s="227"/>
      <c r="JM337" s="227"/>
      <c r="JN337" s="227"/>
      <c r="JO337" s="227"/>
      <c r="JP337" s="227"/>
      <c r="JQ337" s="227"/>
      <c r="JR337" s="227"/>
      <c r="JS337" s="227"/>
      <c r="JT337" s="227"/>
      <c r="JU337" s="227"/>
      <c r="JV337" s="227"/>
      <c r="JW337" s="227"/>
      <c r="JX337" s="227"/>
      <c r="JY337" s="227"/>
      <c r="JZ337" s="227"/>
      <c r="KA337" s="227"/>
      <c r="KB337" s="227"/>
      <c r="KC337" s="227"/>
      <c r="KD337" s="227"/>
      <c r="KE337" s="227"/>
      <c r="KF337" s="227"/>
      <c r="KG337" s="227"/>
      <c r="KH337" s="227"/>
      <c r="KI337" s="227"/>
      <c r="KJ337" s="227"/>
      <c r="KK337" s="227"/>
      <c r="KL337" s="227"/>
      <c r="KM337" s="227"/>
      <c r="KN337" s="227"/>
      <c r="KO337" s="227"/>
      <c r="KP337" s="227"/>
      <c r="KQ337" s="227"/>
      <c r="KR337" s="227"/>
      <c r="KS337" s="227"/>
      <c r="KT337" s="227"/>
      <c r="KU337" s="227"/>
      <c r="KV337" s="227"/>
      <c r="KW337" s="479"/>
    </row>
    <row r="338" spans="1:309" s="226" customFormat="1" ht="21" customHeight="1" thickBot="1">
      <c r="A338" s="109"/>
      <c r="B338" s="112">
        <v>332</v>
      </c>
      <c r="C338" s="116"/>
      <c r="D338" s="136" t="str">
        <f t="shared" si="32"/>
        <v/>
      </c>
      <c r="E338" s="138" t="str">
        <f t="shared" si="34"/>
        <v/>
      </c>
      <c r="F338" s="138" t="str">
        <f t="shared" si="35"/>
        <v/>
      </c>
      <c r="G338" s="138" t="str">
        <f t="shared" si="36"/>
        <v/>
      </c>
      <c r="H338" s="138" t="str">
        <f t="shared" si="33"/>
        <v/>
      </c>
      <c r="I338" s="228"/>
      <c r="J338" s="228"/>
      <c r="K338" s="228"/>
      <c r="L338" s="228"/>
      <c r="M338" s="228"/>
      <c r="N338" s="228"/>
      <c r="O338" s="228"/>
      <c r="P338" s="228"/>
      <c r="Q338" s="228"/>
      <c r="R338" s="228"/>
      <c r="S338" s="228"/>
      <c r="T338" s="228"/>
      <c r="U338" s="228"/>
      <c r="V338" s="228"/>
      <c r="W338" s="228"/>
      <c r="X338" s="228"/>
      <c r="Y338" s="228"/>
      <c r="Z338" s="228"/>
      <c r="AA338" s="228"/>
      <c r="AB338" s="228"/>
      <c r="AC338" s="228"/>
      <c r="AD338" s="228"/>
      <c r="AE338" s="228"/>
      <c r="AF338" s="228"/>
      <c r="AG338" s="228"/>
      <c r="AH338" s="228"/>
      <c r="AI338" s="228"/>
      <c r="AJ338" s="228"/>
      <c r="AK338" s="228"/>
      <c r="AL338" s="228"/>
      <c r="AM338" s="228"/>
      <c r="AN338" s="228"/>
      <c r="AO338" s="228"/>
      <c r="AP338" s="228"/>
      <c r="AQ338" s="228"/>
      <c r="AR338" s="228"/>
      <c r="AS338" s="228"/>
      <c r="AT338" s="228"/>
      <c r="AU338" s="228"/>
      <c r="AV338" s="228"/>
      <c r="AW338" s="228"/>
      <c r="AX338" s="228"/>
      <c r="AY338" s="228"/>
      <c r="AZ338" s="228"/>
      <c r="BA338" s="228"/>
      <c r="BB338" s="228"/>
      <c r="BC338" s="228"/>
      <c r="BD338" s="228"/>
      <c r="BE338" s="228"/>
      <c r="BF338" s="228"/>
      <c r="BG338" s="228"/>
      <c r="BH338" s="228"/>
      <c r="BI338" s="228"/>
      <c r="BJ338" s="228"/>
      <c r="BK338" s="228"/>
      <c r="BL338" s="228"/>
      <c r="BM338" s="228"/>
      <c r="BN338" s="228"/>
      <c r="BO338" s="228"/>
      <c r="BP338" s="228"/>
      <c r="BQ338" s="228"/>
      <c r="BR338" s="228"/>
      <c r="BS338" s="228"/>
      <c r="BT338" s="228"/>
      <c r="BU338" s="228"/>
      <c r="BV338" s="228"/>
      <c r="BW338" s="228"/>
      <c r="BX338" s="228"/>
      <c r="BY338" s="228"/>
      <c r="BZ338" s="228"/>
      <c r="CA338" s="228"/>
      <c r="CB338" s="228"/>
      <c r="CC338" s="228"/>
      <c r="CD338" s="228"/>
      <c r="CE338" s="228"/>
      <c r="CF338" s="228"/>
      <c r="CG338" s="228"/>
      <c r="CH338" s="228"/>
      <c r="CI338" s="228"/>
      <c r="CJ338" s="228"/>
      <c r="CK338" s="228"/>
      <c r="CL338" s="228"/>
      <c r="CM338" s="228"/>
      <c r="CN338" s="228"/>
      <c r="CO338" s="228"/>
      <c r="CP338" s="228"/>
      <c r="CQ338" s="228"/>
      <c r="CR338" s="228"/>
      <c r="CS338" s="228"/>
      <c r="CT338" s="228"/>
      <c r="CU338" s="228"/>
      <c r="CV338" s="228"/>
      <c r="CW338" s="228"/>
      <c r="CX338" s="228"/>
      <c r="CY338" s="228"/>
      <c r="CZ338" s="228"/>
      <c r="DA338" s="228"/>
      <c r="DB338" s="228"/>
      <c r="DC338" s="228"/>
      <c r="DD338" s="228"/>
      <c r="DE338" s="228"/>
      <c r="DF338" s="228"/>
      <c r="DG338" s="228"/>
      <c r="DH338" s="228"/>
      <c r="DI338" s="228"/>
      <c r="DJ338" s="228"/>
      <c r="DK338" s="228"/>
      <c r="DL338" s="228"/>
      <c r="DM338" s="228"/>
      <c r="DN338" s="228"/>
      <c r="DO338" s="228"/>
      <c r="DP338" s="228"/>
      <c r="DQ338" s="228"/>
      <c r="DR338" s="228"/>
      <c r="DS338" s="228"/>
      <c r="DT338" s="228"/>
      <c r="DU338" s="228"/>
      <c r="DV338" s="228"/>
      <c r="DW338" s="228"/>
      <c r="DX338" s="228"/>
      <c r="DY338" s="228"/>
      <c r="DZ338" s="228"/>
      <c r="EA338" s="228"/>
      <c r="EB338" s="228"/>
      <c r="EC338" s="228"/>
      <c r="ED338" s="228"/>
      <c r="EE338" s="228"/>
      <c r="EF338" s="228"/>
      <c r="EG338" s="228"/>
      <c r="EH338" s="228"/>
      <c r="EI338" s="228"/>
      <c r="EJ338" s="228"/>
      <c r="EK338" s="228"/>
      <c r="EL338" s="228"/>
      <c r="EM338" s="228"/>
      <c r="EN338" s="228"/>
      <c r="EO338" s="228"/>
      <c r="EP338" s="228"/>
      <c r="EQ338" s="228"/>
      <c r="ER338" s="228"/>
      <c r="ES338" s="228"/>
      <c r="ET338" s="228"/>
      <c r="EU338" s="228"/>
      <c r="EV338" s="228"/>
      <c r="EW338" s="228"/>
      <c r="EX338" s="228"/>
      <c r="EY338" s="228"/>
      <c r="EZ338" s="228"/>
      <c r="FA338" s="228"/>
      <c r="FB338" s="228"/>
      <c r="FC338" s="228"/>
      <c r="FD338" s="228"/>
      <c r="FE338" s="228"/>
      <c r="FF338" s="228"/>
      <c r="FG338" s="228"/>
      <c r="FH338" s="228"/>
      <c r="FI338" s="228"/>
      <c r="FJ338" s="228"/>
      <c r="FK338" s="228"/>
      <c r="FL338" s="228"/>
      <c r="FM338" s="228"/>
      <c r="FN338" s="228"/>
      <c r="FO338" s="228"/>
      <c r="FP338" s="228"/>
      <c r="FQ338" s="228"/>
      <c r="FR338" s="228"/>
      <c r="FS338" s="228"/>
      <c r="FT338" s="228"/>
      <c r="FU338" s="228"/>
      <c r="FV338" s="228"/>
      <c r="FW338" s="228"/>
      <c r="FX338" s="228"/>
      <c r="FY338" s="228"/>
      <c r="FZ338" s="228"/>
      <c r="GA338" s="228"/>
      <c r="GB338" s="228"/>
      <c r="GC338" s="228"/>
      <c r="GD338" s="228"/>
      <c r="GE338" s="228"/>
      <c r="GF338" s="228"/>
      <c r="GG338" s="228"/>
      <c r="GH338" s="228"/>
      <c r="GI338" s="228"/>
      <c r="GJ338" s="228"/>
      <c r="GK338" s="228"/>
      <c r="GL338" s="228"/>
      <c r="GM338" s="228"/>
      <c r="GN338" s="228"/>
      <c r="GO338" s="228"/>
      <c r="GP338" s="228"/>
      <c r="GQ338" s="228"/>
      <c r="GR338" s="228"/>
      <c r="GS338" s="228"/>
      <c r="GT338" s="228"/>
      <c r="GU338" s="228"/>
      <c r="GV338" s="228"/>
      <c r="GW338" s="228"/>
      <c r="GX338" s="228"/>
      <c r="GY338" s="228"/>
      <c r="GZ338" s="228"/>
      <c r="HA338" s="228"/>
      <c r="HB338" s="228"/>
      <c r="HC338" s="228"/>
      <c r="HD338" s="228"/>
      <c r="HE338" s="228"/>
      <c r="HF338" s="228"/>
      <c r="HG338" s="228"/>
      <c r="HH338" s="228"/>
      <c r="HI338" s="228"/>
      <c r="HJ338" s="228"/>
      <c r="HK338" s="228"/>
      <c r="HL338" s="228"/>
      <c r="HM338" s="228"/>
      <c r="HN338" s="228"/>
      <c r="HO338" s="228"/>
      <c r="HP338" s="228"/>
      <c r="HQ338" s="228"/>
      <c r="HR338" s="228"/>
      <c r="HS338" s="228"/>
      <c r="HT338" s="228"/>
      <c r="HU338" s="228"/>
      <c r="HV338" s="228"/>
      <c r="HW338" s="228"/>
      <c r="HX338" s="228"/>
      <c r="HY338" s="228"/>
      <c r="HZ338" s="228"/>
      <c r="IA338" s="228"/>
      <c r="IB338" s="228"/>
      <c r="IC338" s="228"/>
      <c r="ID338" s="228"/>
      <c r="IE338" s="228"/>
      <c r="IF338" s="228"/>
      <c r="IG338" s="228"/>
      <c r="IH338" s="228"/>
      <c r="II338" s="228"/>
      <c r="IJ338" s="228"/>
      <c r="IK338" s="228"/>
      <c r="IL338" s="228"/>
      <c r="IM338" s="228"/>
      <c r="IN338" s="228"/>
      <c r="IO338" s="228"/>
      <c r="IP338" s="228"/>
      <c r="IQ338" s="228"/>
      <c r="IR338" s="228"/>
      <c r="IS338" s="228"/>
      <c r="IT338" s="228"/>
      <c r="IU338" s="228"/>
      <c r="IV338" s="228"/>
      <c r="IW338" s="228"/>
      <c r="IX338" s="228"/>
      <c r="IY338" s="228"/>
      <c r="IZ338" s="228"/>
      <c r="JA338" s="228"/>
      <c r="JB338" s="228"/>
      <c r="JC338" s="228"/>
      <c r="JD338" s="228"/>
      <c r="JE338" s="228"/>
      <c r="JF338" s="228"/>
      <c r="JG338" s="228"/>
      <c r="JH338" s="228"/>
      <c r="JI338" s="228"/>
      <c r="JJ338" s="228"/>
      <c r="JK338" s="228"/>
      <c r="JL338" s="228"/>
      <c r="JM338" s="228"/>
      <c r="JN338" s="228"/>
      <c r="JO338" s="228"/>
      <c r="JP338" s="228"/>
      <c r="JQ338" s="228"/>
      <c r="JR338" s="228"/>
      <c r="JS338" s="228"/>
      <c r="JT338" s="228"/>
      <c r="JU338" s="228"/>
      <c r="JV338" s="228"/>
      <c r="JW338" s="228"/>
      <c r="JX338" s="228"/>
      <c r="JY338" s="228"/>
      <c r="JZ338" s="228"/>
      <c r="KA338" s="228"/>
      <c r="KB338" s="228"/>
      <c r="KC338" s="228"/>
      <c r="KD338" s="228"/>
      <c r="KE338" s="228"/>
      <c r="KF338" s="228"/>
      <c r="KG338" s="228"/>
      <c r="KH338" s="228"/>
      <c r="KI338" s="228"/>
      <c r="KJ338" s="228"/>
      <c r="KK338" s="228"/>
      <c r="KL338" s="228"/>
      <c r="KM338" s="228"/>
      <c r="KN338" s="228"/>
      <c r="KO338" s="228"/>
      <c r="KP338" s="228"/>
      <c r="KQ338" s="228"/>
      <c r="KR338" s="228"/>
      <c r="KS338" s="228"/>
      <c r="KT338" s="228"/>
      <c r="KU338" s="228"/>
      <c r="KV338" s="228"/>
      <c r="KW338" s="479"/>
    </row>
    <row r="339" spans="1:309" s="226" customFormat="1" ht="21" customHeight="1">
      <c r="A339" s="109"/>
      <c r="B339" s="112">
        <v>333</v>
      </c>
      <c r="C339" s="53"/>
      <c r="D339" s="132" t="str">
        <f t="shared" si="32"/>
        <v/>
      </c>
      <c r="E339" s="132" t="str">
        <f t="shared" si="34"/>
        <v/>
      </c>
      <c r="F339" s="132" t="str">
        <f t="shared" si="35"/>
        <v/>
      </c>
      <c r="G339" s="132" t="str">
        <f t="shared" si="36"/>
        <v/>
      </c>
      <c r="H339" s="213" t="str">
        <f t="shared" si="33"/>
        <v/>
      </c>
      <c r="I339" s="227"/>
      <c r="J339" s="227"/>
      <c r="K339" s="227"/>
      <c r="L339" s="227"/>
      <c r="M339" s="227"/>
      <c r="N339" s="227"/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27"/>
      <c r="Z339" s="227"/>
      <c r="AA339" s="227"/>
      <c r="AB339" s="227"/>
      <c r="AC339" s="227"/>
      <c r="AD339" s="227"/>
      <c r="AE339" s="227"/>
      <c r="AF339" s="227"/>
      <c r="AG339" s="227"/>
      <c r="AH339" s="227"/>
      <c r="AI339" s="227"/>
      <c r="AJ339" s="227"/>
      <c r="AK339" s="227"/>
      <c r="AL339" s="227"/>
      <c r="AM339" s="227"/>
      <c r="AN339" s="227"/>
      <c r="AO339" s="227"/>
      <c r="AP339" s="227"/>
      <c r="AQ339" s="227"/>
      <c r="AR339" s="227"/>
      <c r="AS339" s="227"/>
      <c r="AT339" s="227"/>
      <c r="AU339" s="227"/>
      <c r="AV339" s="227"/>
      <c r="AW339" s="227"/>
      <c r="AX339" s="227"/>
      <c r="AY339" s="227"/>
      <c r="AZ339" s="227"/>
      <c r="BA339" s="227"/>
      <c r="BB339" s="227"/>
      <c r="BC339" s="227"/>
      <c r="BD339" s="227"/>
      <c r="BE339" s="227"/>
      <c r="BF339" s="227"/>
      <c r="BG339" s="227"/>
      <c r="BH339" s="227"/>
      <c r="BI339" s="227"/>
      <c r="BJ339" s="227"/>
      <c r="BK339" s="227"/>
      <c r="BL339" s="227"/>
      <c r="BM339" s="227"/>
      <c r="BN339" s="227"/>
      <c r="BO339" s="227"/>
      <c r="BP339" s="227"/>
      <c r="BQ339" s="227"/>
      <c r="BR339" s="227"/>
      <c r="BS339" s="227"/>
      <c r="BT339" s="227"/>
      <c r="BU339" s="227"/>
      <c r="BV339" s="227"/>
      <c r="BW339" s="227"/>
      <c r="BX339" s="227"/>
      <c r="BY339" s="227"/>
      <c r="BZ339" s="227"/>
      <c r="CA339" s="227"/>
      <c r="CB339" s="227"/>
      <c r="CC339" s="227"/>
      <c r="CD339" s="227"/>
      <c r="CE339" s="227"/>
      <c r="CF339" s="227"/>
      <c r="CG339" s="227"/>
      <c r="CH339" s="227"/>
      <c r="CI339" s="227"/>
      <c r="CJ339" s="227"/>
      <c r="CK339" s="227"/>
      <c r="CL339" s="227"/>
      <c r="CM339" s="227"/>
      <c r="CN339" s="227"/>
      <c r="CO339" s="227"/>
      <c r="CP339" s="227"/>
      <c r="CQ339" s="227"/>
      <c r="CR339" s="227"/>
      <c r="CS339" s="227"/>
      <c r="CT339" s="227"/>
      <c r="CU339" s="227"/>
      <c r="CV339" s="227"/>
      <c r="CW339" s="227"/>
      <c r="CX339" s="227"/>
      <c r="CY339" s="227"/>
      <c r="CZ339" s="227"/>
      <c r="DA339" s="227"/>
      <c r="DB339" s="227"/>
      <c r="DC339" s="227"/>
      <c r="DD339" s="227"/>
      <c r="DE339" s="227"/>
      <c r="DF339" s="227"/>
      <c r="DG339" s="227"/>
      <c r="DH339" s="227"/>
      <c r="DI339" s="227"/>
      <c r="DJ339" s="227"/>
      <c r="DK339" s="227"/>
      <c r="DL339" s="227"/>
      <c r="DM339" s="227"/>
      <c r="DN339" s="227"/>
      <c r="DO339" s="227"/>
      <c r="DP339" s="227"/>
      <c r="DQ339" s="227"/>
      <c r="DR339" s="227"/>
      <c r="DS339" s="227"/>
      <c r="DT339" s="227"/>
      <c r="DU339" s="227"/>
      <c r="DV339" s="227"/>
      <c r="DW339" s="227"/>
      <c r="DX339" s="227"/>
      <c r="DY339" s="227"/>
      <c r="DZ339" s="227"/>
      <c r="EA339" s="227"/>
      <c r="EB339" s="227"/>
      <c r="EC339" s="227"/>
      <c r="ED339" s="227"/>
      <c r="EE339" s="227"/>
      <c r="EF339" s="227"/>
      <c r="EG339" s="227"/>
      <c r="EH339" s="227"/>
      <c r="EI339" s="227"/>
      <c r="EJ339" s="227"/>
      <c r="EK339" s="227"/>
      <c r="EL339" s="227"/>
      <c r="EM339" s="227"/>
      <c r="EN339" s="227"/>
      <c r="EO339" s="227"/>
      <c r="EP339" s="227"/>
      <c r="EQ339" s="227"/>
      <c r="ER339" s="227"/>
      <c r="ES339" s="227"/>
      <c r="ET339" s="227"/>
      <c r="EU339" s="227"/>
      <c r="EV339" s="227"/>
      <c r="EW339" s="227"/>
      <c r="EX339" s="227"/>
      <c r="EY339" s="227"/>
      <c r="EZ339" s="227"/>
      <c r="FA339" s="227"/>
      <c r="FB339" s="227"/>
      <c r="FC339" s="227"/>
      <c r="FD339" s="227"/>
      <c r="FE339" s="227"/>
      <c r="FF339" s="227"/>
      <c r="FG339" s="227"/>
      <c r="FH339" s="227"/>
      <c r="FI339" s="227"/>
      <c r="FJ339" s="227"/>
      <c r="FK339" s="227"/>
      <c r="FL339" s="227"/>
      <c r="FM339" s="227"/>
      <c r="FN339" s="227"/>
      <c r="FO339" s="227"/>
      <c r="FP339" s="227"/>
      <c r="FQ339" s="227"/>
      <c r="FR339" s="227"/>
      <c r="FS339" s="227"/>
      <c r="FT339" s="227"/>
      <c r="FU339" s="227"/>
      <c r="FV339" s="227"/>
      <c r="FW339" s="227"/>
      <c r="FX339" s="227"/>
      <c r="FY339" s="227"/>
      <c r="FZ339" s="227"/>
      <c r="GA339" s="227"/>
      <c r="GB339" s="227"/>
      <c r="GC339" s="227"/>
      <c r="GD339" s="227"/>
      <c r="GE339" s="227"/>
      <c r="GF339" s="227"/>
      <c r="GG339" s="227"/>
      <c r="GH339" s="227"/>
      <c r="GI339" s="227"/>
      <c r="GJ339" s="227"/>
      <c r="GK339" s="227"/>
      <c r="GL339" s="227"/>
      <c r="GM339" s="227"/>
      <c r="GN339" s="227"/>
      <c r="GO339" s="227"/>
      <c r="GP339" s="227"/>
      <c r="GQ339" s="227"/>
      <c r="GR339" s="227"/>
      <c r="GS339" s="227"/>
      <c r="GT339" s="227"/>
      <c r="GU339" s="227"/>
      <c r="GV339" s="227"/>
      <c r="GW339" s="227"/>
      <c r="GX339" s="227"/>
      <c r="GY339" s="227"/>
      <c r="GZ339" s="227"/>
      <c r="HA339" s="227"/>
      <c r="HB339" s="227"/>
      <c r="HC339" s="227"/>
      <c r="HD339" s="227"/>
      <c r="HE339" s="227"/>
      <c r="HF339" s="227"/>
      <c r="HG339" s="227"/>
      <c r="HH339" s="227"/>
      <c r="HI339" s="227"/>
      <c r="HJ339" s="227"/>
      <c r="HK339" s="227"/>
      <c r="HL339" s="227"/>
      <c r="HM339" s="227"/>
      <c r="HN339" s="227"/>
      <c r="HO339" s="227"/>
      <c r="HP339" s="227"/>
      <c r="HQ339" s="227"/>
      <c r="HR339" s="227"/>
      <c r="HS339" s="227"/>
      <c r="HT339" s="227"/>
      <c r="HU339" s="227"/>
      <c r="HV339" s="227"/>
      <c r="HW339" s="227"/>
      <c r="HX339" s="227"/>
      <c r="HY339" s="227"/>
      <c r="HZ339" s="227"/>
      <c r="IA339" s="227"/>
      <c r="IB339" s="227"/>
      <c r="IC339" s="227"/>
      <c r="ID339" s="227"/>
      <c r="IE339" s="227"/>
      <c r="IF339" s="227"/>
      <c r="IG339" s="227"/>
      <c r="IH339" s="227"/>
      <c r="II339" s="227"/>
      <c r="IJ339" s="227"/>
      <c r="IK339" s="227"/>
      <c r="IL339" s="227"/>
      <c r="IM339" s="227"/>
      <c r="IN339" s="227"/>
      <c r="IO339" s="227"/>
      <c r="IP339" s="227"/>
      <c r="IQ339" s="227"/>
      <c r="IR339" s="227"/>
      <c r="IS339" s="227"/>
      <c r="IT339" s="227"/>
      <c r="IU339" s="227"/>
      <c r="IV339" s="227"/>
      <c r="IW339" s="227"/>
      <c r="IX339" s="227"/>
      <c r="IY339" s="227"/>
      <c r="IZ339" s="227"/>
      <c r="JA339" s="227"/>
      <c r="JB339" s="227"/>
      <c r="JC339" s="227"/>
      <c r="JD339" s="227"/>
      <c r="JE339" s="227"/>
      <c r="JF339" s="227"/>
      <c r="JG339" s="227"/>
      <c r="JH339" s="227"/>
      <c r="JI339" s="227"/>
      <c r="JJ339" s="227"/>
      <c r="JK339" s="227"/>
      <c r="JL339" s="227"/>
      <c r="JM339" s="227"/>
      <c r="JN339" s="227"/>
      <c r="JO339" s="227"/>
      <c r="JP339" s="227"/>
      <c r="JQ339" s="227"/>
      <c r="JR339" s="227"/>
      <c r="JS339" s="227"/>
      <c r="JT339" s="227"/>
      <c r="JU339" s="227"/>
      <c r="JV339" s="227"/>
      <c r="JW339" s="227"/>
      <c r="JX339" s="227"/>
      <c r="JY339" s="227"/>
      <c r="JZ339" s="227"/>
      <c r="KA339" s="227"/>
      <c r="KB339" s="227"/>
      <c r="KC339" s="227"/>
      <c r="KD339" s="227"/>
      <c r="KE339" s="227"/>
      <c r="KF339" s="227"/>
      <c r="KG339" s="227"/>
      <c r="KH339" s="227"/>
      <c r="KI339" s="227"/>
      <c r="KJ339" s="227"/>
      <c r="KK339" s="227"/>
      <c r="KL339" s="227"/>
      <c r="KM339" s="227"/>
      <c r="KN339" s="227"/>
      <c r="KO339" s="227"/>
      <c r="KP339" s="227"/>
      <c r="KQ339" s="227"/>
      <c r="KR339" s="227"/>
      <c r="KS339" s="227"/>
      <c r="KT339" s="227"/>
      <c r="KU339" s="227"/>
      <c r="KV339" s="227"/>
      <c r="KW339" s="479"/>
    </row>
    <row r="340" spans="1:309" s="226" customFormat="1" ht="21" customHeight="1" thickBot="1">
      <c r="A340" s="109"/>
      <c r="B340" s="112">
        <v>334</v>
      </c>
      <c r="C340" s="116"/>
      <c r="D340" s="136" t="str">
        <f t="shared" si="32"/>
        <v/>
      </c>
      <c r="E340" s="138" t="str">
        <f t="shared" si="34"/>
        <v/>
      </c>
      <c r="F340" s="138" t="str">
        <f t="shared" si="35"/>
        <v/>
      </c>
      <c r="G340" s="138" t="str">
        <f t="shared" si="36"/>
        <v/>
      </c>
      <c r="H340" s="138" t="str">
        <f t="shared" si="33"/>
        <v/>
      </c>
      <c r="I340" s="228"/>
      <c r="J340" s="228"/>
      <c r="K340" s="228"/>
      <c r="L340" s="228"/>
      <c r="M340" s="228"/>
      <c r="N340" s="228"/>
      <c r="O340" s="228"/>
      <c r="P340" s="228"/>
      <c r="Q340" s="228"/>
      <c r="R340" s="228"/>
      <c r="S340" s="228"/>
      <c r="T340" s="228"/>
      <c r="U340" s="228"/>
      <c r="V340" s="228"/>
      <c r="W340" s="228"/>
      <c r="X340" s="228"/>
      <c r="Y340" s="228"/>
      <c r="Z340" s="228"/>
      <c r="AA340" s="228"/>
      <c r="AB340" s="228"/>
      <c r="AC340" s="228"/>
      <c r="AD340" s="228"/>
      <c r="AE340" s="228"/>
      <c r="AF340" s="228"/>
      <c r="AG340" s="228"/>
      <c r="AH340" s="228"/>
      <c r="AI340" s="228"/>
      <c r="AJ340" s="228"/>
      <c r="AK340" s="228"/>
      <c r="AL340" s="228"/>
      <c r="AM340" s="228"/>
      <c r="AN340" s="228"/>
      <c r="AO340" s="228"/>
      <c r="AP340" s="228"/>
      <c r="AQ340" s="228"/>
      <c r="AR340" s="228"/>
      <c r="AS340" s="228"/>
      <c r="AT340" s="228"/>
      <c r="AU340" s="228"/>
      <c r="AV340" s="228"/>
      <c r="AW340" s="228"/>
      <c r="AX340" s="228"/>
      <c r="AY340" s="228"/>
      <c r="AZ340" s="228"/>
      <c r="BA340" s="228"/>
      <c r="BB340" s="228"/>
      <c r="BC340" s="228"/>
      <c r="BD340" s="228"/>
      <c r="BE340" s="228"/>
      <c r="BF340" s="228"/>
      <c r="BG340" s="228"/>
      <c r="BH340" s="228"/>
      <c r="BI340" s="228"/>
      <c r="BJ340" s="228"/>
      <c r="BK340" s="228"/>
      <c r="BL340" s="228"/>
      <c r="BM340" s="228"/>
      <c r="BN340" s="228"/>
      <c r="BO340" s="228"/>
      <c r="BP340" s="228"/>
      <c r="BQ340" s="228"/>
      <c r="BR340" s="228"/>
      <c r="BS340" s="228"/>
      <c r="BT340" s="228"/>
      <c r="BU340" s="228"/>
      <c r="BV340" s="228"/>
      <c r="BW340" s="228"/>
      <c r="BX340" s="228"/>
      <c r="BY340" s="228"/>
      <c r="BZ340" s="228"/>
      <c r="CA340" s="228"/>
      <c r="CB340" s="228"/>
      <c r="CC340" s="228"/>
      <c r="CD340" s="228"/>
      <c r="CE340" s="228"/>
      <c r="CF340" s="228"/>
      <c r="CG340" s="228"/>
      <c r="CH340" s="228"/>
      <c r="CI340" s="228"/>
      <c r="CJ340" s="228"/>
      <c r="CK340" s="228"/>
      <c r="CL340" s="228"/>
      <c r="CM340" s="228"/>
      <c r="CN340" s="228"/>
      <c r="CO340" s="228"/>
      <c r="CP340" s="228"/>
      <c r="CQ340" s="228"/>
      <c r="CR340" s="228"/>
      <c r="CS340" s="228"/>
      <c r="CT340" s="228"/>
      <c r="CU340" s="228"/>
      <c r="CV340" s="228"/>
      <c r="CW340" s="228"/>
      <c r="CX340" s="228"/>
      <c r="CY340" s="228"/>
      <c r="CZ340" s="228"/>
      <c r="DA340" s="228"/>
      <c r="DB340" s="228"/>
      <c r="DC340" s="228"/>
      <c r="DD340" s="228"/>
      <c r="DE340" s="228"/>
      <c r="DF340" s="228"/>
      <c r="DG340" s="228"/>
      <c r="DH340" s="228"/>
      <c r="DI340" s="228"/>
      <c r="DJ340" s="228"/>
      <c r="DK340" s="228"/>
      <c r="DL340" s="228"/>
      <c r="DM340" s="228"/>
      <c r="DN340" s="228"/>
      <c r="DO340" s="228"/>
      <c r="DP340" s="228"/>
      <c r="DQ340" s="228"/>
      <c r="DR340" s="228"/>
      <c r="DS340" s="228"/>
      <c r="DT340" s="228"/>
      <c r="DU340" s="228"/>
      <c r="DV340" s="228"/>
      <c r="DW340" s="228"/>
      <c r="DX340" s="228"/>
      <c r="DY340" s="228"/>
      <c r="DZ340" s="228"/>
      <c r="EA340" s="228"/>
      <c r="EB340" s="228"/>
      <c r="EC340" s="228"/>
      <c r="ED340" s="228"/>
      <c r="EE340" s="228"/>
      <c r="EF340" s="228"/>
      <c r="EG340" s="228"/>
      <c r="EH340" s="228"/>
      <c r="EI340" s="228"/>
      <c r="EJ340" s="228"/>
      <c r="EK340" s="228"/>
      <c r="EL340" s="228"/>
      <c r="EM340" s="228"/>
      <c r="EN340" s="228"/>
      <c r="EO340" s="228"/>
      <c r="EP340" s="228"/>
      <c r="EQ340" s="228"/>
      <c r="ER340" s="228"/>
      <c r="ES340" s="228"/>
      <c r="ET340" s="228"/>
      <c r="EU340" s="228"/>
      <c r="EV340" s="228"/>
      <c r="EW340" s="228"/>
      <c r="EX340" s="228"/>
      <c r="EY340" s="228"/>
      <c r="EZ340" s="228"/>
      <c r="FA340" s="228"/>
      <c r="FB340" s="228"/>
      <c r="FC340" s="228"/>
      <c r="FD340" s="228"/>
      <c r="FE340" s="228"/>
      <c r="FF340" s="228"/>
      <c r="FG340" s="228"/>
      <c r="FH340" s="228"/>
      <c r="FI340" s="228"/>
      <c r="FJ340" s="228"/>
      <c r="FK340" s="228"/>
      <c r="FL340" s="228"/>
      <c r="FM340" s="228"/>
      <c r="FN340" s="228"/>
      <c r="FO340" s="228"/>
      <c r="FP340" s="228"/>
      <c r="FQ340" s="228"/>
      <c r="FR340" s="228"/>
      <c r="FS340" s="228"/>
      <c r="FT340" s="228"/>
      <c r="FU340" s="228"/>
      <c r="FV340" s="228"/>
      <c r="FW340" s="228"/>
      <c r="FX340" s="228"/>
      <c r="FY340" s="228"/>
      <c r="FZ340" s="228"/>
      <c r="GA340" s="228"/>
      <c r="GB340" s="228"/>
      <c r="GC340" s="228"/>
      <c r="GD340" s="228"/>
      <c r="GE340" s="228"/>
      <c r="GF340" s="228"/>
      <c r="GG340" s="228"/>
      <c r="GH340" s="228"/>
      <c r="GI340" s="228"/>
      <c r="GJ340" s="228"/>
      <c r="GK340" s="228"/>
      <c r="GL340" s="228"/>
      <c r="GM340" s="228"/>
      <c r="GN340" s="228"/>
      <c r="GO340" s="228"/>
      <c r="GP340" s="228"/>
      <c r="GQ340" s="228"/>
      <c r="GR340" s="228"/>
      <c r="GS340" s="228"/>
      <c r="GT340" s="228"/>
      <c r="GU340" s="228"/>
      <c r="GV340" s="228"/>
      <c r="GW340" s="228"/>
      <c r="GX340" s="228"/>
      <c r="GY340" s="228"/>
      <c r="GZ340" s="228"/>
      <c r="HA340" s="228"/>
      <c r="HB340" s="228"/>
      <c r="HC340" s="228"/>
      <c r="HD340" s="228"/>
      <c r="HE340" s="228"/>
      <c r="HF340" s="228"/>
      <c r="HG340" s="228"/>
      <c r="HH340" s="228"/>
      <c r="HI340" s="228"/>
      <c r="HJ340" s="228"/>
      <c r="HK340" s="228"/>
      <c r="HL340" s="228"/>
      <c r="HM340" s="228"/>
      <c r="HN340" s="228"/>
      <c r="HO340" s="228"/>
      <c r="HP340" s="228"/>
      <c r="HQ340" s="228"/>
      <c r="HR340" s="228"/>
      <c r="HS340" s="228"/>
      <c r="HT340" s="228"/>
      <c r="HU340" s="228"/>
      <c r="HV340" s="228"/>
      <c r="HW340" s="228"/>
      <c r="HX340" s="228"/>
      <c r="HY340" s="228"/>
      <c r="HZ340" s="228"/>
      <c r="IA340" s="228"/>
      <c r="IB340" s="228"/>
      <c r="IC340" s="228"/>
      <c r="ID340" s="228"/>
      <c r="IE340" s="228"/>
      <c r="IF340" s="228"/>
      <c r="IG340" s="228"/>
      <c r="IH340" s="228"/>
      <c r="II340" s="228"/>
      <c r="IJ340" s="228"/>
      <c r="IK340" s="228"/>
      <c r="IL340" s="228"/>
      <c r="IM340" s="228"/>
      <c r="IN340" s="228"/>
      <c r="IO340" s="228"/>
      <c r="IP340" s="228"/>
      <c r="IQ340" s="228"/>
      <c r="IR340" s="228"/>
      <c r="IS340" s="228"/>
      <c r="IT340" s="228"/>
      <c r="IU340" s="228"/>
      <c r="IV340" s="228"/>
      <c r="IW340" s="228"/>
      <c r="IX340" s="228"/>
      <c r="IY340" s="228"/>
      <c r="IZ340" s="228"/>
      <c r="JA340" s="228"/>
      <c r="JB340" s="228"/>
      <c r="JC340" s="228"/>
      <c r="JD340" s="228"/>
      <c r="JE340" s="228"/>
      <c r="JF340" s="228"/>
      <c r="JG340" s="228"/>
      <c r="JH340" s="228"/>
      <c r="JI340" s="228"/>
      <c r="JJ340" s="228"/>
      <c r="JK340" s="228"/>
      <c r="JL340" s="228"/>
      <c r="JM340" s="228"/>
      <c r="JN340" s="228"/>
      <c r="JO340" s="228"/>
      <c r="JP340" s="228"/>
      <c r="JQ340" s="228"/>
      <c r="JR340" s="228"/>
      <c r="JS340" s="228"/>
      <c r="JT340" s="228"/>
      <c r="JU340" s="228"/>
      <c r="JV340" s="228"/>
      <c r="JW340" s="228"/>
      <c r="JX340" s="228"/>
      <c r="JY340" s="228"/>
      <c r="JZ340" s="228"/>
      <c r="KA340" s="228"/>
      <c r="KB340" s="228"/>
      <c r="KC340" s="228"/>
      <c r="KD340" s="228"/>
      <c r="KE340" s="228"/>
      <c r="KF340" s="228"/>
      <c r="KG340" s="228"/>
      <c r="KH340" s="228"/>
      <c r="KI340" s="228"/>
      <c r="KJ340" s="228"/>
      <c r="KK340" s="228"/>
      <c r="KL340" s="228"/>
      <c r="KM340" s="228"/>
      <c r="KN340" s="228"/>
      <c r="KO340" s="228"/>
      <c r="KP340" s="228"/>
      <c r="KQ340" s="228"/>
      <c r="KR340" s="228"/>
      <c r="KS340" s="228"/>
      <c r="KT340" s="228"/>
      <c r="KU340" s="228"/>
      <c r="KV340" s="228"/>
      <c r="KW340" s="479"/>
    </row>
    <row r="341" spans="1:309" s="226" customFormat="1" ht="21" customHeight="1">
      <c r="A341" s="109"/>
      <c r="B341" s="112">
        <v>335</v>
      </c>
      <c r="C341" s="53"/>
      <c r="D341" s="132" t="str">
        <f t="shared" si="32"/>
        <v/>
      </c>
      <c r="E341" s="132" t="str">
        <f t="shared" si="34"/>
        <v/>
      </c>
      <c r="F341" s="132" t="str">
        <f t="shared" si="35"/>
        <v/>
      </c>
      <c r="G341" s="132" t="str">
        <f t="shared" si="36"/>
        <v/>
      </c>
      <c r="H341" s="213" t="str">
        <f t="shared" si="33"/>
        <v/>
      </c>
      <c r="I341" s="227"/>
      <c r="J341" s="227"/>
      <c r="K341" s="227"/>
      <c r="L341" s="227"/>
      <c r="M341" s="227"/>
      <c r="N341" s="227"/>
      <c r="O341" s="227"/>
      <c r="P341" s="227"/>
      <c r="Q341" s="227"/>
      <c r="R341" s="227"/>
      <c r="S341" s="227"/>
      <c r="T341" s="227"/>
      <c r="U341" s="227"/>
      <c r="V341" s="227"/>
      <c r="W341" s="227"/>
      <c r="X341" s="227"/>
      <c r="Y341" s="227"/>
      <c r="Z341" s="227"/>
      <c r="AA341" s="227"/>
      <c r="AB341" s="227"/>
      <c r="AC341" s="227"/>
      <c r="AD341" s="227"/>
      <c r="AE341" s="227"/>
      <c r="AF341" s="227"/>
      <c r="AG341" s="227"/>
      <c r="AH341" s="227"/>
      <c r="AI341" s="227"/>
      <c r="AJ341" s="227"/>
      <c r="AK341" s="227"/>
      <c r="AL341" s="227"/>
      <c r="AM341" s="227"/>
      <c r="AN341" s="227"/>
      <c r="AO341" s="227"/>
      <c r="AP341" s="227"/>
      <c r="AQ341" s="227"/>
      <c r="AR341" s="227"/>
      <c r="AS341" s="227"/>
      <c r="AT341" s="227"/>
      <c r="AU341" s="227"/>
      <c r="AV341" s="227"/>
      <c r="AW341" s="227"/>
      <c r="AX341" s="227"/>
      <c r="AY341" s="227"/>
      <c r="AZ341" s="227"/>
      <c r="BA341" s="227"/>
      <c r="BB341" s="227"/>
      <c r="BC341" s="227"/>
      <c r="BD341" s="227"/>
      <c r="BE341" s="227"/>
      <c r="BF341" s="227"/>
      <c r="BG341" s="227"/>
      <c r="BH341" s="227"/>
      <c r="BI341" s="227"/>
      <c r="BJ341" s="227"/>
      <c r="BK341" s="227"/>
      <c r="BL341" s="227"/>
      <c r="BM341" s="227"/>
      <c r="BN341" s="227"/>
      <c r="BO341" s="227"/>
      <c r="BP341" s="227"/>
      <c r="BQ341" s="227"/>
      <c r="BR341" s="227"/>
      <c r="BS341" s="227"/>
      <c r="BT341" s="227"/>
      <c r="BU341" s="227"/>
      <c r="BV341" s="227"/>
      <c r="BW341" s="227"/>
      <c r="BX341" s="227"/>
      <c r="BY341" s="227"/>
      <c r="BZ341" s="227"/>
      <c r="CA341" s="227"/>
      <c r="CB341" s="227"/>
      <c r="CC341" s="227"/>
      <c r="CD341" s="227"/>
      <c r="CE341" s="227"/>
      <c r="CF341" s="227"/>
      <c r="CG341" s="227"/>
      <c r="CH341" s="227"/>
      <c r="CI341" s="227"/>
      <c r="CJ341" s="227"/>
      <c r="CK341" s="227"/>
      <c r="CL341" s="227"/>
      <c r="CM341" s="227"/>
      <c r="CN341" s="227"/>
      <c r="CO341" s="227"/>
      <c r="CP341" s="227"/>
      <c r="CQ341" s="227"/>
      <c r="CR341" s="227"/>
      <c r="CS341" s="227"/>
      <c r="CT341" s="227"/>
      <c r="CU341" s="227"/>
      <c r="CV341" s="227"/>
      <c r="CW341" s="227"/>
      <c r="CX341" s="227"/>
      <c r="CY341" s="227"/>
      <c r="CZ341" s="227"/>
      <c r="DA341" s="227"/>
      <c r="DB341" s="227"/>
      <c r="DC341" s="227"/>
      <c r="DD341" s="227"/>
      <c r="DE341" s="227"/>
      <c r="DF341" s="227"/>
      <c r="DG341" s="227"/>
      <c r="DH341" s="227"/>
      <c r="DI341" s="227"/>
      <c r="DJ341" s="227"/>
      <c r="DK341" s="227"/>
      <c r="DL341" s="227"/>
      <c r="DM341" s="227"/>
      <c r="DN341" s="227"/>
      <c r="DO341" s="227"/>
      <c r="DP341" s="227"/>
      <c r="DQ341" s="227"/>
      <c r="DR341" s="227"/>
      <c r="DS341" s="227"/>
      <c r="DT341" s="227"/>
      <c r="DU341" s="227"/>
      <c r="DV341" s="227"/>
      <c r="DW341" s="227"/>
      <c r="DX341" s="227"/>
      <c r="DY341" s="227"/>
      <c r="DZ341" s="227"/>
      <c r="EA341" s="227"/>
      <c r="EB341" s="227"/>
      <c r="EC341" s="227"/>
      <c r="ED341" s="227"/>
      <c r="EE341" s="227"/>
      <c r="EF341" s="227"/>
      <c r="EG341" s="227"/>
      <c r="EH341" s="227"/>
      <c r="EI341" s="227"/>
      <c r="EJ341" s="227"/>
      <c r="EK341" s="227"/>
      <c r="EL341" s="227"/>
      <c r="EM341" s="227"/>
      <c r="EN341" s="227"/>
      <c r="EO341" s="227"/>
      <c r="EP341" s="227"/>
      <c r="EQ341" s="227"/>
      <c r="ER341" s="227"/>
      <c r="ES341" s="227"/>
      <c r="ET341" s="227"/>
      <c r="EU341" s="227"/>
      <c r="EV341" s="227"/>
      <c r="EW341" s="227"/>
      <c r="EX341" s="227"/>
      <c r="EY341" s="227"/>
      <c r="EZ341" s="227"/>
      <c r="FA341" s="227"/>
      <c r="FB341" s="227"/>
      <c r="FC341" s="227"/>
      <c r="FD341" s="227"/>
      <c r="FE341" s="227"/>
      <c r="FF341" s="227"/>
      <c r="FG341" s="227"/>
      <c r="FH341" s="227"/>
      <c r="FI341" s="227"/>
      <c r="FJ341" s="227"/>
      <c r="FK341" s="227"/>
      <c r="FL341" s="227"/>
      <c r="FM341" s="227"/>
      <c r="FN341" s="227"/>
      <c r="FO341" s="227"/>
      <c r="FP341" s="227"/>
      <c r="FQ341" s="227"/>
      <c r="FR341" s="227"/>
      <c r="FS341" s="227"/>
      <c r="FT341" s="227"/>
      <c r="FU341" s="227"/>
      <c r="FV341" s="227"/>
      <c r="FW341" s="227"/>
      <c r="FX341" s="227"/>
      <c r="FY341" s="227"/>
      <c r="FZ341" s="227"/>
      <c r="GA341" s="227"/>
      <c r="GB341" s="227"/>
      <c r="GC341" s="227"/>
      <c r="GD341" s="227"/>
      <c r="GE341" s="227"/>
      <c r="GF341" s="227"/>
      <c r="GG341" s="227"/>
      <c r="GH341" s="227"/>
      <c r="GI341" s="227"/>
      <c r="GJ341" s="227"/>
      <c r="GK341" s="227"/>
      <c r="GL341" s="227"/>
      <c r="GM341" s="227"/>
      <c r="GN341" s="227"/>
      <c r="GO341" s="227"/>
      <c r="GP341" s="227"/>
      <c r="GQ341" s="227"/>
      <c r="GR341" s="227"/>
      <c r="GS341" s="227"/>
      <c r="GT341" s="227"/>
      <c r="GU341" s="227"/>
      <c r="GV341" s="227"/>
      <c r="GW341" s="227"/>
      <c r="GX341" s="227"/>
      <c r="GY341" s="227"/>
      <c r="GZ341" s="227"/>
      <c r="HA341" s="227"/>
      <c r="HB341" s="227"/>
      <c r="HC341" s="227"/>
      <c r="HD341" s="227"/>
      <c r="HE341" s="227"/>
      <c r="HF341" s="227"/>
      <c r="HG341" s="227"/>
      <c r="HH341" s="227"/>
      <c r="HI341" s="227"/>
      <c r="HJ341" s="227"/>
      <c r="HK341" s="227"/>
      <c r="HL341" s="227"/>
      <c r="HM341" s="227"/>
      <c r="HN341" s="227"/>
      <c r="HO341" s="227"/>
      <c r="HP341" s="227"/>
      <c r="HQ341" s="227"/>
      <c r="HR341" s="227"/>
      <c r="HS341" s="227"/>
      <c r="HT341" s="227"/>
      <c r="HU341" s="227"/>
      <c r="HV341" s="227"/>
      <c r="HW341" s="227"/>
      <c r="HX341" s="227"/>
      <c r="HY341" s="227"/>
      <c r="HZ341" s="227"/>
      <c r="IA341" s="227"/>
      <c r="IB341" s="227"/>
      <c r="IC341" s="227"/>
      <c r="ID341" s="227"/>
      <c r="IE341" s="227"/>
      <c r="IF341" s="227"/>
      <c r="IG341" s="227"/>
      <c r="IH341" s="227"/>
      <c r="II341" s="227"/>
      <c r="IJ341" s="227"/>
      <c r="IK341" s="227"/>
      <c r="IL341" s="227"/>
      <c r="IM341" s="227"/>
      <c r="IN341" s="227"/>
      <c r="IO341" s="227"/>
      <c r="IP341" s="227"/>
      <c r="IQ341" s="227"/>
      <c r="IR341" s="227"/>
      <c r="IS341" s="227"/>
      <c r="IT341" s="227"/>
      <c r="IU341" s="227"/>
      <c r="IV341" s="227"/>
      <c r="IW341" s="227"/>
      <c r="IX341" s="227"/>
      <c r="IY341" s="227"/>
      <c r="IZ341" s="227"/>
      <c r="JA341" s="227"/>
      <c r="JB341" s="227"/>
      <c r="JC341" s="227"/>
      <c r="JD341" s="227"/>
      <c r="JE341" s="227"/>
      <c r="JF341" s="227"/>
      <c r="JG341" s="227"/>
      <c r="JH341" s="227"/>
      <c r="JI341" s="227"/>
      <c r="JJ341" s="227"/>
      <c r="JK341" s="227"/>
      <c r="JL341" s="227"/>
      <c r="JM341" s="227"/>
      <c r="JN341" s="227"/>
      <c r="JO341" s="227"/>
      <c r="JP341" s="227"/>
      <c r="JQ341" s="227"/>
      <c r="JR341" s="227"/>
      <c r="JS341" s="227"/>
      <c r="JT341" s="227"/>
      <c r="JU341" s="227"/>
      <c r="JV341" s="227"/>
      <c r="JW341" s="227"/>
      <c r="JX341" s="227"/>
      <c r="JY341" s="227"/>
      <c r="JZ341" s="227"/>
      <c r="KA341" s="227"/>
      <c r="KB341" s="227"/>
      <c r="KC341" s="227"/>
      <c r="KD341" s="227"/>
      <c r="KE341" s="227"/>
      <c r="KF341" s="227"/>
      <c r="KG341" s="227"/>
      <c r="KH341" s="227"/>
      <c r="KI341" s="227"/>
      <c r="KJ341" s="227"/>
      <c r="KK341" s="227"/>
      <c r="KL341" s="227"/>
      <c r="KM341" s="227"/>
      <c r="KN341" s="227"/>
      <c r="KO341" s="227"/>
      <c r="KP341" s="227"/>
      <c r="KQ341" s="227"/>
      <c r="KR341" s="227"/>
      <c r="KS341" s="227"/>
      <c r="KT341" s="227"/>
      <c r="KU341" s="227"/>
      <c r="KV341" s="227"/>
      <c r="KW341" s="479"/>
    </row>
    <row r="342" spans="1:309" s="226" customFormat="1" ht="21" customHeight="1" thickBot="1">
      <c r="A342" s="109"/>
      <c r="B342" s="112">
        <v>336</v>
      </c>
      <c r="C342" s="116"/>
      <c r="D342" s="136" t="str">
        <f t="shared" si="32"/>
        <v/>
      </c>
      <c r="E342" s="138" t="str">
        <f t="shared" si="34"/>
        <v/>
      </c>
      <c r="F342" s="138" t="str">
        <f t="shared" si="35"/>
        <v/>
      </c>
      <c r="G342" s="138" t="str">
        <f t="shared" si="36"/>
        <v/>
      </c>
      <c r="H342" s="138" t="str">
        <f t="shared" si="33"/>
        <v/>
      </c>
      <c r="I342" s="228"/>
      <c r="J342" s="228"/>
      <c r="K342" s="228"/>
      <c r="L342" s="228"/>
      <c r="M342" s="228"/>
      <c r="N342" s="228"/>
      <c r="O342" s="228"/>
      <c r="P342" s="228"/>
      <c r="Q342" s="228"/>
      <c r="R342" s="228"/>
      <c r="S342" s="228"/>
      <c r="T342" s="228"/>
      <c r="U342" s="228"/>
      <c r="V342" s="228"/>
      <c r="W342" s="228"/>
      <c r="X342" s="228"/>
      <c r="Y342" s="228"/>
      <c r="Z342" s="228"/>
      <c r="AA342" s="228"/>
      <c r="AB342" s="228"/>
      <c r="AC342" s="228"/>
      <c r="AD342" s="228"/>
      <c r="AE342" s="228"/>
      <c r="AF342" s="228"/>
      <c r="AG342" s="228"/>
      <c r="AH342" s="228"/>
      <c r="AI342" s="228"/>
      <c r="AJ342" s="228"/>
      <c r="AK342" s="228"/>
      <c r="AL342" s="228"/>
      <c r="AM342" s="228"/>
      <c r="AN342" s="228"/>
      <c r="AO342" s="228"/>
      <c r="AP342" s="228"/>
      <c r="AQ342" s="228"/>
      <c r="AR342" s="228"/>
      <c r="AS342" s="228"/>
      <c r="AT342" s="228"/>
      <c r="AU342" s="228"/>
      <c r="AV342" s="228"/>
      <c r="AW342" s="228"/>
      <c r="AX342" s="228"/>
      <c r="AY342" s="228"/>
      <c r="AZ342" s="228"/>
      <c r="BA342" s="228"/>
      <c r="BB342" s="228"/>
      <c r="BC342" s="228"/>
      <c r="BD342" s="228"/>
      <c r="BE342" s="228"/>
      <c r="BF342" s="228"/>
      <c r="BG342" s="228"/>
      <c r="BH342" s="228"/>
      <c r="BI342" s="228"/>
      <c r="BJ342" s="228"/>
      <c r="BK342" s="228"/>
      <c r="BL342" s="228"/>
      <c r="BM342" s="228"/>
      <c r="BN342" s="228"/>
      <c r="BO342" s="228"/>
      <c r="BP342" s="228"/>
      <c r="BQ342" s="228"/>
      <c r="BR342" s="228"/>
      <c r="BS342" s="228"/>
      <c r="BT342" s="228"/>
      <c r="BU342" s="228"/>
      <c r="BV342" s="228"/>
      <c r="BW342" s="228"/>
      <c r="BX342" s="228"/>
      <c r="BY342" s="228"/>
      <c r="BZ342" s="228"/>
      <c r="CA342" s="228"/>
      <c r="CB342" s="228"/>
      <c r="CC342" s="228"/>
      <c r="CD342" s="228"/>
      <c r="CE342" s="228"/>
      <c r="CF342" s="228"/>
      <c r="CG342" s="228"/>
      <c r="CH342" s="228"/>
      <c r="CI342" s="228"/>
      <c r="CJ342" s="228"/>
      <c r="CK342" s="228"/>
      <c r="CL342" s="228"/>
      <c r="CM342" s="228"/>
      <c r="CN342" s="228"/>
      <c r="CO342" s="228"/>
      <c r="CP342" s="228"/>
      <c r="CQ342" s="228"/>
      <c r="CR342" s="228"/>
      <c r="CS342" s="228"/>
      <c r="CT342" s="228"/>
      <c r="CU342" s="228"/>
      <c r="CV342" s="228"/>
      <c r="CW342" s="228"/>
      <c r="CX342" s="228"/>
      <c r="CY342" s="228"/>
      <c r="CZ342" s="228"/>
      <c r="DA342" s="228"/>
      <c r="DB342" s="228"/>
      <c r="DC342" s="228"/>
      <c r="DD342" s="228"/>
      <c r="DE342" s="228"/>
      <c r="DF342" s="228"/>
      <c r="DG342" s="228"/>
      <c r="DH342" s="228"/>
      <c r="DI342" s="228"/>
      <c r="DJ342" s="228"/>
      <c r="DK342" s="228"/>
      <c r="DL342" s="228"/>
      <c r="DM342" s="228"/>
      <c r="DN342" s="228"/>
      <c r="DO342" s="228"/>
      <c r="DP342" s="228"/>
      <c r="DQ342" s="228"/>
      <c r="DR342" s="228"/>
      <c r="DS342" s="228"/>
      <c r="DT342" s="228"/>
      <c r="DU342" s="228"/>
      <c r="DV342" s="228"/>
      <c r="DW342" s="228"/>
      <c r="DX342" s="228"/>
      <c r="DY342" s="228"/>
      <c r="DZ342" s="228"/>
      <c r="EA342" s="228"/>
      <c r="EB342" s="228"/>
      <c r="EC342" s="228"/>
      <c r="ED342" s="228"/>
      <c r="EE342" s="228"/>
      <c r="EF342" s="228"/>
      <c r="EG342" s="228"/>
      <c r="EH342" s="228"/>
      <c r="EI342" s="228"/>
      <c r="EJ342" s="228"/>
      <c r="EK342" s="228"/>
      <c r="EL342" s="228"/>
      <c r="EM342" s="228"/>
      <c r="EN342" s="228"/>
      <c r="EO342" s="228"/>
      <c r="EP342" s="228"/>
      <c r="EQ342" s="228"/>
      <c r="ER342" s="228"/>
      <c r="ES342" s="228"/>
      <c r="ET342" s="228"/>
      <c r="EU342" s="228"/>
      <c r="EV342" s="228"/>
      <c r="EW342" s="228"/>
      <c r="EX342" s="228"/>
      <c r="EY342" s="228"/>
      <c r="EZ342" s="228"/>
      <c r="FA342" s="228"/>
      <c r="FB342" s="228"/>
      <c r="FC342" s="228"/>
      <c r="FD342" s="228"/>
      <c r="FE342" s="228"/>
      <c r="FF342" s="228"/>
      <c r="FG342" s="228"/>
      <c r="FH342" s="228"/>
      <c r="FI342" s="228"/>
      <c r="FJ342" s="228"/>
      <c r="FK342" s="228"/>
      <c r="FL342" s="228"/>
      <c r="FM342" s="228"/>
      <c r="FN342" s="228"/>
      <c r="FO342" s="228"/>
      <c r="FP342" s="228"/>
      <c r="FQ342" s="228"/>
      <c r="FR342" s="228"/>
      <c r="FS342" s="228"/>
      <c r="FT342" s="228"/>
      <c r="FU342" s="228"/>
      <c r="FV342" s="228"/>
      <c r="FW342" s="228"/>
      <c r="FX342" s="228"/>
      <c r="FY342" s="228"/>
      <c r="FZ342" s="228"/>
      <c r="GA342" s="228"/>
      <c r="GB342" s="228"/>
      <c r="GC342" s="228"/>
      <c r="GD342" s="228"/>
      <c r="GE342" s="228"/>
      <c r="GF342" s="228"/>
      <c r="GG342" s="228"/>
      <c r="GH342" s="228"/>
      <c r="GI342" s="228"/>
      <c r="GJ342" s="228"/>
      <c r="GK342" s="228"/>
      <c r="GL342" s="228"/>
      <c r="GM342" s="228"/>
      <c r="GN342" s="228"/>
      <c r="GO342" s="228"/>
      <c r="GP342" s="228"/>
      <c r="GQ342" s="228"/>
      <c r="GR342" s="228"/>
      <c r="GS342" s="228"/>
      <c r="GT342" s="228"/>
      <c r="GU342" s="228"/>
      <c r="GV342" s="228"/>
      <c r="GW342" s="228"/>
      <c r="GX342" s="228"/>
      <c r="GY342" s="228"/>
      <c r="GZ342" s="228"/>
      <c r="HA342" s="228"/>
      <c r="HB342" s="228"/>
      <c r="HC342" s="228"/>
      <c r="HD342" s="228"/>
      <c r="HE342" s="228"/>
      <c r="HF342" s="228"/>
      <c r="HG342" s="228"/>
      <c r="HH342" s="228"/>
      <c r="HI342" s="228"/>
      <c r="HJ342" s="228"/>
      <c r="HK342" s="228"/>
      <c r="HL342" s="228"/>
      <c r="HM342" s="228"/>
      <c r="HN342" s="228"/>
      <c r="HO342" s="228"/>
      <c r="HP342" s="228"/>
      <c r="HQ342" s="228"/>
      <c r="HR342" s="228"/>
      <c r="HS342" s="228"/>
      <c r="HT342" s="228"/>
      <c r="HU342" s="228"/>
      <c r="HV342" s="228"/>
      <c r="HW342" s="228"/>
      <c r="HX342" s="228"/>
      <c r="HY342" s="228"/>
      <c r="HZ342" s="228"/>
      <c r="IA342" s="228"/>
      <c r="IB342" s="228"/>
      <c r="IC342" s="228"/>
      <c r="ID342" s="228"/>
      <c r="IE342" s="228"/>
      <c r="IF342" s="228"/>
      <c r="IG342" s="228"/>
      <c r="IH342" s="228"/>
      <c r="II342" s="228"/>
      <c r="IJ342" s="228"/>
      <c r="IK342" s="228"/>
      <c r="IL342" s="228"/>
      <c r="IM342" s="228"/>
      <c r="IN342" s="228"/>
      <c r="IO342" s="228"/>
      <c r="IP342" s="228"/>
      <c r="IQ342" s="228"/>
      <c r="IR342" s="228"/>
      <c r="IS342" s="228"/>
      <c r="IT342" s="228"/>
      <c r="IU342" s="228"/>
      <c r="IV342" s="228"/>
      <c r="IW342" s="228"/>
      <c r="IX342" s="228"/>
      <c r="IY342" s="228"/>
      <c r="IZ342" s="228"/>
      <c r="JA342" s="228"/>
      <c r="JB342" s="228"/>
      <c r="JC342" s="228"/>
      <c r="JD342" s="228"/>
      <c r="JE342" s="228"/>
      <c r="JF342" s="228"/>
      <c r="JG342" s="228"/>
      <c r="JH342" s="228"/>
      <c r="JI342" s="228"/>
      <c r="JJ342" s="228"/>
      <c r="JK342" s="228"/>
      <c r="JL342" s="228"/>
      <c r="JM342" s="228"/>
      <c r="JN342" s="228"/>
      <c r="JO342" s="228"/>
      <c r="JP342" s="228"/>
      <c r="JQ342" s="228"/>
      <c r="JR342" s="228"/>
      <c r="JS342" s="228"/>
      <c r="JT342" s="228"/>
      <c r="JU342" s="228"/>
      <c r="JV342" s="228"/>
      <c r="JW342" s="228"/>
      <c r="JX342" s="228"/>
      <c r="JY342" s="228"/>
      <c r="JZ342" s="228"/>
      <c r="KA342" s="228"/>
      <c r="KB342" s="228"/>
      <c r="KC342" s="228"/>
      <c r="KD342" s="228"/>
      <c r="KE342" s="228"/>
      <c r="KF342" s="228"/>
      <c r="KG342" s="228"/>
      <c r="KH342" s="228"/>
      <c r="KI342" s="228"/>
      <c r="KJ342" s="228"/>
      <c r="KK342" s="228"/>
      <c r="KL342" s="228"/>
      <c r="KM342" s="228"/>
      <c r="KN342" s="228"/>
      <c r="KO342" s="228"/>
      <c r="KP342" s="228"/>
      <c r="KQ342" s="228"/>
      <c r="KR342" s="228"/>
      <c r="KS342" s="228"/>
      <c r="KT342" s="228"/>
      <c r="KU342" s="228"/>
      <c r="KV342" s="228"/>
      <c r="KW342" s="479"/>
    </row>
    <row r="343" spans="1:309" s="226" customFormat="1" ht="21" customHeight="1">
      <c r="A343" s="109"/>
      <c r="B343" s="112">
        <v>337</v>
      </c>
      <c r="C343" s="53"/>
      <c r="D343" s="132" t="str">
        <f t="shared" si="32"/>
        <v/>
      </c>
      <c r="E343" s="132" t="str">
        <f t="shared" si="34"/>
        <v/>
      </c>
      <c r="F343" s="132" t="str">
        <f t="shared" si="35"/>
        <v/>
      </c>
      <c r="G343" s="132" t="str">
        <f t="shared" si="36"/>
        <v/>
      </c>
      <c r="H343" s="213" t="str">
        <f t="shared" si="33"/>
        <v/>
      </c>
      <c r="I343" s="227"/>
      <c r="J343" s="227"/>
      <c r="K343" s="227"/>
      <c r="L343" s="227"/>
      <c r="M343" s="227"/>
      <c r="N343" s="227"/>
      <c r="O343" s="227"/>
      <c r="P343" s="227"/>
      <c r="Q343" s="227"/>
      <c r="R343" s="227"/>
      <c r="S343" s="227"/>
      <c r="T343" s="227"/>
      <c r="U343" s="227"/>
      <c r="V343" s="227"/>
      <c r="W343" s="227"/>
      <c r="X343" s="227"/>
      <c r="Y343" s="227"/>
      <c r="Z343" s="227"/>
      <c r="AA343" s="227"/>
      <c r="AB343" s="227"/>
      <c r="AC343" s="227"/>
      <c r="AD343" s="227"/>
      <c r="AE343" s="227"/>
      <c r="AF343" s="227"/>
      <c r="AG343" s="227"/>
      <c r="AH343" s="227"/>
      <c r="AI343" s="227"/>
      <c r="AJ343" s="227"/>
      <c r="AK343" s="227"/>
      <c r="AL343" s="227"/>
      <c r="AM343" s="227"/>
      <c r="AN343" s="227"/>
      <c r="AO343" s="227"/>
      <c r="AP343" s="227"/>
      <c r="AQ343" s="227"/>
      <c r="AR343" s="227"/>
      <c r="AS343" s="227"/>
      <c r="AT343" s="227"/>
      <c r="AU343" s="227"/>
      <c r="AV343" s="227"/>
      <c r="AW343" s="227"/>
      <c r="AX343" s="227"/>
      <c r="AY343" s="227"/>
      <c r="AZ343" s="227"/>
      <c r="BA343" s="227"/>
      <c r="BB343" s="227"/>
      <c r="BC343" s="227"/>
      <c r="BD343" s="227"/>
      <c r="BE343" s="227"/>
      <c r="BF343" s="227"/>
      <c r="BG343" s="227"/>
      <c r="BH343" s="227"/>
      <c r="BI343" s="227"/>
      <c r="BJ343" s="227"/>
      <c r="BK343" s="227"/>
      <c r="BL343" s="227"/>
      <c r="BM343" s="227"/>
      <c r="BN343" s="227"/>
      <c r="BO343" s="227"/>
      <c r="BP343" s="227"/>
      <c r="BQ343" s="227"/>
      <c r="BR343" s="227"/>
      <c r="BS343" s="227"/>
      <c r="BT343" s="227"/>
      <c r="BU343" s="227"/>
      <c r="BV343" s="227"/>
      <c r="BW343" s="227"/>
      <c r="BX343" s="227"/>
      <c r="BY343" s="227"/>
      <c r="BZ343" s="227"/>
      <c r="CA343" s="227"/>
      <c r="CB343" s="227"/>
      <c r="CC343" s="227"/>
      <c r="CD343" s="227"/>
      <c r="CE343" s="227"/>
      <c r="CF343" s="227"/>
      <c r="CG343" s="227"/>
      <c r="CH343" s="227"/>
      <c r="CI343" s="227"/>
      <c r="CJ343" s="227"/>
      <c r="CK343" s="227"/>
      <c r="CL343" s="227"/>
      <c r="CM343" s="227"/>
      <c r="CN343" s="227"/>
      <c r="CO343" s="227"/>
      <c r="CP343" s="227"/>
      <c r="CQ343" s="227"/>
      <c r="CR343" s="227"/>
      <c r="CS343" s="227"/>
      <c r="CT343" s="227"/>
      <c r="CU343" s="227"/>
      <c r="CV343" s="227"/>
      <c r="CW343" s="227"/>
      <c r="CX343" s="227"/>
      <c r="CY343" s="227"/>
      <c r="CZ343" s="227"/>
      <c r="DA343" s="227"/>
      <c r="DB343" s="227"/>
      <c r="DC343" s="227"/>
      <c r="DD343" s="227"/>
      <c r="DE343" s="227"/>
      <c r="DF343" s="227"/>
      <c r="DG343" s="227"/>
      <c r="DH343" s="227"/>
      <c r="DI343" s="227"/>
      <c r="DJ343" s="227"/>
      <c r="DK343" s="227"/>
      <c r="DL343" s="227"/>
      <c r="DM343" s="227"/>
      <c r="DN343" s="227"/>
      <c r="DO343" s="227"/>
      <c r="DP343" s="227"/>
      <c r="DQ343" s="227"/>
      <c r="DR343" s="227"/>
      <c r="DS343" s="227"/>
      <c r="DT343" s="227"/>
      <c r="DU343" s="227"/>
      <c r="DV343" s="227"/>
      <c r="DW343" s="227"/>
      <c r="DX343" s="227"/>
      <c r="DY343" s="227"/>
      <c r="DZ343" s="227"/>
      <c r="EA343" s="227"/>
      <c r="EB343" s="227"/>
      <c r="EC343" s="227"/>
      <c r="ED343" s="227"/>
      <c r="EE343" s="227"/>
      <c r="EF343" s="227"/>
      <c r="EG343" s="227"/>
      <c r="EH343" s="227"/>
      <c r="EI343" s="227"/>
      <c r="EJ343" s="227"/>
      <c r="EK343" s="227"/>
      <c r="EL343" s="227"/>
      <c r="EM343" s="227"/>
      <c r="EN343" s="227"/>
      <c r="EO343" s="227"/>
      <c r="EP343" s="227"/>
      <c r="EQ343" s="227"/>
      <c r="ER343" s="227"/>
      <c r="ES343" s="227"/>
      <c r="ET343" s="227"/>
      <c r="EU343" s="227"/>
      <c r="EV343" s="227"/>
      <c r="EW343" s="227"/>
      <c r="EX343" s="227"/>
      <c r="EY343" s="227"/>
      <c r="EZ343" s="227"/>
      <c r="FA343" s="227"/>
      <c r="FB343" s="227"/>
      <c r="FC343" s="227"/>
      <c r="FD343" s="227"/>
      <c r="FE343" s="227"/>
      <c r="FF343" s="227"/>
      <c r="FG343" s="227"/>
      <c r="FH343" s="227"/>
      <c r="FI343" s="227"/>
      <c r="FJ343" s="227"/>
      <c r="FK343" s="227"/>
      <c r="FL343" s="227"/>
      <c r="FM343" s="227"/>
      <c r="FN343" s="227"/>
      <c r="FO343" s="227"/>
      <c r="FP343" s="227"/>
      <c r="FQ343" s="227"/>
      <c r="FR343" s="227"/>
      <c r="FS343" s="227"/>
      <c r="FT343" s="227"/>
      <c r="FU343" s="227"/>
      <c r="FV343" s="227"/>
      <c r="FW343" s="227"/>
      <c r="FX343" s="227"/>
      <c r="FY343" s="227"/>
      <c r="FZ343" s="227"/>
      <c r="GA343" s="227"/>
      <c r="GB343" s="227"/>
      <c r="GC343" s="227"/>
      <c r="GD343" s="227"/>
      <c r="GE343" s="227"/>
      <c r="GF343" s="227"/>
      <c r="GG343" s="227"/>
      <c r="GH343" s="227"/>
      <c r="GI343" s="227"/>
      <c r="GJ343" s="227"/>
      <c r="GK343" s="227"/>
      <c r="GL343" s="227"/>
      <c r="GM343" s="227"/>
      <c r="GN343" s="227"/>
      <c r="GO343" s="227"/>
      <c r="GP343" s="227"/>
      <c r="GQ343" s="227"/>
      <c r="GR343" s="227"/>
      <c r="GS343" s="227"/>
      <c r="GT343" s="227"/>
      <c r="GU343" s="227"/>
      <c r="GV343" s="227"/>
      <c r="GW343" s="227"/>
      <c r="GX343" s="227"/>
      <c r="GY343" s="227"/>
      <c r="GZ343" s="227"/>
      <c r="HA343" s="227"/>
      <c r="HB343" s="227"/>
      <c r="HC343" s="227"/>
      <c r="HD343" s="227"/>
      <c r="HE343" s="227"/>
      <c r="HF343" s="227"/>
      <c r="HG343" s="227"/>
      <c r="HH343" s="227"/>
      <c r="HI343" s="227"/>
      <c r="HJ343" s="227"/>
      <c r="HK343" s="227"/>
      <c r="HL343" s="227"/>
      <c r="HM343" s="227"/>
      <c r="HN343" s="227"/>
      <c r="HO343" s="227"/>
      <c r="HP343" s="227"/>
      <c r="HQ343" s="227"/>
      <c r="HR343" s="227"/>
      <c r="HS343" s="227"/>
      <c r="HT343" s="227"/>
      <c r="HU343" s="227"/>
      <c r="HV343" s="227"/>
      <c r="HW343" s="227"/>
      <c r="HX343" s="227"/>
      <c r="HY343" s="227"/>
      <c r="HZ343" s="227"/>
      <c r="IA343" s="227"/>
      <c r="IB343" s="227"/>
      <c r="IC343" s="227"/>
      <c r="ID343" s="227"/>
      <c r="IE343" s="227"/>
      <c r="IF343" s="227"/>
      <c r="IG343" s="227"/>
      <c r="IH343" s="227"/>
      <c r="II343" s="227"/>
      <c r="IJ343" s="227"/>
      <c r="IK343" s="227"/>
      <c r="IL343" s="227"/>
      <c r="IM343" s="227"/>
      <c r="IN343" s="227"/>
      <c r="IO343" s="227"/>
      <c r="IP343" s="227"/>
      <c r="IQ343" s="227"/>
      <c r="IR343" s="227"/>
      <c r="IS343" s="227"/>
      <c r="IT343" s="227"/>
      <c r="IU343" s="227"/>
      <c r="IV343" s="227"/>
      <c r="IW343" s="227"/>
      <c r="IX343" s="227"/>
      <c r="IY343" s="227"/>
      <c r="IZ343" s="227"/>
      <c r="JA343" s="227"/>
      <c r="JB343" s="227"/>
      <c r="JC343" s="227"/>
      <c r="JD343" s="227"/>
      <c r="JE343" s="227"/>
      <c r="JF343" s="227"/>
      <c r="JG343" s="227"/>
      <c r="JH343" s="227"/>
      <c r="JI343" s="227"/>
      <c r="JJ343" s="227"/>
      <c r="JK343" s="227"/>
      <c r="JL343" s="227"/>
      <c r="JM343" s="227"/>
      <c r="JN343" s="227"/>
      <c r="JO343" s="227"/>
      <c r="JP343" s="227"/>
      <c r="JQ343" s="227"/>
      <c r="JR343" s="227"/>
      <c r="JS343" s="227"/>
      <c r="JT343" s="227"/>
      <c r="JU343" s="227"/>
      <c r="JV343" s="227"/>
      <c r="JW343" s="227"/>
      <c r="JX343" s="227"/>
      <c r="JY343" s="227"/>
      <c r="JZ343" s="227"/>
      <c r="KA343" s="227"/>
      <c r="KB343" s="227"/>
      <c r="KC343" s="227"/>
      <c r="KD343" s="227"/>
      <c r="KE343" s="227"/>
      <c r="KF343" s="227"/>
      <c r="KG343" s="227"/>
      <c r="KH343" s="227"/>
      <c r="KI343" s="227"/>
      <c r="KJ343" s="227"/>
      <c r="KK343" s="227"/>
      <c r="KL343" s="227"/>
      <c r="KM343" s="227"/>
      <c r="KN343" s="227"/>
      <c r="KO343" s="227"/>
      <c r="KP343" s="227"/>
      <c r="KQ343" s="227"/>
      <c r="KR343" s="227"/>
      <c r="KS343" s="227"/>
      <c r="KT343" s="227"/>
      <c r="KU343" s="227"/>
      <c r="KV343" s="227"/>
      <c r="KW343" s="479"/>
    </row>
    <row r="344" spans="1:309" s="226" customFormat="1" ht="21" customHeight="1" thickBot="1">
      <c r="A344" s="109"/>
      <c r="B344" s="112">
        <v>338</v>
      </c>
      <c r="C344" s="116"/>
      <c r="D344" s="136" t="str">
        <f t="shared" si="32"/>
        <v/>
      </c>
      <c r="E344" s="138" t="str">
        <f t="shared" si="34"/>
        <v/>
      </c>
      <c r="F344" s="138" t="str">
        <f t="shared" si="35"/>
        <v/>
      </c>
      <c r="G344" s="138" t="str">
        <f t="shared" si="36"/>
        <v/>
      </c>
      <c r="H344" s="138" t="str">
        <f t="shared" si="33"/>
        <v/>
      </c>
      <c r="I344" s="228"/>
      <c r="J344" s="228"/>
      <c r="K344" s="228"/>
      <c r="L344" s="228"/>
      <c r="M344" s="228"/>
      <c r="N344" s="228"/>
      <c r="O344" s="228"/>
      <c r="P344" s="228"/>
      <c r="Q344" s="228"/>
      <c r="R344" s="228"/>
      <c r="S344" s="228"/>
      <c r="T344" s="228"/>
      <c r="U344" s="228"/>
      <c r="V344" s="228"/>
      <c r="W344" s="228"/>
      <c r="X344" s="228"/>
      <c r="Y344" s="228"/>
      <c r="Z344" s="228"/>
      <c r="AA344" s="228"/>
      <c r="AB344" s="228"/>
      <c r="AC344" s="228"/>
      <c r="AD344" s="228"/>
      <c r="AE344" s="228"/>
      <c r="AF344" s="228"/>
      <c r="AG344" s="228"/>
      <c r="AH344" s="228"/>
      <c r="AI344" s="228"/>
      <c r="AJ344" s="228"/>
      <c r="AK344" s="228"/>
      <c r="AL344" s="228"/>
      <c r="AM344" s="228"/>
      <c r="AN344" s="228"/>
      <c r="AO344" s="228"/>
      <c r="AP344" s="228"/>
      <c r="AQ344" s="228"/>
      <c r="AR344" s="228"/>
      <c r="AS344" s="228"/>
      <c r="AT344" s="228"/>
      <c r="AU344" s="228"/>
      <c r="AV344" s="228"/>
      <c r="AW344" s="228"/>
      <c r="AX344" s="228"/>
      <c r="AY344" s="228"/>
      <c r="AZ344" s="228"/>
      <c r="BA344" s="228"/>
      <c r="BB344" s="228"/>
      <c r="BC344" s="228"/>
      <c r="BD344" s="228"/>
      <c r="BE344" s="228"/>
      <c r="BF344" s="228"/>
      <c r="BG344" s="228"/>
      <c r="BH344" s="228"/>
      <c r="BI344" s="228"/>
      <c r="BJ344" s="228"/>
      <c r="BK344" s="228"/>
      <c r="BL344" s="228"/>
      <c r="BM344" s="228"/>
      <c r="BN344" s="228"/>
      <c r="BO344" s="228"/>
      <c r="BP344" s="228"/>
      <c r="BQ344" s="228"/>
      <c r="BR344" s="228"/>
      <c r="BS344" s="228"/>
      <c r="BT344" s="228"/>
      <c r="BU344" s="228"/>
      <c r="BV344" s="228"/>
      <c r="BW344" s="228"/>
      <c r="BX344" s="228"/>
      <c r="BY344" s="228"/>
      <c r="BZ344" s="228"/>
      <c r="CA344" s="228"/>
      <c r="CB344" s="228"/>
      <c r="CC344" s="228"/>
      <c r="CD344" s="228"/>
      <c r="CE344" s="228"/>
      <c r="CF344" s="228"/>
      <c r="CG344" s="228"/>
      <c r="CH344" s="228"/>
      <c r="CI344" s="228"/>
      <c r="CJ344" s="228"/>
      <c r="CK344" s="228"/>
      <c r="CL344" s="228"/>
      <c r="CM344" s="228"/>
      <c r="CN344" s="228"/>
      <c r="CO344" s="228"/>
      <c r="CP344" s="228"/>
      <c r="CQ344" s="228"/>
      <c r="CR344" s="228"/>
      <c r="CS344" s="228"/>
      <c r="CT344" s="228"/>
      <c r="CU344" s="228"/>
      <c r="CV344" s="228"/>
      <c r="CW344" s="228"/>
      <c r="CX344" s="228"/>
      <c r="CY344" s="228"/>
      <c r="CZ344" s="228"/>
      <c r="DA344" s="228"/>
      <c r="DB344" s="228"/>
      <c r="DC344" s="228"/>
      <c r="DD344" s="228"/>
      <c r="DE344" s="228"/>
      <c r="DF344" s="228"/>
      <c r="DG344" s="228"/>
      <c r="DH344" s="228"/>
      <c r="DI344" s="228"/>
      <c r="DJ344" s="228"/>
      <c r="DK344" s="228"/>
      <c r="DL344" s="228"/>
      <c r="DM344" s="228"/>
      <c r="DN344" s="228"/>
      <c r="DO344" s="228"/>
      <c r="DP344" s="228"/>
      <c r="DQ344" s="228"/>
      <c r="DR344" s="228"/>
      <c r="DS344" s="228"/>
      <c r="DT344" s="228"/>
      <c r="DU344" s="228"/>
      <c r="DV344" s="228"/>
      <c r="DW344" s="228"/>
      <c r="DX344" s="228"/>
      <c r="DY344" s="228"/>
      <c r="DZ344" s="228"/>
      <c r="EA344" s="228"/>
      <c r="EB344" s="228"/>
      <c r="EC344" s="228"/>
      <c r="ED344" s="228"/>
      <c r="EE344" s="228"/>
      <c r="EF344" s="228"/>
      <c r="EG344" s="228"/>
      <c r="EH344" s="228"/>
      <c r="EI344" s="228"/>
      <c r="EJ344" s="228"/>
      <c r="EK344" s="228"/>
      <c r="EL344" s="228"/>
      <c r="EM344" s="228"/>
      <c r="EN344" s="228"/>
      <c r="EO344" s="228"/>
      <c r="EP344" s="228"/>
      <c r="EQ344" s="228"/>
      <c r="ER344" s="228"/>
      <c r="ES344" s="228"/>
      <c r="ET344" s="228"/>
      <c r="EU344" s="228"/>
      <c r="EV344" s="228"/>
      <c r="EW344" s="228"/>
      <c r="EX344" s="228"/>
      <c r="EY344" s="228"/>
      <c r="EZ344" s="228"/>
      <c r="FA344" s="228"/>
      <c r="FB344" s="228"/>
      <c r="FC344" s="228"/>
      <c r="FD344" s="228"/>
      <c r="FE344" s="228"/>
      <c r="FF344" s="228"/>
      <c r="FG344" s="228"/>
      <c r="FH344" s="228"/>
      <c r="FI344" s="228"/>
      <c r="FJ344" s="228"/>
      <c r="FK344" s="228"/>
      <c r="FL344" s="228"/>
      <c r="FM344" s="228"/>
      <c r="FN344" s="228"/>
      <c r="FO344" s="228"/>
      <c r="FP344" s="228"/>
      <c r="FQ344" s="228"/>
      <c r="FR344" s="228"/>
      <c r="FS344" s="228"/>
      <c r="FT344" s="228"/>
      <c r="FU344" s="228"/>
      <c r="FV344" s="228"/>
      <c r="FW344" s="228"/>
      <c r="FX344" s="228"/>
      <c r="FY344" s="228"/>
      <c r="FZ344" s="228"/>
      <c r="GA344" s="228"/>
      <c r="GB344" s="228"/>
      <c r="GC344" s="228"/>
      <c r="GD344" s="228"/>
      <c r="GE344" s="228"/>
      <c r="GF344" s="228"/>
      <c r="GG344" s="228"/>
      <c r="GH344" s="228"/>
      <c r="GI344" s="228"/>
      <c r="GJ344" s="228"/>
      <c r="GK344" s="228"/>
      <c r="GL344" s="228"/>
      <c r="GM344" s="228"/>
      <c r="GN344" s="228"/>
      <c r="GO344" s="228"/>
      <c r="GP344" s="228"/>
      <c r="GQ344" s="228"/>
      <c r="GR344" s="228"/>
      <c r="GS344" s="228"/>
      <c r="GT344" s="228"/>
      <c r="GU344" s="228"/>
      <c r="GV344" s="228"/>
      <c r="GW344" s="228"/>
      <c r="GX344" s="228"/>
      <c r="GY344" s="228"/>
      <c r="GZ344" s="228"/>
      <c r="HA344" s="228"/>
      <c r="HB344" s="228"/>
      <c r="HC344" s="228"/>
      <c r="HD344" s="228"/>
      <c r="HE344" s="228"/>
      <c r="HF344" s="228"/>
      <c r="HG344" s="228"/>
      <c r="HH344" s="228"/>
      <c r="HI344" s="228"/>
      <c r="HJ344" s="228"/>
      <c r="HK344" s="228"/>
      <c r="HL344" s="228"/>
      <c r="HM344" s="228"/>
      <c r="HN344" s="228"/>
      <c r="HO344" s="228"/>
      <c r="HP344" s="228"/>
      <c r="HQ344" s="228"/>
      <c r="HR344" s="228"/>
      <c r="HS344" s="228"/>
      <c r="HT344" s="228"/>
      <c r="HU344" s="228"/>
      <c r="HV344" s="228"/>
      <c r="HW344" s="228"/>
      <c r="HX344" s="228"/>
      <c r="HY344" s="228"/>
      <c r="HZ344" s="228"/>
      <c r="IA344" s="228"/>
      <c r="IB344" s="228"/>
      <c r="IC344" s="228"/>
      <c r="ID344" s="228"/>
      <c r="IE344" s="228"/>
      <c r="IF344" s="228"/>
      <c r="IG344" s="228"/>
      <c r="IH344" s="228"/>
      <c r="II344" s="228"/>
      <c r="IJ344" s="228"/>
      <c r="IK344" s="228"/>
      <c r="IL344" s="228"/>
      <c r="IM344" s="228"/>
      <c r="IN344" s="228"/>
      <c r="IO344" s="228"/>
      <c r="IP344" s="228"/>
      <c r="IQ344" s="228"/>
      <c r="IR344" s="228"/>
      <c r="IS344" s="228"/>
      <c r="IT344" s="228"/>
      <c r="IU344" s="228"/>
      <c r="IV344" s="228"/>
      <c r="IW344" s="228"/>
      <c r="IX344" s="228"/>
      <c r="IY344" s="228"/>
      <c r="IZ344" s="228"/>
      <c r="JA344" s="228"/>
      <c r="JB344" s="228"/>
      <c r="JC344" s="228"/>
      <c r="JD344" s="228"/>
      <c r="JE344" s="228"/>
      <c r="JF344" s="228"/>
      <c r="JG344" s="228"/>
      <c r="JH344" s="228"/>
      <c r="JI344" s="228"/>
      <c r="JJ344" s="228"/>
      <c r="JK344" s="228"/>
      <c r="JL344" s="228"/>
      <c r="JM344" s="228"/>
      <c r="JN344" s="228"/>
      <c r="JO344" s="228"/>
      <c r="JP344" s="228"/>
      <c r="JQ344" s="228"/>
      <c r="JR344" s="228"/>
      <c r="JS344" s="228"/>
      <c r="JT344" s="228"/>
      <c r="JU344" s="228"/>
      <c r="JV344" s="228"/>
      <c r="JW344" s="228"/>
      <c r="JX344" s="228"/>
      <c r="JY344" s="228"/>
      <c r="JZ344" s="228"/>
      <c r="KA344" s="228"/>
      <c r="KB344" s="228"/>
      <c r="KC344" s="228"/>
      <c r="KD344" s="228"/>
      <c r="KE344" s="228"/>
      <c r="KF344" s="228"/>
      <c r="KG344" s="228"/>
      <c r="KH344" s="228"/>
      <c r="KI344" s="228"/>
      <c r="KJ344" s="228"/>
      <c r="KK344" s="228"/>
      <c r="KL344" s="228"/>
      <c r="KM344" s="228"/>
      <c r="KN344" s="228"/>
      <c r="KO344" s="228"/>
      <c r="KP344" s="228"/>
      <c r="KQ344" s="228"/>
      <c r="KR344" s="228"/>
      <c r="KS344" s="228"/>
      <c r="KT344" s="228"/>
      <c r="KU344" s="228"/>
      <c r="KV344" s="228"/>
      <c r="KW344" s="479"/>
    </row>
    <row r="345" spans="1:309" s="226" customFormat="1" ht="21" customHeight="1">
      <c r="A345" s="109"/>
      <c r="B345" s="112">
        <v>339</v>
      </c>
      <c r="C345" s="53"/>
      <c r="D345" s="132" t="str">
        <f t="shared" si="32"/>
        <v/>
      </c>
      <c r="E345" s="132" t="str">
        <f t="shared" si="34"/>
        <v/>
      </c>
      <c r="F345" s="132" t="str">
        <f t="shared" si="35"/>
        <v/>
      </c>
      <c r="G345" s="132" t="str">
        <f t="shared" si="36"/>
        <v/>
      </c>
      <c r="H345" s="213" t="str">
        <f t="shared" si="33"/>
        <v/>
      </c>
      <c r="I345" s="227"/>
      <c r="J345" s="227"/>
      <c r="K345" s="227"/>
      <c r="L345" s="227"/>
      <c r="M345" s="227"/>
      <c r="N345" s="227"/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27"/>
      <c r="Z345" s="227"/>
      <c r="AA345" s="227"/>
      <c r="AB345" s="227"/>
      <c r="AC345" s="227"/>
      <c r="AD345" s="227"/>
      <c r="AE345" s="227"/>
      <c r="AF345" s="227"/>
      <c r="AG345" s="227"/>
      <c r="AH345" s="227"/>
      <c r="AI345" s="227"/>
      <c r="AJ345" s="227"/>
      <c r="AK345" s="227"/>
      <c r="AL345" s="227"/>
      <c r="AM345" s="227"/>
      <c r="AN345" s="227"/>
      <c r="AO345" s="227"/>
      <c r="AP345" s="227"/>
      <c r="AQ345" s="227"/>
      <c r="AR345" s="227"/>
      <c r="AS345" s="227"/>
      <c r="AT345" s="227"/>
      <c r="AU345" s="227"/>
      <c r="AV345" s="227"/>
      <c r="AW345" s="227"/>
      <c r="AX345" s="227"/>
      <c r="AY345" s="227"/>
      <c r="AZ345" s="227"/>
      <c r="BA345" s="227"/>
      <c r="BB345" s="227"/>
      <c r="BC345" s="227"/>
      <c r="BD345" s="227"/>
      <c r="BE345" s="227"/>
      <c r="BF345" s="227"/>
      <c r="BG345" s="227"/>
      <c r="BH345" s="227"/>
      <c r="BI345" s="227"/>
      <c r="BJ345" s="227"/>
      <c r="BK345" s="227"/>
      <c r="BL345" s="227"/>
      <c r="BM345" s="227"/>
      <c r="BN345" s="227"/>
      <c r="BO345" s="227"/>
      <c r="BP345" s="227"/>
      <c r="BQ345" s="227"/>
      <c r="BR345" s="227"/>
      <c r="BS345" s="227"/>
      <c r="BT345" s="227"/>
      <c r="BU345" s="227"/>
      <c r="BV345" s="227"/>
      <c r="BW345" s="227"/>
      <c r="BX345" s="227"/>
      <c r="BY345" s="227"/>
      <c r="BZ345" s="227"/>
      <c r="CA345" s="227"/>
      <c r="CB345" s="227"/>
      <c r="CC345" s="227"/>
      <c r="CD345" s="227"/>
      <c r="CE345" s="227"/>
      <c r="CF345" s="227"/>
      <c r="CG345" s="227"/>
      <c r="CH345" s="227"/>
      <c r="CI345" s="227"/>
      <c r="CJ345" s="227"/>
      <c r="CK345" s="227"/>
      <c r="CL345" s="227"/>
      <c r="CM345" s="227"/>
      <c r="CN345" s="227"/>
      <c r="CO345" s="227"/>
      <c r="CP345" s="227"/>
      <c r="CQ345" s="227"/>
      <c r="CR345" s="227"/>
      <c r="CS345" s="227"/>
      <c r="CT345" s="227"/>
      <c r="CU345" s="227"/>
      <c r="CV345" s="227"/>
      <c r="CW345" s="227"/>
      <c r="CX345" s="227"/>
      <c r="CY345" s="227"/>
      <c r="CZ345" s="227"/>
      <c r="DA345" s="227"/>
      <c r="DB345" s="227"/>
      <c r="DC345" s="227"/>
      <c r="DD345" s="227"/>
      <c r="DE345" s="227"/>
      <c r="DF345" s="227"/>
      <c r="DG345" s="227"/>
      <c r="DH345" s="227"/>
      <c r="DI345" s="227"/>
      <c r="DJ345" s="227"/>
      <c r="DK345" s="227"/>
      <c r="DL345" s="227"/>
      <c r="DM345" s="227"/>
      <c r="DN345" s="227"/>
      <c r="DO345" s="227"/>
      <c r="DP345" s="227"/>
      <c r="DQ345" s="227"/>
      <c r="DR345" s="227"/>
      <c r="DS345" s="227"/>
      <c r="DT345" s="227"/>
      <c r="DU345" s="227"/>
      <c r="DV345" s="227"/>
      <c r="DW345" s="227"/>
      <c r="DX345" s="227"/>
      <c r="DY345" s="227"/>
      <c r="DZ345" s="227"/>
      <c r="EA345" s="227"/>
      <c r="EB345" s="227"/>
      <c r="EC345" s="227"/>
      <c r="ED345" s="227"/>
      <c r="EE345" s="227"/>
      <c r="EF345" s="227"/>
      <c r="EG345" s="227"/>
      <c r="EH345" s="227"/>
      <c r="EI345" s="227"/>
      <c r="EJ345" s="227"/>
      <c r="EK345" s="227"/>
      <c r="EL345" s="227"/>
      <c r="EM345" s="227"/>
      <c r="EN345" s="227"/>
      <c r="EO345" s="227"/>
      <c r="EP345" s="227"/>
      <c r="EQ345" s="227"/>
      <c r="ER345" s="227"/>
      <c r="ES345" s="227"/>
      <c r="ET345" s="227"/>
      <c r="EU345" s="227"/>
      <c r="EV345" s="227"/>
      <c r="EW345" s="227"/>
      <c r="EX345" s="227"/>
      <c r="EY345" s="227"/>
      <c r="EZ345" s="227"/>
      <c r="FA345" s="227"/>
      <c r="FB345" s="227"/>
      <c r="FC345" s="227"/>
      <c r="FD345" s="227"/>
      <c r="FE345" s="227"/>
      <c r="FF345" s="227"/>
      <c r="FG345" s="227"/>
      <c r="FH345" s="227"/>
      <c r="FI345" s="227"/>
      <c r="FJ345" s="227"/>
      <c r="FK345" s="227"/>
      <c r="FL345" s="227"/>
      <c r="FM345" s="227"/>
      <c r="FN345" s="227"/>
      <c r="FO345" s="227"/>
      <c r="FP345" s="227"/>
      <c r="FQ345" s="227"/>
      <c r="FR345" s="227"/>
      <c r="FS345" s="227"/>
      <c r="FT345" s="227"/>
      <c r="FU345" s="227"/>
      <c r="FV345" s="227"/>
      <c r="FW345" s="227"/>
      <c r="FX345" s="227"/>
      <c r="FY345" s="227"/>
      <c r="FZ345" s="227"/>
      <c r="GA345" s="227"/>
      <c r="GB345" s="227"/>
      <c r="GC345" s="227"/>
      <c r="GD345" s="227"/>
      <c r="GE345" s="227"/>
      <c r="GF345" s="227"/>
      <c r="GG345" s="227"/>
      <c r="GH345" s="227"/>
      <c r="GI345" s="227"/>
      <c r="GJ345" s="227"/>
      <c r="GK345" s="227"/>
      <c r="GL345" s="227"/>
      <c r="GM345" s="227"/>
      <c r="GN345" s="227"/>
      <c r="GO345" s="227"/>
      <c r="GP345" s="227"/>
      <c r="GQ345" s="227"/>
      <c r="GR345" s="227"/>
      <c r="GS345" s="227"/>
      <c r="GT345" s="227"/>
      <c r="GU345" s="227"/>
      <c r="GV345" s="227"/>
      <c r="GW345" s="227"/>
      <c r="GX345" s="227"/>
      <c r="GY345" s="227"/>
      <c r="GZ345" s="227"/>
      <c r="HA345" s="227"/>
      <c r="HB345" s="227"/>
      <c r="HC345" s="227"/>
      <c r="HD345" s="227"/>
      <c r="HE345" s="227"/>
      <c r="HF345" s="227"/>
      <c r="HG345" s="227"/>
      <c r="HH345" s="227"/>
      <c r="HI345" s="227"/>
      <c r="HJ345" s="227"/>
      <c r="HK345" s="227"/>
      <c r="HL345" s="227"/>
      <c r="HM345" s="227"/>
      <c r="HN345" s="227"/>
      <c r="HO345" s="227"/>
      <c r="HP345" s="227"/>
      <c r="HQ345" s="227"/>
      <c r="HR345" s="227"/>
      <c r="HS345" s="227"/>
      <c r="HT345" s="227"/>
      <c r="HU345" s="227"/>
      <c r="HV345" s="227"/>
      <c r="HW345" s="227"/>
      <c r="HX345" s="227"/>
      <c r="HY345" s="227"/>
      <c r="HZ345" s="227"/>
      <c r="IA345" s="227"/>
      <c r="IB345" s="227"/>
      <c r="IC345" s="227"/>
      <c r="ID345" s="227"/>
      <c r="IE345" s="227"/>
      <c r="IF345" s="227"/>
      <c r="IG345" s="227"/>
      <c r="IH345" s="227"/>
      <c r="II345" s="227"/>
      <c r="IJ345" s="227"/>
      <c r="IK345" s="227"/>
      <c r="IL345" s="227"/>
      <c r="IM345" s="227"/>
      <c r="IN345" s="227"/>
      <c r="IO345" s="227"/>
      <c r="IP345" s="227"/>
      <c r="IQ345" s="227"/>
      <c r="IR345" s="227"/>
      <c r="IS345" s="227"/>
      <c r="IT345" s="227"/>
      <c r="IU345" s="227"/>
      <c r="IV345" s="227"/>
      <c r="IW345" s="227"/>
      <c r="IX345" s="227"/>
      <c r="IY345" s="227"/>
      <c r="IZ345" s="227"/>
      <c r="JA345" s="227"/>
      <c r="JB345" s="227"/>
      <c r="JC345" s="227"/>
      <c r="JD345" s="227"/>
      <c r="JE345" s="227"/>
      <c r="JF345" s="227"/>
      <c r="JG345" s="227"/>
      <c r="JH345" s="227"/>
      <c r="JI345" s="227"/>
      <c r="JJ345" s="227"/>
      <c r="JK345" s="227"/>
      <c r="JL345" s="227"/>
      <c r="JM345" s="227"/>
      <c r="JN345" s="227"/>
      <c r="JO345" s="227"/>
      <c r="JP345" s="227"/>
      <c r="JQ345" s="227"/>
      <c r="JR345" s="227"/>
      <c r="JS345" s="227"/>
      <c r="JT345" s="227"/>
      <c r="JU345" s="227"/>
      <c r="JV345" s="227"/>
      <c r="JW345" s="227"/>
      <c r="JX345" s="227"/>
      <c r="JY345" s="227"/>
      <c r="JZ345" s="227"/>
      <c r="KA345" s="227"/>
      <c r="KB345" s="227"/>
      <c r="KC345" s="227"/>
      <c r="KD345" s="227"/>
      <c r="KE345" s="227"/>
      <c r="KF345" s="227"/>
      <c r="KG345" s="227"/>
      <c r="KH345" s="227"/>
      <c r="KI345" s="227"/>
      <c r="KJ345" s="227"/>
      <c r="KK345" s="227"/>
      <c r="KL345" s="227"/>
      <c r="KM345" s="227"/>
      <c r="KN345" s="227"/>
      <c r="KO345" s="227"/>
      <c r="KP345" s="227"/>
      <c r="KQ345" s="227"/>
      <c r="KR345" s="227"/>
      <c r="KS345" s="227"/>
      <c r="KT345" s="227"/>
      <c r="KU345" s="227"/>
      <c r="KV345" s="227"/>
      <c r="KW345" s="479"/>
    </row>
    <row r="346" spans="1:309" s="226" customFormat="1" ht="21" customHeight="1" thickBot="1">
      <c r="A346" s="109"/>
      <c r="B346" s="112">
        <v>340</v>
      </c>
      <c r="C346" s="116"/>
      <c r="D346" s="136" t="str">
        <f t="shared" si="32"/>
        <v/>
      </c>
      <c r="E346" s="138" t="str">
        <f t="shared" si="34"/>
        <v/>
      </c>
      <c r="F346" s="138" t="str">
        <f t="shared" si="35"/>
        <v/>
      </c>
      <c r="G346" s="138" t="str">
        <f t="shared" si="36"/>
        <v/>
      </c>
      <c r="H346" s="138" t="str">
        <f t="shared" si="33"/>
        <v/>
      </c>
      <c r="I346" s="228"/>
      <c r="J346" s="228"/>
      <c r="K346" s="228"/>
      <c r="L346" s="228"/>
      <c r="M346" s="228"/>
      <c r="N346" s="228"/>
      <c r="O346" s="228"/>
      <c r="P346" s="228"/>
      <c r="Q346" s="228"/>
      <c r="R346" s="228"/>
      <c r="S346" s="228"/>
      <c r="T346" s="228"/>
      <c r="U346" s="228"/>
      <c r="V346" s="228"/>
      <c r="W346" s="228"/>
      <c r="X346" s="228"/>
      <c r="Y346" s="228"/>
      <c r="Z346" s="228"/>
      <c r="AA346" s="228"/>
      <c r="AB346" s="228"/>
      <c r="AC346" s="228"/>
      <c r="AD346" s="228"/>
      <c r="AE346" s="228"/>
      <c r="AF346" s="228"/>
      <c r="AG346" s="228"/>
      <c r="AH346" s="228"/>
      <c r="AI346" s="228"/>
      <c r="AJ346" s="228"/>
      <c r="AK346" s="228"/>
      <c r="AL346" s="228"/>
      <c r="AM346" s="228"/>
      <c r="AN346" s="228"/>
      <c r="AO346" s="228"/>
      <c r="AP346" s="228"/>
      <c r="AQ346" s="228"/>
      <c r="AR346" s="228"/>
      <c r="AS346" s="228"/>
      <c r="AT346" s="228"/>
      <c r="AU346" s="228"/>
      <c r="AV346" s="228"/>
      <c r="AW346" s="228"/>
      <c r="AX346" s="228"/>
      <c r="AY346" s="228"/>
      <c r="AZ346" s="228"/>
      <c r="BA346" s="228"/>
      <c r="BB346" s="228"/>
      <c r="BC346" s="228"/>
      <c r="BD346" s="228"/>
      <c r="BE346" s="228"/>
      <c r="BF346" s="228"/>
      <c r="BG346" s="228"/>
      <c r="BH346" s="228"/>
      <c r="BI346" s="228"/>
      <c r="BJ346" s="228"/>
      <c r="BK346" s="228"/>
      <c r="BL346" s="228"/>
      <c r="BM346" s="228"/>
      <c r="BN346" s="228"/>
      <c r="BO346" s="228"/>
      <c r="BP346" s="228"/>
      <c r="BQ346" s="228"/>
      <c r="BR346" s="228"/>
      <c r="BS346" s="228"/>
      <c r="BT346" s="228"/>
      <c r="BU346" s="228"/>
      <c r="BV346" s="228"/>
      <c r="BW346" s="228"/>
      <c r="BX346" s="228"/>
      <c r="BY346" s="228"/>
      <c r="BZ346" s="228"/>
      <c r="CA346" s="228"/>
      <c r="CB346" s="228"/>
      <c r="CC346" s="228"/>
      <c r="CD346" s="228"/>
      <c r="CE346" s="228"/>
      <c r="CF346" s="228"/>
      <c r="CG346" s="228"/>
      <c r="CH346" s="228"/>
      <c r="CI346" s="228"/>
      <c r="CJ346" s="228"/>
      <c r="CK346" s="228"/>
      <c r="CL346" s="228"/>
      <c r="CM346" s="228"/>
      <c r="CN346" s="228"/>
      <c r="CO346" s="228"/>
      <c r="CP346" s="228"/>
      <c r="CQ346" s="228"/>
      <c r="CR346" s="228"/>
      <c r="CS346" s="228"/>
      <c r="CT346" s="228"/>
      <c r="CU346" s="228"/>
      <c r="CV346" s="228"/>
      <c r="CW346" s="228"/>
      <c r="CX346" s="228"/>
      <c r="CY346" s="228"/>
      <c r="CZ346" s="228"/>
      <c r="DA346" s="228"/>
      <c r="DB346" s="228"/>
      <c r="DC346" s="228"/>
      <c r="DD346" s="228"/>
      <c r="DE346" s="228"/>
      <c r="DF346" s="228"/>
      <c r="DG346" s="228"/>
      <c r="DH346" s="228"/>
      <c r="DI346" s="228"/>
      <c r="DJ346" s="228"/>
      <c r="DK346" s="228"/>
      <c r="DL346" s="228"/>
      <c r="DM346" s="228"/>
      <c r="DN346" s="228"/>
      <c r="DO346" s="228"/>
      <c r="DP346" s="228"/>
      <c r="DQ346" s="228"/>
      <c r="DR346" s="228"/>
      <c r="DS346" s="228"/>
      <c r="DT346" s="228"/>
      <c r="DU346" s="228"/>
      <c r="DV346" s="228"/>
      <c r="DW346" s="228"/>
      <c r="DX346" s="228"/>
      <c r="DY346" s="228"/>
      <c r="DZ346" s="228"/>
      <c r="EA346" s="228"/>
      <c r="EB346" s="228"/>
      <c r="EC346" s="228"/>
      <c r="ED346" s="228"/>
      <c r="EE346" s="228"/>
      <c r="EF346" s="228"/>
      <c r="EG346" s="228"/>
      <c r="EH346" s="228"/>
      <c r="EI346" s="228"/>
      <c r="EJ346" s="228"/>
      <c r="EK346" s="228"/>
      <c r="EL346" s="228"/>
      <c r="EM346" s="228"/>
      <c r="EN346" s="228"/>
      <c r="EO346" s="228"/>
      <c r="EP346" s="228"/>
      <c r="EQ346" s="228"/>
      <c r="ER346" s="228"/>
      <c r="ES346" s="228"/>
      <c r="ET346" s="228"/>
      <c r="EU346" s="228"/>
      <c r="EV346" s="228"/>
      <c r="EW346" s="228"/>
      <c r="EX346" s="228"/>
      <c r="EY346" s="228"/>
      <c r="EZ346" s="228"/>
      <c r="FA346" s="228"/>
      <c r="FB346" s="228"/>
      <c r="FC346" s="228"/>
      <c r="FD346" s="228"/>
      <c r="FE346" s="228"/>
      <c r="FF346" s="228"/>
      <c r="FG346" s="228"/>
      <c r="FH346" s="228"/>
      <c r="FI346" s="228"/>
      <c r="FJ346" s="228"/>
      <c r="FK346" s="228"/>
      <c r="FL346" s="228"/>
      <c r="FM346" s="228"/>
      <c r="FN346" s="228"/>
      <c r="FO346" s="228"/>
      <c r="FP346" s="228"/>
      <c r="FQ346" s="228"/>
      <c r="FR346" s="228"/>
      <c r="FS346" s="228"/>
      <c r="FT346" s="228"/>
      <c r="FU346" s="228"/>
      <c r="FV346" s="228"/>
      <c r="FW346" s="228"/>
      <c r="FX346" s="228"/>
      <c r="FY346" s="228"/>
      <c r="FZ346" s="228"/>
      <c r="GA346" s="228"/>
      <c r="GB346" s="228"/>
      <c r="GC346" s="228"/>
      <c r="GD346" s="228"/>
      <c r="GE346" s="228"/>
      <c r="GF346" s="228"/>
      <c r="GG346" s="228"/>
      <c r="GH346" s="228"/>
      <c r="GI346" s="228"/>
      <c r="GJ346" s="228"/>
      <c r="GK346" s="228"/>
      <c r="GL346" s="228"/>
      <c r="GM346" s="228"/>
      <c r="GN346" s="228"/>
      <c r="GO346" s="228"/>
      <c r="GP346" s="228"/>
      <c r="GQ346" s="228"/>
      <c r="GR346" s="228"/>
      <c r="GS346" s="228"/>
      <c r="GT346" s="228"/>
      <c r="GU346" s="228"/>
      <c r="GV346" s="228"/>
      <c r="GW346" s="228"/>
      <c r="GX346" s="228"/>
      <c r="GY346" s="228"/>
      <c r="GZ346" s="228"/>
      <c r="HA346" s="228"/>
      <c r="HB346" s="228"/>
      <c r="HC346" s="228"/>
      <c r="HD346" s="228"/>
      <c r="HE346" s="228"/>
      <c r="HF346" s="228"/>
      <c r="HG346" s="228"/>
      <c r="HH346" s="228"/>
      <c r="HI346" s="228"/>
      <c r="HJ346" s="228"/>
      <c r="HK346" s="228"/>
      <c r="HL346" s="228"/>
      <c r="HM346" s="228"/>
      <c r="HN346" s="228"/>
      <c r="HO346" s="228"/>
      <c r="HP346" s="228"/>
      <c r="HQ346" s="228"/>
      <c r="HR346" s="228"/>
      <c r="HS346" s="228"/>
      <c r="HT346" s="228"/>
      <c r="HU346" s="228"/>
      <c r="HV346" s="228"/>
      <c r="HW346" s="228"/>
      <c r="HX346" s="228"/>
      <c r="HY346" s="228"/>
      <c r="HZ346" s="228"/>
      <c r="IA346" s="228"/>
      <c r="IB346" s="228"/>
      <c r="IC346" s="228"/>
      <c r="ID346" s="228"/>
      <c r="IE346" s="228"/>
      <c r="IF346" s="228"/>
      <c r="IG346" s="228"/>
      <c r="IH346" s="228"/>
      <c r="II346" s="228"/>
      <c r="IJ346" s="228"/>
      <c r="IK346" s="228"/>
      <c r="IL346" s="228"/>
      <c r="IM346" s="228"/>
      <c r="IN346" s="228"/>
      <c r="IO346" s="228"/>
      <c r="IP346" s="228"/>
      <c r="IQ346" s="228"/>
      <c r="IR346" s="228"/>
      <c r="IS346" s="228"/>
      <c r="IT346" s="228"/>
      <c r="IU346" s="228"/>
      <c r="IV346" s="228"/>
      <c r="IW346" s="228"/>
      <c r="IX346" s="228"/>
      <c r="IY346" s="228"/>
      <c r="IZ346" s="228"/>
      <c r="JA346" s="228"/>
      <c r="JB346" s="228"/>
      <c r="JC346" s="228"/>
      <c r="JD346" s="228"/>
      <c r="JE346" s="228"/>
      <c r="JF346" s="228"/>
      <c r="JG346" s="228"/>
      <c r="JH346" s="228"/>
      <c r="JI346" s="228"/>
      <c r="JJ346" s="228"/>
      <c r="JK346" s="228"/>
      <c r="JL346" s="228"/>
      <c r="JM346" s="228"/>
      <c r="JN346" s="228"/>
      <c r="JO346" s="228"/>
      <c r="JP346" s="228"/>
      <c r="JQ346" s="228"/>
      <c r="JR346" s="228"/>
      <c r="JS346" s="228"/>
      <c r="JT346" s="228"/>
      <c r="JU346" s="228"/>
      <c r="JV346" s="228"/>
      <c r="JW346" s="228"/>
      <c r="JX346" s="228"/>
      <c r="JY346" s="228"/>
      <c r="JZ346" s="228"/>
      <c r="KA346" s="228"/>
      <c r="KB346" s="228"/>
      <c r="KC346" s="228"/>
      <c r="KD346" s="228"/>
      <c r="KE346" s="228"/>
      <c r="KF346" s="228"/>
      <c r="KG346" s="228"/>
      <c r="KH346" s="228"/>
      <c r="KI346" s="228"/>
      <c r="KJ346" s="228"/>
      <c r="KK346" s="228"/>
      <c r="KL346" s="228"/>
      <c r="KM346" s="228"/>
      <c r="KN346" s="228"/>
      <c r="KO346" s="228"/>
      <c r="KP346" s="228"/>
      <c r="KQ346" s="228"/>
      <c r="KR346" s="228"/>
      <c r="KS346" s="228"/>
      <c r="KT346" s="228"/>
      <c r="KU346" s="228"/>
      <c r="KV346" s="228"/>
      <c r="KW346" s="479"/>
    </row>
    <row r="347" spans="1:309" s="226" customFormat="1" ht="21" customHeight="1">
      <c r="A347" s="109"/>
      <c r="B347" s="112">
        <v>341</v>
      </c>
      <c r="C347" s="53"/>
      <c r="D347" s="132" t="str">
        <f t="shared" si="32"/>
        <v/>
      </c>
      <c r="E347" s="132" t="str">
        <f t="shared" si="34"/>
        <v/>
      </c>
      <c r="F347" s="132" t="str">
        <f t="shared" si="35"/>
        <v/>
      </c>
      <c r="G347" s="132" t="str">
        <f t="shared" si="36"/>
        <v/>
      </c>
      <c r="H347" s="213" t="str">
        <f t="shared" si="33"/>
        <v/>
      </c>
      <c r="I347" s="227"/>
      <c r="J347" s="227"/>
      <c r="K347" s="227"/>
      <c r="L347" s="227"/>
      <c r="M347" s="227"/>
      <c r="N347" s="227"/>
      <c r="O347" s="227"/>
      <c r="P347" s="227"/>
      <c r="Q347" s="227"/>
      <c r="R347" s="227"/>
      <c r="S347" s="227"/>
      <c r="T347" s="227"/>
      <c r="U347" s="227"/>
      <c r="V347" s="227"/>
      <c r="W347" s="227"/>
      <c r="X347" s="227"/>
      <c r="Y347" s="227"/>
      <c r="Z347" s="227"/>
      <c r="AA347" s="227"/>
      <c r="AB347" s="227"/>
      <c r="AC347" s="227"/>
      <c r="AD347" s="227"/>
      <c r="AE347" s="227"/>
      <c r="AF347" s="227"/>
      <c r="AG347" s="227"/>
      <c r="AH347" s="227"/>
      <c r="AI347" s="227"/>
      <c r="AJ347" s="227"/>
      <c r="AK347" s="227"/>
      <c r="AL347" s="227"/>
      <c r="AM347" s="227"/>
      <c r="AN347" s="227"/>
      <c r="AO347" s="227"/>
      <c r="AP347" s="227"/>
      <c r="AQ347" s="227"/>
      <c r="AR347" s="227"/>
      <c r="AS347" s="227"/>
      <c r="AT347" s="227"/>
      <c r="AU347" s="227"/>
      <c r="AV347" s="227"/>
      <c r="AW347" s="227"/>
      <c r="AX347" s="227"/>
      <c r="AY347" s="227"/>
      <c r="AZ347" s="227"/>
      <c r="BA347" s="227"/>
      <c r="BB347" s="227"/>
      <c r="BC347" s="227"/>
      <c r="BD347" s="227"/>
      <c r="BE347" s="227"/>
      <c r="BF347" s="227"/>
      <c r="BG347" s="227"/>
      <c r="BH347" s="227"/>
      <c r="BI347" s="227"/>
      <c r="BJ347" s="227"/>
      <c r="BK347" s="227"/>
      <c r="BL347" s="227"/>
      <c r="BM347" s="227"/>
      <c r="BN347" s="227"/>
      <c r="BO347" s="227"/>
      <c r="BP347" s="227"/>
      <c r="BQ347" s="227"/>
      <c r="BR347" s="227"/>
      <c r="BS347" s="227"/>
      <c r="BT347" s="227"/>
      <c r="BU347" s="227"/>
      <c r="BV347" s="227"/>
      <c r="BW347" s="227"/>
      <c r="BX347" s="227"/>
      <c r="BY347" s="227"/>
      <c r="BZ347" s="227"/>
      <c r="CA347" s="227"/>
      <c r="CB347" s="227"/>
      <c r="CC347" s="227"/>
      <c r="CD347" s="227"/>
      <c r="CE347" s="227"/>
      <c r="CF347" s="227"/>
      <c r="CG347" s="227"/>
      <c r="CH347" s="227"/>
      <c r="CI347" s="227"/>
      <c r="CJ347" s="227"/>
      <c r="CK347" s="227"/>
      <c r="CL347" s="227"/>
      <c r="CM347" s="227"/>
      <c r="CN347" s="227"/>
      <c r="CO347" s="227"/>
      <c r="CP347" s="227"/>
      <c r="CQ347" s="227"/>
      <c r="CR347" s="227"/>
      <c r="CS347" s="227"/>
      <c r="CT347" s="227"/>
      <c r="CU347" s="227"/>
      <c r="CV347" s="227"/>
      <c r="CW347" s="227"/>
      <c r="CX347" s="227"/>
      <c r="CY347" s="227"/>
      <c r="CZ347" s="227"/>
      <c r="DA347" s="227"/>
      <c r="DB347" s="227"/>
      <c r="DC347" s="227"/>
      <c r="DD347" s="227"/>
      <c r="DE347" s="227"/>
      <c r="DF347" s="227"/>
      <c r="DG347" s="227"/>
      <c r="DH347" s="227"/>
      <c r="DI347" s="227"/>
      <c r="DJ347" s="227"/>
      <c r="DK347" s="227"/>
      <c r="DL347" s="227"/>
      <c r="DM347" s="227"/>
      <c r="DN347" s="227"/>
      <c r="DO347" s="227"/>
      <c r="DP347" s="227"/>
      <c r="DQ347" s="227"/>
      <c r="DR347" s="227"/>
      <c r="DS347" s="227"/>
      <c r="DT347" s="227"/>
      <c r="DU347" s="227"/>
      <c r="DV347" s="227"/>
      <c r="DW347" s="227"/>
      <c r="DX347" s="227"/>
      <c r="DY347" s="227"/>
      <c r="DZ347" s="227"/>
      <c r="EA347" s="227"/>
      <c r="EB347" s="227"/>
      <c r="EC347" s="227"/>
      <c r="ED347" s="227"/>
      <c r="EE347" s="227"/>
      <c r="EF347" s="227"/>
      <c r="EG347" s="227"/>
      <c r="EH347" s="227"/>
      <c r="EI347" s="227"/>
      <c r="EJ347" s="227"/>
      <c r="EK347" s="227"/>
      <c r="EL347" s="227"/>
      <c r="EM347" s="227"/>
      <c r="EN347" s="227"/>
      <c r="EO347" s="227"/>
      <c r="EP347" s="227"/>
      <c r="EQ347" s="227"/>
      <c r="ER347" s="227"/>
      <c r="ES347" s="227"/>
      <c r="ET347" s="227"/>
      <c r="EU347" s="227"/>
      <c r="EV347" s="227"/>
      <c r="EW347" s="227"/>
      <c r="EX347" s="227"/>
      <c r="EY347" s="227"/>
      <c r="EZ347" s="227"/>
      <c r="FA347" s="227"/>
      <c r="FB347" s="227"/>
      <c r="FC347" s="227"/>
      <c r="FD347" s="227"/>
      <c r="FE347" s="227"/>
      <c r="FF347" s="227"/>
      <c r="FG347" s="227"/>
      <c r="FH347" s="227"/>
      <c r="FI347" s="227"/>
      <c r="FJ347" s="227"/>
      <c r="FK347" s="227"/>
      <c r="FL347" s="227"/>
      <c r="FM347" s="227"/>
      <c r="FN347" s="227"/>
      <c r="FO347" s="227"/>
      <c r="FP347" s="227"/>
      <c r="FQ347" s="227"/>
      <c r="FR347" s="227"/>
      <c r="FS347" s="227"/>
      <c r="FT347" s="227"/>
      <c r="FU347" s="227"/>
      <c r="FV347" s="227"/>
      <c r="FW347" s="227"/>
      <c r="FX347" s="227"/>
      <c r="FY347" s="227"/>
      <c r="FZ347" s="227"/>
      <c r="GA347" s="227"/>
      <c r="GB347" s="227"/>
      <c r="GC347" s="227"/>
      <c r="GD347" s="227"/>
      <c r="GE347" s="227"/>
      <c r="GF347" s="227"/>
      <c r="GG347" s="227"/>
      <c r="GH347" s="227"/>
      <c r="GI347" s="227"/>
      <c r="GJ347" s="227"/>
      <c r="GK347" s="227"/>
      <c r="GL347" s="227"/>
      <c r="GM347" s="227"/>
      <c r="GN347" s="227"/>
      <c r="GO347" s="227"/>
      <c r="GP347" s="227"/>
      <c r="GQ347" s="227"/>
      <c r="GR347" s="227"/>
      <c r="GS347" s="227"/>
      <c r="GT347" s="227"/>
      <c r="GU347" s="227"/>
      <c r="GV347" s="227"/>
      <c r="GW347" s="227"/>
      <c r="GX347" s="227"/>
      <c r="GY347" s="227"/>
      <c r="GZ347" s="227"/>
      <c r="HA347" s="227"/>
      <c r="HB347" s="227"/>
      <c r="HC347" s="227"/>
      <c r="HD347" s="227"/>
      <c r="HE347" s="227"/>
      <c r="HF347" s="227"/>
      <c r="HG347" s="227"/>
      <c r="HH347" s="227"/>
      <c r="HI347" s="227"/>
      <c r="HJ347" s="227"/>
      <c r="HK347" s="227"/>
      <c r="HL347" s="227"/>
      <c r="HM347" s="227"/>
      <c r="HN347" s="227"/>
      <c r="HO347" s="227"/>
      <c r="HP347" s="227"/>
      <c r="HQ347" s="227"/>
      <c r="HR347" s="227"/>
      <c r="HS347" s="227"/>
      <c r="HT347" s="227"/>
      <c r="HU347" s="227"/>
      <c r="HV347" s="227"/>
      <c r="HW347" s="227"/>
      <c r="HX347" s="227"/>
      <c r="HY347" s="227"/>
      <c r="HZ347" s="227"/>
      <c r="IA347" s="227"/>
      <c r="IB347" s="227"/>
      <c r="IC347" s="227"/>
      <c r="ID347" s="227"/>
      <c r="IE347" s="227"/>
      <c r="IF347" s="227"/>
      <c r="IG347" s="227"/>
      <c r="IH347" s="227"/>
      <c r="II347" s="227"/>
      <c r="IJ347" s="227"/>
      <c r="IK347" s="227"/>
      <c r="IL347" s="227"/>
      <c r="IM347" s="227"/>
      <c r="IN347" s="227"/>
      <c r="IO347" s="227"/>
      <c r="IP347" s="227"/>
      <c r="IQ347" s="227"/>
      <c r="IR347" s="227"/>
      <c r="IS347" s="227"/>
      <c r="IT347" s="227"/>
      <c r="IU347" s="227"/>
      <c r="IV347" s="227"/>
      <c r="IW347" s="227"/>
      <c r="IX347" s="227"/>
      <c r="IY347" s="227"/>
      <c r="IZ347" s="227"/>
      <c r="JA347" s="227"/>
      <c r="JB347" s="227"/>
      <c r="JC347" s="227"/>
      <c r="JD347" s="227"/>
      <c r="JE347" s="227"/>
      <c r="JF347" s="227"/>
      <c r="JG347" s="227"/>
      <c r="JH347" s="227"/>
      <c r="JI347" s="227"/>
      <c r="JJ347" s="227"/>
      <c r="JK347" s="227"/>
      <c r="JL347" s="227"/>
      <c r="JM347" s="227"/>
      <c r="JN347" s="227"/>
      <c r="JO347" s="227"/>
      <c r="JP347" s="227"/>
      <c r="JQ347" s="227"/>
      <c r="JR347" s="227"/>
      <c r="JS347" s="227"/>
      <c r="JT347" s="227"/>
      <c r="JU347" s="227"/>
      <c r="JV347" s="227"/>
      <c r="JW347" s="227"/>
      <c r="JX347" s="227"/>
      <c r="JY347" s="227"/>
      <c r="JZ347" s="227"/>
      <c r="KA347" s="227"/>
      <c r="KB347" s="227"/>
      <c r="KC347" s="227"/>
      <c r="KD347" s="227"/>
      <c r="KE347" s="227"/>
      <c r="KF347" s="227"/>
      <c r="KG347" s="227"/>
      <c r="KH347" s="227"/>
      <c r="KI347" s="227"/>
      <c r="KJ347" s="227"/>
      <c r="KK347" s="227"/>
      <c r="KL347" s="227"/>
      <c r="KM347" s="227"/>
      <c r="KN347" s="227"/>
      <c r="KO347" s="227"/>
      <c r="KP347" s="227"/>
      <c r="KQ347" s="227"/>
      <c r="KR347" s="227"/>
      <c r="KS347" s="227"/>
      <c r="KT347" s="227"/>
      <c r="KU347" s="227"/>
      <c r="KV347" s="227"/>
      <c r="KW347" s="479"/>
    </row>
    <row r="348" spans="1:309" s="226" customFormat="1" ht="21" customHeight="1" thickBot="1">
      <c r="A348" s="109"/>
      <c r="B348" s="112">
        <v>342</v>
      </c>
      <c r="C348" s="116"/>
      <c r="D348" s="136" t="str">
        <f t="shared" si="32"/>
        <v/>
      </c>
      <c r="E348" s="138" t="str">
        <f t="shared" si="34"/>
        <v/>
      </c>
      <c r="F348" s="138" t="str">
        <f t="shared" si="35"/>
        <v/>
      </c>
      <c r="G348" s="138" t="str">
        <f t="shared" si="36"/>
        <v/>
      </c>
      <c r="H348" s="138" t="str">
        <f t="shared" si="33"/>
        <v/>
      </c>
      <c r="I348" s="228"/>
      <c r="J348" s="228"/>
      <c r="K348" s="228"/>
      <c r="L348" s="228"/>
      <c r="M348" s="228"/>
      <c r="N348" s="228"/>
      <c r="O348" s="228"/>
      <c r="P348" s="228"/>
      <c r="Q348" s="228"/>
      <c r="R348" s="228"/>
      <c r="S348" s="228"/>
      <c r="T348" s="228"/>
      <c r="U348" s="228"/>
      <c r="V348" s="228"/>
      <c r="W348" s="228"/>
      <c r="X348" s="228"/>
      <c r="Y348" s="228"/>
      <c r="Z348" s="228"/>
      <c r="AA348" s="228"/>
      <c r="AB348" s="228"/>
      <c r="AC348" s="228"/>
      <c r="AD348" s="228"/>
      <c r="AE348" s="228"/>
      <c r="AF348" s="228"/>
      <c r="AG348" s="228"/>
      <c r="AH348" s="228"/>
      <c r="AI348" s="228"/>
      <c r="AJ348" s="228"/>
      <c r="AK348" s="228"/>
      <c r="AL348" s="228"/>
      <c r="AM348" s="228"/>
      <c r="AN348" s="228"/>
      <c r="AO348" s="228"/>
      <c r="AP348" s="228"/>
      <c r="AQ348" s="228"/>
      <c r="AR348" s="228"/>
      <c r="AS348" s="228"/>
      <c r="AT348" s="228"/>
      <c r="AU348" s="228"/>
      <c r="AV348" s="228"/>
      <c r="AW348" s="228"/>
      <c r="AX348" s="228"/>
      <c r="AY348" s="228"/>
      <c r="AZ348" s="228"/>
      <c r="BA348" s="228"/>
      <c r="BB348" s="228"/>
      <c r="BC348" s="228"/>
      <c r="BD348" s="228"/>
      <c r="BE348" s="228"/>
      <c r="BF348" s="228"/>
      <c r="BG348" s="228"/>
      <c r="BH348" s="228"/>
      <c r="BI348" s="228"/>
      <c r="BJ348" s="228"/>
      <c r="BK348" s="228"/>
      <c r="BL348" s="228"/>
      <c r="BM348" s="228"/>
      <c r="BN348" s="228"/>
      <c r="BO348" s="228"/>
      <c r="BP348" s="228"/>
      <c r="BQ348" s="228"/>
      <c r="BR348" s="228"/>
      <c r="BS348" s="228"/>
      <c r="BT348" s="228"/>
      <c r="BU348" s="228"/>
      <c r="BV348" s="228"/>
      <c r="BW348" s="228"/>
      <c r="BX348" s="228"/>
      <c r="BY348" s="228"/>
      <c r="BZ348" s="228"/>
      <c r="CA348" s="228"/>
      <c r="CB348" s="228"/>
      <c r="CC348" s="228"/>
      <c r="CD348" s="228"/>
      <c r="CE348" s="228"/>
      <c r="CF348" s="228"/>
      <c r="CG348" s="228"/>
      <c r="CH348" s="228"/>
      <c r="CI348" s="228"/>
      <c r="CJ348" s="228"/>
      <c r="CK348" s="228"/>
      <c r="CL348" s="228"/>
      <c r="CM348" s="228"/>
      <c r="CN348" s="228"/>
      <c r="CO348" s="228"/>
      <c r="CP348" s="228"/>
      <c r="CQ348" s="228"/>
      <c r="CR348" s="228"/>
      <c r="CS348" s="228"/>
      <c r="CT348" s="228"/>
      <c r="CU348" s="228"/>
      <c r="CV348" s="228"/>
      <c r="CW348" s="228"/>
      <c r="CX348" s="228"/>
      <c r="CY348" s="228"/>
      <c r="CZ348" s="228"/>
      <c r="DA348" s="228"/>
      <c r="DB348" s="228"/>
      <c r="DC348" s="228"/>
      <c r="DD348" s="228"/>
      <c r="DE348" s="228"/>
      <c r="DF348" s="228"/>
      <c r="DG348" s="228"/>
      <c r="DH348" s="228"/>
      <c r="DI348" s="228"/>
      <c r="DJ348" s="228"/>
      <c r="DK348" s="228"/>
      <c r="DL348" s="228"/>
      <c r="DM348" s="228"/>
      <c r="DN348" s="228"/>
      <c r="DO348" s="228"/>
      <c r="DP348" s="228"/>
      <c r="DQ348" s="228"/>
      <c r="DR348" s="228"/>
      <c r="DS348" s="228"/>
      <c r="DT348" s="228"/>
      <c r="DU348" s="228"/>
      <c r="DV348" s="228"/>
      <c r="DW348" s="228"/>
      <c r="DX348" s="228"/>
      <c r="DY348" s="228"/>
      <c r="DZ348" s="228"/>
      <c r="EA348" s="228"/>
      <c r="EB348" s="228"/>
      <c r="EC348" s="228"/>
      <c r="ED348" s="228"/>
      <c r="EE348" s="228"/>
      <c r="EF348" s="228"/>
      <c r="EG348" s="228"/>
      <c r="EH348" s="228"/>
      <c r="EI348" s="228"/>
      <c r="EJ348" s="228"/>
      <c r="EK348" s="228"/>
      <c r="EL348" s="228"/>
      <c r="EM348" s="228"/>
      <c r="EN348" s="228"/>
      <c r="EO348" s="228"/>
      <c r="EP348" s="228"/>
      <c r="EQ348" s="228"/>
      <c r="ER348" s="228"/>
      <c r="ES348" s="228"/>
      <c r="ET348" s="228"/>
      <c r="EU348" s="228"/>
      <c r="EV348" s="228"/>
      <c r="EW348" s="228"/>
      <c r="EX348" s="228"/>
      <c r="EY348" s="228"/>
      <c r="EZ348" s="228"/>
      <c r="FA348" s="228"/>
      <c r="FB348" s="228"/>
      <c r="FC348" s="228"/>
      <c r="FD348" s="228"/>
      <c r="FE348" s="228"/>
      <c r="FF348" s="228"/>
      <c r="FG348" s="228"/>
      <c r="FH348" s="228"/>
      <c r="FI348" s="228"/>
      <c r="FJ348" s="228"/>
      <c r="FK348" s="228"/>
      <c r="FL348" s="228"/>
      <c r="FM348" s="228"/>
      <c r="FN348" s="228"/>
      <c r="FO348" s="228"/>
      <c r="FP348" s="228"/>
      <c r="FQ348" s="228"/>
      <c r="FR348" s="228"/>
      <c r="FS348" s="228"/>
      <c r="FT348" s="228"/>
      <c r="FU348" s="228"/>
      <c r="FV348" s="228"/>
      <c r="FW348" s="228"/>
      <c r="FX348" s="228"/>
      <c r="FY348" s="228"/>
      <c r="FZ348" s="228"/>
      <c r="GA348" s="228"/>
      <c r="GB348" s="228"/>
      <c r="GC348" s="228"/>
      <c r="GD348" s="228"/>
      <c r="GE348" s="228"/>
      <c r="GF348" s="228"/>
      <c r="GG348" s="228"/>
      <c r="GH348" s="228"/>
      <c r="GI348" s="228"/>
      <c r="GJ348" s="228"/>
      <c r="GK348" s="228"/>
      <c r="GL348" s="228"/>
      <c r="GM348" s="228"/>
      <c r="GN348" s="228"/>
      <c r="GO348" s="228"/>
      <c r="GP348" s="228"/>
      <c r="GQ348" s="228"/>
      <c r="GR348" s="228"/>
      <c r="GS348" s="228"/>
      <c r="GT348" s="228"/>
      <c r="GU348" s="228"/>
      <c r="GV348" s="228"/>
      <c r="GW348" s="228"/>
      <c r="GX348" s="228"/>
      <c r="GY348" s="228"/>
      <c r="GZ348" s="228"/>
      <c r="HA348" s="228"/>
      <c r="HB348" s="228"/>
      <c r="HC348" s="228"/>
      <c r="HD348" s="228"/>
      <c r="HE348" s="228"/>
      <c r="HF348" s="228"/>
      <c r="HG348" s="228"/>
      <c r="HH348" s="228"/>
      <c r="HI348" s="228"/>
      <c r="HJ348" s="228"/>
      <c r="HK348" s="228"/>
      <c r="HL348" s="228"/>
      <c r="HM348" s="228"/>
      <c r="HN348" s="228"/>
      <c r="HO348" s="228"/>
      <c r="HP348" s="228"/>
      <c r="HQ348" s="228"/>
      <c r="HR348" s="228"/>
      <c r="HS348" s="228"/>
      <c r="HT348" s="228"/>
      <c r="HU348" s="228"/>
      <c r="HV348" s="228"/>
      <c r="HW348" s="228"/>
      <c r="HX348" s="228"/>
      <c r="HY348" s="228"/>
      <c r="HZ348" s="228"/>
      <c r="IA348" s="228"/>
      <c r="IB348" s="228"/>
      <c r="IC348" s="228"/>
      <c r="ID348" s="228"/>
      <c r="IE348" s="228"/>
      <c r="IF348" s="228"/>
      <c r="IG348" s="228"/>
      <c r="IH348" s="228"/>
      <c r="II348" s="228"/>
      <c r="IJ348" s="228"/>
      <c r="IK348" s="228"/>
      <c r="IL348" s="228"/>
      <c r="IM348" s="228"/>
      <c r="IN348" s="228"/>
      <c r="IO348" s="228"/>
      <c r="IP348" s="228"/>
      <c r="IQ348" s="228"/>
      <c r="IR348" s="228"/>
      <c r="IS348" s="228"/>
      <c r="IT348" s="228"/>
      <c r="IU348" s="228"/>
      <c r="IV348" s="228"/>
      <c r="IW348" s="228"/>
      <c r="IX348" s="228"/>
      <c r="IY348" s="228"/>
      <c r="IZ348" s="228"/>
      <c r="JA348" s="228"/>
      <c r="JB348" s="228"/>
      <c r="JC348" s="228"/>
      <c r="JD348" s="228"/>
      <c r="JE348" s="228"/>
      <c r="JF348" s="228"/>
      <c r="JG348" s="228"/>
      <c r="JH348" s="228"/>
      <c r="JI348" s="228"/>
      <c r="JJ348" s="228"/>
      <c r="JK348" s="228"/>
      <c r="JL348" s="228"/>
      <c r="JM348" s="228"/>
      <c r="JN348" s="228"/>
      <c r="JO348" s="228"/>
      <c r="JP348" s="228"/>
      <c r="JQ348" s="228"/>
      <c r="JR348" s="228"/>
      <c r="JS348" s="228"/>
      <c r="JT348" s="228"/>
      <c r="JU348" s="228"/>
      <c r="JV348" s="228"/>
      <c r="JW348" s="228"/>
      <c r="JX348" s="228"/>
      <c r="JY348" s="228"/>
      <c r="JZ348" s="228"/>
      <c r="KA348" s="228"/>
      <c r="KB348" s="228"/>
      <c r="KC348" s="228"/>
      <c r="KD348" s="228"/>
      <c r="KE348" s="228"/>
      <c r="KF348" s="228"/>
      <c r="KG348" s="228"/>
      <c r="KH348" s="228"/>
      <c r="KI348" s="228"/>
      <c r="KJ348" s="228"/>
      <c r="KK348" s="228"/>
      <c r="KL348" s="228"/>
      <c r="KM348" s="228"/>
      <c r="KN348" s="228"/>
      <c r="KO348" s="228"/>
      <c r="KP348" s="228"/>
      <c r="KQ348" s="228"/>
      <c r="KR348" s="228"/>
      <c r="KS348" s="228"/>
      <c r="KT348" s="228"/>
      <c r="KU348" s="228"/>
      <c r="KV348" s="228"/>
      <c r="KW348" s="479"/>
    </row>
    <row r="349" spans="1:309" s="226" customFormat="1" ht="21" customHeight="1">
      <c r="A349" s="109"/>
      <c r="B349" s="112">
        <v>343</v>
      </c>
      <c r="C349" s="53"/>
      <c r="D349" s="132" t="str">
        <f t="shared" si="32"/>
        <v/>
      </c>
      <c r="E349" s="132" t="str">
        <f t="shared" si="34"/>
        <v/>
      </c>
      <c r="F349" s="132" t="str">
        <f t="shared" si="35"/>
        <v/>
      </c>
      <c r="G349" s="132" t="str">
        <f t="shared" si="36"/>
        <v/>
      </c>
      <c r="H349" s="213" t="str">
        <f t="shared" si="33"/>
        <v/>
      </c>
      <c r="I349" s="227"/>
      <c r="J349" s="227"/>
      <c r="K349" s="227"/>
      <c r="L349" s="227"/>
      <c r="M349" s="227"/>
      <c r="N349" s="227"/>
      <c r="O349" s="227"/>
      <c r="P349" s="227"/>
      <c r="Q349" s="227"/>
      <c r="R349" s="227"/>
      <c r="S349" s="227"/>
      <c r="T349" s="227"/>
      <c r="U349" s="227"/>
      <c r="V349" s="227"/>
      <c r="W349" s="227"/>
      <c r="X349" s="227"/>
      <c r="Y349" s="227"/>
      <c r="Z349" s="227"/>
      <c r="AA349" s="227"/>
      <c r="AB349" s="227"/>
      <c r="AC349" s="227"/>
      <c r="AD349" s="227"/>
      <c r="AE349" s="227"/>
      <c r="AF349" s="227"/>
      <c r="AG349" s="227"/>
      <c r="AH349" s="227"/>
      <c r="AI349" s="227"/>
      <c r="AJ349" s="227"/>
      <c r="AK349" s="227"/>
      <c r="AL349" s="227"/>
      <c r="AM349" s="227"/>
      <c r="AN349" s="227"/>
      <c r="AO349" s="227"/>
      <c r="AP349" s="227"/>
      <c r="AQ349" s="227"/>
      <c r="AR349" s="227"/>
      <c r="AS349" s="227"/>
      <c r="AT349" s="227"/>
      <c r="AU349" s="227"/>
      <c r="AV349" s="227"/>
      <c r="AW349" s="227"/>
      <c r="AX349" s="227"/>
      <c r="AY349" s="227"/>
      <c r="AZ349" s="227"/>
      <c r="BA349" s="227"/>
      <c r="BB349" s="227"/>
      <c r="BC349" s="227"/>
      <c r="BD349" s="227"/>
      <c r="BE349" s="227"/>
      <c r="BF349" s="227"/>
      <c r="BG349" s="227"/>
      <c r="BH349" s="227"/>
      <c r="BI349" s="227"/>
      <c r="BJ349" s="227"/>
      <c r="BK349" s="227"/>
      <c r="BL349" s="227"/>
      <c r="BM349" s="227"/>
      <c r="BN349" s="227"/>
      <c r="BO349" s="227"/>
      <c r="BP349" s="227"/>
      <c r="BQ349" s="227"/>
      <c r="BR349" s="227"/>
      <c r="BS349" s="227"/>
      <c r="BT349" s="227"/>
      <c r="BU349" s="227"/>
      <c r="BV349" s="227"/>
      <c r="BW349" s="227"/>
      <c r="BX349" s="227"/>
      <c r="BY349" s="227"/>
      <c r="BZ349" s="227"/>
      <c r="CA349" s="227"/>
      <c r="CB349" s="227"/>
      <c r="CC349" s="227"/>
      <c r="CD349" s="227"/>
      <c r="CE349" s="227"/>
      <c r="CF349" s="227"/>
      <c r="CG349" s="227"/>
      <c r="CH349" s="227"/>
      <c r="CI349" s="227"/>
      <c r="CJ349" s="227"/>
      <c r="CK349" s="227"/>
      <c r="CL349" s="227"/>
      <c r="CM349" s="227"/>
      <c r="CN349" s="227"/>
      <c r="CO349" s="227"/>
      <c r="CP349" s="227"/>
      <c r="CQ349" s="227"/>
      <c r="CR349" s="227"/>
      <c r="CS349" s="227"/>
      <c r="CT349" s="227"/>
      <c r="CU349" s="227"/>
      <c r="CV349" s="227"/>
      <c r="CW349" s="227"/>
      <c r="CX349" s="227"/>
      <c r="CY349" s="227"/>
      <c r="CZ349" s="227"/>
      <c r="DA349" s="227"/>
      <c r="DB349" s="227"/>
      <c r="DC349" s="227"/>
      <c r="DD349" s="227"/>
      <c r="DE349" s="227"/>
      <c r="DF349" s="227"/>
      <c r="DG349" s="227"/>
      <c r="DH349" s="227"/>
      <c r="DI349" s="227"/>
      <c r="DJ349" s="227"/>
      <c r="DK349" s="227"/>
      <c r="DL349" s="227"/>
      <c r="DM349" s="227"/>
      <c r="DN349" s="227"/>
      <c r="DO349" s="227"/>
      <c r="DP349" s="227"/>
      <c r="DQ349" s="227"/>
      <c r="DR349" s="227"/>
      <c r="DS349" s="227"/>
      <c r="DT349" s="227"/>
      <c r="DU349" s="227"/>
      <c r="DV349" s="227"/>
      <c r="DW349" s="227"/>
      <c r="DX349" s="227"/>
      <c r="DY349" s="227"/>
      <c r="DZ349" s="227"/>
      <c r="EA349" s="227"/>
      <c r="EB349" s="227"/>
      <c r="EC349" s="227"/>
      <c r="ED349" s="227"/>
      <c r="EE349" s="227"/>
      <c r="EF349" s="227"/>
      <c r="EG349" s="227"/>
      <c r="EH349" s="227"/>
      <c r="EI349" s="227"/>
      <c r="EJ349" s="227"/>
      <c r="EK349" s="227"/>
      <c r="EL349" s="227"/>
      <c r="EM349" s="227"/>
      <c r="EN349" s="227"/>
      <c r="EO349" s="227"/>
      <c r="EP349" s="227"/>
      <c r="EQ349" s="227"/>
      <c r="ER349" s="227"/>
      <c r="ES349" s="227"/>
      <c r="ET349" s="227"/>
      <c r="EU349" s="227"/>
      <c r="EV349" s="227"/>
      <c r="EW349" s="227"/>
      <c r="EX349" s="227"/>
      <c r="EY349" s="227"/>
      <c r="EZ349" s="227"/>
      <c r="FA349" s="227"/>
      <c r="FB349" s="227"/>
      <c r="FC349" s="227"/>
      <c r="FD349" s="227"/>
      <c r="FE349" s="227"/>
      <c r="FF349" s="227"/>
      <c r="FG349" s="227"/>
      <c r="FH349" s="227"/>
      <c r="FI349" s="227"/>
      <c r="FJ349" s="227"/>
      <c r="FK349" s="227"/>
      <c r="FL349" s="227"/>
      <c r="FM349" s="227"/>
      <c r="FN349" s="227"/>
      <c r="FO349" s="227"/>
      <c r="FP349" s="227"/>
      <c r="FQ349" s="227"/>
      <c r="FR349" s="227"/>
      <c r="FS349" s="227"/>
      <c r="FT349" s="227"/>
      <c r="FU349" s="227"/>
      <c r="FV349" s="227"/>
      <c r="FW349" s="227"/>
      <c r="FX349" s="227"/>
      <c r="FY349" s="227"/>
      <c r="FZ349" s="227"/>
      <c r="GA349" s="227"/>
      <c r="GB349" s="227"/>
      <c r="GC349" s="227"/>
      <c r="GD349" s="227"/>
      <c r="GE349" s="227"/>
      <c r="GF349" s="227"/>
      <c r="GG349" s="227"/>
      <c r="GH349" s="227"/>
      <c r="GI349" s="227"/>
      <c r="GJ349" s="227"/>
      <c r="GK349" s="227"/>
      <c r="GL349" s="227"/>
      <c r="GM349" s="227"/>
      <c r="GN349" s="227"/>
      <c r="GO349" s="227"/>
      <c r="GP349" s="227"/>
      <c r="GQ349" s="227"/>
      <c r="GR349" s="227"/>
      <c r="GS349" s="227"/>
      <c r="GT349" s="227"/>
      <c r="GU349" s="227"/>
      <c r="GV349" s="227"/>
      <c r="GW349" s="227"/>
      <c r="GX349" s="227"/>
      <c r="GY349" s="227"/>
      <c r="GZ349" s="227"/>
      <c r="HA349" s="227"/>
      <c r="HB349" s="227"/>
      <c r="HC349" s="227"/>
      <c r="HD349" s="227"/>
      <c r="HE349" s="227"/>
      <c r="HF349" s="227"/>
      <c r="HG349" s="227"/>
      <c r="HH349" s="227"/>
      <c r="HI349" s="227"/>
      <c r="HJ349" s="227"/>
      <c r="HK349" s="227"/>
      <c r="HL349" s="227"/>
      <c r="HM349" s="227"/>
      <c r="HN349" s="227"/>
      <c r="HO349" s="227"/>
      <c r="HP349" s="227"/>
      <c r="HQ349" s="227"/>
      <c r="HR349" s="227"/>
      <c r="HS349" s="227"/>
      <c r="HT349" s="227"/>
      <c r="HU349" s="227"/>
      <c r="HV349" s="227"/>
      <c r="HW349" s="227"/>
      <c r="HX349" s="227"/>
      <c r="HY349" s="227"/>
      <c r="HZ349" s="227"/>
      <c r="IA349" s="227"/>
      <c r="IB349" s="227"/>
      <c r="IC349" s="227"/>
      <c r="ID349" s="227"/>
      <c r="IE349" s="227"/>
      <c r="IF349" s="227"/>
      <c r="IG349" s="227"/>
      <c r="IH349" s="227"/>
      <c r="II349" s="227"/>
      <c r="IJ349" s="227"/>
      <c r="IK349" s="227"/>
      <c r="IL349" s="227"/>
      <c r="IM349" s="227"/>
      <c r="IN349" s="227"/>
      <c r="IO349" s="227"/>
      <c r="IP349" s="227"/>
      <c r="IQ349" s="227"/>
      <c r="IR349" s="227"/>
      <c r="IS349" s="227"/>
      <c r="IT349" s="227"/>
      <c r="IU349" s="227"/>
      <c r="IV349" s="227"/>
      <c r="IW349" s="227"/>
      <c r="IX349" s="227"/>
      <c r="IY349" s="227"/>
      <c r="IZ349" s="227"/>
      <c r="JA349" s="227"/>
      <c r="JB349" s="227"/>
      <c r="JC349" s="227"/>
      <c r="JD349" s="227"/>
      <c r="JE349" s="227"/>
      <c r="JF349" s="227"/>
      <c r="JG349" s="227"/>
      <c r="JH349" s="227"/>
      <c r="JI349" s="227"/>
      <c r="JJ349" s="227"/>
      <c r="JK349" s="227"/>
      <c r="JL349" s="227"/>
      <c r="JM349" s="227"/>
      <c r="JN349" s="227"/>
      <c r="JO349" s="227"/>
      <c r="JP349" s="227"/>
      <c r="JQ349" s="227"/>
      <c r="JR349" s="227"/>
      <c r="JS349" s="227"/>
      <c r="JT349" s="227"/>
      <c r="JU349" s="227"/>
      <c r="JV349" s="227"/>
      <c r="JW349" s="227"/>
      <c r="JX349" s="227"/>
      <c r="JY349" s="227"/>
      <c r="JZ349" s="227"/>
      <c r="KA349" s="227"/>
      <c r="KB349" s="227"/>
      <c r="KC349" s="227"/>
      <c r="KD349" s="227"/>
      <c r="KE349" s="227"/>
      <c r="KF349" s="227"/>
      <c r="KG349" s="227"/>
      <c r="KH349" s="227"/>
      <c r="KI349" s="227"/>
      <c r="KJ349" s="227"/>
      <c r="KK349" s="227"/>
      <c r="KL349" s="227"/>
      <c r="KM349" s="227"/>
      <c r="KN349" s="227"/>
      <c r="KO349" s="227"/>
      <c r="KP349" s="227"/>
      <c r="KQ349" s="227"/>
      <c r="KR349" s="227"/>
      <c r="KS349" s="227"/>
      <c r="KT349" s="227"/>
      <c r="KU349" s="227"/>
      <c r="KV349" s="227"/>
      <c r="KW349" s="479"/>
    </row>
    <row r="350" spans="1:309" s="226" customFormat="1" ht="21" customHeight="1" thickBot="1">
      <c r="A350" s="109"/>
      <c r="B350" s="112">
        <v>344</v>
      </c>
      <c r="C350" s="116"/>
      <c r="D350" s="136" t="str">
        <f t="shared" si="32"/>
        <v/>
      </c>
      <c r="E350" s="138" t="str">
        <f t="shared" si="34"/>
        <v/>
      </c>
      <c r="F350" s="138" t="str">
        <f t="shared" si="35"/>
        <v/>
      </c>
      <c r="G350" s="138" t="str">
        <f t="shared" si="36"/>
        <v/>
      </c>
      <c r="H350" s="138" t="str">
        <f t="shared" si="33"/>
        <v/>
      </c>
      <c r="I350" s="228"/>
      <c r="J350" s="228"/>
      <c r="K350" s="228"/>
      <c r="L350" s="228"/>
      <c r="M350" s="228"/>
      <c r="N350" s="228"/>
      <c r="O350" s="228"/>
      <c r="P350" s="228"/>
      <c r="Q350" s="228"/>
      <c r="R350" s="228"/>
      <c r="S350" s="228"/>
      <c r="T350" s="228"/>
      <c r="U350" s="228"/>
      <c r="V350" s="228"/>
      <c r="W350" s="228"/>
      <c r="X350" s="228"/>
      <c r="Y350" s="228"/>
      <c r="Z350" s="228"/>
      <c r="AA350" s="228"/>
      <c r="AB350" s="228"/>
      <c r="AC350" s="228"/>
      <c r="AD350" s="228"/>
      <c r="AE350" s="228"/>
      <c r="AF350" s="228"/>
      <c r="AG350" s="228"/>
      <c r="AH350" s="228"/>
      <c r="AI350" s="228"/>
      <c r="AJ350" s="228"/>
      <c r="AK350" s="228"/>
      <c r="AL350" s="228"/>
      <c r="AM350" s="228"/>
      <c r="AN350" s="228"/>
      <c r="AO350" s="228"/>
      <c r="AP350" s="228"/>
      <c r="AQ350" s="228"/>
      <c r="AR350" s="228"/>
      <c r="AS350" s="228"/>
      <c r="AT350" s="228"/>
      <c r="AU350" s="228"/>
      <c r="AV350" s="228"/>
      <c r="AW350" s="228"/>
      <c r="AX350" s="228"/>
      <c r="AY350" s="228"/>
      <c r="AZ350" s="228"/>
      <c r="BA350" s="228"/>
      <c r="BB350" s="228"/>
      <c r="BC350" s="228"/>
      <c r="BD350" s="228"/>
      <c r="BE350" s="228"/>
      <c r="BF350" s="228"/>
      <c r="BG350" s="228"/>
      <c r="BH350" s="228"/>
      <c r="BI350" s="228"/>
      <c r="BJ350" s="228"/>
      <c r="BK350" s="228"/>
      <c r="BL350" s="228"/>
      <c r="BM350" s="228"/>
      <c r="BN350" s="228"/>
      <c r="BO350" s="228"/>
      <c r="BP350" s="228"/>
      <c r="BQ350" s="228"/>
      <c r="BR350" s="228"/>
      <c r="BS350" s="228"/>
      <c r="BT350" s="228"/>
      <c r="BU350" s="228"/>
      <c r="BV350" s="228"/>
      <c r="BW350" s="228"/>
      <c r="BX350" s="228"/>
      <c r="BY350" s="228"/>
      <c r="BZ350" s="228"/>
      <c r="CA350" s="228"/>
      <c r="CB350" s="228"/>
      <c r="CC350" s="228"/>
      <c r="CD350" s="228"/>
      <c r="CE350" s="228"/>
      <c r="CF350" s="228"/>
      <c r="CG350" s="228"/>
      <c r="CH350" s="228"/>
      <c r="CI350" s="228"/>
      <c r="CJ350" s="228"/>
      <c r="CK350" s="228"/>
      <c r="CL350" s="228"/>
      <c r="CM350" s="228"/>
      <c r="CN350" s="228"/>
      <c r="CO350" s="228"/>
      <c r="CP350" s="228"/>
      <c r="CQ350" s="228"/>
      <c r="CR350" s="228"/>
      <c r="CS350" s="228"/>
      <c r="CT350" s="228"/>
      <c r="CU350" s="228"/>
      <c r="CV350" s="228"/>
      <c r="CW350" s="228"/>
      <c r="CX350" s="228"/>
      <c r="CY350" s="228"/>
      <c r="CZ350" s="228"/>
      <c r="DA350" s="228"/>
      <c r="DB350" s="228"/>
      <c r="DC350" s="228"/>
      <c r="DD350" s="228"/>
      <c r="DE350" s="228"/>
      <c r="DF350" s="228"/>
      <c r="DG350" s="228"/>
      <c r="DH350" s="228"/>
      <c r="DI350" s="228"/>
      <c r="DJ350" s="228"/>
      <c r="DK350" s="228"/>
      <c r="DL350" s="228"/>
      <c r="DM350" s="228"/>
      <c r="DN350" s="228"/>
      <c r="DO350" s="228"/>
      <c r="DP350" s="228"/>
      <c r="DQ350" s="228"/>
      <c r="DR350" s="228"/>
      <c r="DS350" s="228"/>
      <c r="DT350" s="228"/>
      <c r="DU350" s="228"/>
      <c r="DV350" s="228"/>
      <c r="DW350" s="228"/>
      <c r="DX350" s="228"/>
      <c r="DY350" s="228"/>
      <c r="DZ350" s="228"/>
      <c r="EA350" s="228"/>
      <c r="EB350" s="228"/>
      <c r="EC350" s="228"/>
      <c r="ED350" s="228"/>
      <c r="EE350" s="228"/>
      <c r="EF350" s="228"/>
      <c r="EG350" s="228"/>
      <c r="EH350" s="228"/>
      <c r="EI350" s="228"/>
      <c r="EJ350" s="228"/>
      <c r="EK350" s="228"/>
      <c r="EL350" s="228"/>
      <c r="EM350" s="228"/>
      <c r="EN350" s="228"/>
      <c r="EO350" s="228"/>
      <c r="EP350" s="228"/>
      <c r="EQ350" s="228"/>
      <c r="ER350" s="228"/>
      <c r="ES350" s="228"/>
      <c r="ET350" s="228"/>
      <c r="EU350" s="228"/>
      <c r="EV350" s="228"/>
      <c r="EW350" s="228"/>
      <c r="EX350" s="228"/>
      <c r="EY350" s="228"/>
      <c r="EZ350" s="228"/>
      <c r="FA350" s="228"/>
      <c r="FB350" s="228"/>
      <c r="FC350" s="228"/>
      <c r="FD350" s="228"/>
      <c r="FE350" s="228"/>
      <c r="FF350" s="228"/>
      <c r="FG350" s="228"/>
      <c r="FH350" s="228"/>
      <c r="FI350" s="228"/>
      <c r="FJ350" s="228"/>
      <c r="FK350" s="228"/>
      <c r="FL350" s="228"/>
      <c r="FM350" s="228"/>
      <c r="FN350" s="228"/>
      <c r="FO350" s="228"/>
      <c r="FP350" s="228"/>
      <c r="FQ350" s="228"/>
      <c r="FR350" s="228"/>
      <c r="FS350" s="228"/>
      <c r="FT350" s="228"/>
      <c r="FU350" s="228"/>
      <c r="FV350" s="228"/>
      <c r="FW350" s="228"/>
      <c r="FX350" s="228"/>
      <c r="FY350" s="228"/>
      <c r="FZ350" s="228"/>
      <c r="GA350" s="228"/>
      <c r="GB350" s="228"/>
      <c r="GC350" s="228"/>
      <c r="GD350" s="228"/>
      <c r="GE350" s="228"/>
      <c r="GF350" s="228"/>
      <c r="GG350" s="228"/>
      <c r="GH350" s="228"/>
      <c r="GI350" s="228"/>
      <c r="GJ350" s="228"/>
      <c r="GK350" s="228"/>
      <c r="GL350" s="228"/>
      <c r="GM350" s="228"/>
      <c r="GN350" s="228"/>
      <c r="GO350" s="228"/>
      <c r="GP350" s="228"/>
      <c r="GQ350" s="228"/>
      <c r="GR350" s="228"/>
      <c r="GS350" s="228"/>
      <c r="GT350" s="228"/>
      <c r="GU350" s="228"/>
      <c r="GV350" s="228"/>
      <c r="GW350" s="228"/>
      <c r="GX350" s="228"/>
      <c r="GY350" s="228"/>
      <c r="GZ350" s="228"/>
      <c r="HA350" s="228"/>
      <c r="HB350" s="228"/>
      <c r="HC350" s="228"/>
      <c r="HD350" s="228"/>
      <c r="HE350" s="228"/>
      <c r="HF350" s="228"/>
      <c r="HG350" s="228"/>
      <c r="HH350" s="228"/>
      <c r="HI350" s="228"/>
      <c r="HJ350" s="228"/>
      <c r="HK350" s="228"/>
      <c r="HL350" s="228"/>
      <c r="HM350" s="228"/>
      <c r="HN350" s="228"/>
      <c r="HO350" s="228"/>
      <c r="HP350" s="228"/>
      <c r="HQ350" s="228"/>
      <c r="HR350" s="228"/>
      <c r="HS350" s="228"/>
      <c r="HT350" s="228"/>
      <c r="HU350" s="228"/>
      <c r="HV350" s="228"/>
      <c r="HW350" s="228"/>
      <c r="HX350" s="228"/>
      <c r="HY350" s="228"/>
      <c r="HZ350" s="228"/>
      <c r="IA350" s="228"/>
      <c r="IB350" s="228"/>
      <c r="IC350" s="228"/>
      <c r="ID350" s="228"/>
      <c r="IE350" s="228"/>
      <c r="IF350" s="228"/>
      <c r="IG350" s="228"/>
      <c r="IH350" s="228"/>
      <c r="II350" s="228"/>
      <c r="IJ350" s="228"/>
      <c r="IK350" s="228"/>
      <c r="IL350" s="228"/>
      <c r="IM350" s="228"/>
      <c r="IN350" s="228"/>
      <c r="IO350" s="228"/>
      <c r="IP350" s="228"/>
      <c r="IQ350" s="228"/>
      <c r="IR350" s="228"/>
      <c r="IS350" s="228"/>
      <c r="IT350" s="228"/>
      <c r="IU350" s="228"/>
      <c r="IV350" s="228"/>
      <c r="IW350" s="228"/>
      <c r="IX350" s="228"/>
      <c r="IY350" s="228"/>
      <c r="IZ350" s="228"/>
      <c r="JA350" s="228"/>
      <c r="JB350" s="228"/>
      <c r="JC350" s="228"/>
      <c r="JD350" s="228"/>
      <c r="JE350" s="228"/>
      <c r="JF350" s="228"/>
      <c r="JG350" s="228"/>
      <c r="JH350" s="228"/>
      <c r="JI350" s="228"/>
      <c r="JJ350" s="228"/>
      <c r="JK350" s="228"/>
      <c r="JL350" s="228"/>
      <c r="JM350" s="228"/>
      <c r="JN350" s="228"/>
      <c r="JO350" s="228"/>
      <c r="JP350" s="228"/>
      <c r="JQ350" s="228"/>
      <c r="JR350" s="228"/>
      <c r="JS350" s="228"/>
      <c r="JT350" s="228"/>
      <c r="JU350" s="228"/>
      <c r="JV350" s="228"/>
      <c r="JW350" s="228"/>
      <c r="JX350" s="228"/>
      <c r="JY350" s="228"/>
      <c r="JZ350" s="228"/>
      <c r="KA350" s="228"/>
      <c r="KB350" s="228"/>
      <c r="KC350" s="228"/>
      <c r="KD350" s="228"/>
      <c r="KE350" s="228"/>
      <c r="KF350" s="228"/>
      <c r="KG350" s="228"/>
      <c r="KH350" s="228"/>
      <c r="KI350" s="228"/>
      <c r="KJ350" s="228"/>
      <c r="KK350" s="228"/>
      <c r="KL350" s="228"/>
      <c r="KM350" s="228"/>
      <c r="KN350" s="228"/>
      <c r="KO350" s="228"/>
      <c r="KP350" s="228"/>
      <c r="KQ350" s="228"/>
      <c r="KR350" s="228"/>
      <c r="KS350" s="228"/>
      <c r="KT350" s="228"/>
      <c r="KU350" s="228"/>
      <c r="KV350" s="228"/>
      <c r="KW350" s="479"/>
    </row>
    <row r="351" spans="1:309" s="226" customFormat="1" ht="21" customHeight="1">
      <c r="A351" s="109"/>
      <c r="B351" s="112">
        <v>345</v>
      </c>
      <c r="C351" s="53"/>
      <c r="D351" s="132" t="str">
        <f t="shared" si="32"/>
        <v/>
      </c>
      <c r="E351" s="132" t="str">
        <f t="shared" si="34"/>
        <v/>
      </c>
      <c r="F351" s="132" t="str">
        <f t="shared" si="35"/>
        <v/>
      </c>
      <c r="G351" s="132" t="str">
        <f t="shared" si="36"/>
        <v/>
      </c>
      <c r="H351" s="213" t="str">
        <f t="shared" si="33"/>
        <v/>
      </c>
      <c r="I351" s="227"/>
      <c r="J351" s="227"/>
      <c r="K351" s="227"/>
      <c r="L351" s="227"/>
      <c r="M351" s="227"/>
      <c r="N351" s="227"/>
      <c r="O351" s="227"/>
      <c r="P351" s="227"/>
      <c r="Q351" s="227"/>
      <c r="R351" s="227"/>
      <c r="S351" s="227"/>
      <c r="T351" s="227"/>
      <c r="U351" s="227"/>
      <c r="V351" s="227"/>
      <c r="W351" s="227"/>
      <c r="X351" s="227"/>
      <c r="Y351" s="227"/>
      <c r="Z351" s="227"/>
      <c r="AA351" s="227"/>
      <c r="AB351" s="227"/>
      <c r="AC351" s="227"/>
      <c r="AD351" s="227"/>
      <c r="AE351" s="227"/>
      <c r="AF351" s="227"/>
      <c r="AG351" s="227"/>
      <c r="AH351" s="227"/>
      <c r="AI351" s="227"/>
      <c r="AJ351" s="227"/>
      <c r="AK351" s="227"/>
      <c r="AL351" s="227"/>
      <c r="AM351" s="227"/>
      <c r="AN351" s="227"/>
      <c r="AO351" s="227"/>
      <c r="AP351" s="227"/>
      <c r="AQ351" s="227"/>
      <c r="AR351" s="227"/>
      <c r="AS351" s="227"/>
      <c r="AT351" s="227"/>
      <c r="AU351" s="227"/>
      <c r="AV351" s="227"/>
      <c r="AW351" s="227"/>
      <c r="AX351" s="227"/>
      <c r="AY351" s="227"/>
      <c r="AZ351" s="227"/>
      <c r="BA351" s="227"/>
      <c r="BB351" s="227"/>
      <c r="BC351" s="227"/>
      <c r="BD351" s="227"/>
      <c r="BE351" s="227"/>
      <c r="BF351" s="227"/>
      <c r="BG351" s="227"/>
      <c r="BH351" s="227"/>
      <c r="BI351" s="227"/>
      <c r="BJ351" s="227"/>
      <c r="BK351" s="227"/>
      <c r="BL351" s="227"/>
      <c r="BM351" s="227"/>
      <c r="BN351" s="227"/>
      <c r="BO351" s="227"/>
      <c r="BP351" s="227"/>
      <c r="BQ351" s="227"/>
      <c r="BR351" s="227"/>
      <c r="BS351" s="227"/>
      <c r="BT351" s="227"/>
      <c r="BU351" s="227"/>
      <c r="BV351" s="227"/>
      <c r="BW351" s="227"/>
      <c r="BX351" s="227"/>
      <c r="BY351" s="227"/>
      <c r="BZ351" s="227"/>
      <c r="CA351" s="227"/>
      <c r="CB351" s="227"/>
      <c r="CC351" s="227"/>
      <c r="CD351" s="227"/>
      <c r="CE351" s="227"/>
      <c r="CF351" s="227"/>
      <c r="CG351" s="227"/>
      <c r="CH351" s="227"/>
      <c r="CI351" s="227"/>
      <c r="CJ351" s="227"/>
      <c r="CK351" s="227"/>
      <c r="CL351" s="227"/>
      <c r="CM351" s="227"/>
      <c r="CN351" s="227"/>
      <c r="CO351" s="227"/>
      <c r="CP351" s="227"/>
      <c r="CQ351" s="227"/>
      <c r="CR351" s="227"/>
      <c r="CS351" s="227"/>
      <c r="CT351" s="227"/>
      <c r="CU351" s="227"/>
      <c r="CV351" s="227"/>
      <c r="CW351" s="227"/>
      <c r="CX351" s="227"/>
      <c r="CY351" s="227"/>
      <c r="CZ351" s="227"/>
      <c r="DA351" s="227"/>
      <c r="DB351" s="227"/>
      <c r="DC351" s="227"/>
      <c r="DD351" s="227"/>
      <c r="DE351" s="227"/>
      <c r="DF351" s="227"/>
      <c r="DG351" s="227"/>
      <c r="DH351" s="227"/>
      <c r="DI351" s="227"/>
      <c r="DJ351" s="227"/>
      <c r="DK351" s="227"/>
      <c r="DL351" s="227"/>
      <c r="DM351" s="227"/>
      <c r="DN351" s="227"/>
      <c r="DO351" s="227"/>
      <c r="DP351" s="227"/>
      <c r="DQ351" s="227"/>
      <c r="DR351" s="227"/>
      <c r="DS351" s="227"/>
      <c r="DT351" s="227"/>
      <c r="DU351" s="227"/>
      <c r="DV351" s="227"/>
      <c r="DW351" s="227"/>
      <c r="DX351" s="227"/>
      <c r="DY351" s="227"/>
      <c r="DZ351" s="227"/>
      <c r="EA351" s="227"/>
      <c r="EB351" s="227"/>
      <c r="EC351" s="227"/>
      <c r="ED351" s="227"/>
      <c r="EE351" s="227"/>
      <c r="EF351" s="227"/>
      <c r="EG351" s="227"/>
      <c r="EH351" s="227"/>
      <c r="EI351" s="227"/>
      <c r="EJ351" s="227"/>
      <c r="EK351" s="227"/>
      <c r="EL351" s="227"/>
      <c r="EM351" s="227"/>
      <c r="EN351" s="227"/>
      <c r="EO351" s="227"/>
      <c r="EP351" s="227"/>
      <c r="EQ351" s="227"/>
      <c r="ER351" s="227"/>
      <c r="ES351" s="227"/>
      <c r="ET351" s="227"/>
      <c r="EU351" s="227"/>
      <c r="EV351" s="227"/>
      <c r="EW351" s="227"/>
      <c r="EX351" s="227"/>
      <c r="EY351" s="227"/>
      <c r="EZ351" s="227"/>
      <c r="FA351" s="227"/>
      <c r="FB351" s="227"/>
      <c r="FC351" s="227"/>
      <c r="FD351" s="227"/>
      <c r="FE351" s="227"/>
      <c r="FF351" s="227"/>
      <c r="FG351" s="227"/>
      <c r="FH351" s="227"/>
      <c r="FI351" s="227"/>
      <c r="FJ351" s="227"/>
      <c r="FK351" s="227"/>
      <c r="FL351" s="227"/>
      <c r="FM351" s="227"/>
      <c r="FN351" s="227"/>
      <c r="FO351" s="227"/>
      <c r="FP351" s="227"/>
      <c r="FQ351" s="227"/>
      <c r="FR351" s="227"/>
      <c r="FS351" s="227"/>
      <c r="FT351" s="227"/>
      <c r="FU351" s="227"/>
      <c r="FV351" s="227"/>
      <c r="FW351" s="227"/>
      <c r="FX351" s="227"/>
      <c r="FY351" s="227"/>
      <c r="FZ351" s="227"/>
      <c r="GA351" s="227"/>
      <c r="GB351" s="227"/>
      <c r="GC351" s="227"/>
      <c r="GD351" s="227"/>
      <c r="GE351" s="227"/>
      <c r="GF351" s="227"/>
      <c r="GG351" s="227"/>
      <c r="GH351" s="227"/>
      <c r="GI351" s="227"/>
      <c r="GJ351" s="227"/>
      <c r="GK351" s="227"/>
      <c r="GL351" s="227"/>
      <c r="GM351" s="227"/>
      <c r="GN351" s="227"/>
      <c r="GO351" s="227"/>
      <c r="GP351" s="227"/>
      <c r="GQ351" s="227"/>
      <c r="GR351" s="227"/>
      <c r="GS351" s="227"/>
      <c r="GT351" s="227"/>
      <c r="GU351" s="227"/>
      <c r="GV351" s="227"/>
      <c r="GW351" s="227"/>
      <c r="GX351" s="227"/>
      <c r="GY351" s="227"/>
      <c r="GZ351" s="227"/>
      <c r="HA351" s="227"/>
      <c r="HB351" s="227"/>
      <c r="HC351" s="227"/>
      <c r="HD351" s="227"/>
      <c r="HE351" s="227"/>
      <c r="HF351" s="227"/>
      <c r="HG351" s="227"/>
      <c r="HH351" s="227"/>
      <c r="HI351" s="227"/>
      <c r="HJ351" s="227"/>
      <c r="HK351" s="227"/>
      <c r="HL351" s="227"/>
      <c r="HM351" s="227"/>
      <c r="HN351" s="227"/>
      <c r="HO351" s="227"/>
      <c r="HP351" s="227"/>
      <c r="HQ351" s="227"/>
      <c r="HR351" s="227"/>
      <c r="HS351" s="227"/>
      <c r="HT351" s="227"/>
      <c r="HU351" s="227"/>
      <c r="HV351" s="227"/>
      <c r="HW351" s="227"/>
      <c r="HX351" s="227"/>
      <c r="HY351" s="227"/>
      <c r="HZ351" s="227"/>
      <c r="IA351" s="227"/>
      <c r="IB351" s="227"/>
      <c r="IC351" s="227"/>
      <c r="ID351" s="227"/>
      <c r="IE351" s="227"/>
      <c r="IF351" s="227"/>
      <c r="IG351" s="227"/>
      <c r="IH351" s="227"/>
      <c r="II351" s="227"/>
      <c r="IJ351" s="227"/>
      <c r="IK351" s="227"/>
      <c r="IL351" s="227"/>
      <c r="IM351" s="227"/>
      <c r="IN351" s="227"/>
      <c r="IO351" s="227"/>
      <c r="IP351" s="227"/>
      <c r="IQ351" s="227"/>
      <c r="IR351" s="227"/>
      <c r="IS351" s="227"/>
      <c r="IT351" s="227"/>
      <c r="IU351" s="227"/>
      <c r="IV351" s="227"/>
      <c r="IW351" s="227"/>
      <c r="IX351" s="227"/>
      <c r="IY351" s="227"/>
      <c r="IZ351" s="227"/>
      <c r="JA351" s="227"/>
      <c r="JB351" s="227"/>
      <c r="JC351" s="227"/>
      <c r="JD351" s="227"/>
      <c r="JE351" s="227"/>
      <c r="JF351" s="227"/>
      <c r="JG351" s="227"/>
      <c r="JH351" s="227"/>
      <c r="JI351" s="227"/>
      <c r="JJ351" s="227"/>
      <c r="JK351" s="227"/>
      <c r="JL351" s="227"/>
      <c r="JM351" s="227"/>
      <c r="JN351" s="227"/>
      <c r="JO351" s="227"/>
      <c r="JP351" s="227"/>
      <c r="JQ351" s="227"/>
      <c r="JR351" s="227"/>
      <c r="JS351" s="227"/>
      <c r="JT351" s="227"/>
      <c r="JU351" s="227"/>
      <c r="JV351" s="227"/>
      <c r="JW351" s="227"/>
      <c r="JX351" s="227"/>
      <c r="JY351" s="227"/>
      <c r="JZ351" s="227"/>
      <c r="KA351" s="227"/>
      <c r="KB351" s="227"/>
      <c r="KC351" s="227"/>
      <c r="KD351" s="227"/>
      <c r="KE351" s="227"/>
      <c r="KF351" s="227"/>
      <c r="KG351" s="227"/>
      <c r="KH351" s="227"/>
      <c r="KI351" s="227"/>
      <c r="KJ351" s="227"/>
      <c r="KK351" s="227"/>
      <c r="KL351" s="227"/>
      <c r="KM351" s="227"/>
      <c r="KN351" s="227"/>
      <c r="KO351" s="227"/>
      <c r="KP351" s="227"/>
      <c r="KQ351" s="227"/>
      <c r="KR351" s="227"/>
      <c r="KS351" s="227"/>
      <c r="KT351" s="227"/>
      <c r="KU351" s="227"/>
      <c r="KV351" s="227"/>
      <c r="KW351" s="479"/>
    </row>
    <row r="352" spans="1:309" s="226" customFormat="1" ht="21" customHeight="1" thickBot="1">
      <c r="A352" s="109"/>
      <c r="B352" s="112">
        <v>346</v>
      </c>
      <c r="C352" s="116"/>
      <c r="D352" s="136" t="str">
        <f t="shared" si="32"/>
        <v/>
      </c>
      <c r="E352" s="138" t="str">
        <f t="shared" si="34"/>
        <v/>
      </c>
      <c r="F352" s="138" t="str">
        <f t="shared" si="35"/>
        <v/>
      </c>
      <c r="G352" s="138" t="str">
        <f t="shared" si="36"/>
        <v/>
      </c>
      <c r="H352" s="138" t="str">
        <f t="shared" si="33"/>
        <v/>
      </c>
      <c r="I352" s="228"/>
      <c r="J352" s="228"/>
      <c r="K352" s="228"/>
      <c r="L352" s="228"/>
      <c r="M352" s="228"/>
      <c r="N352" s="228"/>
      <c r="O352" s="228"/>
      <c r="P352" s="228"/>
      <c r="Q352" s="228"/>
      <c r="R352" s="228"/>
      <c r="S352" s="228"/>
      <c r="T352" s="228"/>
      <c r="U352" s="228"/>
      <c r="V352" s="228"/>
      <c r="W352" s="228"/>
      <c r="X352" s="228"/>
      <c r="Y352" s="228"/>
      <c r="Z352" s="228"/>
      <c r="AA352" s="228"/>
      <c r="AB352" s="228"/>
      <c r="AC352" s="228"/>
      <c r="AD352" s="228"/>
      <c r="AE352" s="228"/>
      <c r="AF352" s="228"/>
      <c r="AG352" s="228"/>
      <c r="AH352" s="228"/>
      <c r="AI352" s="228"/>
      <c r="AJ352" s="228"/>
      <c r="AK352" s="228"/>
      <c r="AL352" s="228"/>
      <c r="AM352" s="228"/>
      <c r="AN352" s="228"/>
      <c r="AO352" s="228"/>
      <c r="AP352" s="228"/>
      <c r="AQ352" s="228"/>
      <c r="AR352" s="228"/>
      <c r="AS352" s="228"/>
      <c r="AT352" s="228"/>
      <c r="AU352" s="228"/>
      <c r="AV352" s="228"/>
      <c r="AW352" s="228"/>
      <c r="AX352" s="228"/>
      <c r="AY352" s="228"/>
      <c r="AZ352" s="228"/>
      <c r="BA352" s="228"/>
      <c r="BB352" s="228"/>
      <c r="BC352" s="228"/>
      <c r="BD352" s="228"/>
      <c r="BE352" s="228"/>
      <c r="BF352" s="228"/>
      <c r="BG352" s="228"/>
      <c r="BH352" s="228"/>
      <c r="BI352" s="228"/>
      <c r="BJ352" s="228"/>
      <c r="BK352" s="228"/>
      <c r="BL352" s="228"/>
      <c r="BM352" s="228"/>
      <c r="BN352" s="228"/>
      <c r="BO352" s="228"/>
      <c r="BP352" s="228"/>
      <c r="BQ352" s="228"/>
      <c r="BR352" s="228"/>
      <c r="BS352" s="228"/>
      <c r="BT352" s="228"/>
      <c r="BU352" s="228"/>
      <c r="BV352" s="228"/>
      <c r="BW352" s="228"/>
      <c r="BX352" s="228"/>
      <c r="BY352" s="228"/>
      <c r="BZ352" s="228"/>
      <c r="CA352" s="228"/>
      <c r="CB352" s="228"/>
      <c r="CC352" s="228"/>
      <c r="CD352" s="228"/>
      <c r="CE352" s="228"/>
      <c r="CF352" s="228"/>
      <c r="CG352" s="228"/>
      <c r="CH352" s="228"/>
      <c r="CI352" s="228"/>
      <c r="CJ352" s="228"/>
      <c r="CK352" s="228"/>
      <c r="CL352" s="228"/>
      <c r="CM352" s="228"/>
      <c r="CN352" s="228"/>
      <c r="CO352" s="228"/>
      <c r="CP352" s="228"/>
      <c r="CQ352" s="228"/>
      <c r="CR352" s="228"/>
      <c r="CS352" s="228"/>
      <c r="CT352" s="228"/>
      <c r="CU352" s="228"/>
      <c r="CV352" s="228"/>
      <c r="CW352" s="228"/>
      <c r="CX352" s="228"/>
      <c r="CY352" s="228"/>
      <c r="CZ352" s="228"/>
      <c r="DA352" s="228"/>
      <c r="DB352" s="228"/>
      <c r="DC352" s="228"/>
      <c r="DD352" s="228"/>
      <c r="DE352" s="228"/>
      <c r="DF352" s="228"/>
      <c r="DG352" s="228"/>
      <c r="DH352" s="228"/>
      <c r="DI352" s="228"/>
      <c r="DJ352" s="228"/>
      <c r="DK352" s="228"/>
      <c r="DL352" s="228"/>
      <c r="DM352" s="228"/>
      <c r="DN352" s="228"/>
      <c r="DO352" s="228"/>
      <c r="DP352" s="228"/>
      <c r="DQ352" s="228"/>
      <c r="DR352" s="228"/>
      <c r="DS352" s="228"/>
      <c r="DT352" s="228"/>
      <c r="DU352" s="228"/>
      <c r="DV352" s="228"/>
      <c r="DW352" s="228"/>
      <c r="DX352" s="228"/>
      <c r="DY352" s="228"/>
      <c r="DZ352" s="228"/>
      <c r="EA352" s="228"/>
      <c r="EB352" s="228"/>
      <c r="EC352" s="228"/>
      <c r="ED352" s="228"/>
      <c r="EE352" s="228"/>
      <c r="EF352" s="228"/>
      <c r="EG352" s="228"/>
      <c r="EH352" s="228"/>
      <c r="EI352" s="228"/>
      <c r="EJ352" s="228"/>
      <c r="EK352" s="228"/>
      <c r="EL352" s="228"/>
      <c r="EM352" s="228"/>
      <c r="EN352" s="228"/>
      <c r="EO352" s="228"/>
      <c r="EP352" s="228"/>
      <c r="EQ352" s="228"/>
      <c r="ER352" s="228"/>
      <c r="ES352" s="228"/>
      <c r="ET352" s="228"/>
      <c r="EU352" s="228"/>
      <c r="EV352" s="228"/>
      <c r="EW352" s="228"/>
      <c r="EX352" s="228"/>
      <c r="EY352" s="228"/>
      <c r="EZ352" s="228"/>
      <c r="FA352" s="228"/>
      <c r="FB352" s="228"/>
      <c r="FC352" s="228"/>
      <c r="FD352" s="228"/>
      <c r="FE352" s="228"/>
      <c r="FF352" s="228"/>
      <c r="FG352" s="228"/>
      <c r="FH352" s="228"/>
      <c r="FI352" s="228"/>
      <c r="FJ352" s="228"/>
      <c r="FK352" s="228"/>
      <c r="FL352" s="228"/>
      <c r="FM352" s="228"/>
      <c r="FN352" s="228"/>
      <c r="FO352" s="228"/>
      <c r="FP352" s="228"/>
      <c r="FQ352" s="228"/>
      <c r="FR352" s="228"/>
      <c r="FS352" s="228"/>
      <c r="FT352" s="228"/>
      <c r="FU352" s="228"/>
      <c r="FV352" s="228"/>
      <c r="FW352" s="228"/>
      <c r="FX352" s="228"/>
      <c r="FY352" s="228"/>
      <c r="FZ352" s="228"/>
      <c r="GA352" s="228"/>
      <c r="GB352" s="228"/>
      <c r="GC352" s="228"/>
      <c r="GD352" s="228"/>
      <c r="GE352" s="228"/>
      <c r="GF352" s="228"/>
      <c r="GG352" s="228"/>
      <c r="GH352" s="228"/>
      <c r="GI352" s="228"/>
      <c r="GJ352" s="228"/>
      <c r="GK352" s="228"/>
      <c r="GL352" s="228"/>
      <c r="GM352" s="228"/>
      <c r="GN352" s="228"/>
      <c r="GO352" s="228"/>
      <c r="GP352" s="228"/>
      <c r="GQ352" s="228"/>
      <c r="GR352" s="228"/>
      <c r="GS352" s="228"/>
      <c r="GT352" s="228"/>
      <c r="GU352" s="228"/>
      <c r="GV352" s="228"/>
      <c r="GW352" s="228"/>
      <c r="GX352" s="228"/>
      <c r="GY352" s="228"/>
      <c r="GZ352" s="228"/>
      <c r="HA352" s="228"/>
      <c r="HB352" s="228"/>
      <c r="HC352" s="228"/>
      <c r="HD352" s="228"/>
      <c r="HE352" s="228"/>
      <c r="HF352" s="228"/>
      <c r="HG352" s="228"/>
      <c r="HH352" s="228"/>
      <c r="HI352" s="228"/>
      <c r="HJ352" s="228"/>
      <c r="HK352" s="228"/>
      <c r="HL352" s="228"/>
      <c r="HM352" s="228"/>
      <c r="HN352" s="228"/>
      <c r="HO352" s="228"/>
      <c r="HP352" s="228"/>
      <c r="HQ352" s="228"/>
      <c r="HR352" s="228"/>
      <c r="HS352" s="228"/>
      <c r="HT352" s="228"/>
      <c r="HU352" s="228"/>
      <c r="HV352" s="228"/>
      <c r="HW352" s="228"/>
      <c r="HX352" s="228"/>
      <c r="HY352" s="228"/>
      <c r="HZ352" s="228"/>
      <c r="IA352" s="228"/>
      <c r="IB352" s="228"/>
      <c r="IC352" s="228"/>
      <c r="ID352" s="228"/>
      <c r="IE352" s="228"/>
      <c r="IF352" s="228"/>
      <c r="IG352" s="228"/>
      <c r="IH352" s="228"/>
      <c r="II352" s="228"/>
      <c r="IJ352" s="228"/>
      <c r="IK352" s="228"/>
      <c r="IL352" s="228"/>
      <c r="IM352" s="228"/>
      <c r="IN352" s="228"/>
      <c r="IO352" s="228"/>
      <c r="IP352" s="228"/>
      <c r="IQ352" s="228"/>
      <c r="IR352" s="228"/>
      <c r="IS352" s="228"/>
      <c r="IT352" s="228"/>
      <c r="IU352" s="228"/>
      <c r="IV352" s="228"/>
      <c r="IW352" s="228"/>
      <c r="IX352" s="228"/>
      <c r="IY352" s="228"/>
      <c r="IZ352" s="228"/>
      <c r="JA352" s="228"/>
      <c r="JB352" s="228"/>
      <c r="JC352" s="228"/>
      <c r="JD352" s="228"/>
      <c r="JE352" s="228"/>
      <c r="JF352" s="228"/>
      <c r="JG352" s="228"/>
      <c r="JH352" s="228"/>
      <c r="JI352" s="228"/>
      <c r="JJ352" s="228"/>
      <c r="JK352" s="228"/>
      <c r="JL352" s="228"/>
      <c r="JM352" s="228"/>
      <c r="JN352" s="228"/>
      <c r="JO352" s="228"/>
      <c r="JP352" s="228"/>
      <c r="JQ352" s="228"/>
      <c r="JR352" s="228"/>
      <c r="JS352" s="228"/>
      <c r="JT352" s="228"/>
      <c r="JU352" s="228"/>
      <c r="JV352" s="228"/>
      <c r="JW352" s="228"/>
      <c r="JX352" s="228"/>
      <c r="JY352" s="228"/>
      <c r="JZ352" s="228"/>
      <c r="KA352" s="228"/>
      <c r="KB352" s="228"/>
      <c r="KC352" s="228"/>
      <c r="KD352" s="228"/>
      <c r="KE352" s="228"/>
      <c r="KF352" s="228"/>
      <c r="KG352" s="228"/>
      <c r="KH352" s="228"/>
      <c r="KI352" s="228"/>
      <c r="KJ352" s="228"/>
      <c r="KK352" s="228"/>
      <c r="KL352" s="228"/>
      <c r="KM352" s="228"/>
      <c r="KN352" s="228"/>
      <c r="KO352" s="228"/>
      <c r="KP352" s="228"/>
      <c r="KQ352" s="228"/>
      <c r="KR352" s="228"/>
      <c r="KS352" s="228"/>
      <c r="KT352" s="228"/>
      <c r="KU352" s="228"/>
      <c r="KV352" s="228"/>
      <c r="KW352" s="479"/>
    </row>
    <row r="353" spans="1:309" s="226" customFormat="1" ht="21" customHeight="1">
      <c r="A353" s="109"/>
      <c r="B353" s="112">
        <v>347</v>
      </c>
      <c r="C353" s="53"/>
      <c r="D353" s="132" t="str">
        <f t="shared" si="32"/>
        <v/>
      </c>
      <c r="E353" s="132" t="str">
        <f t="shared" si="34"/>
        <v/>
      </c>
      <c r="F353" s="132" t="str">
        <f t="shared" si="35"/>
        <v/>
      </c>
      <c r="G353" s="132" t="str">
        <f t="shared" si="36"/>
        <v/>
      </c>
      <c r="H353" s="213" t="str">
        <f t="shared" si="33"/>
        <v/>
      </c>
      <c r="I353" s="227"/>
      <c r="J353" s="227"/>
      <c r="K353" s="227"/>
      <c r="L353" s="227"/>
      <c r="M353" s="227"/>
      <c r="N353" s="227"/>
      <c r="O353" s="227"/>
      <c r="P353" s="227"/>
      <c r="Q353" s="227"/>
      <c r="R353" s="227"/>
      <c r="S353" s="227"/>
      <c r="T353" s="227"/>
      <c r="U353" s="227"/>
      <c r="V353" s="227"/>
      <c r="W353" s="227"/>
      <c r="X353" s="227"/>
      <c r="Y353" s="227"/>
      <c r="Z353" s="227"/>
      <c r="AA353" s="227"/>
      <c r="AB353" s="227"/>
      <c r="AC353" s="227"/>
      <c r="AD353" s="227"/>
      <c r="AE353" s="227"/>
      <c r="AF353" s="227"/>
      <c r="AG353" s="227"/>
      <c r="AH353" s="227"/>
      <c r="AI353" s="227"/>
      <c r="AJ353" s="227"/>
      <c r="AK353" s="227"/>
      <c r="AL353" s="227"/>
      <c r="AM353" s="227"/>
      <c r="AN353" s="227"/>
      <c r="AO353" s="227"/>
      <c r="AP353" s="227"/>
      <c r="AQ353" s="227"/>
      <c r="AR353" s="227"/>
      <c r="AS353" s="227"/>
      <c r="AT353" s="227"/>
      <c r="AU353" s="227"/>
      <c r="AV353" s="227"/>
      <c r="AW353" s="227"/>
      <c r="AX353" s="227"/>
      <c r="AY353" s="227"/>
      <c r="AZ353" s="227"/>
      <c r="BA353" s="227"/>
      <c r="BB353" s="227"/>
      <c r="BC353" s="227"/>
      <c r="BD353" s="227"/>
      <c r="BE353" s="227"/>
      <c r="BF353" s="227"/>
      <c r="BG353" s="227"/>
      <c r="BH353" s="227"/>
      <c r="BI353" s="227"/>
      <c r="BJ353" s="227"/>
      <c r="BK353" s="227"/>
      <c r="BL353" s="227"/>
      <c r="BM353" s="227"/>
      <c r="BN353" s="227"/>
      <c r="BO353" s="227"/>
      <c r="BP353" s="227"/>
      <c r="BQ353" s="227"/>
      <c r="BR353" s="227"/>
      <c r="BS353" s="227"/>
      <c r="BT353" s="227"/>
      <c r="BU353" s="227"/>
      <c r="BV353" s="227"/>
      <c r="BW353" s="227"/>
      <c r="BX353" s="227"/>
      <c r="BY353" s="227"/>
      <c r="BZ353" s="227"/>
      <c r="CA353" s="227"/>
      <c r="CB353" s="227"/>
      <c r="CC353" s="227"/>
      <c r="CD353" s="227"/>
      <c r="CE353" s="227"/>
      <c r="CF353" s="227"/>
      <c r="CG353" s="227"/>
      <c r="CH353" s="227"/>
      <c r="CI353" s="227"/>
      <c r="CJ353" s="227"/>
      <c r="CK353" s="227"/>
      <c r="CL353" s="227"/>
      <c r="CM353" s="227"/>
      <c r="CN353" s="227"/>
      <c r="CO353" s="227"/>
      <c r="CP353" s="227"/>
      <c r="CQ353" s="227"/>
      <c r="CR353" s="227"/>
      <c r="CS353" s="227"/>
      <c r="CT353" s="227"/>
      <c r="CU353" s="227"/>
      <c r="CV353" s="227"/>
      <c r="CW353" s="227"/>
      <c r="CX353" s="227"/>
      <c r="CY353" s="227"/>
      <c r="CZ353" s="227"/>
      <c r="DA353" s="227"/>
      <c r="DB353" s="227"/>
      <c r="DC353" s="227"/>
      <c r="DD353" s="227"/>
      <c r="DE353" s="227"/>
      <c r="DF353" s="227"/>
      <c r="DG353" s="227"/>
      <c r="DH353" s="227"/>
      <c r="DI353" s="227"/>
      <c r="DJ353" s="227"/>
      <c r="DK353" s="227"/>
      <c r="DL353" s="227"/>
      <c r="DM353" s="227"/>
      <c r="DN353" s="227"/>
      <c r="DO353" s="227"/>
      <c r="DP353" s="227"/>
      <c r="DQ353" s="227"/>
      <c r="DR353" s="227"/>
      <c r="DS353" s="227"/>
      <c r="DT353" s="227"/>
      <c r="DU353" s="227"/>
      <c r="DV353" s="227"/>
      <c r="DW353" s="227"/>
      <c r="DX353" s="227"/>
      <c r="DY353" s="227"/>
      <c r="DZ353" s="227"/>
      <c r="EA353" s="227"/>
      <c r="EB353" s="227"/>
      <c r="EC353" s="227"/>
      <c r="ED353" s="227"/>
      <c r="EE353" s="227"/>
      <c r="EF353" s="227"/>
      <c r="EG353" s="227"/>
      <c r="EH353" s="227"/>
      <c r="EI353" s="227"/>
      <c r="EJ353" s="227"/>
      <c r="EK353" s="227"/>
      <c r="EL353" s="227"/>
      <c r="EM353" s="227"/>
      <c r="EN353" s="227"/>
      <c r="EO353" s="227"/>
      <c r="EP353" s="227"/>
      <c r="EQ353" s="227"/>
      <c r="ER353" s="227"/>
      <c r="ES353" s="227"/>
      <c r="ET353" s="227"/>
      <c r="EU353" s="227"/>
      <c r="EV353" s="227"/>
      <c r="EW353" s="227"/>
      <c r="EX353" s="227"/>
      <c r="EY353" s="227"/>
      <c r="EZ353" s="227"/>
      <c r="FA353" s="227"/>
      <c r="FB353" s="227"/>
      <c r="FC353" s="227"/>
      <c r="FD353" s="227"/>
      <c r="FE353" s="227"/>
      <c r="FF353" s="227"/>
      <c r="FG353" s="227"/>
      <c r="FH353" s="227"/>
      <c r="FI353" s="227"/>
      <c r="FJ353" s="227"/>
      <c r="FK353" s="227"/>
      <c r="FL353" s="227"/>
      <c r="FM353" s="227"/>
      <c r="FN353" s="227"/>
      <c r="FO353" s="227"/>
      <c r="FP353" s="227"/>
      <c r="FQ353" s="227"/>
      <c r="FR353" s="227"/>
      <c r="FS353" s="227"/>
      <c r="FT353" s="227"/>
      <c r="FU353" s="227"/>
      <c r="FV353" s="227"/>
      <c r="FW353" s="227"/>
      <c r="FX353" s="227"/>
      <c r="FY353" s="227"/>
      <c r="FZ353" s="227"/>
      <c r="GA353" s="227"/>
      <c r="GB353" s="227"/>
      <c r="GC353" s="227"/>
      <c r="GD353" s="227"/>
      <c r="GE353" s="227"/>
      <c r="GF353" s="227"/>
      <c r="GG353" s="227"/>
      <c r="GH353" s="227"/>
      <c r="GI353" s="227"/>
      <c r="GJ353" s="227"/>
      <c r="GK353" s="227"/>
      <c r="GL353" s="227"/>
      <c r="GM353" s="227"/>
      <c r="GN353" s="227"/>
      <c r="GO353" s="227"/>
      <c r="GP353" s="227"/>
      <c r="GQ353" s="227"/>
      <c r="GR353" s="227"/>
      <c r="GS353" s="227"/>
      <c r="GT353" s="227"/>
      <c r="GU353" s="227"/>
      <c r="GV353" s="227"/>
      <c r="GW353" s="227"/>
      <c r="GX353" s="227"/>
      <c r="GY353" s="227"/>
      <c r="GZ353" s="227"/>
      <c r="HA353" s="227"/>
      <c r="HB353" s="227"/>
      <c r="HC353" s="227"/>
      <c r="HD353" s="227"/>
      <c r="HE353" s="227"/>
      <c r="HF353" s="227"/>
      <c r="HG353" s="227"/>
      <c r="HH353" s="227"/>
      <c r="HI353" s="227"/>
      <c r="HJ353" s="227"/>
      <c r="HK353" s="227"/>
      <c r="HL353" s="227"/>
      <c r="HM353" s="227"/>
      <c r="HN353" s="227"/>
      <c r="HO353" s="227"/>
      <c r="HP353" s="227"/>
      <c r="HQ353" s="227"/>
      <c r="HR353" s="227"/>
      <c r="HS353" s="227"/>
      <c r="HT353" s="227"/>
      <c r="HU353" s="227"/>
      <c r="HV353" s="227"/>
      <c r="HW353" s="227"/>
      <c r="HX353" s="227"/>
      <c r="HY353" s="227"/>
      <c r="HZ353" s="227"/>
      <c r="IA353" s="227"/>
      <c r="IB353" s="227"/>
      <c r="IC353" s="227"/>
      <c r="ID353" s="227"/>
      <c r="IE353" s="227"/>
      <c r="IF353" s="227"/>
      <c r="IG353" s="227"/>
      <c r="IH353" s="227"/>
      <c r="II353" s="227"/>
      <c r="IJ353" s="227"/>
      <c r="IK353" s="227"/>
      <c r="IL353" s="227"/>
      <c r="IM353" s="227"/>
      <c r="IN353" s="227"/>
      <c r="IO353" s="227"/>
      <c r="IP353" s="227"/>
      <c r="IQ353" s="227"/>
      <c r="IR353" s="227"/>
      <c r="IS353" s="227"/>
      <c r="IT353" s="227"/>
      <c r="IU353" s="227"/>
      <c r="IV353" s="227"/>
      <c r="IW353" s="227"/>
      <c r="IX353" s="227"/>
      <c r="IY353" s="227"/>
      <c r="IZ353" s="227"/>
      <c r="JA353" s="227"/>
      <c r="JB353" s="227"/>
      <c r="JC353" s="227"/>
      <c r="JD353" s="227"/>
      <c r="JE353" s="227"/>
      <c r="JF353" s="227"/>
      <c r="JG353" s="227"/>
      <c r="JH353" s="227"/>
      <c r="JI353" s="227"/>
      <c r="JJ353" s="227"/>
      <c r="JK353" s="227"/>
      <c r="JL353" s="227"/>
      <c r="JM353" s="227"/>
      <c r="JN353" s="227"/>
      <c r="JO353" s="227"/>
      <c r="JP353" s="227"/>
      <c r="JQ353" s="227"/>
      <c r="JR353" s="227"/>
      <c r="JS353" s="227"/>
      <c r="JT353" s="227"/>
      <c r="JU353" s="227"/>
      <c r="JV353" s="227"/>
      <c r="JW353" s="227"/>
      <c r="JX353" s="227"/>
      <c r="JY353" s="227"/>
      <c r="JZ353" s="227"/>
      <c r="KA353" s="227"/>
      <c r="KB353" s="227"/>
      <c r="KC353" s="227"/>
      <c r="KD353" s="227"/>
      <c r="KE353" s="227"/>
      <c r="KF353" s="227"/>
      <c r="KG353" s="227"/>
      <c r="KH353" s="227"/>
      <c r="KI353" s="227"/>
      <c r="KJ353" s="227"/>
      <c r="KK353" s="227"/>
      <c r="KL353" s="227"/>
      <c r="KM353" s="227"/>
      <c r="KN353" s="227"/>
      <c r="KO353" s="227"/>
      <c r="KP353" s="227"/>
      <c r="KQ353" s="227"/>
      <c r="KR353" s="227"/>
      <c r="KS353" s="227"/>
      <c r="KT353" s="227"/>
      <c r="KU353" s="227"/>
      <c r="KV353" s="227"/>
      <c r="KW353" s="479"/>
    </row>
    <row r="354" spans="1:309" s="226" customFormat="1" ht="21" customHeight="1" thickBot="1">
      <c r="A354" s="109"/>
      <c r="B354" s="112">
        <v>348</v>
      </c>
      <c r="C354" s="116"/>
      <c r="D354" s="136" t="str">
        <f t="shared" si="32"/>
        <v/>
      </c>
      <c r="E354" s="138" t="str">
        <f t="shared" si="34"/>
        <v/>
      </c>
      <c r="F354" s="138" t="str">
        <f t="shared" si="35"/>
        <v/>
      </c>
      <c r="G354" s="138" t="str">
        <f t="shared" si="36"/>
        <v/>
      </c>
      <c r="H354" s="138" t="str">
        <f t="shared" si="33"/>
        <v/>
      </c>
      <c r="I354" s="228"/>
      <c r="J354" s="228"/>
      <c r="K354" s="228"/>
      <c r="L354" s="228"/>
      <c r="M354" s="228"/>
      <c r="N354" s="228"/>
      <c r="O354" s="228"/>
      <c r="P354" s="228"/>
      <c r="Q354" s="228"/>
      <c r="R354" s="228"/>
      <c r="S354" s="228"/>
      <c r="T354" s="228"/>
      <c r="U354" s="228"/>
      <c r="V354" s="228"/>
      <c r="W354" s="228"/>
      <c r="X354" s="228"/>
      <c r="Y354" s="228"/>
      <c r="Z354" s="228"/>
      <c r="AA354" s="228"/>
      <c r="AB354" s="228"/>
      <c r="AC354" s="228"/>
      <c r="AD354" s="228"/>
      <c r="AE354" s="228"/>
      <c r="AF354" s="228"/>
      <c r="AG354" s="228"/>
      <c r="AH354" s="228"/>
      <c r="AI354" s="228"/>
      <c r="AJ354" s="228"/>
      <c r="AK354" s="228"/>
      <c r="AL354" s="228"/>
      <c r="AM354" s="228"/>
      <c r="AN354" s="228"/>
      <c r="AO354" s="228"/>
      <c r="AP354" s="228"/>
      <c r="AQ354" s="228"/>
      <c r="AR354" s="228"/>
      <c r="AS354" s="228"/>
      <c r="AT354" s="228"/>
      <c r="AU354" s="228"/>
      <c r="AV354" s="228"/>
      <c r="AW354" s="228"/>
      <c r="AX354" s="228"/>
      <c r="AY354" s="228"/>
      <c r="AZ354" s="228"/>
      <c r="BA354" s="228"/>
      <c r="BB354" s="228"/>
      <c r="BC354" s="228"/>
      <c r="BD354" s="228"/>
      <c r="BE354" s="228"/>
      <c r="BF354" s="228"/>
      <c r="BG354" s="228"/>
      <c r="BH354" s="228"/>
      <c r="BI354" s="228"/>
      <c r="BJ354" s="228"/>
      <c r="BK354" s="228"/>
      <c r="BL354" s="228"/>
      <c r="BM354" s="228"/>
      <c r="BN354" s="228"/>
      <c r="BO354" s="228"/>
      <c r="BP354" s="228"/>
      <c r="BQ354" s="228"/>
      <c r="BR354" s="228"/>
      <c r="BS354" s="228"/>
      <c r="BT354" s="228"/>
      <c r="BU354" s="228"/>
      <c r="BV354" s="228"/>
      <c r="BW354" s="228"/>
      <c r="BX354" s="228"/>
      <c r="BY354" s="228"/>
      <c r="BZ354" s="228"/>
      <c r="CA354" s="228"/>
      <c r="CB354" s="228"/>
      <c r="CC354" s="228"/>
      <c r="CD354" s="228"/>
      <c r="CE354" s="228"/>
      <c r="CF354" s="228"/>
      <c r="CG354" s="228"/>
      <c r="CH354" s="228"/>
      <c r="CI354" s="228"/>
      <c r="CJ354" s="228"/>
      <c r="CK354" s="228"/>
      <c r="CL354" s="228"/>
      <c r="CM354" s="228"/>
      <c r="CN354" s="228"/>
      <c r="CO354" s="228"/>
      <c r="CP354" s="228"/>
      <c r="CQ354" s="228"/>
      <c r="CR354" s="228"/>
      <c r="CS354" s="228"/>
      <c r="CT354" s="228"/>
      <c r="CU354" s="228"/>
      <c r="CV354" s="228"/>
      <c r="CW354" s="228"/>
      <c r="CX354" s="228"/>
      <c r="CY354" s="228"/>
      <c r="CZ354" s="228"/>
      <c r="DA354" s="228"/>
      <c r="DB354" s="228"/>
      <c r="DC354" s="228"/>
      <c r="DD354" s="228"/>
      <c r="DE354" s="228"/>
      <c r="DF354" s="228"/>
      <c r="DG354" s="228"/>
      <c r="DH354" s="228"/>
      <c r="DI354" s="228"/>
      <c r="DJ354" s="228"/>
      <c r="DK354" s="228"/>
      <c r="DL354" s="228"/>
      <c r="DM354" s="228"/>
      <c r="DN354" s="228"/>
      <c r="DO354" s="228"/>
      <c r="DP354" s="228"/>
      <c r="DQ354" s="228"/>
      <c r="DR354" s="228"/>
      <c r="DS354" s="228"/>
      <c r="DT354" s="228"/>
      <c r="DU354" s="228"/>
      <c r="DV354" s="228"/>
      <c r="DW354" s="228"/>
      <c r="DX354" s="228"/>
      <c r="DY354" s="228"/>
      <c r="DZ354" s="228"/>
      <c r="EA354" s="228"/>
      <c r="EB354" s="228"/>
      <c r="EC354" s="228"/>
      <c r="ED354" s="228"/>
      <c r="EE354" s="228"/>
      <c r="EF354" s="228"/>
      <c r="EG354" s="228"/>
      <c r="EH354" s="228"/>
      <c r="EI354" s="228"/>
      <c r="EJ354" s="228"/>
      <c r="EK354" s="228"/>
      <c r="EL354" s="228"/>
      <c r="EM354" s="228"/>
      <c r="EN354" s="228"/>
      <c r="EO354" s="228"/>
      <c r="EP354" s="228"/>
      <c r="EQ354" s="228"/>
      <c r="ER354" s="228"/>
      <c r="ES354" s="228"/>
      <c r="ET354" s="228"/>
      <c r="EU354" s="228"/>
      <c r="EV354" s="228"/>
      <c r="EW354" s="228"/>
      <c r="EX354" s="228"/>
      <c r="EY354" s="228"/>
      <c r="EZ354" s="228"/>
      <c r="FA354" s="228"/>
      <c r="FB354" s="228"/>
      <c r="FC354" s="228"/>
      <c r="FD354" s="228"/>
      <c r="FE354" s="228"/>
      <c r="FF354" s="228"/>
      <c r="FG354" s="228"/>
      <c r="FH354" s="228"/>
      <c r="FI354" s="228"/>
      <c r="FJ354" s="228"/>
      <c r="FK354" s="228"/>
      <c r="FL354" s="228"/>
      <c r="FM354" s="228"/>
      <c r="FN354" s="228"/>
      <c r="FO354" s="228"/>
      <c r="FP354" s="228"/>
      <c r="FQ354" s="228"/>
      <c r="FR354" s="228"/>
      <c r="FS354" s="228"/>
      <c r="FT354" s="228"/>
      <c r="FU354" s="228"/>
      <c r="FV354" s="228"/>
      <c r="FW354" s="228"/>
      <c r="FX354" s="228"/>
      <c r="FY354" s="228"/>
      <c r="FZ354" s="228"/>
      <c r="GA354" s="228"/>
      <c r="GB354" s="228"/>
      <c r="GC354" s="228"/>
      <c r="GD354" s="228"/>
      <c r="GE354" s="228"/>
      <c r="GF354" s="228"/>
      <c r="GG354" s="228"/>
      <c r="GH354" s="228"/>
      <c r="GI354" s="228"/>
      <c r="GJ354" s="228"/>
      <c r="GK354" s="228"/>
      <c r="GL354" s="228"/>
      <c r="GM354" s="228"/>
      <c r="GN354" s="228"/>
      <c r="GO354" s="228"/>
      <c r="GP354" s="228"/>
      <c r="GQ354" s="228"/>
      <c r="GR354" s="228"/>
      <c r="GS354" s="228"/>
      <c r="GT354" s="228"/>
      <c r="GU354" s="228"/>
      <c r="GV354" s="228"/>
      <c r="GW354" s="228"/>
      <c r="GX354" s="228"/>
      <c r="GY354" s="228"/>
      <c r="GZ354" s="228"/>
      <c r="HA354" s="228"/>
      <c r="HB354" s="228"/>
      <c r="HC354" s="228"/>
      <c r="HD354" s="228"/>
      <c r="HE354" s="228"/>
      <c r="HF354" s="228"/>
      <c r="HG354" s="228"/>
      <c r="HH354" s="228"/>
      <c r="HI354" s="228"/>
      <c r="HJ354" s="228"/>
      <c r="HK354" s="228"/>
      <c r="HL354" s="228"/>
      <c r="HM354" s="228"/>
      <c r="HN354" s="228"/>
      <c r="HO354" s="228"/>
      <c r="HP354" s="228"/>
      <c r="HQ354" s="228"/>
      <c r="HR354" s="228"/>
      <c r="HS354" s="228"/>
      <c r="HT354" s="228"/>
      <c r="HU354" s="228"/>
      <c r="HV354" s="228"/>
      <c r="HW354" s="228"/>
      <c r="HX354" s="228"/>
      <c r="HY354" s="228"/>
      <c r="HZ354" s="228"/>
      <c r="IA354" s="228"/>
      <c r="IB354" s="228"/>
      <c r="IC354" s="228"/>
      <c r="ID354" s="228"/>
      <c r="IE354" s="228"/>
      <c r="IF354" s="228"/>
      <c r="IG354" s="228"/>
      <c r="IH354" s="228"/>
      <c r="II354" s="228"/>
      <c r="IJ354" s="228"/>
      <c r="IK354" s="228"/>
      <c r="IL354" s="228"/>
      <c r="IM354" s="228"/>
      <c r="IN354" s="228"/>
      <c r="IO354" s="228"/>
      <c r="IP354" s="228"/>
      <c r="IQ354" s="228"/>
      <c r="IR354" s="228"/>
      <c r="IS354" s="228"/>
      <c r="IT354" s="228"/>
      <c r="IU354" s="228"/>
      <c r="IV354" s="228"/>
      <c r="IW354" s="228"/>
      <c r="IX354" s="228"/>
      <c r="IY354" s="228"/>
      <c r="IZ354" s="228"/>
      <c r="JA354" s="228"/>
      <c r="JB354" s="228"/>
      <c r="JC354" s="228"/>
      <c r="JD354" s="228"/>
      <c r="JE354" s="228"/>
      <c r="JF354" s="228"/>
      <c r="JG354" s="228"/>
      <c r="JH354" s="228"/>
      <c r="JI354" s="228"/>
      <c r="JJ354" s="228"/>
      <c r="JK354" s="228"/>
      <c r="JL354" s="228"/>
      <c r="JM354" s="228"/>
      <c r="JN354" s="228"/>
      <c r="JO354" s="228"/>
      <c r="JP354" s="228"/>
      <c r="JQ354" s="228"/>
      <c r="JR354" s="228"/>
      <c r="JS354" s="228"/>
      <c r="JT354" s="228"/>
      <c r="JU354" s="228"/>
      <c r="JV354" s="228"/>
      <c r="JW354" s="228"/>
      <c r="JX354" s="228"/>
      <c r="JY354" s="228"/>
      <c r="JZ354" s="228"/>
      <c r="KA354" s="228"/>
      <c r="KB354" s="228"/>
      <c r="KC354" s="228"/>
      <c r="KD354" s="228"/>
      <c r="KE354" s="228"/>
      <c r="KF354" s="228"/>
      <c r="KG354" s="228"/>
      <c r="KH354" s="228"/>
      <c r="KI354" s="228"/>
      <c r="KJ354" s="228"/>
      <c r="KK354" s="228"/>
      <c r="KL354" s="228"/>
      <c r="KM354" s="228"/>
      <c r="KN354" s="228"/>
      <c r="KO354" s="228"/>
      <c r="KP354" s="228"/>
      <c r="KQ354" s="228"/>
      <c r="KR354" s="228"/>
      <c r="KS354" s="228"/>
      <c r="KT354" s="228"/>
      <c r="KU354" s="228"/>
      <c r="KV354" s="228"/>
      <c r="KW354" s="479"/>
    </row>
    <row r="355" spans="1:309" s="226" customFormat="1" ht="21" customHeight="1">
      <c r="A355" s="109"/>
      <c r="B355" s="112">
        <v>349</v>
      </c>
      <c r="C355" s="53"/>
      <c r="D355" s="132" t="str">
        <f t="shared" si="32"/>
        <v/>
      </c>
      <c r="E355" s="132" t="str">
        <f t="shared" si="34"/>
        <v/>
      </c>
      <c r="F355" s="132" t="str">
        <f t="shared" si="35"/>
        <v/>
      </c>
      <c r="G355" s="132" t="str">
        <f t="shared" si="36"/>
        <v/>
      </c>
      <c r="H355" s="213" t="str">
        <f t="shared" si="33"/>
        <v/>
      </c>
      <c r="I355" s="227"/>
      <c r="J355" s="227"/>
      <c r="K355" s="227"/>
      <c r="L355" s="227"/>
      <c r="M355" s="227"/>
      <c r="N355" s="227"/>
      <c r="O355" s="227"/>
      <c r="P355" s="227"/>
      <c r="Q355" s="227"/>
      <c r="R355" s="227"/>
      <c r="S355" s="227"/>
      <c r="T355" s="227"/>
      <c r="U355" s="227"/>
      <c r="V355" s="227"/>
      <c r="W355" s="227"/>
      <c r="X355" s="227"/>
      <c r="Y355" s="227"/>
      <c r="Z355" s="227"/>
      <c r="AA355" s="227"/>
      <c r="AB355" s="227"/>
      <c r="AC355" s="227"/>
      <c r="AD355" s="227"/>
      <c r="AE355" s="227"/>
      <c r="AF355" s="227"/>
      <c r="AG355" s="227"/>
      <c r="AH355" s="227"/>
      <c r="AI355" s="227"/>
      <c r="AJ355" s="227"/>
      <c r="AK355" s="227"/>
      <c r="AL355" s="227"/>
      <c r="AM355" s="227"/>
      <c r="AN355" s="227"/>
      <c r="AO355" s="227"/>
      <c r="AP355" s="227"/>
      <c r="AQ355" s="227"/>
      <c r="AR355" s="227"/>
      <c r="AS355" s="227"/>
      <c r="AT355" s="227"/>
      <c r="AU355" s="227"/>
      <c r="AV355" s="227"/>
      <c r="AW355" s="227"/>
      <c r="AX355" s="227"/>
      <c r="AY355" s="227"/>
      <c r="AZ355" s="227"/>
      <c r="BA355" s="227"/>
      <c r="BB355" s="227"/>
      <c r="BC355" s="227"/>
      <c r="BD355" s="227"/>
      <c r="BE355" s="227"/>
      <c r="BF355" s="227"/>
      <c r="BG355" s="227"/>
      <c r="BH355" s="227"/>
      <c r="BI355" s="227"/>
      <c r="BJ355" s="227"/>
      <c r="BK355" s="227"/>
      <c r="BL355" s="227"/>
      <c r="BM355" s="227"/>
      <c r="BN355" s="227"/>
      <c r="BO355" s="227"/>
      <c r="BP355" s="227"/>
      <c r="BQ355" s="227"/>
      <c r="BR355" s="227"/>
      <c r="BS355" s="227"/>
      <c r="BT355" s="227"/>
      <c r="BU355" s="227"/>
      <c r="BV355" s="227"/>
      <c r="BW355" s="227"/>
      <c r="BX355" s="227"/>
      <c r="BY355" s="227"/>
      <c r="BZ355" s="227"/>
      <c r="CA355" s="227"/>
      <c r="CB355" s="227"/>
      <c r="CC355" s="227"/>
      <c r="CD355" s="227"/>
      <c r="CE355" s="227"/>
      <c r="CF355" s="227"/>
      <c r="CG355" s="227"/>
      <c r="CH355" s="227"/>
      <c r="CI355" s="227"/>
      <c r="CJ355" s="227"/>
      <c r="CK355" s="227"/>
      <c r="CL355" s="227"/>
      <c r="CM355" s="227"/>
      <c r="CN355" s="227"/>
      <c r="CO355" s="227"/>
      <c r="CP355" s="227"/>
      <c r="CQ355" s="227"/>
      <c r="CR355" s="227"/>
      <c r="CS355" s="227"/>
      <c r="CT355" s="227"/>
      <c r="CU355" s="227"/>
      <c r="CV355" s="227"/>
      <c r="CW355" s="227"/>
      <c r="CX355" s="227"/>
      <c r="CY355" s="227"/>
      <c r="CZ355" s="227"/>
      <c r="DA355" s="227"/>
      <c r="DB355" s="227"/>
      <c r="DC355" s="227"/>
      <c r="DD355" s="227"/>
      <c r="DE355" s="227"/>
      <c r="DF355" s="227"/>
      <c r="DG355" s="227"/>
      <c r="DH355" s="227"/>
      <c r="DI355" s="227"/>
      <c r="DJ355" s="227"/>
      <c r="DK355" s="227"/>
      <c r="DL355" s="227"/>
      <c r="DM355" s="227"/>
      <c r="DN355" s="227"/>
      <c r="DO355" s="227"/>
      <c r="DP355" s="227"/>
      <c r="DQ355" s="227"/>
      <c r="DR355" s="227"/>
      <c r="DS355" s="227"/>
      <c r="DT355" s="227"/>
      <c r="DU355" s="227"/>
      <c r="DV355" s="227"/>
      <c r="DW355" s="227"/>
      <c r="DX355" s="227"/>
      <c r="DY355" s="227"/>
      <c r="DZ355" s="227"/>
      <c r="EA355" s="227"/>
      <c r="EB355" s="227"/>
      <c r="EC355" s="227"/>
      <c r="ED355" s="227"/>
      <c r="EE355" s="227"/>
      <c r="EF355" s="227"/>
      <c r="EG355" s="227"/>
      <c r="EH355" s="227"/>
      <c r="EI355" s="227"/>
      <c r="EJ355" s="227"/>
      <c r="EK355" s="227"/>
      <c r="EL355" s="227"/>
      <c r="EM355" s="227"/>
      <c r="EN355" s="227"/>
      <c r="EO355" s="227"/>
      <c r="EP355" s="227"/>
      <c r="EQ355" s="227"/>
      <c r="ER355" s="227"/>
      <c r="ES355" s="227"/>
      <c r="ET355" s="227"/>
      <c r="EU355" s="227"/>
      <c r="EV355" s="227"/>
      <c r="EW355" s="227"/>
      <c r="EX355" s="227"/>
      <c r="EY355" s="227"/>
      <c r="EZ355" s="227"/>
      <c r="FA355" s="227"/>
      <c r="FB355" s="227"/>
      <c r="FC355" s="227"/>
      <c r="FD355" s="227"/>
      <c r="FE355" s="227"/>
      <c r="FF355" s="227"/>
      <c r="FG355" s="227"/>
      <c r="FH355" s="227"/>
      <c r="FI355" s="227"/>
      <c r="FJ355" s="227"/>
      <c r="FK355" s="227"/>
      <c r="FL355" s="227"/>
      <c r="FM355" s="227"/>
      <c r="FN355" s="227"/>
      <c r="FO355" s="227"/>
      <c r="FP355" s="227"/>
      <c r="FQ355" s="227"/>
      <c r="FR355" s="227"/>
      <c r="FS355" s="227"/>
      <c r="FT355" s="227"/>
      <c r="FU355" s="227"/>
      <c r="FV355" s="227"/>
      <c r="FW355" s="227"/>
      <c r="FX355" s="227"/>
      <c r="FY355" s="227"/>
      <c r="FZ355" s="227"/>
      <c r="GA355" s="227"/>
      <c r="GB355" s="227"/>
      <c r="GC355" s="227"/>
      <c r="GD355" s="227"/>
      <c r="GE355" s="227"/>
      <c r="GF355" s="227"/>
      <c r="GG355" s="227"/>
      <c r="GH355" s="227"/>
      <c r="GI355" s="227"/>
      <c r="GJ355" s="227"/>
      <c r="GK355" s="227"/>
      <c r="GL355" s="227"/>
      <c r="GM355" s="227"/>
      <c r="GN355" s="227"/>
      <c r="GO355" s="227"/>
      <c r="GP355" s="227"/>
      <c r="GQ355" s="227"/>
      <c r="GR355" s="227"/>
      <c r="GS355" s="227"/>
      <c r="GT355" s="227"/>
      <c r="GU355" s="227"/>
      <c r="GV355" s="227"/>
      <c r="GW355" s="227"/>
      <c r="GX355" s="227"/>
      <c r="GY355" s="227"/>
      <c r="GZ355" s="227"/>
      <c r="HA355" s="227"/>
      <c r="HB355" s="227"/>
      <c r="HC355" s="227"/>
      <c r="HD355" s="227"/>
      <c r="HE355" s="227"/>
      <c r="HF355" s="227"/>
      <c r="HG355" s="227"/>
      <c r="HH355" s="227"/>
      <c r="HI355" s="227"/>
      <c r="HJ355" s="227"/>
      <c r="HK355" s="227"/>
      <c r="HL355" s="227"/>
      <c r="HM355" s="227"/>
      <c r="HN355" s="227"/>
      <c r="HO355" s="227"/>
      <c r="HP355" s="227"/>
      <c r="HQ355" s="227"/>
      <c r="HR355" s="227"/>
      <c r="HS355" s="227"/>
      <c r="HT355" s="227"/>
      <c r="HU355" s="227"/>
      <c r="HV355" s="227"/>
      <c r="HW355" s="227"/>
      <c r="HX355" s="227"/>
      <c r="HY355" s="227"/>
      <c r="HZ355" s="227"/>
      <c r="IA355" s="227"/>
      <c r="IB355" s="227"/>
      <c r="IC355" s="227"/>
      <c r="ID355" s="227"/>
      <c r="IE355" s="227"/>
      <c r="IF355" s="227"/>
      <c r="IG355" s="227"/>
      <c r="IH355" s="227"/>
      <c r="II355" s="227"/>
      <c r="IJ355" s="227"/>
      <c r="IK355" s="227"/>
      <c r="IL355" s="227"/>
      <c r="IM355" s="227"/>
      <c r="IN355" s="227"/>
      <c r="IO355" s="227"/>
      <c r="IP355" s="227"/>
      <c r="IQ355" s="227"/>
      <c r="IR355" s="227"/>
      <c r="IS355" s="227"/>
      <c r="IT355" s="227"/>
      <c r="IU355" s="227"/>
      <c r="IV355" s="227"/>
      <c r="IW355" s="227"/>
      <c r="IX355" s="227"/>
      <c r="IY355" s="227"/>
      <c r="IZ355" s="227"/>
      <c r="JA355" s="227"/>
      <c r="JB355" s="227"/>
      <c r="JC355" s="227"/>
      <c r="JD355" s="227"/>
      <c r="JE355" s="227"/>
      <c r="JF355" s="227"/>
      <c r="JG355" s="227"/>
      <c r="JH355" s="227"/>
      <c r="JI355" s="227"/>
      <c r="JJ355" s="227"/>
      <c r="JK355" s="227"/>
      <c r="JL355" s="227"/>
      <c r="JM355" s="227"/>
      <c r="JN355" s="227"/>
      <c r="JO355" s="227"/>
      <c r="JP355" s="227"/>
      <c r="JQ355" s="227"/>
      <c r="JR355" s="227"/>
      <c r="JS355" s="227"/>
      <c r="JT355" s="227"/>
      <c r="JU355" s="227"/>
      <c r="JV355" s="227"/>
      <c r="JW355" s="227"/>
      <c r="JX355" s="227"/>
      <c r="JY355" s="227"/>
      <c r="JZ355" s="227"/>
      <c r="KA355" s="227"/>
      <c r="KB355" s="227"/>
      <c r="KC355" s="227"/>
      <c r="KD355" s="227"/>
      <c r="KE355" s="227"/>
      <c r="KF355" s="227"/>
      <c r="KG355" s="227"/>
      <c r="KH355" s="227"/>
      <c r="KI355" s="227"/>
      <c r="KJ355" s="227"/>
      <c r="KK355" s="227"/>
      <c r="KL355" s="227"/>
      <c r="KM355" s="227"/>
      <c r="KN355" s="227"/>
      <c r="KO355" s="227"/>
      <c r="KP355" s="227"/>
      <c r="KQ355" s="227"/>
      <c r="KR355" s="227"/>
      <c r="KS355" s="227"/>
      <c r="KT355" s="227"/>
      <c r="KU355" s="227"/>
      <c r="KV355" s="227"/>
      <c r="KW355" s="479"/>
    </row>
    <row r="356" spans="1:309" s="226" customFormat="1" ht="21" customHeight="1" thickBot="1">
      <c r="A356" s="109"/>
      <c r="B356" s="112">
        <v>350</v>
      </c>
      <c r="C356" s="116"/>
      <c r="D356" s="136" t="str">
        <f t="shared" si="32"/>
        <v/>
      </c>
      <c r="E356" s="138" t="str">
        <f t="shared" si="34"/>
        <v/>
      </c>
      <c r="F356" s="138" t="str">
        <f t="shared" si="35"/>
        <v/>
      </c>
      <c r="G356" s="138" t="str">
        <f t="shared" si="36"/>
        <v/>
      </c>
      <c r="H356" s="138" t="str">
        <f t="shared" si="33"/>
        <v/>
      </c>
      <c r="I356" s="228"/>
      <c r="J356" s="228"/>
      <c r="K356" s="228"/>
      <c r="L356" s="228"/>
      <c r="M356" s="228"/>
      <c r="N356" s="228"/>
      <c r="O356" s="228"/>
      <c r="P356" s="228"/>
      <c r="Q356" s="228"/>
      <c r="R356" s="228"/>
      <c r="S356" s="228"/>
      <c r="T356" s="228"/>
      <c r="U356" s="228"/>
      <c r="V356" s="228"/>
      <c r="W356" s="228"/>
      <c r="X356" s="228"/>
      <c r="Y356" s="228"/>
      <c r="Z356" s="228"/>
      <c r="AA356" s="228"/>
      <c r="AB356" s="228"/>
      <c r="AC356" s="228"/>
      <c r="AD356" s="228"/>
      <c r="AE356" s="228"/>
      <c r="AF356" s="228"/>
      <c r="AG356" s="228"/>
      <c r="AH356" s="228"/>
      <c r="AI356" s="228"/>
      <c r="AJ356" s="228"/>
      <c r="AK356" s="228"/>
      <c r="AL356" s="228"/>
      <c r="AM356" s="228"/>
      <c r="AN356" s="228"/>
      <c r="AO356" s="228"/>
      <c r="AP356" s="228"/>
      <c r="AQ356" s="228"/>
      <c r="AR356" s="228"/>
      <c r="AS356" s="228"/>
      <c r="AT356" s="228"/>
      <c r="AU356" s="228"/>
      <c r="AV356" s="228"/>
      <c r="AW356" s="228"/>
      <c r="AX356" s="228"/>
      <c r="AY356" s="228"/>
      <c r="AZ356" s="228"/>
      <c r="BA356" s="228"/>
      <c r="BB356" s="228"/>
      <c r="BC356" s="228"/>
      <c r="BD356" s="228"/>
      <c r="BE356" s="228"/>
      <c r="BF356" s="228"/>
      <c r="BG356" s="228"/>
      <c r="BH356" s="228"/>
      <c r="BI356" s="228"/>
      <c r="BJ356" s="228"/>
      <c r="BK356" s="228"/>
      <c r="BL356" s="228"/>
      <c r="BM356" s="228"/>
      <c r="BN356" s="228"/>
      <c r="BO356" s="228"/>
      <c r="BP356" s="228"/>
      <c r="BQ356" s="228"/>
      <c r="BR356" s="228"/>
      <c r="BS356" s="228"/>
      <c r="BT356" s="228"/>
      <c r="BU356" s="228"/>
      <c r="BV356" s="228"/>
      <c r="BW356" s="228"/>
      <c r="BX356" s="228"/>
      <c r="BY356" s="228"/>
      <c r="BZ356" s="228"/>
      <c r="CA356" s="228"/>
      <c r="CB356" s="228"/>
      <c r="CC356" s="228"/>
      <c r="CD356" s="228"/>
      <c r="CE356" s="228"/>
      <c r="CF356" s="228"/>
      <c r="CG356" s="228"/>
      <c r="CH356" s="228"/>
      <c r="CI356" s="228"/>
      <c r="CJ356" s="228"/>
      <c r="CK356" s="228"/>
      <c r="CL356" s="228"/>
      <c r="CM356" s="228"/>
      <c r="CN356" s="228"/>
      <c r="CO356" s="228"/>
      <c r="CP356" s="228"/>
      <c r="CQ356" s="228"/>
      <c r="CR356" s="228"/>
      <c r="CS356" s="228"/>
      <c r="CT356" s="228"/>
      <c r="CU356" s="228"/>
      <c r="CV356" s="228"/>
      <c r="CW356" s="228"/>
      <c r="CX356" s="228"/>
      <c r="CY356" s="228"/>
      <c r="CZ356" s="228"/>
      <c r="DA356" s="228"/>
      <c r="DB356" s="228"/>
      <c r="DC356" s="228"/>
      <c r="DD356" s="228"/>
      <c r="DE356" s="228"/>
      <c r="DF356" s="228"/>
      <c r="DG356" s="228"/>
      <c r="DH356" s="228"/>
      <c r="DI356" s="228"/>
      <c r="DJ356" s="228"/>
      <c r="DK356" s="228"/>
      <c r="DL356" s="228"/>
      <c r="DM356" s="228"/>
      <c r="DN356" s="228"/>
      <c r="DO356" s="228"/>
      <c r="DP356" s="228"/>
      <c r="DQ356" s="228"/>
      <c r="DR356" s="228"/>
      <c r="DS356" s="228"/>
      <c r="DT356" s="228"/>
      <c r="DU356" s="228"/>
      <c r="DV356" s="228"/>
      <c r="DW356" s="228"/>
      <c r="DX356" s="228"/>
      <c r="DY356" s="228"/>
      <c r="DZ356" s="228"/>
      <c r="EA356" s="228"/>
      <c r="EB356" s="228"/>
      <c r="EC356" s="228"/>
      <c r="ED356" s="228"/>
      <c r="EE356" s="228"/>
      <c r="EF356" s="228"/>
      <c r="EG356" s="228"/>
      <c r="EH356" s="228"/>
      <c r="EI356" s="228"/>
      <c r="EJ356" s="228"/>
      <c r="EK356" s="228"/>
      <c r="EL356" s="228"/>
      <c r="EM356" s="228"/>
      <c r="EN356" s="228"/>
      <c r="EO356" s="228"/>
      <c r="EP356" s="228"/>
      <c r="EQ356" s="228"/>
      <c r="ER356" s="228"/>
      <c r="ES356" s="228"/>
      <c r="ET356" s="228"/>
      <c r="EU356" s="228"/>
      <c r="EV356" s="228"/>
      <c r="EW356" s="228"/>
      <c r="EX356" s="228"/>
      <c r="EY356" s="228"/>
      <c r="EZ356" s="228"/>
      <c r="FA356" s="228"/>
      <c r="FB356" s="228"/>
      <c r="FC356" s="228"/>
      <c r="FD356" s="228"/>
      <c r="FE356" s="228"/>
      <c r="FF356" s="228"/>
      <c r="FG356" s="228"/>
      <c r="FH356" s="228"/>
      <c r="FI356" s="228"/>
      <c r="FJ356" s="228"/>
      <c r="FK356" s="228"/>
      <c r="FL356" s="228"/>
      <c r="FM356" s="228"/>
      <c r="FN356" s="228"/>
      <c r="FO356" s="228"/>
      <c r="FP356" s="228"/>
      <c r="FQ356" s="228"/>
      <c r="FR356" s="228"/>
      <c r="FS356" s="228"/>
      <c r="FT356" s="228"/>
      <c r="FU356" s="228"/>
      <c r="FV356" s="228"/>
      <c r="FW356" s="228"/>
      <c r="FX356" s="228"/>
      <c r="FY356" s="228"/>
      <c r="FZ356" s="228"/>
      <c r="GA356" s="228"/>
      <c r="GB356" s="228"/>
      <c r="GC356" s="228"/>
      <c r="GD356" s="228"/>
      <c r="GE356" s="228"/>
      <c r="GF356" s="228"/>
      <c r="GG356" s="228"/>
      <c r="GH356" s="228"/>
      <c r="GI356" s="228"/>
      <c r="GJ356" s="228"/>
      <c r="GK356" s="228"/>
      <c r="GL356" s="228"/>
      <c r="GM356" s="228"/>
      <c r="GN356" s="228"/>
      <c r="GO356" s="228"/>
      <c r="GP356" s="228"/>
      <c r="GQ356" s="228"/>
      <c r="GR356" s="228"/>
      <c r="GS356" s="228"/>
      <c r="GT356" s="228"/>
      <c r="GU356" s="228"/>
      <c r="GV356" s="228"/>
      <c r="GW356" s="228"/>
      <c r="GX356" s="228"/>
      <c r="GY356" s="228"/>
      <c r="GZ356" s="228"/>
      <c r="HA356" s="228"/>
      <c r="HB356" s="228"/>
      <c r="HC356" s="228"/>
      <c r="HD356" s="228"/>
      <c r="HE356" s="228"/>
      <c r="HF356" s="228"/>
      <c r="HG356" s="228"/>
      <c r="HH356" s="228"/>
      <c r="HI356" s="228"/>
      <c r="HJ356" s="228"/>
      <c r="HK356" s="228"/>
      <c r="HL356" s="228"/>
      <c r="HM356" s="228"/>
      <c r="HN356" s="228"/>
      <c r="HO356" s="228"/>
      <c r="HP356" s="228"/>
      <c r="HQ356" s="228"/>
      <c r="HR356" s="228"/>
      <c r="HS356" s="228"/>
      <c r="HT356" s="228"/>
      <c r="HU356" s="228"/>
      <c r="HV356" s="228"/>
      <c r="HW356" s="228"/>
      <c r="HX356" s="228"/>
      <c r="HY356" s="228"/>
      <c r="HZ356" s="228"/>
      <c r="IA356" s="228"/>
      <c r="IB356" s="228"/>
      <c r="IC356" s="228"/>
      <c r="ID356" s="228"/>
      <c r="IE356" s="228"/>
      <c r="IF356" s="228"/>
      <c r="IG356" s="228"/>
      <c r="IH356" s="228"/>
      <c r="II356" s="228"/>
      <c r="IJ356" s="228"/>
      <c r="IK356" s="228"/>
      <c r="IL356" s="228"/>
      <c r="IM356" s="228"/>
      <c r="IN356" s="228"/>
      <c r="IO356" s="228"/>
      <c r="IP356" s="228"/>
      <c r="IQ356" s="228"/>
      <c r="IR356" s="228"/>
      <c r="IS356" s="228"/>
      <c r="IT356" s="228"/>
      <c r="IU356" s="228"/>
      <c r="IV356" s="228"/>
      <c r="IW356" s="228"/>
      <c r="IX356" s="228"/>
      <c r="IY356" s="228"/>
      <c r="IZ356" s="228"/>
      <c r="JA356" s="228"/>
      <c r="JB356" s="228"/>
      <c r="JC356" s="228"/>
      <c r="JD356" s="228"/>
      <c r="JE356" s="228"/>
      <c r="JF356" s="228"/>
      <c r="JG356" s="228"/>
      <c r="JH356" s="228"/>
      <c r="JI356" s="228"/>
      <c r="JJ356" s="228"/>
      <c r="JK356" s="228"/>
      <c r="JL356" s="228"/>
      <c r="JM356" s="228"/>
      <c r="JN356" s="228"/>
      <c r="JO356" s="228"/>
      <c r="JP356" s="228"/>
      <c r="JQ356" s="228"/>
      <c r="JR356" s="228"/>
      <c r="JS356" s="228"/>
      <c r="JT356" s="228"/>
      <c r="JU356" s="228"/>
      <c r="JV356" s="228"/>
      <c r="JW356" s="228"/>
      <c r="JX356" s="228"/>
      <c r="JY356" s="228"/>
      <c r="JZ356" s="228"/>
      <c r="KA356" s="228"/>
      <c r="KB356" s="228"/>
      <c r="KC356" s="228"/>
      <c r="KD356" s="228"/>
      <c r="KE356" s="228"/>
      <c r="KF356" s="228"/>
      <c r="KG356" s="228"/>
      <c r="KH356" s="228"/>
      <c r="KI356" s="228"/>
      <c r="KJ356" s="228"/>
      <c r="KK356" s="228"/>
      <c r="KL356" s="228"/>
      <c r="KM356" s="228"/>
      <c r="KN356" s="228"/>
      <c r="KO356" s="228"/>
      <c r="KP356" s="228"/>
      <c r="KQ356" s="228"/>
      <c r="KR356" s="228"/>
      <c r="KS356" s="228"/>
      <c r="KT356" s="228"/>
      <c r="KU356" s="228"/>
      <c r="KV356" s="228"/>
      <c r="KW356" s="479"/>
    </row>
    <row r="357" spans="1:309" s="226" customFormat="1" ht="21" customHeight="1">
      <c r="A357" s="109"/>
      <c r="B357" s="112">
        <v>351</v>
      </c>
      <c r="C357" s="53"/>
      <c r="D357" s="132" t="str">
        <f t="shared" si="32"/>
        <v/>
      </c>
      <c r="E357" s="132" t="str">
        <f t="shared" si="34"/>
        <v/>
      </c>
      <c r="F357" s="132" t="str">
        <f t="shared" si="35"/>
        <v/>
      </c>
      <c r="G357" s="132" t="str">
        <f t="shared" si="36"/>
        <v/>
      </c>
      <c r="H357" s="213" t="str">
        <f t="shared" si="33"/>
        <v/>
      </c>
      <c r="I357" s="227"/>
      <c r="J357" s="227"/>
      <c r="K357" s="227"/>
      <c r="L357" s="227"/>
      <c r="M357" s="227"/>
      <c r="N357" s="227"/>
      <c r="O357" s="227"/>
      <c r="P357" s="227"/>
      <c r="Q357" s="227"/>
      <c r="R357" s="227"/>
      <c r="S357" s="227"/>
      <c r="T357" s="227"/>
      <c r="U357" s="227"/>
      <c r="V357" s="227"/>
      <c r="W357" s="227"/>
      <c r="X357" s="227"/>
      <c r="Y357" s="227"/>
      <c r="Z357" s="227"/>
      <c r="AA357" s="227"/>
      <c r="AB357" s="227"/>
      <c r="AC357" s="227"/>
      <c r="AD357" s="227"/>
      <c r="AE357" s="227"/>
      <c r="AF357" s="227"/>
      <c r="AG357" s="227"/>
      <c r="AH357" s="227"/>
      <c r="AI357" s="227"/>
      <c r="AJ357" s="227"/>
      <c r="AK357" s="227"/>
      <c r="AL357" s="227"/>
      <c r="AM357" s="227"/>
      <c r="AN357" s="227"/>
      <c r="AO357" s="227"/>
      <c r="AP357" s="227"/>
      <c r="AQ357" s="227"/>
      <c r="AR357" s="227"/>
      <c r="AS357" s="227"/>
      <c r="AT357" s="227"/>
      <c r="AU357" s="227"/>
      <c r="AV357" s="227"/>
      <c r="AW357" s="227"/>
      <c r="AX357" s="227"/>
      <c r="AY357" s="227"/>
      <c r="AZ357" s="227"/>
      <c r="BA357" s="227"/>
      <c r="BB357" s="227"/>
      <c r="BC357" s="227"/>
      <c r="BD357" s="227"/>
      <c r="BE357" s="227"/>
      <c r="BF357" s="227"/>
      <c r="BG357" s="227"/>
      <c r="BH357" s="227"/>
      <c r="BI357" s="227"/>
      <c r="BJ357" s="227"/>
      <c r="BK357" s="227"/>
      <c r="BL357" s="227"/>
      <c r="BM357" s="227"/>
      <c r="BN357" s="227"/>
      <c r="BO357" s="227"/>
      <c r="BP357" s="227"/>
      <c r="BQ357" s="227"/>
      <c r="BR357" s="227"/>
      <c r="BS357" s="227"/>
      <c r="BT357" s="227"/>
      <c r="BU357" s="227"/>
      <c r="BV357" s="227"/>
      <c r="BW357" s="227"/>
      <c r="BX357" s="227"/>
      <c r="BY357" s="227"/>
      <c r="BZ357" s="227"/>
      <c r="CA357" s="227"/>
      <c r="CB357" s="227"/>
      <c r="CC357" s="227"/>
      <c r="CD357" s="227"/>
      <c r="CE357" s="227"/>
      <c r="CF357" s="227"/>
      <c r="CG357" s="227"/>
      <c r="CH357" s="227"/>
      <c r="CI357" s="227"/>
      <c r="CJ357" s="227"/>
      <c r="CK357" s="227"/>
      <c r="CL357" s="227"/>
      <c r="CM357" s="227"/>
      <c r="CN357" s="227"/>
      <c r="CO357" s="227"/>
      <c r="CP357" s="227"/>
      <c r="CQ357" s="227"/>
      <c r="CR357" s="227"/>
      <c r="CS357" s="227"/>
      <c r="CT357" s="227"/>
      <c r="CU357" s="227"/>
      <c r="CV357" s="227"/>
      <c r="CW357" s="227"/>
      <c r="CX357" s="227"/>
      <c r="CY357" s="227"/>
      <c r="CZ357" s="227"/>
      <c r="DA357" s="227"/>
      <c r="DB357" s="227"/>
      <c r="DC357" s="227"/>
      <c r="DD357" s="227"/>
      <c r="DE357" s="227"/>
      <c r="DF357" s="227"/>
      <c r="DG357" s="227"/>
      <c r="DH357" s="227"/>
      <c r="DI357" s="227"/>
      <c r="DJ357" s="227"/>
      <c r="DK357" s="227"/>
      <c r="DL357" s="227"/>
      <c r="DM357" s="227"/>
      <c r="DN357" s="227"/>
      <c r="DO357" s="227"/>
      <c r="DP357" s="227"/>
      <c r="DQ357" s="227"/>
      <c r="DR357" s="227"/>
      <c r="DS357" s="227"/>
      <c r="DT357" s="227"/>
      <c r="DU357" s="227"/>
      <c r="DV357" s="227"/>
      <c r="DW357" s="227"/>
      <c r="DX357" s="227"/>
      <c r="DY357" s="227"/>
      <c r="DZ357" s="227"/>
      <c r="EA357" s="227"/>
      <c r="EB357" s="227"/>
      <c r="EC357" s="227"/>
      <c r="ED357" s="227"/>
      <c r="EE357" s="227"/>
      <c r="EF357" s="227"/>
      <c r="EG357" s="227"/>
      <c r="EH357" s="227"/>
      <c r="EI357" s="227"/>
      <c r="EJ357" s="227"/>
      <c r="EK357" s="227"/>
      <c r="EL357" s="227"/>
      <c r="EM357" s="227"/>
      <c r="EN357" s="227"/>
      <c r="EO357" s="227"/>
      <c r="EP357" s="227"/>
      <c r="EQ357" s="227"/>
      <c r="ER357" s="227"/>
      <c r="ES357" s="227"/>
      <c r="ET357" s="227"/>
      <c r="EU357" s="227"/>
      <c r="EV357" s="227"/>
      <c r="EW357" s="227"/>
      <c r="EX357" s="227"/>
      <c r="EY357" s="227"/>
      <c r="EZ357" s="227"/>
      <c r="FA357" s="227"/>
      <c r="FB357" s="227"/>
      <c r="FC357" s="227"/>
      <c r="FD357" s="227"/>
      <c r="FE357" s="227"/>
      <c r="FF357" s="227"/>
      <c r="FG357" s="227"/>
      <c r="FH357" s="227"/>
      <c r="FI357" s="227"/>
      <c r="FJ357" s="227"/>
      <c r="FK357" s="227"/>
      <c r="FL357" s="227"/>
      <c r="FM357" s="227"/>
      <c r="FN357" s="227"/>
      <c r="FO357" s="227"/>
      <c r="FP357" s="227"/>
      <c r="FQ357" s="227"/>
      <c r="FR357" s="227"/>
      <c r="FS357" s="227"/>
      <c r="FT357" s="227"/>
      <c r="FU357" s="227"/>
      <c r="FV357" s="227"/>
      <c r="FW357" s="227"/>
      <c r="FX357" s="227"/>
      <c r="FY357" s="227"/>
      <c r="FZ357" s="227"/>
      <c r="GA357" s="227"/>
      <c r="GB357" s="227"/>
      <c r="GC357" s="227"/>
      <c r="GD357" s="227"/>
      <c r="GE357" s="227"/>
      <c r="GF357" s="227"/>
      <c r="GG357" s="227"/>
      <c r="GH357" s="227"/>
      <c r="GI357" s="227"/>
      <c r="GJ357" s="227"/>
      <c r="GK357" s="227"/>
      <c r="GL357" s="227"/>
      <c r="GM357" s="227"/>
      <c r="GN357" s="227"/>
      <c r="GO357" s="227"/>
      <c r="GP357" s="227"/>
      <c r="GQ357" s="227"/>
      <c r="GR357" s="227"/>
      <c r="GS357" s="227"/>
      <c r="GT357" s="227"/>
      <c r="GU357" s="227"/>
      <c r="GV357" s="227"/>
      <c r="GW357" s="227"/>
      <c r="GX357" s="227"/>
      <c r="GY357" s="227"/>
      <c r="GZ357" s="227"/>
      <c r="HA357" s="227"/>
      <c r="HB357" s="227"/>
      <c r="HC357" s="227"/>
      <c r="HD357" s="227"/>
      <c r="HE357" s="227"/>
      <c r="HF357" s="227"/>
      <c r="HG357" s="227"/>
      <c r="HH357" s="227"/>
      <c r="HI357" s="227"/>
      <c r="HJ357" s="227"/>
      <c r="HK357" s="227"/>
      <c r="HL357" s="227"/>
      <c r="HM357" s="227"/>
      <c r="HN357" s="227"/>
      <c r="HO357" s="227"/>
      <c r="HP357" s="227"/>
      <c r="HQ357" s="227"/>
      <c r="HR357" s="227"/>
      <c r="HS357" s="227"/>
      <c r="HT357" s="227"/>
      <c r="HU357" s="227"/>
      <c r="HV357" s="227"/>
      <c r="HW357" s="227"/>
      <c r="HX357" s="227"/>
      <c r="HY357" s="227"/>
      <c r="HZ357" s="227"/>
      <c r="IA357" s="227"/>
      <c r="IB357" s="227"/>
      <c r="IC357" s="227"/>
      <c r="ID357" s="227"/>
      <c r="IE357" s="227"/>
      <c r="IF357" s="227"/>
      <c r="IG357" s="227"/>
      <c r="IH357" s="227"/>
      <c r="II357" s="227"/>
      <c r="IJ357" s="227"/>
      <c r="IK357" s="227"/>
      <c r="IL357" s="227"/>
      <c r="IM357" s="227"/>
      <c r="IN357" s="227"/>
      <c r="IO357" s="227"/>
      <c r="IP357" s="227"/>
      <c r="IQ357" s="227"/>
      <c r="IR357" s="227"/>
      <c r="IS357" s="227"/>
      <c r="IT357" s="227"/>
      <c r="IU357" s="227"/>
      <c r="IV357" s="227"/>
      <c r="IW357" s="227"/>
      <c r="IX357" s="227"/>
      <c r="IY357" s="227"/>
      <c r="IZ357" s="227"/>
      <c r="JA357" s="227"/>
      <c r="JB357" s="227"/>
      <c r="JC357" s="227"/>
      <c r="JD357" s="227"/>
      <c r="JE357" s="227"/>
      <c r="JF357" s="227"/>
      <c r="JG357" s="227"/>
      <c r="JH357" s="227"/>
      <c r="JI357" s="227"/>
      <c r="JJ357" s="227"/>
      <c r="JK357" s="227"/>
      <c r="JL357" s="227"/>
      <c r="JM357" s="227"/>
      <c r="JN357" s="227"/>
      <c r="JO357" s="227"/>
      <c r="JP357" s="227"/>
      <c r="JQ357" s="227"/>
      <c r="JR357" s="227"/>
      <c r="JS357" s="227"/>
      <c r="JT357" s="227"/>
      <c r="JU357" s="227"/>
      <c r="JV357" s="227"/>
      <c r="JW357" s="227"/>
      <c r="JX357" s="227"/>
      <c r="JY357" s="227"/>
      <c r="JZ357" s="227"/>
      <c r="KA357" s="227"/>
      <c r="KB357" s="227"/>
      <c r="KC357" s="227"/>
      <c r="KD357" s="227"/>
      <c r="KE357" s="227"/>
      <c r="KF357" s="227"/>
      <c r="KG357" s="227"/>
      <c r="KH357" s="227"/>
      <c r="KI357" s="227"/>
      <c r="KJ357" s="227"/>
      <c r="KK357" s="227"/>
      <c r="KL357" s="227"/>
      <c r="KM357" s="227"/>
      <c r="KN357" s="227"/>
      <c r="KO357" s="227"/>
      <c r="KP357" s="227"/>
      <c r="KQ357" s="227"/>
      <c r="KR357" s="227"/>
      <c r="KS357" s="227"/>
      <c r="KT357" s="227"/>
      <c r="KU357" s="227"/>
      <c r="KV357" s="227"/>
      <c r="KW357" s="479"/>
    </row>
    <row r="358" spans="1:309" s="226" customFormat="1" ht="21" customHeight="1" thickBot="1">
      <c r="A358" s="109"/>
      <c r="B358" s="112">
        <v>352</v>
      </c>
      <c r="C358" s="116"/>
      <c r="D358" s="136" t="str">
        <f t="shared" si="32"/>
        <v/>
      </c>
      <c r="E358" s="138" t="str">
        <f t="shared" si="34"/>
        <v/>
      </c>
      <c r="F358" s="138" t="str">
        <f t="shared" si="35"/>
        <v/>
      </c>
      <c r="G358" s="138" t="str">
        <f t="shared" si="36"/>
        <v/>
      </c>
      <c r="H358" s="138" t="str">
        <f t="shared" si="33"/>
        <v/>
      </c>
      <c r="I358" s="228"/>
      <c r="J358" s="228"/>
      <c r="K358" s="228"/>
      <c r="L358" s="228"/>
      <c r="M358" s="228"/>
      <c r="N358" s="228"/>
      <c r="O358" s="228"/>
      <c r="P358" s="228"/>
      <c r="Q358" s="228"/>
      <c r="R358" s="228"/>
      <c r="S358" s="228"/>
      <c r="T358" s="228"/>
      <c r="U358" s="228"/>
      <c r="V358" s="228"/>
      <c r="W358" s="228"/>
      <c r="X358" s="228"/>
      <c r="Y358" s="228"/>
      <c r="Z358" s="228"/>
      <c r="AA358" s="228"/>
      <c r="AB358" s="228"/>
      <c r="AC358" s="228"/>
      <c r="AD358" s="228"/>
      <c r="AE358" s="228"/>
      <c r="AF358" s="228"/>
      <c r="AG358" s="228"/>
      <c r="AH358" s="228"/>
      <c r="AI358" s="228"/>
      <c r="AJ358" s="228"/>
      <c r="AK358" s="228"/>
      <c r="AL358" s="228"/>
      <c r="AM358" s="228"/>
      <c r="AN358" s="228"/>
      <c r="AO358" s="228"/>
      <c r="AP358" s="228"/>
      <c r="AQ358" s="228"/>
      <c r="AR358" s="228"/>
      <c r="AS358" s="228"/>
      <c r="AT358" s="228"/>
      <c r="AU358" s="228"/>
      <c r="AV358" s="228"/>
      <c r="AW358" s="228"/>
      <c r="AX358" s="228"/>
      <c r="AY358" s="228"/>
      <c r="AZ358" s="228"/>
      <c r="BA358" s="228"/>
      <c r="BB358" s="228"/>
      <c r="BC358" s="228"/>
      <c r="BD358" s="228"/>
      <c r="BE358" s="228"/>
      <c r="BF358" s="228"/>
      <c r="BG358" s="228"/>
      <c r="BH358" s="228"/>
      <c r="BI358" s="228"/>
      <c r="BJ358" s="228"/>
      <c r="BK358" s="228"/>
      <c r="BL358" s="228"/>
      <c r="BM358" s="228"/>
      <c r="BN358" s="228"/>
      <c r="BO358" s="228"/>
      <c r="BP358" s="228"/>
      <c r="BQ358" s="228"/>
      <c r="BR358" s="228"/>
      <c r="BS358" s="228"/>
      <c r="BT358" s="228"/>
      <c r="BU358" s="228"/>
      <c r="BV358" s="228"/>
      <c r="BW358" s="228"/>
      <c r="BX358" s="228"/>
      <c r="BY358" s="228"/>
      <c r="BZ358" s="228"/>
      <c r="CA358" s="228"/>
      <c r="CB358" s="228"/>
      <c r="CC358" s="228"/>
      <c r="CD358" s="228"/>
      <c r="CE358" s="228"/>
      <c r="CF358" s="228"/>
      <c r="CG358" s="228"/>
      <c r="CH358" s="228"/>
      <c r="CI358" s="228"/>
      <c r="CJ358" s="228"/>
      <c r="CK358" s="228"/>
      <c r="CL358" s="228"/>
      <c r="CM358" s="228"/>
      <c r="CN358" s="228"/>
      <c r="CO358" s="228"/>
      <c r="CP358" s="228"/>
      <c r="CQ358" s="228"/>
      <c r="CR358" s="228"/>
      <c r="CS358" s="228"/>
      <c r="CT358" s="228"/>
      <c r="CU358" s="228"/>
      <c r="CV358" s="228"/>
      <c r="CW358" s="228"/>
      <c r="CX358" s="228"/>
      <c r="CY358" s="228"/>
      <c r="CZ358" s="228"/>
      <c r="DA358" s="228"/>
      <c r="DB358" s="228"/>
      <c r="DC358" s="228"/>
      <c r="DD358" s="228"/>
      <c r="DE358" s="228"/>
      <c r="DF358" s="228"/>
      <c r="DG358" s="228"/>
      <c r="DH358" s="228"/>
      <c r="DI358" s="228"/>
      <c r="DJ358" s="228"/>
      <c r="DK358" s="228"/>
      <c r="DL358" s="228"/>
      <c r="DM358" s="228"/>
      <c r="DN358" s="228"/>
      <c r="DO358" s="228"/>
      <c r="DP358" s="228"/>
      <c r="DQ358" s="228"/>
      <c r="DR358" s="228"/>
      <c r="DS358" s="228"/>
      <c r="DT358" s="228"/>
      <c r="DU358" s="228"/>
      <c r="DV358" s="228"/>
      <c r="DW358" s="228"/>
      <c r="DX358" s="228"/>
      <c r="DY358" s="228"/>
      <c r="DZ358" s="228"/>
      <c r="EA358" s="228"/>
      <c r="EB358" s="228"/>
      <c r="EC358" s="228"/>
      <c r="ED358" s="228"/>
      <c r="EE358" s="228"/>
      <c r="EF358" s="228"/>
      <c r="EG358" s="228"/>
      <c r="EH358" s="228"/>
      <c r="EI358" s="228"/>
      <c r="EJ358" s="228"/>
      <c r="EK358" s="228"/>
      <c r="EL358" s="228"/>
      <c r="EM358" s="228"/>
      <c r="EN358" s="228"/>
      <c r="EO358" s="228"/>
      <c r="EP358" s="228"/>
      <c r="EQ358" s="228"/>
      <c r="ER358" s="228"/>
      <c r="ES358" s="228"/>
      <c r="ET358" s="228"/>
      <c r="EU358" s="228"/>
      <c r="EV358" s="228"/>
      <c r="EW358" s="228"/>
      <c r="EX358" s="228"/>
      <c r="EY358" s="228"/>
      <c r="EZ358" s="228"/>
      <c r="FA358" s="228"/>
      <c r="FB358" s="228"/>
      <c r="FC358" s="228"/>
      <c r="FD358" s="228"/>
      <c r="FE358" s="228"/>
      <c r="FF358" s="228"/>
      <c r="FG358" s="228"/>
      <c r="FH358" s="228"/>
      <c r="FI358" s="228"/>
      <c r="FJ358" s="228"/>
      <c r="FK358" s="228"/>
      <c r="FL358" s="228"/>
      <c r="FM358" s="228"/>
      <c r="FN358" s="228"/>
      <c r="FO358" s="228"/>
      <c r="FP358" s="228"/>
      <c r="FQ358" s="228"/>
      <c r="FR358" s="228"/>
      <c r="FS358" s="228"/>
      <c r="FT358" s="228"/>
      <c r="FU358" s="228"/>
      <c r="FV358" s="228"/>
      <c r="FW358" s="228"/>
      <c r="FX358" s="228"/>
      <c r="FY358" s="228"/>
      <c r="FZ358" s="228"/>
      <c r="GA358" s="228"/>
      <c r="GB358" s="228"/>
      <c r="GC358" s="228"/>
      <c r="GD358" s="228"/>
      <c r="GE358" s="228"/>
      <c r="GF358" s="228"/>
      <c r="GG358" s="228"/>
      <c r="GH358" s="228"/>
      <c r="GI358" s="228"/>
      <c r="GJ358" s="228"/>
      <c r="GK358" s="228"/>
      <c r="GL358" s="228"/>
      <c r="GM358" s="228"/>
      <c r="GN358" s="228"/>
      <c r="GO358" s="228"/>
      <c r="GP358" s="228"/>
      <c r="GQ358" s="228"/>
      <c r="GR358" s="228"/>
      <c r="GS358" s="228"/>
      <c r="GT358" s="228"/>
      <c r="GU358" s="228"/>
      <c r="GV358" s="228"/>
      <c r="GW358" s="228"/>
      <c r="GX358" s="228"/>
      <c r="GY358" s="228"/>
      <c r="GZ358" s="228"/>
      <c r="HA358" s="228"/>
      <c r="HB358" s="228"/>
      <c r="HC358" s="228"/>
      <c r="HD358" s="228"/>
      <c r="HE358" s="228"/>
      <c r="HF358" s="228"/>
      <c r="HG358" s="228"/>
      <c r="HH358" s="228"/>
      <c r="HI358" s="228"/>
      <c r="HJ358" s="228"/>
      <c r="HK358" s="228"/>
      <c r="HL358" s="228"/>
      <c r="HM358" s="228"/>
      <c r="HN358" s="228"/>
      <c r="HO358" s="228"/>
      <c r="HP358" s="228"/>
      <c r="HQ358" s="228"/>
      <c r="HR358" s="228"/>
      <c r="HS358" s="228"/>
      <c r="HT358" s="228"/>
      <c r="HU358" s="228"/>
      <c r="HV358" s="228"/>
      <c r="HW358" s="228"/>
      <c r="HX358" s="228"/>
      <c r="HY358" s="228"/>
      <c r="HZ358" s="228"/>
      <c r="IA358" s="228"/>
      <c r="IB358" s="228"/>
      <c r="IC358" s="228"/>
      <c r="ID358" s="228"/>
      <c r="IE358" s="228"/>
      <c r="IF358" s="228"/>
      <c r="IG358" s="228"/>
      <c r="IH358" s="228"/>
      <c r="II358" s="228"/>
      <c r="IJ358" s="228"/>
      <c r="IK358" s="228"/>
      <c r="IL358" s="228"/>
      <c r="IM358" s="228"/>
      <c r="IN358" s="228"/>
      <c r="IO358" s="228"/>
      <c r="IP358" s="228"/>
      <c r="IQ358" s="228"/>
      <c r="IR358" s="228"/>
      <c r="IS358" s="228"/>
      <c r="IT358" s="228"/>
      <c r="IU358" s="228"/>
      <c r="IV358" s="228"/>
      <c r="IW358" s="228"/>
      <c r="IX358" s="228"/>
      <c r="IY358" s="228"/>
      <c r="IZ358" s="228"/>
      <c r="JA358" s="228"/>
      <c r="JB358" s="228"/>
      <c r="JC358" s="228"/>
      <c r="JD358" s="228"/>
      <c r="JE358" s="228"/>
      <c r="JF358" s="228"/>
      <c r="JG358" s="228"/>
      <c r="JH358" s="228"/>
      <c r="JI358" s="228"/>
      <c r="JJ358" s="228"/>
      <c r="JK358" s="228"/>
      <c r="JL358" s="228"/>
      <c r="JM358" s="228"/>
      <c r="JN358" s="228"/>
      <c r="JO358" s="228"/>
      <c r="JP358" s="228"/>
      <c r="JQ358" s="228"/>
      <c r="JR358" s="228"/>
      <c r="JS358" s="228"/>
      <c r="JT358" s="228"/>
      <c r="JU358" s="228"/>
      <c r="JV358" s="228"/>
      <c r="JW358" s="228"/>
      <c r="JX358" s="228"/>
      <c r="JY358" s="228"/>
      <c r="JZ358" s="228"/>
      <c r="KA358" s="228"/>
      <c r="KB358" s="228"/>
      <c r="KC358" s="228"/>
      <c r="KD358" s="228"/>
      <c r="KE358" s="228"/>
      <c r="KF358" s="228"/>
      <c r="KG358" s="228"/>
      <c r="KH358" s="228"/>
      <c r="KI358" s="228"/>
      <c r="KJ358" s="228"/>
      <c r="KK358" s="228"/>
      <c r="KL358" s="228"/>
      <c r="KM358" s="228"/>
      <c r="KN358" s="228"/>
      <c r="KO358" s="228"/>
      <c r="KP358" s="228"/>
      <c r="KQ358" s="228"/>
      <c r="KR358" s="228"/>
      <c r="KS358" s="228"/>
      <c r="KT358" s="228"/>
      <c r="KU358" s="228"/>
      <c r="KV358" s="228"/>
      <c r="KW358" s="479"/>
    </row>
    <row r="359" spans="1:309" s="226" customFormat="1" ht="21" customHeight="1">
      <c r="A359" s="109"/>
      <c r="B359" s="112">
        <v>353</v>
      </c>
      <c r="C359" s="53"/>
      <c r="D359" s="132" t="str">
        <f t="shared" ref="D359:D422" si="37">_xlfn.IFNA(VLOOKUP(C359,detailsof_programs,2,FALSE),"")</f>
        <v/>
      </c>
      <c r="E359" s="132" t="str">
        <f t="shared" si="34"/>
        <v/>
      </c>
      <c r="F359" s="132" t="str">
        <f t="shared" si="35"/>
        <v/>
      </c>
      <c r="G359" s="132" t="str">
        <f t="shared" si="36"/>
        <v/>
      </c>
      <c r="H359" s="213" t="str">
        <f t="shared" ref="H359:H422" si="38">_xlfn.IFNA(VLOOKUP(C359,detailsof_programs,3,FALSE),"")</f>
        <v/>
      </c>
      <c r="I359" s="227"/>
      <c r="J359" s="227"/>
      <c r="K359" s="227"/>
      <c r="L359" s="227"/>
      <c r="M359" s="227"/>
      <c r="N359" s="227"/>
      <c r="O359" s="227"/>
      <c r="P359" s="227"/>
      <c r="Q359" s="227"/>
      <c r="R359" s="227"/>
      <c r="S359" s="227"/>
      <c r="T359" s="227"/>
      <c r="U359" s="227"/>
      <c r="V359" s="227"/>
      <c r="W359" s="227"/>
      <c r="X359" s="227"/>
      <c r="Y359" s="227"/>
      <c r="Z359" s="227"/>
      <c r="AA359" s="227"/>
      <c r="AB359" s="227"/>
      <c r="AC359" s="227"/>
      <c r="AD359" s="227"/>
      <c r="AE359" s="227"/>
      <c r="AF359" s="227"/>
      <c r="AG359" s="227"/>
      <c r="AH359" s="227"/>
      <c r="AI359" s="227"/>
      <c r="AJ359" s="227"/>
      <c r="AK359" s="227"/>
      <c r="AL359" s="227"/>
      <c r="AM359" s="227"/>
      <c r="AN359" s="227"/>
      <c r="AO359" s="227"/>
      <c r="AP359" s="227"/>
      <c r="AQ359" s="227"/>
      <c r="AR359" s="227"/>
      <c r="AS359" s="227"/>
      <c r="AT359" s="227"/>
      <c r="AU359" s="227"/>
      <c r="AV359" s="227"/>
      <c r="AW359" s="227"/>
      <c r="AX359" s="227"/>
      <c r="AY359" s="227"/>
      <c r="AZ359" s="227"/>
      <c r="BA359" s="227"/>
      <c r="BB359" s="227"/>
      <c r="BC359" s="227"/>
      <c r="BD359" s="227"/>
      <c r="BE359" s="227"/>
      <c r="BF359" s="227"/>
      <c r="BG359" s="227"/>
      <c r="BH359" s="227"/>
      <c r="BI359" s="227"/>
      <c r="BJ359" s="227"/>
      <c r="BK359" s="227"/>
      <c r="BL359" s="227"/>
      <c r="BM359" s="227"/>
      <c r="BN359" s="227"/>
      <c r="BO359" s="227"/>
      <c r="BP359" s="227"/>
      <c r="BQ359" s="227"/>
      <c r="BR359" s="227"/>
      <c r="BS359" s="227"/>
      <c r="BT359" s="227"/>
      <c r="BU359" s="227"/>
      <c r="BV359" s="227"/>
      <c r="BW359" s="227"/>
      <c r="BX359" s="227"/>
      <c r="BY359" s="227"/>
      <c r="BZ359" s="227"/>
      <c r="CA359" s="227"/>
      <c r="CB359" s="227"/>
      <c r="CC359" s="227"/>
      <c r="CD359" s="227"/>
      <c r="CE359" s="227"/>
      <c r="CF359" s="227"/>
      <c r="CG359" s="227"/>
      <c r="CH359" s="227"/>
      <c r="CI359" s="227"/>
      <c r="CJ359" s="227"/>
      <c r="CK359" s="227"/>
      <c r="CL359" s="227"/>
      <c r="CM359" s="227"/>
      <c r="CN359" s="227"/>
      <c r="CO359" s="227"/>
      <c r="CP359" s="227"/>
      <c r="CQ359" s="227"/>
      <c r="CR359" s="227"/>
      <c r="CS359" s="227"/>
      <c r="CT359" s="227"/>
      <c r="CU359" s="227"/>
      <c r="CV359" s="227"/>
      <c r="CW359" s="227"/>
      <c r="CX359" s="227"/>
      <c r="CY359" s="227"/>
      <c r="CZ359" s="227"/>
      <c r="DA359" s="227"/>
      <c r="DB359" s="227"/>
      <c r="DC359" s="227"/>
      <c r="DD359" s="227"/>
      <c r="DE359" s="227"/>
      <c r="DF359" s="227"/>
      <c r="DG359" s="227"/>
      <c r="DH359" s="227"/>
      <c r="DI359" s="227"/>
      <c r="DJ359" s="227"/>
      <c r="DK359" s="227"/>
      <c r="DL359" s="227"/>
      <c r="DM359" s="227"/>
      <c r="DN359" s="227"/>
      <c r="DO359" s="227"/>
      <c r="DP359" s="227"/>
      <c r="DQ359" s="227"/>
      <c r="DR359" s="227"/>
      <c r="DS359" s="227"/>
      <c r="DT359" s="227"/>
      <c r="DU359" s="227"/>
      <c r="DV359" s="227"/>
      <c r="DW359" s="227"/>
      <c r="DX359" s="227"/>
      <c r="DY359" s="227"/>
      <c r="DZ359" s="227"/>
      <c r="EA359" s="227"/>
      <c r="EB359" s="227"/>
      <c r="EC359" s="227"/>
      <c r="ED359" s="227"/>
      <c r="EE359" s="227"/>
      <c r="EF359" s="227"/>
      <c r="EG359" s="227"/>
      <c r="EH359" s="227"/>
      <c r="EI359" s="227"/>
      <c r="EJ359" s="227"/>
      <c r="EK359" s="227"/>
      <c r="EL359" s="227"/>
      <c r="EM359" s="227"/>
      <c r="EN359" s="227"/>
      <c r="EO359" s="227"/>
      <c r="EP359" s="227"/>
      <c r="EQ359" s="227"/>
      <c r="ER359" s="227"/>
      <c r="ES359" s="227"/>
      <c r="ET359" s="227"/>
      <c r="EU359" s="227"/>
      <c r="EV359" s="227"/>
      <c r="EW359" s="227"/>
      <c r="EX359" s="227"/>
      <c r="EY359" s="227"/>
      <c r="EZ359" s="227"/>
      <c r="FA359" s="227"/>
      <c r="FB359" s="227"/>
      <c r="FC359" s="227"/>
      <c r="FD359" s="227"/>
      <c r="FE359" s="227"/>
      <c r="FF359" s="227"/>
      <c r="FG359" s="227"/>
      <c r="FH359" s="227"/>
      <c r="FI359" s="227"/>
      <c r="FJ359" s="227"/>
      <c r="FK359" s="227"/>
      <c r="FL359" s="227"/>
      <c r="FM359" s="227"/>
      <c r="FN359" s="227"/>
      <c r="FO359" s="227"/>
      <c r="FP359" s="227"/>
      <c r="FQ359" s="227"/>
      <c r="FR359" s="227"/>
      <c r="FS359" s="227"/>
      <c r="FT359" s="227"/>
      <c r="FU359" s="227"/>
      <c r="FV359" s="227"/>
      <c r="FW359" s="227"/>
      <c r="FX359" s="227"/>
      <c r="FY359" s="227"/>
      <c r="FZ359" s="227"/>
      <c r="GA359" s="227"/>
      <c r="GB359" s="227"/>
      <c r="GC359" s="227"/>
      <c r="GD359" s="227"/>
      <c r="GE359" s="227"/>
      <c r="GF359" s="227"/>
      <c r="GG359" s="227"/>
      <c r="GH359" s="227"/>
      <c r="GI359" s="227"/>
      <c r="GJ359" s="227"/>
      <c r="GK359" s="227"/>
      <c r="GL359" s="227"/>
      <c r="GM359" s="227"/>
      <c r="GN359" s="227"/>
      <c r="GO359" s="227"/>
      <c r="GP359" s="227"/>
      <c r="GQ359" s="227"/>
      <c r="GR359" s="227"/>
      <c r="GS359" s="227"/>
      <c r="GT359" s="227"/>
      <c r="GU359" s="227"/>
      <c r="GV359" s="227"/>
      <c r="GW359" s="227"/>
      <c r="GX359" s="227"/>
      <c r="GY359" s="227"/>
      <c r="GZ359" s="227"/>
      <c r="HA359" s="227"/>
      <c r="HB359" s="227"/>
      <c r="HC359" s="227"/>
      <c r="HD359" s="227"/>
      <c r="HE359" s="227"/>
      <c r="HF359" s="227"/>
      <c r="HG359" s="227"/>
      <c r="HH359" s="227"/>
      <c r="HI359" s="227"/>
      <c r="HJ359" s="227"/>
      <c r="HK359" s="227"/>
      <c r="HL359" s="227"/>
      <c r="HM359" s="227"/>
      <c r="HN359" s="227"/>
      <c r="HO359" s="227"/>
      <c r="HP359" s="227"/>
      <c r="HQ359" s="227"/>
      <c r="HR359" s="227"/>
      <c r="HS359" s="227"/>
      <c r="HT359" s="227"/>
      <c r="HU359" s="227"/>
      <c r="HV359" s="227"/>
      <c r="HW359" s="227"/>
      <c r="HX359" s="227"/>
      <c r="HY359" s="227"/>
      <c r="HZ359" s="227"/>
      <c r="IA359" s="227"/>
      <c r="IB359" s="227"/>
      <c r="IC359" s="227"/>
      <c r="ID359" s="227"/>
      <c r="IE359" s="227"/>
      <c r="IF359" s="227"/>
      <c r="IG359" s="227"/>
      <c r="IH359" s="227"/>
      <c r="II359" s="227"/>
      <c r="IJ359" s="227"/>
      <c r="IK359" s="227"/>
      <c r="IL359" s="227"/>
      <c r="IM359" s="227"/>
      <c r="IN359" s="227"/>
      <c r="IO359" s="227"/>
      <c r="IP359" s="227"/>
      <c r="IQ359" s="227"/>
      <c r="IR359" s="227"/>
      <c r="IS359" s="227"/>
      <c r="IT359" s="227"/>
      <c r="IU359" s="227"/>
      <c r="IV359" s="227"/>
      <c r="IW359" s="227"/>
      <c r="IX359" s="227"/>
      <c r="IY359" s="227"/>
      <c r="IZ359" s="227"/>
      <c r="JA359" s="227"/>
      <c r="JB359" s="227"/>
      <c r="JC359" s="227"/>
      <c r="JD359" s="227"/>
      <c r="JE359" s="227"/>
      <c r="JF359" s="227"/>
      <c r="JG359" s="227"/>
      <c r="JH359" s="227"/>
      <c r="JI359" s="227"/>
      <c r="JJ359" s="227"/>
      <c r="JK359" s="227"/>
      <c r="JL359" s="227"/>
      <c r="JM359" s="227"/>
      <c r="JN359" s="227"/>
      <c r="JO359" s="227"/>
      <c r="JP359" s="227"/>
      <c r="JQ359" s="227"/>
      <c r="JR359" s="227"/>
      <c r="JS359" s="227"/>
      <c r="JT359" s="227"/>
      <c r="JU359" s="227"/>
      <c r="JV359" s="227"/>
      <c r="JW359" s="227"/>
      <c r="JX359" s="227"/>
      <c r="JY359" s="227"/>
      <c r="JZ359" s="227"/>
      <c r="KA359" s="227"/>
      <c r="KB359" s="227"/>
      <c r="KC359" s="227"/>
      <c r="KD359" s="227"/>
      <c r="KE359" s="227"/>
      <c r="KF359" s="227"/>
      <c r="KG359" s="227"/>
      <c r="KH359" s="227"/>
      <c r="KI359" s="227"/>
      <c r="KJ359" s="227"/>
      <c r="KK359" s="227"/>
      <c r="KL359" s="227"/>
      <c r="KM359" s="227"/>
      <c r="KN359" s="227"/>
      <c r="KO359" s="227"/>
      <c r="KP359" s="227"/>
      <c r="KQ359" s="227"/>
      <c r="KR359" s="227"/>
      <c r="KS359" s="227"/>
      <c r="KT359" s="227"/>
      <c r="KU359" s="227"/>
      <c r="KV359" s="227"/>
      <c r="KW359" s="479"/>
    </row>
    <row r="360" spans="1:309" s="226" customFormat="1" ht="21" customHeight="1" thickBot="1">
      <c r="A360" s="109"/>
      <c r="B360" s="112">
        <v>354</v>
      </c>
      <c r="C360" s="116"/>
      <c r="D360" s="136" t="str">
        <f t="shared" si="37"/>
        <v/>
      </c>
      <c r="E360" s="138" t="str">
        <f t="shared" si="34"/>
        <v/>
      </c>
      <c r="F360" s="138" t="str">
        <f t="shared" si="35"/>
        <v/>
      </c>
      <c r="G360" s="138" t="str">
        <f t="shared" si="36"/>
        <v/>
      </c>
      <c r="H360" s="138" t="str">
        <f t="shared" si="38"/>
        <v/>
      </c>
      <c r="I360" s="228"/>
      <c r="J360" s="228"/>
      <c r="K360" s="228"/>
      <c r="L360" s="228"/>
      <c r="M360" s="228"/>
      <c r="N360" s="228"/>
      <c r="O360" s="228"/>
      <c r="P360" s="228"/>
      <c r="Q360" s="228"/>
      <c r="R360" s="228"/>
      <c r="S360" s="228"/>
      <c r="T360" s="228"/>
      <c r="U360" s="228"/>
      <c r="V360" s="228"/>
      <c r="W360" s="228"/>
      <c r="X360" s="228"/>
      <c r="Y360" s="228"/>
      <c r="Z360" s="228"/>
      <c r="AA360" s="228"/>
      <c r="AB360" s="228"/>
      <c r="AC360" s="228"/>
      <c r="AD360" s="228"/>
      <c r="AE360" s="228"/>
      <c r="AF360" s="228"/>
      <c r="AG360" s="228"/>
      <c r="AH360" s="228"/>
      <c r="AI360" s="228"/>
      <c r="AJ360" s="228"/>
      <c r="AK360" s="228"/>
      <c r="AL360" s="228"/>
      <c r="AM360" s="228"/>
      <c r="AN360" s="228"/>
      <c r="AO360" s="228"/>
      <c r="AP360" s="228"/>
      <c r="AQ360" s="228"/>
      <c r="AR360" s="228"/>
      <c r="AS360" s="228"/>
      <c r="AT360" s="228"/>
      <c r="AU360" s="228"/>
      <c r="AV360" s="228"/>
      <c r="AW360" s="228"/>
      <c r="AX360" s="228"/>
      <c r="AY360" s="228"/>
      <c r="AZ360" s="228"/>
      <c r="BA360" s="228"/>
      <c r="BB360" s="228"/>
      <c r="BC360" s="228"/>
      <c r="BD360" s="228"/>
      <c r="BE360" s="228"/>
      <c r="BF360" s="228"/>
      <c r="BG360" s="228"/>
      <c r="BH360" s="228"/>
      <c r="BI360" s="228"/>
      <c r="BJ360" s="228"/>
      <c r="BK360" s="228"/>
      <c r="BL360" s="228"/>
      <c r="BM360" s="228"/>
      <c r="BN360" s="228"/>
      <c r="BO360" s="228"/>
      <c r="BP360" s="228"/>
      <c r="BQ360" s="228"/>
      <c r="BR360" s="228"/>
      <c r="BS360" s="228"/>
      <c r="BT360" s="228"/>
      <c r="BU360" s="228"/>
      <c r="BV360" s="228"/>
      <c r="BW360" s="228"/>
      <c r="BX360" s="228"/>
      <c r="BY360" s="228"/>
      <c r="BZ360" s="228"/>
      <c r="CA360" s="228"/>
      <c r="CB360" s="228"/>
      <c r="CC360" s="228"/>
      <c r="CD360" s="228"/>
      <c r="CE360" s="228"/>
      <c r="CF360" s="228"/>
      <c r="CG360" s="228"/>
      <c r="CH360" s="228"/>
      <c r="CI360" s="228"/>
      <c r="CJ360" s="228"/>
      <c r="CK360" s="228"/>
      <c r="CL360" s="228"/>
      <c r="CM360" s="228"/>
      <c r="CN360" s="228"/>
      <c r="CO360" s="228"/>
      <c r="CP360" s="228"/>
      <c r="CQ360" s="228"/>
      <c r="CR360" s="228"/>
      <c r="CS360" s="228"/>
      <c r="CT360" s="228"/>
      <c r="CU360" s="228"/>
      <c r="CV360" s="228"/>
      <c r="CW360" s="228"/>
      <c r="CX360" s="228"/>
      <c r="CY360" s="228"/>
      <c r="CZ360" s="228"/>
      <c r="DA360" s="228"/>
      <c r="DB360" s="228"/>
      <c r="DC360" s="228"/>
      <c r="DD360" s="228"/>
      <c r="DE360" s="228"/>
      <c r="DF360" s="228"/>
      <c r="DG360" s="228"/>
      <c r="DH360" s="228"/>
      <c r="DI360" s="228"/>
      <c r="DJ360" s="228"/>
      <c r="DK360" s="228"/>
      <c r="DL360" s="228"/>
      <c r="DM360" s="228"/>
      <c r="DN360" s="228"/>
      <c r="DO360" s="228"/>
      <c r="DP360" s="228"/>
      <c r="DQ360" s="228"/>
      <c r="DR360" s="228"/>
      <c r="DS360" s="228"/>
      <c r="DT360" s="228"/>
      <c r="DU360" s="228"/>
      <c r="DV360" s="228"/>
      <c r="DW360" s="228"/>
      <c r="DX360" s="228"/>
      <c r="DY360" s="228"/>
      <c r="DZ360" s="228"/>
      <c r="EA360" s="228"/>
      <c r="EB360" s="228"/>
      <c r="EC360" s="228"/>
      <c r="ED360" s="228"/>
      <c r="EE360" s="228"/>
      <c r="EF360" s="228"/>
      <c r="EG360" s="228"/>
      <c r="EH360" s="228"/>
      <c r="EI360" s="228"/>
      <c r="EJ360" s="228"/>
      <c r="EK360" s="228"/>
      <c r="EL360" s="228"/>
      <c r="EM360" s="228"/>
      <c r="EN360" s="228"/>
      <c r="EO360" s="228"/>
      <c r="EP360" s="228"/>
      <c r="EQ360" s="228"/>
      <c r="ER360" s="228"/>
      <c r="ES360" s="228"/>
      <c r="ET360" s="228"/>
      <c r="EU360" s="228"/>
      <c r="EV360" s="228"/>
      <c r="EW360" s="228"/>
      <c r="EX360" s="228"/>
      <c r="EY360" s="228"/>
      <c r="EZ360" s="228"/>
      <c r="FA360" s="228"/>
      <c r="FB360" s="228"/>
      <c r="FC360" s="228"/>
      <c r="FD360" s="228"/>
      <c r="FE360" s="228"/>
      <c r="FF360" s="228"/>
      <c r="FG360" s="228"/>
      <c r="FH360" s="228"/>
      <c r="FI360" s="228"/>
      <c r="FJ360" s="228"/>
      <c r="FK360" s="228"/>
      <c r="FL360" s="228"/>
      <c r="FM360" s="228"/>
      <c r="FN360" s="228"/>
      <c r="FO360" s="228"/>
      <c r="FP360" s="228"/>
      <c r="FQ360" s="228"/>
      <c r="FR360" s="228"/>
      <c r="FS360" s="228"/>
      <c r="FT360" s="228"/>
      <c r="FU360" s="228"/>
      <c r="FV360" s="228"/>
      <c r="FW360" s="228"/>
      <c r="FX360" s="228"/>
      <c r="FY360" s="228"/>
      <c r="FZ360" s="228"/>
      <c r="GA360" s="228"/>
      <c r="GB360" s="228"/>
      <c r="GC360" s="228"/>
      <c r="GD360" s="228"/>
      <c r="GE360" s="228"/>
      <c r="GF360" s="228"/>
      <c r="GG360" s="228"/>
      <c r="GH360" s="228"/>
      <c r="GI360" s="228"/>
      <c r="GJ360" s="228"/>
      <c r="GK360" s="228"/>
      <c r="GL360" s="228"/>
      <c r="GM360" s="228"/>
      <c r="GN360" s="228"/>
      <c r="GO360" s="228"/>
      <c r="GP360" s="228"/>
      <c r="GQ360" s="228"/>
      <c r="GR360" s="228"/>
      <c r="GS360" s="228"/>
      <c r="GT360" s="228"/>
      <c r="GU360" s="228"/>
      <c r="GV360" s="228"/>
      <c r="GW360" s="228"/>
      <c r="GX360" s="228"/>
      <c r="GY360" s="228"/>
      <c r="GZ360" s="228"/>
      <c r="HA360" s="228"/>
      <c r="HB360" s="228"/>
      <c r="HC360" s="228"/>
      <c r="HD360" s="228"/>
      <c r="HE360" s="228"/>
      <c r="HF360" s="228"/>
      <c r="HG360" s="228"/>
      <c r="HH360" s="228"/>
      <c r="HI360" s="228"/>
      <c r="HJ360" s="228"/>
      <c r="HK360" s="228"/>
      <c r="HL360" s="228"/>
      <c r="HM360" s="228"/>
      <c r="HN360" s="228"/>
      <c r="HO360" s="228"/>
      <c r="HP360" s="228"/>
      <c r="HQ360" s="228"/>
      <c r="HR360" s="228"/>
      <c r="HS360" s="228"/>
      <c r="HT360" s="228"/>
      <c r="HU360" s="228"/>
      <c r="HV360" s="228"/>
      <c r="HW360" s="228"/>
      <c r="HX360" s="228"/>
      <c r="HY360" s="228"/>
      <c r="HZ360" s="228"/>
      <c r="IA360" s="228"/>
      <c r="IB360" s="228"/>
      <c r="IC360" s="228"/>
      <c r="ID360" s="228"/>
      <c r="IE360" s="228"/>
      <c r="IF360" s="228"/>
      <c r="IG360" s="228"/>
      <c r="IH360" s="228"/>
      <c r="II360" s="228"/>
      <c r="IJ360" s="228"/>
      <c r="IK360" s="228"/>
      <c r="IL360" s="228"/>
      <c r="IM360" s="228"/>
      <c r="IN360" s="228"/>
      <c r="IO360" s="228"/>
      <c r="IP360" s="228"/>
      <c r="IQ360" s="228"/>
      <c r="IR360" s="228"/>
      <c r="IS360" s="228"/>
      <c r="IT360" s="228"/>
      <c r="IU360" s="228"/>
      <c r="IV360" s="228"/>
      <c r="IW360" s="228"/>
      <c r="IX360" s="228"/>
      <c r="IY360" s="228"/>
      <c r="IZ360" s="228"/>
      <c r="JA360" s="228"/>
      <c r="JB360" s="228"/>
      <c r="JC360" s="228"/>
      <c r="JD360" s="228"/>
      <c r="JE360" s="228"/>
      <c r="JF360" s="228"/>
      <c r="JG360" s="228"/>
      <c r="JH360" s="228"/>
      <c r="JI360" s="228"/>
      <c r="JJ360" s="228"/>
      <c r="JK360" s="228"/>
      <c r="JL360" s="228"/>
      <c r="JM360" s="228"/>
      <c r="JN360" s="228"/>
      <c r="JO360" s="228"/>
      <c r="JP360" s="228"/>
      <c r="JQ360" s="228"/>
      <c r="JR360" s="228"/>
      <c r="JS360" s="228"/>
      <c r="JT360" s="228"/>
      <c r="JU360" s="228"/>
      <c r="JV360" s="228"/>
      <c r="JW360" s="228"/>
      <c r="JX360" s="228"/>
      <c r="JY360" s="228"/>
      <c r="JZ360" s="228"/>
      <c r="KA360" s="228"/>
      <c r="KB360" s="228"/>
      <c r="KC360" s="228"/>
      <c r="KD360" s="228"/>
      <c r="KE360" s="228"/>
      <c r="KF360" s="228"/>
      <c r="KG360" s="228"/>
      <c r="KH360" s="228"/>
      <c r="KI360" s="228"/>
      <c r="KJ360" s="228"/>
      <c r="KK360" s="228"/>
      <c r="KL360" s="228"/>
      <c r="KM360" s="228"/>
      <c r="KN360" s="228"/>
      <c r="KO360" s="228"/>
      <c r="KP360" s="228"/>
      <c r="KQ360" s="228"/>
      <c r="KR360" s="228"/>
      <c r="KS360" s="228"/>
      <c r="KT360" s="228"/>
      <c r="KU360" s="228"/>
      <c r="KV360" s="228"/>
      <c r="KW360" s="479"/>
    </row>
    <row r="361" spans="1:309" s="226" customFormat="1" ht="21" customHeight="1">
      <c r="A361" s="109"/>
      <c r="B361" s="112">
        <v>355</v>
      </c>
      <c r="C361" s="53"/>
      <c r="D361" s="132" t="str">
        <f t="shared" si="37"/>
        <v/>
      </c>
      <c r="E361" s="132" t="str">
        <f t="shared" si="34"/>
        <v/>
      </c>
      <c r="F361" s="132" t="str">
        <f t="shared" si="35"/>
        <v/>
      </c>
      <c r="G361" s="132" t="str">
        <f t="shared" si="36"/>
        <v/>
      </c>
      <c r="H361" s="213" t="str">
        <f t="shared" si="38"/>
        <v/>
      </c>
      <c r="I361" s="227"/>
      <c r="J361" s="227"/>
      <c r="K361" s="227"/>
      <c r="L361" s="227"/>
      <c r="M361" s="227"/>
      <c r="N361" s="227"/>
      <c r="O361" s="227"/>
      <c r="P361" s="227"/>
      <c r="Q361" s="227"/>
      <c r="R361" s="227"/>
      <c r="S361" s="227"/>
      <c r="T361" s="227"/>
      <c r="U361" s="227"/>
      <c r="V361" s="227"/>
      <c r="W361" s="227"/>
      <c r="X361" s="227"/>
      <c r="Y361" s="227"/>
      <c r="Z361" s="227"/>
      <c r="AA361" s="227"/>
      <c r="AB361" s="227"/>
      <c r="AC361" s="227"/>
      <c r="AD361" s="227"/>
      <c r="AE361" s="227"/>
      <c r="AF361" s="227"/>
      <c r="AG361" s="227"/>
      <c r="AH361" s="227"/>
      <c r="AI361" s="227"/>
      <c r="AJ361" s="227"/>
      <c r="AK361" s="227"/>
      <c r="AL361" s="227"/>
      <c r="AM361" s="227"/>
      <c r="AN361" s="227"/>
      <c r="AO361" s="227"/>
      <c r="AP361" s="227"/>
      <c r="AQ361" s="227"/>
      <c r="AR361" s="227"/>
      <c r="AS361" s="227"/>
      <c r="AT361" s="227"/>
      <c r="AU361" s="227"/>
      <c r="AV361" s="227"/>
      <c r="AW361" s="227"/>
      <c r="AX361" s="227"/>
      <c r="AY361" s="227"/>
      <c r="AZ361" s="227"/>
      <c r="BA361" s="227"/>
      <c r="BB361" s="227"/>
      <c r="BC361" s="227"/>
      <c r="BD361" s="227"/>
      <c r="BE361" s="227"/>
      <c r="BF361" s="227"/>
      <c r="BG361" s="227"/>
      <c r="BH361" s="227"/>
      <c r="BI361" s="227"/>
      <c r="BJ361" s="227"/>
      <c r="BK361" s="227"/>
      <c r="BL361" s="227"/>
      <c r="BM361" s="227"/>
      <c r="BN361" s="227"/>
      <c r="BO361" s="227"/>
      <c r="BP361" s="227"/>
      <c r="BQ361" s="227"/>
      <c r="BR361" s="227"/>
      <c r="BS361" s="227"/>
      <c r="BT361" s="227"/>
      <c r="BU361" s="227"/>
      <c r="BV361" s="227"/>
      <c r="BW361" s="227"/>
      <c r="BX361" s="227"/>
      <c r="BY361" s="227"/>
      <c r="BZ361" s="227"/>
      <c r="CA361" s="227"/>
      <c r="CB361" s="227"/>
      <c r="CC361" s="227"/>
      <c r="CD361" s="227"/>
      <c r="CE361" s="227"/>
      <c r="CF361" s="227"/>
      <c r="CG361" s="227"/>
      <c r="CH361" s="227"/>
      <c r="CI361" s="227"/>
      <c r="CJ361" s="227"/>
      <c r="CK361" s="227"/>
      <c r="CL361" s="227"/>
      <c r="CM361" s="227"/>
      <c r="CN361" s="227"/>
      <c r="CO361" s="227"/>
      <c r="CP361" s="227"/>
      <c r="CQ361" s="227"/>
      <c r="CR361" s="227"/>
      <c r="CS361" s="227"/>
      <c r="CT361" s="227"/>
      <c r="CU361" s="227"/>
      <c r="CV361" s="227"/>
      <c r="CW361" s="227"/>
      <c r="CX361" s="227"/>
      <c r="CY361" s="227"/>
      <c r="CZ361" s="227"/>
      <c r="DA361" s="227"/>
      <c r="DB361" s="227"/>
      <c r="DC361" s="227"/>
      <c r="DD361" s="227"/>
      <c r="DE361" s="227"/>
      <c r="DF361" s="227"/>
      <c r="DG361" s="227"/>
      <c r="DH361" s="227"/>
      <c r="DI361" s="227"/>
      <c r="DJ361" s="227"/>
      <c r="DK361" s="227"/>
      <c r="DL361" s="227"/>
      <c r="DM361" s="227"/>
      <c r="DN361" s="227"/>
      <c r="DO361" s="227"/>
      <c r="DP361" s="227"/>
      <c r="DQ361" s="227"/>
      <c r="DR361" s="227"/>
      <c r="DS361" s="227"/>
      <c r="DT361" s="227"/>
      <c r="DU361" s="227"/>
      <c r="DV361" s="227"/>
      <c r="DW361" s="227"/>
      <c r="DX361" s="227"/>
      <c r="DY361" s="227"/>
      <c r="DZ361" s="227"/>
      <c r="EA361" s="227"/>
      <c r="EB361" s="227"/>
      <c r="EC361" s="227"/>
      <c r="ED361" s="227"/>
      <c r="EE361" s="227"/>
      <c r="EF361" s="227"/>
      <c r="EG361" s="227"/>
      <c r="EH361" s="227"/>
      <c r="EI361" s="227"/>
      <c r="EJ361" s="227"/>
      <c r="EK361" s="227"/>
      <c r="EL361" s="227"/>
      <c r="EM361" s="227"/>
      <c r="EN361" s="227"/>
      <c r="EO361" s="227"/>
      <c r="EP361" s="227"/>
      <c r="EQ361" s="227"/>
      <c r="ER361" s="227"/>
      <c r="ES361" s="227"/>
      <c r="ET361" s="227"/>
      <c r="EU361" s="227"/>
      <c r="EV361" s="227"/>
      <c r="EW361" s="227"/>
      <c r="EX361" s="227"/>
      <c r="EY361" s="227"/>
      <c r="EZ361" s="227"/>
      <c r="FA361" s="227"/>
      <c r="FB361" s="227"/>
      <c r="FC361" s="227"/>
      <c r="FD361" s="227"/>
      <c r="FE361" s="227"/>
      <c r="FF361" s="227"/>
      <c r="FG361" s="227"/>
      <c r="FH361" s="227"/>
      <c r="FI361" s="227"/>
      <c r="FJ361" s="227"/>
      <c r="FK361" s="227"/>
      <c r="FL361" s="227"/>
      <c r="FM361" s="227"/>
      <c r="FN361" s="227"/>
      <c r="FO361" s="227"/>
      <c r="FP361" s="227"/>
      <c r="FQ361" s="227"/>
      <c r="FR361" s="227"/>
      <c r="FS361" s="227"/>
      <c r="FT361" s="227"/>
      <c r="FU361" s="227"/>
      <c r="FV361" s="227"/>
      <c r="FW361" s="227"/>
      <c r="FX361" s="227"/>
      <c r="FY361" s="227"/>
      <c r="FZ361" s="227"/>
      <c r="GA361" s="227"/>
      <c r="GB361" s="227"/>
      <c r="GC361" s="227"/>
      <c r="GD361" s="227"/>
      <c r="GE361" s="227"/>
      <c r="GF361" s="227"/>
      <c r="GG361" s="227"/>
      <c r="GH361" s="227"/>
      <c r="GI361" s="227"/>
      <c r="GJ361" s="227"/>
      <c r="GK361" s="227"/>
      <c r="GL361" s="227"/>
      <c r="GM361" s="227"/>
      <c r="GN361" s="227"/>
      <c r="GO361" s="227"/>
      <c r="GP361" s="227"/>
      <c r="GQ361" s="227"/>
      <c r="GR361" s="227"/>
      <c r="GS361" s="227"/>
      <c r="GT361" s="227"/>
      <c r="GU361" s="227"/>
      <c r="GV361" s="227"/>
      <c r="GW361" s="227"/>
      <c r="GX361" s="227"/>
      <c r="GY361" s="227"/>
      <c r="GZ361" s="227"/>
      <c r="HA361" s="227"/>
      <c r="HB361" s="227"/>
      <c r="HC361" s="227"/>
      <c r="HD361" s="227"/>
      <c r="HE361" s="227"/>
      <c r="HF361" s="227"/>
      <c r="HG361" s="227"/>
      <c r="HH361" s="227"/>
      <c r="HI361" s="227"/>
      <c r="HJ361" s="227"/>
      <c r="HK361" s="227"/>
      <c r="HL361" s="227"/>
      <c r="HM361" s="227"/>
      <c r="HN361" s="227"/>
      <c r="HO361" s="227"/>
      <c r="HP361" s="227"/>
      <c r="HQ361" s="227"/>
      <c r="HR361" s="227"/>
      <c r="HS361" s="227"/>
      <c r="HT361" s="227"/>
      <c r="HU361" s="227"/>
      <c r="HV361" s="227"/>
      <c r="HW361" s="227"/>
      <c r="HX361" s="227"/>
      <c r="HY361" s="227"/>
      <c r="HZ361" s="227"/>
      <c r="IA361" s="227"/>
      <c r="IB361" s="227"/>
      <c r="IC361" s="227"/>
      <c r="ID361" s="227"/>
      <c r="IE361" s="227"/>
      <c r="IF361" s="227"/>
      <c r="IG361" s="227"/>
      <c r="IH361" s="227"/>
      <c r="II361" s="227"/>
      <c r="IJ361" s="227"/>
      <c r="IK361" s="227"/>
      <c r="IL361" s="227"/>
      <c r="IM361" s="227"/>
      <c r="IN361" s="227"/>
      <c r="IO361" s="227"/>
      <c r="IP361" s="227"/>
      <c r="IQ361" s="227"/>
      <c r="IR361" s="227"/>
      <c r="IS361" s="227"/>
      <c r="IT361" s="227"/>
      <c r="IU361" s="227"/>
      <c r="IV361" s="227"/>
      <c r="IW361" s="227"/>
      <c r="IX361" s="227"/>
      <c r="IY361" s="227"/>
      <c r="IZ361" s="227"/>
      <c r="JA361" s="227"/>
      <c r="JB361" s="227"/>
      <c r="JC361" s="227"/>
      <c r="JD361" s="227"/>
      <c r="JE361" s="227"/>
      <c r="JF361" s="227"/>
      <c r="JG361" s="227"/>
      <c r="JH361" s="227"/>
      <c r="JI361" s="227"/>
      <c r="JJ361" s="227"/>
      <c r="JK361" s="227"/>
      <c r="JL361" s="227"/>
      <c r="JM361" s="227"/>
      <c r="JN361" s="227"/>
      <c r="JO361" s="227"/>
      <c r="JP361" s="227"/>
      <c r="JQ361" s="227"/>
      <c r="JR361" s="227"/>
      <c r="JS361" s="227"/>
      <c r="JT361" s="227"/>
      <c r="JU361" s="227"/>
      <c r="JV361" s="227"/>
      <c r="JW361" s="227"/>
      <c r="JX361" s="227"/>
      <c r="JY361" s="227"/>
      <c r="JZ361" s="227"/>
      <c r="KA361" s="227"/>
      <c r="KB361" s="227"/>
      <c r="KC361" s="227"/>
      <c r="KD361" s="227"/>
      <c r="KE361" s="227"/>
      <c r="KF361" s="227"/>
      <c r="KG361" s="227"/>
      <c r="KH361" s="227"/>
      <c r="KI361" s="227"/>
      <c r="KJ361" s="227"/>
      <c r="KK361" s="227"/>
      <c r="KL361" s="227"/>
      <c r="KM361" s="227"/>
      <c r="KN361" s="227"/>
      <c r="KO361" s="227"/>
      <c r="KP361" s="227"/>
      <c r="KQ361" s="227"/>
      <c r="KR361" s="227"/>
      <c r="KS361" s="227"/>
      <c r="KT361" s="227"/>
      <c r="KU361" s="227"/>
      <c r="KV361" s="227"/>
      <c r="KW361" s="479"/>
    </row>
    <row r="362" spans="1:309" s="226" customFormat="1" ht="21" customHeight="1" thickBot="1">
      <c r="A362" s="109"/>
      <c r="B362" s="112">
        <v>356</v>
      </c>
      <c r="C362" s="116"/>
      <c r="D362" s="136" t="str">
        <f t="shared" si="37"/>
        <v/>
      </c>
      <c r="E362" s="138" t="str">
        <f t="shared" si="34"/>
        <v/>
      </c>
      <c r="F362" s="138" t="str">
        <f t="shared" si="35"/>
        <v/>
      </c>
      <c r="G362" s="138" t="str">
        <f t="shared" si="36"/>
        <v/>
      </c>
      <c r="H362" s="138" t="str">
        <f t="shared" si="38"/>
        <v/>
      </c>
      <c r="I362" s="228"/>
      <c r="J362" s="228"/>
      <c r="K362" s="228"/>
      <c r="L362" s="228"/>
      <c r="M362" s="228"/>
      <c r="N362" s="228"/>
      <c r="O362" s="228"/>
      <c r="P362" s="228"/>
      <c r="Q362" s="228"/>
      <c r="R362" s="228"/>
      <c r="S362" s="228"/>
      <c r="T362" s="228"/>
      <c r="U362" s="228"/>
      <c r="V362" s="228"/>
      <c r="W362" s="228"/>
      <c r="X362" s="228"/>
      <c r="Y362" s="228"/>
      <c r="Z362" s="228"/>
      <c r="AA362" s="228"/>
      <c r="AB362" s="228"/>
      <c r="AC362" s="228"/>
      <c r="AD362" s="228"/>
      <c r="AE362" s="228"/>
      <c r="AF362" s="228"/>
      <c r="AG362" s="228"/>
      <c r="AH362" s="228"/>
      <c r="AI362" s="228"/>
      <c r="AJ362" s="228"/>
      <c r="AK362" s="228"/>
      <c r="AL362" s="228"/>
      <c r="AM362" s="228"/>
      <c r="AN362" s="228"/>
      <c r="AO362" s="228"/>
      <c r="AP362" s="228"/>
      <c r="AQ362" s="228"/>
      <c r="AR362" s="228"/>
      <c r="AS362" s="228"/>
      <c r="AT362" s="228"/>
      <c r="AU362" s="228"/>
      <c r="AV362" s="228"/>
      <c r="AW362" s="228"/>
      <c r="AX362" s="228"/>
      <c r="AY362" s="228"/>
      <c r="AZ362" s="228"/>
      <c r="BA362" s="228"/>
      <c r="BB362" s="228"/>
      <c r="BC362" s="228"/>
      <c r="BD362" s="228"/>
      <c r="BE362" s="228"/>
      <c r="BF362" s="228"/>
      <c r="BG362" s="228"/>
      <c r="BH362" s="228"/>
      <c r="BI362" s="228"/>
      <c r="BJ362" s="228"/>
      <c r="BK362" s="228"/>
      <c r="BL362" s="228"/>
      <c r="BM362" s="228"/>
      <c r="BN362" s="228"/>
      <c r="BO362" s="228"/>
      <c r="BP362" s="228"/>
      <c r="BQ362" s="228"/>
      <c r="BR362" s="228"/>
      <c r="BS362" s="228"/>
      <c r="BT362" s="228"/>
      <c r="BU362" s="228"/>
      <c r="BV362" s="228"/>
      <c r="BW362" s="228"/>
      <c r="BX362" s="228"/>
      <c r="BY362" s="228"/>
      <c r="BZ362" s="228"/>
      <c r="CA362" s="228"/>
      <c r="CB362" s="228"/>
      <c r="CC362" s="228"/>
      <c r="CD362" s="228"/>
      <c r="CE362" s="228"/>
      <c r="CF362" s="228"/>
      <c r="CG362" s="228"/>
      <c r="CH362" s="228"/>
      <c r="CI362" s="228"/>
      <c r="CJ362" s="228"/>
      <c r="CK362" s="228"/>
      <c r="CL362" s="228"/>
      <c r="CM362" s="228"/>
      <c r="CN362" s="228"/>
      <c r="CO362" s="228"/>
      <c r="CP362" s="228"/>
      <c r="CQ362" s="228"/>
      <c r="CR362" s="228"/>
      <c r="CS362" s="228"/>
      <c r="CT362" s="228"/>
      <c r="CU362" s="228"/>
      <c r="CV362" s="228"/>
      <c r="CW362" s="228"/>
      <c r="CX362" s="228"/>
      <c r="CY362" s="228"/>
      <c r="CZ362" s="228"/>
      <c r="DA362" s="228"/>
      <c r="DB362" s="228"/>
      <c r="DC362" s="228"/>
      <c r="DD362" s="228"/>
      <c r="DE362" s="228"/>
      <c r="DF362" s="228"/>
      <c r="DG362" s="228"/>
      <c r="DH362" s="228"/>
      <c r="DI362" s="228"/>
      <c r="DJ362" s="228"/>
      <c r="DK362" s="228"/>
      <c r="DL362" s="228"/>
      <c r="DM362" s="228"/>
      <c r="DN362" s="228"/>
      <c r="DO362" s="228"/>
      <c r="DP362" s="228"/>
      <c r="DQ362" s="228"/>
      <c r="DR362" s="228"/>
      <c r="DS362" s="228"/>
      <c r="DT362" s="228"/>
      <c r="DU362" s="228"/>
      <c r="DV362" s="228"/>
      <c r="DW362" s="228"/>
      <c r="DX362" s="228"/>
      <c r="DY362" s="228"/>
      <c r="DZ362" s="228"/>
      <c r="EA362" s="228"/>
      <c r="EB362" s="228"/>
      <c r="EC362" s="228"/>
      <c r="ED362" s="228"/>
      <c r="EE362" s="228"/>
      <c r="EF362" s="228"/>
      <c r="EG362" s="228"/>
      <c r="EH362" s="228"/>
      <c r="EI362" s="228"/>
      <c r="EJ362" s="228"/>
      <c r="EK362" s="228"/>
      <c r="EL362" s="228"/>
      <c r="EM362" s="228"/>
      <c r="EN362" s="228"/>
      <c r="EO362" s="228"/>
      <c r="EP362" s="228"/>
      <c r="EQ362" s="228"/>
      <c r="ER362" s="228"/>
      <c r="ES362" s="228"/>
      <c r="ET362" s="228"/>
      <c r="EU362" s="228"/>
      <c r="EV362" s="228"/>
      <c r="EW362" s="228"/>
      <c r="EX362" s="228"/>
      <c r="EY362" s="228"/>
      <c r="EZ362" s="228"/>
      <c r="FA362" s="228"/>
      <c r="FB362" s="228"/>
      <c r="FC362" s="228"/>
      <c r="FD362" s="228"/>
      <c r="FE362" s="228"/>
      <c r="FF362" s="228"/>
      <c r="FG362" s="228"/>
      <c r="FH362" s="228"/>
      <c r="FI362" s="228"/>
      <c r="FJ362" s="228"/>
      <c r="FK362" s="228"/>
      <c r="FL362" s="228"/>
      <c r="FM362" s="228"/>
      <c r="FN362" s="228"/>
      <c r="FO362" s="228"/>
      <c r="FP362" s="228"/>
      <c r="FQ362" s="228"/>
      <c r="FR362" s="228"/>
      <c r="FS362" s="228"/>
      <c r="FT362" s="228"/>
      <c r="FU362" s="228"/>
      <c r="FV362" s="228"/>
      <c r="FW362" s="228"/>
      <c r="FX362" s="228"/>
      <c r="FY362" s="228"/>
      <c r="FZ362" s="228"/>
      <c r="GA362" s="228"/>
      <c r="GB362" s="228"/>
      <c r="GC362" s="228"/>
      <c r="GD362" s="228"/>
      <c r="GE362" s="228"/>
      <c r="GF362" s="228"/>
      <c r="GG362" s="228"/>
      <c r="GH362" s="228"/>
      <c r="GI362" s="228"/>
      <c r="GJ362" s="228"/>
      <c r="GK362" s="228"/>
      <c r="GL362" s="228"/>
      <c r="GM362" s="228"/>
      <c r="GN362" s="228"/>
      <c r="GO362" s="228"/>
      <c r="GP362" s="228"/>
      <c r="GQ362" s="228"/>
      <c r="GR362" s="228"/>
      <c r="GS362" s="228"/>
      <c r="GT362" s="228"/>
      <c r="GU362" s="228"/>
      <c r="GV362" s="228"/>
      <c r="GW362" s="228"/>
      <c r="GX362" s="228"/>
      <c r="GY362" s="228"/>
      <c r="GZ362" s="228"/>
      <c r="HA362" s="228"/>
      <c r="HB362" s="228"/>
      <c r="HC362" s="228"/>
      <c r="HD362" s="228"/>
      <c r="HE362" s="228"/>
      <c r="HF362" s="228"/>
      <c r="HG362" s="228"/>
      <c r="HH362" s="228"/>
      <c r="HI362" s="228"/>
      <c r="HJ362" s="228"/>
      <c r="HK362" s="228"/>
      <c r="HL362" s="228"/>
      <c r="HM362" s="228"/>
      <c r="HN362" s="228"/>
      <c r="HO362" s="228"/>
      <c r="HP362" s="228"/>
      <c r="HQ362" s="228"/>
      <c r="HR362" s="228"/>
      <c r="HS362" s="228"/>
      <c r="HT362" s="228"/>
      <c r="HU362" s="228"/>
      <c r="HV362" s="228"/>
      <c r="HW362" s="228"/>
      <c r="HX362" s="228"/>
      <c r="HY362" s="228"/>
      <c r="HZ362" s="228"/>
      <c r="IA362" s="228"/>
      <c r="IB362" s="228"/>
      <c r="IC362" s="228"/>
      <c r="ID362" s="228"/>
      <c r="IE362" s="228"/>
      <c r="IF362" s="228"/>
      <c r="IG362" s="228"/>
      <c r="IH362" s="228"/>
      <c r="II362" s="228"/>
      <c r="IJ362" s="228"/>
      <c r="IK362" s="228"/>
      <c r="IL362" s="228"/>
      <c r="IM362" s="228"/>
      <c r="IN362" s="228"/>
      <c r="IO362" s="228"/>
      <c r="IP362" s="228"/>
      <c r="IQ362" s="228"/>
      <c r="IR362" s="228"/>
      <c r="IS362" s="228"/>
      <c r="IT362" s="228"/>
      <c r="IU362" s="228"/>
      <c r="IV362" s="228"/>
      <c r="IW362" s="228"/>
      <c r="IX362" s="228"/>
      <c r="IY362" s="228"/>
      <c r="IZ362" s="228"/>
      <c r="JA362" s="228"/>
      <c r="JB362" s="228"/>
      <c r="JC362" s="228"/>
      <c r="JD362" s="228"/>
      <c r="JE362" s="228"/>
      <c r="JF362" s="228"/>
      <c r="JG362" s="228"/>
      <c r="JH362" s="228"/>
      <c r="JI362" s="228"/>
      <c r="JJ362" s="228"/>
      <c r="JK362" s="228"/>
      <c r="JL362" s="228"/>
      <c r="JM362" s="228"/>
      <c r="JN362" s="228"/>
      <c r="JO362" s="228"/>
      <c r="JP362" s="228"/>
      <c r="JQ362" s="228"/>
      <c r="JR362" s="228"/>
      <c r="JS362" s="228"/>
      <c r="JT362" s="228"/>
      <c r="JU362" s="228"/>
      <c r="JV362" s="228"/>
      <c r="JW362" s="228"/>
      <c r="JX362" s="228"/>
      <c r="JY362" s="228"/>
      <c r="JZ362" s="228"/>
      <c r="KA362" s="228"/>
      <c r="KB362" s="228"/>
      <c r="KC362" s="228"/>
      <c r="KD362" s="228"/>
      <c r="KE362" s="228"/>
      <c r="KF362" s="228"/>
      <c r="KG362" s="228"/>
      <c r="KH362" s="228"/>
      <c r="KI362" s="228"/>
      <c r="KJ362" s="228"/>
      <c r="KK362" s="228"/>
      <c r="KL362" s="228"/>
      <c r="KM362" s="228"/>
      <c r="KN362" s="228"/>
      <c r="KO362" s="228"/>
      <c r="KP362" s="228"/>
      <c r="KQ362" s="228"/>
      <c r="KR362" s="228"/>
      <c r="KS362" s="228"/>
      <c r="KT362" s="228"/>
      <c r="KU362" s="228"/>
      <c r="KV362" s="228"/>
      <c r="KW362" s="479"/>
    </row>
    <row r="363" spans="1:309" s="226" customFormat="1" ht="21" customHeight="1">
      <c r="A363" s="109"/>
      <c r="B363" s="112">
        <v>357</v>
      </c>
      <c r="C363" s="53"/>
      <c r="D363" s="132" t="str">
        <f t="shared" si="37"/>
        <v/>
      </c>
      <c r="E363" s="132" t="str">
        <f t="shared" si="34"/>
        <v/>
      </c>
      <c r="F363" s="132" t="str">
        <f t="shared" si="35"/>
        <v/>
      </c>
      <c r="G363" s="132" t="str">
        <f t="shared" si="36"/>
        <v/>
      </c>
      <c r="H363" s="213" t="str">
        <f t="shared" si="38"/>
        <v/>
      </c>
      <c r="I363" s="227"/>
      <c r="J363" s="227"/>
      <c r="K363" s="227"/>
      <c r="L363" s="227"/>
      <c r="M363" s="227"/>
      <c r="N363" s="227"/>
      <c r="O363" s="227"/>
      <c r="P363" s="227"/>
      <c r="Q363" s="227"/>
      <c r="R363" s="227"/>
      <c r="S363" s="227"/>
      <c r="T363" s="227"/>
      <c r="U363" s="227"/>
      <c r="V363" s="227"/>
      <c r="W363" s="227"/>
      <c r="X363" s="227"/>
      <c r="Y363" s="227"/>
      <c r="Z363" s="227"/>
      <c r="AA363" s="227"/>
      <c r="AB363" s="227"/>
      <c r="AC363" s="227"/>
      <c r="AD363" s="227"/>
      <c r="AE363" s="227"/>
      <c r="AF363" s="227"/>
      <c r="AG363" s="227"/>
      <c r="AH363" s="227"/>
      <c r="AI363" s="227"/>
      <c r="AJ363" s="227"/>
      <c r="AK363" s="227"/>
      <c r="AL363" s="227"/>
      <c r="AM363" s="227"/>
      <c r="AN363" s="227"/>
      <c r="AO363" s="227"/>
      <c r="AP363" s="227"/>
      <c r="AQ363" s="227"/>
      <c r="AR363" s="227"/>
      <c r="AS363" s="227"/>
      <c r="AT363" s="227"/>
      <c r="AU363" s="227"/>
      <c r="AV363" s="227"/>
      <c r="AW363" s="227"/>
      <c r="AX363" s="227"/>
      <c r="AY363" s="227"/>
      <c r="AZ363" s="227"/>
      <c r="BA363" s="227"/>
      <c r="BB363" s="227"/>
      <c r="BC363" s="227"/>
      <c r="BD363" s="227"/>
      <c r="BE363" s="227"/>
      <c r="BF363" s="227"/>
      <c r="BG363" s="227"/>
      <c r="BH363" s="227"/>
      <c r="BI363" s="227"/>
      <c r="BJ363" s="227"/>
      <c r="BK363" s="227"/>
      <c r="BL363" s="227"/>
      <c r="BM363" s="227"/>
      <c r="BN363" s="227"/>
      <c r="BO363" s="227"/>
      <c r="BP363" s="227"/>
      <c r="BQ363" s="227"/>
      <c r="BR363" s="227"/>
      <c r="BS363" s="227"/>
      <c r="BT363" s="227"/>
      <c r="BU363" s="227"/>
      <c r="BV363" s="227"/>
      <c r="BW363" s="227"/>
      <c r="BX363" s="227"/>
      <c r="BY363" s="227"/>
      <c r="BZ363" s="227"/>
      <c r="CA363" s="227"/>
      <c r="CB363" s="227"/>
      <c r="CC363" s="227"/>
      <c r="CD363" s="227"/>
      <c r="CE363" s="227"/>
      <c r="CF363" s="227"/>
      <c r="CG363" s="227"/>
      <c r="CH363" s="227"/>
      <c r="CI363" s="227"/>
      <c r="CJ363" s="227"/>
      <c r="CK363" s="227"/>
      <c r="CL363" s="227"/>
      <c r="CM363" s="227"/>
      <c r="CN363" s="227"/>
      <c r="CO363" s="227"/>
      <c r="CP363" s="227"/>
      <c r="CQ363" s="227"/>
      <c r="CR363" s="227"/>
      <c r="CS363" s="227"/>
      <c r="CT363" s="227"/>
      <c r="CU363" s="227"/>
      <c r="CV363" s="227"/>
      <c r="CW363" s="227"/>
      <c r="CX363" s="227"/>
      <c r="CY363" s="227"/>
      <c r="CZ363" s="227"/>
      <c r="DA363" s="227"/>
      <c r="DB363" s="227"/>
      <c r="DC363" s="227"/>
      <c r="DD363" s="227"/>
      <c r="DE363" s="227"/>
      <c r="DF363" s="227"/>
      <c r="DG363" s="227"/>
      <c r="DH363" s="227"/>
      <c r="DI363" s="227"/>
      <c r="DJ363" s="227"/>
      <c r="DK363" s="227"/>
      <c r="DL363" s="227"/>
      <c r="DM363" s="227"/>
      <c r="DN363" s="227"/>
      <c r="DO363" s="227"/>
      <c r="DP363" s="227"/>
      <c r="DQ363" s="227"/>
      <c r="DR363" s="227"/>
      <c r="DS363" s="227"/>
      <c r="DT363" s="227"/>
      <c r="DU363" s="227"/>
      <c r="DV363" s="227"/>
      <c r="DW363" s="227"/>
      <c r="DX363" s="227"/>
      <c r="DY363" s="227"/>
      <c r="DZ363" s="227"/>
      <c r="EA363" s="227"/>
      <c r="EB363" s="227"/>
      <c r="EC363" s="227"/>
      <c r="ED363" s="227"/>
      <c r="EE363" s="227"/>
      <c r="EF363" s="227"/>
      <c r="EG363" s="227"/>
      <c r="EH363" s="227"/>
      <c r="EI363" s="227"/>
      <c r="EJ363" s="227"/>
      <c r="EK363" s="227"/>
      <c r="EL363" s="227"/>
      <c r="EM363" s="227"/>
      <c r="EN363" s="227"/>
      <c r="EO363" s="227"/>
      <c r="EP363" s="227"/>
      <c r="EQ363" s="227"/>
      <c r="ER363" s="227"/>
      <c r="ES363" s="227"/>
      <c r="ET363" s="227"/>
      <c r="EU363" s="227"/>
      <c r="EV363" s="227"/>
      <c r="EW363" s="227"/>
      <c r="EX363" s="227"/>
      <c r="EY363" s="227"/>
      <c r="EZ363" s="227"/>
      <c r="FA363" s="227"/>
      <c r="FB363" s="227"/>
      <c r="FC363" s="227"/>
      <c r="FD363" s="227"/>
      <c r="FE363" s="227"/>
      <c r="FF363" s="227"/>
      <c r="FG363" s="227"/>
      <c r="FH363" s="227"/>
      <c r="FI363" s="227"/>
      <c r="FJ363" s="227"/>
      <c r="FK363" s="227"/>
      <c r="FL363" s="227"/>
      <c r="FM363" s="227"/>
      <c r="FN363" s="227"/>
      <c r="FO363" s="227"/>
      <c r="FP363" s="227"/>
      <c r="FQ363" s="227"/>
      <c r="FR363" s="227"/>
      <c r="FS363" s="227"/>
      <c r="FT363" s="227"/>
      <c r="FU363" s="227"/>
      <c r="FV363" s="227"/>
      <c r="FW363" s="227"/>
      <c r="FX363" s="227"/>
      <c r="FY363" s="227"/>
      <c r="FZ363" s="227"/>
      <c r="GA363" s="227"/>
      <c r="GB363" s="227"/>
      <c r="GC363" s="227"/>
      <c r="GD363" s="227"/>
      <c r="GE363" s="227"/>
      <c r="GF363" s="227"/>
      <c r="GG363" s="227"/>
      <c r="GH363" s="227"/>
      <c r="GI363" s="227"/>
      <c r="GJ363" s="227"/>
      <c r="GK363" s="227"/>
      <c r="GL363" s="227"/>
      <c r="GM363" s="227"/>
      <c r="GN363" s="227"/>
      <c r="GO363" s="227"/>
      <c r="GP363" s="227"/>
      <c r="GQ363" s="227"/>
      <c r="GR363" s="227"/>
      <c r="GS363" s="227"/>
      <c r="GT363" s="227"/>
      <c r="GU363" s="227"/>
      <c r="GV363" s="227"/>
      <c r="GW363" s="227"/>
      <c r="GX363" s="227"/>
      <c r="GY363" s="227"/>
      <c r="GZ363" s="227"/>
      <c r="HA363" s="227"/>
      <c r="HB363" s="227"/>
      <c r="HC363" s="227"/>
      <c r="HD363" s="227"/>
      <c r="HE363" s="227"/>
      <c r="HF363" s="227"/>
      <c r="HG363" s="227"/>
      <c r="HH363" s="227"/>
      <c r="HI363" s="227"/>
      <c r="HJ363" s="227"/>
      <c r="HK363" s="227"/>
      <c r="HL363" s="227"/>
      <c r="HM363" s="227"/>
      <c r="HN363" s="227"/>
      <c r="HO363" s="227"/>
      <c r="HP363" s="227"/>
      <c r="HQ363" s="227"/>
      <c r="HR363" s="227"/>
      <c r="HS363" s="227"/>
      <c r="HT363" s="227"/>
      <c r="HU363" s="227"/>
      <c r="HV363" s="227"/>
      <c r="HW363" s="227"/>
      <c r="HX363" s="227"/>
      <c r="HY363" s="227"/>
      <c r="HZ363" s="227"/>
      <c r="IA363" s="227"/>
      <c r="IB363" s="227"/>
      <c r="IC363" s="227"/>
      <c r="ID363" s="227"/>
      <c r="IE363" s="227"/>
      <c r="IF363" s="227"/>
      <c r="IG363" s="227"/>
      <c r="IH363" s="227"/>
      <c r="II363" s="227"/>
      <c r="IJ363" s="227"/>
      <c r="IK363" s="227"/>
      <c r="IL363" s="227"/>
      <c r="IM363" s="227"/>
      <c r="IN363" s="227"/>
      <c r="IO363" s="227"/>
      <c r="IP363" s="227"/>
      <c r="IQ363" s="227"/>
      <c r="IR363" s="227"/>
      <c r="IS363" s="227"/>
      <c r="IT363" s="227"/>
      <c r="IU363" s="227"/>
      <c r="IV363" s="227"/>
      <c r="IW363" s="227"/>
      <c r="IX363" s="227"/>
      <c r="IY363" s="227"/>
      <c r="IZ363" s="227"/>
      <c r="JA363" s="227"/>
      <c r="JB363" s="227"/>
      <c r="JC363" s="227"/>
      <c r="JD363" s="227"/>
      <c r="JE363" s="227"/>
      <c r="JF363" s="227"/>
      <c r="JG363" s="227"/>
      <c r="JH363" s="227"/>
      <c r="JI363" s="227"/>
      <c r="JJ363" s="227"/>
      <c r="JK363" s="227"/>
      <c r="JL363" s="227"/>
      <c r="JM363" s="227"/>
      <c r="JN363" s="227"/>
      <c r="JO363" s="227"/>
      <c r="JP363" s="227"/>
      <c r="JQ363" s="227"/>
      <c r="JR363" s="227"/>
      <c r="JS363" s="227"/>
      <c r="JT363" s="227"/>
      <c r="JU363" s="227"/>
      <c r="JV363" s="227"/>
      <c r="JW363" s="227"/>
      <c r="JX363" s="227"/>
      <c r="JY363" s="227"/>
      <c r="JZ363" s="227"/>
      <c r="KA363" s="227"/>
      <c r="KB363" s="227"/>
      <c r="KC363" s="227"/>
      <c r="KD363" s="227"/>
      <c r="KE363" s="227"/>
      <c r="KF363" s="227"/>
      <c r="KG363" s="227"/>
      <c r="KH363" s="227"/>
      <c r="KI363" s="227"/>
      <c r="KJ363" s="227"/>
      <c r="KK363" s="227"/>
      <c r="KL363" s="227"/>
      <c r="KM363" s="227"/>
      <c r="KN363" s="227"/>
      <c r="KO363" s="227"/>
      <c r="KP363" s="227"/>
      <c r="KQ363" s="227"/>
      <c r="KR363" s="227"/>
      <c r="KS363" s="227"/>
      <c r="KT363" s="227"/>
      <c r="KU363" s="227"/>
      <c r="KV363" s="227"/>
      <c r="KW363" s="479"/>
    </row>
    <row r="364" spans="1:309" s="226" customFormat="1" ht="21" customHeight="1" thickBot="1">
      <c r="A364" s="109"/>
      <c r="B364" s="112">
        <v>358</v>
      </c>
      <c r="C364" s="116"/>
      <c r="D364" s="136" t="str">
        <f t="shared" si="37"/>
        <v/>
      </c>
      <c r="E364" s="138" t="str">
        <f t="shared" si="34"/>
        <v/>
      </c>
      <c r="F364" s="138" t="str">
        <f t="shared" si="35"/>
        <v/>
      </c>
      <c r="G364" s="138" t="str">
        <f t="shared" si="36"/>
        <v/>
      </c>
      <c r="H364" s="138" t="str">
        <f t="shared" si="38"/>
        <v/>
      </c>
      <c r="I364" s="228"/>
      <c r="J364" s="228"/>
      <c r="K364" s="228"/>
      <c r="L364" s="228"/>
      <c r="M364" s="228"/>
      <c r="N364" s="228"/>
      <c r="O364" s="228"/>
      <c r="P364" s="228"/>
      <c r="Q364" s="228"/>
      <c r="R364" s="228"/>
      <c r="S364" s="228"/>
      <c r="T364" s="228"/>
      <c r="U364" s="228"/>
      <c r="V364" s="228"/>
      <c r="W364" s="228"/>
      <c r="X364" s="228"/>
      <c r="Y364" s="228"/>
      <c r="Z364" s="228"/>
      <c r="AA364" s="228"/>
      <c r="AB364" s="228"/>
      <c r="AC364" s="228"/>
      <c r="AD364" s="228"/>
      <c r="AE364" s="228"/>
      <c r="AF364" s="228"/>
      <c r="AG364" s="228"/>
      <c r="AH364" s="228"/>
      <c r="AI364" s="228"/>
      <c r="AJ364" s="228"/>
      <c r="AK364" s="228"/>
      <c r="AL364" s="228"/>
      <c r="AM364" s="228"/>
      <c r="AN364" s="228"/>
      <c r="AO364" s="228"/>
      <c r="AP364" s="228"/>
      <c r="AQ364" s="228"/>
      <c r="AR364" s="228"/>
      <c r="AS364" s="228"/>
      <c r="AT364" s="228"/>
      <c r="AU364" s="228"/>
      <c r="AV364" s="228"/>
      <c r="AW364" s="228"/>
      <c r="AX364" s="228"/>
      <c r="AY364" s="228"/>
      <c r="AZ364" s="228"/>
      <c r="BA364" s="228"/>
      <c r="BB364" s="228"/>
      <c r="BC364" s="228"/>
      <c r="BD364" s="228"/>
      <c r="BE364" s="228"/>
      <c r="BF364" s="228"/>
      <c r="BG364" s="228"/>
      <c r="BH364" s="228"/>
      <c r="BI364" s="228"/>
      <c r="BJ364" s="228"/>
      <c r="BK364" s="228"/>
      <c r="BL364" s="228"/>
      <c r="BM364" s="228"/>
      <c r="BN364" s="228"/>
      <c r="BO364" s="228"/>
      <c r="BP364" s="228"/>
      <c r="BQ364" s="228"/>
      <c r="BR364" s="228"/>
      <c r="BS364" s="228"/>
      <c r="BT364" s="228"/>
      <c r="BU364" s="228"/>
      <c r="BV364" s="228"/>
      <c r="BW364" s="228"/>
      <c r="BX364" s="228"/>
      <c r="BY364" s="228"/>
      <c r="BZ364" s="228"/>
      <c r="CA364" s="228"/>
      <c r="CB364" s="228"/>
      <c r="CC364" s="228"/>
      <c r="CD364" s="228"/>
      <c r="CE364" s="228"/>
      <c r="CF364" s="228"/>
      <c r="CG364" s="228"/>
      <c r="CH364" s="228"/>
      <c r="CI364" s="228"/>
      <c r="CJ364" s="228"/>
      <c r="CK364" s="228"/>
      <c r="CL364" s="228"/>
      <c r="CM364" s="228"/>
      <c r="CN364" s="228"/>
      <c r="CO364" s="228"/>
      <c r="CP364" s="228"/>
      <c r="CQ364" s="228"/>
      <c r="CR364" s="228"/>
      <c r="CS364" s="228"/>
      <c r="CT364" s="228"/>
      <c r="CU364" s="228"/>
      <c r="CV364" s="228"/>
      <c r="CW364" s="228"/>
      <c r="CX364" s="228"/>
      <c r="CY364" s="228"/>
      <c r="CZ364" s="228"/>
      <c r="DA364" s="228"/>
      <c r="DB364" s="228"/>
      <c r="DC364" s="228"/>
      <c r="DD364" s="228"/>
      <c r="DE364" s="228"/>
      <c r="DF364" s="228"/>
      <c r="DG364" s="228"/>
      <c r="DH364" s="228"/>
      <c r="DI364" s="228"/>
      <c r="DJ364" s="228"/>
      <c r="DK364" s="228"/>
      <c r="DL364" s="228"/>
      <c r="DM364" s="228"/>
      <c r="DN364" s="228"/>
      <c r="DO364" s="228"/>
      <c r="DP364" s="228"/>
      <c r="DQ364" s="228"/>
      <c r="DR364" s="228"/>
      <c r="DS364" s="228"/>
      <c r="DT364" s="228"/>
      <c r="DU364" s="228"/>
      <c r="DV364" s="228"/>
      <c r="DW364" s="228"/>
      <c r="DX364" s="228"/>
      <c r="DY364" s="228"/>
      <c r="DZ364" s="228"/>
      <c r="EA364" s="228"/>
      <c r="EB364" s="228"/>
      <c r="EC364" s="228"/>
      <c r="ED364" s="228"/>
      <c r="EE364" s="228"/>
      <c r="EF364" s="228"/>
      <c r="EG364" s="228"/>
      <c r="EH364" s="228"/>
      <c r="EI364" s="228"/>
      <c r="EJ364" s="228"/>
      <c r="EK364" s="228"/>
      <c r="EL364" s="228"/>
      <c r="EM364" s="228"/>
      <c r="EN364" s="228"/>
      <c r="EO364" s="228"/>
      <c r="EP364" s="228"/>
      <c r="EQ364" s="228"/>
      <c r="ER364" s="228"/>
      <c r="ES364" s="228"/>
      <c r="ET364" s="228"/>
      <c r="EU364" s="228"/>
      <c r="EV364" s="228"/>
      <c r="EW364" s="228"/>
      <c r="EX364" s="228"/>
      <c r="EY364" s="228"/>
      <c r="EZ364" s="228"/>
      <c r="FA364" s="228"/>
      <c r="FB364" s="228"/>
      <c r="FC364" s="228"/>
      <c r="FD364" s="228"/>
      <c r="FE364" s="228"/>
      <c r="FF364" s="228"/>
      <c r="FG364" s="228"/>
      <c r="FH364" s="228"/>
      <c r="FI364" s="228"/>
      <c r="FJ364" s="228"/>
      <c r="FK364" s="228"/>
      <c r="FL364" s="228"/>
      <c r="FM364" s="228"/>
      <c r="FN364" s="228"/>
      <c r="FO364" s="228"/>
      <c r="FP364" s="228"/>
      <c r="FQ364" s="228"/>
      <c r="FR364" s="228"/>
      <c r="FS364" s="228"/>
      <c r="FT364" s="228"/>
      <c r="FU364" s="228"/>
      <c r="FV364" s="228"/>
      <c r="FW364" s="228"/>
      <c r="FX364" s="228"/>
      <c r="FY364" s="228"/>
      <c r="FZ364" s="228"/>
      <c r="GA364" s="228"/>
      <c r="GB364" s="228"/>
      <c r="GC364" s="228"/>
      <c r="GD364" s="228"/>
      <c r="GE364" s="228"/>
      <c r="GF364" s="228"/>
      <c r="GG364" s="228"/>
      <c r="GH364" s="228"/>
      <c r="GI364" s="228"/>
      <c r="GJ364" s="228"/>
      <c r="GK364" s="228"/>
      <c r="GL364" s="228"/>
      <c r="GM364" s="228"/>
      <c r="GN364" s="228"/>
      <c r="GO364" s="228"/>
      <c r="GP364" s="228"/>
      <c r="GQ364" s="228"/>
      <c r="GR364" s="228"/>
      <c r="GS364" s="228"/>
      <c r="GT364" s="228"/>
      <c r="GU364" s="228"/>
      <c r="GV364" s="228"/>
      <c r="GW364" s="228"/>
      <c r="GX364" s="228"/>
      <c r="GY364" s="228"/>
      <c r="GZ364" s="228"/>
      <c r="HA364" s="228"/>
      <c r="HB364" s="228"/>
      <c r="HC364" s="228"/>
      <c r="HD364" s="228"/>
      <c r="HE364" s="228"/>
      <c r="HF364" s="228"/>
      <c r="HG364" s="228"/>
      <c r="HH364" s="228"/>
      <c r="HI364" s="228"/>
      <c r="HJ364" s="228"/>
      <c r="HK364" s="228"/>
      <c r="HL364" s="228"/>
      <c r="HM364" s="228"/>
      <c r="HN364" s="228"/>
      <c r="HO364" s="228"/>
      <c r="HP364" s="228"/>
      <c r="HQ364" s="228"/>
      <c r="HR364" s="228"/>
      <c r="HS364" s="228"/>
      <c r="HT364" s="228"/>
      <c r="HU364" s="228"/>
      <c r="HV364" s="228"/>
      <c r="HW364" s="228"/>
      <c r="HX364" s="228"/>
      <c r="HY364" s="228"/>
      <c r="HZ364" s="228"/>
      <c r="IA364" s="228"/>
      <c r="IB364" s="228"/>
      <c r="IC364" s="228"/>
      <c r="ID364" s="228"/>
      <c r="IE364" s="228"/>
      <c r="IF364" s="228"/>
      <c r="IG364" s="228"/>
      <c r="IH364" s="228"/>
      <c r="II364" s="228"/>
      <c r="IJ364" s="228"/>
      <c r="IK364" s="228"/>
      <c r="IL364" s="228"/>
      <c r="IM364" s="228"/>
      <c r="IN364" s="228"/>
      <c r="IO364" s="228"/>
      <c r="IP364" s="228"/>
      <c r="IQ364" s="228"/>
      <c r="IR364" s="228"/>
      <c r="IS364" s="228"/>
      <c r="IT364" s="228"/>
      <c r="IU364" s="228"/>
      <c r="IV364" s="228"/>
      <c r="IW364" s="228"/>
      <c r="IX364" s="228"/>
      <c r="IY364" s="228"/>
      <c r="IZ364" s="228"/>
      <c r="JA364" s="228"/>
      <c r="JB364" s="228"/>
      <c r="JC364" s="228"/>
      <c r="JD364" s="228"/>
      <c r="JE364" s="228"/>
      <c r="JF364" s="228"/>
      <c r="JG364" s="228"/>
      <c r="JH364" s="228"/>
      <c r="JI364" s="228"/>
      <c r="JJ364" s="228"/>
      <c r="JK364" s="228"/>
      <c r="JL364" s="228"/>
      <c r="JM364" s="228"/>
      <c r="JN364" s="228"/>
      <c r="JO364" s="228"/>
      <c r="JP364" s="228"/>
      <c r="JQ364" s="228"/>
      <c r="JR364" s="228"/>
      <c r="JS364" s="228"/>
      <c r="JT364" s="228"/>
      <c r="JU364" s="228"/>
      <c r="JV364" s="228"/>
      <c r="JW364" s="228"/>
      <c r="JX364" s="228"/>
      <c r="JY364" s="228"/>
      <c r="JZ364" s="228"/>
      <c r="KA364" s="228"/>
      <c r="KB364" s="228"/>
      <c r="KC364" s="228"/>
      <c r="KD364" s="228"/>
      <c r="KE364" s="228"/>
      <c r="KF364" s="228"/>
      <c r="KG364" s="228"/>
      <c r="KH364" s="228"/>
      <c r="KI364" s="228"/>
      <c r="KJ364" s="228"/>
      <c r="KK364" s="228"/>
      <c r="KL364" s="228"/>
      <c r="KM364" s="228"/>
      <c r="KN364" s="228"/>
      <c r="KO364" s="228"/>
      <c r="KP364" s="228"/>
      <c r="KQ364" s="228"/>
      <c r="KR364" s="228"/>
      <c r="KS364" s="228"/>
      <c r="KT364" s="228"/>
      <c r="KU364" s="228"/>
      <c r="KV364" s="228"/>
      <c r="KW364" s="479"/>
    </row>
    <row r="365" spans="1:309" s="226" customFormat="1" ht="21" customHeight="1">
      <c r="A365" s="109"/>
      <c r="B365" s="112">
        <v>359</v>
      </c>
      <c r="C365" s="53"/>
      <c r="D365" s="132" t="str">
        <f t="shared" si="37"/>
        <v/>
      </c>
      <c r="E365" s="132" t="str">
        <f t="shared" si="34"/>
        <v/>
      </c>
      <c r="F365" s="132" t="str">
        <f t="shared" si="35"/>
        <v/>
      </c>
      <c r="G365" s="132" t="str">
        <f t="shared" si="36"/>
        <v/>
      </c>
      <c r="H365" s="213" t="str">
        <f t="shared" si="38"/>
        <v/>
      </c>
      <c r="I365" s="227"/>
      <c r="J365" s="227"/>
      <c r="K365" s="227"/>
      <c r="L365" s="227"/>
      <c r="M365" s="227"/>
      <c r="N365" s="227"/>
      <c r="O365" s="227"/>
      <c r="P365" s="227"/>
      <c r="Q365" s="227"/>
      <c r="R365" s="227"/>
      <c r="S365" s="227"/>
      <c r="T365" s="227"/>
      <c r="U365" s="227"/>
      <c r="V365" s="227"/>
      <c r="W365" s="227"/>
      <c r="X365" s="227"/>
      <c r="Y365" s="227"/>
      <c r="Z365" s="227"/>
      <c r="AA365" s="227"/>
      <c r="AB365" s="227"/>
      <c r="AC365" s="227"/>
      <c r="AD365" s="227"/>
      <c r="AE365" s="227"/>
      <c r="AF365" s="227"/>
      <c r="AG365" s="227"/>
      <c r="AH365" s="227"/>
      <c r="AI365" s="227"/>
      <c r="AJ365" s="227"/>
      <c r="AK365" s="227"/>
      <c r="AL365" s="227"/>
      <c r="AM365" s="227"/>
      <c r="AN365" s="227"/>
      <c r="AO365" s="227"/>
      <c r="AP365" s="227"/>
      <c r="AQ365" s="227"/>
      <c r="AR365" s="227"/>
      <c r="AS365" s="227"/>
      <c r="AT365" s="227"/>
      <c r="AU365" s="227"/>
      <c r="AV365" s="227"/>
      <c r="AW365" s="227"/>
      <c r="AX365" s="227"/>
      <c r="AY365" s="227"/>
      <c r="AZ365" s="227"/>
      <c r="BA365" s="227"/>
      <c r="BB365" s="227"/>
      <c r="BC365" s="227"/>
      <c r="BD365" s="227"/>
      <c r="BE365" s="227"/>
      <c r="BF365" s="227"/>
      <c r="BG365" s="227"/>
      <c r="BH365" s="227"/>
      <c r="BI365" s="227"/>
      <c r="BJ365" s="227"/>
      <c r="BK365" s="227"/>
      <c r="BL365" s="227"/>
      <c r="BM365" s="227"/>
      <c r="BN365" s="227"/>
      <c r="BO365" s="227"/>
      <c r="BP365" s="227"/>
      <c r="BQ365" s="227"/>
      <c r="BR365" s="227"/>
      <c r="BS365" s="227"/>
      <c r="BT365" s="227"/>
      <c r="BU365" s="227"/>
      <c r="BV365" s="227"/>
      <c r="BW365" s="227"/>
      <c r="BX365" s="227"/>
      <c r="BY365" s="227"/>
      <c r="BZ365" s="227"/>
      <c r="CA365" s="227"/>
      <c r="CB365" s="227"/>
      <c r="CC365" s="227"/>
      <c r="CD365" s="227"/>
      <c r="CE365" s="227"/>
      <c r="CF365" s="227"/>
      <c r="CG365" s="227"/>
      <c r="CH365" s="227"/>
      <c r="CI365" s="227"/>
      <c r="CJ365" s="227"/>
      <c r="CK365" s="227"/>
      <c r="CL365" s="227"/>
      <c r="CM365" s="227"/>
      <c r="CN365" s="227"/>
      <c r="CO365" s="227"/>
      <c r="CP365" s="227"/>
      <c r="CQ365" s="227"/>
      <c r="CR365" s="227"/>
      <c r="CS365" s="227"/>
      <c r="CT365" s="227"/>
      <c r="CU365" s="227"/>
      <c r="CV365" s="227"/>
      <c r="CW365" s="227"/>
      <c r="CX365" s="227"/>
      <c r="CY365" s="227"/>
      <c r="CZ365" s="227"/>
      <c r="DA365" s="227"/>
      <c r="DB365" s="227"/>
      <c r="DC365" s="227"/>
      <c r="DD365" s="227"/>
      <c r="DE365" s="227"/>
      <c r="DF365" s="227"/>
      <c r="DG365" s="227"/>
      <c r="DH365" s="227"/>
      <c r="DI365" s="227"/>
      <c r="DJ365" s="227"/>
      <c r="DK365" s="227"/>
      <c r="DL365" s="227"/>
      <c r="DM365" s="227"/>
      <c r="DN365" s="227"/>
      <c r="DO365" s="227"/>
      <c r="DP365" s="227"/>
      <c r="DQ365" s="227"/>
      <c r="DR365" s="227"/>
      <c r="DS365" s="227"/>
      <c r="DT365" s="227"/>
      <c r="DU365" s="227"/>
      <c r="DV365" s="227"/>
      <c r="DW365" s="227"/>
      <c r="DX365" s="227"/>
      <c r="DY365" s="227"/>
      <c r="DZ365" s="227"/>
      <c r="EA365" s="227"/>
      <c r="EB365" s="227"/>
      <c r="EC365" s="227"/>
      <c r="ED365" s="227"/>
      <c r="EE365" s="227"/>
      <c r="EF365" s="227"/>
      <c r="EG365" s="227"/>
      <c r="EH365" s="227"/>
      <c r="EI365" s="227"/>
      <c r="EJ365" s="227"/>
      <c r="EK365" s="227"/>
      <c r="EL365" s="227"/>
      <c r="EM365" s="227"/>
      <c r="EN365" s="227"/>
      <c r="EO365" s="227"/>
      <c r="EP365" s="227"/>
      <c r="EQ365" s="227"/>
      <c r="ER365" s="227"/>
      <c r="ES365" s="227"/>
      <c r="ET365" s="227"/>
      <c r="EU365" s="227"/>
      <c r="EV365" s="227"/>
      <c r="EW365" s="227"/>
      <c r="EX365" s="227"/>
      <c r="EY365" s="227"/>
      <c r="EZ365" s="227"/>
      <c r="FA365" s="227"/>
      <c r="FB365" s="227"/>
      <c r="FC365" s="227"/>
      <c r="FD365" s="227"/>
      <c r="FE365" s="227"/>
      <c r="FF365" s="227"/>
      <c r="FG365" s="227"/>
      <c r="FH365" s="227"/>
      <c r="FI365" s="227"/>
      <c r="FJ365" s="227"/>
      <c r="FK365" s="227"/>
      <c r="FL365" s="227"/>
      <c r="FM365" s="227"/>
      <c r="FN365" s="227"/>
      <c r="FO365" s="227"/>
      <c r="FP365" s="227"/>
      <c r="FQ365" s="227"/>
      <c r="FR365" s="227"/>
      <c r="FS365" s="227"/>
      <c r="FT365" s="227"/>
      <c r="FU365" s="227"/>
      <c r="FV365" s="227"/>
      <c r="FW365" s="227"/>
      <c r="FX365" s="227"/>
      <c r="FY365" s="227"/>
      <c r="FZ365" s="227"/>
      <c r="GA365" s="227"/>
      <c r="GB365" s="227"/>
      <c r="GC365" s="227"/>
      <c r="GD365" s="227"/>
      <c r="GE365" s="227"/>
      <c r="GF365" s="227"/>
      <c r="GG365" s="227"/>
      <c r="GH365" s="227"/>
      <c r="GI365" s="227"/>
      <c r="GJ365" s="227"/>
      <c r="GK365" s="227"/>
      <c r="GL365" s="227"/>
      <c r="GM365" s="227"/>
      <c r="GN365" s="227"/>
      <c r="GO365" s="227"/>
      <c r="GP365" s="227"/>
      <c r="GQ365" s="227"/>
      <c r="GR365" s="227"/>
      <c r="GS365" s="227"/>
      <c r="GT365" s="227"/>
      <c r="GU365" s="227"/>
      <c r="GV365" s="227"/>
      <c r="GW365" s="227"/>
      <c r="GX365" s="227"/>
      <c r="GY365" s="227"/>
      <c r="GZ365" s="227"/>
      <c r="HA365" s="227"/>
      <c r="HB365" s="227"/>
      <c r="HC365" s="227"/>
      <c r="HD365" s="227"/>
      <c r="HE365" s="227"/>
      <c r="HF365" s="227"/>
      <c r="HG365" s="227"/>
      <c r="HH365" s="227"/>
      <c r="HI365" s="227"/>
      <c r="HJ365" s="227"/>
      <c r="HK365" s="227"/>
      <c r="HL365" s="227"/>
      <c r="HM365" s="227"/>
      <c r="HN365" s="227"/>
      <c r="HO365" s="227"/>
      <c r="HP365" s="227"/>
      <c r="HQ365" s="227"/>
      <c r="HR365" s="227"/>
      <c r="HS365" s="227"/>
      <c r="HT365" s="227"/>
      <c r="HU365" s="227"/>
      <c r="HV365" s="227"/>
      <c r="HW365" s="227"/>
      <c r="HX365" s="227"/>
      <c r="HY365" s="227"/>
      <c r="HZ365" s="227"/>
      <c r="IA365" s="227"/>
      <c r="IB365" s="227"/>
      <c r="IC365" s="227"/>
      <c r="ID365" s="227"/>
      <c r="IE365" s="227"/>
      <c r="IF365" s="227"/>
      <c r="IG365" s="227"/>
      <c r="IH365" s="227"/>
      <c r="II365" s="227"/>
      <c r="IJ365" s="227"/>
      <c r="IK365" s="227"/>
      <c r="IL365" s="227"/>
      <c r="IM365" s="227"/>
      <c r="IN365" s="227"/>
      <c r="IO365" s="227"/>
      <c r="IP365" s="227"/>
      <c r="IQ365" s="227"/>
      <c r="IR365" s="227"/>
      <c r="IS365" s="227"/>
      <c r="IT365" s="227"/>
      <c r="IU365" s="227"/>
      <c r="IV365" s="227"/>
      <c r="IW365" s="227"/>
      <c r="IX365" s="227"/>
      <c r="IY365" s="227"/>
      <c r="IZ365" s="227"/>
      <c r="JA365" s="227"/>
      <c r="JB365" s="227"/>
      <c r="JC365" s="227"/>
      <c r="JD365" s="227"/>
      <c r="JE365" s="227"/>
      <c r="JF365" s="227"/>
      <c r="JG365" s="227"/>
      <c r="JH365" s="227"/>
      <c r="JI365" s="227"/>
      <c r="JJ365" s="227"/>
      <c r="JK365" s="227"/>
      <c r="JL365" s="227"/>
      <c r="JM365" s="227"/>
      <c r="JN365" s="227"/>
      <c r="JO365" s="227"/>
      <c r="JP365" s="227"/>
      <c r="JQ365" s="227"/>
      <c r="JR365" s="227"/>
      <c r="JS365" s="227"/>
      <c r="JT365" s="227"/>
      <c r="JU365" s="227"/>
      <c r="JV365" s="227"/>
      <c r="JW365" s="227"/>
      <c r="JX365" s="227"/>
      <c r="JY365" s="227"/>
      <c r="JZ365" s="227"/>
      <c r="KA365" s="227"/>
      <c r="KB365" s="227"/>
      <c r="KC365" s="227"/>
      <c r="KD365" s="227"/>
      <c r="KE365" s="227"/>
      <c r="KF365" s="227"/>
      <c r="KG365" s="227"/>
      <c r="KH365" s="227"/>
      <c r="KI365" s="227"/>
      <c r="KJ365" s="227"/>
      <c r="KK365" s="227"/>
      <c r="KL365" s="227"/>
      <c r="KM365" s="227"/>
      <c r="KN365" s="227"/>
      <c r="KO365" s="227"/>
      <c r="KP365" s="227"/>
      <c r="KQ365" s="227"/>
      <c r="KR365" s="227"/>
      <c r="KS365" s="227"/>
      <c r="KT365" s="227"/>
      <c r="KU365" s="227"/>
      <c r="KV365" s="227"/>
      <c r="KW365" s="479"/>
    </row>
    <row r="366" spans="1:309" s="226" customFormat="1" ht="21" customHeight="1" thickBot="1">
      <c r="A366" s="109"/>
      <c r="B366" s="112">
        <v>360</v>
      </c>
      <c r="C366" s="116"/>
      <c r="D366" s="136" t="str">
        <f t="shared" si="37"/>
        <v/>
      </c>
      <c r="E366" s="138" t="str">
        <f t="shared" si="34"/>
        <v/>
      </c>
      <c r="F366" s="138" t="str">
        <f t="shared" si="35"/>
        <v/>
      </c>
      <c r="G366" s="138" t="str">
        <f t="shared" si="36"/>
        <v/>
      </c>
      <c r="H366" s="138" t="str">
        <f t="shared" si="38"/>
        <v/>
      </c>
      <c r="I366" s="228"/>
      <c r="J366" s="228"/>
      <c r="K366" s="228"/>
      <c r="L366" s="228"/>
      <c r="M366" s="228"/>
      <c r="N366" s="228"/>
      <c r="O366" s="228"/>
      <c r="P366" s="228"/>
      <c r="Q366" s="228"/>
      <c r="R366" s="228"/>
      <c r="S366" s="228"/>
      <c r="T366" s="228"/>
      <c r="U366" s="228"/>
      <c r="V366" s="228"/>
      <c r="W366" s="228"/>
      <c r="X366" s="228"/>
      <c r="Y366" s="228"/>
      <c r="Z366" s="228"/>
      <c r="AA366" s="228"/>
      <c r="AB366" s="228"/>
      <c r="AC366" s="228"/>
      <c r="AD366" s="228"/>
      <c r="AE366" s="228"/>
      <c r="AF366" s="228"/>
      <c r="AG366" s="228"/>
      <c r="AH366" s="228"/>
      <c r="AI366" s="228"/>
      <c r="AJ366" s="228"/>
      <c r="AK366" s="228"/>
      <c r="AL366" s="228"/>
      <c r="AM366" s="228"/>
      <c r="AN366" s="228"/>
      <c r="AO366" s="228"/>
      <c r="AP366" s="228"/>
      <c r="AQ366" s="228"/>
      <c r="AR366" s="228"/>
      <c r="AS366" s="228"/>
      <c r="AT366" s="228"/>
      <c r="AU366" s="228"/>
      <c r="AV366" s="228"/>
      <c r="AW366" s="228"/>
      <c r="AX366" s="228"/>
      <c r="AY366" s="228"/>
      <c r="AZ366" s="228"/>
      <c r="BA366" s="228"/>
      <c r="BB366" s="228"/>
      <c r="BC366" s="228"/>
      <c r="BD366" s="228"/>
      <c r="BE366" s="228"/>
      <c r="BF366" s="228"/>
      <c r="BG366" s="228"/>
      <c r="BH366" s="228"/>
      <c r="BI366" s="228"/>
      <c r="BJ366" s="228"/>
      <c r="BK366" s="228"/>
      <c r="BL366" s="228"/>
      <c r="BM366" s="228"/>
      <c r="BN366" s="228"/>
      <c r="BO366" s="228"/>
      <c r="BP366" s="228"/>
      <c r="BQ366" s="228"/>
      <c r="BR366" s="228"/>
      <c r="BS366" s="228"/>
      <c r="BT366" s="228"/>
      <c r="BU366" s="228"/>
      <c r="BV366" s="228"/>
      <c r="BW366" s="228"/>
      <c r="BX366" s="228"/>
      <c r="BY366" s="228"/>
      <c r="BZ366" s="228"/>
      <c r="CA366" s="228"/>
      <c r="CB366" s="228"/>
      <c r="CC366" s="228"/>
      <c r="CD366" s="228"/>
      <c r="CE366" s="228"/>
      <c r="CF366" s="228"/>
      <c r="CG366" s="228"/>
      <c r="CH366" s="228"/>
      <c r="CI366" s="228"/>
      <c r="CJ366" s="228"/>
      <c r="CK366" s="228"/>
      <c r="CL366" s="228"/>
      <c r="CM366" s="228"/>
      <c r="CN366" s="228"/>
      <c r="CO366" s="228"/>
      <c r="CP366" s="228"/>
      <c r="CQ366" s="228"/>
      <c r="CR366" s="228"/>
      <c r="CS366" s="228"/>
      <c r="CT366" s="228"/>
      <c r="CU366" s="228"/>
      <c r="CV366" s="228"/>
      <c r="CW366" s="228"/>
      <c r="CX366" s="228"/>
      <c r="CY366" s="228"/>
      <c r="CZ366" s="228"/>
      <c r="DA366" s="228"/>
      <c r="DB366" s="228"/>
      <c r="DC366" s="228"/>
      <c r="DD366" s="228"/>
      <c r="DE366" s="228"/>
      <c r="DF366" s="228"/>
      <c r="DG366" s="228"/>
      <c r="DH366" s="228"/>
      <c r="DI366" s="228"/>
      <c r="DJ366" s="228"/>
      <c r="DK366" s="228"/>
      <c r="DL366" s="228"/>
      <c r="DM366" s="228"/>
      <c r="DN366" s="228"/>
      <c r="DO366" s="228"/>
      <c r="DP366" s="228"/>
      <c r="DQ366" s="228"/>
      <c r="DR366" s="228"/>
      <c r="DS366" s="228"/>
      <c r="DT366" s="228"/>
      <c r="DU366" s="228"/>
      <c r="DV366" s="228"/>
      <c r="DW366" s="228"/>
      <c r="DX366" s="228"/>
      <c r="DY366" s="228"/>
      <c r="DZ366" s="228"/>
      <c r="EA366" s="228"/>
      <c r="EB366" s="228"/>
      <c r="EC366" s="228"/>
      <c r="ED366" s="228"/>
      <c r="EE366" s="228"/>
      <c r="EF366" s="228"/>
      <c r="EG366" s="228"/>
      <c r="EH366" s="228"/>
      <c r="EI366" s="228"/>
      <c r="EJ366" s="228"/>
      <c r="EK366" s="228"/>
      <c r="EL366" s="228"/>
      <c r="EM366" s="228"/>
      <c r="EN366" s="228"/>
      <c r="EO366" s="228"/>
      <c r="EP366" s="228"/>
      <c r="EQ366" s="228"/>
      <c r="ER366" s="228"/>
      <c r="ES366" s="228"/>
      <c r="ET366" s="228"/>
      <c r="EU366" s="228"/>
      <c r="EV366" s="228"/>
      <c r="EW366" s="228"/>
      <c r="EX366" s="228"/>
      <c r="EY366" s="228"/>
      <c r="EZ366" s="228"/>
      <c r="FA366" s="228"/>
      <c r="FB366" s="228"/>
      <c r="FC366" s="228"/>
      <c r="FD366" s="228"/>
      <c r="FE366" s="228"/>
      <c r="FF366" s="228"/>
      <c r="FG366" s="228"/>
      <c r="FH366" s="228"/>
      <c r="FI366" s="228"/>
      <c r="FJ366" s="228"/>
      <c r="FK366" s="228"/>
      <c r="FL366" s="228"/>
      <c r="FM366" s="228"/>
      <c r="FN366" s="228"/>
      <c r="FO366" s="228"/>
      <c r="FP366" s="228"/>
      <c r="FQ366" s="228"/>
      <c r="FR366" s="228"/>
      <c r="FS366" s="228"/>
      <c r="FT366" s="228"/>
      <c r="FU366" s="228"/>
      <c r="FV366" s="228"/>
      <c r="FW366" s="228"/>
      <c r="FX366" s="228"/>
      <c r="FY366" s="228"/>
      <c r="FZ366" s="228"/>
      <c r="GA366" s="228"/>
      <c r="GB366" s="228"/>
      <c r="GC366" s="228"/>
      <c r="GD366" s="228"/>
      <c r="GE366" s="228"/>
      <c r="GF366" s="228"/>
      <c r="GG366" s="228"/>
      <c r="GH366" s="228"/>
      <c r="GI366" s="228"/>
      <c r="GJ366" s="228"/>
      <c r="GK366" s="228"/>
      <c r="GL366" s="228"/>
      <c r="GM366" s="228"/>
      <c r="GN366" s="228"/>
      <c r="GO366" s="228"/>
      <c r="GP366" s="228"/>
      <c r="GQ366" s="228"/>
      <c r="GR366" s="228"/>
      <c r="GS366" s="228"/>
      <c r="GT366" s="228"/>
      <c r="GU366" s="228"/>
      <c r="GV366" s="228"/>
      <c r="GW366" s="228"/>
      <c r="GX366" s="228"/>
      <c r="GY366" s="228"/>
      <c r="GZ366" s="228"/>
      <c r="HA366" s="228"/>
      <c r="HB366" s="228"/>
      <c r="HC366" s="228"/>
      <c r="HD366" s="228"/>
      <c r="HE366" s="228"/>
      <c r="HF366" s="228"/>
      <c r="HG366" s="228"/>
      <c r="HH366" s="228"/>
      <c r="HI366" s="228"/>
      <c r="HJ366" s="228"/>
      <c r="HK366" s="228"/>
      <c r="HL366" s="228"/>
      <c r="HM366" s="228"/>
      <c r="HN366" s="228"/>
      <c r="HO366" s="228"/>
      <c r="HP366" s="228"/>
      <c r="HQ366" s="228"/>
      <c r="HR366" s="228"/>
      <c r="HS366" s="228"/>
      <c r="HT366" s="228"/>
      <c r="HU366" s="228"/>
      <c r="HV366" s="228"/>
      <c r="HW366" s="228"/>
      <c r="HX366" s="228"/>
      <c r="HY366" s="228"/>
      <c r="HZ366" s="228"/>
      <c r="IA366" s="228"/>
      <c r="IB366" s="228"/>
      <c r="IC366" s="228"/>
      <c r="ID366" s="228"/>
      <c r="IE366" s="228"/>
      <c r="IF366" s="228"/>
      <c r="IG366" s="228"/>
      <c r="IH366" s="228"/>
      <c r="II366" s="228"/>
      <c r="IJ366" s="228"/>
      <c r="IK366" s="228"/>
      <c r="IL366" s="228"/>
      <c r="IM366" s="228"/>
      <c r="IN366" s="228"/>
      <c r="IO366" s="228"/>
      <c r="IP366" s="228"/>
      <c r="IQ366" s="228"/>
      <c r="IR366" s="228"/>
      <c r="IS366" s="228"/>
      <c r="IT366" s="228"/>
      <c r="IU366" s="228"/>
      <c r="IV366" s="228"/>
      <c r="IW366" s="228"/>
      <c r="IX366" s="228"/>
      <c r="IY366" s="228"/>
      <c r="IZ366" s="228"/>
      <c r="JA366" s="228"/>
      <c r="JB366" s="228"/>
      <c r="JC366" s="228"/>
      <c r="JD366" s="228"/>
      <c r="JE366" s="228"/>
      <c r="JF366" s="228"/>
      <c r="JG366" s="228"/>
      <c r="JH366" s="228"/>
      <c r="JI366" s="228"/>
      <c r="JJ366" s="228"/>
      <c r="JK366" s="228"/>
      <c r="JL366" s="228"/>
      <c r="JM366" s="228"/>
      <c r="JN366" s="228"/>
      <c r="JO366" s="228"/>
      <c r="JP366" s="228"/>
      <c r="JQ366" s="228"/>
      <c r="JR366" s="228"/>
      <c r="JS366" s="228"/>
      <c r="JT366" s="228"/>
      <c r="JU366" s="228"/>
      <c r="JV366" s="228"/>
      <c r="JW366" s="228"/>
      <c r="JX366" s="228"/>
      <c r="JY366" s="228"/>
      <c r="JZ366" s="228"/>
      <c r="KA366" s="228"/>
      <c r="KB366" s="228"/>
      <c r="KC366" s="228"/>
      <c r="KD366" s="228"/>
      <c r="KE366" s="228"/>
      <c r="KF366" s="228"/>
      <c r="KG366" s="228"/>
      <c r="KH366" s="228"/>
      <c r="KI366" s="228"/>
      <c r="KJ366" s="228"/>
      <c r="KK366" s="228"/>
      <c r="KL366" s="228"/>
      <c r="KM366" s="228"/>
      <c r="KN366" s="228"/>
      <c r="KO366" s="228"/>
      <c r="KP366" s="228"/>
      <c r="KQ366" s="228"/>
      <c r="KR366" s="228"/>
      <c r="KS366" s="228"/>
      <c r="KT366" s="228"/>
      <c r="KU366" s="228"/>
      <c r="KV366" s="228"/>
      <c r="KW366" s="479"/>
    </row>
    <row r="367" spans="1:309" s="226" customFormat="1" ht="21" customHeight="1">
      <c r="A367" s="109"/>
      <c r="B367" s="112">
        <v>361</v>
      </c>
      <c r="C367" s="53"/>
      <c r="D367" s="132" t="str">
        <f t="shared" si="37"/>
        <v/>
      </c>
      <c r="E367" s="132" t="str">
        <f t="shared" si="34"/>
        <v/>
      </c>
      <c r="F367" s="132" t="str">
        <f t="shared" si="35"/>
        <v/>
      </c>
      <c r="G367" s="132" t="str">
        <f t="shared" si="36"/>
        <v/>
      </c>
      <c r="H367" s="213" t="str">
        <f t="shared" si="38"/>
        <v/>
      </c>
      <c r="I367" s="227"/>
      <c r="J367" s="227"/>
      <c r="K367" s="227"/>
      <c r="L367" s="227"/>
      <c r="M367" s="227"/>
      <c r="N367" s="227"/>
      <c r="O367" s="227"/>
      <c r="P367" s="227"/>
      <c r="Q367" s="227"/>
      <c r="R367" s="227"/>
      <c r="S367" s="227"/>
      <c r="T367" s="227"/>
      <c r="U367" s="227"/>
      <c r="V367" s="227"/>
      <c r="W367" s="227"/>
      <c r="X367" s="227"/>
      <c r="Y367" s="227"/>
      <c r="Z367" s="227"/>
      <c r="AA367" s="227"/>
      <c r="AB367" s="227"/>
      <c r="AC367" s="227"/>
      <c r="AD367" s="227"/>
      <c r="AE367" s="227"/>
      <c r="AF367" s="227"/>
      <c r="AG367" s="227"/>
      <c r="AH367" s="227"/>
      <c r="AI367" s="227"/>
      <c r="AJ367" s="227"/>
      <c r="AK367" s="227"/>
      <c r="AL367" s="227"/>
      <c r="AM367" s="227"/>
      <c r="AN367" s="227"/>
      <c r="AO367" s="227"/>
      <c r="AP367" s="227"/>
      <c r="AQ367" s="227"/>
      <c r="AR367" s="227"/>
      <c r="AS367" s="227"/>
      <c r="AT367" s="227"/>
      <c r="AU367" s="227"/>
      <c r="AV367" s="227"/>
      <c r="AW367" s="227"/>
      <c r="AX367" s="227"/>
      <c r="AY367" s="227"/>
      <c r="AZ367" s="227"/>
      <c r="BA367" s="227"/>
      <c r="BB367" s="227"/>
      <c r="BC367" s="227"/>
      <c r="BD367" s="227"/>
      <c r="BE367" s="227"/>
      <c r="BF367" s="227"/>
      <c r="BG367" s="227"/>
      <c r="BH367" s="227"/>
      <c r="BI367" s="227"/>
      <c r="BJ367" s="227"/>
      <c r="BK367" s="227"/>
      <c r="BL367" s="227"/>
      <c r="BM367" s="227"/>
      <c r="BN367" s="227"/>
      <c r="BO367" s="227"/>
      <c r="BP367" s="227"/>
      <c r="BQ367" s="227"/>
      <c r="BR367" s="227"/>
      <c r="BS367" s="227"/>
      <c r="BT367" s="227"/>
      <c r="BU367" s="227"/>
      <c r="BV367" s="227"/>
      <c r="BW367" s="227"/>
      <c r="BX367" s="227"/>
      <c r="BY367" s="227"/>
      <c r="BZ367" s="227"/>
      <c r="CA367" s="227"/>
      <c r="CB367" s="227"/>
      <c r="CC367" s="227"/>
      <c r="CD367" s="227"/>
      <c r="CE367" s="227"/>
      <c r="CF367" s="227"/>
      <c r="CG367" s="227"/>
      <c r="CH367" s="227"/>
      <c r="CI367" s="227"/>
      <c r="CJ367" s="227"/>
      <c r="CK367" s="227"/>
      <c r="CL367" s="227"/>
      <c r="CM367" s="227"/>
      <c r="CN367" s="227"/>
      <c r="CO367" s="227"/>
      <c r="CP367" s="227"/>
      <c r="CQ367" s="227"/>
      <c r="CR367" s="227"/>
      <c r="CS367" s="227"/>
      <c r="CT367" s="227"/>
      <c r="CU367" s="227"/>
      <c r="CV367" s="227"/>
      <c r="CW367" s="227"/>
      <c r="CX367" s="227"/>
      <c r="CY367" s="227"/>
      <c r="CZ367" s="227"/>
      <c r="DA367" s="227"/>
      <c r="DB367" s="227"/>
      <c r="DC367" s="227"/>
      <c r="DD367" s="227"/>
      <c r="DE367" s="227"/>
      <c r="DF367" s="227"/>
      <c r="DG367" s="227"/>
      <c r="DH367" s="227"/>
      <c r="DI367" s="227"/>
      <c r="DJ367" s="227"/>
      <c r="DK367" s="227"/>
      <c r="DL367" s="227"/>
      <c r="DM367" s="227"/>
      <c r="DN367" s="227"/>
      <c r="DO367" s="227"/>
      <c r="DP367" s="227"/>
      <c r="DQ367" s="227"/>
      <c r="DR367" s="227"/>
      <c r="DS367" s="227"/>
      <c r="DT367" s="227"/>
      <c r="DU367" s="227"/>
      <c r="DV367" s="227"/>
      <c r="DW367" s="227"/>
      <c r="DX367" s="227"/>
      <c r="DY367" s="227"/>
      <c r="DZ367" s="227"/>
      <c r="EA367" s="227"/>
      <c r="EB367" s="227"/>
      <c r="EC367" s="227"/>
      <c r="ED367" s="227"/>
      <c r="EE367" s="227"/>
      <c r="EF367" s="227"/>
      <c r="EG367" s="227"/>
      <c r="EH367" s="227"/>
      <c r="EI367" s="227"/>
      <c r="EJ367" s="227"/>
      <c r="EK367" s="227"/>
      <c r="EL367" s="227"/>
      <c r="EM367" s="227"/>
      <c r="EN367" s="227"/>
      <c r="EO367" s="227"/>
      <c r="EP367" s="227"/>
      <c r="EQ367" s="227"/>
      <c r="ER367" s="227"/>
      <c r="ES367" s="227"/>
      <c r="ET367" s="227"/>
      <c r="EU367" s="227"/>
      <c r="EV367" s="227"/>
      <c r="EW367" s="227"/>
      <c r="EX367" s="227"/>
      <c r="EY367" s="227"/>
      <c r="EZ367" s="227"/>
      <c r="FA367" s="227"/>
      <c r="FB367" s="227"/>
      <c r="FC367" s="227"/>
      <c r="FD367" s="227"/>
      <c r="FE367" s="227"/>
      <c r="FF367" s="227"/>
      <c r="FG367" s="227"/>
      <c r="FH367" s="227"/>
      <c r="FI367" s="227"/>
      <c r="FJ367" s="227"/>
      <c r="FK367" s="227"/>
      <c r="FL367" s="227"/>
      <c r="FM367" s="227"/>
      <c r="FN367" s="227"/>
      <c r="FO367" s="227"/>
      <c r="FP367" s="227"/>
      <c r="FQ367" s="227"/>
      <c r="FR367" s="227"/>
      <c r="FS367" s="227"/>
      <c r="FT367" s="227"/>
      <c r="FU367" s="227"/>
      <c r="FV367" s="227"/>
      <c r="FW367" s="227"/>
      <c r="FX367" s="227"/>
      <c r="FY367" s="227"/>
      <c r="FZ367" s="227"/>
      <c r="GA367" s="227"/>
      <c r="GB367" s="227"/>
      <c r="GC367" s="227"/>
      <c r="GD367" s="227"/>
      <c r="GE367" s="227"/>
      <c r="GF367" s="227"/>
      <c r="GG367" s="227"/>
      <c r="GH367" s="227"/>
      <c r="GI367" s="227"/>
      <c r="GJ367" s="227"/>
      <c r="GK367" s="227"/>
      <c r="GL367" s="227"/>
      <c r="GM367" s="227"/>
      <c r="GN367" s="227"/>
      <c r="GO367" s="227"/>
      <c r="GP367" s="227"/>
      <c r="GQ367" s="227"/>
      <c r="GR367" s="227"/>
      <c r="GS367" s="227"/>
      <c r="GT367" s="227"/>
      <c r="GU367" s="227"/>
      <c r="GV367" s="227"/>
      <c r="GW367" s="227"/>
      <c r="GX367" s="227"/>
      <c r="GY367" s="227"/>
      <c r="GZ367" s="227"/>
      <c r="HA367" s="227"/>
      <c r="HB367" s="227"/>
      <c r="HC367" s="227"/>
      <c r="HD367" s="227"/>
      <c r="HE367" s="227"/>
      <c r="HF367" s="227"/>
      <c r="HG367" s="227"/>
      <c r="HH367" s="227"/>
      <c r="HI367" s="227"/>
      <c r="HJ367" s="227"/>
      <c r="HK367" s="227"/>
      <c r="HL367" s="227"/>
      <c r="HM367" s="227"/>
      <c r="HN367" s="227"/>
      <c r="HO367" s="227"/>
      <c r="HP367" s="227"/>
      <c r="HQ367" s="227"/>
      <c r="HR367" s="227"/>
      <c r="HS367" s="227"/>
      <c r="HT367" s="227"/>
      <c r="HU367" s="227"/>
      <c r="HV367" s="227"/>
      <c r="HW367" s="227"/>
      <c r="HX367" s="227"/>
      <c r="HY367" s="227"/>
      <c r="HZ367" s="227"/>
      <c r="IA367" s="227"/>
      <c r="IB367" s="227"/>
      <c r="IC367" s="227"/>
      <c r="ID367" s="227"/>
      <c r="IE367" s="227"/>
      <c r="IF367" s="227"/>
      <c r="IG367" s="227"/>
      <c r="IH367" s="227"/>
      <c r="II367" s="227"/>
      <c r="IJ367" s="227"/>
      <c r="IK367" s="227"/>
      <c r="IL367" s="227"/>
      <c r="IM367" s="227"/>
      <c r="IN367" s="227"/>
      <c r="IO367" s="227"/>
      <c r="IP367" s="227"/>
      <c r="IQ367" s="227"/>
      <c r="IR367" s="227"/>
      <c r="IS367" s="227"/>
      <c r="IT367" s="227"/>
      <c r="IU367" s="227"/>
      <c r="IV367" s="227"/>
      <c r="IW367" s="227"/>
      <c r="IX367" s="227"/>
      <c r="IY367" s="227"/>
      <c r="IZ367" s="227"/>
      <c r="JA367" s="227"/>
      <c r="JB367" s="227"/>
      <c r="JC367" s="227"/>
      <c r="JD367" s="227"/>
      <c r="JE367" s="227"/>
      <c r="JF367" s="227"/>
      <c r="JG367" s="227"/>
      <c r="JH367" s="227"/>
      <c r="JI367" s="227"/>
      <c r="JJ367" s="227"/>
      <c r="JK367" s="227"/>
      <c r="JL367" s="227"/>
      <c r="JM367" s="227"/>
      <c r="JN367" s="227"/>
      <c r="JO367" s="227"/>
      <c r="JP367" s="227"/>
      <c r="JQ367" s="227"/>
      <c r="JR367" s="227"/>
      <c r="JS367" s="227"/>
      <c r="JT367" s="227"/>
      <c r="JU367" s="227"/>
      <c r="JV367" s="227"/>
      <c r="JW367" s="227"/>
      <c r="JX367" s="227"/>
      <c r="JY367" s="227"/>
      <c r="JZ367" s="227"/>
      <c r="KA367" s="227"/>
      <c r="KB367" s="227"/>
      <c r="KC367" s="227"/>
      <c r="KD367" s="227"/>
      <c r="KE367" s="227"/>
      <c r="KF367" s="227"/>
      <c r="KG367" s="227"/>
      <c r="KH367" s="227"/>
      <c r="KI367" s="227"/>
      <c r="KJ367" s="227"/>
      <c r="KK367" s="227"/>
      <c r="KL367" s="227"/>
      <c r="KM367" s="227"/>
      <c r="KN367" s="227"/>
      <c r="KO367" s="227"/>
      <c r="KP367" s="227"/>
      <c r="KQ367" s="227"/>
      <c r="KR367" s="227"/>
      <c r="KS367" s="227"/>
      <c r="KT367" s="227"/>
      <c r="KU367" s="227"/>
      <c r="KV367" s="227"/>
      <c r="KW367" s="479"/>
    </row>
    <row r="368" spans="1:309" s="226" customFormat="1" ht="21" customHeight="1" thickBot="1">
      <c r="A368" s="109"/>
      <c r="B368" s="112">
        <v>362</v>
      </c>
      <c r="C368" s="116"/>
      <c r="D368" s="136" t="str">
        <f t="shared" si="37"/>
        <v/>
      </c>
      <c r="E368" s="138" t="str">
        <f t="shared" si="34"/>
        <v/>
      </c>
      <c r="F368" s="138" t="str">
        <f t="shared" si="35"/>
        <v/>
      </c>
      <c r="G368" s="138" t="str">
        <f t="shared" si="36"/>
        <v/>
      </c>
      <c r="H368" s="138" t="str">
        <f t="shared" si="38"/>
        <v/>
      </c>
      <c r="I368" s="228"/>
      <c r="J368" s="228"/>
      <c r="K368" s="228"/>
      <c r="L368" s="228"/>
      <c r="M368" s="228"/>
      <c r="N368" s="228"/>
      <c r="O368" s="228"/>
      <c r="P368" s="228"/>
      <c r="Q368" s="228"/>
      <c r="R368" s="228"/>
      <c r="S368" s="228"/>
      <c r="T368" s="228"/>
      <c r="U368" s="228"/>
      <c r="V368" s="228"/>
      <c r="W368" s="228"/>
      <c r="X368" s="228"/>
      <c r="Y368" s="228"/>
      <c r="Z368" s="228"/>
      <c r="AA368" s="228"/>
      <c r="AB368" s="228"/>
      <c r="AC368" s="228"/>
      <c r="AD368" s="228"/>
      <c r="AE368" s="228"/>
      <c r="AF368" s="228"/>
      <c r="AG368" s="228"/>
      <c r="AH368" s="228"/>
      <c r="AI368" s="228"/>
      <c r="AJ368" s="228"/>
      <c r="AK368" s="228"/>
      <c r="AL368" s="228"/>
      <c r="AM368" s="228"/>
      <c r="AN368" s="228"/>
      <c r="AO368" s="228"/>
      <c r="AP368" s="228"/>
      <c r="AQ368" s="228"/>
      <c r="AR368" s="228"/>
      <c r="AS368" s="228"/>
      <c r="AT368" s="228"/>
      <c r="AU368" s="228"/>
      <c r="AV368" s="228"/>
      <c r="AW368" s="228"/>
      <c r="AX368" s="228"/>
      <c r="AY368" s="228"/>
      <c r="AZ368" s="228"/>
      <c r="BA368" s="228"/>
      <c r="BB368" s="228"/>
      <c r="BC368" s="228"/>
      <c r="BD368" s="228"/>
      <c r="BE368" s="228"/>
      <c r="BF368" s="228"/>
      <c r="BG368" s="228"/>
      <c r="BH368" s="228"/>
      <c r="BI368" s="228"/>
      <c r="BJ368" s="228"/>
      <c r="BK368" s="228"/>
      <c r="BL368" s="228"/>
      <c r="BM368" s="228"/>
      <c r="BN368" s="228"/>
      <c r="BO368" s="228"/>
      <c r="BP368" s="228"/>
      <c r="BQ368" s="228"/>
      <c r="BR368" s="228"/>
      <c r="BS368" s="228"/>
      <c r="BT368" s="228"/>
      <c r="BU368" s="228"/>
      <c r="BV368" s="228"/>
      <c r="BW368" s="228"/>
      <c r="BX368" s="228"/>
      <c r="BY368" s="228"/>
      <c r="BZ368" s="228"/>
      <c r="CA368" s="228"/>
      <c r="CB368" s="228"/>
      <c r="CC368" s="228"/>
      <c r="CD368" s="228"/>
      <c r="CE368" s="228"/>
      <c r="CF368" s="228"/>
      <c r="CG368" s="228"/>
      <c r="CH368" s="228"/>
      <c r="CI368" s="228"/>
      <c r="CJ368" s="228"/>
      <c r="CK368" s="228"/>
      <c r="CL368" s="228"/>
      <c r="CM368" s="228"/>
      <c r="CN368" s="228"/>
      <c r="CO368" s="228"/>
      <c r="CP368" s="228"/>
      <c r="CQ368" s="228"/>
      <c r="CR368" s="228"/>
      <c r="CS368" s="228"/>
      <c r="CT368" s="228"/>
      <c r="CU368" s="228"/>
      <c r="CV368" s="228"/>
      <c r="CW368" s="228"/>
      <c r="CX368" s="228"/>
      <c r="CY368" s="228"/>
      <c r="CZ368" s="228"/>
      <c r="DA368" s="228"/>
      <c r="DB368" s="228"/>
      <c r="DC368" s="228"/>
      <c r="DD368" s="228"/>
      <c r="DE368" s="228"/>
      <c r="DF368" s="228"/>
      <c r="DG368" s="228"/>
      <c r="DH368" s="228"/>
      <c r="DI368" s="228"/>
      <c r="DJ368" s="228"/>
      <c r="DK368" s="228"/>
      <c r="DL368" s="228"/>
      <c r="DM368" s="228"/>
      <c r="DN368" s="228"/>
      <c r="DO368" s="228"/>
      <c r="DP368" s="228"/>
      <c r="DQ368" s="228"/>
      <c r="DR368" s="228"/>
      <c r="DS368" s="228"/>
      <c r="DT368" s="228"/>
      <c r="DU368" s="228"/>
      <c r="DV368" s="228"/>
      <c r="DW368" s="228"/>
      <c r="DX368" s="228"/>
      <c r="DY368" s="228"/>
      <c r="DZ368" s="228"/>
      <c r="EA368" s="228"/>
      <c r="EB368" s="228"/>
      <c r="EC368" s="228"/>
      <c r="ED368" s="228"/>
      <c r="EE368" s="228"/>
      <c r="EF368" s="228"/>
      <c r="EG368" s="228"/>
      <c r="EH368" s="228"/>
      <c r="EI368" s="228"/>
      <c r="EJ368" s="228"/>
      <c r="EK368" s="228"/>
      <c r="EL368" s="228"/>
      <c r="EM368" s="228"/>
      <c r="EN368" s="228"/>
      <c r="EO368" s="228"/>
      <c r="EP368" s="228"/>
      <c r="EQ368" s="228"/>
      <c r="ER368" s="228"/>
      <c r="ES368" s="228"/>
      <c r="ET368" s="228"/>
      <c r="EU368" s="228"/>
      <c r="EV368" s="228"/>
      <c r="EW368" s="228"/>
      <c r="EX368" s="228"/>
      <c r="EY368" s="228"/>
      <c r="EZ368" s="228"/>
      <c r="FA368" s="228"/>
      <c r="FB368" s="228"/>
      <c r="FC368" s="228"/>
      <c r="FD368" s="228"/>
      <c r="FE368" s="228"/>
      <c r="FF368" s="228"/>
      <c r="FG368" s="228"/>
      <c r="FH368" s="228"/>
      <c r="FI368" s="228"/>
      <c r="FJ368" s="228"/>
      <c r="FK368" s="228"/>
      <c r="FL368" s="228"/>
      <c r="FM368" s="228"/>
      <c r="FN368" s="228"/>
      <c r="FO368" s="228"/>
      <c r="FP368" s="228"/>
      <c r="FQ368" s="228"/>
      <c r="FR368" s="228"/>
      <c r="FS368" s="228"/>
      <c r="FT368" s="228"/>
      <c r="FU368" s="228"/>
      <c r="FV368" s="228"/>
      <c r="FW368" s="228"/>
      <c r="FX368" s="228"/>
      <c r="FY368" s="228"/>
      <c r="FZ368" s="228"/>
      <c r="GA368" s="228"/>
      <c r="GB368" s="228"/>
      <c r="GC368" s="228"/>
      <c r="GD368" s="228"/>
      <c r="GE368" s="228"/>
      <c r="GF368" s="228"/>
      <c r="GG368" s="228"/>
      <c r="GH368" s="228"/>
      <c r="GI368" s="228"/>
      <c r="GJ368" s="228"/>
      <c r="GK368" s="228"/>
      <c r="GL368" s="228"/>
      <c r="GM368" s="228"/>
      <c r="GN368" s="228"/>
      <c r="GO368" s="228"/>
      <c r="GP368" s="228"/>
      <c r="GQ368" s="228"/>
      <c r="GR368" s="228"/>
      <c r="GS368" s="228"/>
      <c r="GT368" s="228"/>
      <c r="GU368" s="228"/>
      <c r="GV368" s="228"/>
      <c r="GW368" s="228"/>
      <c r="GX368" s="228"/>
      <c r="GY368" s="228"/>
      <c r="GZ368" s="228"/>
      <c r="HA368" s="228"/>
      <c r="HB368" s="228"/>
      <c r="HC368" s="228"/>
      <c r="HD368" s="228"/>
      <c r="HE368" s="228"/>
      <c r="HF368" s="228"/>
      <c r="HG368" s="228"/>
      <c r="HH368" s="228"/>
      <c r="HI368" s="228"/>
      <c r="HJ368" s="228"/>
      <c r="HK368" s="228"/>
      <c r="HL368" s="228"/>
      <c r="HM368" s="228"/>
      <c r="HN368" s="228"/>
      <c r="HO368" s="228"/>
      <c r="HP368" s="228"/>
      <c r="HQ368" s="228"/>
      <c r="HR368" s="228"/>
      <c r="HS368" s="228"/>
      <c r="HT368" s="228"/>
      <c r="HU368" s="228"/>
      <c r="HV368" s="228"/>
      <c r="HW368" s="228"/>
      <c r="HX368" s="228"/>
      <c r="HY368" s="228"/>
      <c r="HZ368" s="228"/>
      <c r="IA368" s="228"/>
      <c r="IB368" s="228"/>
      <c r="IC368" s="228"/>
      <c r="ID368" s="228"/>
      <c r="IE368" s="228"/>
      <c r="IF368" s="228"/>
      <c r="IG368" s="228"/>
      <c r="IH368" s="228"/>
      <c r="II368" s="228"/>
      <c r="IJ368" s="228"/>
      <c r="IK368" s="228"/>
      <c r="IL368" s="228"/>
      <c r="IM368" s="228"/>
      <c r="IN368" s="228"/>
      <c r="IO368" s="228"/>
      <c r="IP368" s="228"/>
      <c r="IQ368" s="228"/>
      <c r="IR368" s="228"/>
      <c r="IS368" s="228"/>
      <c r="IT368" s="228"/>
      <c r="IU368" s="228"/>
      <c r="IV368" s="228"/>
      <c r="IW368" s="228"/>
      <c r="IX368" s="228"/>
      <c r="IY368" s="228"/>
      <c r="IZ368" s="228"/>
      <c r="JA368" s="228"/>
      <c r="JB368" s="228"/>
      <c r="JC368" s="228"/>
      <c r="JD368" s="228"/>
      <c r="JE368" s="228"/>
      <c r="JF368" s="228"/>
      <c r="JG368" s="228"/>
      <c r="JH368" s="228"/>
      <c r="JI368" s="228"/>
      <c r="JJ368" s="228"/>
      <c r="JK368" s="228"/>
      <c r="JL368" s="228"/>
      <c r="JM368" s="228"/>
      <c r="JN368" s="228"/>
      <c r="JO368" s="228"/>
      <c r="JP368" s="228"/>
      <c r="JQ368" s="228"/>
      <c r="JR368" s="228"/>
      <c r="JS368" s="228"/>
      <c r="JT368" s="228"/>
      <c r="JU368" s="228"/>
      <c r="JV368" s="228"/>
      <c r="JW368" s="228"/>
      <c r="JX368" s="228"/>
      <c r="JY368" s="228"/>
      <c r="JZ368" s="228"/>
      <c r="KA368" s="228"/>
      <c r="KB368" s="228"/>
      <c r="KC368" s="228"/>
      <c r="KD368" s="228"/>
      <c r="KE368" s="228"/>
      <c r="KF368" s="228"/>
      <c r="KG368" s="228"/>
      <c r="KH368" s="228"/>
      <c r="KI368" s="228"/>
      <c r="KJ368" s="228"/>
      <c r="KK368" s="228"/>
      <c r="KL368" s="228"/>
      <c r="KM368" s="228"/>
      <c r="KN368" s="228"/>
      <c r="KO368" s="228"/>
      <c r="KP368" s="228"/>
      <c r="KQ368" s="228"/>
      <c r="KR368" s="228"/>
      <c r="KS368" s="228"/>
      <c r="KT368" s="228"/>
      <c r="KU368" s="228"/>
      <c r="KV368" s="228"/>
      <c r="KW368" s="479"/>
    </row>
    <row r="369" spans="1:309" s="226" customFormat="1" ht="21" customHeight="1">
      <c r="A369" s="109"/>
      <c r="B369" s="112">
        <v>363</v>
      </c>
      <c r="C369" s="53"/>
      <c r="D369" s="132" t="str">
        <f t="shared" si="37"/>
        <v/>
      </c>
      <c r="E369" s="132" t="str">
        <f t="shared" si="34"/>
        <v/>
      </c>
      <c r="F369" s="132" t="str">
        <f t="shared" si="35"/>
        <v/>
      </c>
      <c r="G369" s="132" t="str">
        <f t="shared" si="36"/>
        <v/>
      </c>
      <c r="H369" s="213" t="str">
        <f t="shared" si="38"/>
        <v/>
      </c>
      <c r="I369" s="227"/>
      <c r="J369" s="227"/>
      <c r="K369" s="227"/>
      <c r="L369" s="227"/>
      <c r="M369" s="227"/>
      <c r="N369" s="227"/>
      <c r="O369" s="227"/>
      <c r="P369" s="227"/>
      <c r="Q369" s="227"/>
      <c r="R369" s="227"/>
      <c r="S369" s="227"/>
      <c r="T369" s="227"/>
      <c r="U369" s="227"/>
      <c r="V369" s="227"/>
      <c r="W369" s="227"/>
      <c r="X369" s="227"/>
      <c r="Y369" s="227"/>
      <c r="Z369" s="227"/>
      <c r="AA369" s="227"/>
      <c r="AB369" s="227"/>
      <c r="AC369" s="227"/>
      <c r="AD369" s="227"/>
      <c r="AE369" s="227"/>
      <c r="AF369" s="227"/>
      <c r="AG369" s="227"/>
      <c r="AH369" s="227"/>
      <c r="AI369" s="227"/>
      <c r="AJ369" s="227"/>
      <c r="AK369" s="227"/>
      <c r="AL369" s="227"/>
      <c r="AM369" s="227"/>
      <c r="AN369" s="227"/>
      <c r="AO369" s="227"/>
      <c r="AP369" s="227"/>
      <c r="AQ369" s="227"/>
      <c r="AR369" s="227"/>
      <c r="AS369" s="227"/>
      <c r="AT369" s="227"/>
      <c r="AU369" s="227"/>
      <c r="AV369" s="227"/>
      <c r="AW369" s="227"/>
      <c r="AX369" s="227"/>
      <c r="AY369" s="227"/>
      <c r="AZ369" s="227"/>
      <c r="BA369" s="227"/>
      <c r="BB369" s="227"/>
      <c r="BC369" s="227"/>
      <c r="BD369" s="227"/>
      <c r="BE369" s="227"/>
      <c r="BF369" s="227"/>
      <c r="BG369" s="227"/>
      <c r="BH369" s="227"/>
      <c r="BI369" s="227"/>
      <c r="BJ369" s="227"/>
      <c r="BK369" s="227"/>
      <c r="BL369" s="227"/>
      <c r="BM369" s="227"/>
      <c r="BN369" s="227"/>
      <c r="BO369" s="227"/>
      <c r="BP369" s="227"/>
      <c r="BQ369" s="227"/>
      <c r="BR369" s="227"/>
      <c r="BS369" s="227"/>
      <c r="BT369" s="227"/>
      <c r="BU369" s="227"/>
      <c r="BV369" s="227"/>
      <c r="BW369" s="227"/>
      <c r="BX369" s="227"/>
      <c r="BY369" s="227"/>
      <c r="BZ369" s="227"/>
      <c r="CA369" s="227"/>
      <c r="CB369" s="227"/>
      <c r="CC369" s="227"/>
      <c r="CD369" s="227"/>
      <c r="CE369" s="227"/>
      <c r="CF369" s="227"/>
      <c r="CG369" s="227"/>
      <c r="CH369" s="227"/>
      <c r="CI369" s="227"/>
      <c r="CJ369" s="227"/>
      <c r="CK369" s="227"/>
      <c r="CL369" s="227"/>
      <c r="CM369" s="227"/>
      <c r="CN369" s="227"/>
      <c r="CO369" s="227"/>
      <c r="CP369" s="227"/>
      <c r="CQ369" s="227"/>
      <c r="CR369" s="227"/>
      <c r="CS369" s="227"/>
      <c r="CT369" s="227"/>
      <c r="CU369" s="227"/>
      <c r="CV369" s="227"/>
      <c r="CW369" s="227"/>
      <c r="CX369" s="227"/>
      <c r="CY369" s="227"/>
      <c r="CZ369" s="227"/>
      <c r="DA369" s="227"/>
      <c r="DB369" s="227"/>
      <c r="DC369" s="227"/>
      <c r="DD369" s="227"/>
      <c r="DE369" s="227"/>
      <c r="DF369" s="227"/>
      <c r="DG369" s="227"/>
      <c r="DH369" s="227"/>
      <c r="DI369" s="227"/>
      <c r="DJ369" s="227"/>
      <c r="DK369" s="227"/>
      <c r="DL369" s="227"/>
      <c r="DM369" s="227"/>
      <c r="DN369" s="227"/>
      <c r="DO369" s="227"/>
      <c r="DP369" s="227"/>
      <c r="DQ369" s="227"/>
      <c r="DR369" s="227"/>
      <c r="DS369" s="227"/>
      <c r="DT369" s="227"/>
      <c r="DU369" s="227"/>
      <c r="DV369" s="227"/>
      <c r="DW369" s="227"/>
      <c r="DX369" s="227"/>
      <c r="DY369" s="227"/>
      <c r="DZ369" s="227"/>
      <c r="EA369" s="227"/>
      <c r="EB369" s="227"/>
      <c r="EC369" s="227"/>
      <c r="ED369" s="227"/>
      <c r="EE369" s="227"/>
      <c r="EF369" s="227"/>
      <c r="EG369" s="227"/>
      <c r="EH369" s="227"/>
      <c r="EI369" s="227"/>
      <c r="EJ369" s="227"/>
      <c r="EK369" s="227"/>
      <c r="EL369" s="227"/>
      <c r="EM369" s="227"/>
      <c r="EN369" s="227"/>
      <c r="EO369" s="227"/>
      <c r="EP369" s="227"/>
      <c r="EQ369" s="227"/>
      <c r="ER369" s="227"/>
      <c r="ES369" s="227"/>
      <c r="ET369" s="227"/>
      <c r="EU369" s="227"/>
      <c r="EV369" s="227"/>
      <c r="EW369" s="227"/>
      <c r="EX369" s="227"/>
      <c r="EY369" s="227"/>
      <c r="EZ369" s="227"/>
      <c r="FA369" s="227"/>
      <c r="FB369" s="227"/>
      <c r="FC369" s="227"/>
      <c r="FD369" s="227"/>
      <c r="FE369" s="227"/>
      <c r="FF369" s="227"/>
      <c r="FG369" s="227"/>
      <c r="FH369" s="227"/>
      <c r="FI369" s="227"/>
      <c r="FJ369" s="227"/>
      <c r="FK369" s="227"/>
      <c r="FL369" s="227"/>
      <c r="FM369" s="227"/>
      <c r="FN369" s="227"/>
      <c r="FO369" s="227"/>
      <c r="FP369" s="227"/>
      <c r="FQ369" s="227"/>
      <c r="FR369" s="227"/>
      <c r="FS369" s="227"/>
      <c r="FT369" s="227"/>
      <c r="FU369" s="227"/>
      <c r="FV369" s="227"/>
      <c r="FW369" s="227"/>
      <c r="FX369" s="227"/>
      <c r="FY369" s="227"/>
      <c r="FZ369" s="227"/>
      <c r="GA369" s="227"/>
      <c r="GB369" s="227"/>
      <c r="GC369" s="227"/>
      <c r="GD369" s="227"/>
      <c r="GE369" s="227"/>
      <c r="GF369" s="227"/>
      <c r="GG369" s="227"/>
      <c r="GH369" s="227"/>
      <c r="GI369" s="227"/>
      <c r="GJ369" s="227"/>
      <c r="GK369" s="227"/>
      <c r="GL369" s="227"/>
      <c r="GM369" s="227"/>
      <c r="GN369" s="227"/>
      <c r="GO369" s="227"/>
      <c r="GP369" s="227"/>
      <c r="GQ369" s="227"/>
      <c r="GR369" s="227"/>
      <c r="GS369" s="227"/>
      <c r="GT369" s="227"/>
      <c r="GU369" s="227"/>
      <c r="GV369" s="227"/>
      <c r="GW369" s="227"/>
      <c r="GX369" s="227"/>
      <c r="GY369" s="227"/>
      <c r="GZ369" s="227"/>
      <c r="HA369" s="227"/>
      <c r="HB369" s="227"/>
      <c r="HC369" s="227"/>
      <c r="HD369" s="227"/>
      <c r="HE369" s="227"/>
      <c r="HF369" s="227"/>
      <c r="HG369" s="227"/>
      <c r="HH369" s="227"/>
      <c r="HI369" s="227"/>
      <c r="HJ369" s="227"/>
      <c r="HK369" s="227"/>
      <c r="HL369" s="227"/>
      <c r="HM369" s="227"/>
      <c r="HN369" s="227"/>
      <c r="HO369" s="227"/>
      <c r="HP369" s="227"/>
      <c r="HQ369" s="227"/>
      <c r="HR369" s="227"/>
      <c r="HS369" s="227"/>
      <c r="HT369" s="227"/>
      <c r="HU369" s="227"/>
      <c r="HV369" s="227"/>
      <c r="HW369" s="227"/>
      <c r="HX369" s="227"/>
      <c r="HY369" s="227"/>
      <c r="HZ369" s="227"/>
      <c r="IA369" s="227"/>
      <c r="IB369" s="227"/>
      <c r="IC369" s="227"/>
      <c r="ID369" s="227"/>
      <c r="IE369" s="227"/>
      <c r="IF369" s="227"/>
      <c r="IG369" s="227"/>
      <c r="IH369" s="227"/>
      <c r="II369" s="227"/>
      <c r="IJ369" s="227"/>
      <c r="IK369" s="227"/>
      <c r="IL369" s="227"/>
      <c r="IM369" s="227"/>
      <c r="IN369" s="227"/>
      <c r="IO369" s="227"/>
      <c r="IP369" s="227"/>
      <c r="IQ369" s="227"/>
      <c r="IR369" s="227"/>
      <c r="IS369" s="227"/>
      <c r="IT369" s="227"/>
      <c r="IU369" s="227"/>
      <c r="IV369" s="227"/>
      <c r="IW369" s="227"/>
      <c r="IX369" s="227"/>
      <c r="IY369" s="227"/>
      <c r="IZ369" s="227"/>
      <c r="JA369" s="227"/>
      <c r="JB369" s="227"/>
      <c r="JC369" s="227"/>
      <c r="JD369" s="227"/>
      <c r="JE369" s="227"/>
      <c r="JF369" s="227"/>
      <c r="JG369" s="227"/>
      <c r="JH369" s="227"/>
      <c r="JI369" s="227"/>
      <c r="JJ369" s="227"/>
      <c r="JK369" s="227"/>
      <c r="JL369" s="227"/>
      <c r="JM369" s="227"/>
      <c r="JN369" s="227"/>
      <c r="JO369" s="227"/>
      <c r="JP369" s="227"/>
      <c r="JQ369" s="227"/>
      <c r="JR369" s="227"/>
      <c r="JS369" s="227"/>
      <c r="JT369" s="227"/>
      <c r="JU369" s="227"/>
      <c r="JV369" s="227"/>
      <c r="JW369" s="227"/>
      <c r="JX369" s="227"/>
      <c r="JY369" s="227"/>
      <c r="JZ369" s="227"/>
      <c r="KA369" s="227"/>
      <c r="KB369" s="227"/>
      <c r="KC369" s="227"/>
      <c r="KD369" s="227"/>
      <c r="KE369" s="227"/>
      <c r="KF369" s="227"/>
      <c r="KG369" s="227"/>
      <c r="KH369" s="227"/>
      <c r="KI369" s="227"/>
      <c r="KJ369" s="227"/>
      <c r="KK369" s="227"/>
      <c r="KL369" s="227"/>
      <c r="KM369" s="227"/>
      <c r="KN369" s="227"/>
      <c r="KO369" s="227"/>
      <c r="KP369" s="227"/>
      <c r="KQ369" s="227"/>
      <c r="KR369" s="227"/>
      <c r="KS369" s="227"/>
      <c r="KT369" s="227"/>
      <c r="KU369" s="227"/>
      <c r="KV369" s="227"/>
      <c r="KW369" s="479"/>
    </row>
    <row r="370" spans="1:309" s="226" customFormat="1" ht="21" customHeight="1" thickBot="1">
      <c r="A370" s="109"/>
      <c r="B370" s="112">
        <v>364</v>
      </c>
      <c r="C370" s="116"/>
      <c r="D370" s="136" t="str">
        <f t="shared" si="37"/>
        <v/>
      </c>
      <c r="E370" s="138" t="str">
        <f t="shared" si="34"/>
        <v/>
      </c>
      <c r="F370" s="138" t="str">
        <f t="shared" si="35"/>
        <v/>
      </c>
      <c r="G370" s="138" t="str">
        <f t="shared" si="36"/>
        <v/>
      </c>
      <c r="H370" s="138" t="str">
        <f t="shared" si="38"/>
        <v/>
      </c>
      <c r="I370" s="228"/>
      <c r="J370" s="228"/>
      <c r="K370" s="228"/>
      <c r="L370" s="228"/>
      <c r="M370" s="228"/>
      <c r="N370" s="228"/>
      <c r="O370" s="228"/>
      <c r="P370" s="228"/>
      <c r="Q370" s="228"/>
      <c r="R370" s="228"/>
      <c r="S370" s="228"/>
      <c r="T370" s="228"/>
      <c r="U370" s="228"/>
      <c r="V370" s="228"/>
      <c r="W370" s="228"/>
      <c r="X370" s="228"/>
      <c r="Y370" s="228"/>
      <c r="Z370" s="228"/>
      <c r="AA370" s="228"/>
      <c r="AB370" s="228"/>
      <c r="AC370" s="228"/>
      <c r="AD370" s="228"/>
      <c r="AE370" s="228"/>
      <c r="AF370" s="228"/>
      <c r="AG370" s="228"/>
      <c r="AH370" s="228"/>
      <c r="AI370" s="228"/>
      <c r="AJ370" s="228"/>
      <c r="AK370" s="228"/>
      <c r="AL370" s="228"/>
      <c r="AM370" s="228"/>
      <c r="AN370" s="228"/>
      <c r="AO370" s="228"/>
      <c r="AP370" s="228"/>
      <c r="AQ370" s="228"/>
      <c r="AR370" s="228"/>
      <c r="AS370" s="228"/>
      <c r="AT370" s="228"/>
      <c r="AU370" s="228"/>
      <c r="AV370" s="228"/>
      <c r="AW370" s="228"/>
      <c r="AX370" s="228"/>
      <c r="AY370" s="228"/>
      <c r="AZ370" s="228"/>
      <c r="BA370" s="228"/>
      <c r="BB370" s="228"/>
      <c r="BC370" s="228"/>
      <c r="BD370" s="228"/>
      <c r="BE370" s="228"/>
      <c r="BF370" s="228"/>
      <c r="BG370" s="228"/>
      <c r="BH370" s="228"/>
      <c r="BI370" s="228"/>
      <c r="BJ370" s="228"/>
      <c r="BK370" s="228"/>
      <c r="BL370" s="228"/>
      <c r="BM370" s="228"/>
      <c r="BN370" s="228"/>
      <c r="BO370" s="228"/>
      <c r="BP370" s="228"/>
      <c r="BQ370" s="228"/>
      <c r="BR370" s="228"/>
      <c r="BS370" s="228"/>
      <c r="BT370" s="228"/>
      <c r="BU370" s="228"/>
      <c r="BV370" s="228"/>
      <c r="BW370" s="228"/>
      <c r="BX370" s="228"/>
      <c r="BY370" s="228"/>
      <c r="BZ370" s="228"/>
      <c r="CA370" s="228"/>
      <c r="CB370" s="228"/>
      <c r="CC370" s="228"/>
      <c r="CD370" s="228"/>
      <c r="CE370" s="228"/>
      <c r="CF370" s="228"/>
      <c r="CG370" s="228"/>
      <c r="CH370" s="228"/>
      <c r="CI370" s="228"/>
      <c r="CJ370" s="228"/>
      <c r="CK370" s="228"/>
      <c r="CL370" s="228"/>
      <c r="CM370" s="228"/>
      <c r="CN370" s="228"/>
      <c r="CO370" s="228"/>
      <c r="CP370" s="228"/>
      <c r="CQ370" s="228"/>
      <c r="CR370" s="228"/>
      <c r="CS370" s="228"/>
      <c r="CT370" s="228"/>
      <c r="CU370" s="228"/>
      <c r="CV370" s="228"/>
      <c r="CW370" s="228"/>
      <c r="CX370" s="228"/>
      <c r="CY370" s="228"/>
      <c r="CZ370" s="228"/>
      <c r="DA370" s="228"/>
      <c r="DB370" s="228"/>
      <c r="DC370" s="228"/>
      <c r="DD370" s="228"/>
      <c r="DE370" s="228"/>
      <c r="DF370" s="228"/>
      <c r="DG370" s="228"/>
      <c r="DH370" s="228"/>
      <c r="DI370" s="228"/>
      <c r="DJ370" s="228"/>
      <c r="DK370" s="228"/>
      <c r="DL370" s="228"/>
      <c r="DM370" s="228"/>
      <c r="DN370" s="228"/>
      <c r="DO370" s="228"/>
      <c r="DP370" s="228"/>
      <c r="DQ370" s="228"/>
      <c r="DR370" s="228"/>
      <c r="DS370" s="228"/>
      <c r="DT370" s="228"/>
      <c r="DU370" s="228"/>
      <c r="DV370" s="228"/>
      <c r="DW370" s="228"/>
      <c r="DX370" s="228"/>
      <c r="DY370" s="228"/>
      <c r="DZ370" s="228"/>
      <c r="EA370" s="228"/>
      <c r="EB370" s="228"/>
      <c r="EC370" s="228"/>
      <c r="ED370" s="228"/>
      <c r="EE370" s="228"/>
      <c r="EF370" s="228"/>
      <c r="EG370" s="228"/>
      <c r="EH370" s="228"/>
      <c r="EI370" s="228"/>
      <c r="EJ370" s="228"/>
      <c r="EK370" s="228"/>
      <c r="EL370" s="228"/>
      <c r="EM370" s="228"/>
      <c r="EN370" s="228"/>
      <c r="EO370" s="228"/>
      <c r="EP370" s="228"/>
      <c r="EQ370" s="228"/>
      <c r="ER370" s="228"/>
      <c r="ES370" s="228"/>
      <c r="ET370" s="228"/>
      <c r="EU370" s="228"/>
      <c r="EV370" s="228"/>
      <c r="EW370" s="228"/>
      <c r="EX370" s="228"/>
      <c r="EY370" s="228"/>
      <c r="EZ370" s="228"/>
      <c r="FA370" s="228"/>
      <c r="FB370" s="228"/>
      <c r="FC370" s="228"/>
      <c r="FD370" s="228"/>
      <c r="FE370" s="228"/>
      <c r="FF370" s="228"/>
      <c r="FG370" s="228"/>
      <c r="FH370" s="228"/>
      <c r="FI370" s="228"/>
      <c r="FJ370" s="228"/>
      <c r="FK370" s="228"/>
      <c r="FL370" s="228"/>
      <c r="FM370" s="228"/>
      <c r="FN370" s="228"/>
      <c r="FO370" s="228"/>
      <c r="FP370" s="228"/>
      <c r="FQ370" s="228"/>
      <c r="FR370" s="228"/>
      <c r="FS370" s="228"/>
      <c r="FT370" s="228"/>
      <c r="FU370" s="228"/>
      <c r="FV370" s="228"/>
      <c r="FW370" s="228"/>
      <c r="FX370" s="228"/>
      <c r="FY370" s="228"/>
      <c r="FZ370" s="228"/>
      <c r="GA370" s="228"/>
      <c r="GB370" s="228"/>
      <c r="GC370" s="228"/>
      <c r="GD370" s="228"/>
      <c r="GE370" s="228"/>
      <c r="GF370" s="228"/>
      <c r="GG370" s="228"/>
      <c r="GH370" s="228"/>
      <c r="GI370" s="228"/>
      <c r="GJ370" s="228"/>
      <c r="GK370" s="228"/>
      <c r="GL370" s="228"/>
      <c r="GM370" s="228"/>
      <c r="GN370" s="228"/>
      <c r="GO370" s="228"/>
      <c r="GP370" s="228"/>
      <c r="GQ370" s="228"/>
      <c r="GR370" s="228"/>
      <c r="GS370" s="228"/>
      <c r="GT370" s="228"/>
      <c r="GU370" s="228"/>
      <c r="GV370" s="228"/>
      <c r="GW370" s="228"/>
      <c r="GX370" s="228"/>
      <c r="GY370" s="228"/>
      <c r="GZ370" s="228"/>
      <c r="HA370" s="228"/>
      <c r="HB370" s="228"/>
      <c r="HC370" s="228"/>
      <c r="HD370" s="228"/>
      <c r="HE370" s="228"/>
      <c r="HF370" s="228"/>
      <c r="HG370" s="228"/>
      <c r="HH370" s="228"/>
      <c r="HI370" s="228"/>
      <c r="HJ370" s="228"/>
      <c r="HK370" s="228"/>
      <c r="HL370" s="228"/>
      <c r="HM370" s="228"/>
      <c r="HN370" s="228"/>
      <c r="HO370" s="228"/>
      <c r="HP370" s="228"/>
      <c r="HQ370" s="228"/>
      <c r="HR370" s="228"/>
      <c r="HS370" s="228"/>
      <c r="HT370" s="228"/>
      <c r="HU370" s="228"/>
      <c r="HV370" s="228"/>
      <c r="HW370" s="228"/>
      <c r="HX370" s="228"/>
      <c r="HY370" s="228"/>
      <c r="HZ370" s="228"/>
      <c r="IA370" s="228"/>
      <c r="IB370" s="228"/>
      <c r="IC370" s="228"/>
      <c r="ID370" s="228"/>
      <c r="IE370" s="228"/>
      <c r="IF370" s="228"/>
      <c r="IG370" s="228"/>
      <c r="IH370" s="228"/>
      <c r="II370" s="228"/>
      <c r="IJ370" s="228"/>
      <c r="IK370" s="228"/>
      <c r="IL370" s="228"/>
      <c r="IM370" s="228"/>
      <c r="IN370" s="228"/>
      <c r="IO370" s="228"/>
      <c r="IP370" s="228"/>
      <c r="IQ370" s="228"/>
      <c r="IR370" s="228"/>
      <c r="IS370" s="228"/>
      <c r="IT370" s="228"/>
      <c r="IU370" s="228"/>
      <c r="IV370" s="228"/>
      <c r="IW370" s="228"/>
      <c r="IX370" s="228"/>
      <c r="IY370" s="228"/>
      <c r="IZ370" s="228"/>
      <c r="JA370" s="228"/>
      <c r="JB370" s="228"/>
      <c r="JC370" s="228"/>
      <c r="JD370" s="228"/>
      <c r="JE370" s="228"/>
      <c r="JF370" s="228"/>
      <c r="JG370" s="228"/>
      <c r="JH370" s="228"/>
      <c r="JI370" s="228"/>
      <c r="JJ370" s="228"/>
      <c r="JK370" s="228"/>
      <c r="JL370" s="228"/>
      <c r="JM370" s="228"/>
      <c r="JN370" s="228"/>
      <c r="JO370" s="228"/>
      <c r="JP370" s="228"/>
      <c r="JQ370" s="228"/>
      <c r="JR370" s="228"/>
      <c r="JS370" s="228"/>
      <c r="JT370" s="228"/>
      <c r="JU370" s="228"/>
      <c r="JV370" s="228"/>
      <c r="JW370" s="228"/>
      <c r="JX370" s="228"/>
      <c r="JY370" s="228"/>
      <c r="JZ370" s="228"/>
      <c r="KA370" s="228"/>
      <c r="KB370" s="228"/>
      <c r="KC370" s="228"/>
      <c r="KD370" s="228"/>
      <c r="KE370" s="228"/>
      <c r="KF370" s="228"/>
      <c r="KG370" s="228"/>
      <c r="KH370" s="228"/>
      <c r="KI370" s="228"/>
      <c r="KJ370" s="228"/>
      <c r="KK370" s="228"/>
      <c r="KL370" s="228"/>
      <c r="KM370" s="228"/>
      <c r="KN370" s="228"/>
      <c r="KO370" s="228"/>
      <c r="KP370" s="228"/>
      <c r="KQ370" s="228"/>
      <c r="KR370" s="228"/>
      <c r="KS370" s="228"/>
      <c r="KT370" s="228"/>
      <c r="KU370" s="228"/>
      <c r="KV370" s="228"/>
      <c r="KW370" s="479"/>
    </row>
    <row r="371" spans="1:309" s="226" customFormat="1" ht="21" customHeight="1">
      <c r="A371" s="109"/>
      <c r="B371" s="112">
        <v>365</v>
      </c>
      <c r="C371" s="53"/>
      <c r="D371" s="132" t="str">
        <f t="shared" si="37"/>
        <v/>
      </c>
      <c r="E371" s="132" t="str">
        <f t="shared" si="34"/>
        <v/>
      </c>
      <c r="F371" s="132" t="str">
        <f t="shared" si="35"/>
        <v/>
      </c>
      <c r="G371" s="132" t="str">
        <f t="shared" si="36"/>
        <v/>
      </c>
      <c r="H371" s="213" t="str">
        <f t="shared" si="38"/>
        <v/>
      </c>
      <c r="I371" s="227"/>
      <c r="J371" s="227"/>
      <c r="K371" s="227"/>
      <c r="L371" s="227"/>
      <c r="M371" s="227"/>
      <c r="N371" s="227"/>
      <c r="O371" s="227"/>
      <c r="P371" s="227"/>
      <c r="Q371" s="227"/>
      <c r="R371" s="227"/>
      <c r="S371" s="227"/>
      <c r="T371" s="227"/>
      <c r="U371" s="227"/>
      <c r="V371" s="227"/>
      <c r="W371" s="227"/>
      <c r="X371" s="227"/>
      <c r="Y371" s="227"/>
      <c r="Z371" s="227"/>
      <c r="AA371" s="227"/>
      <c r="AB371" s="227"/>
      <c r="AC371" s="227"/>
      <c r="AD371" s="227"/>
      <c r="AE371" s="227"/>
      <c r="AF371" s="227"/>
      <c r="AG371" s="227"/>
      <c r="AH371" s="227"/>
      <c r="AI371" s="227"/>
      <c r="AJ371" s="227"/>
      <c r="AK371" s="227"/>
      <c r="AL371" s="227"/>
      <c r="AM371" s="227"/>
      <c r="AN371" s="227"/>
      <c r="AO371" s="227"/>
      <c r="AP371" s="227"/>
      <c r="AQ371" s="227"/>
      <c r="AR371" s="227"/>
      <c r="AS371" s="227"/>
      <c r="AT371" s="227"/>
      <c r="AU371" s="227"/>
      <c r="AV371" s="227"/>
      <c r="AW371" s="227"/>
      <c r="AX371" s="227"/>
      <c r="AY371" s="227"/>
      <c r="AZ371" s="227"/>
      <c r="BA371" s="227"/>
      <c r="BB371" s="227"/>
      <c r="BC371" s="227"/>
      <c r="BD371" s="227"/>
      <c r="BE371" s="227"/>
      <c r="BF371" s="227"/>
      <c r="BG371" s="227"/>
      <c r="BH371" s="227"/>
      <c r="BI371" s="227"/>
      <c r="BJ371" s="227"/>
      <c r="BK371" s="227"/>
      <c r="BL371" s="227"/>
      <c r="BM371" s="227"/>
      <c r="BN371" s="227"/>
      <c r="BO371" s="227"/>
      <c r="BP371" s="227"/>
      <c r="BQ371" s="227"/>
      <c r="BR371" s="227"/>
      <c r="BS371" s="227"/>
      <c r="BT371" s="227"/>
      <c r="BU371" s="227"/>
      <c r="BV371" s="227"/>
      <c r="BW371" s="227"/>
      <c r="BX371" s="227"/>
      <c r="BY371" s="227"/>
      <c r="BZ371" s="227"/>
      <c r="CA371" s="227"/>
      <c r="CB371" s="227"/>
      <c r="CC371" s="227"/>
      <c r="CD371" s="227"/>
      <c r="CE371" s="227"/>
      <c r="CF371" s="227"/>
      <c r="CG371" s="227"/>
      <c r="CH371" s="227"/>
      <c r="CI371" s="227"/>
      <c r="CJ371" s="227"/>
      <c r="CK371" s="227"/>
      <c r="CL371" s="227"/>
      <c r="CM371" s="227"/>
      <c r="CN371" s="227"/>
      <c r="CO371" s="227"/>
      <c r="CP371" s="227"/>
      <c r="CQ371" s="227"/>
      <c r="CR371" s="227"/>
      <c r="CS371" s="227"/>
      <c r="CT371" s="227"/>
      <c r="CU371" s="227"/>
      <c r="CV371" s="227"/>
      <c r="CW371" s="227"/>
      <c r="CX371" s="227"/>
      <c r="CY371" s="227"/>
      <c r="CZ371" s="227"/>
      <c r="DA371" s="227"/>
      <c r="DB371" s="227"/>
      <c r="DC371" s="227"/>
      <c r="DD371" s="227"/>
      <c r="DE371" s="227"/>
      <c r="DF371" s="227"/>
      <c r="DG371" s="227"/>
      <c r="DH371" s="227"/>
      <c r="DI371" s="227"/>
      <c r="DJ371" s="227"/>
      <c r="DK371" s="227"/>
      <c r="DL371" s="227"/>
      <c r="DM371" s="227"/>
      <c r="DN371" s="227"/>
      <c r="DO371" s="227"/>
      <c r="DP371" s="227"/>
      <c r="DQ371" s="227"/>
      <c r="DR371" s="227"/>
      <c r="DS371" s="227"/>
      <c r="DT371" s="227"/>
      <c r="DU371" s="227"/>
      <c r="DV371" s="227"/>
      <c r="DW371" s="227"/>
      <c r="DX371" s="227"/>
      <c r="DY371" s="227"/>
      <c r="DZ371" s="227"/>
      <c r="EA371" s="227"/>
      <c r="EB371" s="227"/>
      <c r="EC371" s="227"/>
      <c r="ED371" s="227"/>
      <c r="EE371" s="227"/>
      <c r="EF371" s="227"/>
      <c r="EG371" s="227"/>
      <c r="EH371" s="227"/>
      <c r="EI371" s="227"/>
      <c r="EJ371" s="227"/>
      <c r="EK371" s="227"/>
      <c r="EL371" s="227"/>
      <c r="EM371" s="227"/>
      <c r="EN371" s="227"/>
      <c r="EO371" s="227"/>
      <c r="EP371" s="227"/>
      <c r="EQ371" s="227"/>
      <c r="ER371" s="227"/>
      <c r="ES371" s="227"/>
      <c r="ET371" s="227"/>
      <c r="EU371" s="227"/>
      <c r="EV371" s="227"/>
      <c r="EW371" s="227"/>
      <c r="EX371" s="227"/>
      <c r="EY371" s="227"/>
      <c r="EZ371" s="227"/>
      <c r="FA371" s="227"/>
      <c r="FB371" s="227"/>
      <c r="FC371" s="227"/>
      <c r="FD371" s="227"/>
      <c r="FE371" s="227"/>
      <c r="FF371" s="227"/>
      <c r="FG371" s="227"/>
      <c r="FH371" s="227"/>
      <c r="FI371" s="227"/>
      <c r="FJ371" s="227"/>
      <c r="FK371" s="227"/>
      <c r="FL371" s="227"/>
      <c r="FM371" s="227"/>
      <c r="FN371" s="227"/>
      <c r="FO371" s="227"/>
      <c r="FP371" s="227"/>
      <c r="FQ371" s="227"/>
      <c r="FR371" s="227"/>
      <c r="FS371" s="227"/>
      <c r="FT371" s="227"/>
      <c r="FU371" s="227"/>
      <c r="FV371" s="227"/>
      <c r="FW371" s="227"/>
      <c r="FX371" s="227"/>
      <c r="FY371" s="227"/>
      <c r="FZ371" s="227"/>
      <c r="GA371" s="227"/>
      <c r="GB371" s="227"/>
      <c r="GC371" s="227"/>
      <c r="GD371" s="227"/>
      <c r="GE371" s="227"/>
      <c r="GF371" s="227"/>
      <c r="GG371" s="227"/>
      <c r="GH371" s="227"/>
      <c r="GI371" s="227"/>
      <c r="GJ371" s="227"/>
      <c r="GK371" s="227"/>
      <c r="GL371" s="227"/>
      <c r="GM371" s="227"/>
      <c r="GN371" s="227"/>
      <c r="GO371" s="227"/>
      <c r="GP371" s="227"/>
      <c r="GQ371" s="227"/>
      <c r="GR371" s="227"/>
      <c r="GS371" s="227"/>
      <c r="GT371" s="227"/>
      <c r="GU371" s="227"/>
      <c r="GV371" s="227"/>
      <c r="GW371" s="227"/>
      <c r="GX371" s="227"/>
      <c r="GY371" s="227"/>
      <c r="GZ371" s="227"/>
      <c r="HA371" s="227"/>
      <c r="HB371" s="227"/>
      <c r="HC371" s="227"/>
      <c r="HD371" s="227"/>
      <c r="HE371" s="227"/>
      <c r="HF371" s="227"/>
      <c r="HG371" s="227"/>
      <c r="HH371" s="227"/>
      <c r="HI371" s="227"/>
      <c r="HJ371" s="227"/>
      <c r="HK371" s="227"/>
      <c r="HL371" s="227"/>
      <c r="HM371" s="227"/>
      <c r="HN371" s="227"/>
      <c r="HO371" s="227"/>
      <c r="HP371" s="227"/>
      <c r="HQ371" s="227"/>
      <c r="HR371" s="227"/>
      <c r="HS371" s="227"/>
      <c r="HT371" s="227"/>
      <c r="HU371" s="227"/>
      <c r="HV371" s="227"/>
      <c r="HW371" s="227"/>
      <c r="HX371" s="227"/>
      <c r="HY371" s="227"/>
      <c r="HZ371" s="227"/>
      <c r="IA371" s="227"/>
      <c r="IB371" s="227"/>
      <c r="IC371" s="227"/>
      <c r="ID371" s="227"/>
      <c r="IE371" s="227"/>
      <c r="IF371" s="227"/>
      <c r="IG371" s="227"/>
      <c r="IH371" s="227"/>
      <c r="II371" s="227"/>
      <c r="IJ371" s="227"/>
      <c r="IK371" s="227"/>
      <c r="IL371" s="227"/>
      <c r="IM371" s="227"/>
      <c r="IN371" s="227"/>
      <c r="IO371" s="227"/>
      <c r="IP371" s="227"/>
      <c r="IQ371" s="227"/>
      <c r="IR371" s="227"/>
      <c r="IS371" s="227"/>
      <c r="IT371" s="227"/>
      <c r="IU371" s="227"/>
      <c r="IV371" s="227"/>
      <c r="IW371" s="227"/>
      <c r="IX371" s="227"/>
      <c r="IY371" s="227"/>
      <c r="IZ371" s="227"/>
      <c r="JA371" s="227"/>
      <c r="JB371" s="227"/>
      <c r="JC371" s="227"/>
      <c r="JD371" s="227"/>
      <c r="JE371" s="227"/>
      <c r="JF371" s="227"/>
      <c r="JG371" s="227"/>
      <c r="JH371" s="227"/>
      <c r="JI371" s="227"/>
      <c r="JJ371" s="227"/>
      <c r="JK371" s="227"/>
      <c r="JL371" s="227"/>
      <c r="JM371" s="227"/>
      <c r="JN371" s="227"/>
      <c r="JO371" s="227"/>
      <c r="JP371" s="227"/>
      <c r="JQ371" s="227"/>
      <c r="JR371" s="227"/>
      <c r="JS371" s="227"/>
      <c r="JT371" s="227"/>
      <c r="JU371" s="227"/>
      <c r="JV371" s="227"/>
      <c r="JW371" s="227"/>
      <c r="JX371" s="227"/>
      <c r="JY371" s="227"/>
      <c r="JZ371" s="227"/>
      <c r="KA371" s="227"/>
      <c r="KB371" s="227"/>
      <c r="KC371" s="227"/>
      <c r="KD371" s="227"/>
      <c r="KE371" s="227"/>
      <c r="KF371" s="227"/>
      <c r="KG371" s="227"/>
      <c r="KH371" s="227"/>
      <c r="KI371" s="227"/>
      <c r="KJ371" s="227"/>
      <c r="KK371" s="227"/>
      <c r="KL371" s="227"/>
      <c r="KM371" s="227"/>
      <c r="KN371" s="227"/>
      <c r="KO371" s="227"/>
      <c r="KP371" s="227"/>
      <c r="KQ371" s="227"/>
      <c r="KR371" s="227"/>
      <c r="KS371" s="227"/>
      <c r="KT371" s="227"/>
      <c r="KU371" s="227"/>
      <c r="KV371" s="227"/>
      <c r="KW371" s="479"/>
    </row>
    <row r="372" spans="1:309" s="226" customFormat="1" ht="21" customHeight="1" thickBot="1">
      <c r="A372" s="109"/>
      <c r="B372" s="112">
        <v>366</v>
      </c>
      <c r="C372" s="116"/>
      <c r="D372" s="136" t="str">
        <f t="shared" si="37"/>
        <v/>
      </c>
      <c r="E372" s="138" t="str">
        <f t="shared" si="34"/>
        <v/>
      </c>
      <c r="F372" s="138" t="str">
        <f t="shared" si="35"/>
        <v/>
      </c>
      <c r="G372" s="138" t="str">
        <f t="shared" si="36"/>
        <v/>
      </c>
      <c r="H372" s="138" t="str">
        <f t="shared" si="38"/>
        <v/>
      </c>
      <c r="I372" s="228"/>
      <c r="J372" s="228"/>
      <c r="K372" s="228"/>
      <c r="L372" s="228"/>
      <c r="M372" s="228"/>
      <c r="N372" s="228"/>
      <c r="O372" s="228"/>
      <c r="P372" s="228"/>
      <c r="Q372" s="228"/>
      <c r="R372" s="228"/>
      <c r="S372" s="228"/>
      <c r="T372" s="228"/>
      <c r="U372" s="228"/>
      <c r="V372" s="228"/>
      <c r="W372" s="228"/>
      <c r="X372" s="228"/>
      <c r="Y372" s="228"/>
      <c r="Z372" s="228"/>
      <c r="AA372" s="228"/>
      <c r="AB372" s="228"/>
      <c r="AC372" s="228"/>
      <c r="AD372" s="228"/>
      <c r="AE372" s="228"/>
      <c r="AF372" s="228"/>
      <c r="AG372" s="228"/>
      <c r="AH372" s="228"/>
      <c r="AI372" s="228"/>
      <c r="AJ372" s="228"/>
      <c r="AK372" s="228"/>
      <c r="AL372" s="228"/>
      <c r="AM372" s="228"/>
      <c r="AN372" s="228"/>
      <c r="AO372" s="228"/>
      <c r="AP372" s="228"/>
      <c r="AQ372" s="228"/>
      <c r="AR372" s="228"/>
      <c r="AS372" s="228"/>
      <c r="AT372" s="228"/>
      <c r="AU372" s="228"/>
      <c r="AV372" s="228"/>
      <c r="AW372" s="228"/>
      <c r="AX372" s="228"/>
      <c r="AY372" s="228"/>
      <c r="AZ372" s="228"/>
      <c r="BA372" s="228"/>
      <c r="BB372" s="228"/>
      <c r="BC372" s="228"/>
      <c r="BD372" s="228"/>
      <c r="BE372" s="228"/>
      <c r="BF372" s="228"/>
      <c r="BG372" s="228"/>
      <c r="BH372" s="228"/>
      <c r="BI372" s="228"/>
      <c r="BJ372" s="228"/>
      <c r="BK372" s="228"/>
      <c r="BL372" s="228"/>
      <c r="BM372" s="228"/>
      <c r="BN372" s="228"/>
      <c r="BO372" s="228"/>
      <c r="BP372" s="228"/>
      <c r="BQ372" s="228"/>
      <c r="BR372" s="228"/>
      <c r="BS372" s="228"/>
      <c r="BT372" s="228"/>
      <c r="BU372" s="228"/>
      <c r="BV372" s="228"/>
      <c r="BW372" s="228"/>
      <c r="BX372" s="228"/>
      <c r="BY372" s="228"/>
      <c r="BZ372" s="228"/>
      <c r="CA372" s="228"/>
      <c r="CB372" s="228"/>
      <c r="CC372" s="228"/>
      <c r="CD372" s="228"/>
      <c r="CE372" s="228"/>
      <c r="CF372" s="228"/>
      <c r="CG372" s="228"/>
      <c r="CH372" s="228"/>
      <c r="CI372" s="228"/>
      <c r="CJ372" s="228"/>
      <c r="CK372" s="228"/>
      <c r="CL372" s="228"/>
      <c r="CM372" s="228"/>
      <c r="CN372" s="228"/>
      <c r="CO372" s="228"/>
      <c r="CP372" s="228"/>
      <c r="CQ372" s="228"/>
      <c r="CR372" s="228"/>
      <c r="CS372" s="228"/>
      <c r="CT372" s="228"/>
      <c r="CU372" s="228"/>
      <c r="CV372" s="228"/>
      <c r="CW372" s="228"/>
      <c r="CX372" s="228"/>
      <c r="CY372" s="228"/>
      <c r="CZ372" s="228"/>
      <c r="DA372" s="228"/>
      <c r="DB372" s="228"/>
      <c r="DC372" s="228"/>
      <c r="DD372" s="228"/>
      <c r="DE372" s="228"/>
      <c r="DF372" s="228"/>
      <c r="DG372" s="228"/>
      <c r="DH372" s="228"/>
      <c r="DI372" s="228"/>
      <c r="DJ372" s="228"/>
      <c r="DK372" s="228"/>
      <c r="DL372" s="228"/>
      <c r="DM372" s="228"/>
      <c r="DN372" s="228"/>
      <c r="DO372" s="228"/>
      <c r="DP372" s="228"/>
      <c r="DQ372" s="228"/>
      <c r="DR372" s="228"/>
      <c r="DS372" s="228"/>
      <c r="DT372" s="228"/>
      <c r="DU372" s="228"/>
      <c r="DV372" s="228"/>
      <c r="DW372" s="228"/>
      <c r="DX372" s="228"/>
      <c r="DY372" s="228"/>
      <c r="DZ372" s="228"/>
      <c r="EA372" s="228"/>
      <c r="EB372" s="228"/>
      <c r="EC372" s="228"/>
      <c r="ED372" s="228"/>
      <c r="EE372" s="228"/>
      <c r="EF372" s="228"/>
      <c r="EG372" s="228"/>
      <c r="EH372" s="228"/>
      <c r="EI372" s="228"/>
      <c r="EJ372" s="228"/>
      <c r="EK372" s="228"/>
      <c r="EL372" s="228"/>
      <c r="EM372" s="228"/>
      <c r="EN372" s="228"/>
      <c r="EO372" s="228"/>
      <c r="EP372" s="228"/>
      <c r="EQ372" s="228"/>
      <c r="ER372" s="228"/>
      <c r="ES372" s="228"/>
      <c r="ET372" s="228"/>
      <c r="EU372" s="228"/>
      <c r="EV372" s="228"/>
      <c r="EW372" s="228"/>
      <c r="EX372" s="228"/>
      <c r="EY372" s="228"/>
      <c r="EZ372" s="228"/>
      <c r="FA372" s="228"/>
      <c r="FB372" s="228"/>
      <c r="FC372" s="228"/>
      <c r="FD372" s="228"/>
      <c r="FE372" s="228"/>
      <c r="FF372" s="228"/>
      <c r="FG372" s="228"/>
      <c r="FH372" s="228"/>
      <c r="FI372" s="228"/>
      <c r="FJ372" s="228"/>
      <c r="FK372" s="228"/>
      <c r="FL372" s="228"/>
      <c r="FM372" s="228"/>
      <c r="FN372" s="228"/>
      <c r="FO372" s="228"/>
      <c r="FP372" s="228"/>
      <c r="FQ372" s="228"/>
      <c r="FR372" s="228"/>
      <c r="FS372" s="228"/>
      <c r="FT372" s="228"/>
      <c r="FU372" s="228"/>
      <c r="FV372" s="228"/>
      <c r="FW372" s="228"/>
      <c r="FX372" s="228"/>
      <c r="FY372" s="228"/>
      <c r="FZ372" s="228"/>
      <c r="GA372" s="228"/>
      <c r="GB372" s="228"/>
      <c r="GC372" s="228"/>
      <c r="GD372" s="228"/>
      <c r="GE372" s="228"/>
      <c r="GF372" s="228"/>
      <c r="GG372" s="228"/>
      <c r="GH372" s="228"/>
      <c r="GI372" s="228"/>
      <c r="GJ372" s="228"/>
      <c r="GK372" s="228"/>
      <c r="GL372" s="228"/>
      <c r="GM372" s="228"/>
      <c r="GN372" s="228"/>
      <c r="GO372" s="228"/>
      <c r="GP372" s="228"/>
      <c r="GQ372" s="228"/>
      <c r="GR372" s="228"/>
      <c r="GS372" s="228"/>
      <c r="GT372" s="228"/>
      <c r="GU372" s="228"/>
      <c r="GV372" s="228"/>
      <c r="GW372" s="228"/>
      <c r="GX372" s="228"/>
      <c r="GY372" s="228"/>
      <c r="GZ372" s="228"/>
      <c r="HA372" s="228"/>
      <c r="HB372" s="228"/>
      <c r="HC372" s="228"/>
      <c r="HD372" s="228"/>
      <c r="HE372" s="228"/>
      <c r="HF372" s="228"/>
      <c r="HG372" s="228"/>
      <c r="HH372" s="228"/>
      <c r="HI372" s="228"/>
      <c r="HJ372" s="228"/>
      <c r="HK372" s="228"/>
      <c r="HL372" s="228"/>
      <c r="HM372" s="228"/>
      <c r="HN372" s="228"/>
      <c r="HO372" s="228"/>
      <c r="HP372" s="228"/>
      <c r="HQ372" s="228"/>
      <c r="HR372" s="228"/>
      <c r="HS372" s="228"/>
      <c r="HT372" s="228"/>
      <c r="HU372" s="228"/>
      <c r="HV372" s="228"/>
      <c r="HW372" s="228"/>
      <c r="HX372" s="228"/>
      <c r="HY372" s="228"/>
      <c r="HZ372" s="228"/>
      <c r="IA372" s="228"/>
      <c r="IB372" s="228"/>
      <c r="IC372" s="228"/>
      <c r="ID372" s="228"/>
      <c r="IE372" s="228"/>
      <c r="IF372" s="228"/>
      <c r="IG372" s="228"/>
      <c r="IH372" s="228"/>
      <c r="II372" s="228"/>
      <c r="IJ372" s="228"/>
      <c r="IK372" s="228"/>
      <c r="IL372" s="228"/>
      <c r="IM372" s="228"/>
      <c r="IN372" s="228"/>
      <c r="IO372" s="228"/>
      <c r="IP372" s="228"/>
      <c r="IQ372" s="228"/>
      <c r="IR372" s="228"/>
      <c r="IS372" s="228"/>
      <c r="IT372" s="228"/>
      <c r="IU372" s="228"/>
      <c r="IV372" s="228"/>
      <c r="IW372" s="228"/>
      <c r="IX372" s="228"/>
      <c r="IY372" s="228"/>
      <c r="IZ372" s="228"/>
      <c r="JA372" s="228"/>
      <c r="JB372" s="228"/>
      <c r="JC372" s="228"/>
      <c r="JD372" s="228"/>
      <c r="JE372" s="228"/>
      <c r="JF372" s="228"/>
      <c r="JG372" s="228"/>
      <c r="JH372" s="228"/>
      <c r="JI372" s="228"/>
      <c r="JJ372" s="228"/>
      <c r="JK372" s="228"/>
      <c r="JL372" s="228"/>
      <c r="JM372" s="228"/>
      <c r="JN372" s="228"/>
      <c r="JO372" s="228"/>
      <c r="JP372" s="228"/>
      <c r="JQ372" s="228"/>
      <c r="JR372" s="228"/>
      <c r="JS372" s="228"/>
      <c r="JT372" s="228"/>
      <c r="JU372" s="228"/>
      <c r="JV372" s="228"/>
      <c r="JW372" s="228"/>
      <c r="JX372" s="228"/>
      <c r="JY372" s="228"/>
      <c r="JZ372" s="228"/>
      <c r="KA372" s="228"/>
      <c r="KB372" s="228"/>
      <c r="KC372" s="228"/>
      <c r="KD372" s="228"/>
      <c r="KE372" s="228"/>
      <c r="KF372" s="228"/>
      <c r="KG372" s="228"/>
      <c r="KH372" s="228"/>
      <c r="KI372" s="228"/>
      <c r="KJ372" s="228"/>
      <c r="KK372" s="228"/>
      <c r="KL372" s="228"/>
      <c r="KM372" s="228"/>
      <c r="KN372" s="228"/>
      <c r="KO372" s="228"/>
      <c r="KP372" s="228"/>
      <c r="KQ372" s="228"/>
      <c r="KR372" s="228"/>
      <c r="KS372" s="228"/>
      <c r="KT372" s="228"/>
      <c r="KU372" s="228"/>
      <c r="KV372" s="228"/>
      <c r="KW372" s="479"/>
    </row>
    <row r="373" spans="1:309" s="226" customFormat="1" ht="21" customHeight="1">
      <c r="A373" s="109"/>
      <c r="B373" s="112">
        <v>367</v>
      </c>
      <c r="C373" s="53"/>
      <c r="D373" s="132" t="str">
        <f t="shared" si="37"/>
        <v/>
      </c>
      <c r="E373" s="132" t="str">
        <f t="shared" si="34"/>
        <v/>
      </c>
      <c r="F373" s="132" t="str">
        <f t="shared" si="35"/>
        <v/>
      </c>
      <c r="G373" s="132" t="str">
        <f t="shared" si="36"/>
        <v/>
      </c>
      <c r="H373" s="213" t="str">
        <f t="shared" si="38"/>
        <v/>
      </c>
      <c r="I373" s="227"/>
      <c r="J373" s="227"/>
      <c r="K373" s="227"/>
      <c r="L373" s="227"/>
      <c r="M373" s="227"/>
      <c r="N373" s="227"/>
      <c r="O373" s="227"/>
      <c r="P373" s="227"/>
      <c r="Q373" s="227"/>
      <c r="R373" s="227"/>
      <c r="S373" s="227"/>
      <c r="T373" s="227"/>
      <c r="U373" s="227"/>
      <c r="V373" s="227"/>
      <c r="W373" s="227"/>
      <c r="X373" s="227"/>
      <c r="Y373" s="227"/>
      <c r="Z373" s="227"/>
      <c r="AA373" s="227"/>
      <c r="AB373" s="227"/>
      <c r="AC373" s="227"/>
      <c r="AD373" s="227"/>
      <c r="AE373" s="227"/>
      <c r="AF373" s="227"/>
      <c r="AG373" s="227"/>
      <c r="AH373" s="227"/>
      <c r="AI373" s="227"/>
      <c r="AJ373" s="227"/>
      <c r="AK373" s="227"/>
      <c r="AL373" s="227"/>
      <c r="AM373" s="227"/>
      <c r="AN373" s="227"/>
      <c r="AO373" s="227"/>
      <c r="AP373" s="227"/>
      <c r="AQ373" s="227"/>
      <c r="AR373" s="227"/>
      <c r="AS373" s="227"/>
      <c r="AT373" s="227"/>
      <c r="AU373" s="227"/>
      <c r="AV373" s="227"/>
      <c r="AW373" s="227"/>
      <c r="AX373" s="227"/>
      <c r="AY373" s="227"/>
      <c r="AZ373" s="227"/>
      <c r="BA373" s="227"/>
      <c r="BB373" s="227"/>
      <c r="BC373" s="227"/>
      <c r="BD373" s="227"/>
      <c r="BE373" s="227"/>
      <c r="BF373" s="227"/>
      <c r="BG373" s="227"/>
      <c r="BH373" s="227"/>
      <c r="BI373" s="227"/>
      <c r="BJ373" s="227"/>
      <c r="BK373" s="227"/>
      <c r="BL373" s="227"/>
      <c r="BM373" s="227"/>
      <c r="BN373" s="227"/>
      <c r="BO373" s="227"/>
      <c r="BP373" s="227"/>
      <c r="BQ373" s="227"/>
      <c r="BR373" s="227"/>
      <c r="BS373" s="227"/>
      <c r="BT373" s="227"/>
      <c r="BU373" s="227"/>
      <c r="BV373" s="227"/>
      <c r="BW373" s="227"/>
      <c r="BX373" s="227"/>
      <c r="BY373" s="227"/>
      <c r="BZ373" s="227"/>
      <c r="CA373" s="227"/>
      <c r="CB373" s="227"/>
      <c r="CC373" s="227"/>
      <c r="CD373" s="227"/>
      <c r="CE373" s="227"/>
      <c r="CF373" s="227"/>
      <c r="CG373" s="227"/>
      <c r="CH373" s="227"/>
      <c r="CI373" s="227"/>
      <c r="CJ373" s="227"/>
      <c r="CK373" s="227"/>
      <c r="CL373" s="227"/>
      <c r="CM373" s="227"/>
      <c r="CN373" s="227"/>
      <c r="CO373" s="227"/>
      <c r="CP373" s="227"/>
      <c r="CQ373" s="227"/>
      <c r="CR373" s="227"/>
      <c r="CS373" s="227"/>
      <c r="CT373" s="227"/>
      <c r="CU373" s="227"/>
      <c r="CV373" s="227"/>
      <c r="CW373" s="227"/>
      <c r="CX373" s="227"/>
      <c r="CY373" s="227"/>
      <c r="CZ373" s="227"/>
      <c r="DA373" s="227"/>
      <c r="DB373" s="227"/>
      <c r="DC373" s="227"/>
      <c r="DD373" s="227"/>
      <c r="DE373" s="227"/>
      <c r="DF373" s="227"/>
      <c r="DG373" s="227"/>
      <c r="DH373" s="227"/>
      <c r="DI373" s="227"/>
      <c r="DJ373" s="227"/>
      <c r="DK373" s="227"/>
      <c r="DL373" s="227"/>
      <c r="DM373" s="227"/>
      <c r="DN373" s="227"/>
      <c r="DO373" s="227"/>
      <c r="DP373" s="227"/>
      <c r="DQ373" s="227"/>
      <c r="DR373" s="227"/>
      <c r="DS373" s="227"/>
      <c r="DT373" s="227"/>
      <c r="DU373" s="227"/>
      <c r="DV373" s="227"/>
      <c r="DW373" s="227"/>
      <c r="DX373" s="227"/>
      <c r="DY373" s="227"/>
      <c r="DZ373" s="227"/>
      <c r="EA373" s="227"/>
      <c r="EB373" s="227"/>
      <c r="EC373" s="227"/>
      <c r="ED373" s="227"/>
      <c r="EE373" s="227"/>
      <c r="EF373" s="227"/>
      <c r="EG373" s="227"/>
      <c r="EH373" s="227"/>
      <c r="EI373" s="227"/>
      <c r="EJ373" s="227"/>
      <c r="EK373" s="227"/>
      <c r="EL373" s="227"/>
      <c r="EM373" s="227"/>
      <c r="EN373" s="227"/>
      <c r="EO373" s="227"/>
      <c r="EP373" s="227"/>
      <c r="EQ373" s="227"/>
      <c r="ER373" s="227"/>
      <c r="ES373" s="227"/>
      <c r="ET373" s="227"/>
      <c r="EU373" s="227"/>
      <c r="EV373" s="227"/>
      <c r="EW373" s="227"/>
      <c r="EX373" s="227"/>
      <c r="EY373" s="227"/>
      <c r="EZ373" s="227"/>
      <c r="FA373" s="227"/>
      <c r="FB373" s="227"/>
      <c r="FC373" s="227"/>
      <c r="FD373" s="227"/>
      <c r="FE373" s="227"/>
      <c r="FF373" s="227"/>
      <c r="FG373" s="227"/>
      <c r="FH373" s="227"/>
      <c r="FI373" s="227"/>
      <c r="FJ373" s="227"/>
      <c r="FK373" s="227"/>
      <c r="FL373" s="227"/>
      <c r="FM373" s="227"/>
      <c r="FN373" s="227"/>
      <c r="FO373" s="227"/>
      <c r="FP373" s="227"/>
      <c r="FQ373" s="227"/>
      <c r="FR373" s="227"/>
      <c r="FS373" s="227"/>
      <c r="FT373" s="227"/>
      <c r="FU373" s="227"/>
      <c r="FV373" s="227"/>
      <c r="FW373" s="227"/>
      <c r="FX373" s="227"/>
      <c r="FY373" s="227"/>
      <c r="FZ373" s="227"/>
      <c r="GA373" s="227"/>
      <c r="GB373" s="227"/>
      <c r="GC373" s="227"/>
      <c r="GD373" s="227"/>
      <c r="GE373" s="227"/>
      <c r="GF373" s="227"/>
      <c r="GG373" s="227"/>
      <c r="GH373" s="227"/>
      <c r="GI373" s="227"/>
      <c r="GJ373" s="227"/>
      <c r="GK373" s="227"/>
      <c r="GL373" s="227"/>
      <c r="GM373" s="227"/>
      <c r="GN373" s="227"/>
      <c r="GO373" s="227"/>
      <c r="GP373" s="227"/>
      <c r="GQ373" s="227"/>
      <c r="GR373" s="227"/>
      <c r="GS373" s="227"/>
      <c r="GT373" s="227"/>
      <c r="GU373" s="227"/>
      <c r="GV373" s="227"/>
      <c r="GW373" s="227"/>
      <c r="GX373" s="227"/>
      <c r="GY373" s="227"/>
      <c r="GZ373" s="227"/>
      <c r="HA373" s="227"/>
      <c r="HB373" s="227"/>
      <c r="HC373" s="227"/>
      <c r="HD373" s="227"/>
      <c r="HE373" s="227"/>
      <c r="HF373" s="227"/>
      <c r="HG373" s="227"/>
      <c r="HH373" s="227"/>
      <c r="HI373" s="227"/>
      <c r="HJ373" s="227"/>
      <c r="HK373" s="227"/>
      <c r="HL373" s="227"/>
      <c r="HM373" s="227"/>
      <c r="HN373" s="227"/>
      <c r="HO373" s="227"/>
      <c r="HP373" s="227"/>
      <c r="HQ373" s="227"/>
      <c r="HR373" s="227"/>
      <c r="HS373" s="227"/>
      <c r="HT373" s="227"/>
      <c r="HU373" s="227"/>
      <c r="HV373" s="227"/>
      <c r="HW373" s="227"/>
      <c r="HX373" s="227"/>
      <c r="HY373" s="227"/>
      <c r="HZ373" s="227"/>
      <c r="IA373" s="227"/>
      <c r="IB373" s="227"/>
      <c r="IC373" s="227"/>
      <c r="ID373" s="227"/>
      <c r="IE373" s="227"/>
      <c r="IF373" s="227"/>
      <c r="IG373" s="227"/>
      <c r="IH373" s="227"/>
      <c r="II373" s="227"/>
      <c r="IJ373" s="227"/>
      <c r="IK373" s="227"/>
      <c r="IL373" s="227"/>
      <c r="IM373" s="227"/>
      <c r="IN373" s="227"/>
      <c r="IO373" s="227"/>
      <c r="IP373" s="227"/>
      <c r="IQ373" s="227"/>
      <c r="IR373" s="227"/>
      <c r="IS373" s="227"/>
      <c r="IT373" s="227"/>
      <c r="IU373" s="227"/>
      <c r="IV373" s="227"/>
      <c r="IW373" s="227"/>
      <c r="IX373" s="227"/>
      <c r="IY373" s="227"/>
      <c r="IZ373" s="227"/>
      <c r="JA373" s="227"/>
      <c r="JB373" s="227"/>
      <c r="JC373" s="227"/>
      <c r="JD373" s="227"/>
      <c r="JE373" s="227"/>
      <c r="JF373" s="227"/>
      <c r="JG373" s="227"/>
      <c r="JH373" s="227"/>
      <c r="JI373" s="227"/>
      <c r="JJ373" s="227"/>
      <c r="JK373" s="227"/>
      <c r="JL373" s="227"/>
      <c r="JM373" s="227"/>
      <c r="JN373" s="227"/>
      <c r="JO373" s="227"/>
      <c r="JP373" s="227"/>
      <c r="JQ373" s="227"/>
      <c r="JR373" s="227"/>
      <c r="JS373" s="227"/>
      <c r="JT373" s="227"/>
      <c r="JU373" s="227"/>
      <c r="JV373" s="227"/>
      <c r="JW373" s="227"/>
      <c r="JX373" s="227"/>
      <c r="JY373" s="227"/>
      <c r="JZ373" s="227"/>
      <c r="KA373" s="227"/>
      <c r="KB373" s="227"/>
      <c r="KC373" s="227"/>
      <c r="KD373" s="227"/>
      <c r="KE373" s="227"/>
      <c r="KF373" s="227"/>
      <c r="KG373" s="227"/>
      <c r="KH373" s="227"/>
      <c r="KI373" s="227"/>
      <c r="KJ373" s="227"/>
      <c r="KK373" s="227"/>
      <c r="KL373" s="227"/>
      <c r="KM373" s="227"/>
      <c r="KN373" s="227"/>
      <c r="KO373" s="227"/>
      <c r="KP373" s="227"/>
      <c r="KQ373" s="227"/>
      <c r="KR373" s="227"/>
      <c r="KS373" s="227"/>
      <c r="KT373" s="227"/>
      <c r="KU373" s="227"/>
      <c r="KV373" s="227"/>
      <c r="KW373" s="479"/>
    </row>
    <row r="374" spans="1:309" s="226" customFormat="1" ht="21" customHeight="1" thickBot="1">
      <c r="A374" s="109"/>
      <c r="B374" s="112">
        <v>368</v>
      </c>
      <c r="C374" s="116"/>
      <c r="D374" s="136" t="str">
        <f t="shared" si="37"/>
        <v/>
      </c>
      <c r="E374" s="138" t="str">
        <f t="shared" si="34"/>
        <v/>
      </c>
      <c r="F374" s="138" t="str">
        <f t="shared" si="35"/>
        <v/>
      </c>
      <c r="G374" s="138" t="str">
        <f t="shared" si="36"/>
        <v/>
      </c>
      <c r="H374" s="138" t="str">
        <f t="shared" si="38"/>
        <v/>
      </c>
      <c r="I374" s="228"/>
      <c r="J374" s="228"/>
      <c r="K374" s="228"/>
      <c r="L374" s="228"/>
      <c r="M374" s="228"/>
      <c r="N374" s="228"/>
      <c r="O374" s="228"/>
      <c r="P374" s="228"/>
      <c r="Q374" s="228"/>
      <c r="R374" s="228"/>
      <c r="S374" s="228"/>
      <c r="T374" s="228"/>
      <c r="U374" s="228"/>
      <c r="V374" s="228"/>
      <c r="W374" s="228"/>
      <c r="X374" s="228"/>
      <c r="Y374" s="228"/>
      <c r="Z374" s="228"/>
      <c r="AA374" s="228"/>
      <c r="AB374" s="228"/>
      <c r="AC374" s="228"/>
      <c r="AD374" s="228"/>
      <c r="AE374" s="228"/>
      <c r="AF374" s="228"/>
      <c r="AG374" s="228"/>
      <c r="AH374" s="228"/>
      <c r="AI374" s="228"/>
      <c r="AJ374" s="228"/>
      <c r="AK374" s="228"/>
      <c r="AL374" s="228"/>
      <c r="AM374" s="228"/>
      <c r="AN374" s="228"/>
      <c r="AO374" s="228"/>
      <c r="AP374" s="228"/>
      <c r="AQ374" s="228"/>
      <c r="AR374" s="228"/>
      <c r="AS374" s="228"/>
      <c r="AT374" s="228"/>
      <c r="AU374" s="228"/>
      <c r="AV374" s="228"/>
      <c r="AW374" s="228"/>
      <c r="AX374" s="228"/>
      <c r="AY374" s="228"/>
      <c r="AZ374" s="228"/>
      <c r="BA374" s="228"/>
      <c r="BB374" s="228"/>
      <c r="BC374" s="228"/>
      <c r="BD374" s="228"/>
      <c r="BE374" s="228"/>
      <c r="BF374" s="228"/>
      <c r="BG374" s="228"/>
      <c r="BH374" s="228"/>
      <c r="BI374" s="228"/>
      <c r="BJ374" s="228"/>
      <c r="BK374" s="228"/>
      <c r="BL374" s="228"/>
      <c r="BM374" s="228"/>
      <c r="BN374" s="228"/>
      <c r="BO374" s="228"/>
      <c r="BP374" s="228"/>
      <c r="BQ374" s="228"/>
      <c r="BR374" s="228"/>
      <c r="BS374" s="228"/>
      <c r="BT374" s="228"/>
      <c r="BU374" s="228"/>
      <c r="BV374" s="228"/>
      <c r="BW374" s="228"/>
      <c r="BX374" s="228"/>
      <c r="BY374" s="228"/>
      <c r="BZ374" s="228"/>
      <c r="CA374" s="228"/>
      <c r="CB374" s="228"/>
      <c r="CC374" s="228"/>
      <c r="CD374" s="228"/>
      <c r="CE374" s="228"/>
      <c r="CF374" s="228"/>
      <c r="CG374" s="228"/>
      <c r="CH374" s="228"/>
      <c r="CI374" s="228"/>
      <c r="CJ374" s="228"/>
      <c r="CK374" s="228"/>
      <c r="CL374" s="228"/>
      <c r="CM374" s="228"/>
      <c r="CN374" s="228"/>
      <c r="CO374" s="228"/>
      <c r="CP374" s="228"/>
      <c r="CQ374" s="228"/>
      <c r="CR374" s="228"/>
      <c r="CS374" s="228"/>
      <c r="CT374" s="228"/>
      <c r="CU374" s="228"/>
      <c r="CV374" s="228"/>
      <c r="CW374" s="228"/>
      <c r="CX374" s="228"/>
      <c r="CY374" s="228"/>
      <c r="CZ374" s="228"/>
      <c r="DA374" s="228"/>
      <c r="DB374" s="228"/>
      <c r="DC374" s="228"/>
      <c r="DD374" s="228"/>
      <c r="DE374" s="228"/>
      <c r="DF374" s="228"/>
      <c r="DG374" s="228"/>
      <c r="DH374" s="228"/>
      <c r="DI374" s="228"/>
      <c r="DJ374" s="228"/>
      <c r="DK374" s="228"/>
      <c r="DL374" s="228"/>
      <c r="DM374" s="228"/>
      <c r="DN374" s="228"/>
      <c r="DO374" s="228"/>
      <c r="DP374" s="228"/>
      <c r="DQ374" s="228"/>
      <c r="DR374" s="228"/>
      <c r="DS374" s="228"/>
      <c r="DT374" s="228"/>
      <c r="DU374" s="228"/>
      <c r="DV374" s="228"/>
      <c r="DW374" s="228"/>
      <c r="DX374" s="228"/>
      <c r="DY374" s="228"/>
      <c r="DZ374" s="228"/>
      <c r="EA374" s="228"/>
      <c r="EB374" s="228"/>
      <c r="EC374" s="228"/>
      <c r="ED374" s="228"/>
      <c r="EE374" s="228"/>
      <c r="EF374" s="228"/>
      <c r="EG374" s="228"/>
      <c r="EH374" s="228"/>
      <c r="EI374" s="228"/>
      <c r="EJ374" s="228"/>
      <c r="EK374" s="228"/>
      <c r="EL374" s="228"/>
      <c r="EM374" s="228"/>
      <c r="EN374" s="228"/>
      <c r="EO374" s="228"/>
      <c r="EP374" s="228"/>
      <c r="EQ374" s="228"/>
      <c r="ER374" s="228"/>
      <c r="ES374" s="228"/>
      <c r="ET374" s="228"/>
      <c r="EU374" s="228"/>
      <c r="EV374" s="228"/>
      <c r="EW374" s="228"/>
      <c r="EX374" s="228"/>
      <c r="EY374" s="228"/>
      <c r="EZ374" s="228"/>
      <c r="FA374" s="228"/>
      <c r="FB374" s="228"/>
      <c r="FC374" s="228"/>
      <c r="FD374" s="228"/>
      <c r="FE374" s="228"/>
      <c r="FF374" s="228"/>
      <c r="FG374" s="228"/>
      <c r="FH374" s="228"/>
      <c r="FI374" s="228"/>
      <c r="FJ374" s="228"/>
      <c r="FK374" s="228"/>
      <c r="FL374" s="228"/>
      <c r="FM374" s="228"/>
      <c r="FN374" s="228"/>
      <c r="FO374" s="228"/>
      <c r="FP374" s="228"/>
      <c r="FQ374" s="228"/>
      <c r="FR374" s="228"/>
      <c r="FS374" s="228"/>
      <c r="FT374" s="228"/>
      <c r="FU374" s="228"/>
      <c r="FV374" s="228"/>
      <c r="FW374" s="228"/>
      <c r="FX374" s="228"/>
      <c r="FY374" s="228"/>
      <c r="FZ374" s="228"/>
      <c r="GA374" s="228"/>
      <c r="GB374" s="228"/>
      <c r="GC374" s="228"/>
      <c r="GD374" s="228"/>
      <c r="GE374" s="228"/>
      <c r="GF374" s="228"/>
      <c r="GG374" s="228"/>
      <c r="GH374" s="228"/>
      <c r="GI374" s="228"/>
      <c r="GJ374" s="228"/>
      <c r="GK374" s="228"/>
      <c r="GL374" s="228"/>
      <c r="GM374" s="228"/>
      <c r="GN374" s="228"/>
      <c r="GO374" s="228"/>
      <c r="GP374" s="228"/>
      <c r="GQ374" s="228"/>
      <c r="GR374" s="228"/>
      <c r="GS374" s="228"/>
      <c r="GT374" s="228"/>
      <c r="GU374" s="228"/>
      <c r="GV374" s="228"/>
      <c r="GW374" s="228"/>
      <c r="GX374" s="228"/>
      <c r="GY374" s="228"/>
      <c r="GZ374" s="228"/>
      <c r="HA374" s="228"/>
      <c r="HB374" s="228"/>
      <c r="HC374" s="228"/>
      <c r="HD374" s="228"/>
      <c r="HE374" s="228"/>
      <c r="HF374" s="228"/>
      <c r="HG374" s="228"/>
      <c r="HH374" s="228"/>
      <c r="HI374" s="228"/>
      <c r="HJ374" s="228"/>
      <c r="HK374" s="228"/>
      <c r="HL374" s="228"/>
      <c r="HM374" s="228"/>
      <c r="HN374" s="228"/>
      <c r="HO374" s="228"/>
      <c r="HP374" s="228"/>
      <c r="HQ374" s="228"/>
      <c r="HR374" s="228"/>
      <c r="HS374" s="228"/>
      <c r="HT374" s="228"/>
      <c r="HU374" s="228"/>
      <c r="HV374" s="228"/>
      <c r="HW374" s="228"/>
      <c r="HX374" s="228"/>
      <c r="HY374" s="228"/>
      <c r="HZ374" s="228"/>
      <c r="IA374" s="228"/>
      <c r="IB374" s="228"/>
      <c r="IC374" s="228"/>
      <c r="ID374" s="228"/>
      <c r="IE374" s="228"/>
      <c r="IF374" s="228"/>
      <c r="IG374" s="228"/>
      <c r="IH374" s="228"/>
      <c r="II374" s="228"/>
      <c r="IJ374" s="228"/>
      <c r="IK374" s="228"/>
      <c r="IL374" s="228"/>
      <c r="IM374" s="228"/>
      <c r="IN374" s="228"/>
      <c r="IO374" s="228"/>
      <c r="IP374" s="228"/>
      <c r="IQ374" s="228"/>
      <c r="IR374" s="228"/>
      <c r="IS374" s="228"/>
      <c r="IT374" s="228"/>
      <c r="IU374" s="228"/>
      <c r="IV374" s="228"/>
      <c r="IW374" s="228"/>
      <c r="IX374" s="228"/>
      <c r="IY374" s="228"/>
      <c r="IZ374" s="228"/>
      <c r="JA374" s="228"/>
      <c r="JB374" s="228"/>
      <c r="JC374" s="228"/>
      <c r="JD374" s="228"/>
      <c r="JE374" s="228"/>
      <c r="JF374" s="228"/>
      <c r="JG374" s="228"/>
      <c r="JH374" s="228"/>
      <c r="JI374" s="228"/>
      <c r="JJ374" s="228"/>
      <c r="JK374" s="228"/>
      <c r="JL374" s="228"/>
      <c r="JM374" s="228"/>
      <c r="JN374" s="228"/>
      <c r="JO374" s="228"/>
      <c r="JP374" s="228"/>
      <c r="JQ374" s="228"/>
      <c r="JR374" s="228"/>
      <c r="JS374" s="228"/>
      <c r="JT374" s="228"/>
      <c r="JU374" s="228"/>
      <c r="JV374" s="228"/>
      <c r="JW374" s="228"/>
      <c r="JX374" s="228"/>
      <c r="JY374" s="228"/>
      <c r="JZ374" s="228"/>
      <c r="KA374" s="228"/>
      <c r="KB374" s="228"/>
      <c r="KC374" s="228"/>
      <c r="KD374" s="228"/>
      <c r="KE374" s="228"/>
      <c r="KF374" s="228"/>
      <c r="KG374" s="228"/>
      <c r="KH374" s="228"/>
      <c r="KI374" s="228"/>
      <c r="KJ374" s="228"/>
      <c r="KK374" s="228"/>
      <c r="KL374" s="228"/>
      <c r="KM374" s="228"/>
      <c r="KN374" s="228"/>
      <c r="KO374" s="228"/>
      <c r="KP374" s="228"/>
      <c r="KQ374" s="228"/>
      <c r="KR374" s="228"/>
      <c r="KS374" s="228"/>
      <c r="KT374" s="228"/>
      <c r="KU374" s="228"/>
      <c r="KV374" s="228"/>
      <c r="KW374" s="479"/>
    </row>
    <row r="375" spans="1:309" s="226" customFormat="1" ht="21" customHeight="1">
      <c r="A375" s="109"/>
      <c r="B375" s="112">
        <v>369</v>
      </c>
      <c r="C375" s="53"/>
      <c r="D375" s="132" t="str">
        <f t="shared" si="37"/>
        <v/>
      </c>
      <c r="E375" s="132" t="str">
        <f t="shared" si="34"/>
        <v/>
      </c>
      <c r="F375" s="132" t="str">
        <f t="shared" si="35"/>
        <v/>
      </c>
      <c r="G375" s="132" t="str">
        <f t="shared" si="36"/>
        <v/>
      </c>
      <c r="H375" s="213" t="str">
        <f t="shared" si="38"/>
        <v/>
      </c>
      <c r="I375" s="227"/>
      <c r="J375" s="227"/>
      <c r="K375" s="227"/>
      <c r="L375" s="227"/>
      <c r="M375" s="227"/>
      <c r="N375" s="227"/>
      <c r="O375" s="227"/>
      <c r="P375" s="227"/>
      <c r="Q375" s="227"/>
      <c r="R375" s="227"/>
      <c r="S375" s="227"/>
      <c r="T375" s="227"/>
      <c r="U375" s="227"/>
      <c r="V375" s="227"/>
      <c r="W375" s="227"/>
      <c r="X375" s="227"/>
      <c r="Y375" s="227"/>
      <c r="Z375" s="227"/>
      <c r="AA375" s="227"/>
      <c r="AB375" s="227"/>
      <c r="AC375" s="227"/>
      <c r="AD375" s="227"/>
      <c r="AE375" s="227"/>
      <c r="AF375" s="227"/>
      <c r="AG375" s="227"/>
      <c r="AH375" s="227"/>
      <c r="AI375" s="227"/>
      <c r="AJ375" s="227"/>
      <c r="AK375" s="227"/>
      <c r="AL375" s="227"/>
      <c r="AM375" s="227"/>
      <c r="AN375" s="227"/>
      <c r="AO375" s="227"/>
      <c r="AP375" s="227"/>
      <c r="AQ375" s="227"/>
      <c r="AR375" s="227"/>
      <c r="AS375" s="227"/>
      <c r="AT375" s="227"/>
      <c r="AU375" s="227"/>
      <c r="AV375" s="227"/>
      <c r="AW375" s="227"/>
      <c r="AX375" s="227"/>
      <c r="AY375" s="227"/>
      <c r="AZ375" s="227"/>
      <c r="BA375" s="227"/>
      <c r="BB375" s="227"/>
      <c r="BC375" s="227"/>
      <c r="BD375" s="227"/>
      <c r="BE375" s="227"/>
      <c r="BF375" s="227"/>
      <c r="BG375" s="227"/>
      <c r="BH375" s="227"/>
      <c r="BI375" s="227"/>
      <c r="BJ375" s="227"/>
      <c r="BK375" s="227"/>
      <c r="BL375" s="227"/>
      <c r="BM375" s="227"/>
      <c r="BN375" s="227"/>
      <c r="BO375" s="227"/>
      <c r="BP375" s="227"/>
      <c r="BQ375" s="227"/>
      <c r="BR375" s="227"/>
      <c r="BS375" s="227"/>
      <c r="BT375" s="227"/>
      <c r="BU375" s="227"/>
      <c r="BV375" s="227"/>
      <c r="BW375" s="227"/>
      <c r="BX375" s="227"/>
      <c r="BY375" s="227"/>
      <c r="BZ375" s="227"/>
      <c r="CA375" s="227"/>
      <c r="CB375" s="227"/>
      <c r="CC375" s="227"/>
      <c r="CD375" s="227"/>
      <c r="CE375" s="227"/>
      <c r="CF375" s="227"/>
      <c r="CG375" s="227"/>
      <c r="CH375" s="227"/>
      <c r="CI375" s="227"/>
      <c r="CJ375" s="227"/>
      <c r="CK375" s="227"/>
      <c r="CL375" s="227"/>
      <c r="CM375" s="227"/>
      <c r="CN375" s="227"/>
      <c r="CO375" s="227"/>
      <c r="CP375" s="227"/>
      <c r="CQ375" s="227"/>
      <c r="CR375" s="227"/>
      <c r="CS375" s="227"/>
      <c r="CT375" s="227"/>
      <c r="CU375" s="227"/>
      <c r="CV375" s="227"/>
      <c r="CW375" s="227"/>
      <c r="CX375" s="227"/>
      <c r="CY375" s="227"/>
      <c r="CZ375" s="227"/>
      <c r="DA375" s="227"/>
      <c r="DB375" s="227"/>
      <c r="DC375" s="227"/>
      <c r="DD375" s="227"/>
      <c r="DE375" s="227"/>
      <c r="DF375" s="227"/>
      <c r="DG375" s="227"/>
      <c r="DH375" s="227"/>
      <c r="DI375" s="227"/>
      <c r="DJ375" s="227"/>
      <c r="DK375" s="227"/>
      <c r="DL375" s="227"/>
      <c r="DM375" s="227"/>
      <c r="DN375" s="227"/>
      <c r="DO375" s="227"/>
      <c r="DP375" s="227"/>
      <c r="DQ375" s="227"/>
      <c r="DR375" s="227"/>
      <c r="DS375" s="227"/>
      <c r="DT375" s="227"/>
      <c r="DU375" s="227"/>
      <c r="DV375" s="227"/>
      <c r="DW375" s="227"/>
      <c r="DX375" s="227"/>
      <c r="DY375" s="227"/>
      <c r="DZ375" s="227"/>
      <c r="EA375" s="227"/>
      <c r="EB375" s="227"/>
      <c r="EC375" s="227"/>
      <c r="ED375" s="227"/>
      <c r="EE375" s="227"/>
      <c r="EF375" s="227"/>
      <c r="EG375" s="227"/>
      <c r="EH375" s="227"/>
      <c r="EI375" s="227"/>
      <c r="EJ375" s="227"/>
      <c r="EK375" s="227"/>
      <c r="EL375" s="227"/>
      <c r="EM375" s="227"/>
      <c r="EN375" s="227"/>
      <c r="EO375" s="227"/>
      <c r="EP375" s="227"/>
      <c r="EQ375" s="227"/>
      <c r="ER375" s="227"/>
      <c r="ES375" s="227"/>
      <c r="ET375" s="227"/>
      <c r="EU375" s="227"/>
      <c r="EV375" s="227"/>
      <c r="EW375" s="227"/>
      <c r="EX375" s="227"/>
      <c r="EY375" s="227"/>
      <c r="EZ375" s="227"/>
      <c r="FA375" s="227"/>
      <c r="FB375" s="227"/>
      <c r="FC375" s="227"/>
      <c r="FD375" s="227"/>
      <c r="FE375" s="227"/>
      <c r="FF375" s="227"/>
      <c r="FG375" s="227"/>
      <c r="FH375" s="227"/>
      <c r="FI375" s="227"/>
      <c r="FJ375" s="227"/>
      <c r="FK375" s="227"/>
      <c r="FL375" s="227"/>
      <c r="FM375" s="227"/>
      <c r="FN375" s="227"/>
      <c r="FO375" s="227"/>
      <c r="FP375" s="227"/>
      <c r="FQ375" s="227"/>
      <c r="FR375" s="227"/>
      <c r="FS375" s="227"/>
      <c r="FT375" s="227"/>
      <c r="FU375" s="227"/>
      <c r="FV375" s="227"/>
      <c r="FW375" s="227"/>
      <c r="FX375" s="227"/>
      <c r="FY375" s="227"/>
      <c r="FZ375" s="227"/>
      <c r="GA375" s="227"/>
      <c r="GB375" s="227"/>
      <c r="GC375" s="227"/>
      <c r="GD375" s="227"/>
      <c r="GE375" s="227"/>
      <c r="GF375" s="227"/>
      <c r="GG375" s="227"/>
      <c r="GH375" s="227"/>
      <c r="GI375" s="227"/>
      <c r="GJ375" s="227"/>
      <c r="GK375" s="227"/>
      <c r="GL375" s="227"/>
      <c r="GM375" s="227"/>
      <c r="GN375" s="227"/>
      <c r="GO375" s="227"/>
      <c r="GP375" s="227"/>
      <c r="GQ375" s="227"/>
      <c r="GR375" s="227"/>
      <c r="GS375" s="227"/>
      <c r="GT375" s="227"/>
      <c r="GU375" s="227"/>
      <c r="GV375" s="227"/>
      <c r="GW375" s="227"/>
      <c r="GX375" s="227"/>
      <c r="GY375" s="227"/>
      <c r="GZ375" s="227"/>
      <c r="HA375" s="227"/>
      <c r="HB375" s="227"/>
      <c r="HC375" s="227"/>
      <c r="HD375" s="227"/>
      <c r="HE375" s="227"/>
      <c r="HF375" s="227"/>
      <c r="HG375" s="227"/>
      <c r="HH375" s="227"/>
      <c r="HI375" s="227"/>
      <c r="HJ375" s="227"/>
      <c r="HK375" s="227"/>
      <c r="HL375" s="227"/>
      <c r="HM375" s="227"/>
      <c r="HN375" s="227"/>
      <c r="HO375" s="227"/>
      <c r="HP375" s="227"/>
      <c r="HQ375" s="227"/>
      <c r="HR375" s="227"/>
      <c r="HS375" s="227"/>
      <c r="HT375" s="227"/>
      <c r="HU375" s="227"/>
      <c r="HV375" s="227"/>
      <c r="HW375" s="227"/>
      <c r="HX375" s="227"/>
      <c r="HY375" s="227"/>
      <c r="HZ375" s="227"/>
      <c r="IA375" s="227"/>
      <c r="IB375" s="227"/>
      <c r="IC375" s="227"/>
      <c r="ID375" s="227"/>
      <c r="IE375" s="227"/>
      <c r="IF375" s="227"/>
      <c r="IG375" s="227"/>
      <c r="IH375" s="227"/>
      <c r="II375" s="227"/>
      <c r="IJ375" s="227"/>
      <c r="IK375" s="227"/>
      <c r="IL375" s="227"/>
      <c r="IM375" s="227"/>
      <c r="IN375" s="227"/>
      <c r="IO375" s="227"/>
      <c r="IP375" s="227"/>
      <c r="IQ375" s="227"/>
      <c r="IR375" s="227"/>
      <c r="IS375" s="227"/>
      <c r="IT375" s="227"/>
      <c r="IU375" s="227"/>
      <c r="IV375" s="227"/>
      <c r="IW375" s="227"/>
      <c r="IX375" s="227"/>
      <c r="IY375" s="227"/>
      <c r="IZ375" s="227"/>
      <c r="JA375" s="227"/>
      <c r="JB375" s="227"/>
      <c r="JC375" s="227"/>
      <c r="JD375" s="227"/>
      <c r="JE375" s="227"/>
      <c r="JF375" s="227"/>
      <c r="JG375" s="227"/>
      <c r="JH375" s="227"/>
      <c r="JI375" s="227"/>
      <c r="JJ375" s="227"/>
      <c r="JK375" s="227"/>
      <c r="JL375" s="227"/>
      <c r="JM375" s="227"/>
      <c r="JN375" s="227"/>
      <c r="JO375" s="227"/>
      <c r="JP375" s="227"/>
      <c r="JQ375" s="227"/>
      <c r="JR375" s="227"/>
      <c r="JS375" s="227"/>
      <c r="JT375" s="227"/>
      <c r="JU375" s="227"/>
      <c r="JV375" s="227"/>
      <c r="JW375" s="227"/>
      <c r="JX375" s="227"/>
      <c r="JY375" s="227"/>
      <c r="JZ375" s="227"/>
      <c r="KA375" s="227"/>
      <c r="KB375" s="227"/>
      <c r="KC375" s="227"/>
      <c r="KD375" s="227"/>
      <c r="KE375" s="227"/>
      <c r="KF375" s="227"/>
      <c r="KG375" s="227"/>
      <c r="KH375" s="227"/>
      <c r="KI375" s="227"/>
      <c r="KJ375" s="227"/>
      <c r="KK375" s="227"/>
      <c r="KL375" s="227"/>
      <c r="KM375" s="227"/>
      <c r="KN375" s="227"/>
      <c r="KO375" s="227"/>
      <c r="KP375" s="227"/>
      <c r="KQ375" s="227"/>
      <c r="KR375" s="227"/>
      <c r="KS375" s="227"/>
      <c r="KT375" s="227"/>
      <c r="KU375" s="227"/>
      <c r="KV375" s="227"/>
      <c r="KW375" s="479"/>
    </row>
    <row r="376" spans="1:309" s="226" customFormat="1" ht="21" customHeight="1" thickBot="1">
      <c r="A376" s="109"/>
      <c r="B376" s="112">
        <v>370</v>
      </c>
      <c r="C376" s="116"/>
      <c r="D376" s="136" t="str">
        <f t="shared" si="37"/>
        <v/>
      </c>
      <c r="E376" s="138" t="str">
        <f t="shared" si="34"/>
        <v/>
      </c>
      <c r="F376" s="138" t="str">
        <f t="shared" si="35"/>
        <v/>
      </c>
      <c r="G376" s="138" t="str">
        <f t="shared" si="36"/>
        <v/>
      </c>
      <c r="H376" s="138" t="str">
        <f t="shared" si="38"/>
        <v/>
      </c>
      <c r="I376" s="228"/>
      <c r="J376" s="228"/>
      <c r="K376" s="228"/>
      <c r="L376" s="228"/>
      <c r="M376" s="228"/>
      <c r="N376" s="228"/>
      <c r="O376" s="228"/>
      <c r="P376" s="228"/>
      <c r="Q376" s="228"/>
      <c r="R376" s="228"/>
      <c r="S376" s="228"/>
      <c r="T376" s="228"/>
      <c r="U376" s="228"/>
      <c r="V376" s="228"/>
      <c r="W376" s="228"/>
      <c r="X376" s="228"/>
      <c r="Y376" s="228"/>
      <c r="Z376" s="228"/>
      <c r="AA376" s="228"/>
      <c r="AB376" s="228"/>
      <c r="AC376" s="228"/>
      <c r="AD376" s="228"/>
      <c r="AE376" s="228"/>
      <c r="AF376" s="228"/>
      <c r="AG376" s="228"/>
      <c r="AH376" s="228"/>
      <c r="AI376" s="228"/>
      <c r="AJ376" s="228"/>
      <c r="AK376" s="228"/>
      <c r="AL376" s="228"/>
      <c r="AM376" s="228"/>
      <c r="AN376" s="228"/>
      <c r="AO376" s="228"/>
      <c r="AP376" s="228"/>
      <c r="AQ376" s="228"/>
      <c r="AR376" s="228"/>
      <c r="AS376" s="228"/>
      <c r="AT376" s="228"/>
      <c r="AU376" s="228"/>
      <c r="AV376" s="228"/>
      <c r="AW376" s="228"/>
      <c r="AX376" s="228"/>
      <c r="AY376" s="228"/>
      <c r="AZ376" s="228"/>
      <c r="BA376" s="228"/>
      <c r="BB376" s="228"/>
      <c r="BC376" s="228"/>
      <c r="BD376" s="228"/>
      <c r="BE376" s="228"/>
      <c r="BF376" s="228"/>
      <c r="BG376" s="228"/>
      <c r="BH376" s="228"/>
      <c r="BI376" s="228"/>
      <c r="BJ376" s="228"/>
      <c r="BK376" s="228"/>
      <c r="BL376" s="228"/>
      <c r="BM376" s="228"/>
      <c r="BN376" s="228"/>
      <c r="BO376" s="228"/>
      <c r="BP376" s="228"/>
      <c r="BQ376" s="228"/>
      <c r="BR376" s="228"/>
      <c r="BS376" s="228"/>
      <c r="BT376" s="228"/>
      <c r="BU376" s="228"/>
      <c r="BV376" s="228"/>
      <c r="BW376" s="228"/>
      <c r="BX376" s="228"/>
      <c r="BY376" s="228"/>
      <c r="BZ376" s="228"/>
      <c r="CA376" s="228"/>
      <c r="CB376" s="228"/>
      <c r="CC376" s="228"/>
      <c r="CD376" s="228"/>
      <c r="CE376" s="228"/>
      <c r="CF376" s="228"/>
      <c r="CG376" s="228"/>
      <c r="CH376" s="228"/>
      <c r="CI376" s="228"/>
      <c r="CJ376" s="228"/>
      <c r="CK376" s="228"/>
      <c r="CL376" s="228"/>
      <c r="CM376" s="228"/>
      <c r="CN376" s="228"/>
      <c r="CO376" s="228"/>
      <c r="CP376" s="228"/>
      <c r="CQ376" s="228"/>
      <c r="CR376" s="228"/>
      <c r="CS376" s="228"/>
      <c r="CT376" s="228"/>
      <c r="CU376" s="228"/>
      <c r="CV376" s="228"/>
      <c r="CW376" s="228"/>
      <c r="CX376" s="228"/>
      <c r="CY376" s="228"/>
      <c r="CZ376" s="228"/>
      <c r="DA376" s="228"/>
      <c r="DB376" s="228"/>
      <c r="DC376" s="228"/>
      <c r="DD376" s="228"/>
      <c r="DE376" s="228"/>
      <c r="DF376" s="228"/>
      <c r="DG376" s="228"/>
      <c r="DH376" s="228"/>
      <c r="DI376" s="228"/>
      <c r="DJ376" s="228"/>
      <c r="DK376" s="228"/>
      <c r="DL376" s="228"/>
      <c r="DM376" s="228"/>
      <c r="DN376" s="228"/>
      <c r="DO376" s="228"/>
      <c r="DP376" s="228"/>
      <c r="DQ376" s="228"/>
      <c r="DR376" s="228"/>
      <c r="DS376" s="228"/>
      <c r="DT376" s="228"/>
      <c r="DU376" s="228"/>
      <c r="DV376" s="228"/>
      <c r="DW376" s="228"/>
      <c r="DX376" s="228"/>
      <c r="DY376" s="228"/>
      <c r="DZ376" s="228"/>
      <c r="EA376" s="228"/>
      <c r="EB376" s="228"/>
      <c r="EC376" s="228"/>
      <c r="ED376" s="228"/>
      <c r="EE376" s="228"/>
      <c r="EF376" s="228"/>
      <c r="EG376" s="228"/>
      <c r="EH376" s="228"/>
      <c r="EI376" s="228"/>
      <c r="EJ376" s="228"/>
      <c r="EK376" s="228"/>
      <c r="EL376" s="228"/>
      <c r="EM376" s="228"/>
      <c r="EN376" s="228"/>
      <c r="EO376" s="228"/>
      <c r="EP376" s="228"/>
      <c r="EQ376" s="228"/>
      <c r="ER376" s="228"/>
      <c r="ES376" s="228"/>
      <c r="ET376" s="228"/>
      <c r="EU376" s="228"/>
      <c r="EV376" s="228"/>
      <c r="EW376" s="228"/>
      <c r="EX376" s="228"/>
      <c r="EY376" s="228"/>
      <c r="EZ376" s="228"/>
      <c r="FA376" s="228"/>
      <c r="FB376" s="228"/>
      <c r="FC376" s="228"/>
      <c r="FD376" s="228"/>
      <c r="FE376" s="228"/>
      <c r="FF376" s="228"/>
      <c r="FG376" s="228"/>
      <c r="FH376" s="228"/>
      <c r="FI376" s="228"/>
      <c r="FJ376" s="228"/>
      <c r="FK376" s="228"/>
      <c r="FL376" s="228"/>
      <c r="FM376" s="228"/>
      <c r="FN376" s="228"/>
      <c r="FO376" s="228"/>
      <c r="FP376" s="228"/>
      <c r="FQ376" s="228"/>
      <c r="FR376" s="228"/>
      <c r="FS376" s="228"/>
      <c r="FT376" s="228"/>
      <c r="FU376" s="228"/>
      <c r="FV376" s="228"/>
      <c r="FW376" s="228"/>
      <c r="FX376" s="228"/>
      <c r="FY376" s="228"/>
      <c r="FZ376" s="228"/>
      <c r="GA376" s="228"/>
      <c r="GB376" s="228"/>
      <c r="GC376" s="228"/>
      <c r="GD376" s="228"/>
      <c r="GE376" s="228"/>
      <c r="GF376" s="228"/>
      <c r="GG376" s="228"/>
      <c r="GH376" s="228"/>
      <c r="GI376" s="228"/>
      <c r="GJ376" s="228"/>
      <c r="GK376" s="228"/>
      <c r="GL376" s="228"/>
      <c r="GM376" s="228"/>
      <c r="GN376" s="228"/>
      <c r="GO376" s="228"/>
      <c r="GP376" s="228"/>
      <c r="GQ376" s="228"/>
      <c r="GR376" s="228"/>
      <c r="GS376" s="228"/>
      <c r="GT376" s="228"/>
      <c r="GU376" s="228"/>
      <c r="GV376" s="228"/>
      <c r="GW376" s="228"/>
      <c r="GX376" s="228"/>
      <c r="GY376" s="228"/>
      <c r="GZ376" s="228"/>
      <c r="HA376" s="228"/>
      <c r="HB376" s="228"/>
      <c r="HC376" s="228"/>
      <c r="HD376" s="228"/>
      <c r="HE376" s="228"/>
      <c r="HF376" s="228"/>
      <c r="HG376" s="228"/>
      <c r="HH376" s="228"/>
      <c r="HI376" s="228"/>
      <c r="HJ376" s="228"/>
      <c r="HK376" s="228"/>
      <c r="HL376" s="228"/>
      <c r="HM376" s="228"/>
      <c r="HN376" s="228"/>
      <c r="HO376" s="228"/>
      <c r="HP376" s="228"/>
      <c r="HQ376" s="228"/>
      <c r="HR376" s="228"/>
      <c r="HS376" s="228"/>
      <c r="HT376" s="228"/>
      <c r="HU376" s="228"/>
      <c r="HV376" s="228"/>
      <c r="HW376" s="228"/>
      <c r="HX376" s="228"/>
      <c r="HY376" s="228"/>
      <c r="HZ376" s="228"/>
      <c r="IA376" s="228"/>
      <c r="IB376" s="228"/>
      <c r="IC376" s="228"/>
      <c r="ID376" s="228"/>
      <c r="IE376" s="228"/>
      <c r="IF376" s="228"/>
      <c r="IG376" s="228"/>
      <c r="IH376" s="228"/>
      <c r="II376" s="228"/>
      <c r="IJ376" s="228"/>
      <c r="IK376" s="228"/>
      <c r="IL376" s="228"/>
      <c r="IM376" s="228"/>
      <c r="IN376" s="228"/>
      <c r="IO376" s="228"/>
      <c r="IP376" s="228"/>
      <c r="IQ376" s="228"/>
      <c r="IR376" s="228"/>
      <c r="IS376" s="228"/>
      <c r="IT376" s="228"/>
      <c r="IU376" s="228"/>
      <c r="IV376" s="228"/>
      <c r="IW376" s="228"/>
      <c r="IX376" s="228"/>
      <c r="IY376" s="228"/>
      <c r="IZ376" s="228"/>
      <c r="JA376" s="228"/>
      <c r="JB376" s="228"/>
      <c r="JC376" s="228"/>
      <c r="JD376" s="228"/>
      <c r="JE376" s="228"/>
      <c r="JF376" s="228"/>
      <c r="JG376" s="228"/>
      <c r="JH376" s="228"/>
      <c r="JI376" s="228"/>
      <c r="JJ376" s="228"/>
      <c r="JK376" s="228"/>
      <c r="JL376" s="228"/>
      <c r="JM376" s="228"/>
      <c r="JN376" s="228"/>
      <c r="JO376" s="228"/>
      <c r="JP376" s="228"/>
      <c r="JQ376" s="228"/>
      <c r="JR376" s="228"/>
      <c r="JS376" s="228"/>
      <c r="JT376" s="228"/>
      <c r="JU376" s="228"/>
      <c r="JV376" s="228"/>
      <c r="JW376" s="228"/>
      <c r="JX376" s="228"/>
      <c r="JY376" s="228"/>
      <c r="JZ376" s="228"/>
      <c r="KA376" s="228"/>
      <c r="KB376" s="228"/>
      <c r="KC376" s="228"/>
      <c r="KD376" s="228"/>
      <c r="KE376" s="228"/>
      <c r="KF376" s="228"/>
      <c r="KG376" s="228"/>
      <c r="KH376" s="228"/>
      <c r="KI376" s="228"/>
      <c r="KJ376" s="228"/>
      <c r="KK376" s="228"/>
      <c r="KL376" s="228"/>
      <c r="KM376" s="228"/>
      <c r="KN376" s="228"/>
      <c r="KO376" s="228"/>
      <c r="KP376" s="228"/>
      <c r="KQ376" s="228"/>
      <c r="KR376" s="228"/>
      <c r="KS376" s="228"/>
      <c r="KT376" s="228"/>
      <c r="KU376" s="228"/>
      <c r="KV376" s="228"/>
      <c r="KW376" s="479"/>
    </row>
    <row r="377" spans="1:309" s="226" customFormat="1" ht="21" customHeight="1">
      <c r="A377" s="109"/>
      <c r="B377" s="112">
        <v>371</v>
      </c>
      <c r="C377" s="53"/>
      <c r="D377" s="132" t="str">
        <f t="shared" si="37"/>
        <v/>
      </c>
      <c r="E377" s="132" t="str">
        <f t="shared" si="34"/>
        <v/>
      </c>
      <c r="F377" s="132" t="str">
        <f t="shared" si="35"/>
        <v/>
      </c>
      <c r="G377" s="132" t="str">
        <f t="shared" si="36"/>
        <v/>
      </c>
      <c r="H377" s="213" t="str">
        <f t="shared" si="38"/>
        <v/>
      </c>
      <c r="I377" s="227"/>
      <c r="J377" s="227"/>
      <c r="K377" s="227"/>
      <c r="L377" s="227"/>
      <c r="M377" s="227"/>
      <c r="N377" s="227"/>
      <c r="O377" s="227"/>
      <c r="P377" s="227"/>
      <c r="Q377" s="227"/>
      <c r="R377" s="227"/>
      <c r="S377" s="227"/>
      <c r="T377" s="227"/>
      <c r="U377" s="227"/>
      <c r="V377" s="227"/>
      <c r="W377" s="227"/>
      <c r="X377" s="227"/>
      <c r="Y377" s="227"/>
      <c r="Z377" s="227"/>
      <c r="AA377" s="227"/>
      <c r="AB377" s="227"/>
      <c r="AC377" s="227"/>
      <c r="AD377" s="227"/>
      <c r="AE377" s="227"/>
      <c r="AF377" s="227"/>
      <c r="AG377" s="227"/>
      <c r="AH377" s="227"/>
      <c r="AI377" s="227"/>
      <c r="AJ377" s="227"/>
      <c r="AK377" s="227"/>
      <c r="AL377" s="227"/>
      <c r="AM377" s="227"/>
      <c r="AN377" s="227"/>
      <c r="AO377" s="227"/>
      <c r="AP377" s="227"/>
      <c r="AQ377" s="227"/>
      <c r="AR377" s="227"/>
      <c r="AS377" s="227"/>
      <c r="AT377" s="227"/>
      <c r="AU377" s="227"/>
      <c r="AV377" s="227"/>
      <c r="AW377" s="227"/>
      <c r="AX377" s="227"/>
      <c r="AY377" s="227"/>
      <c r="AZ377" s="227"/>
      <c r="BA377" s="227"/>
      <c r="BB377" s="227"/>
      <c r="BC377" s="227"/>
      <c r="BD377" s="227"/>
      <c r="BE377" s="227"/>
      <c r="BF377" s="227"/>
      <c r="BG377" s="227"/>
      <c r="BH377" s="227"/>
      <c r="BI377" s="227"/>
      <c r="BJ377" s="227"/>
      <c r="BK377" s="227"/>
      <c r="BL377" s="227"/>
      <c r="BM377" s="227"/>
      <c r="BN377" s="227"/>
      <c r="BO377" s="227"/>
      <c r="BP377" s="227"/>
      <c r="BQ377" s="227"/>
      <c r="BR377" s="227"/>
      <c r="BS377" s="227"/>
      <c r="BT377" s="227"/>
      <c r="BU377" s="227"/>
      <c r="BV377" s="227"/>
      <c r="BW377" s="227"/>
      <c r="BX377" s="227"/>
      <c r="BY377" s="227"/>
      <c r="BZ377" s="227"/>
      <c r="CA377" s="227"/>
      <c r="CB377" s="227"/>
      <c r="CC377" s="227"/>
      <c r="CD377" s="227"/>
      <c r="CE377" s="227"/>
      <c r="CF377" s="227"/>
      <c r="CG377" s="227"/>
      <c r="CH377" s="227"/>
      <c r="CI377" s="227"/>
      <c r="CJ377" s="227"/>
      <c r="CK377" s="227"/>
      <c r="CL377" s="227"/>
      <c r="CM377" s="227"/>
      <c r="CN377" s="227"/>
      <c r="CO377" s="227"/>
      <c r="CP377" s="227"/>
      <c r="CQ377" s="227"/>
      <c r="CR377" s="227"/>
      <c r="CS377" s="227"/>
      <c r="CT377" s="227"/>
      <c r="CU377" s="227"/>
      <c r="CV377" s="227"/>
      <c r="CW377" s="227"/>
      <c r="CX377" s="227"/>
      <c r="CY377" s="227"/>
      <c r="CZ377" s="227"/>
      <c r="DA377" s="227"/>
      <c r="DB377" s="227"/>
      <c r="DC377" s="227"/>
      <c r="DD377" s="227"/>
      <c r="DE377" s="227"/>
      <c r="DF377" s="227"/>
      <c r="DG377" s="227"/>
      <c r="DH377" s="227"/>
      <c r="DI377" s="227"/>
      <c r="DJ377" s="227"/>
      <c r="DK377" s="227"/>
      <c r="DL377" s="227"/>
      <c r="DM377" s="227"/>
      <c r="DN377" s="227"/>
      <c r="DO377" s="227"/>
      <c r="DP377" s="227"/>
      <c r="DQ377" s="227"/>
      <c r="DR377" s="227"/>
      <c r="DS377" s="227"/>
      <c r="DT377" s="227"/>
      <c r="DU377" s="227"/>
      <c r="DV377" s="227"/>
      <c r="DW377" s="227"/>
      <c r="DX377" s="227"/>
      <c r="DY377" s="227"/>
      <c r="DZ377" s="227"/>
      <c r="EA377" s="227"/>
      <c r="EB377" s="227"/>
      <c r="EC377" s="227"/>
      <c r="ED377" s="227"/>
      <c r="EE377" s="227"/>
      <c r="EF377" s="227"/>
      <c r="EG377" s="227"/>
      <c r="EH377" s="227"/>
      <c r="EI377" s="227"/>
      <c r="EJ377" s="227"/>
      <c r="EK377" s="227"/>
      <c r="EL377" s="227"/>
      <c r="EM377" s="227"/>
      <c r="EN377" s="227"/>
      <c r="EO377" s="227"/>
      <c r="EP377" s="227"/>
      <c r="EQ377" s="227"/>
      <c r="ER377" s="227"/>
      <c r="ES377" s="227"/>
      <c r="ET377" s="227"/>
      <c r="EU377" s="227"/>
      <c r="EV377" s="227"/>
      <c r="EW377" s="227"/>
      <c r="EX377" s="227"/>
      <c r="EY377" s="227"/>
      <c r="EZ377" s="227"/>
      <c r="FA377" s="227"/>
      <c r="FB377" s="227"/>
      <c r="FC377" s="227"/>
      <c r="FD377" s="227"/>
      <c r="FE377" s="227"/>
      <c r="FF377" s="227"/>
      <c r="FG377" s="227"/>
      <c r="FH377" s="227"/>
      <c r="FI377" s="227"/>
      <c r="FJ377" s="227"/>
      <c r="FK377" s="227"/>
      <c r="FL377" s="227"/>
      <c r="FM377" s="227"/>
      <c r="FN377" s="227"/>
      <c r="FO377" s="227"/>
      <c r="FP377" s="227"/>
      <c r="FQ377" s="227"/>
      <c r="FR377" s="227"/>
      <c r="FS377" s="227"/>
      <c r="FT377" s="227"/>
      <c r="FU377" s="227"/>
      <c r="FV377" s="227"/>
      <c r="FW377" s="227"/>
      <c r="FX377" s="227"/>
      <c r="FY377" s="227"/>
      <c r="FZ377" s="227"/>
      <c r="GA377" s="227"/>
      <c r="GB377" s="227"/>
      <c r="GC377" s="227"/>
      <c r="GD377" s="227"/>
      <c r="GE377" s="227"/>
      <c r="GF377" s="227"/>
      <c r="GG377" s="227"/>
      <c r="GH377" s="227"/>
      <c r="GI377" s="227"/>
      <c r="GJ377" s="227"/>
      <c r="GK377" s="227"/>
      <c r="GL377" s="227"/>
      <c r="GM377" s="227"/>
      <c r="GN377" s="227"/>
      <c r="GO377" s="227"/>
      <c r="GP377" s="227"/>
      <c r="GQ377" s="227"/>
      <c r="GR377" s="227"/>
      <c r="GS377" s="227"/>
      <c r="GT377" s="227"/>
      <c r="GU377" s="227"/>
      <c r="GV377" s="227"/>
      <c r="GW377" s="227"/>
      <c r="GX377" s="227"/>
      <c r="GY377" s="227"/>
      <c r="GZ377" s="227"/>
      <c r="HA377" s="227"/>
      <c r="HB377" s="227"/>
      <c r="HC377" s="227"/>
      <c r="HD377" s="227"/>
      <c r="HE377" s="227"/>
      <c r="HF377" s="227"/>
      <c r="HG377" s="227"/>
      <c r="HH377" s="227"/>
      <c r="HI377" s="227"/>
      <c r="HJ377" s="227"/>
      <c r="HK377" s="227"/>
      <c r="HL377" s="227"/>
      <c r="HM377" s="227"/>
      <c r="HN377" s="227"/>
      <c r="HO377" s="227"/>
      <c r="HP377" s="227"/>
      <c r="HQ377" s="227"/>
      <c r="HR377" s="227"/>
      <c r="HS377" s="227"/>
      <c r="HT377" s="227"/>
      <c r="HU377" s="227"/>
      <c r="HV377" s="227"/>
      <c r="HW377" s="227"/>
      <c r="HX377" s="227"/>
      <c r="HY377" s="227"/>
      <c r="HZ377" s="227"/>
      <c r="IA377" s="227"/>
      <c r="IB377" s="227"/>
      <c r="IC377" s="227"/>
      <c r="ID377" s="227"/>
      <c r="IE377" s="227"/>
      <c r="IF377" s="227"/>
      <c r="IG377" s="227"/>
      <c r="IH377" s="227"/>
      <c r="II377" s="227"/>
      <c r="IJ377" s="227"/>
      <c r="IK377" s="227"/>
      <c r="IL377" s="227"/>
      <c r="IM377" s="227"/>
      <c r="IN377" s="227"/>
      <c r="IO377" s="227"/>
      <c r="IP377" s="227"/>
      <c r="IQ377" s="227"/>
      <c r="IR377" s="227"/>
      <c r="IS377" s="227"/>
      <c r="IT377" s="227"/>
      <c r="IU377" s="227"/>
      <c r="IV377" s="227"/>
      <c r="IW377" s="227"/>
      <c r="IX377" s="227"/>
      <c r="IY377" s="227"/>
      <c r="IZ377" s="227"/>
      <c r="JA377" s="227"/>
      <c r="JB377" s="227"/>
      <c r="JC377" s="227"/>
      <c r="JD377" s="227"/>
      <c r="JE377" s="227"/>
      <c r="JF377" s="227"/>
      <c r="JG377" s="227"/>
      <c r="JH377" s="227"/>
      <c r="JI377" s="227"/>
      <c r="JJ377" s="227"/>
      <c r="JK377" s="227"/>
      <c r="JL377" s="227"/>
      <c r="JM377" s="227"/>
      <c r="JN377" s="227"/>
      <c r="JO377" s="227"/>
      <c r="JP377" s="227"/>
      <c r="JQ377" s="227"/>
      <c r="JR377" s="227"/>
      <c r="JS377" s="227"/>
      <c r="JT377" s="227"/>
      <c r="JU377" s="227"/>
      <c r="JV377" s="227"/>
      <c r="JW377" s="227"/>
      <c r="JX377" s="227"/>
      <c r="JY377" s="227"/>
      <c r="JZ377" s="227"/>
      <c r="KA377" s="227"/>
      <c r="KB377" s="227"/>
      <c r="KC377" s="227"/>
      <c r="KD377" s="227"/>
      <c r="KE377" s="227"/>
      <c r="KF377" s="227"/>
      <c r="KG377" s="227"/>
      <c r="KH377" s="227"/>
      <c r="KI377" s="227"/>
      <c r="KJ377" s="227"/>
      <c r="KK377" s="227"/>
      <c r="KL377" s="227"/>
      <c r="KM377" s="227"/>
      <c r="KN377" s="227"/>
      <c r="KO377" s="227"/>
      <c r="KP377" s="227"/>
      <c r="KQ377" s="227"/>
      <c r="KR377" s="227"/>
      <c r="KS377" s="227"/>
      <c r="KT377" s="227"/>
      <c r="KU377" s="227"/>
      <c r="KV377" s="227"/>
      <c r="KW377" s="479"/>
    </row>
    <row r="378" spans="1:309" s="226" customFormat="1" ht="21" customHeight="1" thickBot="1">
      <c r="A378" s="109"/>
      <c r="B378" s="112">
        <v>372</v>
      </c>
      <c r="C378" s="116"/>
      <c r="D378" s="136" t="str">
        <f t="shared" si="37"/>
        <v/>
      </c>
      <c r="E378" s="138" t="str">
        <f t="shared" si="34"/>
        <v/>
      </c>
      <c r="F378" s="138" t="str">
        <f t="shared" si="35"/>
        <v/>
      </c>
      <c r="G378" s="138" t="str">
        <f t="shared" si="36"/>
        <v/>
      </c>
      <c r="H378" s="138" t="str">
        <f t="shared" si="38"/>
        <v/>
      </c>
      <c r="I378" s="228"/>
      <c r="J378" s="228"/>
      <c r="K378" s="228"/>
      <c r="L378" s="228"/>
      <c r="M378" s="228"/>
      <c r="N378" s="228"/>
      <c r="O378" s="228"/>
      <c r="P378" s="228"/>
      <c r="Q378" s="228"/>
      <c r="R378" s="228"/>
      <c r="S378" s="228"/>
      <c r="T378" s="228"/>
      <c r="U378" s="228"/>
      <c r="V378" s="228"/>
      <c r="W378" s="228"/>
      <c r="X378" s="228"/>
      <c r="Y378" s="228"/>
      <c r="Z378" s="228"/>
      <c r="AA378" s="228"/>
      <c r="AB378" s="228"/>
      <c r="AC378" s="228"/>
      <c r="AD378" s="228"/>
      <c r="AE378" s="228"/>
      <c r="AF378" s="228"/>
      <c r="AG378" s="228"/>
      <c r="AH378" s="228"/>
      <c r="AI378" s="228"/>
      <c r="AJ378" s="228"/>
      <c r="AK378" s="228"/>
      <c r="AL378" s="228"/>
      <c r="AM378" s="228"/>
      <c r="AN378" s="228"/>
      <c r="AO378" s="228"/>
      <c r="AP378" s="228"/>
      <c r="AQ378" s="228"/>
      <c r="AR378" s="228"/>
      <c r="AS378" s="228"/>
      <c r="AT378" s="228"/>
      <c r="AU378" s="228"/>
      <c r="AV378" s="228"/>
      <c r="AW378" s="228"/>
      <c r="AX378" s="228"/>
      <c r="AY378" s="228"/>
      <c r="AZ378" s="228"/>
      <c r="BA378" s="228"/>
      <c r="BB378" s="228"/>
      <c r="BC378" s="228"/>
      <c r="BD378" s="228"/>
      <c r="BE378" s="228"/>
      <c r="BF378" s="228"/>
      <c r="BG378" s="228"/>
      <c r="BH378" s="228"/>
      <c r="BI378" s="228"/>
      <c r="BJ378" s="228"/>
      <c r="BK378" s="228"/>
      <c r="BL378" s="228"/>
      <c r="BM378" s="228"/>
      <c r="BN378" s="228"/>
      <c r="BO378" s="228"/>
      <c r="BP378" s="228"/>
      <c r="BQ378" s="228"/>
      <c r="BR378" s="228"/>
      <c r="BS378" s="228"/>
      <c r="BT378" s="228"/>
      <c r="BU378" s="228"/>
      <c r="BV378" s="228"/>
      <c r="BW378" s="228"/>
      <c r="BX378" s="228"/>
      <c r="BY378" s="228"/>
      <c r="BZ378" s="228"/>
      <c r="CA378" s="228"/>
      <c r="CB378" s="228"/>
      <c r="CC378" s="228"/>
      <c r="CD378" s="228"/>
      <c r="CE378" s="228"/>
      <c r="CF378" s="228"/>
      <c r="CG378" s="228"/>
      <c r="CH378" s="228"/>
      <c r="CI378" s="228"/>
      <c r="CJ378" s="228"/>
      <c r="CK378" s="228"/>
      <c r="CL378" s="228"/>
      <c r="CM378" s="228"/>
      <c r="CN378" s="228"/>
      <c r="CO378" s="228"/>
      <c r="CP378" s="228"/>
      <c r="CQ378" s="228"/>
      <c r="CR378" s="228"/>
      <c r="CS378" s="228"/>
      <c r="CT378" s="228"/>
      <c r="CU378" s="228"/>
      <c r="CV378" s="228"/>
      <c r="CW378" s="228"/>
      <c r="CX378" s="228"/>
      <c r="CY378" s="228"/>
      <c r="CZ378" s="228"/>
      <c r="DA378" s="228"/>
      <c r="DB378" s="228"/>
      <c r="DC378" s="228"/>
      <c r="DD378" s="228"/>
      <c r="DE378" s="228"/>
      <c r="DF378" s="228"/>
      <c r="DG378" s="228"/>
      <c r="DH378" s="228"/>
      <c r="DI378" s="228"/>
      <c r="DJ378" s="228"/>
      <c r="DK378" s="228"/>
      <c r="DL378" s="228"/>
      <c r="DM378" s="228"/>
      <c r="DN378" s="228"/>
      <c r="DO378" s="228"/>
      <c r="DP378" s="228"/>
      <c r="DQ378" s="228"/>
      <c r="DR378" s="228"/>
      <c r="DS378" s="228"/>
      <c r="DT378" s="228"/>
      <c r="DU378" s="228"/>
      <c r="DV378" s="228"/>
      <c r="DW378" s="228"/>
      <c r="DX378" s="228"/>
      <c r="DY378" s="228"/>
      <c r="DZ378" s="228"/>
      <c r="EA378" s="228"/>
      <c r="EB378" s="228"/>
      <c r="EC378" s="228"/>
      <c r="ED378" s="228"/>
      <c r="EE378" s="228"/>
      <c r="EF378" s="228"/>
      <c r="EG378" s="228"/>
      <c r="EH378" s="228"/>
      <c r="EI378" s="228"/>
      <c r="EJ378" s="228"/>
      <c r="EK378" s="228"/>
      <c r="EL378" s="228"/>
      <c r="EM378" s="228"/>
      <c r="EN378" s="228"/>
      <c r="EO378" s="228"/>
      <c r="EP378" s="228"/>
      <c r="EQ378" s="228"/>
      <c r="ER378" s="228"/>
      <c r="ES378" s="228"/>
      <c r="ET378" s="228"/>
      <c r="EU378" s="228"/>
      <c r="EV378" s="228"/>
      <c r="EW378" s="228"/>
      <c r="EX378" s="228"/>
      <c r="EY378" s="228"/>
      <c r="EZ378" s="228"/>
      <c r="FA378" s="228"/>
      <c r="FB378" s="228"/>
      <c r="FC378" s="228"/>
      <c r="FD378" s="228"/>
      <c r="FE378" s="228"/>
      <c r="FF378" s="228"/>
      <c r="FG378" s="228"/>
      <c r="FH378" s="228"/>
      <c r="FI378" s="228"/>
      <c r="FJ378" s="228"/>
      <c r="FK378" s="228"/>
      <c r="FL378" s="228"/>
      <c r="FM378" s="228"/>
      <c r="FN378" s="228"/>
      <c r="FO378" s="228"/>
      <c r="FP378" s="228"/>
      <c r="FQ378" s="228"/>
      <c r="FR378" s="228"/>
      <c r="FS378" s="228"/>
      <c r="FT378" s="228"/>
      <c r="FU378" s="228"/>
      <c r="FV378" s="228"/>
      <c r="FW378" s="228"/>
      <c r="FX378" s="228"/>
      <c r="FY378" s="228"/>
      <c r="FZ378" s="228"/>
      <c r="GA378" s="228"/>
      <c r="GB378" s="228"/>
      <c r="GC378" s="228"/>
      <c r="GD378" s="228"/>
      <c r="GE378" s="228"/>
      <c r="GF378" s="228"/>
      <c r="GG378" s="228"/>
      <c r="GH378" s="228"/>
      <c r="GI378" s="228"/>
      <c r="GJ378" s="228"/>
      <c r="GK378" s="228"/>
      <c r="GL378" s="228"/>
      <c r="GM378" s="228"/>
      <c r="GN378" s="228"/>
      <c r="GO378" s="228"/>
      <c r="GP378" s="228"/>
      <c r="GQ378" s="228"/>
      <c r="GR378" s="228"/>
      <c r="GS378" s="228"/>
      <c r="GT378" s="228"/>
      <c r="GU378" s="228"/>
      <c r="GV378" s="228"/>
      <c r="GW378" s="228"/>
      <c r="GX378" s="228"/>
      <c r="GY378" s="228"/>
      <c r="GZ378" s="228"/>
      <c r="HA378" s="228"/>
      <c r="HB378" s="228"/>
      <c r="HC378" s="228"/>
      <c r="HD378" s="228"/>
      <c r="HE378" s="228"/>
      <c r="HF378" s="228"/>
      <c r="HG378" s="228"/>
      <c r="HH378" s="228"/>
      <c r="HI378" s="228"/>
      <c r="HJ378" s="228"/>
      <c r="HK378" s="228"/>
      <c r="HL378" s="228"/>
      <c r="HM378" s="228"/>
      <c r="HN378" s="228"/>
      <c r="HO378" s="228"/>
      <c r="HP378" s="228"/>
      <c r="HQ378" s="228"/>
      <c r="HR378" s="228"/>
      <c r="HS378" s="228"/>
      <c r="HT378" s="228"/>
      <c r="HU378" s="228"/>
      <c r="HV378" s="228"/>
      <c r="HW378" s="228"/>
      <c r="HX378" s="228"/>
      <c r="HY378" s="228"/>
      <c r="HZ378" s="228"/>
      <c r="IA378" s="228"/>
      <c r="IB378" s="228"/>
      <c r="IC378" s="228"/>
      <c r="ID378" s="228"/>
      <c r="IE378" s="228"/>
      <c r="IF378" s="228"/>
      <c r="IG378" s="228"/>
      <c r="IH378" s="228"/>
      <c r="II378" s="228"/>
      <c r="IJ378" s="228"/>
      <c r="IK378" s="228"/>
      <c r="IL378" s="228"/>
      <c r="IM378" s="228"/>
      <c r="IN378" s="228"/>
      <c r="IO378" s="228"/>
      <c r="IP378" s="228"/>
      <c r="IQ378" s="228"/>
      <c r="IR378" s="228"/>
      <c r="IS378" s="228"/>
      <c r="IT378" s="228"/>
      <c r="IU378" s="228"/>
      <c r="IV378" s="228"/>
      <c r="IW378" s="228"/>
      <c r="IX378" s="228"/>
      <c r="IY378" s="228"/>
      <c r="IZ378" s="228"/>
      <c r="JA378" s="228"/>
      <c r="JB378" s="228"/>
      <c r="JC378" s="228"/>
      <c r="JD378" s="228"/>
      <c r="JE378" s="228"/>
      <c r="JF378" s="228"/>
      <c r="JG378" s="228"/>
      <c r="JH378" s="228"/>
      <c r="JI378" s="228"/>
      <c r="JJ378" s="228"/>
      <c r="JK378" s="228"/>
      <c r="JL378" s="228"/>
      <c r="JM378" s="228"/>
      <c r="JN378" s="228"/>
      <c r="JO378" s="228"/>
      <c r="JP378" s="228"/>
      <c r="JQ378" s="228"/>
      <c r="JR378" s="228"/>
      <c r="JS378" s="228"/>
      <c r="JT378" s="228"/>
      <c r="JU378" s="228"/>
      <c r="JV378" s="228"/>
      <c r="JW378" s="228"/>
      <c r="JX378" s="228"/>
      <c r="JY378" s="228"/>
      <c r="JZ378" s="228"/>
      <c r="KA378" s="228"/>
      <c r="KB378" s="228"/>
      <c r="KC378" s="228"/>
      <c r="KD378" s="228"/>
      <c r="KE378" s="228"/>
      <c r="KF378" s="228"/>
      <c r="KG378" s="228"/>
      <c r="KH378" s="228"/>
      <c r="KI378" s="228"/>
      <c r="KJ378" s="228"/>
      <c r="KK378" s="228"/>
      <c r="KL378" s="228"/>
      <c r="KM378" s="228"/>
      <c r="KN378" s="228"/>
      <c r="KO378" s="228"/>
      <c r="KP378" s="228"/>
      <c r="KQ378" s="228"/>
      <c r="KR378" s="228"/>
      <c r="KS378" s="228"/>
      <c r="KT378" s="228"/>
      <c r="KU378" s="228"/>
      <c r="KV378" s="228"/>
      <c r="KW378" s="479"/>
    </row>
    <row r="379" spans="1:309" s="226" customFormat="1" ht="21" customHeight="1">
      <c r="A379" s="109"/>
      <c r="B379" s="112">
        <v>373</v>
      </c>
      <c r="C379" s="53"/>
      <c r="D379" s="132" t="str">
        <f t="shared" si="37"/>
        <v/>
      </c>
      <c r="E379" s="132" t="str">
        <f t="shared" si="34"/>
        <v/>
      </c>
      <c r="F379" s="132" t="str">
        <f t="shared" si="35"/>
        <v/>
      </c>
      <c r="G379" s="132" t="str">
        <f t="shared" si="36"/>
        <v/>
      </c>
      <c r="H379" s="213" t="str">
        <f t="shared" si="38"/>
        <v/>
      </c>
      <c r="I379" s="227"/>
      <c r="J379" s="227"/>
      <c r="K379" s="227"/>
      <c r="L379" s="227"/>
      <c r="M379" s="227"/>
      <c r="N379" s="227"/>
      <c r="O379" s="227"/>
      <c r="P379" s="227"/>
      <c r="Q379" s="227"/>
      <c r="R379" s="227"/>
      <c r="S379" s="227"/>
      <c r="T379" s="227"/>
      <c r="U379" s="227"/>
      <c r="V379" s="227"/>
      <c r="W379" s="227"/>
      <c r="X379" s="227"/>
      <c r="Y379" s="227"/>
      <c r="Z379" s="227"/>
      <c r="AA379" s="227"/>
      <c r="AB379" s="227"/>
      <c r="AC379" s="227"/>
      <c r="AD379" s="227"/>
      <c r="AE379" s="227"/>
      <c r="AF379" s="227"/>
      <c r="AG379" s="227"/>
      <c r="AH379" s="227"/>
      <c r="AI379" s="227"/>
      <c r="AJ379" s="227"/>
      <c r="AK379" s="227"/>
      <c r="AL379" s="227"/>
      <c r="AM379" s="227"/>
      <c r="AN379" s="227"/>
      <c r="AO379" s="227"/>
      <c r="AP379" s="227"/>
      <c r="AQ379" s="227"/>
      <c r="AR379" s="227"/>
      <c r="AS379" s="227"/>
      <c r="AT379" s="227"/>
      <c r="AU379" s="227"/>
      <c r="AV379" s="227"/>
      <c r="AW379" s="227"/>
      <c r="AX379" s="227"/>
      <c r="AY379" s="227"/>
      <c r="AZ379" s="227"/>
      <c r="BA379" s="227"/>
      <c r="BB379" s="227"/>
      <c r="BC379" s="227"/>
      <c r="BD379" s="227"/>
      <c r="BE379" s="227"/>
      <c r="BF379" s="227"/>
      <c r="BG379" s="227"/>
      <c r="BH379" s="227"/>
      <c r="BI379" s="227"/>
      <c r="BJ379" s="227"/>
      <c r="BK379" s="227"/>
      <c r="BL379" s="227"/>
      <c r="BM379" s="227"/>
      <c r="BN379" s="227"/>
      <c r="BO379" s="227"/>
      <c r="BP379" s="227"/>
      <c r="BQ379" s="227"/>
      <c r="BR379" s="227"/>
      <c r="BS379" s="227"/>
      <c r="BT379" s="227"/>
      <c r="BU379" s="227"/>
      <c r="BV379" s="227"/>
      <c r="BW379" s="227"/>
      <c r="BX379" s="227"/>
      <c r="BY379" s="227"/>
      <c r="BZ379" s="227"/>
      <c r="CA379" s="227"/>
      <c r="CB379" s="227"/>
      <c r="CC379" s="227"/>
      <c r="CD379" s="227"/>
      <c r="CE379" s="227"/>
      <c r="CF379" s="227"/>
      <c r="CG379" s="227"/>
      <c r="CH379" s="227"/>
      <c r="CI379" s="227"/>
      <c r="CJ379" s="227"/>
      <c r="CK379" s="227"/>
      <c r="CL379" s="227"/>
      <c r="CM379" s="227"/>
      <c r="CN379" s="227"/>
      <c r="CO379" s="227"/>
      <c r="CP379" s="227"/>
      <c r="CQ379" s="227"/>
      <c r="CR379" s="227"/>
      <c r="CS379" s="227"/>
      <c r="CT379" s="227"/>
      <c r="CU379" s="227"/>
      <c r="CV379" s="227"/>
      <c r="CW379" s="227"/>
      <c r="CX379" s="227"/>
      <c r="CY379" s="227"/>
      <c r="CZ379" s="227"/>
      <c r="DA379" s="227"/>
      <c r="DB379" s="227"/>
      <c r="DC379" s="227"/>
      <c r="DD379" s="227"/>
      <c r="DE379" s="227"/>
      <c r="DF379" s="227"/>
      <c r="DG379" s="227"/>
      <c r="DH379" s="227"/>
      <c r="DI379" s="227"/>
      <c r="DJ379" s="227"/>
      <c r="DK379" s="227"/>
      <c r="DL379" s="227"/>
      <c r="DM379" s="227"/>
      <c r="DN379" s="227"/>
      <c r="DO379" s="227"/>
      <c r="DP379" s="227"/>
      <c r="DQ379" s="227"/>
      <c r="DR379" s="227"/>
      <c r="DS379" s="227"/>
      <c r="DT379" s="227"/>
      <c r="DU379" s="227"/>
      <c r="DV379" s="227"/>
      <c r="DW379" s="227"/>
      <c r="DX379" s="227"/>
      <c r="DY379" s="227"/>
      <c r="DZ379" s="227"/>
      <c r="EA379" s="227"/>
      <c r="EB379" s="227"/>
      <c r="EC379" s="227"/>
      <c r="ED379" s="227"/>
      <c r="EE379" s="227"/>
      <c r="EF379" s="227"/>
      <c r="EG379" s="227"/>
      <c r="EH379" s="227"/>
      <c r="EI379" s="227"/>
      <c r="EJ379" s="227"/>
      <c r="EK379" s="227"/>
      <c r="EL379" s="227"/>
      <c r="EM379" s="227"/>
      <c r="EN379" s="227"/>
      <c r="EO379" s="227"/>
      <c r="EP379" s="227"/>
      <c r="EQ379" s="227"/>
      <c r="ER379" s="227"/>
      <c r="ES379" s="227"/>
      <c r="ET379" s="227"/>
      <c r="EU379" s="227"/>
      <c r="EV379" s="227"/>
      <c r="EW379" s="227"/>
      <c r="EX379" s="227"/>
      <c r="EY379" s="227"/>
      <c r="EZ379" s="227"/>
      <c r="FA379" s="227"/>
      <c r="FB379" s="227"/>
      <c r="FC379" s="227"/>
      <c r="FD379" s="227"/>
      <c r="FE379" s="227"/>
      <c r="FF379" s="227"/>
      <c r="FG379" s="227"/>
      <c r="FH379" s="227"/>
      <c r="FI379" s="227"/>
      <c r="FJ379" s="227"/>
      <c r="FK379" s="227"/>
      <c r="FL379" s="227"/>
      <c r="FM379" s="227"/>
      <c r="FN379" s="227"/>
      <c r="FO379" s="227"/>
      <c r="FP379" s="227"/>
      <c r="FQ379" s="227"/>
      <c r="FR379" s="227"/>
      <c r="FS379" s="227"/>
      <c r="FT379" s="227"/>
      <c r="FU379" s="227"/>
      <c r="FV379" s="227"/>
      <c r="FW379" s="227"/>
      <c r="FX379" s="227"/>
      <c r="FY379" s="227"/>
      <c r="FZ379" s="227"/>
      <c r="GA379" s="227"/>
      <c r="GB379" s="227"/>
      <c r="GC379" s="227"/>
      <c r="GD379" s="227"/>
      <c r="GE379" s="227"/>
      <c r="GF379" s="227"/>
      <c r="GG379" s="227"/>
      <c r="GH379" s="227"/>
      <c r="GI379" s="227"/>
      <c r="GJ379" s="227"/>
      <c r="GK379" s="227"/>
      <c r="GL379" s="227"/>
      <c r="GM379" s="227"/>
      <c r="GN379" s="227"/>
      <c r="GO379" s="227"/>
      <c r="GP379" s="227"/>
      <c r="GQ379" s="227"/>
      <c r="GR379" s="227"/>
      <c r="GS379" s="227"/>
      <c r="GT379" s="227"/>
      <c r="GU379" s="227"/>
      <c r="GV379" s="227"/>
      <c r="GW379" s="227"/>
      <c r="GX379" s="227"/>
      <c r="GY379" s="227"/>
      <c r="GZ379" s="227"/>
      <c r="HA379" s="227"/>
      <c r="HB379" s="227"/>
      <c r="HC379" s="227"/>
      <c r="HD379" s="227"/>
      <c r="HE379" s="227"/>
      <c r="HF379" s="227"/>
      <c r="HG379" s="227"/>
      <c r="HH379" s="227"/>
      <c r="HI379" s="227"/>
      <c r="HJ379" s="227"/>
      <c r="HK379" s="227"/>
      <c r="HL379" s="227"/>
      <c r="HM379" s="227"/>
      <c r="HN379" s="227"/>
      <c r="HO379" s="227"/>
      <c r="HP379" s="227"/>
      <c r="HQ379" s="227"/>
      <c r="HR379" s="227"/>
      <c r="HS379" s="227"/>
      <c r="HT379" s="227"/>
      <c r="HU379" s="227"/>
      <c r="HV379" s="227"/>
      <c r="HW379" s="227"/>
      <c r="HX379" s="227"/>
      <c r="HY379" s="227"/>
      <c r="HZ379" s="227"/>
      <c r="IA379" s="227"/>
      <c r="IB379" s="227"/>
      <c r="IC379" s="227"/>
      <c r="ID379" s="227"/>
      <c r="IE379" s="227"/>
      <c r="IF379" s="227"/>
      <c r="IG379" s="227"/>
      <c r="IH379" s="227"/>
      <c r="II379" s="227"/>
      <c r="IJ379" s="227"/>
      <c r="IK379" s="227"/>
      <c r="IL379" s="227"/>
      <c r="IM379" s="227"/>
      <c r="IN379" s="227"/>
      <c r="IO379" s="227"/>
      <c r="IP379" s="227"/>
      <c r="IQ379" s="227"/>
      <c r="IR379" s="227"/>
      <c r="IS379" s="227"/>
      <c r="IT379" s="227"/>
      <c r="IU379" s="227"/>
      <c r="IV379" s="227"/>
      <c r="IW379" s="227"/>
      <c r="IX379" s="227"/>
      <c r="IY379" s="227"/>
      <c r="IZ379" s="227"/>
      <c r="JA379" s="227"/>
      <c r="JB379" s="227"/>
      <c r="JC379" s="227"/>
      <c r="JD379" s="227"/>
      <c r="JE379" s="227"/>
      <c r="JF379" s="227"/>
      <c r="JG379" s="227"/>
      <c r="JH379" s="227"/>
      <c r="JI379" s="227"/>
      <c r="JJ379" s="227"/>
      <c r="JK379" s="227"/>
      <c r="JL379" s="227"/>
      <c r="JM379" s="227"/>
      <c r="JN379" s="227"/>
      <c r="JO379" s="227"/>
      <c r="JP379" s="227"/>
      <c r="JQ379" s="227"/>
      <c r="JR379" s="227"/>
      <c r="JS379" s="227"/>
      <c r="JT379" s="227"/>
      <c r="JU379" s="227"/>
      <c r="JV379" s="227"/>
      <c r="JW379" s="227"/>
      <c r="JX379" s="227"/>
      <c r="JY379" s="227"/>
      <c r="JZ379" s="227"/>
      <c r="KA379" s="227"/>
      <c r="KB379" s="227"/>
      <c r="KC379" s="227"/>
      <c r="KD379" s="227"/>
      <c r="KE379" s="227"/>
      <c r="KF379" s="227"/>
      <c r="KG379" s="227"/>
      <c r="KH379" s="227"/>
      <c r="KI379" s="227"/>
      <c r="KJ379" s="227"/>
      <c r="KK379" s="227"/>
      <c r="KL379" s="227"/>
      <c r="KM379" s="227"/>
      <c r="KN379" s="227"/>
      <c r="KO379" s="227"/>
      <c r="KP379" s="227"/>
      <c r="KQ379" s="227"/>
      <c r="KR379" s="227"/>
      <c r="KS379" s="227"/>
      <c r="KT379" s="227"/>
      <c r="KU379" s="227"/>
      <c r="KV379" s="227"/>
      <c r="KW379" s="479"/>
    </row>
    <row r="380" spans="1:309" s="226" customFormat="1" ht="21" customHeight="1" thickBot="1">
      <c r="A380" s="109"/>
      <c r="B380" s="112">
        <v>374</v>
      </c>
      <c r="C380" s="116"/>
      <c r="D380" s="136" t="str">
        <f t="shared" si="37"/>
        <v/>
      </c>
      <c r="E380" s="138" t="str">
        <f t="shared" si="34"/>
        <v/>
      </c>
      <c r="F380" s="138" t="str">
        <f t="shared" si="35"/>
        <v/>
      </c>
      <c r="G380" s="138" t="str">
        <f t="shared" si="36"/>
        <v/>
      </c>
      <c r="H380" s="138" t="str">
        <f t="shared" si="38"/>
        <v/>
      </c>
      <c r="I380" s="228"/>
      <c r="J380" s="228"/>
      <c r="K380" s="228"/>
      <c r="L380" s="228"/>
      <c r="M380" s="228"/>
      <c r="N380" s="228"/>
      <c r="O380" s="228"/>
      <c r="P380" s="228"/>
      <c r="Q380" s="228"/>
      <c r="R380" s="228"/>
      <c r="S380" s="228"/>
      <c r="T380" s="228"/>
      <c r="U380" s="228"/>
      <c r="V380" s="228"/>
      <c r="W380" s="228"/>
      <c r="X380" s="228"/>
      <c r="Y380" s="228"/>
      <c r="Z380" s="228"/>
      <c r="AA380" s="228"/>
      <c r="AB380" s="228"/>
      <c r="AC380" s="228"/>
      <c r="AD380" s="228"/>
      <c r="AE380" s="228"/>
      <c r="AF380" s="228"/>
      <c r="AG380" s="228"/>
      <c r="AH380" s="228"/>
      <c r="AI380" s="228"/>
      <c r="AJ380" s="228"/>
      <c r="AK380" s="228"/>
      <c r="AL380" s="228"/>
      <c r="AM380" s="228"/>
      <c r="AN380" s="228"/>
      <c r="AO380" s="228"/>
      <c r="AP380" s="228"/>
      <c r="AQ380" s="228"/>
      <c r="AR380" s="228"/>
      <c r="AS380" s="228"/>
      <c r="AT380" s="228"/>
      <c r="AU380" s="228"/>
      <c r="AV380" s="228"/>
      <c r="AW380" s="228"/>
      <c r="AX380" s="228"/>
      <c r="AY380" s="228"/>
      <c r="AZ380" s="228"/>
      <c r="BA380" s="228"/>
      <c r="BB380" s="228"/>
      <c r="BC380" s="228"/>
      <c r="BD380" s="228"/>
      <c r="BE380" s="228"/>
      <c r="BF380" s="228"/>
      <c r="BG380" s="228"/>
      <c r="BH380" s="228"/>
      <c r="BI380" s="228"/>
      <c r="BJ380" s="228"/>
      <c r="BK380" s="228"/>
      <c r="BL380" s="228"/>
      <c r="BM380" s="228"/>
      <c r="BN380" s="228"/>
      <c r="BO380" s="228"/>
      <c r="BP380" s="228"/>
      <c r="BQ380" s="228"/>
      <c r="BR380" s="228"/>
      <c r="BS380" s="228"/>
      <c r="BT380" s="228"/>
      <c r="BU380" s="228"/>
      <c r="BV380" s="228"/>
      <c r="BW380" s="228"/>
      <c r="BX380" s="228"/>
      <c r="BY380" s="228"/>
      <c r="BZ380" s="228"/>
      <c r="CA380" s="228"/>
      <c r="CB380" s="228"/>
      <c r="CC380" s="228"/>
      <c r="CD380" s="228"/>
      <c r="CE380" s="228"/>
      <c r="CF380" s="228"/>
      <c r="CG380" s="228"/>
      <c r="CH380" s="228"/>
      <c r="CI380" s="228"/>
      <c r="CJ380" s="228"/>
      <c r="CK380" s="228"/>
      <c r="CL380" s="228"/>
      <c r="CM380" s="228"/>
      <c r="CN380" s="228"/>
      <c r="CO380" s="228"/>
      <c r="CP380" s="228"/>
      <c r="CQ380" s="228"/>
      <c r="CR380" s="228"/>
      <c r="CS380" s="228"/>
      <c r="CT380" s="228"/>
      <c r="CU380" s="228"/>
      <c r="CV380" s="228"/>
      <c r="CW380" s="228"/>
      <c r="CX380" s="228"/>
      <c r="CY380" s="228"/>
      <c r="CZ380" s="228"/>
      <c r="DA380" s="228"/>
      <c r="DB380" s="228"/>
      <c r="DC380" s="228"/>
      <c r="DD380" s="228"/>
      <c r="DE380" s="228"/>
      <c r="DF380" s="228"/>
      <c r="DG380" s="228"/>
      <c r="DH380" s="228"/>
      <c r="DI380" s="228"/>
      <c r="DJ380" s="228"/>
      <c r="DK380" s="228"/>
      <c r="DL380" s="228"/>
      <c r="DM380" s="228"/>
      <c r="DN380" s="228"/>
      <c r="DO380" s="228"/>
      <c r="DP380" s="228"/>
      <c r="DQ380" s="228"/>
      <c r="DR380" s="228"/>
      <c r="DS380" s="228"/>
      <c r="DT380" s="228"/>
      <c r="DU380" s="228"/>
      <c r="DV380" s="228"/>
      <c r="DW380" s="228"/>
      <c r="DX380" s="228"/>
      <c r="DY380" s="228"/>
      <c r="DZ380" s="228"/>
      <c r="EA380" s="228"/>
      <c r="EB380" s="228"/>
      <c r="EC380" s="228"/>
      <c r="ED380" s="228"/>
      <c r="EE380" s="228"/>
      <c r="EF380" s="228"/>
      <c r="EG380" s="228"/>
      <c r="EH380" s="228"/>
      <c r="EI380" s="228"/>
      <c r="EJ380" s="228"/>
      <c r="EK380" s="228"/>
      <c r="EL380" s="228"/>
      <c r="EM380" s="228"/>
      <c r="EN380" s="228"/>
      <c r="EO380" s="228"/>
      <c r="EP380" s="228"/>
      <c r="EQ380" s="228"/>
      <c r="ER380" s="228"/>
      <c r="ES380" s="228"/>
      <c r="ET380" s="228"/>
      <c r="EU380" s="228"/>
      <c r="EV380" s="228"/>
      <c r="EW380" s="228"/>
      <c r="EX380" s="228"/>
      <c r="EY380" s="228"/>
      <c r="EZ380" s="228"/>
      <c r="FA380" s="228"/>
      <c r="FB380" s="228"/>
      <c r="FC380" s="228"/>
      <c r="FD380" s="228"/>
      <c r="FE380" s="228"/>
      <c r="FF380" s="228"/>
      <c r="FG380" s="228"/>
      <c r="FH380" s="228"/>
      <c r="FI380" s="228"/>
      <c r="FJ380" s="228"/>
      <c r="FK380" s="228"/>
      <c r="FL380" s="228"/>
      <c r="FM380" s="228"/>
      <c r="FN380" s="228"/>
      <c r="FO380" s="228"/>
      <c r="FP380" s="228"/>
      <c r="FQ380" s="228"/>
      <c r="FR380" s="228"/>
      <c r="FS380" s="228"/>
      <c r="FT380" s="228"/>
      <c r="FU380" s="228"/>
      <c r="FV380" s="228"/>
      <c r="FW380" s="228"/>
      <c r="FX380" s="228"/>
      <c r="FY380" s="228"/>
      <c r="FZ380" s="228"/>
      <c r="GA380" s="228"/>
      <c r="GB380" s="228"/>
      <c r="GC380" s="228"/>
      <c r="GD380" s="228"/>
      <c r="GE380" s="228"/>
      <c r="GF380" s="228"/>
      <c r="GG380" s="228"/>
      <c r="GH380" s="228"/>
      <c r="GI380" s="228"/>
      <c r="GJ380" s="228"/>
      <c r="GK380" s="228"/>
      <c r="GL380" s="228"/>
      <c r="GM380" s="228"/>
      <c r="GN380" s="228"/>
      <c r="GO380" s="228"/>
      <c r="GP380" s="228"/>
      <c r="GQ380" s="228"/>
      <c r="GR380" s="228"/>
      <c r="GS380" s="228"/>
      <c r="GT380" s="228"/>
      <c r="GU380" s="228"/>
      <c r="GV380" s="228"/>
      <c r="GW380" s="228"/>
      <c r="GX380" s="228"/>
      <c r="GY380" s="228"/>
      <c r="GZ380" s="228"/>
      <c r="HA380" s="228"/>
      <c r="HB380" s="228"/>
      <c r="HC380" s="228"/>
      <c r="HD380" s="228"/>
      <c r="HE380" s="228"/>
      <c r="HF380" s="228"/>
      <c r="HG380" s="228"/>
      <c r="HH380" s="228"/>
      <c r="HI380" s="228"/>
      <c r="HJ380" s="228"/>
      <c r="HK380" s="228"/>
      <c r="HL380" s="228"/>
      <c r="HM380" s="228"/>
      <c r="HN380" s="228"/>
      <c r="HO380" s="228"/>
      <c r="HP380" s="228"/>
      <c r="HQ380" s="228"/>
      <c r="HR380" s="228"/>
      <c r="HS380" s="228"/>
      <c r="HT380" s="228"/>
      <c r="HU380" s="228"/>
      <c r="HV380" s="228"/>
      <c r="HW380" s="228"/>
      <c r="HX380" s="228"/>
      <c r="HY380" s="228"/>
      <c r="HZ380" s="228"/>
      <c r="IA380" s="228"/>
      <c r="IB380" s="228"/>
      <c r="IC380" s="228"/>
      <c r="ID380" s="228"/>
      <c r="IE380" s="228"/>
      <c r="IF380" s="228"/>
      <c r="IG380" s="228"/>
      <c r="IH380" s="228"/>
      <c r="II380" s="228"/>
      <c r="IJ380" s="228"/>
      <c r="IK380" s="228"/>
      <c r="IL380" s="228"/>
      <c r="IM380" s="228"/>
      <c r="IN380" s="228"/>
      <c r="IO380" s="228"/>
      <c r="IP380" s="228"/>
      <c r="IQ380" s="228"/>
      <c r="IR380" s="228"/>
      <c r="IS380" s="228"/>
      <c r="IT380" s="228"/>
      <c r="IU380" s="228"/>
      <c r="IV380" s="228"/>
      <c r="IW380" s="228"/>
      <c r="IX380" s="228"/>
      <c r="IY380" s="228"/>
      <c r="IZ380" s="228"/>
      <c r="JA380" s="228"/>
      <c r="JB380" s="228"/>
      <c r="JC380" s="228"/>
      <c r="JD380" s="228"/>
      <c r="JE380" s="228"/>
      <c r="JF380" s="228"/>
      <c r="JG380" s="228"/>
      <c r="JH380" s="228"/>
      <c r="JI380" s="228"/>
      <c r="JJ380" s="228"/>
      <c r="JK380" s="228"/>
      <c r="JL380" s="228"/>
      <c r="JM380" s="228"/>
      <c r="JN380" s="228"/>
      <c r="JO380" s="228"/>
      <c r="JP380" s="228"/>
      <c r="JQ380" s="228"/>
      <c r="JR380" s="228"/>
      <c r="JS380" s="228"/>
      <c r="JT380" s="228"/>
      <c r="JU380" s="228"/>
      <c r="JV380" s="228"/>
      <c r="JW380" s="228"/>
      <c r="JX380" s="228"/>
      <c r="JY380" s="228"/>
      <c r="JZ380" s="228"/>
      <c r="KA380" s="228"/>
      <c r="KB380" s="228"/>
      <c r="KC380" s="228"/>
      <c r="KD380" s="228"/>
      <c r="KE380" s="228"/>
      <c r="KF380" s="228"/>
      <c r="KG380" s="228"/>
      <c r="KH380" s="228"/>
      <c r="KI380" s="228"/>
      <c r="KJ380" s="228"/>
      <c r="KK380" s="228"/>
      <c r="KL380" s="228"/>
      <c r="KM380" s="228"/>
      <c r="KN380" s="228"/>
      <c r="KO380" s="228"/>
      <c r="KP380" s="228"/>
      <c r="KQ380" s="228"/>
      <c r="KR380" s="228"/>
      <c r="KS380" s="228"/>
      <c r="KT380" s="228"/>
      <c r="KU380" s="228"/>
      <c r="KV380" s="228"/>
      <c r="KW380" s="479"/>
    </row>
    <row r="381" spans="1:309" s="226" customFormat="1" ht="21" customHeight="1">
      <c r="A381" s="109"/>
      <c r="B381" s="112">
        <v>375</v>
      </c>
      <c r="C381" s="53"/>
      <c r="D381" s="132" t="str">
        <f t="shared" si="37"/>
        <v/>
      </c>
      <c r="E381" s="132" t="str">
        <f t="shared" si="34"/>
        <v/>
      </c>
      <c r="F381" s="132" t="str">
        <f t="shared" si="35"/>
        <v/>
      </c>
      <c r="G381" s="132" t="str">
        <f t="shared" si="36"/>
        <v/>
      </c>
      <c r="H381" s="213" t="str">
        <f t="shared" si="38"/>
        <v/>
      </c>
      <c r="I381" s="227"/>
      <c r="J381" s="227"/>
      <c r="K381" s="227"/>
      <c r="L381" s="227"/>
      <c r="M381" s="227"/>
      <c r="N381" s="227"/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27"/>
      <c r="Z381" s="227"/>
      <c r="AA381" s="227"/>
      <c r="AB381" s="227"/>
      <c r="AC381" s="227"/>
      <c r="AD381" s="227"/>
      <c r="AE381" s="227"/>
      <c r="AF381" s="227"/>
      <c r="AG381" s="227"/>
      <c r="AH381" s="227"/>
      <c r="AI381" s="227"/>
      <c r="AJ381" s="227"/>
      <c r="AK381" s="227"/>
      <c r="AL381" s="227"/>
      <c r="AM381" s="227"/>
      <c r="AN381" s="227"/>
      <c r="AO381" s="227"/>
      <c r="AP381" s="227"/>
      <c r="AQ381" s="227"/>
      <c r="AR381" s="227"/>
      <c r="AS381" s="227"/>
      <c r="AT381" s="227"/>
      <c r="AU381" s="227"/>
      <c r="AV381" s="227"/>
      <c r="AW381" s="227"/>
      <c r="AX381" s="227"/>
      <c r="AY381" s="227"/>
      <c r="AZ381" s="227"/>
      <c r="BA381" s="227"/>
      <c r="BB381" s="227"/>
      <c r="BC381" s="227"/>
      <c r="BD381" s="227"/>
      <c r="BE381" s="227"/>
      <c r="BF381" s="227"/>
      <c r="BG381" s="227"/>
      <c r="BH381" s="227"/>
      <c r="BI381" s="227"/>
      <c r="BJ381" s="227"/>
      <c r="BK381" s="227"/>
      <c r="BL381" s="227"/>
      <c r="BM381" s="227"/>
      <c r="BN381" s="227"/>
      <c r="BO381" s="227"/>
      <c r="BP381" s="227"/>
      <c r="BQ381" s="227"/>
      <c r="BR381" s="227"/>
      <c r="BS381" s="227"/>
      <c r="BT381" s="227"/>
      <c r="BU381" s="227"/>
      <c r="BV381" s="227"/>
      <c r="BW381" s="227"/>
      <c r="BX381" s="227"/>
      <c r="BY381" s="227"/>
      <c r="BZ381" s="227"/>
      <c r="CA381" s="227"/>
      <c r="CB381" s="227"/>
      <c r="CC381" s="227"/>
      <c r="CD381" s="227"/>
      <c r="CE381" s="227"/>
      <c r="CF381" s="227"/>
      <c r="CG381" s="227"/>
      <c r="CH381" s="227"/>
      <c r="CI381" s="227"/>
      <c r="CJ381" s="227"/>
      <c r="CK381" s="227"/>
      <c r="CL381" s="227"/>
      <c r="CM381" s="227"/>
      <c r="CN381" s="227"/>
      <c r="CO381" s="227"/>
      <c r="CP381" s="227"/>
      <c r="CQ381" s="227"/>
      <c r="CR381" s="227"/>
      <c r="CS381" s="227"/>
      <c r="CT381" s="227"/>
      <c r="CU381" s="227"/>
      <c r="CV381" s="227"/>
      <c r="CW381" s="227"/>
      <c r="CX381" s="227"/>
      <c r="CY381" s="227"/>
      <c r="CZ381" s="227"/>
      <c r="DA381" s="227"/>
      <c r="DB381" s="227"/>
      <c r="DC381" s="227"/>
      <c r="DD381" s="227"/>
      <c r="DE381" s="227"/>
      <c r="DF381" s="227"/>
      <c r="DG381" s="227"/>
      <c r="DH381" s="227"/>
      <c r="DI381" s="227"/>
      <c r="DJ381" s="227"/>
      <c r="DK381" s="227"/>
      <c r="DL381" s="227"/>
      <c r="DM381" s="227"/>
      <c r="DN381" s="227"/>
      <c r="DO381" s="227"/>
      <c r="DP381" s="227"/>
      <c r="DQ381" s="227"/>
      <c r="DR381" s="227"/>
      <c r="DS381" s="227"/>
      <c r="DT381" s="227"/>
      <c r="DU381" s="227"/>
      <c r="DV381" s="227"/>
      <c r="DW381" s="227"/>
      <c r="DX381" s="227"/>
      <c r="DY381" s="227"/>
      <c r="DZ381" s="227"/>
      <c r="EA381" s="227"/>
      <c r="EB381" s="227"/>
      <c r="EC381" s="227"/>
      <c r="ED381" s="227"/>
      <c r="EE381" s="227"/>
      <c r="EF381" s="227"/>
      <c r="EG381" s="227"/>
      <c r="EH381" s="227"/>
      <c r="EI381" s="227"/>
      <c r="EJ381" s="227"/>
      <c r="EK381" s="227"/>
      <c r="EL381" s="227"/>
      <c r="EM381" s="227"/>
      <c r="EN381" s="227"/>
      <c r="EO381" s="227"/>
      <c r="EP381" s="227"/>
      <c r="EQ381" s="227"/>
      <c r="ER381" s="227"/>
      <c r="ES381" s="227"/>
      <c r="ET381" s="227"/>
      <c r="EU381" s="227"/>
      <c r="EV381" s="227"/>
      <c r="EW381" s="227"/>
      <c r="EX381" s="227"/>
      <c r="EY381" s="227"/>
      <c r="EZ381" s="227"/>
      <c r="FA381" s="227"/>
      <c r="FB381" s="227"/>
      <c r="FC381" s="227"/>
      <c r="FD381" s="227"/>
      <c r="FE381" s="227"/>
      <c r="FF381" s="227"/>
      <c r="FG381" s="227"/>
      <c r="FH381" s="227"/>
      <c r="FI381" s="227"/>
      <c r="FJ381" s="227"/>
      <c r="FK381" s="227"/>
      <c r="FL381" s="227"/>
      <c r="FM381" s="227"/>
      <c r="FN381" s="227"/>
      <c r="FO381" s="227"/>
      <c r="FP381" s="227"/>
      <c r="FQ381" s="227"/>
      <c r="FR381" s="227"/>
      <c r="FS381" s="227"/>
      <c r="FT381" s="227"/>
      <c r="FU381" s="227"/>
      <c r="FV381" s="227"/>
      <c r="FW381" s="227"/>
      <c r="FX381" s="227"/>
      <c r="FY381" s="227"/>
      <c r="FZ381" s="227"/>
      <c r="GA381" s="227"/>
      <c r="GB381" s="227"/>
      <c r="GC381" s="227"/>
      <c r="GD381" s="227"/>
      <c r="GE381" s="227"/>
      <c r="GF381" s="227"/>
      <c r="GG381" s="227"/>
      <c r="GH381" s="227"/>
      <c r="GI381" s="227"/>
      <c r="GJ381" s="227"/>
      <c r="GK381" s="227"/>
      <c r="GL381" s="227"/>
      <c r="GM381" s="227"/>
      <c r="GN381" s="227"/>
      <c r="GO381" s="227"/>
      <c r="GP381" s="227"/>
      <c r="GQ381" s="227"/>
      <c r="GR381" s="227"/>
      <c r="GS381" s="227"/>
      <c r="GT381" s="227"/>
      <c r="GU381" s="227"/>
      <c r="GV381" s="227"/>
      <c r="GW381" s="227"/>
      <c r="GX381" s="227"/>
      <c r="GY381" s="227"/>
      <c r="GZ381" s="227"/>
      <c r="HA381" s="227"/>
      <c r="HB381" s="227"/>
      <c r="HC381" s="227"/>
      <c r="HD381" s="227"/>
      <c r="HE381" s="227"/>
      <c r="HF381" s="227"/>
      <c r="HG381" s="227"/>
      <c r="HH381" s="227"/>
      <c r="HI381" s="227"/>
      <c r="HJ381" s="227"/>
      <c r="HK381" s="227"/>
      <c r="HL381" s="227"/>
      <c r="HM381" s="227"/>
      <c r="HN381" s="227"/>
      <c r="HO381" s="227"/>
      <c r="HP381" s="227"/>
      <c r="HQ381" s="227"/>
      <c r="HR381" s="227"/>
      <c r="HS381" s="227"/>
      <c r="HT381" s="227"/>
      <c r="HU381" s="227"/>
      <c r="HV381" s="227"/>
      <c r="HW381" s="227"/>
      <c r="HX381" s="227"/>
      <c r="HY381" s="227"/>
      <c r="HZ381" s="227"/>
      <c r="IA381" s="227"/>
      <c r="IB381" s="227"/>
      <c r="IC381" s="227"/>
      <c r="ID381" s="227"/>
      <c r="IE381" s="227"/>
      <c r="IF381" s="227"/>
      <c r="IG381" s="227"/>
      <c r="IH381" s="227"/>
      <c r="II381" s="227"/>
      <c r="IJ381" s="227"/>
      <c r="IK381" s="227"/>
      <c r="IL381" s="227"/>
      <c r="IM381" s="227"/>
      <c r="IN381" s="227"/>
      <c r="IO381" s="227"/>
      <c r="IP381" s="227"/>
      <c r="IQ381" s="227"/>
      <c r="IR381" s="227"/>
      <c r="IS381" s="227"/>
      <c r="IT381" s="227"/>
      <c r="IU381" s="227"/>
      <c r="IV381" s="227"/>
      <c r="IW381" s="227"/>
      <c r="IX381" s="227"/>
      <c r="IY381" s="227"/>
      <c r="IZ381" s="227"/>
      <c r="JA381" s="227"/>
      <c r="JB381" s="227"/>
      <c r="JC381" s="227"/>
      <c r="JD381" s="227"/>
      <c r="JE381" s="227"/>
      <c r="JF381" s="227"/>
      <c r="JG381" s="227"/>
      <c r="JH381" s="227"/>
      <c r="JI381" s="227"/>
      <c r="JJ381" s="227"/>
      <c r="JK381" s="227"/>
      <c r="JL381" s="227"/>
      <c r="JM381" s="227"/>
      <c r="JN381" s="227"/>
      <c r="JO381" s="227"/>
      <c r="JP381" s="227"/>
      <c r="JQ381" s="227"/>
      <c r="JR381" s="227"/>
      <c r="JS381" s="227"/>
      <c r="JT381" s="227"/>
      <c r="JU381" s="227"/>
      <c r="JV381" s="227"/>
      <c r="JW381" s="227"/>
      <c r="JX381" s="227"/>
      <c r="JY381" s="227"/>
      <c r="JZ381" s="227"/>
      <c r="KA381" s="227"/>
      <c r="KB381" s="227"/>
      <c r="KC381" s="227"/>
      <c r="KD381" s="227"/>
      <c r="KE381" s="227"/>
      <c r="KF381" s="227"/>
      <c r="KG381" s="227"/>
      <c r="KH381" s="227"/>
      <c r="KI381" s="227"/>
      <c r="KJ381" s="227"/>
      <c r="KK381" s="227"/>
      <c r="KL381" s="227"/>
      <c r="KM381" s="227"/>
      <c r="KN381" s="227"/>
      <c r="KO381" s="227"/>
      <c r="KP381" s="227"/>
      <c r="KQ381" s="227"/>
      <c r="KR381" s="227"/>
      <c r="KS381" s="227"/>
      <c r="KT381" s="227"/>
      <c r="KU381" s="227"/>
      <c r="KV381" s="227"/>
      <c r="KW381" s="479"/>
    </row>
    <row r="382" spans="1:309" s="226" customFormat="1" ht="21" customHeight="1" thickBot="1">
      <c r="A382" s="109"/>
      <c r="B382" s="112">
        <v>376</v>
      </c>
      <c r="C382" s="116"/>
      <c r="D382" s="136" t="str">
        <f t="shared" si="37"/>
        <v/>
      </c>
      <c r="E382" s="138" t="str">
        <f t="shared" si="34"/>
        <v/>
      </c>
      <c r="F382" s="138" t="str">
        <f t="shared" si="35"/>
        <v/>
      </c>
      <c r="G382" s="138" t="str">
        <f t="shared" si="36"/>
        <v/>
      </c>
      <c r="H382" s="138" t="str">
        <f t="shared" si="38"/>
        <v/>
      </c>
      <c r="I382" s="228"/>
      <c r="J382" s="228"/>
      <c r="K382" s="228"/>
      <c r="L382" s="228"/>
      <c r="M382" s="228"/>
      <c r="N382" s="228"/>
      <c r="O382" s="228"/>
      <c r="P382" s="228"/>
      <c r="Q382" s="228"/>
      <c r="R382" s="228"/>
      <c r="S382" s="228"/>
      <c r="T382" s="228"/>
      <c r="U382" s="228"/>
      <c r="V382" s="228"/>
      <c r="W382" s="228"/>
      <c r="X382" s="228"/>
      <c r="Y382" s="228"/>
      <c r="Z382" s="228"/>
      <c r="AA382" s="228"/>
      <c r="AB382" s="228"/>
      <c r="AC382" s="228"/>
      <c r="AD382" s="228"/>
      <c r="AE382" s="228"/>
      <c r="AF382" s="228"/>
      <c r="AG382" s="228"/>
      <c r="AH382" s="228"/>
      <c r="AI382" s="228"/>
      <c r="AJ382" s="228"/>
      <c r="AK382" s="228"/>
      <c r="AL382" s="228"/>
      <c r="AM382" s="228"/>
      <c r="AN382" s="228"/>
      <c r="AO382" s="228"/>
      <c r="AP382" s="228"/>
      <c r="AQ382" s="228"/>
      <c r="AR382" s="228"/>
      <c r="AS382" s="228"/>
      <c r="AT382" s="228"/>
      <c r="AU382" s="228"/>
      <c r="AV382" s="228"/>
      <c r="AW382" s="228"/>
      <c r="AX382" s="228"/>
      <c r="AY382" s="228"/>
      <c r="AZ382" s="228"/>
      <c r="BA382" s="228"/>
      <c r="BB382" s="228"/>
      <c r="BC382" s="228"/>
      <c r="BD382" s="228"/>
      <c r="BE382" s="228"/>
      <c r="BF382" s="228"/>
      <c r="BG382" s="228"/>
      <c r="BH382" s="228"/>
      <c r="BI382" s="228"/>
      <c r="BJ382" s="228"/>
      <c r="BK382" s="228"/>
      <c r="BL382" s="228"/>
      <c r="BM382" s="228"/>
      <c r="BN382" s="228"/>
      <c r="BO382" s="228"/>
      <c r="BP382" s="228"/>
      <c r="BQ382" s="228"/>
      <c r="BR382" s="228"/>
      <c r="BS382" s="228"/>
      <c r="BT382" s="228"/>
      <c r="BU382" s="228"/>
      <c r="BV382" s="228"/>
      <c r="BW382" s="228"/>
      <c r="BX382" s="228"/>
      <c r="BY382" s="228"/>
      <c r="BZ382" s="228"/>
      <c r="CA382" s="228"/>
      <c r="CB382" s="228"/>
      <c r="CC382" s="228"/>
      <c r="CD382" s="228"/>
      <c r="CE382" s="228"/>
      <c r="CF382" s="228"/>
      <c r="CG382" s="228"/>
      <c r="CH382" s="228"/>
      <c r="CI382" s="228"/>
      <c r="CJ382" s="228"/>
      <c r="CK382" s="228"/>
      <c r="CL382" s="228"/>
      <c r="CM382" s="228"/>
      <c r="CN382" s="228"/>
      <c r="CO382" s="228"/>
      <c r="CP382" s="228"/>
      <c r="CQ382" s="228"/>
      <c r="CR382" s="228"/>
      <c r="CS382" s="228"/>
      <c r="CT382" s="228"/>
      <c r="CU382" s="228"/>
      <c r="CV382" s="228"/>
      <c r="CW382" s="228"/>
      <c r="CX382" s="228"/>
      <c r="CY382" s="228"/>
      <c r="CZ382" s="228"/>
      <c r="DA382" s="228"/>
      <c r="DB382" s="228"/>
      <c r="DC382" s="228"/>
      <c r="DD382" s="228"/>
      <c r="DE382" s="228"/>
      <c r="DF382" s="228"/>
      <c r="DG382" s="228"/>
      <c r="DH382" s="228"/>
      <c r="DI382" s="228"/>
      <c r="DJ382" s="228"/>
      <c r="DK382" s="228"/>
      <c r="DL382" s="228"/>
      <c r="DM382" s="228"/>
      <c r="DN382" s="228"/>
      <c r="DO382" s="228"/>
      <c r="DP382" s="228"/>
      <c r="DQ382" s="228"/>
      <c r="DR382" s="228"/>
      <c r="DS382" s="228"/>
      <c r="DT382" s="228"/>
      <c r="DU382" s="228"/>
      <c r="DV382" s="228"/>
      <c r="DW382" s="228"/>
      <c r="DX382" s="228"/>
      <c r="DY382" s="228"/>
      <c r="DZ382" s="228"/>
      <c r="EA382" s="228"/>
      <c r="EB382" s="228"/>
      <c r="EC382" s="228"/>
      <c r="ED382" s="228"/>
      <c r="EE382" s="228"/>
      <c r="EF382" s="228"/>
      <c r="EG382" s="228"/>
      <c r="EH382" s="228"/>
      <c r="EI382" s="228"/>
      <c r="EJ382" s="228"/>
      <c r="EK382" s="228"/>
      <c r="EL382" s="228"/>
      <c r="EM382" s="228"/>
      <c r="EN382" s="228"/>
      <c r="EO382" s="228"/>
      <c r="EP382" s="228"/>
      <c r="EQ382" s="228"/>
      <c r="ER382" s="228"/>
      <c r="ES382" s="228"/>
      <c r="ET382" s="228"/>
      <c r="EU382" s="228"/>
      <c r="EV382" s="228"/>
      <c r="EW382" s="228"/>
      <c r="EX382" s="228"/>
      <c r="EY382" s="228"/>
      <c r="EZ382" s="228"/>
      <c r="FA382" s="228"/>
      <c r="FB382" s="228"/>
      <c r="FC382" s="228"/>
      <c r="FD382" s="228"/>
      <c r="FE382" s="228"/>
      <c r="FF382" s="228"/>
      <c r="FG382" s="228"/>
      <c r="FH382" s="228"/>
      <c r="FI382" s="228"/>
      <c r="FJ382" s="228"/>
      <c r="FK382" s="228"/>
      <c r="FL382" s="228"/>
      <c r="FM382" s="228"/>
      <c r="FN382" s="228"/>
      <c r="FO382" s="228"/>
      <c r="FP382" s="228"/>
      <c r="FQ382" s="228"/>
      <c r="FR382" s="228"/>
      <c r="FS382" s="228"/>
      <c r="FT382" s="228"/>
      <c r="FU382" s="228"/>
      <c r="FV382" s="228"/>
      <c r="FW382" s="228"/>
      <c r="FX382" s="228"/>
      <c r="FY382" s="228"/>
      <c r="FZ382" s="228"/>
      <c r="GA382" s="228"/>
      <c r="GB382" s="228"/>
      <c r="GC382" s="228"/>
      <c r="GD382" s="228"/>
      <c r="GE382" s="228"/>
      <c r="GF382" s="228"/>
      <c r="GG382" s="228"/>
      <c r="GH382" s="228"/>
      <c r="GI382" s="228"/>
      <c r="GJ382" s="228"/>
      <c r="GK382" s="228"/>
      <c r="GL382" s="228"/>
      <c r="GM382" s="228"/>
      <c r="GN382" s="228"/>
      <c r="GO382" s="228"/>
      <c r="GP382" s="228"/>
      <c r="GQ382" s="228"/>
      <c r="GR382" s="228"/>
      <c r="GS382" s="228"/>
      <c r="GT382" s="228"/>
      <c r="GU382" s="228"/>
      <c r="GV382" s="228"/>
      <c r="GW382" s="228"/>
      <c r="GX382" s="228"/>
      <c r="GY382" s="228"/>
      <c r="GZ382" s="228"/>
      <c r="HA382" s="228"/>
      <c r="HB382" s="228"/>
      <c r="HC382" s="228"/>
      <c r="HD382" s="228"/>
      <c r="HE382" s="228"/>
      <c r="HF382" s="228"/>
      <c r="HG382" s="228"/>
      <c r="HH382" s="228"/>
      <c r="HI382" s="228"/>
      <c r="HJ382" s="228"/>
      <c r="HK382" s="228"/>
      <c r="HL382" s="228"/>
      <c r="HM382" s="228"/>
      <c r="HN382" s="228"/>
      <c r="HO382" s="228"/>
      <c r="HP382" s="228"/>
      <c r="HQ382" s="228"/>
      <c r="HR382" s="228"/>
      <c r="HS382" s="228"/>
      <c r="HT382" s="228"/>
      <c r="HU382" s="228"/>
      <c r="HV382" s="228"/>
      <c r="HW382" s="228"/>
      <c r="HX382" s="228"/>
      <c r="HY382" s="228"/>
      <c r="HZ382" s="228"/>
      <c r="IA382" s="228"/>
      <c r="IB382" s="228"/>
      <c r="IC382" s="228"/>
      <c r="ID382" s="228"/>
      <c r="IE382" s="228"/>
      <c r="IF382" s="228"/>
      <c r="IG382" s="228"/>
      <c r="IH382" s="228"/>
      <c r="II382" s="228"/>
      <c r="IJ382" s="228"/>
      <c r="IK382" s="228"/>
      <c r="IL382" s="228"/>
      <c r="IM382" s="228"/>
      <c r="IN382" s="228"/>
      <c r="IO382" s="228"/>
      <c r="IP382" s="228"/>
      <c r="IQ382" s="228"/>
      <c r="IR382" s="228"/>
      <c r="IS382" s="228"/>
      <c r="IT382" s="228"/>
      <c r="IU382" s="228"/>
      <c r="IV382" s="228"/>
      <c r="IW382" s="228"/>
      <c r="IX382" s="228"/>
      <c r="IY382" s="228"/>
      <c r="IZ382" s="228"/>
      <c r="JA382" s="228"/>
      <c r="JB382" s="228"/>
      <c r="JC382" s="228"/>
      <c r="JD382" s="228"/>
      <c r="JE382" s="228"/>
      <c r="JF382" s="228"/>
      <c r="JG382" s="228"/>
      <c r="JH382" s="228"/>
      <c r="JI382" s="228"/>
      <c r="JJ382" s="228"/>
      <c r="JK382" s="228"/>
      <c r="JL382" s="228"/>
      <c r="JM382" s="228"/>
      <c r="JN382" s="228"/>
      <c r="JO382" s="228"/>
      <c r="JP382" s="228"/>
      <c r="JQ382" s="228"/>
      <c r="JR382" s="228"/>
      <c r="JS382" s="228"/>
      <c r="JT382" s="228"/>
      <c r="JU382" s="228"/>
      <c r="JV382" s="228"/>
      <c r="JW382" s="228"/>
      <c r="JX382" s="228"/>
      <c r="JY382" s="228"/>
      <c r="JZ382" s="228"/>
      <c r="KA382" s="228"/>
      <c r="KB382" s="228"/>
      <c r="KC382" s="228"/>
      <c r="KD382" s="228"/>
      <c r="KE382" s="228"/>
      <c r="KF382" s="228"/>
      <c r="KG382" s="228"/>
      <c r="KH382" s="228"/>
      <c r="KI382" s="228"/>
      <c r="KJ382" s="228"/>
      <c r="KK382" s="228"/>
      <c r="KL382" s="228"/>
      <c r="KM382" s="228"/>
      <c r="KN382" s="228"/>
      <c r="KO382" s="228"/>
      <c r="KP382" s="228"/>
      <c r="KQ382" s="228"/>
      <c r="KR382" s="228"/>
      <c r="KS382" s="228"/>
      <c r="KT382" s="228"/>
      <c r="KU382" s="228"/>
      <c r="KV382" s="228"/>
      <c r="KW382" s="479"/>
    </row>
    <row r="383" spans="1:309" s="226" customFormat="1" ht="21" customHeight="1">
      <c r="A383" s="109"/>
      <c r="B383" s="112">
        <v>377</v>
      </c>
      <c r="C383" s="53"/>
      <c r="D383" s="132" t="str">
        <f t="shared" si="37"/>
        <v/>
      </c>
      <c r="E383" s="132" t="str">
        <f t="shared" si="34"/>
        <v/>
      </c>
      <c r="F383" s="132" t="str">
        <f t="shared" si="35"/>
        <v/>
      </c>
      <c r="G383" s="132" t="str">
        <f t="shared" si="36"/>
        <v/>
      </c>
      <c r="H383" s="213" t="str">
        <f t="shared" si="38"/>
        <v/>
      </c>
      <c r="I383" s="227"/>
      <c r="J383" s="227"/>
      <c r="K383" s="227"/>
      <c r="L383" s="227"/>
      <c r="M383" s="227"/>
      <c r="N383" s="227"/>
      <c r="O383" s="227"/>
      <c r="P383" s="227"/>
      <c r="Q383" s="227"/>
      <c r="R383" s="227"/>
      <c r="S383" s="227"/>
      <c r="T383" s="227"/>
      <c r="U383" s="227"/>
      <c r="V383" s="227"/>
      <c r="W383" s="227"/>
      <c r="X383" s="227"/>
      <c r="Y383" s="227"/>
      <c r="Z383" s="227"/>
      <c r="AA383" s="227"/>
      <c r="AB383" s="227"/>
      <c r="AC383" s="227"/>
      <c r="AD383" s="227"/>
      <c r="AE383" s="227"/>
      <c r="AF383" s="227"/>
      <c r="AG383" s="227"/>
      <c r="AH383" s="227"/>
      <c r="AI383" s="227"/>
      <c r="AJ383" s="227"/>
      <c r="AK383" s="227"/>
      <c r="AL383" s="227"/>
      <c r="AM383" s="227"/>
      <c r="AN383" s="227"/>
      <c r="AO383" s="227"/>
      <c r="AP383" s="227"/>
      <c r="AQ383" s="227"/>
      <c r="AR383" s="227"/>
      <c r="AS383" s="227"/>
      <c r="AT383" s="227"/>
      <c r="AU383" s="227"/>
      <c r="AV383" s="227"/>
      <c r="AW383" s="227"/>
      <c r="AX383" s="227"/>
      <c r="AY383" s="227"/>
      <c r="AZ383" s="227"/>
      <c r="BA383" s="227"/>
      <c r="BB383" s="227"/>
      <c r="BC383" s="227"/>
      <c r="BD383" s="227"/>
      <c r="BE383" s="227"/>
      <c r="BF383" s="227"/>
      <c r="BG383" s="227"/>
      <c r="BH383" s="227"/>
      <c r="BI383" s="227"/>
      <c r="BJ383" s="227"/>
      <c r="BK383" s="227"/>
      <c r="BL383" s="227"/>
      <c r="BM383" s="227"/>
      <c r="BN383" s="227"/>
      <c r="BO383" s="227"/>
      <c r="BP383" s="227"/>
      <c r="BQ383" s="227"/>
      <c r="BR383" s="227"/>
      <c r="BS383" s="227"/>
      <c r="BT383" s="227"/>
      <c r="BU383" s="227"/>
      <c r="BV383" s="227"/>
      <c r="BW383" s="227"/>
      <c r="BX383" s="227"/>
      <c r="BY383" s="227"/>
      <c r="BZ383" s="227"/>
      <c r="CA383" s="227"/>
      <c r="CB383" s="227"/>
      <c r="CC383" s="227"/>
      <c r="CD383" s="227"/>
      <c r="CE383" s="227"/>
      <c r="CF383" s="227"/>
      <c r="CG383" s="227"/>
      <c r="CH383" s="227"/>
      <c r="CI383" s="227"/>
      <c r="CJ383" s="227"/>
      <c r="CK383" s="227"/>
      <c r="CL383" s="227"/>
      <c r="CM383" s="227"/>
      <c r="CN383" s="227"/>
      <c r="CO383" s="227"/>
      <c r="CP383" s="227"/>
      <c r="CQ383" s="227"/>
      <c r="CR383" s="227"/>
      <c r="CS383" s="227"/>
      <c r="CT383" s="227"/>
      <c r="CU383" s="227"/>
      <c r="CV383" s="227"/>
      <c r="CW383" s="227"/>
      <c r="CX383" s="227"/>
      <c r="CY383" s="227"/>
      <c r="CZ383" s="227"/>
      <c r="DA383" s="227"/>
      <c r="DB383" s="227"/>
      <c r="DC383" s="227"/>
      <c r="DD383" s="227"/>
      <c r="DE383" s="227"/>
      <c r="DF383" s="227"/>
      <c r="DG383" s="227"/>
      <c r="DH383" s="227"/>
      <c r="DI383" s="227"/>
      <c r="DJ383" s="227"/>
      <c r="DK383" s="227"/>
      <c r="DL383" s="227"/>
      <c r="DM383" s="227"/>
      <c r="DN383" s="227"/>
      <c r="DO383" s="227"/>
      <c r="DP383" s="227"/>
      <c r="DQ383" s="227"/>
      <c r="DR383" s="227"/>
      <c r="DS383" s="227"/>
      <c r="DT383" s="227"/>
      <c r="DU383" s="227"/>
      <c r="DV383" s="227"/>
      <c r="DW383" s="227"/>
      <c r="DX383" s="227"/>
      <c r="DY383" s="227"/>
      <c r="DZ383" s="227"/>
      <c r="EA383" s="227"/>
      <c r="EB383" s="227"/>
      <c r="EC383" s="227"/>
      <c r="ED383" s="227"/>
      <c r="EE383" s="227"/>
      <c r="EF383" s="227"/>
      <c r="EG383" s="227"/>
      <c r="EH383" s="227"/>
      <c r="EI383" s="227"/>
      <c r="EJ383" s="227"/>
      <c r="EK383" s="227"/>
      <c r="EL383" s="227"/>
      <c r="EM383" s="227"/>
      <c r="EN383" s="227"/>
      <c r="EO383" s="227"/>
      <c r="EP383" s="227"/>
      <c r="EQ383" s="227"/>
      <c r="ER383" s="227"/>
      <c r="ES383" s="227"/>
      <c r="ET383" s="227"/>
      <c r="EU383" s="227"/>
      <c r="EV383" s="227"/>
      <c r="EW383" s="227"/>
      <c r="EX383" s="227"/>
      <c r="EY383" s="227"/>
      <c r="EZ383" s="227"/>
      <c r="FA383" s="227"/>
      <c r="FB383" s="227"/>
      <c r="FC383" s="227"/>
      <c r="FD383" s="227"/>
      <c r="FE383" s="227"/>
      <c r="FF383" s="227"/>
      <c r="FG383" s="227"/>
      <c r="FH383" s="227"/>
      <c r="FI383" s="227"/>
      <c r="FJ383" s="227"/>
      <c r="FK383" s="227"/>
      <c r="FL383" s="227"/>
      <c r="FM383" s="227"/>
      <c r="FN383" s="227"/>
      <c r="FO383" s="227"/>
      <c r="FP383" s="227"/>
      <c r="FQ383" s="227"/>
      <c r="FR383" s="227"/>
      <c r="FS383" s="227"/>
      <c r="FT383" s="227"/>
      <c r="FU383" s="227"/>
      <c r="FV383" s="227"/>
      <c r="FW383" s="227"/>
      <c r="FX383" s="227"/>
      <c r="FY383" s="227"/>
      <c r="FZ383" s="227"/>
      <c r="GA383" s="227"/>
      <c r="GB383" s="227"/>
      <c r="GC383" s="227"/>
      <c r="GD383" s="227"/>
      <c r="GE383" s="227"/>
      <c r="GF383" s="227"/>
      <c r="GG383" s="227"/>
      <c r="GH383" s="227"/>
      <c r="GI383" s="227"/>
      <c r="GJ383" s="227"/>
      <c r="GK383" s="227"/>
      <c r="GL383" s="227"/>
      <c r="GM383" s="227"/>
      <c r="GN383" s="227"/>
      <c r="GO383" s="227"/>
      <c r="GP383" s="227"/>
      <c r="GQ383" s="227"/>
      <c r="GR383" s="227"/>
      <c r="GS383" s="227"/>
      <c r="GT383" s="227"/>
      <c r="GU383" s="227"/>
      <c r="GV383" s="227"/>
      <c r="GW383" s="227"/>
      <c r="GX383" s="227"/>
      <c r="GY383" s="227"/>
      <c r="GZ383" s="227"/>
      <c r="HA383" s="227"/>
      <c r="HB383" s="227"/>
      <c r="HC383" s="227"/>
      <c r="HD383" s="227"/>
      <c r="HE383" s="227"/>
      <c r="HF383" s="227"/>
      <c r="HG383" s="227"/>
      <c r="HH383" s="227"/>
      <c r="HI383" s="227"/>
      <c r="HJ383" s="227"/>
      <c r="HK383" s="227"/>
      <c r="HL383" s="227"/>
      <c r="HM383" s="227"/>
      <c r="HN383" s="227"/>
      <c r="HO383" s="227"/>
      <c r="HP383" s="227"/>
      <c r="HQ383" s="227"/>
      <c r="HR383" s="227"/>
      <c r="HS383" s="227"/>
      <c r="HT383" s="227"/>
      <c r="HU383" s="227"/>
      <c r="HV383" s="227"/>
      <c r="HW383" s="227"/>
      <c r="HX383" s="227"/>
      <c r="HY383" s="227"/>
      <c r="HZ383" s="227"/>
      <c r="IA383" s="227"/>
      <c r="IB383" s="227"/>
      <c r="IC383" s="227"/>
      <c r="ID383" s="227"/>
      <c r="IE383" s="227"/>
      <c r="IF383" s="227"/>
      <c r="IG383" s="227"/>
      <c r="IH383" s="227"/>
      <c r="II383" s="227"/>
      <c r="IJ383" s="227"/>
      <c r="IK383" s="227"/>
      <c r="IL383" s="227"/>
      <c r="IM383" s="227"/>
      <c r="IN383" s="227"/>
      <c r="IO383" s="227"/>
      <c r="IP383" s="227"/>
      <c r="IQ383" s="227"/>
      <c r="IR383" s="227"/>
      <c r="IS383" s="227"/>
      <c r="IT383" s="227"/>
      <c r="IU383" s="227"/>
      <c r="IV383" s="227"/>
      <c r="IW383" s="227"/>
      <c r="IX383" s="227"/>
      <c r="IY383" s="227"/>
      <c r="IZ383" s="227"/>
      <c r="JA383" s="227"/>
      <c r="JB383" s="227"/>
      <c r="JC383" s="227"/>
      <c r="JD383" s="227"/>
      <c r="JE383" s="227"/>
      <c r="JF383" s="227"/>
      <c r="JG383" s="227"/>
      <c r="JH383" s="227"/>
      <c r="JI383" s="227"/>
      <c r="JJ383" s="227"/>
      <c r="JK383" s="227"/>
      <c r="JL383" s="227"/>
      <c r="JM383" s="227"/>
      <c r="JN383" s="227"/>
      <c r="JO383" s="227"/>
      <c r="JP383" s="227"/>
      <c r="JQ383" s="227"/>
      <c r="JR383" s="227"/>
      <c r="JS383" s="227"/>
      <c r="JT383" s="227"/>
      <c r="JU383" s="227"/>
      <c r="JV383" s="227"/>
      <c r="JW383" s="227"/>
      <c r="JX383" s="227"/>
      <c r="JY383" s="227"/>
      <c r="JZ383" s="227"/>
      <c r="KA383" s="227"/>
      <c r="KB383" s="227"/>
      <c r="KC383" s="227"/>
      <c r="KD383" s="227"/>
      <c r="KE383" s="227"/>
      <c r="KF383" s="227"/>
      <c r="KG383" s="227"/>
      <c r="KH383" s="227"/>
      <c r="KI383" s="227"/>
      <c r="KJ383" s="227"/>
      <c r="KK383" s="227"/>
      <c r="KL383" s="227"/>
      <c r="KM383" s="227"/>
      <c r="KN383" s="227"/>
      <c r="KO383" s="227"/>
      <c r="KP383" s="227"/>
      <c r="KQ383" s="227"/>
      <c r="KR383" s="227"/>
      <c r="KS383" s="227"/>
      <c r="KT383" s="227"/>
      <c r="KU383" s="227"/>
      <c r="KV383" s="227"/>
      <c r="KW383" s="479"/>
    </row>
    <row r="384" spans="1:309" s="226" customFormat="1" ht="21" customHeight="1" thickBot="1">
      <c r="A384" s="109"/>
      <c r="B384" s="112">
        <v>378</v>
      </c>
      <c r="C384" s="116"/>
      <c r="D384" s="136" t="str">
        <f t="shared" si="37"/>
        <v/>
      </c>
      <c r="E384" s="138" t="str">
        <f t="shared" si="34"/>
        <v/>
      </c>
      <c r="F384" s="138" t="str">
        <f t="shared" si="35"/>
        <v/>
      </c>
      <c r="G384" s="138" t="str">
        <f t="shared" si="36"/>
        <v/>
      </c>
      <c r="H384" s="138" t="str">
        <f t="shared" si="38"/>
        <v/>
      </c>
      <c r="I384" s="228"/>
      <c r="J384" s="228"/>
      <c r="K384" s="228"/>
      <c r="L384" s="228"/>
      <c r="M384" s="228"/>
      <c r="N384" s="228"/>
      <c r="O384" s="228"/>
      <c r="P384" s="228"/>
      <c r="Q384" s="228"/>
      <c r="R384" s="228"/>
      <c r="S384" s="228"/>
      <c r="T384" s="228"/>
      <c r="U384" s="228"/>
      <c r="V384" s="228"/>
      <c r="W384" s="228"/>
      <c r="X384" s="228"/>
      <c r="Y384" s="228"/>
      <c r="Z384" s="228"/>
      <c r="AA384" s="228"/>
      <c r="AB384" s="228"/>
      <c r="AC384" s="228"/>
      <c r="AD384" s="228"/>
      <c r="AE384" s="228"/>
      <c r="AF384" s="228"/>
      <c r="AG384" s="228"/>
      <c r="AH384" s="228"/>
      <c r="AI384" s="228"/>
      <c r="AJ384" s="228"/>
      <c r="AK384" s="228"/>
      <c r="AL384" s="228"/>
      <c r="AM384" s="228"/>
      <c r="AN384" s="228"/>
      <c r="AO384" s="228"/>
      <c r="AP384" s="228"/>
      <c r="AQ384" s="228"/>
      <c r="AR384" s="228"/>
      <c r="AS384" s="228"/>
      <c r="AT384" s="228"/>
      <c r="AU384" s="228"/>
      <c r="AV384" s="228"/>
      <c r="AW384" s="228"/>
      <c r="AX384" s="228"/>
      <c r="AY384" s="228"/>
      <c r="AZ384" s="228"/>
      <c r="BA384" s="228"/>
      <c r="BB384" s="228"/>
      <c r="BC384" s="228"/>
      <c r="BD384" s="228"/>
      <c r="BE384" s="228"/>
      <c r="BF384" s="228"/>
      <c r="BG384" s="228"/>
      <c r="BH384" s="228"/>
      <c r="BI384" s="228"/>
      <c r="BJ384" s="228"/>
      <c r="BK384" s="228"/>
      <c r="BL384" s="228"/>
      <c r="BM384" s="228"/>
      <c r="BN384" s="228"/>
      <c r="BO384" s="228"/>
      <c r="BP384" s="228"/>
      <c r="BQ384" s="228"/>
      <c r="BR384" s="228"/>
      <c r="BS384" s="228"/>
      <c r="BT384" s="228"/>
      <c r="BU384" s="228"/>
      <c r="BV384" s="228"/>
      <c r="BW384" s="228"/>
      <c r="BX384" s="228"/>
      <c r="BY384" s="228"/>
      <c r="BZ384" s="228"/>
      <c r="CA384" s="228"/>
      <c r="CB384" s="228"/>
      <c r="CC384" s="228"/>
      <c r="CD384" s="228"/>
      <c r="CE384" s="228"/>
      <c r="CF384" s="228"/>
      <c r="CG384" s="228"/>
      <c r="CH384" s="228"/>
      <c r="CI384" s="228"/>
      <c r="CJ384" s="228"/>
      <c r="CK384" s="228"/>
      <c r="CL384" s="228"/>
      <c r="CM384" s="228"/>
      <c r="CN384" s="228"/>
      <c r="CO384" s="228"/>
      <c r="CP384" s="228"/>
      <c r="CQ384" s="228"/>
      <c r="CR384" s="228"/>
      <c r="CS384" s="228"/>
      <c r="CT384" s="228"/>
      <c r="CU384" s="228"/>
      <c r="CV384" s="228"/>
      <c r="CW384" s="228"/>
      <c r="CX384" s="228"/>
      <c r="CY384" s="228"/>
      <c r="CZ384" s="228"/>
      <c r="DA384" s="228"/>
      <c r="DB384" s="228"/>
      <c r="DC384" s="228"/>
      <c r="DD384" s="228"/>
      <c r="DE384" s="228"/>
      <c r="DF384" s="228"/>
      <c r="DG384" s="228"/>
      <c r="DH384" s="228"/>
      <c r="DI384" s="228"/>
      <c r="DJ384" s="228"/>
      <c r="DK384" s="228"/>
      <c r="DL384" s="228"/>
      <c r="DM384" s="228"/>
      <c r="DN384" s="228"/>
      <c r="DO384" s="228"/>
      <c r="DP384" s="228"/>
      <c r="DQ384" s="228"/>
      <c r="DR384" s="228"/>
      <c r="DS384" s="228"/>
      <c r="DT384" s="228"/>
      <c r="DU384" s="228"/>
      <c r="DV384" s="228"/>
      <c r="DW384" s="228"/>
      <c r="DX384" s="228"/>
      <c r="DY384" s="228"/>
      <c r="DZ384" s="228"/>
      <c r="EA384" s="228"/>
      <c r="EB384" s="228"/>
      <c r="EC384" s="228"/>
      <c r="ED384" s="228"/>
      <c r="EE384" s="228"/>
      <c r="EF384" s="228"/>
      <c r="EG384" s="228"/>
      <c r="EH384" s="228"/>
      <c r="EI384" s="228"/>
      <c r="EJ384" s="228"/>
      <c r="EK384" s="228"/>
      <c r="EL384" s="228"/>
      <c r="EM384" s="228"/>
      <c r="EN384" s="228"/>
      <c r="EO384" s="228"/>
      <c r="EP384" s="228"/>
      <c r="EQ384" s="228"/>
      <c r="ER384" s="228"/>
      <c r="ES384" s="228"/>
      <c r="ET384" s="228"/>
      <c r="EU384" s="228"/>
      <c r="EV384" s="228"/>
      <c r="EW384" s="228"/>
      <c r="EX384" s="228"/>
      <c r="EY384" s="228"/>
      <c r="EZ384" s="228"/>
      <c r="FA384" s="228"/>
      <c r="FB384" s="228"/>
      <c r="FC384" s="228"/>
      <c r="FD384" s="228"/>
      <c r="FE384" s="228"/>
      <c r="FF384" s="228"/>
      <c r="FG384" s="228"/>
      <c r="FH384" s="228"/>
      <c r="FI384" s="228"/>
      <c r="FJ384" s="228"/>
      <c r="FK384" s="228"/>
      <c r="FL384" s="228"/>
      <c r="FM384" s="228"/>
      <c r="FN384" s="228"/>
      <c r="FO384" s="228"/>
      <c r="FP384" s="228"/>
      <c r="FQ384" s="228"/>
      <c r="FR384" s="228"/>
      <c r="FS384" s="228"/>
      <c r="FT384" s="228"/>
      <c r="FU384" s="228"/>
      <c r="FV384" s="228"/>
      <c r="FW384" s="228"/>
      <c r="FX384" s="228"/>
      <c r="FY384" s="228"/>
      <c r="FZ384" s="228"/>
      <c r="GA384" s="228"/>
      <c r="GB384" s="228"/>
      <c r="GC384" s="228"/>
      <c r="GD384" s="228"/>
      <c r="GE384" s="228"/>
      <c r="GF384" s="228"/>
      <c r="GG384" s="228"/>
      <c r="GH384" s="228"/>
      <c r="GI384" s="228"/>
      <c r="GJ384" s="228"/>
      <c r="GK384" s="228"/>
      <c r="GL384" s="228"/>
      <c r="GM384" s="228"/>
      <c r="GN384" s="228"/>
      <c r="GO384" s="228"/>
      <c r="GP384" s="228"/>
      <c r="GQ384" s="228"/>
      <c r="GR384" s="228"/>
      <c r="GS384" s="228"/>
      <c r="GT384" s="228"/>
      <c r="GU384" s="228"/>
      <c r="GV384" s="228"/>
      <c r="GW384" s="228"/>
      <c r="GX384" s="228"/>
      <c r="GY384" s="228"/>
      <c r="GZ384" s="228"/>
      <c r="HA384" s="228"/>
      <c r="HB384" s="228"/>
      <c r="HC384" s="228"/>
      <c r="HD384" s="228"/>
      <c r="HE384" s="228"/>
      <c r="HF384" s="228"/>
      <c r="HG384" s="228"/>
      <c r="HH384" s="228"/>
      <c r="HI384" s="228"/>
      <c r="HJ384" s="228"/>
      <c r="HK384" s="228"/>
      <c r="HL384" s="228"/>
      <c r="HM384" s="228"/>
      <c r="HN384" s="228"/>
      <c r="HO384" s="228"/>
      <c r="HP384" s="228"/>
      <c r="HQ384" s="228"/>
      <c r="HR384" s="228"/>
      <c r="HS384" s="228"/>
      <c r="HT384" s="228"/>
      <c r="HU384" s="228"/>
      <c r="HV384" s="228"/>
      <c r="HW384" s="228"/>
      <c r="HX384" s="228"/>
      <c r="HY384" s="228"/>
      <c r="HZ384" s="228"/>
      <c r="IA384" s="228"/>
      <c r="IB384" s="228"/>
      <c r="IC384" s="228"/>
      <c r="ID384" s="228"/>
      <c r="IE384" s="228"/>
      <c r="IF384" s="228"/>
      <c r="IG384" s="228"/>
      <c r="IH384" s="228"/>
      <c r="II384" s="228"/>
      <c r="IJ384" s="228"/>
      <c r="IK384" s="228"/>
      <c r="IL384" s="228"/>
      <c r="IM384" s="228"/>
      <c r="IN384" s="228"/>
      <c r="IO384" s="228"/>
      <c r="IP384" s="228"/>
      <c r="IQ384" s="228"/>
      <c r="IR384" s="228"/>
      <c r="IS384" s="228"/>
      <c r="IT384" s="228"/>
      <c r="IU384" s="228"/>
      <c r="IV384" s="228"/>
      <c r="IW384" s="228"/>
      <c r="IX384" s="228"/>
      <c r="IY384" s="228"/>
      <c r="IZ384" s="228"/>
      <c r="JA384" s="228"/>
      <c r="JB384" s="228"/>
      <c r="JC384" s="228"/>
      <c r="JD384" s="228"/>
      <c r="JE384" s="228"/>
      <c r="JF384" s="228"/>
      <c r="JG384" s="228"/>
      <c r="JH384" s="228"/>
      <c r="JI384" s="228"/>
      <c r="JJ384" s="228"/>
      <c r="JK384" s="228"/>
      <c r="JL384" s="228"/>
      <c r="JM384" s="228"/>
      <c r="JN384" s="228"/>
      <c r="JO384" s="228"/>
      <c r="JP384" s="228"/>
      <c r="JQ384" s="228"/>
      <c r="JR384" s="228"/>
      <c r="JS384" s="228"/>
      <c r="JT384" s="228"/>
      <c r="JU384" s="228"/>
      <c r="JV384" s="228"/>
      <c r="JW384" s="228"/>
      <c r="JX384" s="228"/>
      <c r="JY384" s="228"/>
      <c r="JZ384" s="228"/>
      <c r="KA384" s="228"/>
      <c r="KB384" s="228"/>
      <c r="KC384" s="228"/>
      <c r="KD384" s="228"/>
      <c r="KE384" s="228"/>
      <c r="KF384" s="228"/>
      <c r="KG384" s="228"/>
      <c r="KH384" s="228"/>
      <c r="KI384" s="228"/>
      <c r="KJ384" s="228"/>
      <c r="KK384" s="228"/>
      <c r="KL384" s="228"/>
      <c r="KM384" s="228"/>
      <c r="KN384" s="228"/>
      <c r="KO384" s="228"/>
      <c r="KP384" s="228"/>
      <c r="KQ384" s="228"/>
      <c r="KR384" s="228"/>
      <c r="KS384" s="228"/>
      <c r="KT384" s="228"/>
      <c r="KU384" s="228"/>
      <c r="KV384" s="228"/>
      <c r="KW384" s="479"/>
    </row>
    <row r="385" spans="1:309" s="226" customFormat="1" ht="21" customHeight="1">
      <c r="A385" s="109"/>
      <c r="B385" s="112">
        <v>379</v>
      </c>
      <c r="C385" s="53"/>
      <c r="D385" s="132" t="str">
        <f t="shared" si="37"/>
        <v/>
      </c>
      <c r="E385" s="132" t="str">
        <f t="shared" si="34"/>
        <v/>
      </c>
      <c r="F385" s="132" t="str">
        <f t="shared" si="35"/>
        <v/>
      </c>
      <c r="G385" s="132" t="str">
        <f t="shared" si="36"/>
        <v/>
      </c>
      <c r="H385" s="213" t="str">
        <f t="shared" si="38"/>
        <v/>
      </c>
      <c r="I385" s="227"/>
      <c r="J385" s="227"/>
      <c r="K385" s="227"/>
      <c r="L385" s="227"/>
      <c r="M385" s="227"/>
      <c r="N385" s="227"/>
      <c r="O385" s="227"/>
      <c r="P385" s="227"/>
      <c r="Q385" s="227"/>
      <c r="R385" s="227"/>
      <c r="S385" s="227"/>
      <c r="T385" s="227"/>
      <c r="U385" s="227"/>
      <c r="V385" s="227"/>
      <c r="W385" s="227"/>
      <c r="X385" s="227"/>
      <c r="Y385" s="227"/>
      <c r="Z385" s="227"/>
      <c r="AA385" s="227"/>
      <c r="AB385" s="227"/>
      <c r="AC385" s="227"/>
      <c r="AD385" s="227"/>
      <c r="AE385" s="227"/>
      <c r="AF385" s="227"/>
      <c r="AG385" s="227"/>
      <c r="AH385" s="227"/>
      <c r="AI385" s="227"/>
      <c r="AJ385" s="227"/>
      <c r="AK385" s="227"/>
      <c r="AL385" s="227"/>
      <c r="AM385" s="227"/>
      <c r="AN385" s="227"/>
      <c r="AO385" s="227"/>
      <c r="AP385" s="227"/>
      <c r="AQ385" s="227"/>
      <c r="AR385" s="227"/>
      <c r="AS385" s="227"/>
      <c r="AT385" s="227"/>
      <c r="AU385" s="227"/>
      <c r="AV385" s="227"/>
      <c r="AW385" s="227"/>
      <c r="AX385" s="227"/>
      <c r="AY385" s="227"/>
      <c r="AZ385" s="227"/>
      <c r="BA385" s="227"/>
      <c r="BB385" s="227"/>
      <c r="BC385" s="227"/>
      <c r="BD385" s="227"/>
      <c r="BE385" s="227"/>
      <c r="BF385" s="227"/>
      <c r="BG385" s="227"/>
      <c r="BH385" s="227"/>
      <c r="BI385" s="227"/>
      <c r="BJ385" s="227"/>
      <c r="BK385" s="227"/>
      <c r="BL385" s="227"/>
      <c r="BM385" s="227"/>
      <c r="BN385" s="227"/>
      <c r="BO385" s="227"/>
      <c r="BP385" s="227"/>
      <c r="BQ385" s="227"/>
      <c r="BR385" s="227"/>
      <c r="BS385" s="227"/>
      <c r="BT385" s="227"/>
      <c r="BU385" s="227"/>
      <c r="BV385" s="227"/>
      <c r="BW385" s="227"/>
      <c r="BX385" s="227"/>
      <c r="BY385" s="227"/>
      <c r="BZ385" s="227"/>
      <c r="CA385" s="227"/>
      <c r="CB385" s="227"/>
      <c r="CC385" s="227"/>
      <c r="CD385" s="227"/>
      <c r="CE385" s="227"/>
      <c r="CF385" s="227"/>
      <c r="CG385" s="227"/>
      <c r="CH385" s="227"/>
      <c r="CI385" s="227"/>
      <c r="CJ385" s="227"/>
      <c r="CK385" s="227"/>
      <c r="CL385" s="227"/>
      <c r="CM385" s="227"/>
      <c r="CN385" s="227"/>
      <c r="CO385" s="227"/>
      <c r="CP385" s="227"/>
      <c r="CQ385" s="227"/>
      <c r="CR385" s="227"/>
      <c r="CS385" s="227"/>
      <c r="CT385" s="227"/>
      <c r="CU385" s="227"/>
      <c r="CV385" s="227"/>
      <c r="CW385" s="227"/>
      <c r="CX385" s="227"/>
      <c r="CY385" s="227"/>
      <c r="CZ385" s="227"/>
      <c r="DA385" s="227"/>
      <c r="DB385" s="227"/>
      <c r="DC385" s="227"/>
      <c r="DD385" s="227"/>
      <c r="DE385" s="227"/>
      <c r="DF385" s="227"/>
      <c r="DG385" s="227"/>
      <c r="DH385" s="227"/>
      <c r="DI385" s="227"/>
      <c r="DJ385" s="227"/>
      <c r="DK385" s="227"/>
      <c r="DL385" s="227"/>
      <c r="DM385" s="227"/>
      <c r="DN385" s="227"/>
      <c r="DO385" s="227"/>
      <c r="DP385" s="227"/>
      <c r="DQ385" s="227"/>
      <c r="DR385" s="227"/>
      <c r="DS385" s="227"/>
      <c r="DT385" s="227"/>
      <c r="DU385" s="227"/>
      <c r="DV385" s="227"/>
      <c r="DW385" s="227"/>
      <c r="DX385" s="227"/>
      <c r="DY385" s="227"/>
      <c r="DZ385" s="227"/>
      <c r="EA385" s="227"/>
      <c r="EB385" s="227"/>
      <c r="EC385" s="227"/>
      <c r="ED385" s="227"/>
      <c r="EE385" s="227"/>
      <c r="EF385" s="227"/>
      <c r="EG385" s="227"/>
      <c r="EH385" s="227"/>
      <c r="EI385" s="227"/>
      <c r="EJ385" s="227"/>
      <c r="EK385" s="227"/>
      <c r="EL385" s="227"/>
      <c r="EM385" s="227"/>
      <c r="EN385" s="227"/>
      <c r="EO385" s="227"/>
      <c r="EP385" s="227"/>
      <c r="EQ385" s="227"/>
      <c r="ER385" s="227"/>
      <c r="ES385" s="227"/>
      <c r="ET385" s="227"/>
      <c r="EU385" s="227"/>
      <c r="EV385" s="227"/>
      <c r="EW385" s="227"/>
      <c r="EX385" s="227"/>
      <c r="EY385" s="227"/>
      <c r="EZ385" s="227"/>
      <c r="FA385" s="227"/>
      <c r="FB385" s="227"/>
      <c r="FC385" s="227"/>
      <c r="FD385" s="227"/>
      <c r="FE385" s="227"/>
      <c r="FF385" s="227"/>
      <c r="FG385" s="227"/>
      <c r="FH385" s="227"/>
      <c r="FI385" s="227"/>
      <c r="FJ385" s="227"/>
      <c r="FK385" s="227"/>
      <c r="FL385" s="227"/>
      <c r="FM385" s="227"/>
      <c r="FN385" s="227"/>
      <c r="FO385" s="227"/>
      <c r="FP385" s="227"/>
      <c r="FQ385" s="227"/>
      <c r="FR385" s="227"/>
      <c r="FS385" s="227"/>
      <c r="FT385" s="227"/>
      <c r="FU385" s="227"/>
      <c r="FV385" s="227"/>
      <c r="FW385" s="227"/>
      <c r="FX385" s="227"/>
      <c r="FY385" s="227"/>
      <c r="FZ385" s="227"/>
      <c r="GA385" s="227"/>
      <c r="GB385" s="227"/>
      <c r="GC385" s="227"/>
      <c r="GD385" s="227"/>
      <c r="GE385" s="227"/>
      <c r="GF385" s="227"/>
      <c r="GG385" s="227"/>
      <c r="GH385" s="227"/>
      <c r="GI385" s="227"/>
      <c r="GJ385" s="227"/>
      <c r="GK385" s="227"/>
      <c r="GL385" s="227"/>
      <c r="GM385" s="227"/>
      <c r="GN385" s="227"/>
      <c r="GO385" s="227"/>
      <c r="GP385" s="227"/>
      <c r="GQ385" s="227"/>
      <c r="GR385" s="227"/>
      <c r="GS385" s="227"/>
      <c r="GT385" s="227"/>
      <c r="GU385" s="227"/>
      <c r="GV385" s="227"/>
      <c r="GW385" s="227"/>
      <c r="GX385" s="227"/>
      <c r="GY385" s="227"/>
      <c r="GZ385" s="227"/>
      <c r="HA385" s="227"/>
      <c r="HB385" s="227"/>
      <c r="HC385" s="227"/>
      <c r="HD385" s="227"/>
      <c r="HE385" s="227"/>
      <c r="HF385" s="227"/>
      <c r="HG385" s="227"/>
      <c r="HH385" s="227"/>
      <c r="HI385" s="227"/>
      <c r="HJ385" s="227"/>
      <c r="HK385" s="227"/>
      <c r="HL385" s="227"/>
      <c r="HM385" s="227"/>
      <c r="HN385" s="227"/>
      <c r="HO385" s="227"/>
      <c r="HP385" s="227"/>
      <c r="HQ385" s="227"/>
      <c r="HR385" s="227"/>
      <c r="HS385" s="227"/>
      <c r="HT385" s="227"/>
      <c r="HU385" s="227"/>
      <c r="HV385" s="227"/>
      <c r="HW385" s="227"/>
      <c r="HX385" s="227"/>
      <c r="HY385" s="227"/>
      <c r="HZ385" s="227"/>
      <c r="IA385" s="227"/>
      <c r="IB385" s="227"/>
      <c r="IC385" s="227"/>
      <c r="ID385" s="227"/>
      <c r="IE385" s="227"/>
      <c r="IF385" s="227"/>
      <c r="IG385" s="227"/>
      <c r="IH385" s="227"/>
      <c r="II385" s="227"/>
      <c r="IJ385" s="227"/>
      <c r="IK385" s="227"/>
      <c r="IL385" s="227"/>
      <c r="IM385" s="227"/>
      <c r="IN385" s="227"/>
      <c r="IO385" s="227"/>
      <c r="IP385" s="227"/>
      <c r="IQ385" s="227"/>
      <c r="IR385" s="227"/>
      <c r="IS385" s="227"/>
      <c r="IT385" s="227"/>
      <c r="IU385" s="227"/>
      <c r="IV385" s="227"/>
      <c r="IW385" s="227"/>
      <c r="IX385" s="227"/>
      <c r="IY385" s="227"/>
      <c r="IZ385" s="227"/>
      <c r="JA385" s="227"/>
      <c r="JB385" s="227"/>
      <c r="JC385" s="227"/>
      <c r="JD385" s="227"/>
      <c r="JE385" s="227"/>
      <c r="JF385" s="227"/>
      <c r="JG385" s="227"/>
      <c r="JH385" s="227"/>
      <c r="JI385" s="227"/>
      <c r="JJ385" s="227"/>
      <c r="JK385" s="227"/>
      <c r="JL385" s="227"/>
      <c r="JM385" s="227"/>
      <c r="JN385" s="227"/>
      <c r="JO385" s="227"/>
      <c r="JP385" s="227"/>
      <c r="JQ385" s="227"/>
      <c r="JR385" s="227"/>
      <c r="JS385" s="227"/>
      <c r="JT385" s="227"/>
      <c r="JU385" s="227"/>
      <c r="JV385" s="227"/>
      <c r="JW385" s="227"/>
      <c r="JX385" s="227"/>
      <c r="JY385" s="227"/>
      <c r="JZ385" s="227"/>
      <c r="KA385" s="227"/>
      <c r="KB385" s="227"/>
      <c r="KC385" s="227"/>
      <c r="KD385" s="227"/>
      <c r="KE385" s="227"/>
      <c r="KF385" s="227"/>
      <c r="KG385" s="227"/>
      <c r="KH385" s="227"/>
      <c r="KI385" s="227"/>
      <c r="KJ385" s="227"/>
      <c r="KK385" s="227"/>
      <c r="KL385" s="227"/>
      <c r="KM385" s="227"/>
      <c r="KN385" s="227"/>
      <c r="KO385" s="227"/>
      <c r="KP385" s="227"/>
      <c r="KQ385" s="227"/>
      <c r="KR385" s="227"/>
      <c r="KS385" s="227"/>
      <c r="KT385" s="227"/>
      <c r="KU385" s="227"/>
      <c r="KV385" s="227"/>
      <c r="KW385" s="479"/>
    </row>
    <row r="386" spans="1:309" s="226" customFormat="1" ht="21" customHeight="1" thickBot="1">
      <c r="A386" s="109"/>
      <c r="B386" s="112">
        <v>380</v>
      </c>
      <c r="C386" s="116"/>
      <c r="D386" s="136" t="str">
        <f t="shared" si="37"/>
        <v/>
      </c>
      <c r="E386" s="138" t="str">
        <f t="shared" si="34"/>
        <v/>
      </c>
      <c r="F386" s="138" t="str">
        <f t="shared" si="35"/>
        <v/>
      </c>
      <c r="G386" s="138" t="str">
        <f t="shared" si="36"/>
        <v/>
      </c>
      <c r="H386" s="138" t="str">
        <f t="shared" si="38"/>
        <v/>
      </c>
      <c r="I386" s="228"/>
      <c r="J386" s="228"/>
      <c r="K386" s="228"/>
      <c r="L386" s="228"/>
      <c r="M386" s="228"/>
      <c r="N386" s="228"/>
      <c r="O386" s="228"/>
      <c r="P386" s="228"/>
      <c r="Q386" s="228"/>
      <c r="R386" s="228"/>
      <c r="S386" s="228"/>
      <c r="T386" s="228"/>
      <c r="U386" s="228"/>
      <c r="V386" s="228"/>
      <c r="W386" s="228"/>
      <c r="X386" s="228"/>
      <c r="Y386" s="228"/>
      <c r="Z386" s="228"/>
      <c r="AA386" s="228"/>
      <c r="AB386" s="228"/>
      <c r="AC386" s="228"/>
      <c r="AD386" s="228"/>
      <c r="AE386" s="228"/>
      <c r="AF386" s="228"/>
      <c r="AG386" s="228"/>
      <c r="AH386" s="228"/>
      <c r="AI386" s="228"/>
      <c r="AJ386" s="228"/>
      <c r="AK386" s="228"/>
      <c r="AL386" s="228"/>
      <c r="AM386" s="228"/>
      <c r="AN386" s="228"/>
      <c r="AO386" s="228"/>
      <c r="AP386" s="228"/>
      <c r="AQ386" s="228"/>
      <c r="AR386" s="228"/>
      <c r="AS386" s="228"/>
      <c r="AT386" s="228"/>
      <c r="AU386" s="228"/>
      <c r="AV386" s="228"/>
      <c r="AW386" s="228"/>
      <c r="AX386" s="228"/>
      <c r="AY386" s="228"/>
      <c r="AZ386" s="228"/>
      <c r="BA386" s="228"/>
      <c r="BB386" s="228"/>
      <c r="BC386" s="228"/>
      <c r="BD386" s="228"/>
      <c r="BE386" s="228"/>
      <c r="BF386" s="228"/>
      <c r="BG386" s="228"/>
      <c r="BH386" s="228"/>
      <c r="BI386" s="228"/>
      <c r="BJ386" s="228"/>
      <c r="BK386" s="228"/>
      <c r="BL386" s="228"/>
      <c r="BM386" s="228"/>
      <c r="BN386" s="228"/>
      <c r="BO386" s="228"/>
      <c r="BP386" s="228"/>
      <c r="BQ386" s="228"/>
      <c r="BR386" s="228"/>
      <c r="BS386" s="228"/>
      <c r="BT386" s="228"/>
      <c r="BU386" s="228"/>
      <c r="BV386" s="228"/>
      <c r="BW386" s="228"/>
      <c r="BX386" s="228"/>
      <c r="BY386" s="228"/>
      <c r="BZ386" s="228"/>
      <c r="CA386" s="228"/>
      <c r="CB386" s="228"/>
      <c r="CC386" s="228"/>
      <c r="CD386" s="228"/>
      <c r="CE386" s="228"/>
      <c r="CF386" s="228"/>
      <c r="CG386" s="228"/>
      <c r="CH386" s="228"/>
      <c r="CI386" s="228"/>
      <c r="CJ386" s="228"/>
      <c r="CK386" s="228"/>
      <c r="CL386" s="228"/>
      <c r="CM386" s="228"/>
      <c r="CN386" s="228"/>
      <c r="CO386" s="228"/>
      <c r="CP386" s="228"/>
      <c r="CQ386" s="228"/>
      <c r="CR386" s="228"/>
      <c r="CS386" s="228"/>
      <c r="CT386" s="228"/>
      <c r="CU386" s="228"/>
      <c r="CV386" s="228"/>
      <c r="CW386" s="228"/>
      <c r="CX386" s="228"/>
      <c r="CY386" s="228"/>
      <c r="CZ386" s="228"/>
      <c r="DA386" s="228"/>
      <c r="DB386" s="228"/>
      <c r="DC386" s="228"/>
      <c r="DD386" s="228"/>
      <c r="DE386" s="228"/>
      <c r="DF386" s="228"/>
      <c r="DG386" s="228"/>
      <c r="DH386" s="228"/>
      <c r="DI386" s="228"/>
      <c r="DJ386" s="228"/>
      <c r="DK386" s="228"/>
      <c r="DL386" s="228"/>
      <c r="DM386" s="228"/>
      <c r="DN386" s="228"/>
      <c r="DO386" s="228"/>
      <c r="DP386" s="228"/>
      <c r="DQ386" s="228"/>
      <c r="DR386" s="228"/>
      <c r="DS386" s="228"/>
      <c r="DT386" s="228"/>
      <c r="DU386" s="228"/>
      <c r="DV386" s="228"/>
      <c r="DW386" s="228"/>
      <c r="DX386" s="228"/>
      <c r="DY386" s="228"/>
      <c r="DZ386" s="228"/>
      <c r="EA386" s="228"/>
      <c r="EB386" s="228"/>
      <c r="EC386" s="228"/>
      <c r="ED386" s="228"/>
      <c r="EE386" s="228"/>
      <c r="EF386" s="228"/>
      <c r="EG386" s="228"/>
      <c r="EH386" s="228"/>
      <c r="EI386" s="228"/>
      <c r="EJ386" s="228"/>
      <c r="EK386" s="228"/>
      <c r="EL386" s="228"/>
      <c r="EM386" s="228"/>
      <c r="EN386" s="228"/>
      <c r="EO386" s="228"/>
      <c r="EP386" s="228"/>
      <c r="EQ386" s="228"/>
      <c r="ER386" s="228"/>
      <c r="ES386" s="228"/>
      <c r="ET386" s="228"/>
      <c r="EU386" s="228"/>
      <c r="EV386" s="228"/>
      <c r="EW386" s="228"/>
      <c r="EX386" s="228"/>
      <c r="EY386" s="228"/>
      <c r="EZ386" s="228"/>
      <c r="FA386" s="228"/>
      <c r="FB386" s="228"/>
      <c r="FC386" s="228"/>
      <c r="FD386" s="228"/>
      <c r="FE386" s="228"/>
      <c r="FF386" s="228"/>
      <c r="FG386" s="228"/>
      <c r="FH386" s="228"/>
      <c r="FI386" s="228"/>
      <c r="FJ386" s="228"/>
      <c r="FK386" s="228"/>
      <c r="FL386" s="228"/>
      <c r="FM386" s="228"/>
      <c r="FN386" s="228"/>
      <c r="FO386" s="228"/>
      <c r="FP386" s="228"/>
      <c r="FQ386" s="228"/>
      <c r="FR386" s="228"/>
      <c r="FS386" s="228"/>
      <c r="FT386" s="228"/>
      <c r="FU386" s="228"/>
      <c r="FV386" s="228"/>
      <c r="FW386" s="228"/>
      <c r="FX386" s="228"/>
      <c r="FY386" s="228"/>
      <c r="FZ386" s="228"/>
      <c r="GA386" s="228"/>
      <c r="GB386" s="228"/>
      <c r="GC386" s="228"/>
      <c r="GD386" s="228"/>
      <c r="GE386" s="228"/>
      <c r="GF386" s="228"/>
      <c r="GG386" s="228"/>
      <c r="GH386" s="228"/>
      <c r="GI386" s="228"/>
      <c r="GJ386" s="228"/>
      <c r="GK386" s="228"/>
      <c r="GL386" s="228"/>
      <c r="GM386" s="228"/>
      <c r="GN386" s="228"/>
      <c r="GO386" s="228"/>
      <c r="GP386" s="228"/>
      <c r="GQ386" s="228"/>
      <c r="GR386" s="228"/>
      <c r="GS386" s="228"/>
      <c r="GT386" s="228"/>
      <c r="GU386" s="228"/>
      <c r="GV386" s="228"/>
      <c r="GW386" s="228"/>
      <c r="GX386" s="228"/>
      <c r="GY386" s="228"/>
      <c r="GZ386" s="228"/>
      <c r="HA386" s="228"/>
      <c r="HB386" s="228"/>
      <c r="HC386" s="228"/>
      <c r="HD386" s="228"/>
      <c r="HE386" s="228"/>
      <c r="HF386" s="228"/>
      <c r="HG386" s="228"/>
      <c r="HH386" s="228"/>
      <c r="HI386" s="228"/>
      <c r="HJ386" s="228"/>
      <c r="HK386" s="228"/>
      <c r="HL386" s="228"/>
      <c r="HM386" s="228"/>
      <c r="HN386" s="228"/>
      <c r="HO386" s="228"/>
      <c r="HP386" s="228"/>
      <c r="HQ386" s="228"/>
      <c r="HR386" s="228"/>
      <c r="HS386" s="228"/>
      <c r="HT386" s="228"/>
      <c r="HU386" s="228"/>
      <c r="HV386" s="228"/>
      <c r="HW386" s="228"/>
      <c r="HX386" s="228"/>
      <c r="HY386" s="228"/>
      <c r="HZ386" s="228"/>
      <c r="IA386" s="228"/>
      <c r="IB386" s="228"/>
      <c r="IC386" s="228"/>
      <c r="ID386" s="228"/>
      <c r="IE386" s="228"/>
      <c r="IF386" s="228"/>
      <c r="IG386" s="228"/>
      <c r="IH386" s="228"/>
      <c r="II386" s="228"/>
      <c r="IJ386" s="228"/>
      <c r="IK386" s="228"/>
      <c r="IL386" s="228"/>
      <c r="IM386" s="228"/>
      <c r="IN386" s="228"/>
      <c r="IO386" s="228"/>
      <c r="IP386" s="228"/>
      <c r="IQ386" s="228"/>
      <c r="IR386" s="228"/>
      <c r="IS386" s="228"/>
      <c r="IT386" s="228"/>
      <c r="IU386" s="228"/>
      <c r="IV386" s="228"/>
      <c r="IW386" s="228"/>
      <c r="IX386" s="228"/>
      <c r="IY386" s="228"/>
      <c r="IZ386" s="228"/>
      <c r="JA386" s="228"/>
      <c r="JB386" s="228"/>
      <c r="JC386" s="228"/>
      <c r="JD386" s="228"/>
      <c r="JE386" s="228"/>
      <c r="JF386" s="228"/>
      <c r="JG386" s="228"/>
      <c r="JH386" s="228"/>
      <c r="JI386" s="228"/>
      <c r="JJ386" s="228"/>
      <c r="JK386" s="228"/>
      <c r="JL386" s="228"/>
      <c r="JM386" s="228"/>
      <c r="JN386" s="228"/>
      <c r="JO386" s="228"/>
      <c r="JP386" s="228"/>
      <c r="JQ386" s="228"/>
      <c r="JR386" s="228"/>
      <c r="JS386" s="228"/>
      <c r="JT386" s="228"/>
      <c r="JU386" s="228"/>
      <c r="JV386" s="228"/>
      <c r="JW386" s="228"/>
      <c r="JX386" s="228"/>
      <c r="JY386" s="228"/>
      <c r="JZ386" s="228"/>
      <c r="KA386" s="228"/>
      <c r="KB386" s="228"/>
      <c r="KC386" s="228"/>
      <c r="KD386" s="228"/>
      <c r="KE386" s="228"/>
      <c r="KF386" s="228"/>
      <c r="KG386" s="228"/>
      <c r="KH386" s="228"/>
      <c r="KI386" s="228"/>
      <c r="KJ386" s="228"/>
      <c r="KK386" s="228"/>
      <c r="KL386" s="228"/>
      <c r="KM386" s="228"/>
      <c r="KN386" s="228"/>
      <c r="KO386" s="228"/>
      <c r="KP386" s="228"/>
      <c r="KQ386" s="228"/>
      <c r="KR386" s="228"/>
      <c r="KS386" s="228"/>
      <c r="KT386" s="228"/>
      <c r="KU386" s="228"/>
      <c r="KV386" s="228"/>
      <c r="KW386" s="479"/>
    </row>
    <row r="387" spans="1:309" s="226" customFormat="1" ht="21" customHeight="1">
      <c r="A387" s="109"/>
      <c r="B387" s="112">
        <v>381</v>
      </c>
      <c r="C387" s="53"/>
      <c r="D387" s="132" t="str">
        <f t="shared" si="37"/>
        <v/>
      </c>
      <c r="E387" s="132" t="str">
        <f t="shared" si="34"/>
        <v/>
      </c>
      <c r="F387" s="132" t="str">
        <f t="shared" si="35"/>
        <v/>
      </c>
      <c r="G387" s="132" t="str">
        <f t="shared" si="36"/>
        <v/>
      </c>
      <c r="H387" s="213" t="str">
        <f t="shared" si="38"/>
        <v/>
      </c>
      <c r="I387" s="227"/>
      <c r="J387" s="227"/>
      <c r="K387" s="227"/>
      <c r="L387" s="227"/>
      <c r="M387" s="227"/>
      <c r="N387" s="227"/>
      <c r="O387" s="227"/>
      <c r="P387" s="227"/>
      <c r="Q387" s="227"/>
      <c r="R387" s="227"/>
      <c r="S387" s="227"/>
      <c r="T387" s="227"/>
      <c r="U387" s="227"/>
      <c r="V387" s="227"/>
      <c r="W387" s="227"/>
      <c r="X387" s="227"/>
      <c r="Y387" s="227"/>
      <c r="Z387" s="227"/>
      <c r="AA387" s="227"/>
      <c r="AB387" s="227"/>
      <c r="AC387" s="227"/>
      <c r="AD387" s="227"/>
      <c r="AE387" s="227"/>
      <c r="AF387" s="227"/>
      <c r="AG387" s="227"/>
      <c r="AH387" s="227"/>
      <c r="AI387" s="227"/>
      <c r="AJ387" s="227"/>
      <c r="AK387" s="227"/>
      <c r="AL387" s="227"/>
      <c r="AM387" s="227"/>
      <c r="AN387" s="227"/>
      <c r="AO387" s="227"/>
      <c r="AP387" s="227"/>
      <c r="AQ387" s="227"/>
      <c r="AR387" s="227"/>
      <c r="AS387" s="227"/>
      <c r="AT387" s="227"/>
      <c r="AU387" s="227"/>
      <c r="AV387" s="227"/>
      <c r="AW387" s="227"/>
      <c r="AX387" s="227"/>
      <c r="AY387" s="227"/>
      <c r="AZ387" s="227"/>
      <c r="BA387" s="227"/>
      <c r="BB387" s="227"/>
      <c r="BC387" s="227"/>
      <c r="BD387" s="227"/>
      <c r="BE387" s="227"/>
      <c r="BF387" s="227"/>
      <c r="BG387" s="227"/>
      <c r="BH387" s="227"/>
      <c r="BI387" s="227"/>
      <c r="BJ387" s="227"/>
      <c r="BK387" s="227"/>
      <c r="BL387" s="227"/>
      <c r="BM387" s="227"/>
      <c r="BN387" s="227"/>
      <c r="BO387" s="227"/>
      <c r="BP387" s="227"/>
      <c r="BQ387" s="227"/>
      <c r="BR387" s="227"/>
      <c r="BS387" s="227"/>
      <c r="BT387" s="227"/>
      <c r="BU387" s="227"/>
      <c r="BV387" s="227"/>
      <c r="BW387" s="227"/>
      <c r="BX387" s="227"/>
      <c r="BY387" s="227"/>
      <c r="BZ387" s="227"/>
      <c r="CA387" s="227"/>
      <c r="CB387" s="227"/>
      <c r="CC387" s="227"/>
      <c r="CD387" s="227"/>
      <c r="CE387" s="227"/>
      <c r="CF387" s="227"/>
      <c r="CG387" s="227"/>
      <c r="CH387" s="227"/>
      <c r="CI387" s="227"/>
      <c r="CJ387" s="227"/>
      <c r="CK387" s="227"/>
      <c r="CL387" s="227"/>
      <c r="CM387" s="227"/>
      <c r="CN387" s="227"/>
      <c r="CO387" s="227"/>
      <c r="CP387" s="227"/>
      <c r="CQ387" s="227"/>
      <c r="CR387" s="227"/>
      <c r="CS387" s="227"/>
      <c r="CT387" s="227"/>
      <c r="CU387" s="227"/>
      <c r="CV387" s="227"/>
      <c r="CW387" s="227"/>
      <c r="CX387" s="227"/>
      <c r="CY387" s="227"/>
      <c r="CZ387" s="227"/>
      <c r="DA387" s="227"/>
      <c r="DB387" s="227"/>
      <c r="DC387" s="227"/>
      <c r="DD387" s="227"/>
      <c r="DE387" s="227"/>
      <c r="DF387" s="227"/>
      <c r="DG387" s="227"/>
      <c r="DH387" s="227"/>
      <c r="DI387" s="227"/>
      <c r="DJ387" s="227"/>
      <c r="DK387" s="227"/>
      <c r="DL387" s="227"/>
      <c r="DM387" s="227"/>
      <c r="DN387" s="227"/>
      <c r="DO387" s="227"/>
      <c r="DP387" s="227"/>
      <c r="DQ387" s="227"/>
      <c r="DR387" s="227"/>
      <c r="DS387" s="227"/>
      <c r="DT387" s="227"/>
      <c r="DU387" s="227"/>
      <c r="DV387" s="227"/>
      <c r="DW387" s="227"/>
      <c r="DX387" s="227"/>
      <c r="DY387" s="227"/>
      <c r="DZ387" s="227"/>
      <c r="EA387" s="227"/>
      <c r="EB387" s="227"/>
      <c r="EC387" s="227"/>
      <c r="ED387" s="227"/>
      <c r="EE387" s="227"/>
      <c r="EF387" s="227"/>
      <c r="EG387" s="227"/>
      <c r="EH387" s="227"/>
      <c r="EI387" s="227"/>
      <c r="EJ387" s="227"/>
      <c r="EK387" s="227"/>
      <c r="EL387" s="227"/>
      <c r="EM387" s="227"/>
      <c r="EN387" s="227"/>
      <c r="EO387" s="227"/>
      <c r="EP387" s="227"/>
      <c r="EQ387" s="227"/>
      <c r="ER387" s="227"/>
      <c r="ES387" s="227"/>
      <c r="ET387" s="227"/>
      <c r="EU387" s="227"/>
      <c r="EV387" s="227"/>
      <c r="EW387" s="227"/>
      <c r="EX387" s="227"/>
      <c r="EY387" s="227"/>
      <c r="EZ387" s="227"/>
      <c r="FA387" s="227"/>
      <c r="FB387" s="227"/>
      <c r="FC387" s="227"/>
      <c r="FD387" s="227"/>
      <c r="FE387" s="227"/>
      <c r="FF387" s="227"/>
      <c r="FG387" s="227"/>
      <c r="FH387" s="227"/>
      <c r="FI387" s="227"/>
      <c r="FJ387" s="227"/>
      <c r="FK387" s="227"/>
      <c r="FL387" s="227"/>
      <c r="FM387" s="227"/>
      <c r="FN387" s="227"/>
      <c r="FO387" s="227"/>
      <c r="FP387" s="227"/>
      <c r="FQ387" s="227"/>
      <c r="FR387" s="227"/>
      <c r="FS387" s="227"/>
      <c r="FT387" s="227"/>
      <c r="FU387" s="227"/>
      <c r="FV387" s="227"/>
      <c r="FW387" s="227"/>
      <c r="FX387" s="227"/>
      <c r="FY387" s="227"/>
      <c r="FZ387" s="227"/>
      <c r="GA387" s="227"/>
      <c r="GB387" s="227"/>
      <c r="GC387" s="227"/>
      <c r="GD387" s="227"/>
      <c r="GE387" s="227"/>
      <c r="GF387" s="227"/>
      <c r="GG387" s="227"/>
      <c r="GH387" s="227"/>
      <c r="GI387" s="227"/>
      <c r="GJ387" s="227"/>
      <c r="GK387" s="227"/>
      <c r="GL387" s="227"/>
      <c r="GM387" s="227"/>
      <c r="GN387" s="227"/>
      <c r="GO387" s="227"/>
      <c r="GP387" s="227"/>
      <c r="GQ387" s="227"/>
      <c r="GR387" s="227"/>
      <c r="GS387" s="227"/>
      <c r="GT387" s="227"/>
      <c r="GU387" s="227"/>
      <c r="GV387" s="227"/>
      <c r="GW387" s="227"/>
      <c r="GX387" s="227"/>
      <c r="GY387" s="227"/>
      <c r="GZ387" s="227"/>
      <c r="HA387" s="227"/>
      <c r="HB387" s="227"/>
      <c r="HC387" s="227"/>
      <c r="HD387" s="227"/>
      <c r="HE387" s="227"/>
      <c r="HF387" s="227"/>
      <c r="HG387" s="227"/>
      <c r="HH387" s="227"/>
      <c r="HI387" s="227"/>
      <c r="HJ387" s="227"/>
      <c r="HK387" s="227"/>
      <c r="HL387" s="227"/>
      <c r="HM387" s="227"/>
      <c r="HN387" s="227"/>
      <c r="HO387" s="227"/>
      <c r="HP387" s="227"/>
      <c r="HQ387" s="227"/>
      <c r="HR387" s="227"/>
      <c r="HS387" s="227"/>
      <c r="HT387" s="227"/>
      <c r="HU387" s="227"/>
      <c r="HV387" s="227"/>
      <c r="HW387" s="227"/>
      <c r="HX387" s="227"/>
      <c r="HY387" s="227"/>
      <c r="HZ387" s="227"/>
      <c r="IA387" s="227"/>
      <c r="IB387" s="227"/>
      <c r="IC387" s="227"/>
      <c r="ID387" s="227"/>
      <c r="IE387" s="227"/>
      <c r="IF387" s="227"/>
      <c r="IG387" s="227"/>
      <c r="IH387" s="227"/>
      <c r="II387" s="227"/>
      <c r="IJ387" s="227"/>
      <c r="IK387" s="227"/>
      <c r="IL387" s="227"/>
      <c r="IM387" s="227"/>
      <c r="IN387" s="227"/>
      <c r="IO387" s="227"/>
      <c r="IP387" s="227"/>
      <c r="IQ387" s="227"/>
      <c r="IR387" s="227"/>
      <c r="IS387" s="227"/>
      <c r="IT387" s="227"/>
      <c r="IU387" s="227"/>
      <c r="IV387" s="227"/>
      <c r="IW387" s="227"/>
      <c r="IX387" s="227"/>
      <c r="IY387" s="227"/>
      <c r="IZ387" s="227"/>
      <c r="JA387" s="227"/>
      <c r="JB387" s="227"/>
      <c r="JC387" s="227"/>
      <c r="JD387" s="227"/>
      <c r="JE387" s="227"/>
      <c r="JF387" s="227"/>
      <c r="JG387" s="227"/>
      <c r="JH387" s="227"/>
      <c r="JI387" s="227"/>
      <c r="JJ387" s="227"/>
      <c r="JK387" s="227"/>
      <c r="JL387" s="227"/>
      <c r="JM387" s="227"/>
      <c r="JN387" s="227"/>
      <c r="JO387" s="227"/>
      <c r="JP387" s="227"/>
      <c r="JQ387" s="227"/>
      <c r="JR387" s="227"/>
      <c r="JS387" s="227"/>
      <c r="JT387" s="227"/>
      <c r="JU387" s="227"/>
      <c r="JV387" s="227"/>
      <c r="JW387" s="227"/>
      <c r="JX387" s="227"/>
      <c r="JY387" s="227"/>
      <c r="JZ387" s="227"/>
      <c r="KA387" s="227"/>
      <c r="KB387" s="227"/>
      <c r="KC387" s="227"/>
      <c r="KD387" s="227"/>
      <c r="KE387" s="227"/>
      <c r="KF387" s="227"/>
      <c r="KG387" s="227"/>
      <c r="KH387" s="227"/>
      <c r="KI387" s="227"/>
      <c r="KJ387" s="227"/>
      <c r="KK387" s="227"/>
      <c r="KL387" s="227"/>
      <c r="KM387" s="227"/>
      <c r="KN387" s="227"/>
      <c r="KO387" s="227"/>
      <c r="KP387" s="227"/>
      <c r="KQ387" s="227"/>
      <c r="KR387" s="227"/>
      <c r="KS387" s="227"/>
      <c r="KT387" s="227"/>
      <c r="KU387" s="227"/>
      <c r="KV387" s="227"/>
      <c r="KW387" s="479"/>
    </row>
    <row r="388" spans="1:309" s="226" customFormat="1" ht="21" customHeight="1" thickBot="1">
      <c r="A388" s="109"/>
      <c r="B388" s="112">
        <v>382</v>
      </c>
      <c r="C388" s="116"/>
      <c r="D388" s="136" t="str">
        <f t="shared" si="37"/>
        <v/>
      </c>
      <c r="E388" s="138" t="str">
        <f t="shared" si="34"/>
        <v/>
      </c>
      <c r="F388" s="138" t="str">
        <f t="shared" si="35"/>
        <v/>
      </c>
      <c r="G388" s="138" t="str">
        <f t="shared" si="36"/>
        <v/>
      </c>
      <c r="H388" s="138" t="str">
        <f t="shared" si="38"/>
        <v/>
      </c>
      <c r="I388" s="228"/>
      <c r="J388" s="228"/>
      <c r="K388" s="228"/>
      <c r="L388" s="228"/>
      <c r="M388" s="228"/>
      <c r="N388" s="228"/>
      <c r="O388" s="228"/>
      <c r="P388" s="228"/>
      <c r="Q388" s="228"/>
      <c r="R388" s="228"/>
      <c r="S388" s="228"/>
      <c r="T388" s="228"/>
      <c r="U388" s="228"/>
      <c r="V388" s="228"/>
      <c r="W388" s="228"/>
      <c r="X388" s="228"/>
      <c r="Y388" s="228"/>
      <c r="Z388" s="228"/>
      <c r="AA388" s="228"/>
      <c r="AB388" s="228"/>
      <c r="AC388" s="228"/>
      <c r="AD388" s="228"/>
      <c r="AE388" s="228"/>
      <c r="AF388" s="228"/>
      <c r="AG388" s="228"/>
      <c r="AH388" s="228"/>
      <c r="AI388" s="228"/>
      <c r="AJ388" s="228"/>
      <c r="AK388" s="228"/>
      <c r="AL388" s="228"/>
      <c r="AM388" s="228"/>
      <c r="AN388" s="228"/>
      <c r="AO388" s="228"/>
      <c r="AP388" s="228"/>
      <c r="AQ388" s="228"/>
      <c r="AR388" s="228"/>
      <c r="AS388" s="228"/>
      <c r="AT388" s="228"/>
      <c r="AU388" s="228"/>
      <c r="AV388" s="228"/>
      <c r="AW388" s="228"/>
      <c r="AX388" s="228"/>
      <c r="AY388" s="228"/>
      <c r="AZ388" s="228"/>
      <c r="BA388" s="228"/>
      <c r="BB388" s="228"/>
      <c r="BC388" s="228"/>
      <c r="BD388" s="228"/>
      <c r="BE388" s="228"/>
      <c r="BF388" s="228"/>
      <c r="BG388" s="228"/>
      <c r="BH388" s="228"/>
      <c r="BI388" s="228"/>
      <c r="BJ388" s="228"/>
      <c r="BK388" s="228"/>
      <c r="BL388" s="228"/>
      <c r="BM388" s="228"/>
      <c r="BN388" s="228"/>
      <c r="BO388" s="228"/>
      <c r="BP388" s="228"/>
      <c r="BQ388" s="228"/>
      <c r="BR388" s="228"/>
      <c r="BS388" s="228"/>
      <c r="BT388" s="228"/>
      <c r="BU388" s="228"/>
      <c r="BV388" s="228"/>
      <c r="BW388" s="228"/>
      <c r="BX388" s="228"/>
      <c r="BY388" s="228"/>
      <c r="BZ388" s="228"/>
      <c r="CA388" s="228"/>
      <c r="CB388" s="228"/>
      <c r="CC388" s="228"/>
      <c r="CD388" s="228"/>
      <c r="CE388" s="228"/>
      <c r="CF388" s="228"/>
      <c r="CG388" s="228"/>
      <c r="CH388" s="228"/>
      <c r="CI388" s="228"/>
      <c r="CJ388" s="228"/>
      <c r="CK388" s="228"/>
      <c r="CL388" s="228"/>
      <c r="CM388" s="228"/>
      <c r="CN388" s="228"/>
      <c r="CO388" s="228"/>
      <c r="CP388" s="228"/>
      <c r="CQ388" s="228"/>
      <c r="CR388" s="228"/>
      <c r="CS388" s="228"/>
      <c r="CT388" s="228"/>
      <c r="CU388" s="228"/>
      <c r="CV388" s="228"/>
      <c r="CW388" s="228"/>
      <c r="CX388" s="228"/>
      <c r="CY388" s="228"/>
      <c r="CZ388" s="228"/>
      <c r="DA388" s="228"/>
      <c r="DB388" s="228"/>
      <c r="DC388" s="228"/>
      <c r="DD388" s="228"/>
      <c r="DE388" s="228"/>
      <c r="DF388" s="228"/>
      <c r="DG388" s="228"/>
      <c r="DH388" s="228"/>
      <c r="DI388" s="228"/>
      <c r="DJ388" s="228"/>
      <c r="DK388" s="228"/>
      <c r="DL388" s="228"/>
      <c r="DM388" s="228"/>
      <c r="DN388" s="228"/>
      <c r="DO388" s="228"/>
      <c r="DP388" s="228"/>
      <c r="DQ388" s="228"/>
      <c r="DR388" s="228"/>
      <c r="DS388" s="228"/>
      <c r="DT388" s="228"/>
      <c r="DU388" s="228"/>
      <c r="DV388" s="228"/>
      <c r="DW388" s="228"/>
      <c r="DX388" s="228"/>
      <c r="DY388" s="228"/>
      <c r="DZ388" s="228"/>
      <c r="EA388" s="228"/>
      <c r="EB388" s="228"/>
      <c r="EC388" s="228"/>
      <c r="ED388" s="228"/>
      <c r="EE388" s="228"/>
      <c r="EF388" s="228"/>
      <c r="EG388" s="228"/>
      <c r="EH388" s="228"/>
      <c r="EI388" s="228"/>
      <c r="EJ388" s="228"/>
      <c r="EK388" s="228"/>
      <c r="EL388" s="228"/>
      <c r="EM388" s="228"/>
      <c r="EN388" s="228"/>
      <c r="EO388" s="228"/>
      <c r="EP388" s="228"/>
      <c r="EQ388" s="228"/>
      <c r="ER388" s="228"/>
      <c r="ES388" s="228"/>
      <c r="ET388" s="228"/>
      <c r="EU388" s="228"/>
      <c r="EV388" s="228"/>
      <c r="EW388" s="228"/>
      <c r="EX388" s="228"/>
      <c r="EY388" s="228"/>
      <c r="EZ388" s="228"/>
      <c r="FA388" s="228"/>
      <c r="FB388" s="228"/>
      <c r="FC388" s="228"/>
      <c r="FD388" s="228"/>
      <c r="FE388" s="228"/>
      <c r="FF388" s="228"/>
      <c r="FG388" s="228"/>
      <c r="FH388" s="228"/>
      <c r="FI388" s="228"/>
      <c r="FJ388" s="228"/>
      <c r="FK388" s="228"/>
      <c r="FL388" s="228"/>
      <c r="FM388" s="228"/>
      <c r="FN388" s="228"/>
      <c r="FO388" s="228"/>
      <c r="FP388" s="228"/>
      <c r="FQ388" s="228"/>
      <c r="FR388" s="228"/>
      <c r="FS388" s="228"/>
      <c r="FT388" s="228"/>
      <c r="FU388" s="228"/>
      <c r="FV388" s="228"/>
      <c r="FW388" s="228"/>
      <c r="FX388" s="228"/>
      <c r="FY388" s="228"/>
      <c r="FZ388" s="228"/>
      <c r="GA388" s="228"/>
      <c r="GB388" s="228"/>
      <c r="GC388" s="228"/>
      <c r="GD388" s="228"/>
      <c r="GE388" s="228"/>
      <c r="GF388" s="228"/>
      <c r="GG388" s="228"/>
      <c r="GH388" s="228"/>
      <c r="GI388" s="228"/>
      <c r="GJ388" s="228"/>
      <c r="GK388" s="228"/>
      <c r="GL388" s="228"/>
      <c r="GM388" s="228"/>
      <c r="GN388" s="228"/>
      <c r="GO388" s="228"/>
      <c r="GP388" s="228"/>
      <c r="GQ388" s="228"/>
      <c r="GR388" s="228"/>
      <c r="GS388" s="228"/>
      <c r="GT388" s="228"/>
      <c r="GU388" s="228"/>
      <c r="GV388" s="228"/>
      <c r="GW388" s="228"/>
      <c r="GX388" s="228"/>
      <c r="GY388" s="228"/>
      <c r="GZ388" s="228"/>
      <c r="HA388" s="228"/>
      <c r="HB388" s="228"/>
      <c r="HC388" s="228"/>
      <c r="HD388" s="228"/>
      <c r="HE388" s="228"/>
      <c r="HF388" s="228"/>
      <c r="HG388" s="228"/>
      <c r="HH388" s="228"/>
      <c r="HI388" s="228"/>
      <c r="HJ388" s="228"/>
      <c r="HK388" s="228"/>
      <c r="HL388" s="228"/>
      <c r="HM388" s="228"/>
      <c r="HN388" s="228"/>
      <c r="HO388" s="228"/>
      <c r="HP388" s="228"/>
      <c r="HQ388" s="228"/>
      <c r="HR388" s="228"/>
      <c r="HS388" s="228"/>
      <c r="HT388" s="228"/>
      <c r="HU388" s="228"/>
      <c r="HV388" s="228"/>
      <c r="HW388" s="228"/>
      <c r="HX388" s="228"/>
      <c r="HY388" s="228"/>
      <c r="HZ388" s="228"/>
      <c r="IA388" s="228"/>
      <c r="IB388" s="228"/>
      <c r="IC388" s="228"/>
      <c r="ID388" s="228"/>
      <c r="IE388" s="228"/>
      <c r="IF388" s="228"/>
      <c r="IG388" s="228"/>
      <c r="IH388" s="228"/>
      <c r="II388" s="228"/>
      <c r="IJ388" s="228"/>
      <c r="IK388" s="228"/>
      <c r="IL388" s="228"/>
      <c r="IM388" s="228"/>
      <c r="IN388" s="228"/>
      <c r="IO388" s="228"/>
      <c r="IP388" s="228"/>
      <c r="IQ388" s="228"/>
      <c r="IR388" s="228"/>
      <c r="IS388" s="228"/>
      <c r="IT388" s="228"/>
      <c r="IU388" s="228"/>
      <c r="IV388" s="228"/>
      <c r="IW388" s="228"/>
      <c r="IX388" s="228"/>
      <c r="IY388" s="228"/>
      <c r="IZ388" s="228"/>
      <c r="JA388" s="228"/>
      <c r="JB388" s="228"/>
      <c r="JC388" s="228"/>
      <c r="JD388" s="228"/>
      <c r="JE388" s="228"/>
      <c r="JF388" s="228"/>
      <c r="JG388" s="228"/>
      <c r="JH388" s="228"/>
      <c r="JI388" s="228"/>
      <c r="JJ388" s="228"/>
      <c r="JK388" s="228"/>
      <c r="JL388" s="228"/>
      <c r="JM388" s="228"/>
      <c r="JN388" s="228"/>
      <c r="JO388" s="228"/>
      <c r="JP388" s="228"/>
      <c r="JQ388" s="228"/>
      <c r="JR388" s="228"/>
      <c r="JS388" s="228"/>
      <c r="JT388" s="228"/>
      <c r="JU388" s="228"/>
      <c r="JV388" s="228"/>
      <c r="JW388" s="228"/>
      <c r="JX388" s="228"/>
      <c r="JY388" s="228"/>
      <c r="JZ388" s="228"/>
      <c r="KA388" s="228"/>
      <c r="KB388" s="228"/>
      <c r="KC388" s="228"/>
      <c r="KD388" s="228"/>
      <c r="KE388" s="228"/>
      <c r="KF388" s="228"/>
      <c r="KG388" s="228"/>
      <c r="KH388" s="228"/>
      <c r="KI388" s="228"/>
      <c r="KJ388" s="228"/>
      <c r="KK388" s="228"/>
      <c r="KL388" s="228"/>
      <c r="KM388" s="228"/>
      <c r="KN388" s="228"/>
      <c r="KO388" s="228"/>
      <c r="KP388" s="228"/>
      <c r="KQ388" s="228"/>
      <c r="KR388" s="228"/>
      <c r="KS388" s="228"/>
      <c r="KT388" s="228"/>
      <c r="KU388" s="228"/>
      <c r="KV388" s="228"/>
      <c r="KW388" s="479"/>
    </row>
    <row r="389" spans="1:309" s="226" customFormat="1" ht="21" customHeight="1">
      <c r="A389" s="109"/>
      <c r="B389" s="112">
        <v>383</v>
      </c>
      <c r="C389" s="53"/>
      <c r="D389" s="132" t="str">
        <f t="shared" si="37"/>
        <v/>
      </c>
      <c r="E389" s="132" t="str">
        <f t="shared" si="34"/>
        <v/>
      </c>
      <c r="F389" s="132" t="str">
        <f t="shared" si="35"/>
        <v/>
      </c>
      <c r="G389" s="132" t="str">
        <f t="shared" si="36"/>
        <v/>
      </c>
      <c r="H389" s="213" t="str">
        <f t="shared" si="38"/>
        <v/>
      </c>
      <c r="I389" s="227"/>
      <c r="J389" s="227"/>
      <c r="K389" s="227"/>
      <c r="L389" s="227"/>
      <c r="M389" s="227"/>
      <c r="N389" s="227"/>
      <c r="O389" s="227"/>
      <c r="P389" s="227"/>
      <c r="Q389" s="227"/>
      <c r="R389" s="227"/>
      <c r="S389" s="227"/>
      <c r="T389" s="227"/>
      <c r="U389" s="227"/>
      <c r="V389" s="227"/>
      <c r="W389" s="227"/>
      <c r="X389" s="227"/>
      <c r="Y389" s="227"/>
      <c r="Z389" s="227"/>
      <c r="AA389" s="227"/>
      <c r="AB389" s="227"/>
      <c r="AC389" s="227"/>
      <c r="AD389" s="227"/>
      <c r="AE389" s="227"/>
      <c r="AF389" s="227"/>
      <c r="AG389" s="227"/>
      <c r="AH389" s="227"/>
      <c r="AI389" s="227"/>
      <c r="AJ389" s="227"/>
      <c r="AK389" s="227"/>
      <c r="AL389" s="227"/>
      <c r="AM389" s="227"/>
      <c r="AN389" s="227"/>
      <c r="AO389" s="227"/>
      <c r="AP389" s="227"/>
      <c r="AQ389" s="227"/>
      <c r="AR389" s="227"/>
      <c r="AS389" s="227"/>
      <c r="AT389" s="227"/>
      <c r="AU389" s="227"/>
      <c r="AV389" s="227"/>
      <c r="AW389" s="227"/>
      <c r="AX389" s="227"/>
      <c r="AY389" s="227"/>
      <c r="AZ389" s="227"/>
      <c r="BA389" s="227"/>
      <c r="BB389" s="227"/>
      <c r="BC389" s="227"/>
      <c r="BD389" s="227"/>
      <c r="BE389" s="227"/>
      <c r="BF389" s="227"/>
      <c r="BG389" s="227"/>
      <c r="BH389" s="227"/>
      <c r="BI389" s="227"/>
      <c r="BJ389" s="227"/>
      <c r="BK389" s="227"/>
      <c r="BL389" s="227"/>
      <c r="BM389" s="227"/>
      <c r="BN389" s="227"/>
      <c r="BO389" s="227"/>
      <c r="BP389" s="227"/>
      <c r="BQ389" s="227"/>
      <c r="BR389" s="227"/>
      <c r="BS389" s="227"/>
      <c r="BT389" s="227"/>
      <c r="BU389" s="227"/>
      <c r="BV389" s="227"/>
      <c r="BW389" s="227"/>
      <c r="BX389" s="227"/>
      <c r="BY389" s="227"/>
      <c r="BZ389" s="227"/>
      <c r="CA389" s="227"/>
      <c r="CB389" s="227"/>
      <c r="CC389" s="227"/>
      <c r="CD389" s="227"/>
      <c r="CE389" s="227"/>
      <c r="CF389" s="227"/>
      <c r="CG389" s="227"/>
      <c r="CH389" s="227"/>
      <c r="CI389" s="227"/>
      <c r="CJ389" s="227"/>
      <c r="CK389" s="227"/>
      <c r="CL389" s="227"/>
      <c r="CM389" s="227"/>
      <c r="CN389" s="227"/>
      <c r="CO389" s="227"/>
      <c r="CP389" s="227"/>
      <c r="CQ389" s="227"/>
      <c r="CR389" s="227"/>
      <c r="CS389" s="227"/>
      <c r="CT389" s="227"/>
      <c r="CU389" s="227"/>
      <c r="CV389" s="227"/>
      <c r="CW389" s="227"/>
      <c r="CX389" s="227"/>
      <c r="CY389" s="227"/>
      <c r="CZ389" s="227"/>
      <c r="DA389" s="227"/>
      <c r="DB389" s="227"/>
      <c r="DC389" s="227"/>
      <c r="DD389" s="227"/>
      <c r="DE389" s="227"/>
      <c r="DF389" s="227"/>
      <c r="DG389" s="227"/>
      <c r="DH389" s="227"/>
      <c r="DI389" s="227"/>
      <c r="DJ389" s="227"/>
      <c r="DK389" s="227"/>
      <c r="DL389" s="227"/>
      <c r="DM389" s="227"/>
      <c r="DN389" s="227"/>
      <c r="DO389" s="227"/>
      <c r="DP389" s="227"/>
      <c r="DQ389" s="227"/>
      <c r="DR389" s="227"/>
      <c r="DS389" s="227"/>
      <c r="DT389" s="227"/>
      <c r="DU389" s="227"/>
      <c r="DV389" s="227"/>
      <c r="DW389" s="227"/>
      <c r="DX389" s="227"/>
      <c r="DY389" s="227"/>
      <c r="DZ389" s="227"/>
      <c r="EA389" s="227"/>
      <c r="EB389" s="227"/>
      <c r="EC389" s="227"/>
      <c r="ED389" s="227"/>
      <c r="EE389" s="227"/>
      <c r="EF389" s="227"/>
      <c r="EG389" s="227"/>
      <c r="EH389" s="227"/>
      <c r="EI389" s="227"/>
      <c r="EJ389" s="227"/>
      <c r="EK389" s="227"/>
      <c r="EL389" s="227"/>
      <c r="EM389" s="227"/>
      <c r="EN389" s="227"/>
      <c r="EO389" s="227"/>
      <c r="EP389" s="227"/>
      <c r="EQ389" s="227"/>
      <c r="ER389" s="227"/>
      <c r="ES389" s="227"/>
      <c r="ET389" s="227"/>
      <c r="EU389" s="227"/>
      <c r="EV389" s="227"/>
      <c r="EW389" s="227"/>
      <c r="EX389" s="227"/>
      <c r="EY389" s="227"/>
      <c r="EZ389" s="227"/>
      <c r="FA389" s="227"/>
      <c r="FB389" s="227"/>
      <c r="FC389" s="227"/>
      <c r="FD389" s="227"/>
      <c r="FE389" s="227"/>
      <c r="FF389" s="227"/>
      <c r="FG389" s="227"/>
      <c r="FH389" s="227"/>
      <c r="FI389" s="227"/>
      <c r="FJ389" s="227"/>
      <c r="FK389" s="227"/>
      <c r="FL389" s="227"/>
      <c r="FM389" s="227"/>
      <c r="FN389" s="227"/>
      <c r="FO389" s="227"/>
      <c r="FP389" s="227"/>
      <c r="FQ389" s="227"/>
      <c r="FR389" s="227"/>
      <c r="FS389" s="227"/>
      <c r="FT389" s="227"/>
      <c r="FU389" s="227"/>
      <c r="FV389" s="227"/>
      <c r="FW389" s="227"/>
      <c r="FX389" s="227"/>
      <c r="FY389" s="227"/>
      <c r="FZ389" s="227"/>
      <c r="GA389" s="227"/>
      <c r="GB389" s="227"/>
      <c r="GC389" s="227"/>
      <c r="GD389" s="227"/>
      <c r="GE389" s="227"/>
      <c r="GF389" s="227"/>
      <c r="GG389" s="227"/>
      <c r="GH389" s="227"/>
      <c r="GI389" s="227"/>
      <c r="GJ389" s="227"/>
      <c r="GK389" s="227"/>
      <c r="GL389" s="227"/>
      <c r="GM389" s="227"/>
      <c r="GN389" s="227"/>
      <c r="GO389" s="227"/>
      <c r="GP389" s="227"/>
      <c r="GQ389" s="227"/>
      <c r="GR389" s="227"/>
      <c r="GS389" s="227"/>
      <c r="GT389" s="227"/>
      <c r="GU389" s="227"/>
      <c r="GV389" s="227"/>
      <c r="GW389" s="227"/>
      <c r="GX389" s="227"/>
      <c r="GY389" s="227"/>
      <c r="GZ389" s="227"/>
      <c r="HA389" s="227"/>
      <c r="HB389" s="227"/>
      <c r="HC389" s="227"/>
      <c r="HD389" s="227"/>
      <c r="HE389" s="227"/>
      <c r="HF389" s="227"/>
      <c r="HG389" s="227"/>
      <c r="HH389" s="227"/>
      <c r="HI389" s="227"/>
      <c r="HJ389" s="227"/>
      <c r="HK389" s="227"/>
      <c r="HL389" s="227"/>
      <c r="HM389" s="227"/>
      <c r="HN389" s="227"/>
      <c r="HO389" s="227"/>
      <c r="HP389" s="227"/>
      <c r="HQ389" s="227"/>
      <c r="HR389" s="227"/>
      <c r="HS389" s="227"/>
      <c r="HT389" s="227"/>
      <c r="HU389" s="227"/>
      <c r="HV389" s="227"/>
      <c r="HW389" s="227"/>
      <c r="HX389" s="227"/>
      <c r="HY389" s="227"/>
      <c r="HZ389" s="227"/>
      <c r="IA389" s="227"/>
      <c r="IB389" s="227"/>
      <c r="IC389" s="227"/>
      <c r="ID389" s="227"/>
      <c r="IE389" s="227"/>
      <c r="IF389" s="227"/>
      <c r="IG389" s="227"/>
      <c r="IH389" s="227"/>
      <c r="II389" s="227"/>
      <c r="IJ389" s="227"/>
      <c r="IK389" s="227"/>
      <c r="IL389" s="227"/>
      <c r="IM389" s="227"/>
      <c r="IN389" s="227"/>
      <c r="IO389" s="227"/>
      <c r="IP389" s="227"/>
      <c r="IQ389" s="227"/>
      <c r="IR389" s="227"/>
      <c r="IS389" s="227"/>
      <c r="IT389" s="227"/>
      <c r="IU389" s="227"/>
      <c r="IV389" s="227"/>
      <c r="IW389" s="227"/>
      <c r="IX389" s="227"/>
      <c r="IY389" s="227"/>
      <c r="IZ389" s="227"/>
      <c r="JA389" s="227"/>
      <c r="JB389" s="227"/>
      <c r="JC389" s="227"/>
      <c r="JD389" s="227"/>
      <c r="JE389" s="227"/>
      <c r="JF389" s="227"/>
      <c r="JG389" s="227"/>
      <c r="JH389" s="227"/>
      <c r="JI389" s="227"/>
      <c r="JJ389" s="227"/>
      <c r="JK389" s="227"/>
      <c r="JL389" s="227"/>
      <c r="JM389" s="227"/>
      <c r="JN389" s="227"/>
      <c r="JO389" s="227"/>
      <c r="JP389" s="227"/>
      <c r="JQ389" s="227"/>
      <c r="JR389" s="227"/>
      <c r="JS389" s="227"/>
      <c r="JT389" s="227"/>
      <c r="JU389" s="227"/>
      <c r="JV389" s="227"/>
      <c r="JW389" s="227"/>
      <c r="JX389" s="227"/>
      <c r="JY389" s="227"/>
      <c r="JZ389" s="227"/>
      <c r="KA389" s="227"/>
      <c r="KB389" s="227"/>
      <c r="KC389" s="227"/>
      <c r="KD389" s="227"/>
      <c r="KE389" s="227"/>
      <c r="KF389" s="227"/>
      <c r="KG389" s="227"/>
      <c r="KH389" s="227"/>
      <c r="KI389" s="227"/>
      <c r="KJ389" s="227"/>
      <c r="KK389" s="227"/>
      <c r="KL389" s="227"/>
      <c r="KM389" s="227"/>
      <c r="KN389" s="227"/>
      <c r="KO389" s="227"/>
      <c r="KP389" s="227"/>
      <c r="KQ389" s="227"/>
      <c r="KR389" s="227"/>
      <c r="KS389" s="227"/>
      <c r="KT389" s="227"/>
      <c r="KU389" s="227"/>
      <c r="KV389" s="227"/>
      <c r="KW389" s="479"/>
    </row>
    <row r="390" spans="1:309" s="226" customFormat="1" ht="21" customHeight="1" thickBot="1">
      <c r="A390" s="109"/>
      <c r="B390" s="112">
        <v>384</v>
      </c>
      <c r="C390" s="116"/>
      <c r="D390" s="136" t="str">
        <f t="shared" si="37"/>
        <v/>
      </c>
      <c r="E390" s="138" t="str">
        <f t="shared" si="34"/>
        <v/>
      </c>
      <c r="F390" s="138" t="str">
        <f t="shared" si="35"/>
        <v/>
      </c>
      <c r="G390" s="138" t="str">
        <f t="shared" si="36"/>
        <v/>
      </c>
      <c r="H390" s="138" t="str">
        <f t="shared" si="38"/>
        <v/>
      </c>
      <c r="I390" s="228"/>
      <c r="J390" s="228"/>
      <c r="K390" s="228"/>
      <c r="L390" s="228"/>
      <c r="M390" s="228"/>
      <c r="N390" s="228"/>
      <c r="O390" s="228"/>
      <c r="P390" s="228"/>
      <c r="Q390" s="228"/>
      <c r="R390" s="228"/>
      <c r="S390" s="228"/>
      <c r="T390" s="228"/>
      <c r="U390" s="228"/>
      <c r="V390" s="228"/>
      <c r="W390" s="228"/>
      <c r="X390" s="228"/>
      <c r="Y390" s="228"/>
      <c r="Z390" s="228"/>
      <c r="AA390" s="228"/>
      <c r="AB390" s="228"/>
      <c r="AC390" s="228"/>
      <c r="AD390" s="228"/>
      <c r="AE390" s="228"/>
      <c r="AF390" s="228"/>
      <c r="AG390" s="228"/>
      <c r="AH390" s="228"/>
      <c r="AI390" s="228"/>
      <c r="AJ390" s="228"/>
      <c r="AK390" s="228"/>
      <c r="AL390" s="228"/>
      <c r="AM390" s="228"/>
      <c r="AN390" s="228"/>
      <c r="AO390" s="228"/>
      <c r="AP390" s="228"/>
      <c r="AQ390" s="228"/>
      <c r="AR390" s="228"/>
      <c r="AS390" s="228"/>
      <c r="AT390" s="228"/>
      <c r="AU390" s="228"/>
      <c r="AV390" s="228"/>
      <c r="AW390" s="228"/>
      <c r="AX390" s="228"/>
      <c r="AY390" s="228"/>
      <c r="AZ390" s="228"/>
      <c r="BA390" s="228"/>
      <c r="BB390" s="228"/>
      <c r="BC390" s="228"/>
      <c r="BD390" s="228"/>
      <c r="BE390" s="228"/>
      <c r="BF390" s="228"/>
      <c r="BG390" s="228"/>
      <c r="BH390" s="228"/>
      <c r="BI390" s="228"/>
      <c r="BJ390" s="228"/>
      <c r="BK390" s="228"/>
      <c r="BL390" s="228"/>
      <c r="BM390" s="228"/>
      <c r="BN390" s="228"/>
      <c r="BO390" s="228"/>
      <c r="BP390" s="228"/>
      <c r="BQ390" s="228"/>
      <c r="BR390" s="228"/>
      <c r="BS390" s="228"/>
      <c r="BT390" s="228"/>
      <c r="BU390" s="228"/>
      <c r="BV390" s="228"/>
      <c r="BW390" s="228"/>
      <c r="BX390" s="228"/>
      <c r="BY390" s="228"/>
      <c r="BZ390" s="228"/>
      <c r="CA390" s="228"/>
      <c r="CB390" s="228"/>
      <c r="CC390" s="228"/>
      <c r="CD390" s="228"/>
      <c r="CE390" s="228"/>
      <c r="CF390" s="228"/>
      <c r="CG390" s="228"/>
      <c r="CH390" s="228"/>
      <c r="CI390" s="228"/>
      <c r="CJ390" s="228"/>
      <c r="CK390" s="228"/>
      <c r="CL390" s="228"/>
      <c r="CM390" s="228"/>
      <c r="CN390" s="228"/>
      <c r="CO390" s="228"/>
      <c r="CP390" s="228"/>
      <c r="CQ390" s="228"/>
      <c r="CR390" s="228"/>
      <c r="CS390" s="228"/>
      <c r="CT390" s="228"/>
      <c r="CU390" s="228"/>
      <c r="CV390" s="228"/>
      <c r="CW390" s="228"/>
      <c r="CX390" s="228"/>
      <c r="CY390" s="228"/>
      <c r="CZ390" s="228"/>
      <c r="DA390" s="228"/>
      <c r="DB390" s="228"/>
      <c r="DC390" s="228"/>
      <c r="DD390" s="228"/>
      <c r="DE390" s="228"/>
      <c r="DF390" s="228"/>
      <c r="DG390" s="228"/>
      <c r="DH390" s="228"/>
      <c r="DI390" s="228"/>
      <c r="DJ390" s="228"/>
      <c r="DK390" s="228"/>
      <c r="DL390" s="228"/>
      <c r="DM390" s="228"/>
      <c r="DN390" s="228"/>
      <c r="DO390" s="228"/>
      <c r="DP390" s="228"/>
      <c r="DQ390" s="228"/>
      <c r="DR390" s="228"/>
      <c r="DS390" s="228"/>
      <c r="DT390" s="228"/>
      <c r="DU390" s="228"/>
      <c r="DV390" s="228"/>
      <c r="DW390" s="228"/>
      <c r="DX390" s="228"/>
      <c r="DY390" s="228"/>
      <c r="DZ390" s="228"/>
      <c r="EA390" s="228"/>
      <c r="EB390" s="228"/>
      <c r="EC390" s="228"/>
      <c r="ED390" s="228"/>
      <c r="EE390" s="228"/>
      <c r="EF390" s="228"/>
      <c r="EG390" s="228"/>
      <c r="EH390" s="228"/>
      <c r="EI390" s="228"/>
      <c r="EJ390" s="228"/>
      <c r="EK390" s="228"/>
      <c r="EL390" s="228"/>
      <c r="EM390" s="228"/>
      <c r="EN390" s="228"/>
      <c r="EO390" s="228"/>
      <c r="EP390" s="228"/>
      <c r="EQ390" s="228"/>
      <c r="ER390" s="228"/>
      <c r="ES390" s="228"/>
      <c r="ET390" s="228"/>
      <c r="EU390" s="228"/>
      <c r="EV390" s="228"/>
      <c r="EW390" s="228"/>
      <c r="EX390" s="228"/>
      <c r="EY390" s="228"/>
      <c r="EZ390" s="228"/>
      <c r="FA390" s="228"/>
      <c r="FB390" s="228"/>
      <c r="FC390" s="228"/>
      <c r="FD390" s="228"/>
      <c r="FE390" s="228"/>
      <c r="FF390" s="228"/>
      <c r="FG390" s="228"/>
      <c r="FH390" s="228"/>
      <c r="FI390" s="228"/>
      <c r="FJ390" s="228"/>
      <c r="FK390" s="228"/>
      <c r="FL390" s="228"/>
      <c r="FM390" s="228"/>
      <c r="FN390" s="228"/>
      <c r="FO390" s="228"/>
      <c r="FP390" s="228"/>
      <c r="FQ390" s="228"/>
      <c r="FR390" s="228"/>
      <c r="FS390" s="228"/>
      <c r="FT390" s="228"/>
      <c r="FU390" s="228"/>
      <c r="FV390" s="228"/>
      <c r="FW390" s="228"/>
      <c r="FX390" s="228"/>
      <c r="FY390" s="228"/>
      <c r="FZ390" s="228"/>
      <c r="GA390" s="228"/>
      <c r="GB390" s="228"/>
      <c r="GC390" s="228"/>
      <c r="GD390" s="228"/>
      <c r="GE390" s="228"/>
      <c r="GF390" s="228"/>
      <c r="GG390" s="228"/>
      <c r="GH390" s="228"/>
      <c r="GI390" s="228"/>
      <c r="GJ390" s="228"/>
      <c r="GK390" s="228"/>
      <c r="GL390" s="228"/>
      <c r="GM390" s="228"/>
      <c r="GN390" s="228"/>
      <c r="GO390" s="228"/>
      <c r="GP390" s="228"/>
      <c r="GQ390" s="228"/>
      <c r="GR390" s="228"/>
      <c r="GS390" s="228"/>
      <c r="GT390" s="228"/>
      <c r="GU390" s="228"/>
      <c r="GV390" s="228"/>
      <c r="GW390" s="228"/>
      <c r="GX390" s="228"/>
      <c r="GY390" s="228"/>
      <c r="GZ390" s="228"/>
      <c r="HA390" s="228"/>
      <c r="HB390" s="228"/>
      <c r="HC390" s="228"/>
      <c r="HD390" s="228"/>
      <c r="HE390" s="228"/>
      <c r="HF390" s="228"/>
      <c r="HG390" s="228"/>
      <c r="HH390" s="228"/>
      <c r="HI390" s="228"/>
      <c r="HJ390" s="228"/>
      <c r="HK390" s="228"/>
      <c r="HL390" s="228"/>
      <c r="HM390" s="228"/>
      <c r="HN390" s="228"/>
      <c r="HO390" s="228"/>
      <c r="HP390" s="228"/>
      <c r="HQ390" s="228"/>
      <c r="HR390" s="228"/>
      <c r="HS390" s="228"/>
      <c r="HT390" s="228"/>
      <c r="HU390" s="228"/>
      <c r="HV390" s="228"/>
      <c r="HW390" s="228"/>
      <c r="HX390" s="228"/>
      <c r="HY390" s="228"/>
      <c r="HZ390" s="228"/>
      <c r="IA390" s="228"/>
      <c r="IB390" s="228"/>
      <c r="IC390" s="228"/>
      <c r="ID390" s="228"/>
      <c r="IE390" s="228"/>
      <c r="IF390" s="228"/>
      <c r="IG390" s="228"/>
      <c r="IH390" s="228"/>
      <c r="II390" s="228"/>
      <c r="IJ390" s="228"/>
      <c r="IK390" s="228"/>
      <c r="IL390" s="228"/>
      <c r="IM390" s="228"/>
      <c r="IN390" s="228"/>
      <c r="IO390" s="228"/>
      <c r="IP390" s="228"/>
      <c r="IQ390" s="228"/>
      <c r="IR390" s="228"/>
      <c r="IS390" s="228"/>
      <c r="IT390" s="228"/>
      <c r="IU390" s="228"/>
      <c r="IV390" s="228"/>
      <c r="IW390" s="228"/>
      <c r="IX390" s="228"/>
      <c r="IY390" s="228"/>
      <c r="IZ390" s="228"/>
      <c r="JA390" s="228"/>
      <c r="JB390" s="228"/>
      <c r="JC390" s="228"/>
      <c r="JD390" s="228"/>
      <c r="JE390" s="228"/>
      <c r="JF390" s="228"/>
      <c r="JG390" s="228"/>
      <c r="JH390" s="228"/>
      <c r="JI390" s="228"/>
      <c r="JJ390" s="228"/>
      <c r="JK390" s="228"/>
      <c r="JL390" s="228"/>
      <c r="JM390" s="228"/>
      <c r="JN390" s="228"/>
      <c r="JO390" s="228"/>
      <c r="JP390" s="228"/>
      <c r="JQ390" s="228"/>
      <c r="JR390" s="228"/>
      <c r="JS390" s="228"/>
      <c r="JT390" s="228"/>
      <c r="JU390" s="228"/>
      <c r="JV390" s="228"/>
      <c r="JW390" s="228"/>
      <c r="JX390" s="228"/>
      <c r="JY390" s="228"/>
      <c r="JZ390" s="228"/>
      <c r="KA390" s="228"/>
      <c r="KB390" s="228"/>
      <c r="KC390" s="228"/>
      <c r="KD390" s="228"/>
      <c r="KE390" s="228"/>
      <c r="KF390" s="228"/>
      <c r="KG390" s="228"/>
      <c r="KH390" s="228"/>
      <c r="KI390" s="228"/>
      <c r="KJ390" s="228"/>
      <c r="KK390" s="228"/>
      <c r="KL390" s="228"/>
      <c r="KM390" s="228"/>
      <c r="KN390" s="228"/>
      <c r="KO390" s="228"/>
      <c r="KP390" s="228"/>
      <c r="KQ390" s="228"/>
      <c r="KR390" s="228"/>
      <c r="KS390" s="228"/>
      <c r="KT390" s="228"/>
      <c r="KU390" s="228"/>
      <c r="KV390" s="228"/>
      <c r="KW390" s="479"/>
    </row>
    <row r="391" spans="1:309" s="226" customFormat="1" ht="21" customHeight="1">
      <c r="A391" s="109"/>
      <c r="B391" s="112">
        <v>385</v>
      </c>
      <c r="C391" s="53"/>
      <c r="D391" s="132" t="str">
        <f t="shared" si="37"/>
        <v/>
      </c>
      <c r="E391" s="132" t="str">
        <f t="shared" ref="E391:E454" si="39">_xlfn.IFNA(VLOOKUP(C391,detailsof_programs,6,FALSE),"")</f>
        <v/>
      </c>
      <c r="F391" s="132" t="str">
        <f t="shared" ref="F391:F454" si="40">_xlfn.IFNA(VLOOKUP(C391,detailsof_programs,4,FALSE),"")</f>
        <v/>
      </c>
      <c r="G391" s="132" t="str">
        <f t="shared" ref="G391:G454" si="41">_xlfn.IFNA(VLOOKUP(C391,detailsof_programs,5,FALSE),"")</f>
        <v/>
      </c>
      <c r="H391" s="213" t="str">
        <f t="shared" si="38"/>
        <v/>
      </c>
      <c r="I391" s="227"/>
      <c r="J391" s="227"/>
      <c r="K391" s="227"/>
      <c r="L391" s="227"/>
      <c r="M391" s="227"/>
      <c r="N391" s="227"/>
      <c r="O391" s="227"/>
      <c r="P391" s="227"/>
      <c r="Q391" s="227"/>
      <c r="R391" s="227"/>
      <c r="S391" s="227"/>
      <c r="T391" s="227"/>
      <c r="U391" s="227"/>
      <c r="V391" s="227"/>
      <c r="W391" s="227"/>
      <c r="X391" s="227"/>
      <c r="Y391" s="227"/>
      <c r="Z391" s="227"/>
      <c r="AA391" s="227"/>
      <c r="AB391" s="227"/>
      <c r="AC391" s="227"/>
      <c r="AD391" s="227"/>
      <c r="AE391" s="227"/>
      <c r="AF391" s="227"/>
      <c r="AG391" s="227"/>
      <c r="AH391" s="227"/>
      <c r="AI391" s="227"/>
      <c r="AJ391" s="227"/>
      <c r="AK391" s="227"/>
      <c r="AL391" s="227"/>
      <c r="AM391" s="227"/>
      <c r="AN391" s="227"/>
      <c r="AO391" s="227"/>
      <c r="AP391" s="227"/>
      <c r="AQ391" s="227"/>
      <c r="AR391" s="227"/>
      <c r="AS391" s="227"/>
      <c r="AT391" s="227"/>
      <c r="AU391" s="227"/>
      <c r="AV391" s="227"/>
      <c r="AW391" s="227"/>
      <c r="AX391" s="227"/>
      <c r="AY391" s="227"/>
      <c r="AZ391" s="227"/>
      <c r="BA391" s="227"/>
      <c r="BB391" s="227"/>
      <c r="BC391" s="227"/>
      <c r="BD391" s="227"/>
      <c r="BE391" s="227"/>
      <c r="BF391" s="227"/>
      <c r="BG391" s="227"/>
      <c r="BH391" s="227"/>
      <c r="BI391" s="227"/>
      <c r="BJ391" s="227"/>
      <c r="BK391" s="227"/>
      <c r="BL391" s="227"/>
      <c r="BM391" s="227"/>
      <c r="BN391" s="227"/>
      <c r="BO391" s="227"/>
      <c r="BP391" s="227"/>
      <c r="BQ391" s="227"/>
      <c r="BR391" s="227"/>
      <c r="BS391" s="227"/>
      <c r="BT391" s="227"/>
      <c r="BU391" s="227"/>
      <c r="BV391" s="227"/>
      <c r="BW391" s="227"/>
      <c r="BX391" s="227"/>
      <c r="BY391" s="227"/>
      <c r="BZ391" s="227"/>
      <c r="CA391" s="227"/>
      <c r="CB391" s="227"/>
      <c r="CC391" s="227"/>
      <c r="CD391" s="227"/>
      <c r="CE391" s="227"/>
      <c r="CF391" s="227"/>
      <c r="CG391" s="227"/>
      <c r="CH391" s="227"/>
      <c r="CI391" s="227"/>
      <c r="CJ391" s="227"/>
      <c r="CK391" s="227"/>
      <c r="CL391" s="227"/>
      <c r="CM391" s="227"/>
      <c r="CN391" s="227"/>
      <c r="CO391" s="227"/>
      <c r="CP391" s="227"/>
      <c r="CQ391" s="227"/>
      <c r="CR391" s="227"/>
      <c r="CS391" s="227"/>
      <c r="CT391" s="227"/>
      <c r="CU391" s="227"/>
      <c r="CV391" s="227"/>
      <c r="CW391" s="227"/>
      <c r="CX391" s="227"/>
      <c r="CY391" s="227"/>
      <c r="CZ391" s="227"/>
      <c r="DA391" s="227"/>
      <c r="DB391" s="227"/>
      <c r="DC391" s="227"/>
      <c r="DD391" s="227"/>
      <c r="DE391" s="227"/>
      <c r="DF391" s="227"/>
      <c r="DG391" s="227"/>
      <c r="DH391" s="227"/>
      <c r="DI391" s="227"/>
      <c r="DJ391" s="227"/>
      <c r="DK391" s="227"/>
      <c r="DL391" s="227"/>
      <c r="DM391" s="227"/>
      <c r="DN391" s="227"/>
      <c r="DO391" s="227"/>
      <c r="DP391" s="227"/>
      <c r="DQ391" s="227"/>
      <c r="DR391" s="227"/>
      <c r="DS391" s="227"/>
      <c r="DT391" s="227"/>
      <c r="DU391" s="227"/>
      <c r="DV391" s="227"/>
      <c r="DW391" s="227"/>
      <c r="DX391" s="227"/>
      <c r="DY391" s="227"/>
      <c r="DZ391" s="227"/>
      <c r="EA391" s="227"/>
      <c r="EB391" s="227"/>
      <c r="EC391" s="227"/>
      <c r="ED391" s="227"/>
      <c r="EE391" s="227"/>
      <c r="EF391" s="227"/>
      <c r="EG391" s="227"/>
      <c r="EH391" s="227"/>
      <c r="EI391" s="227"/>
      <c r="EJ391" s="227"/>
      <c r="EK391" s="227"/>
      <c r="EL391" s="227"/>
      <c r="EM391" s="227"/>
      <c r="EN391" s="227"/>
      <c r="EO391" s="227"/>
      <c r="EP391" s="227"/>
      <c r="EQ391" s="227"/>
      <c r="ER391" s="227"/>
      <c r="ES391" s="227"/>
      <c r="ET391" s="227"/>
      <c r="EU391" s="227"/>
      <c r="EV391" s="227"/>
      <c r="EW391" s="227"/>
      <c r="EX391" s="227"/>
      <c r="EY391" s="227"/>
      <c r="EZ391" s="227"/>
      <c r="FA391" s="227"/>
      <c r="FB391" s="227"/>
      <c r="FC391" s="227"/>
      <c r="FD391" s="227"/>
      <c r="FE391" s="227"/>
      <c r="FF391" s="227"/>
      <c r="FG391" s="227"/>
      <c r="FH391" s="227"/>
      <c r="FI391" s="227"/>
      <c r="FJ391" s="227"/>
      <c r="FK391" s="227"/>
      <c r="FL391" s="227"/>
      <c r="FM391" s="227"/>
      <c r="FN391" s="227"/>
      <c r="FO391" s="227"/>
      <c r="FP391" s="227"/>
      <c r="FQ391" s="227"/>
      <c r="FR391" s="227"/>
      <c r="FS391" s="227"/>
      <c r="FT391" s="227"/>
      <c r="FU391" s="227"/>
      <c r="FV391" s="227"/>
      <c r="FW391" s="227"/>
      <c r="FX391" s="227"/>
      <c r="FY391" s="227"/>
      <c r="FZ391" s="227"/>
      <c r="GA391" s="227"/>
      <c r="GB391" s="227"/>
      <c r="GC391" s="227"/>
      <c r="GD391" s="227"/>
      <c r="GE391" s="227"/>
      <c r="GF391" s="227"/>
      <c r="GG391" s="227"/>
      <c r="GH391" s="227"/>
      <c r="GI391" s="227"/>
      <c r="GJ391" s="227"/>
      <c r="GK391" s="227"/>
      <c r="GL391" s="227"/>
      <c r="GM391" s="227"/>
      <c r="GN391" s="227"/>
      <c r="GO391" s="227"/>
      <c r="GP391" s="227"/>
      <c r="GQ391" s="227"/>
      <c r="GR391" s="227"/>
      <c r="GS391" s="227"/>
      <c r="GT391" s="227"/>
      <c r="GU391" s="227"/>
      <c r="GV391" s="227"/>
      <c r="GW391" s="227"/>
      <c r="GX391" s="227"/>
      <c r="GY391" s="227"/>
      <c r="GZ391" s="227"/>
      <c r="HA391" s="227"/>
      <c r="HB391" s="227"/>
      <c r="HC391" s="227"/>
      <c r="HD391" s="227"/>
      <c r="HE391" s="227"/>
      <c r="HF391" s="227"/>
      <c r="HG391" s="227"/>
      <c r="HH391" s="227"/>
      <c r="HI391" s="227"/>
      <c r="HJ391" s="227"/>
      <c r="HK391" s="227"/>
      <c r="HL391" s="227"/>
      <c r="HM391" s="227"/>
      <c r="HN391" s="227"/>
      <c r="HO391" s="227"/>
      <c r="HP391" s="227"/>
      <c r="HQ391" s="227"/>
      <c r="HR391" s="227"/>
      <c r="HS391" s="227"/>
      <c r="HT391" s="227"/>
      <c r="HU391" s="227"/>
      <c r="HV391" s="227"/>
      <c r="HW391" s="227"/>
      <c r="HX391" s="227"/>
      <c r="HY391" s="227"/>
      <c r="HZ391" s="227"/>
      <c r="IA391" s="227"/>
      <c r="IB391" s="227"/>
      <c r="IC391" s="227"/>
      <c r="ID391" s="227"/>
      <c r="IE391" s="227"/>
      <c r="IF391" s="227"/>
      <c r="IG391" s="227"/>
      <c r="IH391" s="227"/>
      <c r="II391" s="227"/>
      <c r="IJ391" s="227"/>
      <c r="IK391" s="227"/>
      <c r="IL391" s="227"/>
      <c r="IM391" s="227"/>
      <c r="IN391" s="227"/>
      <c r="IO391" s="227"/>
      <c r="IP391" s="227"/>
      <c r="IQ391" s="227"/>
      <c r="IR391" s="227"/>
      <c r="IS391" s="227"/>
      <c r="IT391" s="227"/>
      <c r="IU391" s="227"/>
      <c r="IV391" s="227"/>
      <c r="IW391" s="227"/>
      <c r="IX391" s="227"/>
      <c r="IY391" s="227"/>
      <c r="IZ391" s="227"/>
      <c r="JA391" s="227"/>
      <c r="JB391" s="227"/>
      <c r="JC391" s="227"/>
      <c r="JD391" s="227"/>
      <c r="JE391" s="227"/>
      <c r="JF391" s="227"/>
      <c r="JG391" s="227"/>
      <c r="JH391" s="227"/>
      <c r="JI391" s="227"/>
      <c r="JJ391" s="227"/>
      <c r="JK391" s="227"/>
      <c r="JL391" s="227"/>
      <c r="JM391" s="227"/>
      <c r="JN391" s="227"/>
      <c r="JO391" s="227"/>
      <c r="JP391" s="227"/>
      <c r="JQ391" s="227"/>
      <c r="JR391" s="227"/>
      <c r="JS391" s="227"/>
      <c r="JT391" s="227"/>
      <c r="JU391" s="227"/>
      <c r="JV391" s="227"/>
      <c r="JW391" s="227"/>
      <c r="JX391" s="227"/>
      <c r="JY391" s="227"/>
      <c r="JZ391" s="227"/>
      <c r="KA391" s="227"/>
      <c r="KB391" s="227"/>
      <c r="KC391" s="227"/>
      <c r="KD391" s="227"/>
      <c r="KE391" s="227"/>
      <c r="KF391" s="227"/>
      <c r="KG391" s="227"/>
      <c r="KH391" s="227"/>
      <c r="KI391" s="227"/>
      <c r="KJ391" s="227"/>
      <c r="KK391" s="227"/>
      <c r="KL391" s="227"/>
      <c r="KM391" s="227"/>
      <c r="KN391" s="227"/>
      <c r="KO391" s="227"/>
      <c r="KP391" s="227"/>
      <c r="KQ391" s="227"/>
      <c r="KR391" s="227"/>
      <c r="KS391" s="227"/>
      <c r="KT391" s="227"/>
      <c r="KU391" s="227"/>
      <c r="KV391" s="227"/>
      <c r="KW391" s="479"/>
    </row>
    <row r="392" spans="1:309" s="226" customFormat="1" ht="21" customHeight="1" thickBot="1">
      <c r="A392" s="109"/>
      <c r="B392" s="112">
        <v>386</v>
      </c>
      <c r="C392" s="116"/>
      <c r="D392" s="136" t="str">
        <f t="shared" si="37"/>
        <v/>
      </c>
      <c r="E392" s="138" t="str">
        <f t="shared" si="39"/>
        <v/>
      </c>
      <c r="F392" s="138" t="str">
        <f t="shared" si="40"/>
        <v/>
      </c>
      <c r="G392" s="138" t="str">
        <f t="shared" si="41"/>
        <v/>
      </c>
      <c r="H392" s="138" t="str">
        <f t="shared" si="38"/>
        <v/>
      </c>
      <c r="I392" s="228"/>
      <c r="J392" s="228"/>
      <c r="K392" s="228"/>
      <c r="L392" s="228"/>
      <c r="M392" s="228"/>
      <c r="N392" s="228"/>
      <c r="O392" s="228"/>
      <c r="P392" s="228"/>
      <c r="Q392" s="228"/>
      <c r="R392" s="228"/>
      <c r="S392" s="228"/>
      <c r="T392" s="228"/>
      <c r="U392" s="228"/>
      <c r="V392" s="228"/>
      <c r="W392" s="228"/>
      <c r="X392" s="228"/>
      <c r="Y392" s="228"/>
      <c r="Z392" s="228"/>
      <c r="AA392" s="228"/>
      <c r="AB392" s="228"/>
      <c r="AC392" s="228"/>
      <c r="AD392" s="228"/>
      <c r="AE392" s="228"/>
      <c r="AF392" s="228"/>
      <c r="AG392" s="228"/>
      <c r="AH392" s="228"/>
      <c r="AI392" s="228"/>
      <c r="AJ392" s="228"/>
      <c r="AK392" s="228"/>
      <c r="AL392" s="228"/>
      <c r="AM392" s="228"/>
      <c r="AN392" s="228"/>
      <c r="AO392" s="228"/>
      <c r="AP392" s="228"/>
      <c r="AQ392" s="228"/>
      <c r="AR392" s="228"/>
      <c r="AS392" s="228"/>
      <c r="AT392" s="228"/>
      <c r="AU392" s="228"/>
      <c r="AV392" s="228"/>
      <c r="AW392" s="228"/>
      <c r="AX392" s="228"/>
      <c r="AY392" s="228"/>
      <c r="AZ392" s="228"/>
      <c r="BA392" s="228"/>
      <c r="BB392" s="228"/>
      <c r="BC392" s="228"/>
      <c r="BD392" s="228"/>
      <c r="BE392" s="228"/>
      <c r="BF392" s="228"/>
      <c r="BG392" s="228"/>
      <c r="BH392" s="228"/>
      <c r="BI392" s="228"/>
      <c r="BJ392" s="228"/>
      <c r="BK392" s="228"/>
      <c r="BL392" s="228"/>
      <c r="BM392" s="228"/>
      <c r="BN392" s="228"/>
      <c r="BO392" s="228"/>
      <c r="BP392" s="228"/>
      <c r="BQ392" s="228"/>
      <c r="BR392" s="228"/>
      <c r="BS392" s="228"/>
      <c r="BT392" s="228"/>
      <c r="BU392" s="228"/>
      <c r="BV392" s="228"/>
      <c r="BW392" s="228"/>
      <c r="BX392" s="228"/>
      <c r="BY392" s="228"/>
      <c r="BZ392" s="228"/>
      <c r="CA392" s="228"/>
      <c r="CB392" s="228"/>
      <c r="CC392" s="228"/>
      <c r="CD392" s="228"/>
      <c r="CE392" s="228"/>
      <c r="CF392" s="228"/>
      <c r="CG392" s="228"/>
      <c r="CH392" s="228"/>
      <c r="CI392" s="228"/>
      <c r="CJ392" s="228"/>
      <c r="CK392" s="228"/>
      <c r="CL392" s="228"/>
      <c r="CM392" s="228"/>
      <c r="CN392" s="228"/>
      <c r="CO392" s="228"/>
      <c r="CP392" s="228"/>
      <c r="CQ392" s="228"/>
      <c r="CR392" s="228"/>
      <c r="CS392" s="228"/>
      <c r="CT392" s="228"/>
      <c r="CU392" s="228"/>
      <c r="CV392" s="228"/>
      <c r="CW392" s="228"/>
      <c r="CX392" s="228"/>
      <c r="CY392" s="228"/>
      <c r="CZ392" s="228"/>
      <c r="DA392" s="228"/>
      <c r="DB392" s="228"/>
      <c r="DC392" s="228"/>
      <c r="DD392" s="228"/>
      <c r="DE392" s="228"/>
      <c r="DF392" s="228"/>
      <c r="DG392" s="228"/>
      <c r="DH392" s="228"/>
      <c r="DI392" s="228"/>
      <c r="DJ392" s="228"/>
      <c r="DK392" s="228"/>
      <c r="DL392" s="228"/>
      <c r="DM392" s="228"/>
      <c r="DN392" s="228"/>
      <c r="DO392" s="228"/>
      <c r="DP392" s="228"/>
      <c r="DQ392" s="228"/>
      <c r="DR392" s="228"/>
      <c r="DS392" s="228"/>
      <c r="DT392" s="228"/>
      <c r="DU392" s="228"/>
      <c r="DV392" s="228"/>
      <c r="DW392" s="228"/>
      <c r="DX392" s="228"/>
      <c r="DY392" s="228"/>
      <c r="DZ392" s="228"/>
      <c r="EA392" s="228"/>
      <c r="EB392" s="228"/>
      <c r="EC392" s="228"/>
      <c r="ED392" s="228"/>
      <c r="EE392" s="228"/>
      <c r="EF392" s="228"/>
      <c r="EG392" s="228"/>
      <c r="EH392" s="228"/>
      <c r="EI392" s="228"/>
      <c r="EJ392" s="228"/>
      <c r="EK392" s="228"/>
      <c r="EL392" s="228"/>
      <c r="EM392" s="228"/>
      <c r="EN392" s="228"/>
      <c r="EO392" s="228"/>
      <c r="EP392" s="228"/>
      <c r="EQ392" s="228"/>
      <c r="ER392" s="228"/>
      <c r="ES392" s="228"/>
      <c r="ET392" s="228"/>
      <c r="EU392" s="228"/>
      <c r="EV392" s="228"/>
      <c r="EW392" s="228"/>
      <c r="EX392" s="228"/>
      <c r="EY392" s="228"/>
      <c r="EZ392" s="228"/>
      <c r="FA392" s="228"/>
      <c r="FB392" s="228"/>
      <c r="FC392" s="228"/>
      <c r="FD392" s="228"/>
      <c r="FE392" s="228"/>
      <c r="FF392" s="228"/>
      <c r="FG392" s="228"/>
      <c r="FH392" s="228"/>
      <c r="FI392" s="228"/>
      <c r="FJ392" s="228"/>
      <c r="FK392" s="228"/>
      <c r="FL392" s="228"/>
      <c r="FM392" s="228"/>
      <c r="FN392" s="228"/>
      <c r="FO392" s="228"/>
      <c r="FP392" s="228"/>
      <c r="FQ392" s="228"/>
      <c r="FR392" s="228"/>
      <c r="FS392" s="228"/>
      <c r="FT392" s="228"/>
      <c r="FU392" s="228"/>
      <c r="FV392" s="228"/>
      <c r="FW392" s="228"/>
      <c r="FX392" s="228"/>
      <c r="FY392" s="228"/>
      <c r="FZ392" s="228"/>
      <c r="GA392" s="228"/>
      <c r="GB392" s="228"/>
      <c r="GC392" s="228"/>
      <c r="GD392" s="228"/>
      <c r="GE392" s="228"/>
      <c r="GF392" s="228"/>
      <c r="GG392" s="228"/>
      <c r="GH392" s="228"/>
      <c r="GI392" s="228"/>
      <c r="GJ392" s="228"/>
      <c r="GK392" s="228"/>
      <c r="GL392" s="228"/>
      <c r="GM392" s="228"/>
      <c r="GN392" s="228"/>
      <c r="GO392" s="228"/>
      <c r="GP392" s="228"/>
      <c r="GQ392" s="228"/>
      <c r="GR392" s="228"/>
      <c r="GS392" s="228"/>
      <c r="GT392" s="228"/>
      <c r="GU392" s="228"/>
      <c r="GV392" s="228"/>
      <c r="GW392" s="228"/>
      <c r="GX392" s="228"/>
      <c r="GY392" s="228"/>
      <c r="GZ392" s="228"/>
      <c r="HA392" s="228"/>
      <c r="HB392" s="228"/>
      <c r="HC392" s="228"/>
      <c r="HD392" s="228"/>
      <c r="HE392" s="228"/>
      <c r="HF392" s="228"/>
      <c r="HG392" s="228"/>
      <c r="HH392" s="228"/>
      <c r="HI392" s="228"/>
      <c r="HJ392" s="228"/>
      <c r="HK392" s="228"/>
      <c r="HL392" s="228"/>
      <c r="HM392" s="228"/>
      <c r="HN392" s="228"/>
      <c r="HO392" s="228"/>
      <c r="HP392" s="228"/>
      <c r="HQ392" s="228"/>
      <c r="HR392" s="228"/>
      <c r="HS392" s="228"/>
      <c r="HT392" s="228"/>
      <c r="HU392" s="228"/>
      <c r="HV392" s="228"/>
      <c r="HW392" s="228"/>
      <c r="HX392" s="228"/>
      <c r="HY392" s="228"/>
      <c r="HZ392" s="228"/>
      <c r="IA392" s="228"/>
      <c r="IB392" s="228"/>
      <c r="IC392" s="228"/>
      <c r="ID392" s="228"/>
      <c r="IE392" s="228"/>
      <c r="IF392" s="228"/>
      <c r="IG392" s="228"/>
      <c r="IH392" s="228"/>
      <c r="II392" s="228"/>
      <c r="IJ392" s="228"/>
      <c r="IK392" s="228"/>
      <c r="IL392" s="228"/>
      <c r="IM392" s="228"/>
      <c r="IN392" s="228"/>
      <c r="IO392" s="228"/>
      <c r="IP392" s="228"/>
      <c r="IQ392" s="228"/>
      <c r="IR392" s="228"/>
      <c r="IS392" s="228"/>
      <c r="IT392" s="228"/>
      <c r="IU392" s="228"/>
      <c r="IV392" s="228"/>
      <c r="IW392" s="228"/>
      <c r="IX392" s="228"/>
      <c r="IY392" s="228"/>
      <c r="IZ392" s="228"/>
      <c r="JA392" s="228"/>
      <c r="JB392" s="228"/>
      <c r="JC392" s="228"/>
      <c r="JD392" s="228"/>
      <c r="JE392" s="228"/>
      <c r="JF392" s="228"/>
      <c r="JG392" s="228"/>
      <c r="JH392" s="228"/>
      <c r="JI392" s="228"/>
      <c r="JJ392" s="228"/>
      <c r="JK392" s="228"/>
      <c r="JL392" s="228"/>
      <c r="JM392" s="228"/>
      <c r="JN392" s="228"/>
      <c r="JO392" s="228"/>
      <c r="JP392" s="228"/>
      <c r="JQ392" s="228"/>
      <c r="JR392" s="228"/>
      <c r="JS392" s="228"/>
      <c r="JT392" s="228"/>
      <c r="JU392" s="228"/>
      <c r="JV392" s="228"/>
      <c r="JW392" s="228"/>
      <c r="JX392" s="228"/>
      <c r="JY392" s="228"/>
      <c r="JZ392" s="228"/>
      <c r="KA392" s="228"/>
      <c r="KB392" s="228"/>
      <c r="KC392" s="228"/>
      <c r="KD392" s="228"/>
      <c r="KE392" s="228"/>
      <c r="KF392" s="228"/>
      <c r="KG392" s="228"/>
      <c r="KH392" s="228"/>
      <c r="KI392" s="228"/>
      <c r="KJ392" s="228"/>
      <c r="KK392" s="228"/>
      <c r="KL392" s="228"/>
      <c r="KM392" s="228"/>
      <c r="KN392" s="228"/>
      <c r="KO392" s="228"/>
      <c r="KP392" s="228"/>
      <c r="KQ392" s="228"/>
      <c r="KR392" s="228"/>
      <c r="KS392" s="228"/>
      <c r="KT392" s="228"/>
      <c r="KU392" s="228"/>
      <c r="KV392" s="228"/>
      <c r="KW392" s="479"/>
    </row>
    <row r="393" spans="1:309" s="226" customFormat="1" ht="21" customHeight="1">
      <c r="A393" s="109"/>
      <c r="B393" s="112">
        <v>387</v>
      </c>
      <c r="C393" s="53"/>
      <c r="D393" s="132" t="str">
        <f t="shared" si="37"/>
        <v/>
      </c>
      <c r="E393" s="132" t="str">
        <f t="shared" si="39"/>
        <v/>
      </c>
      <c r="F393" s="132" t="str">
        <f t="shared" si="40"/>
        <v/>
      </c>
      <c r="G393" s="132" t="str">
        <f t="shared" si="41"/>
        <v/>
      </c>
      <c r="H393" s="213" t="str">
        <f t="shared" si="38"/>
        <v/>
      </c>
      <c r="I393" s="227"/>
      <c r="J393" s="227"/>
      <c r="K393" s="227"/>
      <c r="L393" s="227"/>
      <c r="M393" s="227"/>
      <c r="N393" s="227"/>
      <c r="O393" s="227"/>
      <c r="P393" s="227"/>
      <c r="Q393" s="227"/>
      <c r="R393" s="227"/>
      <c r="S393" s="227"/>
      <c r="T393" s="227"/>
      <c r="U393" s="227"/>
      <c r="V393" s="227"/>
      <c r="W393" s="227"/>
      <c r="X393" s="227"/>
      <c r="Y393" s="227"/>
      <c r="Z393" s="227"/>
      <c r="AA393" s="227"/>
      <c r="AB393" s="227"/>
      <c r="AC393" s="227"/>
      <c r="AD393" s="227"/>
      <c r="AE393" s="227"/>
      <c r="AF393" s="227"/>
      <c r="AG393" s="227"/>
      <c r="AH393" s="227"/>
      <c r="AI393" s="227"/>
      <c r="AJ393" s="227"/>
      <c r="AK393" s="227"/>
      <c r="AL393" s="227"/>
      <c r="AM393" s="227"/>
      <c r="AN393" s="227"/>
      <c r="AO393" s="227"/>
      <c r="AP393" s="227"/>
      <c r="AQ393" s="227"/>
      <c r="AR393" s="227"/>
      <c r="AS393" s="227"/>
      <c r="AT393" s="227"/>
      <c r="AU393" s="227"/>
      <c r="AV393" s="227"/>
      <c r="AW393" s="227"/>
      <c r="AX393" s="227"/>
      <c r="AY393" s="227"/>
      <c r="AZ393" s="227"/>
      <c r="BA393" s="227"/>
      <c r="BB393" s="227"/>
      <c r="BC393" s="227"/>
      <c r="BD393" s="227"/>
      <c r="BE393" s="227"/>
      <c r="BF393" s="227"/>
      <c r="BG393" s="227"/>
      <c r="BH393" s="227"/>
      <c r="BI393" s="227"/>
      <c r="BJ393" s="227"/>
      <c r="BK393" s="227"/>
      <c r="BL393" s="227"/>
      <c r="BM393" s="227"/>
      <c r="BN393" s="227"/>
      <c r="BO393" s="227"/>
      <c r="BP393" s="227"/>
      <c r="BQ393" s="227"/>
      <c r="BR393" s="227"/>
      <c r="BS393" s="227"/>
      <c r="BT393" s="227"/>
      <c r="BU393" s="227"/>
      <c r="BV393" s="227"/>
      <c r="BW393" s="227"/>
      <c r="BX393" s="227"/>
      <c r="BY393" s="227"/>
      <c r="BZ393" s="227"/>
      <c r="CA393" s="227"/>
      <c r="CB393" s="227"/>
      <c r="CC393" s="227"/>
      <c r="CD393" s="227"/>
      <c r="CE393" s="227"/>
      <c r="CF393" s="227"/>
      <c r="CG393" s="227"/>
      <c r="CH393" s="227"/>
      <c r="CI393" s="227"/>
      <c r="CJ393" s="227"/>
      <c r="CK393" s="227"/>
      <c r="CL393" s="227"/>
      <c r="CM393" s="227"/>
      <c r="CN393" s="227"/>
      <c r="CO393" s="227"/>
      <c r="CP393" s="227"/>
      <c r="CQ393" s="227"/>
      <c r="CR393" s="227"/>
      <c r="CS393" s="227"/>
      <c r="CT393" s="227"/>
      <c r="CU393" s="227"/>
      <c r="CV393" s="227"/>
      <c r="CW393" s="227"/>
      <c r="CX393" s="227"/>
      <c r="CY393" s="227"/>
      <c r="CZ393" s="227"/>
      <c r="DA393" s="227"/>
      <c r="DB393" s="227"/>
      <c r="DC393" s="227"/>
      <c r="DD393" s="227"/>
      <c r="DE393" s="227"/>
      <c r="DF393" s="227"/>
      <c r="DG393" s="227"/>
      <c r="DH393" s="227"/>
      <c r="DI393" s="227"/>
      <c r="DJ393" s="227"/>
      <c r="DK393" s="227"/>
      <c r="DL393" s="227"/>
      <c r="DM393" s="227"/>
      <c r="DN393" s="227"/>
      <c r="DO393" s="227"/>
      <c r="DP393" s="227"/>
      <c r="DQ393" s="227"/>
      <c r="DR393" s="227"/>
      <c r="DS393" s="227"/>
      <c r="DT393" s="227"/>
      <c r="DU393" s="227"/>
      <c r="DV393" s="227"/>
      <c r="DW393" s="227"/>
      <c r="DX393" s="227"/>
      <c r="DY393" s="227"/>
      <c r="DZ393" s="227"/>
      <c r="EA393" s="227"/>
      <c r="EB393" s="227"/>
      <c r="EC393" s="227"/>
      <c r="ED393" s="227"/>
      <c r="EE393" s="227"/>
      <c r="EF393" s="227"/>
      <c r="EG393" s="227"/>
      <c r="EH393" s="227"/>
      <c r="EI393" s="227"/>
      <c r="EJ393" s="227"/>
      <c r="EK393" s="227"/>
      <c r="EL393" s="227"/>
      <c r="EM393" s="227"/>
      <c r="EN393" s="227"/>
      <c r="EO393" s="227"/>
      <c r="EP393" s="227"/>
      <c r="EQ393" s="227"/>
      <c r="ER393" s="227"/>
      <c r="ES393" s="227"/>
      <c r="ET393" s="227"/>
      <c r="EU393" s="227"/>
      <c r="EV393" s="227"/>
      <c r="EW393" s="227"/>
      <c r="EX393" s="227"/>
      <c r="EY393" s="227"/>
      <c r="EZ393" s="227"/>
      <c r="FA393" s="227"/>
      <c r="FB393" s="227"/>
      <c r="FC393" s="227"/>
      <c r="FD393" s="227"/>
      <c r="FE393" s="227"/>
      <c r="FF393" s="227"/>
      <c r="FG393" s="227"/>
      <c r="FH393" s="227"/>
      <c r="FI393" s="227"/>
      <c r="FJ393" s="227"/>
      <c r="FK393" s="227"/>
      <c r="FL393" s="227"/>
      <c r="FM393" s="227"/>
      <c r="FN393" s="227"/>
      <c r="FO393" s="227"/>
      <c r="FP393" s="227"/>
      <c r="FQ393" s="227"/>
      <c r="FR393" s="227"/>
      <c r="FS393" s="227"/>
      <c r="FT393" s="227"/>
      <c r="FU393" s="227"/>
      <c r="FV393" s="227"/>
      <c r="FW393" s="227"/>
      <c r="FX393" s="227"/>
      <c r="FY393" s="227"/>
      <c r="FZ393" s="227"/>
      <c r="GA393" s="227"/>
      <c r="GB393" s="227"/>
      <c r="GC393" s="227"/>
      <c r="GD393" s="227"/>
      <c r="GE393" s="227"/>
      <c r="GF393" s="227"/>
      <c r="GG393" s="227"/>
      <c r="GH393" s="227"/>
      <c r="GI393" s="227"/>
      <c r="GJ393" s="227"/>
      <c r="GK393" s="227"/>
      <c r="GL393" s="227"/>
      <c r="GM393" s="227"/>
      <c r="GN393" s="227"/>
      <c r="GO393" s="227"/>
      <c r="GP393" s="227"/>
      <c r="GQ393" s="227"/>
      <c r="GR393" s="227"/>
      <c r="GS393" s="227"/>
      <c r="GT393" s="227"/>
      <c r="GU393" s="227"/>
      <c r="GV393" s="227"/>
      <c r="GW393" s="227"/>
      <c r="GX393" s="227"/>
      <c r="GY393" s="227"/>
      <c r="GZ393" s="227"/>
      <c r="HA393" s="227"/>
      <c r="HB393" s="227"/>
      <c r="HC393" s="227"/>
      <c r="HD393" s="227"/>
      <c r="HE393" s="227"/>
      <c r="HF393" s="227"/>
      <c r="HG393" s="227"/>
      <c r="HH393" s="227"/>
      <c r="HI393" s="227"/>
      <c r="HJ393" s="227"/>
      <c r="HK393" s="227"/>
      <c r="HL393" s="227"/>
      <c r="HM393" s="227"/>
      <c r="HN393" s="227"/>
      <c r="HO393" s="227"/>
      <c r="HP393" s="227"/>
      <c r="HQ393" s="227"/>
      <c r="HR393" s="227"/>
      <c r="HS393" s="227"/>
      <c r="HT393" s="227"/>
      <c r="HU393" s="227"/>
      <c r="HV393" s="227"/>
      <c r="HW393" s="227"/>
      <c r="HX393" s="227"/>
      <c r="HY393" s="227"/>
      <c r="HZ393" s="227"/>
      <c r="IA393" s="227"/>
      <c r="IB393" s="227"/>
      <c r="IC393" s="227"/>
      <c r="ID393" s="227"/>
      <c r="IE393" s="227"/>
      <c r="IF393" s="227"/>
      <c r="IG393" s="227"/>
      <c r="IH393" s="227"/>
      <c r="II393" s="227"/>
      <c r="IJ393" s="227"/>
      <c r="IK393" s="227"/>
      <c r="IL393" s="227"/>
      <c r="IM393" s="227"/>
      <c r="IN393" s="227"/>
      <c r="IO393" s="227"/>
      <c r="IP393" s="227"/>
      <c r="IQ393" s="227"/>
      <c r="IR393" s="227"/>
      <c r="IS393" s="227"/>
      <c r="IT393" s="227"/>
      <c r="IU393" s="227"/>
      <c r="IV393" s="227"/>
      <c r="IW393" s="227"/>
      <c r="IX393" s="227"/>
      <c r="IY393" s="227"/>
      <c r="IZ393" s="227"/>
      <c r="JA393" s="227"/>
      <c r="JB393" s="227"/>
      <c r="JC393" s="227"/>
      <c r="JD393" s="227"/>
      <c r="JE393" s="227"/>
      <c r="JF393" s="227"/>
      <c r="JG393" s="227"/>
      <c r="JH393" s="227"/>
      <c r="JI393" s="227"/>
      <c r="JJ393" s="227"/>
      <c r="JK393" s="227"/>
      <c r="JL393" s="227"/>
      <c r="JM393" s="227"/>
      <c r="JN393" s="227"/>
      <c r="JO393" s="227"/>
      <c r="JP393" s="227"/>
      <c r="JQ393" s="227"/>
      <c r="JR393" s="227"/>
      <c r="JS393" s="227"/>
      <c r="JT393" s="227"/>
      <c r="JU393" s="227"/>
      <c r="JV393" s="227"/>
      <c r="JW393" s="227"/>
      <c r="JX393" s="227"/>
      <c r="JY393" s="227"/>
      <c r="JZ393" s="227"/>
      <c r="KA393" s="227"/>
      <c r="KB393" s="227"/>
      <c r="KC393" s="227"/>
      <c r="KD393" s="227"/>
      <c r="KE393" s="227"/>
      <c r="KF393" s="227"/>
      <c r="KG393" s="227"/>
      <c r="KH393" s="227"/>
      <c r="KI393" s="227"/>
      <c r="KJ393" s="227"/>
      <c r="KK393" s="227"/>
      <c r="KL393" s="227"/>
      <c r="KM393" s="227"/>
      <c r="KN393" s="227"/>
      <c r="KO393" s="227"/>
      <c r="KP393" s="227"/>
      <c r="KQ393" s="227"/>
      <c r="KR393" s="227"/>
      <c r="KS393" s="227"/>
      <c r="KT393" s="227"/>
      <c r="KU393" s="227"/>
      <c r="KV393" s="227"/>
      <c r="KW393" s="479"/>
    </row>
    <row r="394" spans="1:309" s="226" customFormat="1" ht="21" customHeight="1" thickBot="1">
      <c r="A394" s="109"/>
      <c r="B394" s="112">
        <v>388</v>
      </c>
      <c r="C394" s="116"/>
      <c r="D394" s="136" t="str">
        <f t="shared" si="37"/>
        <v/>
      </c>
      <c r="E394" s="138" t="str">
        <f t="shared" si="39"/>
        <v/>
      </c>
      <c r="F394" s="138" t="str">
        <f t="shared" si="40"/>
        <v/>
      </c>
      <c r="G394" s="138" t="str">
        <f t="shared" si="41"/>
        <v/>
      </c>
      <c r="H394" s="138" t="str">
        <f t="shared" si="38"/>
        <v/>
      </c>
      <c r="I394" s="228"/>
      <c r="J394" s="228"/>
      <c r="K394" s="228"/>
      <c r="L394" s="228"/>
      <c r="M394" s="228"/>
      <c r="N394" s="228"/>
      <c r="O394" s="228"/>
      <c r="P394" s="228"/>
      <c r="Q394" s="228"/>
      <c r="R394" s="228"/>
      <c r="S394" s="228"/>
      <c r="T394" s="228"/>
      <c r="U394" s="228"/>
      <c r="V394" s="228"/>
      <c r="W394" s="228"/>
      <c r="X394" s="228"/>
      <c r="Y394" s="228"/>
      <c r="Z394" s="228"/>
      <c r="AA394" s="228"/>
      <c r="AB394" s="228"/>
      <c r="AC394" s="228"/>
      <c r="AD394" s="228"/>
      <c r="AE394" s="228"/>
      <c r="AF394" s="228"/>
      <c r="AG394" s="228"/>
      <c r="AH394" s="228"/>
      <c r="AI394" s="228"/>
      <c r="AJ394" s="228"/>
      <c r="AK394" s="228"/>
      <c r="AL394" s="228"/>
      <c r="AM394" s="228"/>
      <c r="AN394" s="228"/>
      <c r="AO394" s="228"/>
      <c r="AP394" s="228"/>
      <c r="AQ394" s="228"/>
      <c r="AR394" s="228"/>
      <c r="AS394" s="228"/>
      <c r="AT394" s="228"/>
      <c r="AU394" s="228"/>
      <c r="AV394" s="228"/>
      <c r="AW394" s="228"/>
      <c r="AX394" s="228"/>
      <c r="AY394" s="228"/>
      <c r="AZ394" s="228"/>
      <c r="BA394" s="228"/>
      <c r="BB394" s="228"/>
      <c r="BC394" s="228"/>
      <c r="BD394" s="228"/>
      <c r="BE394" s="228"/>
      <c r="BF394" s="228"/>
      <c r="BG394" s="228"/>
      <c r="BH394" s="228"/>
      <c r="BI394" s="228"/>
      <c r="BJ394" s="228"/>
      <c r="BK394" s="228"/>
      <c r="BL394" s="228"/>
      <c r="BM394" s="228"/>
      <c r="BN394" s="228"/>
      <c r="BO394" s="228"/>
      <c r="BP394" s="228"/>
      <c r="BQ394" s="228"/>
      <c r="BR394" s="228"/>
      <c r="BS394" s="228"/>
      <c r="BT394" s="228"/>
      <c r="BU394" s="228"/>
      <c r="BV394" s="228"/>
      <c r="BW394" s="228"/>
      <c r="BX394" s="228"/>
      <c r="BY394" s="228"/>
      <c r="BZ394" s="228"/>
      <c r="CA394" s="228"/>
      <c r="CB394" s="228"/>
      <c r="CC394" s="228"/>
      <c r="CD394" s="228"/>
      <c r="CE394" s="228"/>
      <c r="CF394" s="228"/>
      <c r="CG394" s="228"/>
      <c r="CH394" s="228"/>
      <c r="CI394" s="228"/>
      <c r="CJ394" s="228"/>
      <c r="CK394" s="228"/>
      <c r="CL394" s="228"/>
      <c r="CM394" s="228"/>
      <c r="CN394" s="228"/>
      <c r="CO394" s="228"/>
      <c r="CP394" s="228"/>
      <c r="CQ394" s="228"/>
      <c r="CR394" s="228"/>
      <c r="CS394" s="228"/>
      <c r="CT394" s="228"/>
      <c r="CU394" s="228"/>
      <c r="CV394" s="228"/>
      <c r="CW394" s="228"/>
      <c r="CX394" s="228"/>
      <c r="CY394" s="228"/>
      <c r="CZ394" s="228"/>
      <c r="DA394" s="228"/>
      <c r="DB394" s="228"/>
      <c r="DC394" s="228"/>
      <c r="DD394" s="228"/>
      <c r="DE394" s="228"/>
      <c r="DF394" s="228"/>
      <c r="DG394" s="228"/>
      <c r="DH394" s="228"/>
      <c r="DI394" s="228"/>
      <c r="DJ394" s="228"/>
      <c r="DK394" s="228"/>
      <c r="DL394" s="228"/>
      <c r="DM394" s="228"/>
      <c r="DN394" s="228"/>
      <c r="DO394" s="228"/>
      <c r="DP394" s="228"/>
      <c r="DQ394" s="228"/>
      <c r="DR394" s="228"/>
      <c r="DS394" s="228"/>
      <c r="DT394" s="228"/>
      <c r="DU394" s="228"/>
      <c r="DV394" s="228"/>
      <c r="DW394" s="228"/>
      <c r="DX394" s="228"/>
      <c r="DY394" s="228"/>
      <c r="DZ394" s="228"/>
      <c r="EA394" s="228"/>
      <c r="EB394" s="228"/>
      <c r="EC394" s="228"/>
      <c r="ED394" s="228"/>
      <c r="EE394" s="228"/>
      <c r="EF394" s="228"/>
      <c r="EG394" s="228"/>
      <c r="EH394" s="228"/>
      <c r="EI394" s="228"/>
      <c r="EJ394" s="228"/>
      <c r="EK394" s="228"/>
      <c r="EL394" s="228"/>
      <c r="EM394" s="228"/>
      <c r="EN394" s="228"/>
      <c r="EO394" s="228"/>
      <c r="EP394" s="228"/>
      <c r="EQ394" s="228"/>
      <c r="ER394" s="228"/>
      <c r="ES394" s="228"/>
      <c r="ET394" s="228"/>
      <c r="EU394" s="228"/>
      <c r="EV394" s="228"/>
      <c r="EW394" s="228"/>
      <c r="EX394" s="228"/>
      <c r="EY394" s="228"/>
      <c r="EZ394" s="228"/>
      <c r="FA394" s="228"/>
      <c r="FB394" s="228"/>
      <c r="FC394" s="228"/>
      <c r="FD394" s="228"/>
      <c r="FE394" s="228"/>
      <c r="FF394" s="228"/>
      <c r="FG394" s="228"/>
      <c r="FH394" s="228"/>
      <c r="FI394" s="228"/>
      <c r="FJ394" s="228"/>
      <c r="FK394" s="228"/>
      <c r="FL394" s="228"/>
      <c r="FM394" s="228"/>
      <c r="FN394" s="228"/>
      <c r="FO394" s="228"/>
      <c r="FP394" s="228"/>
      <c r="FQ394" s="228"/>
      <c r="FR394" s="228"/>
      <c r="FS394" s="228"/>
      <c r="FT394" s="228"/>
      <c r="FU394" s="228"/>
      <c r="FV394" s="228"/>
      <c r="FW394" s="228"/>
      <c r="FX394" s="228"/>
      <c r="FY394" s="228"/>
      <c r="FZ394" s="228"/>
      <c r="GA394" s="228"/>
      <c r="GB394" s="228"/>
      <c r="GC394" s="228"/>
      <c r="GD394" s="228"/>
      <c r="GE394" s="228"/>
      <c r="GF394" s="228"/>
      <c r="GG394" s="228"/>
      <c r="GH394" s="228"/>
      <c r="GI394" s="228"/>
      <c r="GJ394" s="228"/>
      <c r="GK394" s="228"/>
      <c r="GL394" s="228"/>
      <c r="GM394" s="228"/>
      <c r="GN394" s="228"/>
      <c r="GO394" s="228"/>
      <c r="GP394" s="228"/>
      <c r="GQ394" s="228"/>
      <c r="GR394" s="228"/>
      <c r="GS394" s="228"/>
      <c r="GT394" s="228"/>
      <c r="GU394" s="228"/>
      <c r="GV394" s="228"/>
      <c r="GW394" s="228"/>
      <c r="GX394" s="228"/>
      <c r="GY394" s="228"/>
      <c r="GZ394" s="228"/>
      <c r="HA394" s="228"/>
      <c r="HB394" s="228"/>
      <c r="HC394" s="228"/>
      <c r="HD394" s="228"/>
      <c r="HE394" s="228"/>
      <c r="HF394" s="228"/>
      <c r="HG394" s="228"/>
      <c r="HH394" s="228"/>
      <c r="HI394" s="228"/>
      <c r="HJ394" s="228"/>
      <c r="HK394" s="228"/>
      <c r="HL394" s="228"/>
      <c r="HM394" s="228"/>
      <c r="HN394" s="228"/>
      <c r="HO394" s="228"/>
      <c r="HP394" s="228"/>
      <c r="HQ394" s="228"/>
      <c r="HR394" s="228"/>
      <c r="HS394" s="228"/>
      <c r="HT394" s="228"/>
      <c r="HU394" s="228"/>
      <c r="HV394" s="228"/>
      <c r="HW394" s="228"/>
      <c r="HX394" s="228"/>
      <c r="HY394" s="228"/>
      <c r="HZ394" s="228"/>
      <c r="IA394" s="228"/>
      <c r="IB394" s="228"/>
      <c r="IC394" s="228"/>
      <c r="ID394" s="228"/>
      <c r="IE394" s="228"/>
      <c r="IF394" s="228"/>
      <c r="IG394" s="228"/>
      <c r="IH394" s="228"/>
      <c r="II394" s="228"/>
      <c r="IJ394" s="228"/>
      <c r="IK394" s="228"/>
      <c r="IL394" s="228"/>
      <c r="IM394" s="228"/>
      <c r="IN394" s="228"/>
      <c r="IO394" s="228"/>
      <c r="IP394" s="228"/>
      <c r="IQ394" s="228"/>
      <c r="IR394" s="228"/>
      <c r="IS394" s="228"/>
      <c r="IT394" s="228"/>
      <c r="IU394" s="228"/>
      <c r="IV394" s="228"/>
      <c r="IW394" s="228"/>
      <c r="IX394" s="228"/>
      <c r="IY394" s="228"/>
      <c r="IZ394" s="228"/>
      <c r="JA394" s="228"/>
      <c r="JB394" s="228"/>
      <c r="JC394" s="228"/>
      <c r="JD394" s="228"/>
      <c r="JE394" s="228"/>
      <c r="JF394" s="228"/>
      <c r="JG394" s="228"/>
      <c r="JH394" s="228"/>
      <c r="JI394" s="228"/>
      <c r="JJ394" s="228"/>
      <c r="JK394" s="228"/>
      <c r="JL394" s="228"/>
      <c r="JM394" s="228"/>
      <c r="JN394" s="228"/>
      <c r="JO394" s="228"/>
      <c r="JP394" s="228"/>
      <c r="JQ394" s="228"/>
      <c r="JR394" s="228"/>
      <c r="JS394" s="228"/>
      <c r="JT394" s="228"/>
      <c r="JU394" s="228"/>
      <c r="JV394" s="228"/>
      <c r="JW394" s="228"/>
      <c r="JX394" s="228"/>
      <c r="JY394" s="228"/>
      <c r="JZ394" s="228"/>
      <c r="KA394" s="228"/>
      <c r="KB394" s="228"/>
      <c r="KC394" s="228"/>
      <c r="KD394" s="228"/>
      <c r="KE394" s="228"/>
      <c r="KF394" s="228"/>
      <c r="KG394" s="228"/>
      <c r="KH394" s="228"/>
      <c r="KI394" s="228"/>
      <c r="KJ394" s="228"/>
      <c r="KK394" s="228"/>
      <c r="KL394" s="228"/>
      <c r="KM394" s="228"/>
      <c r="KN394" s="228"/>
      <c r="KO394" s="228"/>
      <c r="KP394" s="228"/>
      <c r="KQ394" s="228"/>
      <c r="KR394" s="228"/>
      <c r="KS394" s="228"/>
      <c r="KT394" s="228"/>
      <c r="KU394" s="228"/>
      <c r="KV394" s="228"/>
      <c r="KW394" s="479"/>
    </row>
    <row r="395" spans="1:309" s="226" customFormat="1" ht="21" customHeight="1">
      <c r="A395" s="109"/>
      <c r="B395" s="112">
        <v>389</v>
      </c>
      <c r="C395" s="53"/>
      <c r="D395" s="132" t="str">
        <f t="shared" si="37"/>
        <v/>
      </c>
      <c r="E395" s="132" t="str">
        <f t="shared" si="39"/>
        <v/>
      </c>
      <c r="F395" s="132" t="str">
        <f t="shared" si="40"/>
        <v/>
      </c>
      <c r="G395" s="132" t="str">
        <f t="shared" si="41"/>
        <v/>
      </c>
      <c r="H395" s="213" t="str">
        <f t="shared" si="38"/>
        <v/>
      </c>
      <c r="I395" s="227"/>
      <c r="J395" s="227"/>
      <c r="K395" s="227"/>
      <c r="L395" s="227"/>
      <c r="M395" s="227"/>
      <c r="N395" s="227"/>
      <c r="O395" s="227"/>
      <c r="P395" s="227"/>
      <c r="Q395" s="227"/>
      <c r="R395" s="227"/>
      <c r="S395" s="227"/>
      <c r="T395" s="227"/>
      <c r="U395" s="227"/>
      <c r="V395" s="227"/>
      <c r="W395" s="227"/>
      <c r="X395" s="227"/>
      <c r="Y395" s="227"/>
      <c r="Z395" s="227"/>
      <c r="AA395" s="227"/>
      <c r="AB395" s="227"/>
      <c r="AC395" s="227"/>
      <c r="AD395" s="227"/>
      <c r="AE395" s="227"/>
      <c r="AF395" s="227"/>
      <c r="AG395" s="227"/>
      <c r="AH395" s="227"/>
      <c r="AI395" s="227"/>
      <c r="AJ395" s="227"/>
      <c r="AK395" s="227"/>
      <c r="AL395" s="227"/>
      <c r="AM395" s="227"/>
      <c r="AN395" s="227"/>
      <c r="AO395" s="227"/>
      <c r="AP395" s="227"/>
      <c r="AQ395" s="227"/>
      <c r="AR395" s="227"/>
      <c r="AS395" s="227"/>
      <c r="AT395" s="227"/>
      <c r="AU395" s="227"/>
      <c r="AV395" s="227"/>
      <c r="AW395" s="227"/>
      <c r="AX395" s="227"/>
      <c r="AY395" s="227"/>
      <c r="AZ395" s="227"/>
      <c r="BA395" s="227"/>
      <c r="BB395" s="227"/>
      <c r="BC395" s="227"/>
      <c r="BD395" s="227"/>
      <c r="BE395" s="227"/>
      <c r="BF395" s="227"/>
      <c r="BG395" s="227"/>
      <c r="BH395" s="227"/>
      <c r="BI395" s="227"/>
      <c r="BJ395" s="227"/>
      <c r="BK395" s="227"/>
      <c r="BL395" s="227"/>
      <c r="BM395" s="227"/>
      <c r="BN395" s="227"/>
      <c r="BO395" s="227"/>
      <c r="BP395" s="227"/>
      <c r="BQ395" s="227"/>
      <c r="BR395" s="227"/>
      <c r="BS395" s="227"/>
      <c r="BT395" s="227"/>
      <c r="BU395" s="227"/>
      <c r="BV395" s="227"/>
      <c r="BW395" s="227"/>
      <c r="BX395" s="227"/>
      <c r="BY395" s="227"/>
      <c r="BZ395" s="227"/>
      <c r="CA395" s="227"/>
      <c r="CB395" s="227"/>
      <c r="CC395" s="227"/>
      <c r="CD395" s="227"/>
      <c r="CE395" s="227"/>
      <c r="CF395" s="227"/>
      <c r="CG395" s="227"/>
      <c r="CH395" s="227"/>
      <c r="CI395" s="227"/>
      <c r="CJ395" s="227"/>
      <c r="CK395" s="227"/>
      <c r="CL395" s="227"/>
      <c r="CM395" s="227"/>
      <c r="CN395" s="227"/>
      <c r="CO395" s="227"/>
      <c r="CP395" s="227"/>
      <c r="CQ395" s="227"/>
      <c r="CR395" s="227"/>
      <c r="CS395" s="227"/>
      <c r="CT395" s="227"/>
      <c r="CU395" s="227"/>
      <c r="CV395" s="227"/>
      <c r="CW395" s="227"/>
      <c r="CX395" s="227"/>
      <c r="CY395" s="227"/>
      <c r="CZ395" s="227"/>
      <c r="DA395" s="227"/>
      <c r="DB395" s="227"/>
      <c r="DC395" s="227"/>
      <c r="DD395" s="227"/>
      <c r="DE395" s="227"/>
      <c r="DF395" s="227"/>
      <c r="DG395" s="227"/>
      <c r="DH395" s="227"/>
      <c r="DI395" s="227"/>
      <c r="DJ395" s="227"/>
      <c r="DK395" s="227"/>
      <c r="DL395" s="227"/>
      <c r="DM395" s="227"/>
      <c r="DN395" s="227"/>
      <c r="DO395" s="227"/>
      <c r="DP395" s="227"/>
      <c r="DQ395" s="227"/>
      <c r="DR395" s="227"/>
      <c r="DS395" s="227"/>
      <c r="DT395" s="227"/>
      <c r="DU395" s="227"/>
      <c r="DV395" s="227"/>
      <c r="DW395" s="227"/>
      <c r="DX395" s="227"/>
      <c r="DY395" s="227"/>
      <c r="DZ395" s="227"/>
      <c r="EA395" s="227"/>
      <c r="EB395" s="227"/>
      <c r="EC395" s="227"/>
      <c r="ED395" s="227"/>
      <c r="EE395" s="227"/>
      <c r="EF395" s="227"/>
      <c r="EG395" s="227"/>
      <c r="EH395" s="227"/>
      <c r="EI395" s="227"/>
      <c r="EJ395" s="227"/>
      <c r="EK395" s="227"/>
      <c r="EL395" s="227"/>
      <c r="EM395" s="227"/>
      <c r="EN395" s="227"/>
      <c r="EO395" s="227"/>
      <c r="EP395" s="227"/>
      <c r="EQ395" s="227"/>
      <c r="ER395" s="227"/>
      <c r="ES395" s="227"/>
      <c r="ET395" s="227"/>
      <c r="EU395" s="227"/>
      <c r="EV395" s="227"/>
      <c r="EW395" s="227"/>
      <c r="EX395" s="227"/>
      <c r="EY395" s="227"/>
      <c r="EZ395" s="227"/>
      <c r="FA395" s="227"/>
      <c r="FB395" s="227"/>
      <c r="FC395" s="227"/>
      <c r="FD395" s="227"/>
      <c r="FE395" s="227"/>
      <c r="FF395" s="227"/>
      <c r="FG395" s="227"/>
      <c r="FH395" s="227"/>
      <c r="FI395" s="227"/>
      <c r="FJ395" s="227"/>
      <c r="FK395" s="227"/>
      <c r="FL395" s="227"/>
      <c r="FM395" s="227"/>
      <c r="FN395" s="227"/>
      <c r="FO395" s="227"/>
      <c r="FP395" s="227"/>
      <c r="FQ395" s="227"/>
      <c r="FR395" s="227"/>
      <c r="FS395" s="227"/>
      <c r="FT395" s="227"/>
      <c r="FU395" s="227"/>
      <c r="FV395" s="227"/>
      <c r="FW395" s="227"/>
      <c r="FX395" s="227"/>
      <c r="FY395" s="227"/>
      <c r="FZ395" s="227"/>
      <c r="GA395" s="227"/>
      <c r="GB395" s="227"/>
      <c r="GC395" s="227"/>
      <c r="GD395" s="227"/>
      <c r="GE395" s="227"/>
      <c r="GF395" s="227"/>
      <c r="GG395" s="227"/>
      <c r="GH395" s="227"/>
      <c r="GI395" s="227"/>
      <c r="GJ395" s="227"/>
      <c r="GK395" s="227"/>
      <c r="GL395" s="227"/>
      <c r="GM395" s="227"/>
      <c r="GN395" s="227"/>
      <c r="GO395" s="227"/>
      <c r="GP395" s="227"/>
      <c r="GQ395" s="227"/>
      <c r="GR395" s="227"/>
      <c r="GS395" s="227"/>
      <c r="GT395" s="227"/>
      <c r="GU395" s="227"/>
      <c r="GV395" s="227"/>
      <c r="GW395" s="227"/>
      <c r="GX395" s="227"/>
      <c r="GY395" s="227"/>
      <c r="GZ395" s="227"/>
      <c r="HA395" s="227"/>
      <c r="HB395" s="227"/>
      <c r="HC395" s="227"/>
      <c r="HD395" s="227"/>
      <c r="HE395" s="227"/>
      <c r="HF395" s="227"/>
      <c r="HG395" s="227"/>
      <c r="HH395" s="227"/>
      <c r="HI395" s="227"/>
      <c r="HJ395" s="227"/>
      <c r="HK395" s="227"/>
      <c r="HL395" s="227"/>
      <c r="HM395" s="227"/>
      <c r="HN395" s="227"/>
      <c r="HO395" s="227"/>
      <c r="HP395" s="227"/>
      <c r="HQ395" s="227"/>
      <c r="HR395" s="227"/>
      <c r="HS395" s="227"/>
      <c r="HT395" s="227"/>
      <c r="HU395" s="227"/>
      <c r="HV395" s="227"/>
      <c r="HW395" s="227"/>
      <c r="HX395" s="227"/>
      <c r="HY395" s="227"/>
      <c r="HZ395" s="227"/>
      <c r="IA395" s="227"/>
      <c r="IB395" s="227"/>
      <c r="IC395" s="227"/>
      <c r="ID395" s="227"/>
      <c r="IE395" s="227"/>
      <c r="IF395" s="227"/>
      <c r="IG395" s="227"/>
      <c r="IH395" s="227"/>
      <c r="II395" s="227"/>
      <c r="IJ395" s="227"/>
      <c r="IK395" s="227"/>
      <c r="IL395" s="227"/>
      <c r="IM395" s="227"/>
      <c r="IN395" s="227"/>
      <c r="IO395" s="227"/>
      <c r="IP395" s="227"/>
      <c r="IQ395" s="227"/>
      <c r="IR395" s="227"/>
      <c r="IS395" s="227"/>
      <c r="IT395" s="227"/>
      <c r="IU395" s="227"/>
      <c r="IV395" s="227"/>
      <c r="IW395" s="227"/>
      <c r="IX395" s="227"/>
      <c r="IY395" s="227"/>
      <c r="IZ395" s="227"/>
      <c r="JA395" s="227"/>
      <c r="JB395" s="227"/>
      <c r="JC395" s="227"/>
      <c r="JD395" s="227"/>
      <c r="JE395" s="227"/>
      <c r="JF395" s="227"/>
      <c r="JG395" s="227"/>
      <c r="JH395" s="227"/>
      <c r="JI395" s="227"/>
      <c r="JJ395" s="227"/>
      <c r="JK395" s="227"/>
      <c r="JL395" s="227"/>
      <c r="JM395" s="227"/>
      <c r="JN395" s="227"/>
      <c r="JO395" s="227"/>
      <c r="JP395" s="227"/>
      <c r="JQ395" s="227"/>
      <c r="JR395" s="227"/>
      <c r="JS395" s="227"/>
      <c r="JT395" s="227"/>
      <c r="JU395" s="227"/>
      <c r="JV395" s="227"/>
      <c r="JW395" s="227"/>
      <c r="JX395" s="227"/>
      <c r="JY395" s="227"/>
      <c r="JZ395" s="227"/>
      <c r="KA395" s="227"/>
      <c r="KB395" s="227"/>
      <c r="KC395" s="227"/>
      <c r="KD395" s="227"/>
      <c r="KE395" s="227"/>
      <c r="KF395" s="227"/>
      <c r="KG395" s="227"/>
      <c r="KH395" s="227"/>
      <c r="KI395" s="227"/>
      <c r="KJ395" s="227"/>
      <c r="KK395" s="227"/>
      <c r="KL395" s="227"/>
      <c r="KM395" s="227"/>
      <c r="KN395" s="227"/>
      <c r="KO395" s="227"/>
      <c r="KP395" s="227"/>
      <c r="KQ395" s="227"/>
      <c r="KR395" s="227"/>
      <c r="KS395" s="227"/>
      <c r="KT395" s="227"/>
      <c r="KU395" s="227"/>
      <c r="KV395" s="227"/>
      <c r="KW395" s="479"/>
    </row>
    <row r="396" spans="1:309" s="226" customFormat="1" ht="21" customHeight="1" thickBot="1">
      <c r="A396" s="109"/>
      <c r="B396" s="112">
        <v>390</v>
      </c>
      <c r="C396" s="116"/>
      <c r="D396" s="136" t="str">
        <f t="shared" si="37"/>
        <v/>
      </c>
      <c r="E396" s="138" t="str">
        <f t="shared" si="39"/>
        <v/>
      </c>
      <c r="F396" s="138" t="str">
        <f t="shared" si="40"/>
        <v/>
      </c>
      <c r="G396" s="138" t="str">
        <f t="shared" si="41"/>
        <v/>
      </c>
      <c r="H396" s="138" t="str">
        <f t="shared" si="38"/>
        <v/>
      </c>
      <c r="I396" s="228"/>
      <c r="J396" s="228"/>
      <c r="K396" s="228"/>
      <c r="L396" s="228"/>
      <c r="M396" s="228"/>
      <c r="N396" s="228"/>
      <c r="O396" s="228"/>
      <c r="P396" s="228"/>
      <c r="Q396" s="228"/>
      <c r="R396" s="228"/>
      <c r="S396" s="228"/>
      <c r="T396" s="228"/>
      <c r="U396" s="228"/>
      <c r="V396" s="228"/>
      <c r="W396" s="228"/>
      <c r="X396" s="228"/>
      <c r="Y396" s="228"/>
      <c r="Z396" s="228"/>
      <c r="AA396" s="228"/>
      <c r="AB396" s="228"/>
      <c r="AC396" s="228"/>
      <c r="AD396" s="228"/>
      <c r="AE396" s="228"/>
      <c r="AF396" s="228"/>
      <c r="AG396" s="228"/>
      <c r="AH396" s="228"/>
      <c r="AI396" s="228"/>
      <c r="AJ396" s="228"/>
      <c r="AK396" s="228"/>
      <c r="AL396" s="228"/>
      <c r="AM396" s="228"/>
      <c r="AN396" s="228"/>
      <c r="AO396" s="228"/>
      <c r="AP396" s="228"/>
      <c r="AQ396" s="228"/>
      <c r="AR396" s="228"/>
      <c r="AS396" s="228"/>
      <c r="AT396" s="228"/>
      <c r="AU396" s="228"/>
      <c r="AV396" s="228"/>
      <c r="AW396" s="228"/>
      <c r="AX396" s="228"/>
      <c r="AY396" s="228"/>
      <c r="AZ396" s="228"/>
      <c r="BA396" s="228"/>
      <c r="BB396" s="228"/>
      <c r="BC396" s="228"/>
      <c r="BD396" s="228"/>
      <c r="BE396" s="228"/>
      <c r="BF396" s="228"/>
      <c r="BG396" s="228"/>
      <c r="BH396" s="228"/>
      <c r="BI396" s="228"/>
      <c r="BJ396" s="228"/>
      <c r="BK396" s="228"/>
      <c r="BL396" s="228"/>
      <c r="BM396" s="228"/>
      <c r="BN396" s="228"/>
      <c r="BO396" s="228"/>
      <c r="BP396" s="228"/>
      <c r="BQ396" s="228"/>
      <c r="BR396" s="228"/>
      <c r="BS396" s="228"/>
      <c r="BT396" s="228"/>
      <c r="BU396" s="228"/>
      <c r="BV396" s="228"/>
      <c r="BW396" s="228"/>
      <c r="BX396" s="228"/>
      <c r="BY396" s="228"/>
      <c r="BZ396" s="228"/>
      <c r="CA396" s="228"/>
      <c r="CB396" s="228"/>
      <c r="CC396" s="228"/>
      <c r="CD396" s="228"/>
      <c r="CE396" s="228"/>
      <c r="CF396" s="228"/>
      <c r="CG396" s="228"/>
      <c r="CH396" s="228"/>
      <c r="CI396" s="228"/>
      <c r="CJ396" s="228"/>
      <c r="CK396" s="228"/>
      <c r="CL396" s="228"/>
      <c r="CM396" s="228"/>
      <c r="CN396" s="228"/>
      <c r="CO396" s="228"/>
      <c r="CP396" s="228"/>
      <c r="CQ396" s="228"/>
      <c r="CR396" s="228"/>
      <c r="CS396" s="228"/>
      <c r="CT396" s="228"/>
      <c r="CU396" s="228"/>
      <c r="CV396" s="228"/>
      <c r="CW396" s="228"/>
      <c r="CX396" s="228"/>
      <c r="CY396" s="228"/>
      <c r="CZ396" s="228"/>
      <c r="DA396" s="228"/>
      <c r="DB396" s="228"/>
      <c r="DC396" s="228"/>
      <c r="DD396" s="228"/>
      <c r="DE396" s="228"/>
      <c r="DF396" s="228"/>
      <c r="DG396" s="228"/>
      <c r="DH396" s="228"/>
      <c r="DI396" s="228"/>
      <c r="DJ396" s="228"/>
      <c r="DK396" s="228"/>
      <c r="DL396" s="228"/>
      <c r="DM396" s="228"/>
      <c r="DN396" s="228"/>
      <c r="DO396" s="228"/>
      <c r="DP396" s="228"/>
      <c r="DQ396" s="228"/>
      <c r="DR396" s="228"/>
      <c r="DS396" s="228"/>
      <c r="DT396" s="228"/>
      <c r="DU396" s="228"/>
      <c r="DV396" s="228"/>
      <c r="DW396" s="228"/>
      <c r="DX396" s="228"/>
      <c r="DY396" s="228"/>
      <c r="DZ396" s="228"/>
      <c r="EA396" s="228"/>
      <c r="EB396" s="228"/>
      <c r="EC396" s="228"/>
      <c r="ED396" s="228"/>
      <c r="EE396" s="228"/>
      <c r="EF396" s="228"/>
      <c r="EG396" s="228"/>
      <c r="EH396" s="228"/>
      <c r="EI396" s="228"/>
      <c r="EJ396" s="228"/>
      <c r="EK396" s="228"/>
      <c r="EL396" s="228"/>
      <c r="EM396" s="228"/>
      <c r="EN396" s="228"/>
      <c r="EO396" s="228"/>
      <c r="EP396" s="228"/>
      <c r="EQ396" s="228"/>
      <c r="ER396" s="228"/>
      <c r="ES396" s="228"/>
      <c r="ET396" s="228"/>
      <c r="EU396" s="228"/>
      <c r="EV396" s="228"/>
      <c r="EW396" s="228"/>
      <c r="EX396" s="228"/>
      <c r="EY396" s="228"/>
      <c r="EZ396" s="228"/>
      <c r="FA396" s="228"/>
      <c r="FB396" s="228"/>
      <c r="FC396" s="228"/>
      <c r="FD396" s="228"/>
      <c r="FE396" s="228"/>
      <c r="FF396" s="228"/>
      <c r="FG396" s="228"/>
      <c r="FH396" s="228"/>
      <c r="FI396" s="228"/>
      <c r="FJ396" s="228"/>
      <c r="FK396" s="228"/>
      <c r="FL396" s="228"/>
      <c r="FM396" s="228"/>
      <c r="FN396" s="228"/>
      <c r="FO396" s="228"/>
      <c r="FP396" s="228"/>
      <c r="FQ396" s="228"/>
      <c r="FR396" s="228"/>
      <c r="FS396" s="228"/>
      <c r="FT396" s="228"/>
      <c r="FU396" s="228"/>
      <c r="FV396" s="228"/>
      <c r="FW396" s="228"/>
      <c r="FX396" s="228"/>
      <c r="FY396" s="228"/>
      <c r="FZ396" s="228"/>
      <c r="GA396" s="228"/>
      <c r="GB396" s="228"/>
      <c r="GC396" s="228"/>
      <c r="GD396" s="228"/>
      <c r="GE396" s="228"/>
      <c r="GF396" s="228"/>
      <c r="GG396" s="228"/>
      <c r="GH396" s="228"/>
      <c r="GI396" s="228"/>
      <c r="GJ396" s="228"/>
      <c r="GK396" s="228"/>
      <c r="GL396" s="228"/>
      <c r="GM396" s="228"/>
      <c r="GN396" s="228"/>
      <c r="GO396" s="228"/>
      <c r="GP396" s="228"/>
      <c r="GQ396" s="228"/>
      <c r="GR396" s="228"/>
      <c r="GS396" s="228"/>
      <c r="GT396" s="228"/>
      <c r="GU396" s="228"/>
      <c r="GV396" s="228"/>
      <c r="GW396" s="228"/>
      <c r="GX396" s="228"/>
      <c r="GY396" s="228"/>
      <c r="GZ396" s="228"/>
      <c r="HA396" s="228"/>
      <c r="HB396" s="228"/>
      <c r="HC396" s="228"/>
      <c r="HD396" s="228"/>
      <c r="HE396" s="228"/>
      <c r="HF396" s="228"/>
      <c r="HG396" s="228"/>
      <c r="HH396" s="228"/>
      <c r="HI396" s="228"/>
      <c r="HJ396" s="228"/>
      <c r="HK396" s="228"/>
      <c r="HL396" s="228"/>
      <c r="HM396" s="228"/>
      <c r="HN396" s="228"/>
      <c r="HO396" s="228"/>
      <c r="HP396" s="228"/>
      <c r="HQ396" s="228"/>
      <c r="HR396" s="228"/>
      <c r="HS396" s="228"/>
      <c r="HT396" s="228"/>
      <c r="HU396" s="228"/>
      <c r="HV396" s="228"/>
      <c r="HW396" s="228"/>
      <c r="HX396" s="228"/>
      <c r="HY396" s="228"/>
      <c r="HZ396" s="228"/>
      <c r="IA396" s="228"/>
      <c r="IB396" s="228"/>
      <c r="IC396" s="228"/>
      <c r="ID396" s="228"/>
      <c r="IE396" s="228"/>
      <c r="IF396" s="228"/>
      <c r="IG396" s="228"/>
      <c r="IH396" s="228"/>
      <c r="II396" s="228"/>
      <c r="IJ396" s="228"/>
      <c r="IK396" s="228"/>
      <c r="IL396" s="228"/>
      <c r="IM396" s="228"/>
      <c r="IN396" s="228"/>
      <c r="IO396" s="228"/>
      <c r="IP396" s="228"/>
      <c r="IQ396" s="228"/>
      <c r="IR396" s="228"/>
      <c r="IS396" s="228"/>
      <c r="IT396" s="228"/>
      <c r="IU396" s="228"/>
      <c r="IV396" s="228"/>
      <c r="IW396" s="228"/>
      <c r="IX396" s="228"/>
      <c r="IY396" s="228"/>
      <c r="IZ396" s="228"/>
      <c r="JA396" s="228"/>
      <c r="JB396" s="228"/>
      <c r="JC396" s="228"/>
      <c r="JD396" s="228"/>
      <c r="JE396" s="228"/>
      <c r="JF396" s="228"/>
      <c r="JG396" s="228"/>
      <c r="JH396" s="228"/>
      <c r="JI396" s="228"/>
      <c r="JJ396" s="228"/>
      <c r="JK396" s="228"/>
      <c r="JL396" s="228"/>
      <c r="JM396" s="228"/>
      <c r="JN396" s="228"/>
      <c r="JO396" s="228"/>
      <c r="JP396" s="228"/>
      <c r="JQ396" s="228"/>
      <c r="JR396" s="228"/>
      <c r="JS396" s="228"/>
      <c r="JT396" s="228"/>
      <c r="JU396" s="228"/>
      <c r="JV396" s="228"/>
      <c r="JW396" s="228"/>
      <c r="JX396" s="228"/>
      <c r="JY396" s="228"/>
      <c r="JZ396" s="228"/>
      <c r="KA396" s="228"/>
      <c r="KB396" s="228"/>
      <c r="KC396" s="228"/>
      <c r="KD396" s="228"/>
      <c r="KE396" s="228"/>
      <c r="KF396" s="228"/>
      <c r="KG396" s="228"/>
      <c r="KH396" s="228"/>
      <c r="KI396" s="228"/>
      <c r="KJ396" s="228"/>
      <c r="KK396" s="228"/>
      <c r="KL396" s="228"/>
      <c r="KM396" s="228"/>
      <c r="KN396" s="228"/>
      <c r="KO396" s="228"/>
      <c r="KP396" s="228"/>
      <c r="KQ396" s="228"/>
      <c r="KR396" s="228"/>
      <c r="KS396" s="228"/>
      <c r="KT396" s="228"/>
      <c r="KU396" s="228"/>
      <c r="KV396" s="228"/>
      <c r="KW396" s="479"/>
    </row>
    <row r="397" spans="1:309" s="226" customFormat="1" ht="21" customHeight="1">
      <c r="A397" s="109"/>
      <c r="B397" s="112">
        <v>391</v>
      </c>
      <c r="C397" s="53"/>
      <c r="D397" s="132" t="str">
        <f t="shared" si="37"/>
        <v/>
      </c>
      <c r="E397" s="132" t="str">
        <f t="shared" si="39"/>
        <v/>
      </c>
      <c r="F397" s="132" t="str">
        <f t="shared" si="40"/>
        <v/>
      </c>
      <c r="G397" s="132" t="str">
        <f t="shared" si="41"/>
        <v/>
      </c>
      <c r="H397" s="213" t="str">
        <f t="shared" si="38"/>
        <v/>
      </c>
      <c r="I397" s="227"/>
      <c r="J397" s="227"/>
      <c r="K397" s="227"/>
      <c r="L397" s="227"/>
      <c r="M397" s="227"/>
      <c r="N397" s="227"/>
      <c r="O397" s="227"/>
      <c r="P397" s="227"/>
      <c r="Q397" s="227"/>
      <c r="R397" s="227"/>
      <c r="S397" s="227"/>
      <c r="T397" s="227"/>
      <c r="U397" s="227"/>
      <c r="V397" s="227"/>
      <c r="W397" s="227"/>
      <c r="X397" s="227"/>
      <c r="Y397" s="227"/>
      <c r="Z397" s="227"/>
      <c r="AA397" s="227"/>
      <c r="AB397" s="227"/>
      <c r="AC397" s="227"/>
      <c r="AD397" s="227"/>
      <c r="AE397" s="227"/>
      <c r="AF397" s="227"/>
      <c r="AG397" s="227"/>
      <c r="AH397" s="227"/>
      <c r="AI397" s="227"/>
      <c r="AJ397" s="227"/>
      <c r="AK397" s="227"/>
      <c r="AL397" s="227"/>
      <c r="AM397" s="227"/>
      <c r="AN397" s="227"/>
      <c r="AO397" s="227"/>
      <c r="AP397" s="227"/>
      <c r="AQ397" s="227"/>
      <c r="AR397" s="227"/>
      <c r="AS397" s="227"/>
      <c r="AT397" s="227"/>
      <c r="AU397" s="227"/>
      <c r="AV397" s="227"/>
      <c r="AW397" s="227"/>
      <c r="AX397" s="227"/>
      <c r="AY397" s="227"/>
      <c r="AZ397" s="227"/>
      <c r="BA397" s="227"/>
      <c r="BB397" s="227"/>
      <c r="BC397" s="227"/>
      <c r="BD397" s="227"/>
      <c r="BE397" s="227"/>
      <c r="BF397" s="227"/>
      <c r="BG397" s="227"/>
      <c r="BH397" s="227"/>
      <c r="BI397" s="227"/>
      <c r="BJ397" s="227"/>
      <c r="BK397" s="227"/>
      <c r="BL397" s="227"/>
      <c r="BM397" s="227"/>
      <c r="BN397" s="227"/>
      <c r="BO397" s="227"/>
      <c r="BP397" s="227"/>
      <c r="BQ397" s="227"/>
      <c r="BR397" s="227"/>
      <c r="BS397" s="227"/>
      <c r="BT397" s="227"/>
      <c r="BU397" s="227"/>
      <c r="BV397" s="227"/>
      <c r="BW397" s="227"/>
      <c r="BX397" s="227"/>
      <c r="BY397" s="227"/>
      <c r="BZ397" s="227"/>
      <c r="CA397" s="227"/>
      <c r="CB397" s="227"/>
      <c r="CC397" s="227"/>
      <c r="CD397" s="227"/>
      <c r="CE397" s="227"/>
      <c r="CF397" s="227"/>
      <c r="CG397" s="227"/>
      <c r="CH397" s="227"/>
      <c r="CI397" s="227"/>
      <c r="CJ397" s="227"/>
      <c r="CK397" s="227"/>
      <c r="CL397" s="227"/>
      <c r="CM397" s="227"/>
      <c r="CN397" s="227"/>
      <c r="CO397" s="227"/>
      <c r="CP397" s="227"/>
      <c r="CQ397" s="227"/>
      <c r="CR397" s="227"/>
      <c r="CS397" s="227"/>
      <c r="CT397" s="227"/>
      <c r="CU397" s="227"/>
      <c r="CV397" s="227"/>
      <c r="CW397" s="227"/>
      <c r="CX397" s="227"/>
      <c r="CY397" s="227"/>
      <c r="CZ397" s="227"/>
      <c r="DA397" s="227"/>
      <c r="DB397" s="227"/>
      <c r="DC397" s="227"/>
      <c r="DD397" s="227"/>
      <c r="DE397" s="227"/>
      <c r="DF397" s="227"/>
      <c r="DG397" s="227"/>
      <c r="DH397" s="227"/>
      <c r="DI397" s="227"/>
      <c r="DJ397" s="227"/>
      <c r="DK397" s="227"/>
      <c r="DL397" s="227"/>
      <c r="DM397" s="227"/>
      <c r="DN397" s="227"/>
      <c r="DO397" s="227"/>
      <c r="DP397" s="227"/>
      <c r="DQ397" s="227"/>
      <c r="DR397" s="227"/>
      <c r="DS397" s="227"/>
      <c r="DT397" s="227"/>
      <c r="DU397" s="227"/>
      <c r="DV397" s="227"/>
      <c r="DW397" s="227"/>
      <c r="DX397" s="227"/>
      <c r="DY397" s="227"/>
      <c r="DZ397" s="227"/>
      <c r="EA397" s="227"/>
      <c r="EB397" s="227"/>
      <c r="EC397" s="227"/>
      <c r="ED397" s="227"/>
      <c r="EE397" s="227"/>
      <c r="EF397" s="227"/>
      <c r="EG397" s="227"/>
      <c r="EH397" s="227"/>
      <c r="EI397" s="227"/>
      <c r="EJ397" s="227"/>
      <c r="EK397" s="227"/>
      <c r="EL397" s="227"/>
      <c r="EM397" s="227"/>
      <c r="EN397" s="227"/>
      <c r="EO397" s="227"/>
      <c r="EP397" s="227"/>
      <c r="EQ397" s="227"/>
      <c r="ER397" s="227"/>
      <c r="ES397" s="227"/>
      <c r="ET397" s="227"/>
      <c r="EU397" s="227"/>
      <c r="EV397" s="227"/>
      <c r="EW397" s="227"/>
      <c r="EX397" s="227"/>
      <c r="EY397" s="227"/>
      <c r="EZ397" s="227"/>
      <c r="FA397" s="227"/>
      <c r="FB397" s="227"/>
      <c r="FC397" s="227"/>
      <c r="FD397" s="227"/>
      <c r="FE397" s="227"/>
      <c r="FF397" s="227"/>
      <c r="FG397" s="227"/>
      <c r="FH397" s="227"/>
      <c r="FI397" s="227"/>
      <c r="FJ397" s="227"/>
      <c r="FK397" s="227"/>
      <c r="FL397" s="227"/>
      <c r="FM397" s="227"/>
      <c r="FN397" s="227"/>
      <c r="FO397" s="227"/>
      <c r="FP397" s="227"/>
      <c r="FQ397" s="227"/>
      <c r="FR397" s="227"/>
      <c r="FS397" s="227"/>
      <c r="FT397" s="227"/>
      <c r="FU397" s="227"/>
      <c r="FV397" s="227"/>
      <c r="FW397" s="227"/>
      <c r="FX397" s="227"/>
      <c r="FY397" s="227"/>
      <c r="FZ397" s="227"/>
      <c r="GA397" s="227"/>
      <c r="GB397" s="227"/>
      <c r="GC397" s="227"/>
      <c r="GD397" s="227"/>
      <c r="GE397" s="227"/>
      <c r="GF397" s="227"/>
      <c r="GG397" s="227"/>
      <c r="GH397" s="227"/>
      <c r="GI397" s="227"/>
      <c r="GJ397" s="227"/>
      <c r="GK397" s="227"/>
      <c r="GL397" s="227"/>
      <c r="GM397" s="227"/>
      <c r="GN397" s="227"/>
      <c r="GO397" s="227"/>
      <c r="GP397" s="227"/>
      <c r="GQ397" s="227"/>
      <c r="GR397" s="227"/>
      <c r="GS397" s="227"/>
      <c r="GT397" s="227"/>
      <c r="GU397" s="227"/>
      <c r="GV397" s="227"/>
      <c r="GW397" s="227"/>
      <c r="GX397" s="227"/>
      <c r="GY397" s="227"/>
      <c r="GZ397" s="227"/>
      <c r="HA397" s="227"/>
      <c r="HB397" s="227"/>
      <c r="HC397" s="227"/>
      <c r="HD397" s="227"/>
      <c r="HE397" s="227"/>
      <c r="HF397" s="227"/>
      <c r="HG397" s="227"/>
      <c r="HH397" s="227"/>
      <c r="HI397" s="227"/>
      <c r="HJ397" s="227"/>
      <c r="HK397" s="227"/>
      <c r="HL397" s="227"/>
      <c r="HM397" s="227"/>
      <c r="HN397" s="227"/>
      <c r="HO397" s="227"/>
      <c r="HP397" s="227"/>
      <c r="HQ397" s="227"/>
      <c r="HR397" s="227"/>
      <c r="HS397" s="227"/>
      <c r="HT397" s="227"/>
      <c r="HU397" s="227"/>
      <c r="HV397" s="227"/>
      <c r="HW397" s="227"/>
      <c r="HX397" s="227"/>
      <c r="HY397" s="227"/>
      <c r="HZ397" s="227"/>
      <c r="IA397" s="227"/>
      <c r="IB397" s="227"/>
      <c r="IC397" s="227"/>
      <c r="ID397" s="227"/>
      <c r="IE397" s="227"/>
      <c r="IF397" s="227"/>
      <c r="IG397" s="227"/>
      <c r="IH397" s="227"/>
      <c r="II397" s="227"/>
      <c r="IJ397" s="227"/>
      <c r="IK397" s="227"/>
      <c r="IL397" s="227"/>
      <c r="IM397" s="227"/>
      <c r="IN397" s="227"/>
      <c r="IO397" s="227"/>
      <c r="IP397" s="227"/>
      <c r="IQ397" s="227"/>
      <c r="IR397" s="227"/>
      <c r="IS397" s="227"/>
      <c r="IT397" s="227"/>
      <c r="IU397" s="227"/>
      <c r="IV397" s="227"/>
      <c r="IW397" s="227"/>
      <c r="IX397" s="227"/>
      <c r="IY397" s="227"/>
      <c r="IZ397" s="227"/>
      <c r="JA397" s="227"/>
      <c r="JB397" s="227"/>
      <c r="JC397" s="227"/>
      <c r="JD397" s="227"/>
      <c r="JE397" s="227"/>
      <c r="JF397" s="227"/>
      <c r="JG397" s="227"/>
      <c r="JH397" s="227"/>
      <c r="JI397" s="227"/>
      <c r="JJ397" s="227"/>
      <c r="JK397" s="227"/>
      <c r="JL397" s="227"/>
      <c r="JM397" s="227"/>
      <c r="JN397" s="227"/>
      <c r="JO397" s="227"/>
      <c r="JP397" s="227"/>
      <c r="JQ397" s="227"/>
      <c r="JR397" s="227"/>
      <c r="JS397" s="227"/>
      <c r="JT397" s="227"/>
      <c r="JU397" s="227"/>
      <c r="JV397" s="227"/>
      <c r="JW397" s="227"/>
      <c r="JX397" s="227"/>
      <c r="JY397" s="227"/>
      <c r="JZ397" s="227"/>
      <c r="KA397" s="227"/>
      <c r="KB397" s="227"/>
      <c r="KC397" s="227"/>
      <c r="KD397" s="227"/>
      <c r="KE397" s="227"/>
      <c r="KF397" s="227"/>
      <c r="KG397" s="227"/>
      <c r="KH397" s="227"/>
      <c r="KI397" s="227"/>
      <c r="KJ397" s="227"/>
      <c r="KK397" s="227"/>
      <c r="KL397" s="227"/>
      <c r="KM397" s="227"/>
      <c r="KN397" s="227"/>
      <c r="KO397" s="227"/>
      <c r="KP397" s="227"/>
      <c r="KQ397" s="227"/>
      <c r="KR397" s="227"/>
      <c r="KS397" s="227"/>
      <c r="KT397" s="227"/>
      <c r="KU397" s="227"/>
      <c r="KV397" s="227"/>
      <c r="KW397" s="479"/>
    </row>
    <row r="398" spans="1:309" s="226" customFormat="1" ht="21" customHeight="1" thickBot="1">
      <c r="A398" s="109"/>
      <c r="B398" s="112">
        <v>392</v>
      </c>
      <c r="C398" s="116"/>
      <c r="D398" s="136" t="str">
        <f t="shared" si="37"/>
        <v/>
      </c>
      <c r="E398" s="138" t="str">
        <f t="shared" si="39"/>
        <v/>
      </c>
      <c r="F398" s="138" t="str">
        <f t="shared" si="40"/>
        <v/>
      </c>
      <c r="G398" s="138" t="str">
        <f t="shared" si="41"/>
        <v/>
      </c>
      <c r="H398" s="138" t="str">
        <f t="shared" si="38"/>
        <v/>
      </c>
      <c r="I398" s="228"/>
      <c r="J398" s="228"/>
      <c r="K398" s="228"/>
      <c r="L398" s="228"/>
      <c r="M398" s="228"/>
      <c r="N398" s="228"/>
      <c r="O398" s="228"/>
      <c r="P398" s="228"/>
      <c r="Q398" s="228"/>
      <c r="R398" s="228"/>
      <c r="S398" s="228"/>
      <c r="T398" s="228"/>
      <c r="U398" s="228"/>
      <c r="V398" s="228"/>
      <c r="W398" s="228"/>
      <c r="X398" s="228"/>
      <c r="Y398" s="228"/>
      <c r="Z398" s="228"/>
      <c r="AA398" s="228"/>
      <c r="AB398" s="228"/>
      <c r="AC398" s="228"/>
      <c r="AD398" s="228"/>
      <c r="AE398" s="228"/>
      <c r="AF398" s="228"/>
      <c r="AG398" s="228"/>
      <c r="AH398" s="228"/>
      <c r="AI398" s="228"/>
      <c r="AJ398" s="228"/>
      <c r="AK398" s="228"/>
      <c r="AL398" s="228"/>
      <c r="AM398" s="228"/>
      <c r="AN398" s="228"/>
      <c r="AO398" s="228"/>
      <c r="AP398" s="228"/>
      <c r="AQ398" s="228"/>
      <c r="AR398" s="228"/>
      <c r="AS398" s="228"/>
      <c r="AT398" s="228"/>
      <c r="AU398" s="228"/>
      <c r="AV398" s="228"/>
      <c r="AW398" s="228"/>
      <c r="AX398" s="228"/>
      <c r="AY398" s="228"/>
      <c r="AZ398" s="228"/>
      <c r="BA398" s="228"/>
      <c r="BB398" s="228"/>
      <c r="BC398" s="228"/>
      <c r="BD398" s="228"/>
      <c r="BE398" s="228"/>
      <c r="BF398" s="228"/>
      <c r="BG398" s="228"/>
      <c r="BH398" s="228"/>
      <c r="BI398" s="228"/>
      <c r="BJ398" s="228"/>
      <c r="BK398" s="228"/>
      <c r="BL398" s="228"/>
      <c r="BM398" s="228"/>
      <c r="BN398" s="228"/>
      <c r="BO398" s="228"/>
      <c r="BP398" s="228"/>
      <c r="BQ398" s="228"/>
      <c r="BR398" s="228"/>
      <c r="BS398" s="228"/>
      <c r="BT398" s="228"/>
      <c r="BU398" s="228"/>
      <c r="BV398" s="228"/>
      <c r="BW398" s="228"/>
      <c r="BX398" s="228"/>
      <c r="BY398" s="228"/>
      <c r="BZ398" s="228"/>
      <c r="CA398" s="228"/>
      <c r="CB398" s="228"/>
      <c r="CC398" s="228"/>
      <c r="CD398" s="228"/>
      <c r="CE398" s="228"/>
      <c r="CF398" s="228"/>
      <c r="CG398" s="228"/>
      <c r="CH398" s="228"/>
      <c r="CI398" s="228"/>
      <c r="CJ398" s="228"/>
      <c r="CK398" s="228"/>
      <c r="CL398" s="228"/>
      <c r="CM398" s="228"/>
      <c r="CN398" s="228"/>
      <c r="CO398" s="228"/>
      <c r="CP398" s="228"/>
      <c r="CQ398" s="228"/>
      <c r="CR398" s="228"/>
      <c r="CS398" s="228"/>
      <c r="CT398" s="228"/>
      <c r="CU398" s="228"/>
      <c r="CV398" s="228"/>
      <c r="CW398" s="228"/>
      <c r="CX398" s="228"/>
      <c r="CY398" s="228"/>
      <c r="CZ398" s="228"/>
      <c r="DA398" s="228"/>
      <c r="DB398" s="228"/>
      <c r="DC398" s="228"/>
      <c r="DD398" s="228"/>
      <c r="DE398" s="228"/>
      <c r="DF398" s="228"/>
      <c r="DG398" s="228"/>
      <c r="DH398" s="228"/>
      <c r="DI398" s="228"/>
      <c r="DJ398" s="228"/>
      <c r="DK398" s="228"/>
      <c r="DL398" s="228"/>
      <c r="DM398" s="228"/>
      <c r="DN398" s="228"/>
      <c r="DO398" s="228"/>
      <c r="DP398" s="228"/>
      <c r="DQ398" s="228"/>
      <c r="DR398" s="228"/>
      <c r="DS398" s="228"/>
      <c r="DT398" s="228"/>
      <c r="DU398" s="228"/>
      <c r="DV398" s="228"/>
      <c r="DW398" s="228"/>
      <c r="DX398" s="228"/>
      <c r="DY398" s="228"/>
      <c r="DZ398" s="228"/>
      <c r="EA398" s="228"/>
      <c r="EB398" s="228"/>
      <c r="EC398" s="228"/>
      <c r="ED398" s="228"/>
      <c r="EE398" s="228"/>
      <c r="EF398" s="228"/>
      <c r="EG398" s="228"/>
      <c r="EH398" s="228"/>
      <c r="EI398" s="228"/>
      <c r="EJ398" s="228"/>
      <c r="EK398" s="228"/>
      <c r="EL398" s="228"/>
      <c r="EM398" s="228"/>
      <c r="EN398" s="228"/>
      <c r="EO398" s="228"/>
      <c r="EP398" s="228"/>
      <c r="EQ398" s="228"/>
      <c r="ER398" s="228"/>
      <c r="ES398" s="228"/>
      <c r="ET398" s="228"/>
      <c r="EU398" s="228"/>
      <c r="EV398" s="228"/>
      <c r="EW398" s="228"/>
      <c r="EX398" s="228"/>
      <c r="EY398" s="228"/>
      <c r="EZ398" s="228"/>
      <c r="FA398" s="228"/>
      <c r="FB398" s="228"/>
      <c r="FC398" s="228"/>
      <c r="FD398" s="228"/>
      <c r="FE398" s="228"/>
      <c r="FF398" s="228"/>
      <c r="FG398" s="228"/>
      <c r="FH398" s="228"/>
      <c r="FI398" s="228"/>
      <c r="FJ398" s="228"/>
      <c r="FK398" s="228"/>
      <c r="FL398" s="228"/>
      <c r="FM398" s="228"/>
      <c r="FN398" s="228"/>
      <c r="FO398" s="228"/>
      <c r="FP398" s="228"/>
      <c r="FQ398" s="228"/>
      <c r="FR398" s="228"/>
      <c r="FS398" s="228"/>
      <c r="FT398" s="228"/>
      <c r="FU398" s="228"/>
      <c r="FV398" s="228"/>
      <c r="FW398" s="228"/>
      <c r="FX398" s="228"/>
      <c r="FY398" s="228"/>
      <c r="FZ398" s="228"/>
      <c r="GA398" s="228"/>
      <c r="GB398" s="228"/>
      <c r="GC398" s="228"/>
      <c r="GD398" s="228"/>
      <c r="GE398" s="228"/>
      <c r="GF398" s="228"/>
      <c r="GG398" s="228"/>
      <c r="GH398" s="228"/>
      <c r="GI398" s="228"/>
      <c r="GJ398" s="228"/>
      <c r="GK398" s="228"/>
      <c r="GL398" s="228"/>
      <c r="GM398" s="228"/>
      <c r="GN398" s="228"/>
      <c r="GO398" s="228"/>
      <c r="GP398" s="228"/>
      <c r="GQ398" s="228"/>
      <c r="GR398" s="228"/>
      <c r="GS398" s="228"/>
      <c r="GT398" s="228"/>
      <c r="GU398" s="228"/>
      <c r="GV398" s="228"/>
      <c r="GW398" s="228"/>
      <c r="GX398" s="228"/>
      <c r="GY398" s="228"/>
      <c r="GZ398" s="228"/>
      <c r="HA398" s="228"/>
      <c r="HB398" s="228"/>
      <c r="HC398" s="228"/>
      <c r="HD398" s="228"/>
      <c r="HE398" s="228"/>
      <c r="HF398" s="228"/>
      <c r="HG398" s="228"/>
      <c r="HH398" s="228"/>
      <c r="HI398" s="228"/>
      <c r="HJ398" s="228"/>
      <c r="HK398" s="228"/>
      <c r="HL398" s="228"/>
      <c r="HM398" s="228"/>
      <c r="HN398" s="228"/>
      <c r="HO398" s="228"/>
      <c r="HP398" s="228"/>
      <c r="HQ398" s="228"/>
      <c r="HR398" s="228"/>
      <c r="HS398" s="228"/>
      <c r="HT398" s="228"/>
      <c r="HU398" s="228"/>
      <c r="HV398" s="228"/>
      <c r="HW398" s="228"/>
      <c r="HX398" s="228"/>
      <c r="HY398" s="228"/>
      <c r="HZ398" s="228"/>
      <c r="IA398" s="228"/>
      <c r="IB398" s="228"/>
      <c r="IC398" s="228"/>
      <c r="ID398" s="228"/>
      <c r="IE398" s="228"/>
      <c r="IF398" s="228"/>
      <c r="IG398" s="228"/>
      <c r="IH398" s="228"/>
      <c r="II398" s="228"/>
      <c r="IJ398" s="228"/>
      <c r="IK398" s="228"/>
      <c r="IL398" s="228"/>
      <c r="IM398" s="228"/>
      <c r="IN398" s="228"/>
      <c r="IO398" s="228"/>
      <c r="IP398" s="228"/>
      <c r="IQ398" s="228"/>
      <c r="IR398" s="228"/>
      <c r="IS398" s="228"/>
      <c r="IT398" s="228"/>
      <c r="IU398" s="228"/>
      <c r="IV398" s="228"/>
      <c r="IW398" s="228"/>
      <c r="IX398" s="228"/>
      <c r="IY398" s="228"/>
      <c r="IZ398" s="228"/>
      <c r="JA398" s="228"/>
      <c r="JB398" s="228"/>
      <c r="JC398" s="228"/>
      <c r="JD398" s="228"/>
      <c r="JE398" s="228"/>
      <c r="JF398" s="228"/>
      <c r="JG398" s="228"/>
      <c r="JH398" s="228"/>
      <c r="JI398" s="228"/>
      <c r="JJ398" s="228"/>
      <c r="JK398" s="228"/>
      <c r="JL398" s="228"/>
      <c r="JM398" s="228"/>
      <c r="JN398" s="228"/>
      <c r="JO398" s="228"/>
      <c r="JP398" s="228"/>
      <c r="JQ398" s="228"/>
      <c r="JR398" s="228"/>
      <c r="JS398" s="228"/>
      <c r="JT398" s="228"/>
      <c r="JU398" s="228"/>
      <c r="JV398" s="228"/>
      <c r="JW398" s="228"/>
      <c r="JX398" s="228"/>
      <c r="JY398" s="228"/>
      <c r="JZ398" s="228"/>
      <c r="KA398" s="228"/>
      <c r="KB398" s="228"/>
      <c r="KC398" s="228"/>
      <c r="KD398" s="228"/>
      <c r="KE398" s="228"/>
      <c r="KF398" s="228"/>
      <c r="KG398" s="228"/>
      <c r="KH398" s="228"/>
      <c r="KI398" s="228"/>
      <c r="KJ398" s="228"/>
      <c r="KK398" s="228"/>
      <c r="KL398" s="228"/>
      <c r="KM398" s="228"/>
      <c r="KN398" s="228"/>
      <c r="KO398" s="228"/>
      <c r="KP398" s="228"/>
      <c r="KQ398" s="228"/>
      <c r="KR398" s="228"/>
      <c r="KS398" s="228"/>
      <c r="KT398" s="228"/>
      <c r="KU398" s="228"/>
      <c r="KV398" s="228"/>
      <c r="KW398" s="479"/>
    </row>
    <row r="399" spans="1:309" s="226" customFormat="1" ht="21" customHeight="1">
      <c r="A399" s="109"/>
      <c r="B399" s="112">
        <v>393</v>
      </c>
      <c r="C399" s="53"/>
      <c r="D399" s="132" t="str">
        <f t="shared" si="37"/>
        <v/>
      </c>
      <c r="E399" s="132" t="str">
        <f t="shared" si="39"/>
        <v/>
      </c>
      <c r="F399" s="132" t="str">
        <f t="shared" si="40"/>
        <v/>
      </c>
      <c r="G399" s="132" t="str">
        <f t="shared" si="41"/>
        <v/>
      </c>
      <c r="H399" s="213" t="str">
        <f t="shared" si="38"/>
        <v/>
      </c>
      <c r="I399" s="227"/>
      <c r="J399" s="227"/>
      <c r="K399" s="227"/>
      <c r="L399" s="227"/>
      <c r="M399" s="227"/>
      <c r="N399" s="227"/>
      <c r="O399" s="227"/>
      <c r="P399" s="227"/>
      <c r="Q399" s="227"/>
      <c r="R399" s="227"/>
      <c r="S399" s="227"/>
      <c r="T399" s="227"/>
      <c r="U399" s="227"/>
      <c r="V399" s="227"/>
      <c r="W399" s="227"/>
      <c r="X399" s="227"/>
      <c r="Y399" s="227"/>
      <c r="Z399" s="227"/>
      <c r="AA399" s="227"/>
      <c r="AB399" s="227"/>
      <c r="AC399" s="227"/>
      <c r="AD399" s="227"/>
      <c r="AE399" s="227"/>
      <c r="AF399" s="227"/>
      <c r="AG399" s="227"/>
      <c r="AH399" s="227"/>
      <c r="AI399" s="227"/>
      <c r="AJ399" s="227"/>
      <c r="AK399" s="227"/>
      <c r="AL399" s="227"/>
      <c r="AM399" s="227"/>
      <c r="AN399" s="227"/>
      <c r="AO399" s="227"/>
      <c r="AP399" s="227"/>
      <c r="AQ399" s="227"/>
      <c r="AR399" s="227"/>
      <c r="AS399" s="227"/>
      <c r="AT399" s="227"/>
      <c r="AU399" s="227"/>
      <c r="AV399" s="227"/>
      <c r="AW399" s="227"/>
      <c r="AX399" s="227"/>
      <c r="AY399" s="227"/>
      <c r="AZ399" s="227"/>
      <c r="BA399" s="227"/>
      <c r="BB399" s="227"/>
      <c r="BC399" s="227"/>
      <c r="BD399" s="227"/>
      <c r="BE399" s="227"/>
      <c r="BF399" s="227"/>
      <c r="BG399" s="227"/>
      <c r="BH399" s="227"/>
      <c r="BI399" s="227"/>
      <c r="BJ399" s="227"/>
      <c r="BK399" s="227"/>
      <c r="BL399" s="227"/>
      <c r="BM399" s="227"/>
      <c r="BN399" s="227"/>
      <c r="BO399" s="227"/>
      <c r="BP399" s="227"/>
      <c r="BQ399" s="227"/>
      <c r="BR399" s="227"/>
      <c r="BS399" s="227"/>
      <c r="BT399" s="227"/>
      <c r="BU399" s="227"/>
      <c r="BV399" s="227"/>
      <c r="BW399" s="227"/>
      <c r="BX399" s="227"/>
      <c r="BY399" s="227"/>
      <c r="BZ399" s="227"/>
      <c r="CA399" s="227"/>
      <c r="CB399" s="227"/>
      <c r="CC399" s="227"/>
      <c r="CD399" s="227"/>
      <c r="CE399" s="227"/>
      <c r="CF399" s="227"/>
      <c r="CG399" s="227"/>
      <c r="CH399" s="227"/>
      <c r="CI399" s="227"/>
      <c r="CJ399" s="227"/>
      <c r="CK399" s="227"/>
      <c r="CL399" s="227"/>
      <c r="CM399" s="227"/>
      <c r="CN399" s="227"/>
      <c r="CO399" s="227"/>
      <c r="CP399" s="227"/>
      <c r="CQ399" s="227"/>
      <c r="CR399" s="227"/>
      <c r="CS399" s="227"/>
      <c r="CT399" s="227"/>
      <c r="CU399" s="227"/>
      <c r="CV399" s="227"/>
      <c r="CW399" s="227"/>
      <c r="CX399" s="227"/>
      <c r="CY399" s="227"/>
      <c r="CZ399" s="227"/>
      <c r="DA399" s="227"/>
      <c r="DB399" s="227"/>
      <c r="DC399" s="227"/>
      <c r="DD399" s="227"/>
      <c r="DE399" s="227"/>
      <c r="DF399" s="227"/>
      <c r="DG399" s="227"/>
      <c r="DH399" s="227"/>
      <c r="DI399" s="227"/>
      <c r="DJ399" s="227"/>
      <c r="DK399" s="227"/>
      <c r="DL399" s="227"/>
      <c r="DM399" s="227"/>
      <c r="DN399" s="227"/>
      <c r="DO399" s="227"/>
      <c r="DP399" s="227"/>
      <c r="DQ399" s="227"/>
      <c r="DR399" s="227"/>
      <c r="DS399" s="227"/>
      <c r="DT399" s="227"/>
      <c r="DU399" s="227"/>
      <c r="DV399" s="227"/>
      <c r="DW399" s="227"/>
      <c r="DX399" s="227"/>
      <c r="DY399" s="227"/>
      <c r="DZ399" s="227"/>
      <c r="EA399" s="227"/>
      <c r="EB399" s="227"/>
      <c r="EC399" s="227"/>
      <c r="ED399" s="227"/>
      <c r="EE399" s="227"/>
      <c r="EF399" s="227"/>
      <c r="EG399" s="227"/>
      <c r="EH399" s="227"/>
      <c r="EI399" s="227"/>
      <c r="EJ399" s="227"/>
      <c r="EK399" s="227"/>
      <c r="EL399" s="227"/>
      <c r="EM399" s="227"/>
      <c r="EN399" s="227"/>
      <c r="EO399" s="227"/>
      <c r="EP399" s="227"/>
      <c r="EQ399" s="227"/>
      <c r="ER399" s="227"/>
      <c r="ES399" s="227"/>
      <c r="ET399" s="227"/>
      <c r="EU399" s="227"/>
      <c r="EV399" s="227"/>
      <c r="EW399" s="227"/>
      <c r="EX399" s="227"/>
      <c r="EY399" s="227"/>
      <c r="EZ399" s="227"/>
      <c r="FA399" s="227"/>
      <c r="FB399" s="227"/>
      <c r="FC399" s="227"/>
      <c r="FD399" s="227"/>
      <c r="FE399" s="227"/>
      <c r="FF399" s="227"/>
      <c r="FG399" s="227"/>
      <c r="FH399" s="227"/>
      <c r="FI399" s="227"/>
      <c r="FJ399" s="227"/>
      <c r="FK399" s="227"/>
      <c r="FL399" s="227"/>
      <c r="FM399" s="227"/>
      <c r="FN399" s="227"/>
      <c r="FO399" s="227"/>
      <c r="FP399" s="227"/>
      <c r="FQ399" s="227"/>
      <c r="FR399" s="227"/>
      <c r="FS399" s="227"/>
      <c r="FT399" s="227"/>
      <c r="FU399" s="227"/>
      <c r="FV399" s="227"/>
      <c r="FW399" s="227"/>
      <c r="FX399" s="227"/>
      <c r="FY399" s="227"/>
      <c r="FZ399" s="227"/>
      <c r="GA399" s="227"/>
      <c r="GB399" s="227"/>
      <c r="GC399" s="227"/>
      <c r="GD399" s="227"/>
      <c r="GE399" s="227"/>
      <c r="GF399" s="227"/>
      <c r="GG399" s="227"/>
      <c r="GH399" s="227"/>
      <c r="GI399" s="227"/>
      <c r="GJ399" s="227"/>
      <c r="GK399" s="227"/>
      <c r="GL399" s="227"/>
      <c r="GM399" s="227"/>
      <c r="GN399" s="227"/>
      <c r="GO399" s="227"/>
      <c r="GP399" s="227"/>
      <c r="GQ399" s="227"/>
      <c r="GR399" s="227"/>
      <c r="GS399" s="227"/>
      <c r="GT399" s="227"/>
      <c r="GU399" s="227"/>
      <c r="GV399" s="227"/>
      <c r="GW399" s="227"/>
      <c r="GX399" s="227"/>
      <c r="GY399" s="227"/>
      <c r="GZ399" s="227"/>
      <c r="HA399" s="227"/>
      <c r="HB399" s="227"/>
      <c r="HC399" s="227"/>
      <c r="HD399" s="227"/>
      <c r="HE399" s="227"/>
      <c r="HF399" s="227"/>
      <c r="HG399" s="227"/>
      <c r="HH399" s="227"/>
      <c r="HI399" s="227"/>
      <c r="HJ399" s="227"/>
      <c r="HK399" s="227"/>
      <c r="HL399" s="227"/>
      <c r="HM399" s="227"/>
      <c r="HN399" s="227"/>
      <c r="HO399" s="227"/>
      <c r="HP399" s="227"/>
      <c r="HQ399" s="227"/>
      <c r="HR399" s="227"/>
      <c r="HS399" s="227"/>
      <c r="HT399" s="227"/>
      <c r="HU399" s="227"/>
      <c r="HV399" s="227"/>
      <c r="HW399" s="227"/>
      <c r="HX399" s="227"/>
      <c r="HY399" s="227"/>
      <c r="HZ399" s="227"/>
      <c r="IA399" s="227"/>
      <c r="IB399" s="227"/>
      <c r="IC399" s="227"/>
      <c r="ID399" s="227"/>
      <c r="IE399" s="227"/>
      <c r="IF399" s="227"/>
      <c r="IG399" s="227"/>
      <c r="IH399" s="227"/>
      <c r="II399" s="227"/>
      <c r="IJ399" s="227"/>
      <c r="IK399" s="227"/>
      <c r="IL399" s="227"/>
      <c r="IM399" s="227"/>
      <c r="IN399" s="227"/>
      <c r="IO399" s="227"/>
      <c r="IP399" s="227"/>
      <c r="IQ399" s="227"/>
      <c r="IR399" s="227"/>
      <c r="IS399" s="227"/>
      <c r="IT399" s="227"/>
      <c r="IU399" s="227"/>
      <c r="IV399" s="227"/>
      <c r="IW399" s="227"/>
      <c r="IX399" s="227"/>
      <c r="IY399" s="227"/>
      <c r="IZ399" s="227"/>
      <c r="JA399" s="227"/>
      <c r="JB399" s="227"/>
      <c r="JC399" s="227"/>
      <c r="JD399" s="227"/>
      <c r="JE399" s="227"/>
      <c r="JF399" s="227"/>
      <c r="JG399" s="227"/>
      <c r="JH399" s="227"/>
      <c r="JI399" s="227"/>
      <c r="JJ399" s="227"/>
      <c r="JK399" s="227"/>
      <c r="JL399" s="227"/>
      <c r="JM399" s="227"/>
      <c r="JN399" s="227"/>
      <c r="JO399" s="227"/>
      <c r="JP399" s="227"/>
      <c r="JQ399" s="227"/>
      <c r="JR399" s="227"/>
      <c r="JS399" s="227"/>
      <c r="JT399" s="227"/>
      <c r="JU399" s="227"/>
      <c r="JV399" s="227"/>
      <c r="JW399" s="227"/>
      <c r="JX399" s="227"/>
      <c r="JY399" s="227"/>
      <c r="JZ399" s="227"/>
      <c r="KA399" s="227"/>
      <c r="KB399" s="227"/>
      <c r="KC399" s="227"/>
      <c r="KD399" s="227"/>
      <c r="KE399" s="227"/>
      <c r="KF399" s="227"/>
      <c r="KG399" s="227"/>
      <c r="KH399" s="227"/>
      <c r="KI399" s="227"/>
      <c r="KJ399" s="227"/>
      <c r="KK399" s="227"/>
      <c r="KL399" s="227"/>
      <c r="KM399" s="227"/>
      <c r="KN399" s="227"/>
      <c r="KO399" s="227"/>
      <c r="KP399" s="227"/>
      <c r="KQ399" s="227"/>
      <c r="KR399" s="227"/>
      <c r="KS399" s="227"/>
      <c r="KT399" s="227"/>
      <c r="KU399" s="227"/>
      <c r="KV399" s="227"/>
      <c r="KW399" s="479"/>
    </row>
    <row r="400" spans="1:309" s="226" customFormat="1" ht="21" customHeight="1" thickBot="1">
      <c r="A400" s="109"/>
      <c r="B400" s="112">
        <v>394</v>
      </c>
      <c r="C400" s="116"/>
      <c r="D400" s="136" t="str">
        <f t="shared" si="37"/>
        <v/>
      </c>
      <c r="E400" s="138" t="str">
        <f t="shared" si="39"/>
        <v/>
      </c>
      <c r="F400" s="138" t="str">
        <f t="shared" si="40"/>
        <v/>
      </c>
      <c r="G400" s="138" t="str">
        <f t="shared" si="41"/>
        <v/>
      </c>
      <c r="H400" s="138" t="str">
        <f t="shared" si="38"/>
        <v/>
      </c>
      <c r="I400" s="228"/>
      <c r="J400" s="228"/>
      <c r="K400" s="228"/>
      <c r="L400" s="228"/>
      <c r="M400" s="228"/>
      <c r="N400" s="228"/>
      <c r="O400" s="228"/>
      <c r="P400" s="228"/>
      <c r="Q400" s="228"/>
      <c r="R400" s="228"/>
      <c r="S400" s="228"/>
      <c r="T400" s="228"/>
      <c r="U400" s="228"/>
      <c r="V400" s="228"/>
      <c r="W400" s="228"/>
      <c r="X400" s="228"/>
      <c r="Y400" s="228"/>
      <c r="Z400" s="228"/>
      <c r="AA400" s="228"/>
      <c r="AB400" s="228"/>
      <c r="AC400" s="228"/>
      <c r="AD400" s="228"/>
      <c r="AE400" s="228"/>
      <c r="AF400" s="228"/>
      <c r="AG400" s="228"/>
      <c r="AH400" s="228"/>
      <c r="AI400" s="228"/>
      <c r="AJ400" s="228"/>
      <c r="AK400" s="228"/>
      <c r="AL400" s="228"/>
      <c r="AM400" s="228"/>
      <c r="AN400" s="228"/>
      <c r="AO400" s="228"/>
      <c r="AP400" s="228"/>
      <c r="AQ400" s="228"/>
      <c r="AR400" s="228"/>
      <c r="AS400" s="228"/>
      <c r="AT400" s="228"/>
      <c r="AU400" s="228"/>
      <c r="AV400" s="228"/>
      <c r="AW400" s="228"/>
      <c r="AX400" s="228"/>
      <c r="AY400" s="228"/>
      <c r="AZ400" s="228"/>
      <c r="BA400" s="228"/>
      <c r="BB400" s="228"/>
      <c r="BC400" s="228"/>
      <c r="BD400" s="228"/>
      <c r="BE400" s="228"/>
      <c r="BF400" s="228"/>
      <c r="BG400" s="228"/>
      <c r="BH400" s="228"/>
      <c r="BI400" s="228"/>
      <c r="BJ400" s="228"/>
      <c r="BK400" s="228"/>
      <c r="BL400" s="228"/>
      <c r="BM400" s="228"/>
      <c r="BN400" s="228"/>
      <c r="BO400" s="228"/>
      <c r="BP400" s="228"/>
      <c r="BQ400" s="228"/>
      <c r="BR400" s="228"/>
      <c r="BS400" s="228"/>
      <c r="BT400" s="228"/>
      <c r="BU400" s="228"/>
      <c r="BV400" s="228"/>
      <c r="BW400" s="228"/>
      <c r="BX400" s="228"/>
      <c r="BY400" s="228"/>
      <c r="BZ400" s="228"/>
      <c r="CA400" s="228"/>
      <c r="CB400" s="228"/>
      <c r="CC400" s="228"/>
      <c r="CD400" s="228"/>
      <c r="CE400" s="228"/>
      <c r="CF400" s="228"/>
      <c r="CG400" s="228"/>
      <c r="CH400" s="228"/>
      <c r="CI400" s="228"/>
      <c r="CJ400" s="228"/>
      <c r="CK400" s="228"/>
      <c r="CL400" s="228"/>
      <c r="CM400" s="228"/>
      <c r="CN400" s="228"/>
      <c r="CO400" s="228"/>
      <c r="CP400" s="228"/>
      <c r="CQ400" s="228"/>
      <c r="CR400" s="228"/>
      <c r="CS400" s="228"/>
      <c r="CT400" s="228"/>
      <c r="CU400" s="228"/>
      <c r="CV400" s="228"/>
      <c r="CW400" s="228"/>
      <c r="CX400" s="228"/>
      <c r="CY400" s="228"/>
      <c r="CZ400" s="228"/>
      <c r="DA400" s="228"/>
      <c r="DB400" s="228"/>
      <c r="DC400" s="228"/>
      <c r="DD400" s="228"/>
      <c r="DE400" s="228"/>
      <c r="DF400" s="228"/>
      <c r="DG400" s="228"/>
      <c r="DH400" s="228"/>
      <c r="DI400" s="228"/>
      <c r="DJ400" s="228"/>
      <c r="DK400" s="228"/>
      <c r="DL400" s="228"/>
      <c r="DM400" s="228"/>
      <c r="DN400" s="228"/>
      <c r="DO400" s="228"/>
      <c r="DP400" s="228"/>
      <c r="DQ400" s="228"/>
      <c r="DR400" s="228"/>
      <c r="DS400" s="228"/>
      <c r="DT400" s="228"/>
      <c r="DU400" s="228"/>
      <c r="DV400" s="228"/>
      <c r="DW400" s="228"/>
      <c r="DX400" s="228"/>
      <c r="DY400" s="228"/>
      <c r="DZ400" s="228"/>
      <c r="EA400" s="228"/>
      <c r="EB400" s="228"/>
      <c r="EC400" s="228"/>
      <c r="ED400" s="228"/>
      <c r="EE400" s="228"/>
      <c r="EF400" s="228"/>
      <c r="EG400" s="228"/>
      <c r="EH400" s="228"/>
      <c r="EI400" s="228"/>
      <c r="EJ400" s="228"/>
      <c r="EK400" s="228"/>
      <c r="EL400" s="228"/>
      <c r="EM400" s="228"/>
      <c r="EN400" s="228"/>
      <c r="EO400" s="228"/>
      <c r="EP400" s="228"/>
      <c r="EQ400" s="228"/>
      <c r="ER400" s="228"/>
      <c r="ES400" s="228"/>
      <c r="ET400" s="228"/>
      <c r="EU400" s="228"/>
      <c r="EV400" s="228"/>
      <c r="EW400" s="228"/>
      <c r="EX400" s="228"/>
      <c r="EY400" s="228"/>
      <c r="EZ400" s="228"/>
      <c r="FA400" s="228"/>
      <c r="FB400" s="228"/>
      <c r="FC400" s="228"/>
      <c r="FD400" s="228"/>
      <c r="FE400" s="228"/>
      <c r="FF400" s="228"/>
      <c r="FG400" s="228"/>
      <c r="FH400" s="228"/>
      <c r="FI400" s="228"/>
      <c r="FJ400" s="228"/>
      <c r="FK400" s="228"/>
      <c r="FL400" s="228"/>
      <c r="FM400" s="228"/>
      <c r="FN400" s="228"/>
      <c r="FO400" s="228"/>
      <c r="FP400" s="228"/>
      <c r="FQ400" s="228"/>
      <c r="FR400" s="228"/>
      <c r="FS400" s="228"/>
      <c r="FT400" s="228"/>
      <c r="FU400" s="228"/>
      <c r="FV400" s="228"/>
      <c r="FW400" s="228"/>
      <c r="FX400" s="228"/>
      <c r="FY400" s="228"/>
      <c r="FZ400" s="228"/>
      <c r="GA400" s="228"/>
      <c r="GB400" s="228"/>
      <c r="GC400" s="228"/>
      <c r="GD400" s="228"/>
      <c r="GE400" s="228"/>
      <c r="GF400" s="228"/>
      <c r="GG400" s="228"/>
      <c r="GH400" s="228"/>
      <c r="GI400" s="228"/>
      <c r="GJ400" s="228"/>
      <c r="GK400" s="228"/>
      <c r="GL400" s="228"/>
      <c r="GM400" s="228"/>
      <c r="GN400" s="228"/>
      <c r="GO400" s="228"/>
      <c r="GP400" s="228"/>
      <c r="GQ400" s="228"/>
      <c r="GR400" s="228"/>
      <c r="GS400" s="228"/>
      <c r="GT400" s="228"/>
      <c r="GU400" s="228"/>
      <c r="GV400" s="228"/>
      <c r="GW400" s="228"/>
      <c r="GX400" s="228"/>
      <c r="GY400" s="228"/>
      <c r="GZ400" s="228"/>
      <c r="HA400" s="228"/>
      <c r="HB400" s="228"/>
      <c r="HC400" s="228"/>
      <c r="HD400" s="228"/>
      <c r="HE400" s="228"/>
      <c r="HF400" s="228"/>
      <c r="HG400" s="228"/>
      <c r="HH400" s="228"/>
      <c r="HI400" s="228"/>
      <c r="HJ400" s="228"/>
      <c r="HK400" s="228"/>
      <c r="HL400" s="228"/>
      <c r="HM400" s="228"/>
      <c r="HN400" s="228"/>
      <c r="HO400" s="228"/>
      <c r="HP400" s="228"/>
      <c r="HQ400" s="228"/>
      <c r="HR400" s="228"/>
      <c r="HS400" s="228"/>
      <c r="HT400" s="228"/>
      <c r="HU400" s="228"/>
      <c r="HV400" s="228"/>
      <c r="HW400" s="228"/>
      <c r="HX400" s="228"/>
      <c r="HY400" s="228"/>
      <c r="HZ400" s="228"/>
      <c r="IA400" s="228"/>
      <c r="IB400" s="228"/>
      <c r="IC400" s="228"/>
      <c r="ID400" s="228"/>
      <c r="IE400" s="228"/>
      <c r="IF400" s="228"/>
      <c r="IG400" s="228"/>
      <c r="IH400" s="228"/>
      <c r="II400" s="228"/>
      <c r="IJ400" s="228"/>
      <c r="IK400" s="228"/>
      <c r="IL400" s="228"/>
      <c r="IM400" s="228"/>
      <c r="IN400" s="228"/>
      <c r="IO400" s="228"/>
      <c r="IP400" s="228"/>
      <c r="IQ400" s="228"/>
      <c r="IR400" s="228"/>
      <c r="IS400" s="228"/>
      <c r="IT400" s="228"/>
      <c r="IU400" s="228"/>
      <c r="IV400" s="228"/>
      <c r="IW400" s="228"/>
      <c r="IX400" s="228"/>
      <c r="IY400" s="228"/>
      <c r="IZ400" s="228"/>
      <c r="JA400" s="228"/>
      <c r="JB400" s="228"/>
      <c r="JC400" s="228"/>
      <c r="JD400" s="228"/>
      <c r="JE400" s="228"/>
      <c r="JF400" s="228"/>
      <c r="JG400" s="228"/>
      <c r="JH400" s="228"/>
      <c r="JI400" s="228"/>
      <c r="JJ400" s="228"/>
      <c r="JK400" s="228"/>
      <c r="JL400" s="228"/>
      <c r="JM400" s="228"/>
      <c r="JN400" s="228"/>
      <c r="JO400" s="228"/>
      <c r="JP400" s="228"/>
      <c r="JQ400" s="228"/>
      <c r="JR400" s="228"/>
      <c r="JS400" s="228"/>
      <c r="JT400" s="228"/>
      <c r="JU400" s="228"/>
      <c r="JV400" s="228"/>
      <c r="JW400" s="228"/>
      <c r="JX400" s="228"/>
      <c r="JY400" s="228"/>
      <c r="JZ400" s="228"/>
      <c r="KA400" s="228"/>
      <c r="KB400" s="228"/>
      <c r="KC400" s="228"/>
      <c r="KD400" s="228"/>
      <c r="KE400" s="228"/>
      <c r="KF400" s="228"/>
      <c r="KG400" s="228"/>
      <c r="KH400" s="228"/>
      <c r="KI400" s="228"/>
      <c r="KJ400" s="228"/>
      <c r="KK400" s="228"/>
      <c r="KL400" s="228"/>
      <c r="KM400" s="228"/>
      <c r="KN400" s="228"/>
      <c r="KO400" s="228"/>
      <c r="KP400" s="228"/>
      <c r="KQ400" s="228"/>
      <c r="KR400" s="228"/>
      <c r="KS400" s="228"/>
      <c r="KT400" s="228"/>
      <c r="KU400" s="228"/>
      <c r="KV400" s="228"/>
      <c r="KW400" s="479"/>
    </row>
    <row r="401" spans="1:309" s="226" customFormat="1" ht="21" customHeight="1">
      <c r="A401" s="109"/>
      <c r="B401" s="112">
        <v>395</v>
      </c>
      <c r="C401" s="53"/>
      <c r="D401" s="132" t="str">
        <f t="shared" si="37"/>
        <v/>
      </c>
      <c r="E401" s="132" t="str">
        <f t="shared" si="39"/>
        <v/>
      </c>
      <c r="F401" s="132" t="str">
        <f t="shared" si="40"/>
        <v/>
      </c>
      <c r="G401" s="132" t="str">
        <f t="shared" si="41"/>
        <v/>
      </c>
      <c r="H401" s="213" t="str">
        <f t="shared" si="38"/>
        <v/>
      </c>
      <c r="I401" s="227"/>
      <c r="J401" s="227"/>
      <c r="K401" s="227"/>
      <c r="L401" s="227"/>
      <c r="M401" s="227"/>
      <c r="N401" s="227"/>
      <c r="O401" s="227"/>
      <c r="P401" s="227"/>
      <c r="Q401" s="227"/>
      <c r="R401" s="227"/>
      <c r="S401" s="227"/>
      <c r="T401" s="227"/>
      <c r="U401" s="227"/>
      <c r="V401" s="227"/>
      <c r="W401" s="227"/>
      <c r="X401" s="227"/>
      <c r="Y401" s="227"/>
      <c r="Z401" s="227"/>
      <c r="AA401" s="227"/>
      <c r="AB401" s="227"/>
      <c r="AC401" s="227"/>
      <c r="AD401" s="227"/>
      <c r="AE401" s="227"/>
      <c r="AF401" s="227"/>
      <c r="AG401" s="227"/>
      <c r="AH401" s="227"/>
      <c r="AI401" s="227"/>
      <c r="AJ401" s="227"/>
      <c r="AK401" s="227"/>
      <c r="AL401" s="227"/>
      <c r="AM401" s="227"/>
      <c r="AN401" s="227"/>
      <c r="AO401" s="227"/>
      <c r="AP401" s="227"/>
      <c r="AQ401" s="227"/>
      <c r="AR401" s="227"/>
      <c r="AS401" s="227"/>
      <c r="AT401" s="227"/>
      <c r="AU401" s="227"/>
      <c r="AV401" s="227"/>
      <c r="AW401" s="227"/>
      <c r="AX401" s="227"/>
      <c r="AY401" s="227"/>
      <c r="AZ401" s="227"/>
      <c r="BA401" s="227"/>
      <c r="BB401" s="227"/>
      <c r="BC401" s="227"/>
      <c r="BD401" s="227"/>
      <c r="BE401" s="227"/>
      <c r="BF401" s="227"/>
      <c r="BG401" s="227"/>
      <c r="BH401" s="227"/>
      <c r="BI401" s="227"/>
      <c r="BJ401" s="227"/>
      <c r="BK401" s="227"/>
      <c r="BL401" s="227"/>
      <c r="BM401" s="227"/>
      <c r="BN401" s="227"/>
      <c r="BO401" s="227"/>
      <c r="BP401" s="227"/>
      <c r="BQ401" s="227"/>
      <c r="BR401" s="227"/>
      <c r="BS401" s="227"/>
      <c r="BT401" s="227"/>
      <c r="BU401" s="227"/>
      <c r="BV401" s="227"/>
      <c r="BW401" s="227"/>
      <c r="BX401" s="227"/>
      <c r="BY401" s="227"/>
      <c r="BZ401" s="227"/>
      <c r="CA401" s="227"/>
      <c r="CB401" s="227"/>
      <c r="CC401" s="227"/>
      <c r="CD401" s="227"/>
      <c r="CE401" s="227"/>
      <c r="CF401" s="227"/>
      <c r="CG401" s="227"/>
      <c r="CH401" s="227"/>
      <c r="CI401" s="227"/>
      <c r="CJ401" s="227"/>
      <c r="CK401" s="227"/>
      <c r="CL401" s="227"/>
      <c r="CM401" s="227"/>
      <c r="CN401" s="227"/>
      <c r="CO401" s="227"/>
      <c r="CP401" s="227"/>
      <c r="CQ401" s="227"/>
      <c r="CR401" s="227"/>
      <c r="CS401" s="227"/>
      <c r="CT401" s="227"/>
      <c r="CU401" s="227"/>
      <c r="CV401" s="227"/>
      <c r="CW401" s="227"/>
      <c r="CX401" s="227"/>
      <c r="CY401" s="227"/>
      <c r="CZ401" s="227"/>
      <c r="DA401" s="227"/>
      <c r="DB401" s="227"/>
      <c r="DC401" s="227"/>
      <c r="DD401" s="227"/>
      <c r="DE401" s="227"/>
      <c r="DF401" s="227"/>
      <c r="DG401" s="227"/>
      <c r="DH401" s="227"/>
      <c r="DI401" s="227"/>
      <c r="DJ401" s="227"/>
      <c r="DK401" s="227"/>
      <c r="DL401" s="227"/>
      <c r="DM401" s="227"/>
      <c r="DN401" s="227"/>
      <c r="DO401" s="227"/>
      <c r="DP401" s="227"/>
      <c r="DQ401" s="227"/>
      <c r="DR401" s="227"/>
      <c r="DS401" s="227"/>
      <c r="DT401" s="227"/>
      <c r="DU401" s="227"/>
      <c r="DV401" s="227"/>
      <c r="DW401" s="227"/>
      <c r="DX401" s="227"/>
      <c r="DY401" s="227"/>
      <c r="DZ401" s="227"/>
      <c r="EA401" s="227"/>
      <c r="EB401" s="227"/>
      <c r="EC401" s="227"/>
      <c r="ED401" s="227"/>
      <c r="EE401" s="227"/>
      <c r="EF401" s="227"/>
      <c r="EG401" s="227"/>
      <c r="EH401" s="227"/>
      <c r="EI401" s="227"/>
      <c r="EJ401" s="227"/>
      <c r="EK401" s="227"/>
      <c r="EL401" s="227"/>
      <c r="EM401" s="227"/>
      <c r="EN401" s="227"/>
      <c r="EO401" s="227"/>
      <c r="EP401" s="227"/>
      <c r="EQ401" s="227"/>
      <c r="ER401" s="227"/>
      <c r="ES401" s="227"/>
      <c r="ET401" s="227"/>
      <c r="EU401" s="227"/>
      <c r="EV401" s="227"/>
      <c r="EW401" s="227"/>
      <c r="EX401" s="227"/>
      <c r="EY401" s="227"/>
      <c r="EZ401" s="227"/>
      <c r="FA401" s="227"/>
      <c r="FB401" s="227"/>
      <c r="FC401" s="227"/>
      <c r="FD401" s="227"/>
      <c r="FE401" s="227"/>
      <c r="FF401" s="227"/>
      <c r="FG401" s="227"/>
      <c r="FH401" s="227"/>
      <c r="FI401" s="227"/>
      <c r="FJ401" s="227"/>
      <c r="FK401" s="227"/>
      <c r="FL401" s="227"/>
      <c r="FM401" s="227"/>
      <c r="FN401" s="227"/>
      <c r="FO401" s="227"/>
      <c r="FP401" s="227"/>
      <c r="FQ401" s="227"/>
      <c r="FR401" s="227"/>
      <c r="FS401" s="227"/>
      <c r="FT401" s="227"/>
      <c r="FU401" s="227"/>
      <c r="FV401" s="227"/>
      <c r="FW401" s="227"/>
      <c r="FX401" s="227"/>
      <c r="FY401" s="227"/>
      <c r="FZ401" s="227"/>
      <c r="GA401" s="227"/>
      <c r="GB401" s="227"/>
      <c r="GC401" s="227"/>
      <c r="GD401" s="227"/>
      <c r="GE401" s="227"/>
      <c r="GF401" s="227"/>
      <c r="GG401" s="227"/>
      <c r="GH401" s="227"/>
      <c r="GI401" s="227"/>
      <c r="GJ401" s="227"/>
      <c r="GK401" s="227"/>
      <c r="GL401" s="227"/>
      <c r="GM401" s="227"/>
      <c r="GN401" s="227"/>
      <c r="GO401" s="227"/>
      <c r="GP401" s="227"/>
      <c r="GQ401" s="227"/>
      <c r="GR401" s="227"/>
      <c r="GS401" s="227"/>
      <c r="GT401" s="227"/>
      <c r="GU401" s="227"/>
      <c r="GV401" s="227"/>
      <c r="GW401" s="227"/>
      <c r="GX401" s="227"/>
      <c r="GY401" s="227"/>
      <c r="GZ401" s="227"/>
      <c r="HA401" s="227"/>
      <c r="HB401" s="227"/>
      <c r="HC401" s="227"/>
      <c r="HD401" s="227"/>
      <c r="HE401" s="227"/>
      <c r="HF401" s="227"/>
      <c r="HG401" s="227"/>
      <c r="HH401" s="227"/>
      <c r="HI401" s="227"/>
      <c r="HJ401" s="227"/>
      <c r="HK401" s="227"/>
      <c r="HL401" s="227"/>
      <c r="HM401" s="227"/>
      <c r="HN401" s="227"/>
      <c r="HO401" s="227"/>
      <c r="HP401" s="227"/>
      <c r="HQ401" s="227"/>
      <c r="HR401" s="227"/>
      <c r="HS401" s="227"/>
      <c r="HT401" s="227"/>
      <c r="HU401" s="227"/>
      <c r="HV401" s="227"/>
      <c r="HW401" s="227"/>
      <c r="HX401" s="227"/>
      <c r="HY401" s="227"/>
      <c r="HZ401" s="227"/>
      <c r="IA401" s="227"/>
      <c r="IB401" s="227"/>
      <c r="IC401" s="227"/>
      <c r="ID401" s="227"/>
      <c r="IE401" s="227"/>
      <c r="IF401" s="227"/>
      <c r="IG401" s="227"/>
      <c r="IH401" s="227"/>
      <c r="II401" s="227"/>
      <c r="IJ401" s="227"/>
      <c r="IK401" s="227"/>
      <c r="IL401" s="227"/>
      <c r="IM401" s="227"/>
      <c r="IN401" s="227"/>
      <c r="IO401" s="227"/>
      <c r="IP401" s="227"/>
      <c r="IQ401" s="227"/>
      <c r="IR401" s="227"/>
      <c r="IS401" s="227"/>
      <c r="IT401" s="227"/>
      <c r="IU401" s="227"/>
      <c r="IV401" s="227"/>
      <c r="IW401" s="227"/>
      <c r="IX401" s="227"/>
      <c r="IY401" s="227"/>
      <c r="IZ401" s="227"/>
      <c r="JA401" s="227"/>
      <c r="JB401" s="227"/>
      <c r="JC401" s="227"/>
      <c r="JD401" s="227"/>
      <c r="JE401" s="227"/>
      <c r="JF401" s="227"/>
      <c r="JG401" s="227"/>
      <c r="JH401" s="227"/>
      <c r="JI401" s="227"/>
      <c r="JJ401" s="227"/>
      <c r="JK401" s="227"/>
      <c r="JL401" s="227"/>
      <c r="JM401" s="227"/>
      <c r="JN401" s="227"/>
      <c r="JO401" s="227"/>
      <c r="JP401" s="227"/>
      <c r="JQ401" s="227"/>
      <c r="JR401" s="227"/>
      <c r="JS401" s="227"/>
      <c r="JT401" s="227"/>
      <c r="JU401" s="227"/>
      <c r="JV401" s="227"/>
      <c r="JW401" s="227"/>
      <c r="JX401" s="227"/>
      <c r="JY401" s="227"/>
      <c r="JZ401" s="227"/>
      <c r="KA401" s="227"/>
      <c r="KB401" s="227"/>
      <c r="KC401" s="227"/>
      <c r="KD401" s="227"/>
      <c r="KE401" s="227"/>
      <c r="KF401" s="227"/>
      <c r="KG401" s="227"/>
      <c r="KH401" s="227"/>
      <c r="KI401" s="227"/>
      <c r="KJ401" s="227"/>
      <c r="KK401" s="227"/>
      <c r="KL401" s="227"/>
      <c r="KM401" s="227"/>
      <c r="KN401" s="227"/>
      <c r="KO401" s="227"/>
      <c r="KP401" s="227"/>
      <c r="KQ401" s="227"/>
      <c r="KR401" s="227"/>
      <c r="KS401" s="227"/>
      <c r="KT401" s="227"/>
      <c r="KU401" s="227"/>
      <c r="KV401" s="227"/>
      <c r="KW401" s="479"/>
    </row>
    <row r="402" spans="1:309" s="226" customFormat="1" ht="21" customHeight="1" thickBot="1">
      <c r="A402" s="109"/>
      <c r="B402" s="112">
        <v>396</v>
      </c>
      <c r="C402" s="116"/>
      <c r="D402" s="136" t="str">
        <f t="shared" si="37"/>
        <v/>
      </c>
      <c r="E402" s="138" t="str">
        <f t="shared" si="39"/>
        <v/>
      </c>
      <c r="F402" s="138" t="str">
        <f t="shared" si="40"/>
        <v/>
      </c>
      <c r="G402" s="138" t="str">
        <f t="shared" si="41"/>
        <v/>
      </c>
      <c r="H402" s="138" t="str">
        <f t="shared" si="38"/>
        <v/>
      </c>
      <c r="I402" s="228"/>
      <c r="J402" s="228"/>
      <c r="K402" s="228"/>
      <c r="L402" s="228"/>
      <c r="M402" s="228"/>
      <c r="N402" s="228"/>
      <c r="O402" s="228"/>
      <c r="P402" s="228"/>
      <c r="Q402" s="228"/>
      <c r="R402" s="228"/>
      <c r="S402" s="228"/>
      <c r="T402" s="228"/>
      <c r="U402" s="228"/>
      <c r="V402" s="228"/>
      <c r="W402" s="228"/>
      <c r="X402" s="228"/>
      <c r="Y402" s="228"/>
      <c r="Z402" s="228"/>
      <c r="AA402" s="228"/>
      <c r="AB402" s="228"/>
      <c r="AC402" s="228"/>
      <c r="AD402" s="228"/>
      <c r="AE402" s="228"/>
      <c r="AF402" s="228"/>
      <c r="AG402" s="228"/>
      <c r="AH402" s="228"/>
      <c r="AI402" s="228"/>
      <c r="AJ402" s="228"/>
      <c r="AK402" s="228"/>
      <c r="AL402" s="228"/>
      <c r="AM402" s="228"/>
      <c r="AN402" s="228"/>
      <c r="AO402" s="228"/>
      <c r="AP402" s="228"/>
      <c r="AQ402" s="228"/>
      <c r="AR402" s="228"/>
      <c r="AS402" s="228"/>
      <c r="AT402" s="228"/>
      <c r="AU402" s="228"/>
      <c r="AV402" s="228"/>
      <c r="AW402" s="228"/>
      <c r="AX402" s="228"/>
      <c r="AY402" s="228"/>
      <c r="AZ402" s="228"/>
      <c r="BA402" s="228"/>
      <c r="BB402" s="228"/>
      <c r="BC402" s="228"/>
      <c r="BD402" s="228"/>
      <c r="BE402" s="228"/>
      <c r="BF402" s="228"/>
      <c r="BG402" s="228"/>
      <c r="BH402" s="228"/>
      <c r="BI402" s="228"/>
      <c r="BJ402" s="228"/>
      <c r="BK402" s="228"/>
      <c r="BL402" s="228"/>
      <c r="BM402" s="228"/>
      <c r="BN402" s="228"/>
      <c r="BO402" s="228"/>
      <c r="BP402" s="228"/>
      <c r="BQ402" s="228"/>
      <c r="BR402" s="228"/>
      <c r="BS402" s="228"/>
      <c r="BT402" s="228"/>
      <c r="BU402" s="228"/>
      <c r="BV402" s="228"/>
      <c r="BW402" s="228"/>
      <c r="BX402" s="228"/>
      <c r="BY402" s="228"/>
      <c r="BZ402" s="228"/>
      <c r="CA402" s="228"/>
      <c r="CB402" s="228"/>
      <c r="CC402" s="228"/>
      <c r="CD402" s="228"/>
      <c r="CE402" s="228"/>
      <c r="CF402" s="228"/>
      <c r="CG402" s="228"/>
      <c r="CH402" s="228"/>
      <c r="CI402" s="228"/>
      <c r="CJ402" s="228"/>
      <c r="CK402" s="228"/>
      <c r="CL402" s="228"/>
      <c r="CM402" s="228"/>
      <c r="CN402" s="228"/>
      <c r="CO402" s="228"/>
      <c r="CP402" s="228"/>
      <c r="CQ402" s="228"/>
      <c r="CR402" s="228"/>
      <c r="CS402" s="228"/>
      <c r="CT402" s="228"/>
      <c r="CU402" s="228"/>
      <c r="CV402" s="228"/>
      <c r="CW402" s="228"/>
      <c r="CX402" s="228"/>
      <c r="CY402" s="228"/>
      <c r="CZ402" s="228"/>
      <c r="DA402" s="228"/>
      <c r="DB402" s="228"/>
      <c r="DC402" s="228"/>
      <c r="DD402" s="228"/>
      <c r="DE402" s="228"/>
      <c r="DF402" s="228"/>
      <c r="DG402" s="228"/>
      <c r="DH402" s="228"/>
      <c r="DI402" s="228"/>
      <c r="DJ402" s="228"/>
      <c r="DK402" s="228"/>
      <c r="DL402" s="228"/>
      <c r="DM402" s="228"/>
      <c r="DN402" s="228"/>
      <c r="DO402" s="228"/>
      <c r="DP402" s="228"/>
      <c r="DQ402" s="228"/>
      <c r="DR402" s="228"/>
      <c r="DS402" s="228"/>
      <c r="DT402" s="228"/>
      <c r="DU402" s="228"/>
      <c r="DV402" s="228"/>
      <c r="DW402" s="228"/>
      <c r="DX402" s="228"/>
      <c r="DY402" s="228"/>
      <c r="DZ402" s="228"/>
      <c r="EA402" s="228"/>
      <c r="EB402" s="228"/>
      <c r="EC402" s="228"/>
      <c r="ED402" s="228"/>
      <c r="EE402" s="228"/>
      <c r="EF402" s="228"/>
      <c r="EG402" s="228"/>
      <c r="EH402" s="228"/>
      <c r="EI402" s="228"/>
      <c r="EJ402" s="228"/>
      <c r="EK402" s="228"/>
      <c r="EL402" s="228"/>
      <c r="EM402" s="228"/>
      <c r="EN402" s="228"/>
      <c r="EO402" s="228"/>
      <c r="EP402" s="228"/>
      <c r="EQ402" s="228"/>
      <c r="ER402" s="228"/>
      <c r="ES402" s="228"/>
      <c r="ET402" s="228"/>
      <c r="EU402" s="228"/>
      <c r="EV402" s="228"/>
      <c r="EW402" s="228"/>
      <c r="EX402" s="228"/>
      <c r="EY402" s="228"/>
      <c r="EZ402" s="228"/>
      <c r="FA402" s="228"/>
      <c r="FB402" s="228"/>
      <c r="FC402" s="228"/>
      <c r="FD402" s="228"/>
      <c r="FE402" s="228"/>
      <c r="FF402" s="228"/>
      <c r="FG402" s="228"/>
      <c r="FH402" s="228"/>
      <c r="FI402" s="228"/>
      <c r="FJ402" s="228"/>
      <c r="FK402" s="228"/>
      <c r="FL402" s="228"/>
      <c r="FM402" s="228"/>
      <c r="FN402" s="228"/>
      <c r="FO402" s="228"/>
      <c r="FP402" s="228"/>
      <c r="FQ402" s="228"/>
      <c r="FR402" s="228"/>
      <c r="FS402" s="228"/>
      <c r="FT402" s="228"/>
      <c r="FU402" s="228"/>
      <c r="FV402" s="228"/>
      <c r="FW402" s="228"/>
      <c r="FX402" s="228"/>
      <c r="FY402" s="228"/>
      <c r="FZ402" s="228"/>
      <c r="GA402" s="228"/>
      <c r="GB402" s="228"/>
      <c r="GC402" s="228"/>
      <c r="GD402" s="228"/>
      <c r="GE402" s="228"/>
      <c r="GF402" s="228"/>
      <c r="GG402" s="228"/>
      <c r="GH402" s="228"/>
      <c r="GI402" s="228"/>
      <c r="GJ402" s="228"/>
      <c r="GK402" s="228"/>
      <c r="GL402" s="228"/>
      <c r="GM402" s="228"/>
      <c r="GN402" s="228"/>
      <c r="GO402" s="228"/>
      <c r="GP402" s="228"/>
      <c r="GQ402" s="228"/>
      <c r="GR402" s="228"/>
      <c r="GS402" s="228"/>
      <c r="GT402" s="228"/>
      <c r="GU402" s="228"/>
      <c r="GV402" s="228"/>
      <c r="GW402" s="228"/>
      <c r="GX402" s="228"/>
      <c r="GY402" s="228"/>
      <c r="GZ402" s="228"/>
      <c r="HA402" s="228"/>
      <c r="HB402" s="228"/>
      <c r="HC402" s="228"/>
      <c r="HD402" s="228"/>
      <c r="HE402" s="228"/>
      <c r="HF402" s="228"/>
      <c r="HG402" s="228"/>
      <c r="HH402" s="228"/>
      <c r="HI402" s="228"/>
      <c r="HJ402" s="228"/>
      <c r="HK402" s="228"/>
      <c r="HL402" s="228"/>
      <c r="HM402" s="228"/>
      <c r="HN402" s="228"/>
      <c r="HO402" s="228"/>
      <c r="HP402" s="228"/>
      <c r="HQ402" s="228"/>
      <c r="HR402" s="228"/>
      <c r="HS402" s="228"/>
      <c r="HT402" s="228"/>
      <c r="HU402" s="228"/>
      <c r="HV402" s="228"/>
      <c r="HW402" s="228"/>
      <c r="HX402" s="228"/>
      <c r="HY402" s="228"/>
      <c r="HZ402" s="228"/>
      <c r="IA402" s="228"/>
      <c r="IB402" s="228"/>
      <c r="IC402" s="228"/>
      <c r="ID402" s="228"/>
      <c r="IE402" s="228"/>
      <c r="IF402" s="228"/>
      <c r="IG402" s="228"/>
      <c r="IH402" s="228"/>
      <c r="II402" s="228"/>
      <c r="IJ402" s="228"/>
      <c r="IK402" s="228"/>
      <c r="IL402" s="228"/>
      <c r="IM402" s="228"/>
      <c r="IN402" s="228"/>
      <c r="IO402" s="228"/>
      <c r="IP402" s="228"/>
      <c r="IQ402" s="228"/>
      <c r="IR402" s="228"/>
      <c r="IS402" s="228"/>
      <c r="IT402" s="228"/>
      <c r="IU402" s="228"/>
      <c r="IV402" s="228"/>
      <c r="IW402" s="228"/>
      <c r="IX402" s="228"/>
      <c r="IY402" s="228"/>
      <c r="IZ402" s="228"/>
      <c r="JA402" s="228"/>
      <c r="JB402" s="228"/>
      <c r="JC402" s="228"/>
      <c r="JD402" s="228"/>
      <c r="JE402" s="228"/>
      <c r="JF402" s="228"/>
      <c r="JG402" s="228"/>
      <c r="JH402" s="228"/>
      <c r="JI402" s="228"/>
      <c r="JJ402" s="228"/>
      <c r="JK402" s="228"/>
      <c r="JL402" s="228"/>
      <c r="JM402" s="228"/>
      <c r="JN402" s="228"/>
      <c r="JO402" s="228"/>
      <c r="JP402" s="228"/>
      <c r="JQ402" s="228"/>
      <c r="JR402" s="228"/>
      <c r="JS402" s="228"/>
      <c r="JT402" s="228"/>
      <c r="JU402" s="228"/>
      <c r="JV402" s="228"/>
      <c r="JW402" s="228"/>
      <c r="JX402" s="228"/>
      <c r="JY402" s="228"/>
      <c r="JZ402" s="228"/>
      <c r="KA402" s="228"/>
      <c r="KB402" s="228"/>
      <c r="KC402" s="228"/>
      <c r="KD402" s="228"/>
      <c r="KE402" s="228"/>
      <c r="KF402" s="228"/>
      <c r="KG402" s="228"/>
      <c r="KH402" s="228"/>
      <c r="KI402" s="228"/>
      <c r="KJ402" s="228"/>
      <c r="KK402" s="228"/>
      <c r="KL402" s="228"/>
      <c r="KM402" s="228"/>
      <c r="KN402" s="228"/>
      <c r="KO402" s="228"/>
      <c r="KP402" s="228"/>
      <c r="KQ402" s="228"/>
      <c r="KR402" s="228"/>
      <c r="KS402" s="228"/>
      <c r="KT402" s="228"/>
      <c r="KU402" s="228"/>
      <c r="KV402" s="228"/>
      <c r="KW402" s="479"/>
    </row>
    <row r="403" spans="1:309" s="226" customFormat="1" ht="21" customHeight="1">
      <c r="A403" s="109"/>
      <c r="B403" s="112">
        <v>397</v>
      </c>
      <c r="C403" s="53"/>
      <c r="D403" s="132" t="str">
        <f t="shared" si="37"/>
        <v/>
      </c>
      <c r="E403" s="132" t="str">
        <f t="shared" si="39"/>
        <v/>
      </c>
      <c r="F403" s="132" t="str">
        <f t="shared" si="40"/>
        <v/>
      </c>
      <c r="G403" s="132" t="str">
        <f t="shared" si="41"/>
        <v/>
      </c>
      <c r="H403" s="213" t="str">
        <f t="shared" si="38"/>
        <v/>
      </c>
      <c r="I403" s="227"/>
      <c r="J403" s="227"/>
      <c r="K403" s="227"/>
      <c r="L403" s="227"/>
      <c r="M403" s="227"/>
      <c r="N403" s="227"/>
      <c r="O403" s="227"/>
      <c r="P403" s="227"/>
      <c r="Q403" s="227"/>
      <c r="R403" s="227"/>
      <c r="S403" s="227"/>
      <c r="T403" s="227"/>
      <c r="U403" s="227"/>
      <c r="V403" s="227"/>
      <c r="W403" s="227"/>
      <c r="X403" s="227"/>
      <c r="Y403" s="227"/>
      <c r="Z403" s="227"/>
      <c r="AA403" s="227"/>
      <c r="AB403" s="227"/>
      <c r="AC403" s="227"/>
      <c r="AD403" s="227"/>
      <c r="AE403" s="227"/>
      <c r="AF403" s="227"/>
      <c r="AG403" s="227"/>
      <c r="AH403" s="227"/>
      <c r="AI403" s="227"/>
      <c r="AJ403" s="227"/>
      <c r="AK403" s="227"/>
      <c r="AL403" s="227"/>
      <c r="AM403" s="227"/>
      <c r="AN403" s="227"/>
      <c r="AO403" s="227"/>
      <c r="AP403" s="227"/>
      <c r="AQ403" s="227"/>
      <c r="AR403" s="227"/>
      <c r="AS403" s="227"/>
      <c r="AT403" s="227"/>
      <c r="AU403" s="227"/>
      <c r="AV403" s="227"/>
      <c r="AW403" s="227"/>
      <c r="AX403" s="227"/>
      <c r="AY403" s="227"/>
      <c r="AZ403" s="227"/>
      <c r="BA403" s="227"/>
      <c r="BB403" s="227"/>
      <c r="BC403" s="227"/>
      <c r="BD403" s="227"/>
      <c r="BE403" s="227"/>
      <c r="BF403" s="227"/>
      <c r="BG403" s="227"/>
      <c r="BH403" s="227"/>
      <c r="BI403" s="227"/>
      <c r="BJ403" s="227"/>
      <c r="BK403" s="227"/>
      <c r="BL403" s="227"/>
      <c r="BM403" s="227"/>
      <c r="BN403" s="227"/>
      <c r="BO403" s="227"/>
      <c r="BP403" s="227"/>
      <c r="BQ403" s="227"/>
      <c r="BR403" s="227"/>
      <c r="BS403" s="227"/>
      <c r="BT403" s="227"/>
      <c r="BU403" s="227"/>
      <c r="BV403" s="227"/>
      <c r="BW403" s="227"/>
      <c r="BX403" s="227"/>
      <c r="BY403" s="227"/>
      <c r="BZ403" s="227"/>
      <c r="CA403" s="227"/>
      <c r="CB403" s="227"/>
      <c r="CC403" s="227"/>
      <c r="CD403" s="227"/>
      <c r="CE403" s="227"/>
      <c r="CF403" s="227"/>
      <c r="CG403" s="227"/>
      <c r="CH403" s="227"/>
      <c r="CI403" s="227"/>
      <c r="CJ403" s="227"/>
      <c r="CK403" s="227"/>
      <c r="CL403" s="227"/>
      <c r="CM403" s="227"/>
      <c r="CN403" s="227"/>
      <c r="CO403" s="227"/>
      <c r="CP403" s="227"/>
      <c r="CQ403" s="227"/>
      <c r="CR403" s="227"/>
      <c r="CS403" s="227"/>
      <c r="CT403" s="227"/>
      <c r="CU403" s="227"/>
      <c r="CV403" s="227"/>
      <c r="CW403" s="227"/>
      <c r="CX403" s="227"/>
      <c r="CY403" s="227"/>
      <c r="CZ403" s="227"/>
      <c r="DA403" s="227"/>
      <c r="DB403" s="227"/>
      <c r="DC403" s="227"/>
      <c r="DD403" s="227"/>
      <c r="DE403" s="227"/>
      <c r="DF403" s="227"/>
      <c r="DG403" s="227"/>
      <c r="DH403" s="227"/>
      <c r="DI403" s="227"/>
      <c r="DJ403" s="227"/>
      <c r="DK403" s="227"/>
      <c r="DL403" s="227"/>
      <c r="DM403" s="227"/>
      <c r="DN403" s="227"/>
      <c r="DO403" s="227"/>
      <c r="DP403" s="227"/>
      <c r="DQ403" s="227"/>
      <c r="DR403" s="227"/>
      <c r="DS403" s="227"/>
      <c r="DT403" s="227"/>
      <c r="DU403" s="227"/>
      <c r="DV403" s="227"/>
      <c r="DW403" s="227"/>
      <c r="DX403" s="227"/>
      <c r="DY403" s="227"/>
      <c r="DZ403" s="227"/>
      <c r="EA403" s="227"/>
      <c r="EB403" s="227"/>
      <c r="EC403" s="227"/>
      <c r="ED403" s="227"/>
      <c r="EE403" s="227"/>
      <c r="EF403" s="227"/>
      <c r="EG403" s="227"/>
      <c r="EH403" s="227"/>
      <c r="EI403" s="227"/>
      <c r="EJ403" s="227"/>
      <c r="EK403" s="227"/>
      <c r="EL403" s="227"/>
      <c r="EM403" s="227"/>
      <c r="EN403" s="227"/>
      <c r="EO403" s="227"/>
      <c r="EP403" s="227"/>
      <c r="EQ403" s="227"/>
      <c r="ER403" s="227"/>
      <c r="ES403" s="227"/>
      <c r="ET403" s="227"/>
      <c r="EU403" s="227"/>
      <c r="EV403" s="227"/>
      <c r="EW403" s="227"/>
      <c r="EX403" s="227"/>
      <c r="EY403" s="227"/>
      <c r="EZ403" s="227"/>
      <c r="FA403" s="227"/>
      <c r="FB403" s="227"/>
      <c r="FC403" s="227"/>
      <c r="FD403" s="227"/>
      <c r="FE403" s="227"/>
      <c r="FF403" s="227"/>
      <c r="FG403" s="227"/>
      <c r="FH403" s="227"/>
      <c r="FI403" s="227"/>
      <c r="FJ403" s="227"/>
      <c r="FK403" s="227"/>
      <c r="FL403" s="227"/>
      <c r="FM403" s="227"/>
      <c r="FN403" s="227"/>
      <c r="FO403" s="227"/>
      <c r="FP403" s="227"/>
      <c r="FQ403" s="227"/>
      <c r="FR403" s="227"/>
      <c r="FS403" s="227"/>
      <c r="FT403" s="227"/>
      <c r="FU403" s="227"/>
      <c r="FV403" s="227"/>
      <c r="FW403" s="227"/>
      <c r="FX403" s="227"/>
      <c r="FY403" s="227"/>
      <c r="FZ403" s="227"/>
      <c r="GA403" s="227"/>
      <c r="GB403" s="227"/>
      <c r="GC403" s="227"/>
      <c r="GD403" s="227"/>
      <c r="GE403" s="227"/>
      <c r="GF403" s="227"/>
      <c r="GG403" s="227"/>
      <c r="GH403" s="227"/>
      <c r="GI403" s="227"/>
      <c r="GJ403" s="227"/>
      <c r="GK403" s="227"/>
      <c r="GL403" s="227"/>
      <c r="GM403" s="227"/>
      <c r="GN403" s="227"/>
      <c r="GO403" s="227"/>
      <c r="GP403" s="227"/>
      <c r="GQ403" s="227"/>
      <c r="GR403" s="227"/>
      <c r="GS403" s="227"/>
      <c r="GT403" s="227"/>
      <c r="GU403" s="227"/>
      <c r="GV403" s="227"/>
      <c r="GW403" s="227"/>
      <c r="GX403" s="227"/>
      <c r="GY403" s="227"/>
      <c r="GZ403" s="227"/>
      <c r="HA403" s="227"/>
      <c r="HB403" s="227"/>
      <c r="HC403" s="227"/>
      <c r="HD403" s="227"/>
      <c r="HE403" s="227"/>
      <c r="HF403" s="227"/>
      <c r="HG403" s="227"/>
      <c r="HH403" s="227"/>
      <c r="HI403" s="227"/>
      <c r="HJ403" s="227"/>
      <c r="HK403" s="227"/>
      <c r="HL403" s="227"/>
      <c r="HM403" s="227"/>
      <c r="HN403" s="227"/>
      <c r="HO403" s="227"/>
      <c r="HP403" s="227"/>
      <c r="HQ403" s="227"/>
      <c r="HR403" s="227"/>
      <c r="HS403" s="227"/>
      <c r="HT403" s="227"/>
      <c r="HU403" s="227"/>
      <c r="HV403" s="227"/>
      <c r="HW403" s="227"/>
      <c r="HX403" s="227"/>
      <c r="HY403" s="227"/>
      <c r="HZ403" s="227"/>
      <c r="IA403" s="227"/>
      <c r="IB403" s="227"/>
      <c r="IC403" s="227"/>
      <c r="ID403" s="227"/>
      <c r="IE403" s="227"/>
      <c r="IF403" s="227"/>
      <c r="IG403" s="227"/>
      <c r="IH403" s="227"/>
      <c r="II403" s="227"/>
      <c r="IJ403" s="227"/>
      <c r="IK403" s="227"/>
      <c r="IL403" s="227"/>
      <c r="IM403" s="227"/>
      <c r="IN403" s="227"/>
      <c r="IO403" s="227"/>
      <c r="IP403" s="227"/>
      <c r="IQ403" s="227"/>
      <c r="IR403" s="227"/>
      <c r="IS403" s="227"/>
      <c r="IT403" s="227"/>
      <c r="IU403" s="227"/>
      <c r="IV403" s="227"/>
      <c r="IW403" s="227"/>
      <c r="IX403" s="227"/>
      <c r="IY403" s="227"/>
      <c r="IZ403" s="227"/>
      <c r="JA403" s="227"/>
      <c r="JB403" s="227"/>
      <c r="JC403" s="227"/>
      <c r="JD403" s="227"/>
      <c r="JE403" s="227"/>
      <c r="JF403" s="227"/>
      <c r="JG403" s="227"/>
      <c r="JH403" s="227"/>
      <c r="JI403" s="227"/>
      <c r="JJ403" s="227"/>
      <c r="JK403" s="227"/>
      <c r="JL403" s="227"/>
      <c r="JM403" s="227"/>
      <c r="JN403" s="227"/>
      <c r="JO403" s="227"/>
      <c r="JP403" s="227"/>
      <c r="JQ403" s="227"/>
      <c r="JR403" s="227"/>
      <c r="JS403" s="227"/>
      <c r="JT403" s="227"/>
      <c r="JU403" s="227"/>
      <c r="JV403" s="227"/>
      <c r="JW403" s="227"/>
      <c r="JX403" s="227"/>
      <c r="JY403" s="227"/>
      <c r="JZ403" s="227"/>
      <c r="KA403" s="227"/>
      <c r="KB403" s="227"/>
      <c r="KC403" s="227"/>
      <c r="KD403" s="227"/>
      <c r="KE403" s="227"/>
      <c r="KF403" s="227"/>
      <c r="KG403" s="227"/>
      <c r="KH403" s="227"/>
      <c r="KI403" s="227"/>
      <c r="KJ403" s="227"/>
      <c r="KK403" s="227"/>
      <c r="KL403" s="227"/>
      <c r="KM403" s="227"/>
      <c r="KN403" s="227"/>
      <c r="KO403" s="227"/>
      <c r="KP403" s="227"/>
      <c r="KQ403" s="227"/>
      <c r="KR403" s="227"/>
      <c r="KS403" s="227"/>
      <c r="KT403" s="227"/>
      <c r="KU403" s="227"/>
      <c r="KV403" s="227"/>
      <c r="KW403" s="479"/>
    </row>
    <row r="404" spans="1:309" s="226" customFormat="1" ht="21" customHeight="1" thickBot="1">
      <c r="A404" s="109"/>
      <c r="B404" s="112">
        <v>398</v>
      </c>
      <c r="C404" s="116"/>
      <c r="D404" s="136" t="str">
        <f t="shared" si="37"/>
        <v/>
      </c>
      <c r="E404" s="138" t="str">
        <f t="shared" si="39"/>
        <v/>
      </c>
      <c r="F404" s="138" t="str">
        <f t="shared" si="40"/>
        <v/>
      </c>
      <c r="G404" s="138" t="str">
        <f t="shared" si="41"/>
        <v/>
      </c>
      <c r="H404" s="138" t="str">
        <f t="shared" si="38"/>
        <v/>
      </c>
      <c r="I404" s="228"/>
      <c r="J404" s="228"/>
      <c r="K404" s="228"/>
      <c r="L404" s="228"/>
      <c r="M404" s="228"/>
      <c r="N404" s="228"/>
      <c r="O404" s="228"/>
      <c r="P404" s="228"/>
      <c r="Q404" s="228"/>
      <c r="R404" s="228"/>
      <c r="S404" s="228"/>
      <c r="T404" s="228"/>
      <c r="U404" s="228"/>
      <c r="V404" s="228"/>
      <c r="W404" s="228"/>
      <c r="X404" s="228"/>
      <c r="Y404" s="228"/>
      <c r="Z404" s="228"/>
      <c r="AA404" s="228"/>
      <c r="AB404" s="228"/>
      <c r="AC404" s="228"/>
      <c r="AD404" s="228"/>
      <c r="AE404" s="228"/>
      <c r="AF404" s="228"/>
      <c r="AG404" s="228"/>
      <c r="AH404" s="228"/>
      <c r="AI404" s="228"/>
      <c r="AJ404" s="228"/>
      <c r="AK404" s="228"/>
      <c r="AL404" s="228"/>
      <c r="AM404" s="228"/>
      <c r="AN404" s="228"/>
      <c r="AO404" s="228"/>
      <c r="AP404" s="228"/>
      <c r="AQ404" s="228"/>
      <c r="AR404" s="228"/>
      <c r="AS404" s="228"/>
      <c r="AT404" s="228"/>
      <c r="AU404" s="228"/>
      <c r="AV404" s="228"/>
      <c r="AW404" s="228"/>
      <c r="AX404" s="228"/>
      <c r="AY404" s="228"/>
      <c r="AZ404" s="228"/>
      <c r="BA404" s="228"/>
      <c r="BB404" s="228"/>
      <c r="BC404" s="228"/>
      <c r="BD404" s="228"/>
      <c r="BE404" s="228"/>
      <c r="BF404" s="228"/>
      <c r="BG404" s="228"/>
      <c r="BH404" s="228"/>
      <c r="BI404" s="228"/>
      <c r="BJ404" s="228"/>
      <c r="BK404" s="228"/>
      <c r="BL404" s="228"/>
      <c r="BM404" s="228"/>
      <c r="BN404" s="228"/>
      <c r="BO404" s="228"/>
      <c r="BP404" s="228"/>
      <c r="BQ404" s="228"/>
      <c r="BR404" s="228"/>
      <c r="BS404" s="228"/>
      <c r="BT404" s="228"/>
      <c r="BU404" s="228"/>
      <c r="BV404" s="228"/>
      <c r="BW404" s="228"/>
      <c r="BX404" s="228"/>
      <c r="BY404" s="228"/>
      <c r="BZ404" s="228"/>
      <c r="CA404" s="228"/>
      <c r="CB404" s="228"/>
      <c r="CC404" s="228"/>
      <c r="CD404" s="228"/>
      <c r="CE404" s="228"/>
      <c r="CF404" s="228"/>
      <c r="CG404" s="228"/>
      <c r="CH404" s="228"/>
      <c r="CI404" s="228"/>
      <c r="CJ404" s="228"/>
      <c r="CK404" s="228"/>
      <c r="CL404" s="228"/>
      <c r="CM404" s="228"/>
      <c r="CN404" s="228"/>
      <c r="CO404" s="228"/>
      <c r="CP404" s="228"/>
      <c r="CQ404" s="228"/>
      <c r="CR404" s="228"/>
      <c r="CS404" s="228"/>
      <c r="CT404" s="228"/>
      <c r="CU404" s="228"/>
      <c r="CV404" s="228"/>
      <c r="CW404" s="228"/>
      <c r="CX404" s="228"/>
      <c r="CY404" s="228"/>
      <c r="CZ404" s="228"/>
      <c r="DA404" s="228"/>
      <c r="DB404" s="228"/>
      <c r="DC404" s="228"/>
      <c r="DD404" s="228"/>
      <c r="DE404" s="228"/>
      <c r="DF404" s="228"/>
      <c r="DG404" s="228"/>
      <c r="DH404" s="228"/>
      <c r="DI404" s="228"/>
      <c r="DJ404" s="228"/>
      <c r="DK404" s="228"/>
      <c r="DL404" s="228"/>
      <c r="DM404" s="228"/>
      <c r="DN404" s="228"/>
      <c r="DO404" s="228"/>
      <c r="DP404" s="228"/>
      <c r="DQ404" s="228"/>
      <c r="DR404" s="228"/>
      <c r="DS404" s="228"/>
      <c r="DT404" s="228"/>
      <c r="DU404" s="228"/>
      <c r="DV404" s="228"/>
      <c r="DW404" s="228"/>
      <c r="DX404" s="228"/>
      <c r="DY404" s="228"/>
      <c r="DZ404" s="228"/>
      <c r="EA404" s="228"/>
      <c r="EB404" s="228"/>
      <c r="EC404" s="228"/>
      <c r="ED404" s="228"/>
      <c r="EE404" s="228"/>
      <c r="EF404" s="228"/>
      <c r="EG404" s="228"/>
      <c r="EH404" s="228"/>
      <c r="EI404" s="228"/>
      <c r="EJ404" s="228"/>
      <c r="EK404" s="228"/>
      <c r="EL404" s="228"/>
      <c r="EM404" s="228"/>
      <c r="EN404" s="228"/>
      <c r="EO404" s="228"/>
      <c r="EP404" s="228"/>
      <c r="EQ404" s="228"/>
      <c r="ER404" s="228"/>
      <c r="ES404" s="228"/>
      <c r="ET404" s="228"/>
      <c r="EU404" s="228"/>
      <c r="EV404" s="228"/>
      <c r="EW404" s="228"/>
      <c r="EX404" s="228"/>
      <c r="EY404" s="228"/>
      <c r="EZ404" s="228"/>
      <c r="FA404" s="228"/>
      <c r="FB404" s="228"/>
      <c r="FC404" s="228"/>
      <c r="FD404" s="228"/>
      <c r="FE404" s="228"/>
      <c r="FF404" s="228"/>
      <c r="FG404" s="228"/>
      <c r="FH404" s="228"/>
      <c r="FI404" s="228"/>
      <c r="FJ404" s="228"/>
      <c r="FK404" s="228"/>
      <c r="FL404" s="228"/>
      <c r="FM404" s="228"/>
      <c r="FN404" s="228"/>
      <c r="FO404" s="228"/>
      <c r="FP404" s="228"/>
      <c r="FQ404" s="228"/>
      <c r="FR404" s="228"/>
      <c r="FS404" s="228"/>
      <c r="FT404" s="228"/>
      <c r="FU404" s="228"/>
      <c r="FV404" s="228"/>
      <c r="FW404" s="228"/>
      <c r="FX404" s="228"/>
      <c r="FY404" s="228"/>
      <c r="FZ404" s="228"/>
      <c r="GA404" s="228"/>
      <c r="GB404" s="228"/>
      <c r="GC404" s="228"/>
      <c r="GD404" s="228"/>
      <c r="GE404" s="228"/>
      <c r="GF404" s="228"/>
      <c r="GG404" s="228"/>
      <c r="GH404" s="228"/>
      <c r="GI404" s="228"/>
      <c r="GJ404" s="228"/>
      <c r="GK404" s="228"/>
      <c r="GL404" s="228"/>
      <c r="GM404" s="228"/>
      <c r="GN404" s="228"/>
      <c r="GO404" s="228"/>
      <c r="GP404" s="228"/>
      <c r="GQ404" s="228"/>
      <c r="GR404" s="228"/>
      <c r="GS404" s="228"/>
      <c r="GT404" s="228"/>
      <c r="GU404" s="228"/>
      <c r="GV404" s="228"/>
      <c r="GW404" s="228"/>
      <c r="GX404" s="228"/>
      <c r="GY404" s="228"/>
      <c r="GZ404" s="228"/>
      <c r="HA404" s="228"/>
      <c r="HB404" s="228"/>
      <c r="HC404" s="228"/>
      <c r="HD404" s="228"/>
      <c r="HE404" s="228"/>
      <c r="HF404" s="228"/>
      <c r="HG404" s="228"/>
      <c r="HH404" s="228"/>
      <c r="HI404" s="228"/>
      <c r="HJ404" s="228"/>
      <c r="HK404" s="228"/>
      <c r="HL404" s="228"/>
      <c r="HM404" s="228"/>
      <c r="HN404" s="228"/>
      <c r="HO404" s="228"/>
      <c r="HP404" s="228"/>
      <c r="HQ404" s="228"/>
      <c r="HR404" s="228"/>
      <c r="HS404" s="228"/>
      <c r="HT404" s="228"/>
      <c r="HU404" s="228"/>
      <c r="HV404" s="228"/>
      <c r="HW404" s="228"/>
      <c r="HX404" s="228"/>
      <c r="HY404" s="228"/>
      <c r="HZ404" s="228"/>
      <c r="IA404" s="228"/>
      <c r="IB404" s="228"/>
      <c r="IC404" s="228"/>
      <c r="ID404" s="228"/>
      <c r="IE404" s="228"/>
      <c r="IF404" s="228"/>
      <c r="IG404" s="228"/>
      <c r="IH404" s="228"/>
      <c r="II404" s="228"/>
      <c r="IJ404" s="228"/>
      <c r="IK404" s="228"/>
      <c r="IL404" s="228"/>
      <c r="IM404" s="228"/>
      <c r="IN404" s="228"/>
      <c r="IO404" s="228"/>
      <c r="IP404" s="228"/>
      <c r="IQ404" s="228"/>
      <c r="IR404" s="228"/>
      <c r="IS404" s="228"/>
      <c r="IT404" s="228"/>
      <c r="IU404" s="228"/>
      <c r="IV404" s="228"/>
      <c r="IW404" s="228"/>
      <c r="IX404" s="228"/>
      <c r="IY404" s="228"/>
      <c r="IZ404" s="228"/>
      <c r="JA404" s="228"/>
      <c r="JB404" s="228"/>
      <c r="JC404" s="228"/>
      <c r="JD404" s="228"/>
      <c r="JE404" s="228"/>
      <c r="JF404" s="228"/>
      <c r="JG404" s="228"/>
      <c r="JH404" s="228"/>
      <c r="JI404" s="228"/>
      <c r="JJ404" s="228"/>
      <c r="JK404" s="228"/>
      <c r="JL404" s="228"/>
      <c r="JM404" s="228"/>
      <c r="JN404" s="228"/>
      <c r="JO404" s="228"/>
      <c r="JP404" s="228"/>
      <c r="JQ404" s="228"/>
      <c r="JR404" s="228"/>
      <c r="JS404" s="228"/>
      <c r="JT404" s="228"/>
      <c r="JU404" s="228"/>
      <c r="JV404" s="228"/>
      <c r="JW404" s="228"/>
      <c r="JX404" s="228"/>
      <c r="JY404" s="228"/>
      <c r="JZ404" s="228"/>
      <c r="KA404" s="228"/>
      <c r="KB404" s="228"/>
      <c r="KC404" s="228"/>
      <c r="KD404" s="228"/>
      <c r="KE404" s="228"/>
      <c r="KF404" s="228"/>
      <c r="KG404" s="228"/>
      <c r="KH404" s="228"/>
      <c r="KI404" s="228"/>
      <c r="KJ404" s="228"/>
      <c r="KK404" s="228"/>
      <c r="KL404" s="228"/>
      <c r="KM404" s="228"/>
      <c r="KN404" s="228"/>
      <c r="KO404" s="228"/>
      <c r="KP404" s="228"/>
      <c r="KQ404" s="228"/>
      <c r="KR404" s="228"/>
      <c r="KS404" s="228"/>
      <c r="KT404" s="228"/>
      <c r="KU404" s="228"/>
      <c r="KV404" s="228"/>
      <c r="KW404" s="479"/>
    </row>
    <row r="405" spans="1:309" s="226" customFormat="1" ht="21" customHeight="1">
      <c r="A405" s="109"/>
      <c r="B405" s="112">
        <v>399</v>
      </c>
      <c r="C405" s="53"/>
      <c r="D405" s="132" t="str">
        <f t="shared" si="37"/>
        <v/>
      </c>
      <c r="E405" s="132" t="str">
        <f t="shared" si="39"/>
        <v/>
      </c>
      <c r="F405" s="132" t="str">
        <f t="shared" si="40"/>
        <v/>
      </c>
      <c r="G405" s="132" t="str">
        <f t="shared" si="41"/>
        <v/>
      </c>
      <c r="H405" s="213" t="str">
        <f t="shared" si="38"/>
        <v/>
      </c>
      <c r="I405" s="227"/>
      <c r="J405" s="227"/>
      <c r="K405" s="227"/>
      <c r="L405" s="227"/>
      <c r="M405" s="227"/>
      <c r="N405" s="227"/>
      <c r="O405" s="227"/>
      <c r="P405" s="227"/>
      <c r="Q405" s="227"/>
      <c r="R405" s="227"/>
      <c r="S405" s="227"/>
      <c r="T405" s="227"/>
      <c r="U405" s="227"/>
      <c r="V405" s="227"/>
      <c r="W405" s="227"/>
      <c r="X405" s="227"/>
      <c r="Y405" s="227"/>
      <c r="Z405" s="227"/>
      <c r="AA405" s="227"/>
      <c r="AB405" s="227"/>
      <c r="AC405" s="227"/>
      <c r="AD405" s="227"/>
      <c r="AE405" s="227"/>
      <c r="AF405" s="227"/>
      <c r="AG405" s="227"/>
      <c r="AH405" s="227"/>
      <c r="AI405" s="227"/>
      <c r="AJ405" s="227"/>
      <c r="AK405" s="227"/>
      <c r="AL405" s="227"/>
      <c r="AM405" s="227"/>
      <c r="AN405" s="227"/>
      <c r="AO405" s="227"/>
      <c r="AP405" s="227"/>
      <c r="AQ405" s="227"/>
      <c r="AR405" s="227"/>
      <c r="AS405" s="227"/>
      <c r="AT405" s="227"/>
      <c r="AU405" s="227"/>
      <c r="AV405" s="227"/>
      <c r="AW405" s="227"/>
      <c r="AX405" s="227"/>
      <c r="AY405" s="227"/>
      <c r="AZ405" s="227"/>
      <c r="BA405" s="227"/>
      <c r="BB405" s="227"/>
      <c r="BC405" s="227"/>
      <c r="BD405" s="227"/>
      <c r="BE405" s="227"/>
      <c r="BF405" s="227"/>
      <c r="BG405" s="227"/>
      <c r="BH405" s="227"/>
      <c r="BI405" s="227"/>
      <c r="BJ405" s="227"/>
      <c r="BK405" s="227"/>
      <c r="BL405" s="227"/>
      <c r="BM405" s="227"/>
      <c r="BN405" s="227"/>
      <c r="BO405" s="227"/>
      <c r="BP405" s="227"/>
      <c r="BQ405" s="227"/>
      <c r="BR405" s="227"/>
      <c r="BS405" s="227"/>
      <c r="BT405" s="227"/>
      <c r="BU405" s="227"/>
      <c r="BV405" s="227"/>
      <c r="BW405" s="227"/>
      <c r="BX405" s="227"/>
      <c r="BY405" s="227"/>
      <c r="BZ405" s="227"/>
      <c r="CA405" s="227"/>
      <c r="CB405" s="227"/>
      <c r="CC405" s="227"/>
      <c r="CD405" s="227"/>
      <c r="CE405" s="227"/>
      <c r="CF405" s="227"/>
      <c r="CG405" s="227"/>
      <c r="CH405" s="227"/>
      <c r="CI405" s="227"/>
      <c r="CJ405" s="227"/>
      <c r="CK405" s="227"/>
      <c r="CL405" s="227"/>
      <c r="CM405" s="227"/>
      <c r="CN405" s="227"/>
      <c r="CO405" s="227"/>
      <c r="CP405" s="227"/>
      <c r="CQ405" s="227"/>
      <c r="CR405" s="227"/>
      <c r="CS405" s="227"/>
      <c r="CT405" s="227"/>
      <c r="CU405" s="227"/>
      <c r="CV405" s="227"/>
      <c r="CW405" s="227"/>
      <c r="CX405" s="227"/>
      <c r="CY405" s="227"/>
      <c r="CZ405" s="227"/>
      <c r="DA405" s="227"/>
      <c r="DB405" s="227"/>
      <c r="DC405" s="227"/>
      <c r="DD405" s="227"/>
      <c r="DE405" s="227"/>
      <c r="DF405" s="227"/>
      <c r="DG405" s="227"/>
      <c r="DH405" s="227"/>
      <c r="DI405" s="227"/>
      <c r="DJ405" s="227"/>
      <c r="DK405" s="227"/>
      <c r="DL405" s="227"/>
      <c r="DM405" s="227"/>
      <c r="DN405" s="227"/>
      <c r="DO405" s="227"/>
      <c r="DP405" s="227"/>
      <c r="DQ405" s="227"/>
      <c r="DR405" s="227"/>
      <c r="DS405" s="227"/>
      <c r="DT405" s="227"/>
      <c r="DU405" s="227"/>
      <c r="DV405" s="227"/>
      <c r="DW405" s="227"/>
      <c r="DX405" s="227"/>
      <c r="DY405" s="227"/>
      <c r="DZ405" s="227"/>
      <c r="EA405" s="227"/>
      <c r="EB405" s="227"/>
      <c r="EC405" s="227"/>
      <c r="ED405" s="227"/>
      <c r="EE405" s="227"/>
      <c r="EF405" s="227"/>
      <c r="EG405" s="227"/>
      <c r="EH405" s="227"/>
      <c r="EI405" s="227"/>
      <c r="EJ405" s="227"/>
      <c r="EK405" s="227"/>
      <c r="EL405" s="227"/>
      <c r="EM405" s="227"/>
      <c r="EN405" s="227"/>
      <c r="EO405" s="227"/>
      <c r="EP405" s="227"/>
      <c r="EQ405" s="227"/>
      <c r="ER405" s="227"/>
      <c r="ES405" s="227"/>
      <c r="ET405" s="227"/>
      <c r="EU405" s="227"/>
      <c r="EV405" s="227"/>
      <c r="EW405" s="227"/>
      <c r="EX405" s="227"/>
      <c r="EY405" s="227"/>
      <c r="EZ405" s="227"/>
      <c r="FA405" s="227"/>
      <c r="FB405" s="227"/>
      <c r="FC405" s="227"/>
      <c r="FD405" s="227"/>
      <c r="FE405" s="227"/>
      <c r="FF405" s="227"/>
      <c r="FG405" s="227"/>
      <c r="FH405" s="227"/>
      <c r="FI405" s="227"/>
      <c r="FJ405" s="227"/>
      <c r="FK405" s="227"/>
      <c r="FL405" s="227"/>
      <c r="FM405" s="227"/>
      <c r="FN405" s="227"/>
      <c r="FO405" s="227"/>
      <c r="FP405" s="227"/>
      <c r="FQ405" s="227"/>
      <c r="FR405" s="227"/>
      <c r="FS405" s="227"/>
      <c r="FT405" s="227"/>
      <c r="FU405" s="227"/>
      <c r="FV405" s="227"/>
      <c r="FW405" s="227"/>
      <c r="FX405" s="227"/>
      <c r="FY405" s="227"/>
      <c r="FZ405" s="227"/>
      <c r="GA405" s="227"/>
      <c r="GB405" s="227"/>
      <c r="GC405" s="227"/>
      <c r="GD405" s="227"/>
      <c r="GE405" s="227"/>
      <c r="GF405" s="227"/>
      <c r="GG405" s="227"/>
      <c r="GH405" s="227"/>
      <c r="GI405" s="227"/>
      <c r="GJ405" s="227"/>
      <c r="GK405" s="227"/>
      <c r="GL405" s="227"/>
      <c r="GM405" s="227"/>
      <c r="GN405" s="227"/>
      <c r="GO405" s="227"/>
      <c r="GP405" s="227"/>
      <c r="GQ405" s="227"/>
      <c r="GR405" s="227"/>
      <c r="GS405" s="227"/>
      <c r="GT405" s="227"/>
      <c r="GU405" s="227"/>
      <c r="GV405" s="227"/>
      <c r="GW405" s="227"/>
      <c r="GX405" s="227"/>
      <c r="GY405" s="227"/>
      <c r="GZ405" s="227"/>
      <c r="HA405" s="227"/>
      <c r="HB405" s="227"/>
      <c r="HC405" s="227"/>
      <c r="HD405" s="227"/>
      <c r="HE405" s="227"/>
      <c r="HF405" s="227"/>
      <c r="HG405" s="227"/>
      <c r="HH405" s="227"/>
      <c r="HI405" s="227"/>
      <c r="HJ405" s="227"/>
      <c r="HK405" s="227"/>
      <c r="HL405" s="227"/>
      <c r="HM405" s="227"/>
      <c r="HN405" s="227"/>
      <c r="HO405" s="227"/>
      <c r="HP405" s="227"/>
      <c r="HQ405" s="227"/>
      <c r="HR405" s="227"/>
      <c r="HS405" s="227"/>
      <c r="HT405" s="227"/>
      <c r="HU405" s="227"/>
      <c r="HV405" s="227"/>
      <c r="HW405" s="227"/>
      <c r="HX405" s="227"/>
      <c r="HY405" s="227"/>
      <c r="HZ405" s="227"/>
      <c r="IA405" s="227"/>
      <c r="IB405" s="227"/>
      <c r="IC405" s="227"/>
      <c r="ID405" s="227"/>
      <c r="IE405" s="227"/>
      <c r="IF405" s="227"/>
      <c r="IG405" s="227"/>
      <c r="IH405" s="227"/>
      <c r="II405" s="227"/>
      <c r="IJ405" s="227"/>
      <c r="IK405" s="227"/>
      <c r="IL405" s="227"/>
      <c r="IM405" s="227"/>
      <c r="IN405" s="227"/>
      <c r="IO405" s="227"/>
      <c r="IP405" s="227"/>
      <c r="IQ405" s="227"/>
      <c r="IR405" s="227"/>
      <c r="IS405" s="227"/>
      <c r="IT405" s="227"/>
      <c r="IU405" s="227"/>
      <c r="IV405" s="227"/>
      <c r="IW405" s="227"/>
      <c r="IX405" s="227"/>
      <c r="IY405" s="227"/>
      <c r="IZ405" s="227"/>
      <c r="JA405" s="227"/>
      <c r="JB405" s="227"/>
      <c r="JC405" s="227"/>
      <c r="JD405" s="227"/>
      <c r="JE405" s="227"/>
      <c r="JF405" s="227"/>
      <c r="JG405" s="227"/>
      <c r="JH405" s="227"/>
      <c r="JI405" s="227"/>
      <c r="JJ405" s="227"/>
      <c r="JK405" s="227"/>
      <c r="JL405" s="227"/>
      <c r="JM405" s="227"/>
      <c r="JN405" s="227"/>
      <c r="JO405" s="227"/>
      <c r="JP405" s="227"/>
      <c r="JQ405" s="227"/>
      <c r="JR405" s="227"/>
      <c r="JS405" s="227"/>
      <c r="JT405" s="227"/>
      <c r="JU405" s="227"/>
      <c r="JV405" s="227"/>
      <c r="JW405" s="227"/>
      <c r="JX405" s="227"/>
      <c r="JY405" s="227"/>
      <c r="JZ405" s="227"/>
      <c r="KA405" s="227"/>
      <c r="KB405" s="227"/>
      <c r="KC405" s="227"/>
      <c r="KD405" s="227"/>
      <c r="KE405" s="227"/>
      <c r="KF405" s="227"/>
      <c r="KG405" s="227"/>
      <c r="KH405" s="227"/>
      <c r="KI405" s="227"/>
      <c r="KJ405" s="227"/>
      <c r="KK405" s="227"/>
      <c r="KL405" s="227"/>
      <c r="KM405" s="227"/>
      <c r="KN405" s="227"/>
      <c r="KO405" s="227"/>
      <c r="KP405" s="227"/>
      <c r="KQ405" s="227"/>
      <c r="KR405" s="227"/>
      <c r="KS405" s="227"/>
      <c r="KT405" s="227"/>
      <c r="KU405" s="227"/>
      <c r="KV405" s="227"/>
      <c r="KW405" s="479"/>
    </row>
    <row r="406" spans="1:309" s="226" customFormat="1" ht="21" customHeight="1" thickBot="1">
      <c r="A406" s="109"/>
      <c r="B406" s="112">
        <v>400</v>
      </c>
      <c r="C406" s="116"/>
      <c r="D406" s="136" t="str">
        <f t="shared" si="37"/>
        <v/>
      </c>
      <c r="E406" s="138" t="str">
        <f t="shared" si="39"/>
        <v/>
      </c>
      <c r="F406" s="138" t="str">
        <f t="shared" si="40"/>
        <v/>
      </c>
      <c r="G406" s="138" t="str">
        <f t="shared" si="41"/>
        <v/>
      </c>
      <c r="H406" s="138" t="str">
        <f t="shared" si="38"/>
        <v/>
      </c>
      <c r="I406" s="228"/>
      <c r="J406" s="228"/>
      <c r="K406" s="228"/>
      <c r="L406" s="228"/>
      <c r="M406" s="228"/>
      <c r="N406" s="228"/>
      <c r="O406" s="228"/>
      <c r="P406" s="228"/>
      <c r="Q406" s="228"/>
      <c r="R406" s="228"/>
      <c r="S406" s="228"/>
      <c r="T406" s="228"/>
      <c r="U406" s="228"/>
      <c r="V406" s="228"/>
      <c r="W406" s="228"/>
      <c r="X406" s="228"/>
      <c r="Y406" s="228"/>
      <c r="Z406" s="228"/>
      <c r="AA406" s="228"/>
      <c r="AB406" s="228"/>
      <c r="AC406" s="228"/>
      <c r="AD406" s="228"/>
      <c r="AE406" s="228"/>
      <c r="AF406" s="228"/>
      <c r="AG406" s="228"/>
      <c r="AH406" s="228"/>
      <c r="AI406" s="228"/>
      <c r="AJ406" s="228"/>
      <c r="AK406" s="228"/>
      <c r="AL406" s="228"/>
      <c r="AM406" s="228"/>
      <c r="AN406" s="228"/>
      <c r="AO406" s="228"/>
      <c r="AP406" s="228"/>
      <c r="AQ406" s="228"/>
      <c r="AR406" s="228"/>
      <c r="AS406" s="228"/>
      <c r="AT406" s="228"/>
      <c r="AU406" s="228"/>
      <c r="AV406" s="228"/>
      <c r="AW406" s="228"/>
      <c r="AX406" s="228"/>
      <c r="AY406" s="228"/>
      <c r="AZ406" s="228"/>
      <c r="BA406" s="228"/>
      <c r="BB406" s="228"/>
      <c r="BC406" s="228"/>
      <c r="BD406" s="228"/>
      <c r="BE406" s="228"/>
      <c r="BF406" s="228"/>
      <c r="BG406" s="228"/>
      <c r="BH406" s="228"/>
      <c r="BI406" s="228"/>
      <c r="BJ406" s="228"/>
      <c r="BK406" s="228"/>
      <c r="BL406" s="228"/>
      <c r="BM406" s="228"/>
      <c r="BN406" s="228"/>
      <c r="BO406" s="228"/>
      <c r="BP406" s="228"/>
      <c r="BQ406" s="228"/>
      <c r="BR406" s="228"/>
      <c r="BS406" s="228"/>
      <c r="BT406" s="228"/>
      <c r="BU406" s="228"/>
      <c r="BV406" s="228"/>
      <c r="BW406" s="228"/>
      <c r="BX406" s="228"/>
      <c r="BY406" s="228"/>
      <c r="BZ406" s="228"/>
      <c r="CA406" s="228"/>
      <c r="CB406" s="228"/>
      <c r="CC406" s="228"/>
      <c r="CD406" s="228"/>
      <c r="CE406" s="228"/>
      <c r="CF406" s="228"/>
      <c r="CG406" s="228"/>
      <c r="CH406" s="228"/>
      <c r="CI406" s="228"/>
      <c r="CJ406" s="228"/>
      <c r="CK406" s="228"/>
      <c r="CL406" s="228"/>
      <c r="CM406" s="228"/>
      <c r="CN406" s="228"/>
      <c r="CO406" s="228"/>
      <c r="CP406" s="228"/>
      <c r="CQ406" s="228"/>
      <c r="CR406" s="228"/>
      <c r="CS406" s="228"/>
      <c r="CT406" s="228"/>
      <c r="CU406" s="228"/>
      <c r="CV406" s="228"/>
      <c r="CW406" s="228"/>
      <c r="CX406" s="228"/>
      <c r="CY406" s="228"/>
      <c r="CZ406" s="228"/>
      <c r="DA406" s="228"/>
      <c r="DB406" s="228"/>
      <c r="DC406" s="228"/>
      <c r="DD406" s="228"/>
      <c r="DE406" s="228"/>
      <c r="DF406" s="228"/>
      <c r="DG406" s="228"/>
      <c r="DH406" s="228"/>
      <c r="DI406" s="228"/>
      <c r="DJ406" s="228"/>
      <c r="DK406" s="228"/>
      <c r="DL406" s="228"/>
      <c r="DM406" s="228"/>
      <c r="DN406" s="228"/>
      <c r="DO406" s="228"/>
      <c r="DP406" s="228"/>
      <c r="DQ406" s="228"/>
      <c r="DR406" s="228"/>
      <c r="DS406" s="228"/>
      <c r="DT406" s="228"/>
      <c r="DU406" s="228"/>
      <c r="DV406" s="228"/>
      <c r="DW406" s="228"/>
      <c r="DX406" s="228"/>
      <c r="DY406" s="228"/>
      <c r="DZ406" s="228"/>
      <c r="EA406" s="228"/>
      <c r="EB406" s="228"/>
      <c r="EC406" s="228"/>
      <c r="ED406" s="228"/>
      <c r="EE406" s="228"/>
      <c r="EF406" s="228"/>
      <c r="EG406" s="228"/>
      <c r="EH406" s="228"/>
      <c r="EI406" s="228"/>
      <c r="EJ406" s="228"/>
      <c r="EK406" s="228"/>
      <c r="EL406" s="228"/>
      <c r="EM406" s="228"/>
      <c r="EN406" s="228"/>
      <c r="EO406" s="228"/>
      <c r="EP406" s="228"/>
      <c r="EQ406" s="228"/>
      <c r="ER406" s="228"/>
      <c r="ES406" s="228"/>
      <c r="ET406" s="228"/>
      <c r="EU406" s="228"/>
      <c r="EV406" s="228"/>
      <c r="EW406" s="228"/>
      <c r="EX406" s="228"/>
      <c r="EY406" s="228"/>
      <c r="EZ406" s="228"/>
      <c r="FA406" s="228"/>
      <c r="FB406" s="228"/>
      <c r="FC406" s="228"/>
      <c r="FD406" s="228"/>
      <c r="FE406" s="228"/>
      <c r="FF406" s="228"/>
      <c r="FG406" s="228"/>
      <c r="FH406" s="228"/>
      <c r="FI406" s="228"/>
      <c r="FJ406" s="228"/>
      <c r="FK406" s="228"/>
      <c r="FL406" s="228"/>
      <c r="FM406" s="228"/>
      <c r="FN406" s="228"/>
      <c r="FO406" s="228"/>
      <c r="FP406" s="228"/>
      <c r="FQ406" s="228"/>
      <c r="FR406" s="228"/>
      <c r="FS406" s="228"/>
      <c r="FT406" s="228"/>
      <c r="FU406" s="228"/>
      <c r="FV406" s="228"/>
      <c r="FW406" s="228"/>
      <c r="FX406" s="228"/>
      <c r="FY406" s="228"/>
      <c r="FZ406" s="228"/>
      <c r="GA406" s="228"/>
      <c r="GB406" s="228"/>
      <c r="GC406" s="228"/>
      <c r="GD406" s="228"/>
      <c r="GE406" s="228"/>
      <c r="GF406" s="228"/>
      <c r="GG406" s="228"/>
      <c r="GH406" s="228"/>
      <c r="GI406" s="228"/>
      <c r="GJ406" s="228"/>
      <c r="GK406" s="228"/>
      <c r="GL406" s="228"/>
      <c r="GM406" s="228"/>
      <c r="GN406" s="228"/>
      <c r="GO406" s="228"/>
      <c r="GP406" s="228"/>
      <c r="GQ406" s="228"/>
      <c r="GR406" s="228"/>
      <c r="GS406" s="228"/>
      <c r="GT406" s="228"/>
      <c r="GU406" s="228"/>
      <c r="GV406" s="228"/>
      <c r="GW406" s="228"/>
      <c r="GX406" s="228"/>
      <c r="GY406" s="228"/>
      <c r="GZ406" s="228"/>
      <c r="HA406" s="228"/>
      <c r="HB406" s="228"/>
      <c r="HC406" s="228"/>
      <c r="HD406" s="228"/>
      <c r="HE406" s="228"/>
      <c r="HF406" s="228"/>
      <c r="HG406" s="228"/>
      <c r="HH406" s="228"/>
      <c r="HI406" s="228"/>
      <c r="HJ406" s="228"/>
      <c r="HK406" s="228"/>
      <c r="HL406" s="228"/>
      <c r="HM406" s="228"/>
      <c r="HN406" s="228"/>
      <c r="HO406" s="228"/>
      <c r="HP406" s="228"/>
      <c r="HQ406" s="228"/>
      <c r="HR406" s="228"/>
      <c r="HS406" s="228"/>
      <c r="HT406" s="228"/>
      <c r="HU406" s="228"/>
      <c r="HV406" s="228"/>
      <c r="HW406" s="228"/>
      <c r="HX406" s="228"/>
      <c r="HY406" s="228"/>
      <c r="HZ406" s="228"/>
      <c r="IA406" s="228"/>
      <c r="IB406" s="228"/>
      <c r="IC406" s="228"/>
      <c r="ID406" s="228"/>
      <c r="IE406" s="228"/>
      <c r="IF406" s="228"/>
      <c r="IG406" s="228"/>
      <c r="IH406" s="228"/>
      <c r="II406" s="228"/>
      <c r="IJ406" s="228"/>
      <c r="IK406" s="228"/>
      <c r="IL406" s="228"/>
      <c r="IM406" s="228"/>
      <c r="IN406" s="228"/>
      <c r="IO406" s="228"/>
      <c r="IP406" s="228"/>
      <c r="IQ406" s="228"/>
      <c r="IR406" s="228"/>
      <c r="IS406" s="228"/>
      <c r="IT406" s="228"/>
      <c r="IU406" s="228"/>
      <c r="IV406" s="228"/>
      <c r="IW406" s="228"/>
      <c r="IX406" s="228"/>
      <c r="IY406" s="228"/>
      <c r="IZ406" s="228"/>
      <c r="JA406" s="228"/>
      <c r="JB406" s="228"/>
      <c r="JC406" s="228"/>
      <c r="JD406" s="228"/>
      <c r="JE406" s="228"/>
      <c r="JF406" s="228"/>
      <c r="JG406" s="228"/>
      <c r="JH406" s="228"/>
      <c r="JI406" s="228"/>
      <c r="JJ406" s="228"/>
      <c r="JK406" s="228"/>
      <c r="JL406" s="228"/>
      <c r="JM406" s="228"/>
      <c r="JN406" s="228"/>
      <c r="JO406" s="228"/>
      <c r="JP406" s="228"/>
      <c r="JQ406" s="228"/>
      <c r="JR406" s="228"/>
      <c r="JS406" s="228"/>
      <c r="JT406" s="228"/>
      <c r="JU406" s="228"/>
      <c r="JV406" s="228"/>
      <c r="JW406" s="228"/>
      <c r="JX406" s="228"/>
      <c r="JY406" s="228"/>
      <c r="JZ406" s="228"/>
      <c r="KA406" s="228"/>
      <c r="KB406" s="228"/>
      <c r="KC406" s="228"/>
      <c r="KD406" s="228"/>
      <c r="KE406" s="228"/>
      <c r="KF406" s="228"/>
      <c r="KG406" s="228"/>
      <c r="KH406" s="228"/>
      <c r="KI406" s="228"/>
      <c r="KJ406" s="228"/>
      <c r="KK406" s="228"/>
      <c r="KL406" s="228"/>
      <c r="KM406" s="228"/>
      <c r="KN406" s="228"/>
      <c r="KO406" s="228"/>
      <c r="KP406" s="228"/>
      <c r="KQ406" s="228"/>
      <c r="KR406" s="228"/>
      <c r="KS406" s="228"/>
      <c r="KT406" s="228"/>
      <c r="KU406" s="228"/>
      <c r="KV406" s="228"/>
      <c r="KW406" s="479"/>
    </row>
    <row r="407" spans="1:309" s="226" customFormat="1" ht="21" customHeight="1">
      <c r="A407" s="109"/>
      <c r="B407" s="112">
        <v>401</v>
      </c>
      <c r="C407" s="53"/>
      <c r="D407" s="132" t="str">
        <f t="shared" si="37"/>
        <v/>
      </c>
      <c r="E407" s="132" t="str">
        <f t="shared" si="39"/>
        <v/>
      </c>
      <c r="F407" s="132" t="str">
        <f t="shared" si="40"/>
        <v/>
      </c>
      <c r="G407" s="132" t="str">
        <f t="shared" si="41"/>
        <v/>
      </c>
      <c r="H407" s="213" t="str">
        <f t="shared" si="38"/>
        <v/>
      </c>
      <c r="I407" s="227"/>
      <c r="J407" s="227"/>
      <c r="K407" s="227"/>
      <c r="L407" s="227"/>
      <c r="M407" s="227"/>
      <c r="N407" s="227"/>
      <c r="O407" s="227"/>
      <c r="P407" s="227"/>
      <c r="Q407" s="227"/>
      <c r="R407" s="227"/>
      <c r="S407" s="227"/>
      <c r="T407" s="227"/>
      <c r="U407" s="227"/>
      <c r="V407" s="227"/>
      <c r="W407" s="227"/>
      <c r="X407" s="227"/>
      <c r="Y407" s="227"/>
      <c r="Z407" s="227"/>
      <c r="AA407" s="227"/>
      <c r="AB407" s="227"/>
      <c r="AC407" s="227"/>
      <c r="AD407" s="227"/>
      <c r="AE407" s="227"/>
      <c r="AF407" s="227"/>
      <c r="AG407" s="227"/>
      <c r="AH407" s="227"/>
      <c r="AI407" s="227"/>
      <c r="AJ407" s="227"/>
      <c r="AK407" s="227"/>
      <c r="AL407" s="227"/>
      <c r="AM407" s="227"/>
      <c r="AN407" s="227"/>
      <c r="AO407" s="227"/>
      <c r="AP407" s="227"/>
      <c r="AQ407" s="227"/>
      <c r="AR407" s="227"/>
      <c r="AS407" s="227"/>
      <c r="AT407" s="227"/>
      <c r="AU407" s="227"/>
      <c r="AV407" s="227"/>
      <c r="AW407" s="227"/>
      <c r="AX407" s="227"/>
      <c r="AY407" s="227"/>
      <c r="AZ407" s="227"/>
      <c r="BA407" s="227"/>
      <c r="BB407" s="227"/>
      <c r="BC407" s="227"/>
      <c r="BD407" s="227"/>
      <c r="BE407" s="227"/>
      <c r="BF407" s="227"/>
      <c r="BG407" s="227"/>
      <c r="BH407" s="227"/>
      <c r="BI407" s="227"/>
      <c r="BJ407" s="227"/>
      <c r="BK407" s="227"/>
      <c r="BL407" s="227"/>
      <c r="BM407" s="227"/>
      <c r="BN407" s="227"/>
      <c r="BO407" s="227"/>
      <c r="BP407" s="227"/>
      <c r="BQ407" s="227"/>
      <c r="BR407" s="227"/>
      <c r="BS407" s="227"/>
      <c r="BT407" s="227"/>
      <c r="BU407" s="227"/>
      <c r="BV407" s="227"/>
      <c r="BW407" s="227"/>
      <c r="BX407" s="227"/>
      <c r="BY407" s="227"/>
      <c r="BZ407" s="227"/>
      <c r="CA407" s="227"/>
      <c r="CB407" s="227"/>
      <c r="CC407" s="227"/>
      <c r="CD407" s="227"/>
      <c r="CE407" s="227"/>
      <c r="CF407" s="227"/>
      <c r="CG407" s="227"/>
      <c r="CH407" s="227"/>
      <c r="CI407" s="227"/>
      <c r="CJ407" s="227"/>
      <c r="CK407" s="227"/>
      <c r="CL407" s="227"/>
      <c r="CM407" s="227"/>
      <c r="CN407" s="227"/>
      <c r="CO407" s="227"/>
      <c r="CP407" s="227"/>
      <c r="CQ407" s="227"/>
      <c r="CR407" s="227"/>
      <c r="CS407" s="227"/>
      <c r="CT407" s="227"/>
      <c r="CU407" s="227"/>
      <c r="CV407" s="227"/>
      <c r="CW407" s="227"/>
      <c r="CX407" s="227"/>
      <c r="CY407" s="227"/>
      <c r="CZ407" s="227"/>
      <c r="DA407" s="227"/>
      <c r="DB407" s="227"/>
      <c r="DC407" s="227"/>
      <c r="DD407" s="227"/>
      <c r="DE407" s="227"/>
      <c r="DF407" s="227"/>
      <c r="DG407" s="227"/>
      <c r="DH407" s="227"/>
      <c r="DI407" s="227"/>
      <c r="DJ407" s="227"/>
      <c r="DK407" s="227"/>
      <c r="DL407" s="227"/>
      <c r="DM407" s="227"/>
      <c r="DN407" s="227"/>
      <c r="DO407" s="227"/>
      <c r="DP407" s="227"/>
      <c r="DQ407" s="227"/>
      <c r="DR407" s="227"/>
      <c r="DS407" s="227"/>
      <c r="DT407" s="227"/>
      <c r="DU407" s="227"/>
      <c r="DV407" s="227"/>
      <c r="DW407" s="227"/>
      <c r="DX407" s="227"/>
      <c r="DY407" s="227"/>
      <c r="DZ407" s="227"/>
      <c r="EA407" s="227"/>
      <c r="EB407" s="227"/>
      <c r="EC407" s="227"/>
      <c r="ED407" s="227"/>
      <c r="EE407" s="227"/>
      <c r="EF407" s="227"/>
      <c r="EG407" s="227"/>
      <c r="EH407" s="227"/>
      <c r="EI407" s="227"/>
      <c r="EJ407" s="227"/>
      <c r="EK407" s="227"/>
      <c r="EL407" s="227"/>
      <c r="EM407" s="227"/>
      <c r="EN407" s="227"/>
      <c r="EO407" s="227"/>
      <c r="EP407" s="227"/>
      <c r="EQ407" s="227"/>
      <c r="ER407" s="227"/>
      <c r="ES407" s="227"/>
      <c r="ET407" s="227"/>
      <c r="EU407" s="227"/>
      <c r="EV407" s="227"/>
      <c r="EW407" s="227"/>
      <c r="EX407" s="227"/>
      <c r="EY407" s="227"/>
      <c r="EZ407" s="227"/>
      <c r="FA407" s="227"/>
      <c r="FB407" s="227"/>
      <c r="FC407" s="227"/>
      <c r="FD407" s="227"/>
      <c r="FE407" s="227"/>
      <c r="FF407" s="227"/>
      <c r="FG407" s="227"/>
      <c r="FH407" s="227"/>
      <c r="FI407" s="227"/>
      <c r="FJ407" s="227"/>
      <c r="FK407" s="227"/>
      <c r="FL407" s="227"/>
      <c r="FM407" s="227"/>
      <c r="FN407" s="227"/>
      <c r="FO407" s="227"/>
      <c r="FP407" s="227"/>
      <c r="FQ407" s="227"/>
      <c r="FR407" s="227"/>
      <c r="FS407" s="227"/>
      <c r="FT407" s="227"/>
      <c r="FU407" s="227"/>
      <c r="FV407" s="227"/>
      <c r="FW407" s="227"/>
      <c r="FX407" s="227"/>
      <c r="FY407" s="227"/>
      <c r="FZ407" s="227"/>
      <c r="GA407" s="227"/>
      <c r="GB407" s="227"/>
      <c r="GC407" s="227"/>
      <c r="GD407" s="227"/>
      <c r="GE407" s="227"/>
      <c r="GF407" s="227"/>
      <c r="GG407" s="227"/>
      <c r="GH407" s="227"/>
      <c r="GI407" s="227"/>
      <c r="GJ407" s="227"/>
      <c r="GK407" s="227"/>
      <c r="GL407" s="227"/>
      <c r="GM407" s="227"/>
      <c r="GN407" s="227"/>
      <c r="GO407" s="227"/>
      <c r="GP407" s="227"/>
      <c r="GQ407" s="227"/>
      <c r="GR407" s="227"/>
      <c r="GS407" s="227"/>
      <c r="GT407" s="227"/>
      <c r="GU407" s="227"/>
      <c r="GV407" s="227"/>
      <c r="GW407" s="227"/>
      <c r="GX407" s="227"/>
      <c r="GY407" s="227"/>
      <c r="GZ407" s="227"/>
      <c r="HA407" s="227"/>
      <c r="HB407" s="227"/>
      <c r="HC407" s="227"/>
      <c r="HD407" s="227"/>
      <c r="HE407" s="227"/>
      <c r="HF407" s="227"/>
      <c r="HG407" s="227"/>
      <c r="HH407" s="227"/>
      <c r="HI407" s="227"/>
      <c r="HJ407" s="227"/>
      <c r="HK407" s="227"/>
      <c r="HL407" s="227"/>
      <c r="HM407" s="227"/>
      <c r="HN407" s="227"/>
      <c r="HO407" s="227"/>
      <c r="HP407" s="227"/>
      <c r="HQ407" s="227"/>
      <c r="HR407" s="227"/>
      <c r="HS407" s="227"/>
      <c r="HT407" s="227"/>
      <c r="HU407" s="227"/>
      <c r="HV407" s="227"/>
      <c r="HW407" s="227"/>
      <c r="HX407" s="227"/>
      <c r="HY407" s="227"/>
      <c r="HZ407" s="227"/>
      <c r="IA407" s="227"/>
      <c r="IB407" s="227"/>
      <c r="IC407" s="227"/>
      <c r="ID407" s="227"/>
      <c r="IE407" s="227"/>
      <c r="IF407" s="227"/>
      <c r="IG407" s="227"/>
      <c r="IH407" s="227"/>
      <c r="II407" s="227"/>
      <c r="IJ407" s="227"/>
      <c r="IK407" s="227"/>
      <c r="IL407" s="227"/>
      <c r="IM407" s="227"/>
      <c r="IN407" s="227"/>
      <c r="IO407" s="227"/>
      <c r="IP407" s="227"/>
      <c r="IQ407" s="227"/>
      <c r="IR407" s="227"/>
      <c r="IS407" s="227"/>
      <c r="IT407" s="227"/>
      <c r="IU407" s="227"/>
      <c r="IV407" s="227"/>
      <c r="IW407" s="227"/>
      <c r="IX407" s="227"/>
      <c r="IY407" s="227"/>
      <c r="IZ407" s="227"/>
      <c r="JA407" s="227"/>
      <c r="JB407" s="227"/>
      <c r="JC407" s="227"/>
      <c r="JD407" s="227"/>
      <c r="JE407" s="227"/>
      <c r="JF407" s="227"/>
      <c r="JG407" s="227"/>
      <c r="JH407" s="227"/>
      <c r="JI407" s="227"/>
      <c r="JJ407" s="227"/>
      <c r="JK407" s="227"/>
      <c r="JL407" s="227"/>
      <c r="JM407" s="227"/>
      <c r="JN407" s="227"/>
      <c r="JO407" s="227"/>
      <c r="JP407" s="227"/>
      <c r="JQ407" s="227"/>
      <c r="JR407" s="227"/>
      <c r="JS407" s="227"/>
      <c r="JT407" s="227"/>
      <c r="JU407" s="227"/>
      <c r="JV407" s="227"/>
      <c r="JW407" s="227"/>
      <c r="JX407" s="227"/>
      <c r="JY407" s="227"/>
      <c r="JZ407" s="227"/>
      <c r="KA407" s="227"/>
      <c r="KB407" s="227"/>
      <c r="KC407" s="227"/>
      <c r="KD407" s="227"/>
      <c r="KE407" s="227"/>
      <c r="KF407" s="227"/>
      <c r="KG407" s="227"/>
      <c r="KH407" s="227"/>
      <c r="KI407" s="227"/>
      <c r="KJ407" s="227"/>
      <c r="KK407" s="227"/>
      <c r="KL407" s="227"/>
      <c r="KM407" s="227"/>
      <c r="KN407" s="227"/>
      <c r="KO407" s="227"/>
      <c r="KP407" s="227"/>
      <c r="KQ407" s="227"/>
      <c r="KR407" s="227"/>
      <c r="KS407" s="227"/>
      <c r="KT407" s="227"/>
      <c r="KU407" s="227"/>
      <c r="KV407" s="227"/>
      <c r="KW407" s="479"/>
    </row>
    <row r="408" spans="1:309" s="226" customFormat="1" ht="21" customHeight="1" thickBot="1">
      <c r="A408" s="109"/>
      <c r="B408" s="112">
        <v>402</v>
      </c>
      <c r="C408" s="116"/>
      <c r="D408" s="136" t="str">
        <f t="shared" si="37"/>
        <v/>
      </c>
      <c r="E408" s="138" t="str">
        <f t="shared" si="39"/>
        <v/>
      </c>
      <c r="F408" s="138" t="str">
        <f t="shared" si="40"/>
        <v/>
      </c>
      <c r="G408" s="138" t="str">
        <f t="shared" si="41"/>
        <v/>
      </c>
      <c r="H408" s="138" t="str">
        <f t="shared" si="38"/>
        <v/>
      </c>
      <c r="I408" s="228"/>
      <c r="J408" s="228"/>
      <c r="K408" s="228"/>
      <c r="L408" s="228"/>
      <c r="M408" s="228"/>
      <c r="N408" s="228"/>
      <c r="O408" s="228"/>
      <c r="P408" s="228"/>
      <c r="Q408" s="228"/>
      <c r="R408" s="228"/>
      <c r="S408" s="228"/>
      <c r="T408" s="228"/>
      <c r="U408" s="228"/>
      <c r="V408" s="228"/>
      <c r="W408" s="228"/>
      <c r="X408" s="228"/>
      <c r="Y408" s="228"/>
      <c r="Z408" s="228"/>
      <c r="AA408" s="228"/>
      <c r="AB408" s="228"/>
      <c r="AC408" s="228"/>
      <c r="AD408" s="228"/>
      <c r="AE408" s="228"/>
      <c r="AF408" s="228"/>
      <c r="AG408" s="228"/>
      <c r="AH408" s="228"/>
      <c r="AI408" s="228"/>
      <c r="AJ408" s="228"/>
      <c r="AK408" s="228"/>
      <c r="AL408" s="228"/>
      <c r="AM408" s="228"/>
      <c r="AN408" s="228"/>
      <c r="AO408" s="228"/>
      <c r="AP408" s="228"/>
      <c r="AQ408" s="228"/>
      <c r="AR408" s="228"/>
      <c r="AS408" s="228"/>
      <c r="AT408" s="228"/>
      <c r="AU408" s="228"/>
      <c r="AV408" s="228"/>
      <c r="AW408" s="228"/>
      <c r="AX408" s="228"/>
      <c r="AY408" s="228"/>
      <c r="AZ408" s="228"/>
      <c r="BA408" s="228"/>
      <c r="BB408" s="228"/>
      <c r="BC408" s="228"/>
      <c r="BD408" s="228"/>
      <c r="BE408" s="228"/>
      <c r="BF408" s="228"/>
      <c r="BG408" s="228"/>
      <c r="BH408" s="228"/>
      <c r="BI408" s="228"/>
      <c r="BJ408" s="228"/>
      <c r="BK408" s="228"/>
      <c r="BL408" s="228"/>
      <c r="BM408" s="228"/>
      <c r="BN408" s="228"/>
      <c r="BO408" s="228"/>
      <c r="BP408" s="228"/>
      <c r="BQ408" s="228"/>
      <c r="BR408" s="228"/>
      <c r="BS408" s="228"/>
      <c r="BT408" s="228"/>
      <c r="BU408" s="228"/>
      <c r="BV408" s="228"/>
      <c r="BW408" s="228"/>
      <c r="BX408" s="228"/>
      <c r="BY408" s="228"/>
      <c r="BZ408" s="228"/>
      <c r="CA408" s="228"/>
      <c r="CB408" s="228"/>
      <c r="CC408" s="228"/>
      <c r="CD408" s="228"/>
      <c r="CE408" s="228"/>
      <c r="CF408" s="228"/>
      <c r="CG408" s="228"/>
      <c r="CH408" s="228"/>
      <c r="CI408" s="228"/>
      <c r="CJ408" s="228"/>
      <c r="CK408" s="228"/>
      <c r="CL408" s="228"/>
      <c r="CM408" s="228"/>
      <c r="CN408" s="228"/>
      <c r="CO408" s="228"/>
      <c r="CP408" s="228"/>
      <c r="CQ408" s="228"/>
      <c r="CR408" s="228"/>
      <c r="CS408" s="228"/>
      <c r="CT408" s="228"/>
      <c r="CU408" s="228"/>
      <c r="CV408" s="228"/>
      <c r="CW408" s="228"/>
      <c r="CX408" s="228"/>
      <c r="CY408" s="228"/>
      <c r="CZ408" s="228"/>
      <c r="DA408" s="228"/>
      <c r="DB408" s="228"/>
      <c r="DC408" s="228"/>
      <c r="DD408" s="228"/>
      <c r="DE408" s="228"/>
      <c r="DF408" s="228"/>
      <c r="DG408" s="228"/>
      <c r="DH408" s="228"/>
      <c r="DI408" s="228"/>
      <c r="DJ408" s="228"/>
      <c r="DK408" s="228"/>
      <c r="DL408" s="228"/>
      <c r="DM408" s="228"/>
      <c r="DN408" s="228"/>
      <c r="DO408" s="228"/>
      <c r="DP408" s="228"/>
      <c r="DQ408" s="228"/>
      <c r="DR408" s="228"/>
      <c r="DS408" s="228"/>
      <c r="DT408" s="228"/>
      <c r="DU408" s="228"/>
      <c r="DV408" s="228"/>
      <c r="DW408" s="228"/>
      <c r="DX408" s="228"/>
      <c r="DY408" s="228"/>
      <c r="DZ408" s="228"/>
      <c r="EA408" s="228"/>
      <c r="EB408" s="228"/>
      <c r="EC408" s="228"/>
      <c r="ED408" s="228"/>
      <c r="EE408" s="228"/>
      <c r="EF408" s="228"/>
      <c r="EG408" s="228"/>
      <c r="EH408" s="228"/>
      <c r="EI408" s="228"/>
      <c r="EJ408" s="228"/>
      <c r="EK408" s="228"/>
      <c r="EL408" s="228"/>
      <c r="EM408" s="228"/>
      <c r="EN408" s="228"/>
      <c r="EO408" s="228"/>
      <c r="EP408" s="228"/>
      <c r="EQ408" s="228"/>
      <c r="ER408" s="228"/>
      <c r="ES408" s="228"/>
      <c r="ET408" s="228"/>
      <c r="EU408" s="228"/>
      <c r="EV408" s="228"/>
      <c r="EW408" s="228"/>
      <c r="EX408" s="228"/>
      <c r="EY408" s="228"/>
      <c r="EZ408" s="228"/>
      <c r="FA408" s="228"/>
      <c r="FB408" s="228"/>
      <c r="FC408" s="228"/>
      <c r="FD408" s="228"/>
      <c r="FE408" s="228"/>
      <c r="FF408" s="228"/>
      <c r="FG408" s="228"/>
      <c r="FH408" s="228"/>
      <c r="FI408" s="228"/>
      <c r="FJ408" s="228"/>
      <c r="FK408" s="228"/>
      <c r="FL408" s="228"/>
      <c r="FM408" s="228"/>
      <c r="FN408" s="228"/>
      <c r="FO408" s="228"/>
      <c r="FP408" s="228"/>
      <c r="FQ408" s="228"/>
      <c r="FR408" s="228"/>
      <c r="FS408" s="228"/>
      <c r="FT408" s="228"/>
      <c r="FU408" s="228"/>
      <c r="FV408" s="228"/>
      <c r="FW408" s="228"/>
      <c r="FX408" s="228"/>
      <c r="FY408" s="228"/>
      <c r="FZ408" s="228"/>
      <c r="GA408" s="228"/>
      <c r="GB408" s="228"/>
      <c r="GC408" s="228"/>
      <c r="GD408" s="228"/>
      <c r="GE408" s="228"/>
      <c r="GF408" s="228"/>
      <c r="GG408" s="228"/>
      <c r="GH408" s="228"/>
      <c r="GI408" s="228"/>
      <c r="GJ408" s="228"/>
      <c r="GK408" s="228"/>
      <c r="GL408" s="228"/>
      <c r="GM408" s="228"/>
      <c r="GN408" s="228"/>
      <c r="GO408" s="228"/>
      <c r="GP408" s="228"/>
      <c r="GQ408" s="228"/>
      <c r="GR408" s="228"/>
      <c r="GS408" s="228"/>
      <c r="GT408" s="228"/>
      <c r="GU408" s="228"/>
      <c r="GV408" s="228"/>
      <c r="GW408" s="228"/>
      <c r="GX408" s="228"/>
      <c r="GY408" s="228"/>
      <c r="GZ408" s="228"/>
      <c r="HA408" s="228"/>
      <c r="HB408" s="228"/>
      <c r="HC408" s="228"/>
      <c r="HD408" s="228"/>
      <c r="HE408" s="228"/>
      <c r="HF408" s="228"/>
      <c r="HG408" s="228"/>
      <c r="HH408" s="228"/>
      <c r="HI408" s="228"/>
      <c r="HJ408" s="228"/>
      <c r="HK408" s="228"/>
      <c r="HL408" s="228"/>
      <c r="HM408" s="228"/>
      <c r="HN408" s="228"/>
      <c r="HO408" s="228"/>
      <c r="HP408" s="228"/>
      <c r="HQ408" s="228"/>
      <c r="HR408" s="228"/>
      <c r="HS408" s="228"/>
      <c r="HT408" s="228"/>
      <c r="HU408" s="228"/>
      <c r="HV408" s="228"/>
      <c r="HW408" s="228"/>
      <c r="HX408" s="228"/>
      <c r="HY408" s="228"/>
      <c r="HZ408" s="228"/>
      <c r="IA408" s="228"/>
      <c r="IB408" s="228"/>
      <c r="IC408" s="228"/>
      <c r="ID408" s="228"/>
      <c r="IE408" s="228"/>
      <c r="IF408" s="228"/>
      <c r="IG408" s="228"/>
      <c r="IH408" s="228"/>
      <c r="II408" s="228"/>
      <c r="IJ408" s="228"/>
      <c r="IK408" s="228"/>
      <c r="IL408" s="228"/>
      <c r="IM408" s="228"/>
      <c r="IN408" s="228"/>
      <c r="IO408" s="228"/>
      <c r="IP408" s="228"/>
      <c r="IQ408" s="228"/>
      <c r="IR408" s="228"/>
      <c r="IS408" s="228"/>
      <c r="IT408" s="228"/>
      <c r="IU408" s="228"/>
      <c r="IV408" s="228"/>
      <c r="IW408" s="228"/>
      <c r="IX408" s="228"/>
      <c r="IY408" s="228"/>
      <c r="IZ408" s="228"/>
      <c r="JA408" s="228"/>
      <c r="JB408" s="228"/>
      <c r="JC408" s="228"/>
      <c r="JD408" s="228"/>
      <c r="JE408" s="228"/>
      <c r="JF408" s="228"/>
      <c r="JG408" s="228"/>
      <c r="JH408" s="228"/>
      <c r="JI408" s="228"/>
      <c r="JJ408" s="228"/>
      <c r="JK408" s="228"/>
      <c r="JL408" s="228"/>
      <c r="JM408" s="228"/>
      <c r="JN408" s="228"/>
      <c r="JO408" s="228"/>
      <c r="JP408" s="228"/>
      <c r="JQ408" s="228"/>
      <c r="JR408" s="228"/>
      <c r="JS408" s="228"/>
      <c r="JT408" s="228"/>
      <c r="JU408" s="228"/>
      <c r="JV408" s="228"/>
      <c r="JW408" s="228"/>
      <c r="JX408" s="228"/>
      <c r="JY408" s="228"/>
      <c r="JZ408" s="228"/>
      <c r="KA408" s="228"/>
      <c r="KB408" s="228"/>
      <c r="KC408" s="228"/>
      <c r="KD408" s="228"/>
      <c r="KE408" s="228"/>
      <c r="KF408" s="228"/>
      <c r="KG408" s="228"/>
      <c r="KH408" s="228"/>
      <c r="KI408" s="228"/>
      <c r="KJ408" s="228"/>
      <c r="KK408" s="228"/>
      <c r="KL408" s="228"/>
      <c r="KM408" s="228"/>
      <c r="KN408" s="228"/>
      <c r="KO408" s="228"/>
      <c r="KP408" s="228"/>
      <c r="KQ408" s="228"/>
      <c r="KR408" s="228"/>
      <c r="KS408" s="228"/>
      <c r="KT408" s="228"/>
      <c r="KU408" s="228"/>
      <c r="KV408" s="228"/>
      <c r="KW408" s="479"/>
    </row>
    <row r="409" spans="1:309" s="226" customFormat="1" ht="21" customHeight="1">
      <c r="A409" s="109"/>
      <c r="B409" s="112">
        <v>403</v>
      </c>
      <c r="C409" s="53"/>
      <c r="D409" s="132" t="str">
        <f t="shared" si="37"/>
        <v/>
      </c>
      <c r="E409" s="132" t="str">
        <f t="shared" si="39"/>
        <v/>
      </c>
      <c r="F409" s="132" t="str">
        <f t="shared" si="40"/>
        <v/>
      </c>
      <c r="G409" s="132" t="str">
        <f t="shared" si="41"/>
        <v/>
      </c>
      <c r="H409" s="213" t="str">
        <f t="shared" si="38"/>
        <v/>
      </c>
      <c r="I409" s="227"/>
      <c r="J409" s="227"/>
      <c r="K409" s="227"/>
      <c r="L409" s="227"/>
      <c r="M409" s="227"/>
      <c r="N409" s="227"/>
      <c r="O409" s="227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/>
      <c r="Z409" s="227"/>
      <c r="AA409" s="227"/>
      <c r="AB409" s="227"/>
      <c r="AC409" s="227"/>
      <c r="AD409" s="227"/>
      <c r="AE409" s="227"/>
      <c r="AF409" s="227"/>
      <c r="AG409" s="227"/>
      <c r="AH409" s="227"/>
      <c r="AI409" s="227"/>
      <c r="AJ409" s="227"/>
      <c r="AK409" s="227"/>
      <c r="AL409" s="227"/>
      <c r="AM409" s="227"/>
      <c r="AN409" s="227"/>
      <c r="AO409" s="227"/>
      <c r="AP409" s="227"/>
      <c r="AQ409" s="227"/>
      <c r="AR409" s="227"/>
      <c r="AS409" s="227"/>
      <c r="AT409" s="227"/>
      <c r="AU409" s="227"/>
      <c r="AV409" s="227"/>
      <c r="AW409" s="227"/>
      <c r="AX409" s="227"/>
      <c r="AY409" s="227"/>
      <c r="AZ409" s="227"/>
      <c r="BA409" s="227"/>
      <c r="BB409" s="227"/>
      <c r="BC409" s="227"/>
      <c r="BD409" s="227"/>
      <c r="BE409" s="227"/>
      <c r="BF409" s="227"/>
      <c r="BG409" s="227"/>
      <c r="BH409" s="227"/>
      <c r="BI409" s="227"/>
      <c r="BJ409" s="227"/>
      <c r="BK409" s="227"/>
      <c r="BL409" s="227"/>
      <c r="BM409" s="227"/>
      <c r="BN409" s="227"/>
      <c r="BO409" s="227"/>
      <c r="BP409" s="227"/>
      <c r="BQ409" s="227"/>
      <c r="BR409" s="227"/>
      <c r="BS409" s="227"/>
      <c r="BT409" s="227"/>
      <c r="BU409" s="227"/>
      <c r="BV409" s="227"/>
      <c r="BW409" s="227"/>
      <c r="BX409" s="227"/>
      <c r="BY409" s="227"/>
      <c r="BZ409" s="227"/>
      <c r="CA409" s="227"/>
      <c r="CB409" s="227"/>
      <c r="CC409" s="227"/>
      <c r="CD409" s="227"/>
      <c r="CE409" s="227"/>
      <c r="CF409" s="227"/>
      <c r="CG409" s="227"/>
      <c r="CH409" s="227"/>
      <c r="CI409" s="227"/>
      <c r="CJ409" s="227"/>
      <c r="CK409" s="227"/>
      <c r="CL409" s="227"/>
      <c r="CM409" s="227"/>
      <c r="CN409" s="227"/>
      <c r="CO409" s="227"/>
      <c r="CP409" s="227"/>
      <c r="CQ409" s="227"/>
      <c r="CR409" s="227"/>
      <c r="CS409" s="227"/>
      <c r="CT409" s="227"/>
      <c r="CU409" s="227"/>
      <c r="CV409" s="227"/>
      <c r="CW409" s="227"/>
      <c r="CX409" s="227"/>
      <c r="CY409" s="227"/>
      <c r="CZ409" s="227"/>
      <c r="DA409" s="227"/>
      <c r="DB409" s="227"/>
      <c r="DC409" s="227"/>
      <c r="DD409" s="227"/>
      <c r="DE409" s="227"/>
      <c r="DF409" s="227"/>
      <c r="DG409" s="227"/>
      <c r="DH409" s="227"/>
      <c r="DI409" s="227"/>
      <c r="DJ409" s="227"/>
      <c r="DK409" s="227"/>
      <c r="DL409" s="227"/>
      <c r="DM409" s="227"/>
      <c r="DN409" s="227"/>
      <c r="DO409" s="227"/>
      <c r="DP409" s="227"/>
      <c r="DQ409" s="227"/>
      <c r="DR409" s="227"/>
      <c r="DS409" s="227"/>
      <c r="DT409" s="227"/>
      <c r="DU409" s="227"/>
      <c r="DV409" s="227"/>
      <c r="DW409" s="227"/>
      <c r="DX409" s="227"/>
      <c r="DY409" s="227"/>
      <c r="DZ409" s="227"/>
      <c r="EA409" s="227"/>
      <c r="EB409" s="227"/>
      <c r="EC409" s="227"/>
      <c r="ED409" s="227"/>
      <c r="EE409" s="227"/>
      <c r="EF409" s="227"/>
      <c r="EG409" s="227"/>
      <c r="EH409" s="227"/>
      <c r="EI409" s="227"/>
      <c r="EJ409" s="227"/>
      <c r="EK409" s="227"/>
      <c r="EL409" s="227"/>
      <c r="EM409" s="227"/>
      <c r="EN409" s="227"/>
      <c r="EO409" s="227"/>
      <c r="EP409" s="227"/>
      <c r="EQ409" s="227"/>
      <c r="ER409" s="227"/>
      <c r="ES409" s="227"/>
      <c r="ET409" s="227"/>
      <c r="EU409" s="227"/>
      <c r="EV409" s="227"/>
      <c r="EW409" s="227"/>
      <c r="EX409" s="227"/>
      <c r="EY409" s="227"/>
      <c r="EZ409" s="227"/>
      <c r="FA409" s="227"/>
      <c r="FB409" s="227"/>
      <c r="FC409" s="227"/>
      <c r="FD409" s="227"/>
      <c r="FE409" s="227"/>
      <c r="FF409" s="227"/>
      <c r="FG409" s="227"/>
      <c r="FH409" s="227"/>
      <c r="FI409" s="227"/>
      <c r="FJ409" s="227"/>
      <c r="FK409" s="227"/>
      <c r="FL409" s="227"/>
      <c r="FM409" s="227"/>
      <c r="FN409" s="227"/>
      <c r="FO409" s="227"/>
      <c r="FP409" s="227"/>
      <c r="FQ409" s="227"/>
      <c r="FR409" s="227"/>
      <c r="FS409" s="227"/>
      <c r="FT409" s="227"/>
      <c r="FU409" s="227"/>
      <c r="FV409" s="227"/>
      <c r="FW409" s="227"/>
      <c r="FX409" s="227"/>
      <c r="FY409" s="227"/>
      <c r="FZ409" s="227"/>
      <c r="GA409" s="227"/>
      <c r="GB409" s="227"/>
      <c r="GC409" s="227"/>
      <c r="GD409" s="227"/>
      <c r="GE409" s="227"/>
      <c r="GF409" s="227"/>
      <c r="GG409" s="227"/>
      <c r="GH409" s="227"/>
      <c r="GI409" s="227"/>
      <c r="GJ409" s="227"/>
      <c r="GK409" s="227"/>
      <c r="GL409" s="227"/>
      <c r="GM409" s="227"/>
      <c r="GN409" s="227"/>
      <c r="GO409" s="227"/>
      <c r="GP409" s="227"/>
      <c r="GQ409" s="227"/>
      <c r="GR409" s="227"/>
      <c r="GS409" s="227"/>
      <c r="GT409" s="227"/>
      <c r="GU409" s="227"/>
      <c r="GV409" s="227"/>
      <c r="GW409" s="227"/>
      <c r="GX409" s="227"/>
      <c r="GY409" s="227"/>
      <c r="GZ409" s="227"/>
      <c r="HA409" s="227"/>
      <c r="HB409" s="227"/>
      <c r="HC409" s="227"/>
      <c r="HD409" s="227"/>
      <c r="HE409" s="227"/>
      <c r="HF409" s="227"/>
      <c r="HG409" s="227"/>
      <c r="HH409" s="227"/>
      <c r="HI409" s="227"/>
      <c r="HJ409" s="227"/>
      <c r="HK409" s="227"/>
      <c r="HL409" s="227"/>
      <c r="HM409" s="227"/>
      <c r="HN409" s="227"/>
      <c r="HO409" s="227"/>
      <c r="HP409" s="227"/>
      <c r="HQ409" s="227"/>
      <c r="HR409" s="227"/>
      <c r="HS409" s="227"/>
      <c r="HT409" s="227"/>
      <c r="HU409" s="227"/>
      <c r="HV409" s="227"/>
      <c r="HW409" s="227"/>
      <c r="HX409" s="227"/>
      <c r="HY409" s="227"/>
      <c r="HZ409" s="227"/>
      <c r="IA409" s="227"/>
      <c r="IB409" s="227"/>
      <c r="IC409" s="227"/>
      <c r="ID409" s="227"/>
      <c r="IE409" s="227"/>
      <c r="IF409" s="227"/>
      <c r="IG409" s="227"/>
      <c r="IH409" s="227"/>
      <c r="II409" s="227"/>
      <c r="IJ409" s="227"/>
      <c r="IK409" s="227"/>
      <c r="IL409" s="227"/>
      <c r="IM409" s="227"/>
      <c r="IN409" s="227"/>
      <c r="IO409" s="227"/>
      <c r="IP409" s="227"/>
      <c r="IQ409" s="227"/>
      <c r="IR409" s="227"/>
      <c r="IS409" s="227"/>
      <c r="IT409" s="227"/>
      <c r="IU409" s="227"/>
      <c r="IV409" s="227"/>
      <c r="IW409" s="227"/>
      <c r="IX409" s="227"/>
      <c r="IY409" s="227"/>
      <c r="IZ409" s="227"/>
      <c r="JA409" s="227"/>
      <c r="JB409" s="227"/>
      <c r="JC409" s="227"/>
      <c r="JD409" s="227"/>
      <c r="JE409" s="227"/>
      <c r="JF409" s="227"/>
      <c r="JG409" s="227"/>
      <c r="JH409" s="227"/>
      <c r="JI409" s="227"/>
      <c r="JJ409" s="227"/>
      <c r="JK409" s="227"/>
      <c r="JL409" s="227"/>
      <c r="JM409" s="227"/>
      <c r="JN409" s="227"/>
      <c r="JO409" s="227"/>
      <c r="JP409" s="227"/>
      <c r="JQ409" s="227"/>
      <c r="JR409" s="227"/>
      <c r="JS409" s="227"/>
      <c r="JT409" s="227"/>
      <c r="JU409" s="227"/>
      <c r="JV409" s="227"/>
      <c r="JW409" s="227"/>
      <c r="JX409" s="227"/>
      <c r="JY409" s="227"/>
      <c r="JZ409" s="227"/>
      <c r="KA409" s="227"/>
      <c r="KB409" s="227"/>
      <c r="KC409" s="227"/>
      <c r="KD409" s="227"/>
      <c r="KE409" s="227"/>
      <c r="KF409" s="227"/>
      <c r="KG409" s="227"/>
      <c r="KH409" s="227"/>
      <c r="KI409" s="227"/>
      <c r="KJ409" s="227"/>
      <c r="KK409" s="227"/>
      <c r="KL409" s="227"/>
      <c r="KM409" s="227"/>
      <c r="KN409" s="227"/>
      <c r="KO409" s="227"/>
      <c r="KP409" s="227"/>
      <c r="KQ409" s="227"/>
      <c r="KR409" s="227"/>
      <c r="KS409" s="227"/>
      <c r="KT409" s="227"/>
      <c r="KU409" s="227"/>
      <c r="KV409" s="227"/>
      <c r="KW409" s="479"/>
    </row>
    <row r="410" spans="1:309" s="226" customFormat="1" ht="21" customHeight="1" thickBot="1">
      <c r="A410" s="109"/>
      <c r="B410" s="112">
        <v>404</v>
      </c>
      <c r="C410" s="116"/>
      <c r="D410" s="136" t="str">
        <f t="shared" si="37"/>
        <v/>
      </c>
      <c r="E410" s="138" t="str">
        <f t="shared" si="39"/>
        <v/>
      </c>
      <c r="F410" s="138" t="str">
        <f t="shared" si="40"/>
        <v/>
      </c>
      <c r="G410" s="138" t="str">
        <f t="shared" si="41"/>
        <v/>
      </c>
      <c r="H410" s="138" t="str">
        <f t="shared" si="38"/>
        <v/>
      </c>
      <c r="I410" s="228"/>
      <c r="J410" s="228"/>
      <c r="K410" s="228"/>
      <c r="L410" s="228"/>
      <c r="M410" s="228"/>
      <c r="N410" s="228"/>
      <c r="O410" s="228"/>
      <c r="P410" s="228"/>
      <c r="Q410" s="228"/>
      <c r="R410" s="228"/>
      <c r="S410" s="228"/>
      <c r="T410" s="228"/>
      <c r="U410" s="228"/>
      <c r="V410" s="228"/>
      <c r="W410" s="228"/>
      <c r="X410" s="228"/>
      <c r="Y410" s="228"/>
      <c r="Z410" s="228"/>
      <c r="AA410" s="228"/>
      <c r="AB410" s="228"/>
      <c r="AC410" s="228"/>
      <c r="AD410" s="228"/>
      <c r="AE410" s="228"/>
      <c r="AF410" s="228"/>
      <c r="AG410" s="228"/>
      <c r="AH410" s="228"/>
      <c r="AI410" s="228"/>
      <c r="AJ410" s="228"/>
      <c r="AK410" s="228"/>
      <c r="AL410" s="228"/>
      <c r="AM410" s="228"/>
      <c r="AN410" s="228"/>
      <c r="AO410" s="228"/>
      <c r="AP410" s="228"/>
      <c r="AQ410" s="228"/>
      <c r="AR410" s="228"/>
      <c r="AS410" s="228"/>
      <c r="AT410" s="228"/>
      <c r="AU410" s="228"/>
      <c r="AV410" s="228"/>
      <c r="AW410" s="228"/>
      <c r="AX410" s="228"/>
      <c r="AY410" s="228"/>
      <c r="AZ410" s="228"/>
      <c r="BA410" s="228"/>
      <c r="BB410" s="228"/>
      <c r="BC410" s="228"/>
      <c r="BD410" s="228"/>
      <c r="BE410" s="228"/>
      <c r="BF410" s="228"/>
      <c r="BG410" s="228"/>
      <c r="BH410" s="228"/>
      <c r="BI410" s="228"/>
      <c r="BJ410" s="228"/>
      <c r="BK410" s="228"/>
      <c r="BL410" s="228"/>
      <c r="BM410" s="228"/>
      <c r="BN410" s="228"/>
      <c r="BO410" s="228"/>
      <c r="BP410" s="228"/>
      <c r="BQ410" s="228"/>
      <c r="BR410" s="228"/>
      <c r="BS410" s="228"/>
      <c r="BT410" s="228"/>
      <c r="BU410" s="228"/>
      <c r="BV410" s="228"/>
      <c r="BW410" s="228"/>
      <c r="BX410" s="228"/>
      <c r="BY410" s="228"/>
      <c r="BZ410" s="228"/>
      <c r="CA410" s="228"/>
      <c r="CB410" s="228"/>
      <c r="CC410" s="228"/>
      <c r="CD410" s="228"/>
      <c r="CE410" s="228"/>
      <c r="CF410" s="228"/>
      <c r="CG410" s="228"/>
      <c r="CH410" s="228"/>
      <c r="CI410" s="228"/>
      <c r="CJ410" s="228"/>
      <c r="CK410" s="228"/>
      <c r="CL410" s="228"/>
      <c r="CM410" s="228"/>
      <c r="CN410" s="228"/>
      <c r="CO410" s="228"/>
      <c r="CP410" s="228"/>
      <c r="CQ410" s="228"/>
      <c r="CR410" s="228"/>
      <c r="CS410" s="228"/>
      <c r="CT410" s="228"/>
      <c r="CU410" s="228"/>
      <c r="CV410" s="228"/>
      <c r="CW410" s="228"/>
      <c r="CX410" s="228"/>
      <c r="CY410" s="228"/>
      <c r="CZ410" s="228"/>
      <c r="DA410" s="228"/>
      <c r="DB410" s="228"/>
      <c r="DC410" s="228"/>
      <c r="DD410" s="228"/>
      <c r="DE410" s="228"/>
      <c r="DF410" s="228"/>
      <c r="DG410" s="228"/>
      <c r="DH410" s="228"/>
      <c r="DI410" s="228"/>
      <c r="DJ410" s="228"/>
      <c r="DK410" s="228"/>
      <c r="DL410" s="228"/>
      <c r="DM410" s="228"/>
      <c r="DN410" s="228"/>
      <c r="DO410" s="228"/>
      <c r="DP410" s="228"/>
      <c r="DQ410" s="228"/>
      <c r="DR410" s="228"/>
      <c r="DS410" s="228"/>
      <c r="DT410" s="228"/>
      <c r="DU410" s="228"/>
      <c r="DV410" s="228"/>
      <c r="DW410" s="228"/>
      <c r="DX410" s="228"/>
      <c r="DY410" s="228"/>
      <c r="DZ410" s="228"/>
      <c r="EA410" s="228"/>
      <c r="EB410" s="228"/>
      <c r="EC410" s="228"/>
      <c r="ED410" s="228"/>
      <c r="EE410" s="228"/>
      <c r="EF410" s="228"/>
      <c r="EG410" s="228"/>
      <c r="EH410" s="228"/>
      <c r="EI410" s="228"/>
      <c r="EJ410" s="228"/>
      <c r="EK410" s="228"/>
      <c r="EL410" s="228"/>
      <c r="EM410" s="228"/>
      <c r="EN410" s="228"/>
      <c r="EO410" s="228"/>
      <c r="EP410" s="228"/>
      <c r="EQ410" s="228"/>
      <c r="ER410" s="228"/>
      <c r="ES410" s="228"/>
      <c r="ET410" s="228"/>
      <c r="EU410" s="228"/>
      <c r="EV410" s="228"/>
      <c r="EW410" s="228"/>
      <c r="EX410" s="228"/>
      <c r="EY410" s="228"/>
      <c r="EZ410" s="228"/>
      <c r="FA410" s="228"/>
      <c r="FB410" s="228"/>
      <c r="FC410" s="228"/>
      <c r="FD410" s="228"/>
      <c r="FE410" s="228"/>
      <c r="FF410" s="228"/>
      <c r="FG410" s="228"/>
      <c r="FH410" s="228"/>
      <c r="FI410" s="228"/>
      <c r="FJ410" s="228"/>
      <c r="FK410" s="228"/>
      <c r="FL410" s="228"/>
      <c r="FM410" s="228"/>
      <c r="FN410" s="228"/>
      <c r="FO410" s="228"/>
      <c r="FP410" s="228"/>
      <c r="FQ410" s="228"/>
      <c r="FR410" s="228"/>
      <c r="FS410" s="228"/>
      <c r="FT410" s="228"/>
      <c r="FU410" s="228"/>
      <c r="FV410" s="228"/>
      <c r="FW410" s="228"/>
      <c r="FX410" s="228"/>
      <c r="FY410" s="228"/>
      <c r="FZ410" s="228"/>
      <c r="GA410" s="228"/>
      <c r="GB410" s="228"/>
      <c r="GC410" s="228"/>
      <c r="GD410" s="228"/>
      <c r="GE410" s="228"/>
      <c r="GF410" s="228"/>
      <c r="GG410" s="228"/>
      <c r="GH410" s="228"/>
      <c r="GI410" s="228"/>
      <c r="GJ410" s="228"/>
      <c r="GK410" s="228"/>
      <c r="GL410" s="228"/>
      <c r="GM410" s="228"/>
      <c r="GN410" s="228"/>
      <c r="GO410" s="228"/>
      <c r="GP410" s="228"/>
      <c r="GQ410" s="228"/>
      <c r="GR410" s="228"/>
      <c r="GS410" s="228"/>
      <c r="GT410" s="228"/>
      <c r="GU410" s="228"/>
      <c r="GV410" s="228"/>
      <c r="GW410" s="228"/>
      <c r="GX410" s="228"/>
      <c r="GY410" s="228"/>
      <c r="GZ410" s="228"/>
      <c r="HA410" s="228"/>
      <c r="HB410" s="228"/>
      <c r="HC410" s="228"/>
      <c r="HD410" s="228"/>
      <c r="HE410" s="228"/>
      <c r="HF410" s="228"/>
      <c r="HG410" s="228"/>
      <c r="HH410" s="228"/>
      <c r="HI410" s="228"/>
      <c r="HJ410" s="228"/>
      <c r="HK410" s="228"/>
      <c r="HL410" s="228"/>
      <c r="HM410" s="228"/>
      <c r="HN410" s="228"/>
      <c r="HO410" s="228"/>
      <c r="HP410" s="228"/>
      <c r="HQ410" s="228"/>
      <c r="HR410" s="228"/>
      <c r="HS410" s="228"/>
      <c r="HT410" s="228"/>
      <c r="HU410" s="228"/>
      <c r="HV410" s="228"/>
      <c r="HW410" s="228"/>
      <c r="HX410" s="228"/>
      <c r="HY410" s="228"/>
      <c r="HZ410" s="228"/>
      <c r="IA410" s="228"/>
      <c r="IB410" s="228"/>
      <c r="IC410" s="228"/>
      <c r="ID410" s="228"/>
      <c r="IE410" s="228"/>
      <c r="IF410" s="228"/>
      <c r="IG410" s="228"/>
      <c r="IH410" s="228"/>
      <c r="II410" s="228"/>
      <c r="IJ410" s="228"/>
      <c r="IK410" s="228"/>
      <c r="IL410" s="228"/>
      <c r="IM410" s="228"/>
      <c r="IN410" s="228"/>
      <c r="IO410" s="228"/>
      <c r="IP410" s="228"/>
      <c r="IQ410" s="228"/>
      <c r="IR410" s="228"/>
      <c r="IS410" s="228"/>
      <c r="IT410" s="228"/>
      <c r="IU410" s="228"/>
      <c r="IV410" s="228"/>
      <c r="IW410" s="228"/>
      <c r="IX410" s="228"/>
      <c r="IY410" s="228"/>
      <c r="IZ410" s="228"/>
      <c r="JA410" s="228"/>
      <c r="JB410" s="228"/>
      <c r="JC410" s="228"/>
      <c r="JD410" s="228"/>
      <c r="JE410" s="228"/>
      <c r="JF410" s="228"/>
      <c r="JG410" s="228"/>
      <c r="JH410" s="228"/>
      <c r="JI410" s="228"/>
      <c r="JJ410" s="228"/>
      <c r="JK410" s="228"/>
      <c r="JL410" s="228"/>
      <c r="JM410" s="228"/>
      <c r="JN410" s="228"/>
      <c r="JO410" s="228"/>
      <c r="JP410" s="228"/>
      <c r="JQ410" s="228"/>
      <c r="JR410" s="228"/>
      <c r="JS410" s="228"/>
      <c r="JT410" s="228"/>
      <c r="JU410" s="228"/>
      <c r="JV410" s="228"/>
      <c r="JW410" s="228"/>
      <c r="JX410" s="228"/>
      <c r="JY410" s="228"/>
      <c r="JZ410" s="228"/>
      <c r="KA410" s="228"/>
      <c r="KB410" s="228"/>
      <c r="KC410" s="228"/>
      <c r="KD410" s="228"/>
      <c r="KE410" s="228"/>
      <c r="KF410" s="228"/>
      <c r="KG410" s="228"/>
      <c r="KH410" s="228"/>
      <c r="KI410" s="228"/>
      <c r="KJ410" s="228"/>
      <c r="KK410" s="228"/>
      <c r="KL410" s="228"/>
      <c r="KM410" s="228"/>
      <c r="KN410" s="228"/>
      <c r="KO410" s="228"/>
      <c r="KP410" s="228"/>
      <c r="KQ410" s="228"/>
      <c r="KR410" s="228"/>
      <c r="KS410" s="228"/>
      <c r="KT410" s="228"/>
      <c r="KU410" s="228"/>
      <c r="KV410" s="228"/>
      <c r="KW410" s="479"/>
    </row>
    <row r="411" spans="1:309" s="226" customFormat="1" ht="21" customHeight="1">
      <c r="A411" s="109"/>
      <c r="B411" s="112">
        <v>405</v>
      </c>
      <c r="C411" s="53"/>
      <c r="D411" s="132" t="str">
        <f t="shared" si="37"/>
        <v/>
      </c>
      <c r="E411" s="132" t="str">
        <f t="shared" si="39"/>
        <v/>
      </c>
      <c r="F411" s="132" t="str">
        <f t="shared" si="40"/>
        <v/>
      </c>
      <c r="G411" s="132" t="str">
        <f t="shared" si="41"/>
        <v/>
      </c>
      <c r="H411" s="213" t="str">
        <f t="shared" si="38"/>
        <v/>
      </c>
      <c r="I411" s="227"/>
      <c r="J411" s="227"/>
      <c r="K411" s="227"/>
      <c r="L411" s="227"/>
      <c r="M411" s="227"/>
      <c r="N411" s="227"/>
      <c r="O411" s="227"/>
      <c r="P411" s="227"/>
      <c r="Q411" s="227"/>
      <c r="R411" s="227"/>
      <c r="S411" s="227"/>
      <c r="T411" s="227"/>
      <c r="U411" s="227"/>
      <c r="V411" s="227"/>
      <c r="W411" s="227"/>
      <c r="X411" s="227"/>
      <c r="Y411" s="227"/>
      <c r="Z411" s="227"/>
      <c r="AA411" s="227"/>
      <c r="AB411" s="227"/>
      <c r="AC411" s="227"/>
      <c r="AD411" s="227"/>
      <c r="AE411" s="227"/>
      <c r="AF411" s="227"/>
      <c r="AG411" s="227"/>
      <c r="AH411" s="227"/>
      <c r="AI411" s="227"/>
      <c r="AJ411" s="227"/>
      <c r="AK411" s="227"/>
      <c r="AL411" s="227"/>
      <c r="AM411" s="227"/>
      <c r="AN411" s="227"/>
      <c r="AO411" s="227"/>
      <c r="AP411" s="227"/>
      <c r="AQ411" s="227"/>
      <c r="AR411" s="227"/>
      <c r="AS411" s="227"/>
      <c r="AT411" s="227"/>
      <c r="AU411" s="227"/>
      <c r="AV411" s="227"/>
      <c r="AW411" s="227"/>
      <c r="AX411" s="227"/>
      <c r="AY411" s="227"/>
      <c r="AZ411" s="227"/>
      <c r="BA411" s="227"/>
      <c r="BB411" s="227"/>
      <c r="BC411" s="227"/>
      <c r="BD411" s="227"/>
      <c r="BE411" s="227"/>
      <c r="BF411" s="227"/>
      <c r="BG411" s="227"/>
      <c r="BH411" s="227"/>
      <c r="BI411" s="227"/>
      <c r="BJ411" s="227"/>
      <c r="BK411" s="227"/>
      <c r="BL411" s="227"/>
      <c r="BM411" s="227"/>
      <c r="BN411" s="227"/>
      <c r="BO411" s="227"/>
      <c r="BP411" s="227"/>
      <c r="BQ411" s="227"/>
      <c r="BR411" s="227"/>
      <c r="BS411" s="227"/>
      <c r="BT411" s="227"/>
      <c r="BU411" s="227"/>
      <c r="BV411" s="227"/>
      <c r="BW411" s="227"/>
      <c r="BX411" s="227"/>
      <c r="BY411" s="227"/>
      <c r="BZ411" s="227"/>
      <c r="CA411" s="227"/>
      <c r="CB411" s="227"/>
      <c r="CC411" s="227"/>
      <c r="CD411" s="227"/>
      <c r="CE411" s="227"/>
      <c r="CF411" s="227"/>
      <c r="CG411" s="227"/>
      <c r="CH411" s="227"/>
      <c r="CI411" s="227"/>
      <c r="CJ411" s="227"/>
      <c r="CK411" s="227"/>
      <c r="CL411" s="227"/>
      <c r="CM411" s="227"/>
      <c r="CN411" s="227"/>
      <c r="CO411" s="227"/>
      <c r="CP411" s="227"/>
      <c r="CQ411" s="227"/>
      <c r="CR411" s="227"/>
      <c r="CS411" s="227"/>
      <c r="CT411" s="227"/>
      <c r="CU411" s="227"/>
      <c r="CV411" s="227"/>
      <c r="CW411" s="227"/>
      <c r="CX411" s="227"/>
      <c r="CY411" s="227"/>
      <c r="CZ411" s="227"/>
      <c r="DA411" s="227"/>
      <c r="DB411" s="227"/>
      <c r="DC411" s="227"/>
      <c r="DD411" s="227"/>
      <c r="DE411" s="227"/>
      <c r="DF411" s="227"/>
      <c r="DG411" s="227"/>
      <c r="DH411" s="227"/>
      <c r="DI411" s="227"/>
      <c r="DJ411" s="227"/>
      <c r="DK411" s="227"/>
      <c r="DL411" s="227"/>
      <c r="DM411" s="227"/>
      <c r="DN411" s="227"/>
      <c r="DO411" s="227"/>
      <c r="DP411" s="227"/>
      <c r="DQ411" s="227"/>
      <c r="DR411" s="227"/>
      <c r="DS411" s="227"/>
      <c r="DT411" s="227"/>
      <c r="DU411" s="227"/>
      <c r="DV411" s="227"/>
      <c r="DW411" s="227"/>
      <c r="DX411" s="227"/>
      <c r="DY411" s="227"/>
      <c r="DZ411" s="227"/>
      <c r="EA411" s="227"/>
      <c r="EB411" s="227"/>
      <c r="EC411" s="227"/>
      <c r="ED411" s="227"/>
      <c r="EE411" s="227"/>
      <c r="EF411" s="227"/>
      <c r="EG411" s="227"/>
      <c r="EH411" s="227"/>
      <c r="EI411" s="227"/>
      <c r="EJ411" s="227"/>
      <c r="EK411" s="227"/>
      <c r="EL411" s="227"/>
      <c r="EM411" s="227"/>
      <c r="EN411" s="227"/>
      <c r="EO411" s="227"/>
      <c r="EP411" s="227"/>
      <c r="EQ411" s="227"/>
      <c r="ER411" s="227"/>
      <c r="ES411" s="227"/>
      <c r="ET411" s="227"/>
      <c r="EU411" s="227"/>
      <c r="EV411" s="227"/>
      <c r="EW411" s="227"/>
      <c r="EX411" s="227"/>
      <c r="EY411" s="227"/>
      <c r="EZ411" s="227"/>
      <c r="FA411" s="227"/>
      <c r="FB411" s="227"/>
      <c r="FC411" s="227"/>
      <c r="FD411" s="227"/>
      <c r="FE411" s="227"/>
      <c r="FF411" s="227"/>
      <c r="FG411" s="227"/>
      <c r="FH411" s="227"/>
      <c r="FI411" s="227"/>
      <c r="FJ411" s="227"/>
      <c r="FK411" s="227"/>
      <c r="FL411" s="227"/>
      <c r="FM411" s="227"/>
      <c r="FN411" s="227"/>
      <c r="FO411" s="227"/>
      <c r="FP411" s="227"/>
      <c r="FQ411" s="227"/>
      <c r="FR411" s="227"/>
      <c r="FS411" s="227"/>
      <c r="FT411" s="227"/>
      <c r="FU411" s="227"/>
      <c r="FV411" s="227"/>
      <c r="FW411" s="227"/>
      <c r="FX411" s="227"/>
      <c r="FY411" s="227"/>
      <c r="FZ411" s="227"/>
      <c r="GA411" s="227"/>
      <c r="GB411" s="227"/>
      <c r="GC411" s="227"/>
      <c r="GD411" s="227"/>
      <c r="GE411" s="227"/>
      <c r="GF411" s="227"/>
      <c r="GG411" s="227"/>
      <c r="GH411" s="227"/>
      <c r="GI411" s="227"/>
      <c r="GJ411" s="227"/>
      <c r="GK411" s="227"/>
      <c r="GL411" s="227"/>
      <c r="GM411" s="227"/>
      <c r="GN411" s="227"/>
      <c r="GO411" s="227"/>
      <c r="GP411" s="227"/>
      <c r="GQ411" s="227"/>
      <c r="GR411" s="227"/>
      <c r="GS411" s="227"/>
      <c r="GT411" s="227"/>
      <c r="GU411" s="227"/>
      <c r="GV411" s="227"/>
      <c r="GW411" s="227"/>
      <c r="GX411" s="227"/>
      <c r="GY411" s="227"/>
      <c r="GZ411" s="227"/>
      <c r="HA411" s="227"/>
      <c r="HB411" s="227"/>
      <c r="HC411" s="227"/>
      <c r="HD411" s="227"/>
      <c r="HE411" s="227"/>
      <c r="HF411" s="227"/>
      <c r="HG411" s="227"/>
      <c r="HH411" s="227"/>
      <c r="HI411" s="227"/>
      <c r="HJ411" s="227"/>
      <c r="HK411" s="227"/>
      <c r="HL411" s="227"/>
      <c r="HM411" s="227"/>
      <c r="HN411" s="227"/>
      <c r="HO411" s="227"/>
      <c r="HP411" s="227"/>
      <c r="HQ411" s="227"/>
      <c r="HR411" s="227"/>
      <c r="HS411" s="227"/>
      <c r="HT411" s="227"/>
      <c r="HU411" s="227"/>
      <c r="HV411" s="227"/>
      <c r="HW411" s="227"/>
      <c r="HX411" s="227"/>
      <c r="HY411" s="227"/>
      <c r="HZ411" s="227"/>
      <c r="IA411" s="227"/>
      <c r="IB411" s="227"/>
      <c r="IC411" s="227"/>
      <c r="ID411" s="227"/>
      <c r="IE411" s="227"/>
      <c r="IF411" s="227"/>
      <c r="IG411" s="227"/>
      <c r="IH411" s="227"/>
      <c r="II411" s="227"/>
      <c r="IJ411" s="227"/>
      <c r="IK411" s="227"/>
      <c r="IL411" s="227"/>
      <c r="IM411" s="227"/>
      <c r="IN411" s="227"/>
      <c r="IO411" s="227"/>
      <c r="IP411" s="227"/>
      <c r="IQ411" s="227"/>
      <c r="IR411" s="227"/>
      <c r="IS411" s="227"/>
      <c r="IT411" s="227"/>
      <c r="IU411" s="227"/>
      <c r="IV411" s="227"/>
      <c r="IW411" s="227"/>
      <c r="IX411" s="227"/>
      <c r="IY411" s="227"/>
      <c r="IZ411" s="227"/>
      <c r="JA411" s="227"/>
      <c r="JB411" s="227"/>
      <c r="JC411" s="227"/>
      <c r="JD411" s="227"/>
      <c r="JE411" s="227"/>
      <c r="JF411" s="227"/>
      <c r="JG411" s="227"/>
      <c r="JH411" s="227"/>
      <c r="JI411" s="227"/>
      <c r="JJ411" s="227"/>
      <c r="JK411" s="227"/>
      <c r="JL411" s="227"/>
      <c r="JM411" s="227"/>
      <c r="JN411" s="227"/>
      <c r="JO411" s="227"/>
      <c r="JP411" s="227"/>
      <c r="JQ411" s="227"/>
      <c r="JR411" s="227"/>
      <c r="JS411" s="227"/>
      <c r="JT411" s="227"/>
      <c r="JU411" s="227"/>
      <c r="JV411" s="227"/>
      <c r="JW411" s="227"/>
      <c r="JX411" s="227"/>
      <c r="JY411" s="227"/>
      <c r="JZ411" s="227"/>
      <c r="KA411" s="227"/>
      <c r="KB411" s="227"/>
      <c r="KC411" s="227"/>
      <c r="KD411" s="227"/>
      <c r="KE411" s="227"/>
      <c r="KF411" s="227"/>
      <c r="KG411" s="227"/>
      <c r="KH411" s="227"/>
      <c r="KI411" s="227"/>
      <c r="KJ411" s="227"/>
      <c r="KK411" s="227"/>
      <c r="KL411" s="227"/>
      <c r="KM411" s="227"/>
      <c r="KN411" s="227"/>
      <c r="KO411" s="227"/>
      <c r="KP411" s="227"/>
      <c r="KQ411" s="227"/>
      <c r="KR411" s="227"/>
      <c r="KS411" s="227"/>
      <c r="KT411" s="227"/>
      <c r="KU411" s="227"/>
      <c r="KV411" s="227"/>
      <c r="KW411" s="479"/>
    </row>
    <row r="412" spans="1:309" s="226" customFormat="1" ht="21" customHeight="1" thickBot="1">
      <c r="A412" s="109"/>
      <c r="B412" s="112">
        <v>406</v>
      </c>
      <c r="C412" s="116"/>
      <c r="D412" s="136" t="str">
        <f t="shared" si="37"/>
        <v/>
      </c>
      <c r="E412" s="138" t="str">
        <f t="shared" si="39"/>
        <v/>
      </c>
      <c r="F412" s="138" t="str">
        <f t="shared" si="40"/>
        <v/>
      </c>
      <c r="G412" s="138" t="str">
        <f t="shared" si="41"/>
        <v/>
      </c>
      <c r="H412" s="138" t="str">
        <f t="shared" si="38"/>
        <v/>
      </c>
      <c r="I412" s="228"/>
      <c r="J412" s="228"/>
      <c r="K412" s="228"/>
      <c r="L412" s="228"/>
      <c r="M412" s="228"/>
      <c r="N412" s="228"/>
      <c r="O412" s="228"/>
      <c r="P412" s="228"/>
      <c r="Q412" s="228"/>
      <c r="R412" s="228"/>
      <c r="S412" s="228"/>
      <c r="T412" s="228"/>
      <c r="U412" s="228"/>
      <c r="V412" s="228"/>
      <c r="W412" s="228"/>
      <c r="X412" s="228"/>
      <c r="Y412" s="228"/>
      <c r="Z412" s="228"/>
      <c r="AA412" s="228"/>
      <c r="AB412" s="228"/>
      <c r="AC412" s="228"/>
      <c r="AD412" s="228"/>
      <c r="AE412" s="228"/>
      <c r="AF412" s="228"/>
      <c r="AG412" s="228"/>
      <c r="AH412" s="228"/>
      <c r="AI412" s="228"/>
      <c r="AJ412" s="228"/>
      <c r="AK412" s="228"/>
      <c r="AL412" s="228"/>
      <c r="AM412" s="228"/>
      <c r="AN412" s="228"/>
      <c r="AO412" s="228"/>
      <c r="AP412" s="228"/>
      <c r="AQ412" s="228"/>
      <c r="AR412" s="228"/>
      <c r="AS412" s="228"/>
      <c r="AT412" s="228"/>
      <c r="AU412" s="228"/>
      <c r="AV412" s="228"/>
      <c r="AW412" s="228"/>
      <c r="AX412" s="228"/>
      <c r="AY412" s="228"/>
      <c r="AZ412" s="228"/>
      <c r="BA412" s="228"/>
      <c r="BB412" s="228"/>
      <c r="BC412" s="228"/>
      <c r="BD412" s="228"/>
      <c r="BE412" s="228"/>
      <c r="BF412" s="228"/>
      <c r="BG412" s="228"/>
      <c r="BH412" s="228"/>
      <c r="BI412" s="228"/>
      <c r="BJ412" s="228"/>
      <c r="BK412" s="228"/>
      <c r="BL412" s="228"/>
      <c r="BM412" s="228"/>
      <c r="BN412" s="228"/>
      <c r="BO412" s="228"/>
      <c r="BP412" s="228"/>
      <c r="BQ412" s="228"/>
      <c r="BR412" s="228"/>
      <c r="BS412" s="228"/>
      <c r="BT412" s="228"/>
      <c r="BU412" s="228"/>
      <c r="BV412" s="228"/>
      <c r="BW412" s="228"/>
      <c r="BX412" s="228"/>
      <c r="BY412" s="228"/>
      <c r="BZ412" s="228"/>
      <c r="CA412" s="228"/>
      <c r="CB412" s="228"/>
      <c r="CC412" s="228"/>
      <c r="CD412" s="228"/>
      <c r="CE412" s="228"/>
      <c r="CF412" s="228"/>
      <c r="CG412" s="228"/>
      <c r="CH412" s="228"/>
      <c r="CI412" s="228"/>
      <c r="CJ412" s="228"/>
      <c r="CK412" s="228"/>
      <c r="CL412" s="228"/>
      <c r="CM412" s="228"/>
      <c r="CN412" s="228"/>
      <c r="CO412" s="228"/>
      <c r="CP412" s="228"/>
      <c r="CQ412" s="228"/>
      <c r="CR412" s="228"/>
      <c r="CS412" s="228"/>
      <c r="CT412" s="228"/>
      <c r="CU412" s="228"/>
      <c r="CV412" s="228"/>
      <c r="CW412" s="228"/>
      <c r="CX412" s="228"/>
      <c r="CY412" s="228"/>
      <c r="CZ412" s="228"/>
      <c r="DA412" s="228"/>
      <c r="DB412" s="228"/>
      <c r="DC412" s="228"/>
      <c r="DD412" s="228"/>
      <c r="DE412" s="228"/>
      <c r="DF412" s="228"/>
      <c r="DG412" s="228"/>
      <c r="DH412" s="228"/>
      <c r="DI412" s="228"/>
      <c r="DJ412" s="228"/>
      <c r="DK412" s="228"/>
      <c r="DL412" s="228"/>
      <c r="DM412" s="228"/>
      <c r="DN412" s="228"/>
      <c r="DO412" s="228"/>
      <c r="DP412" s="228"/>
      <c r="DQ412" s="228"/>
      <c r="DR412" s="228"/>
      <c r="DS412" s="228"/>
      <c r="DT412" s="228"/>
      <c r="DU412" s="228"/>
      <c r="DV412" s="228"/>
      <c r="DW412" s="228"/>
      <c r="DX412" s="228"/>
      <c r="DY412" s="228"/>
      <c r="DZ412" s="228"/>
      <c r="EA412" s="228"/>
      <c r="EB412" s="228"/>
      <c r="EC412" s="228"/>
      <c r="ED412" s="228"/>
      <c r="EE412" s="228"/>
      <c r="EF412" s="228"/>
      <c r="EG412" s="228"/>
      <c r="EH412" s="228"/>
      <c r="EI412" s="228"/>
      <c r="EJ412" s="228"/>
      <c r="EK412" s="228"/>
      <c r="EL412" s="228"/>
      <c r="EM412" s="228"/>
      <c r="EN412" s="228"/>
      <c r="EO412" s="228"/>
      <c r="EP412" s="228"/>
      <c r="EQ412" s="228"/>
      <c r="ER412" s="228"/>
      <c r="ES412" s="228"/>
      <c r="ET412" s="228"/>
      <c r="EU412" s="228"/>
      <c r="EV412" s="228"/>
      <c r="EW412" s="228"/>
      <c r="EX412" s="228"/>
      <c r="EY412" s="228"/>
      <c r="EZ412" s="228"/>
      <c r="FA412" s="228"/>
      <c r="FB412" s="228"/>
      <c r="FC412" s="228"/>
      <c r="FD412" s="228"/>
      <c r="FE412" s="228"/>
      <c r="FF412" s="228"/>
      <c r="FG412" s="228"/>
      <c r="FH412" s="228"/>
      <c r="FI412" s="228"/>
      <c r="FJ412" s="228"/>
      <c r="FK412" s="228"/>
      <c r="FL412" s="228"/>
      <c r="FM412" s="228"/>
      <c r="FN412" s="228"/>
      <c r="FO412" s="228"/>
      <c r="FP412" s="228"/>
      <c r="FQ412" s="228"/>
      <c r="FR412" s="228"/>
      <c r="FS412" s="228"/>
      <c r="FT412" s="228"/>
      <c r="FU412" s="228"/>
      <c r="FV412" s="228"/>
      <c r="FW412" s="228"/>
      <c r="FX412" s="228"/>
      <c r="FY412" s="228"/>
      <c r="FZ412" s="228"/>
      <c r="GA412" s="228"/>
      <c r="GB412" s="228"/>
      <c r="GC412" s="228"/>
      <c r="GD412" s="228"/>
      <c r="GE412" s="228"/>
      <c r="GF412" s="228"/>
      <c r="GG412" s="228"/>
      <c r="GH412" s="228"/>
      <c r="GI412" s="228"/>
      <c r="GJ412" s="228"/>
      <c r="GK412" s="228"/>
      <c r="GL412" s="228"/>
      <c r="GM412" s="228"/>
      <c r="GN412" s="228"/>
      <c r="GO412" s="228"/>
      <c r="GP412" s="228"/>
      <c r="GQ412" s="228"/>
      <c r="GR412" s="228"/>
      <c r="GS412" s="228"/>
      <c r="GT412" s="228"/>
      <c r="GU412" s="228"/>
      <c r="GV412" s="228"/>
      <c r="GW412" s="228"/>
      <c r="GX412" s="228"/>
      <c r="GY412" s="228"/>
      <c r="GZ412" s="228"/>
      <c r="HA412" s="228"/>
      <c r="HB412" s="228"/>
      <c r="HC412" s="228"/>
      <c r="HD412" s="228"/>
      <c r="HE412" s="228"/>
      <c r="HF412" s="228"/>
      <c r="HG412" s="228"/>
      <c r="HH412" s="228"/>
      <c r="HI412" s="228"/>
      <c r="HJ412" s="228"/>
      <c r="HK412" s="228"/>
      <c r="HL412" s="228"/>
      <c r="HM412" s="228"/>
      <c r="HN412" s="228"/>
      <c r="HO412" s="228"/>
      <c r="HP412" s="228"/>
      <c r="HQ412" s="228"/>
      <c r="HR412" s="228"/>
      <c r="HS412" s="228"/>
      <c r="HT412" s="228"/>
      <c r="HU412" s="228"/>
      <c r="HV412" s="228"/>
      <c r="HW412" s="228"/>
      <c r="HX412" s="228"/>
      <c r="HY412" s="228"/>
      <c r="HZ412" s="228"/>
      <c r="IA412" s="228"/>
      <c r="IB412" s="228"/>
      <c r="IC412" s="228"/>
      <c r="ID412" s="228"/>
      <c r="IE412" s="228"/>
      <c r="IF412" s="228"/>
      <c r="IG412" s="228"/>
      <c r="IH412" s="228"/>
      <c r="II412" s="228"/>
      <c r="IJ412" s="228"/>
      <c r="IK412" s="228"/>
      <c r="IL412" s="228"/>
      <c r="IM412" s="228"/>
      <c r="IN412" s="228"/>
      <c r="IO412" s="228"/>
      <c r="IP412" s="228"/>
      <c r="IQ412" s="228"/>
      <c r="IR412" s="228"/>
      <c r="IS412" s="228"/>
      <c r="IT412" s="228"/>
      <c r="IU412" s="228"/>
      <c r="IV412" s="228"/>
      <c r="IW412" s="228"/>
      <c r="IX412" s="228"/>
      <c r="IY412" s="228"/>
      <c r="IZ412" s="228"/>
      <c r="JA412" s="228"/>
      <c r="JB412" s="228"/>
      <c r="JC412" s="228"/>
      <c r="JD412" s="228"/>
      <c r="JE412" s="228"/>
      <c r="JF412" s="228"/>
      <c r="JG412" s="228"/>
      <c r="JH412" s="228"/>
      <c r="JI412" s="228"/>
      <c r="JJ412" s="228"/>
      <c r="JK412" s="228"/>
      <c r="JL412" s="228"/>
      <c r="JM412" s="228"/>
      <c r="JN412" s="228"/>
      <c r="JO412" s="228"/>
      <c r="JP412" s="228"/>
      <c r="JQ412" s="228"/>
      <c r="JR412" s="228"/>
      <c r="JS412" s="228"/>
      <c r="JT412" s="228"/>
      <c r="JU412" s="228"/>
      <c r="JV412" s="228"/>
      <c r="JW412" s="228"/>
      <c r="JX412" s="228"/>
      <c r="JY412" s="228"/>
      <c r="JZ412" s="228"/>
      <c r="KA412" s="228"/>
      <c r="KB412" s="228"/>
      <c r="KC412" s="228"/>
      <c r="KD412" s="228"/>
      <c r="KE412" s="228"/>
      <c r="KF412" s="228"/>
      <c r="KG412" s="228"/>
      <c r="KH412" s="228"/>
      <c r="KI412" s="228"/>
      <c r="KJ412" s="228"/>
      <c r="KK412" s="228"/>
      <c r="KL412" s="228"/>
      <c r="KM412" s="228"/>
      <c r="KN412" s="228"/>
      <c r="KO412" s="228"/>
      <c r="KP412" s="228"/>
      <c r="KQ412" s="228"/>
      <c r="KR412" s="228"/>
      <c r="KS412" s="228"/>
      <c r="KT412" s="228"/>
      <c r="KU412" s="228"/>
      <c r="KV412" s="228"/>
      <c r="KW412" s="479"/>
    </row>
    <row r="413" spans="1:309" s="226" customFormat="1" ht="21" customHeight="1">
      <c r="A413" s="109"/>
      <c r="B413" s="112">
        <v>407</v>
      </c>
      <c r="C413" s="53"/>
      <c r="D413" s="132" t="str">
        <f t="shared" si="37"/>
        <v/>
      </c>
      <c r="E413" s="132" t="str">
        <f t="shared" si="39"/>
        <v/>
      </c>
      <c r="F413" s="132" t="str">
        <f t="shared" si="40"/>
        <v/>
      </c>
      <c r="G413" s="132" t="str">
        <f t="shared" si="41"/>
        <v/>
      </c>
      <c r="H413" s="213" t="str">
        <f t="shared" si="38"/>
        <v/>
      </c>
      <c r="I413" s="227"/>
      <c r="J413" s="227"/>
      <c r="K413" s="227"/>
      <c r="L413" s="227"/>
      <c r="M413" s="227"/>
      <c r="N413" s="227"/>
      <c r="O413" s="227"/>
      <c r="P413" s="227"/>
      <c r="Q413" s="227"/>
      <c r="R413" s="227"/>
      <c r="S413" s="227"/>
      <c r="T413" s="227"/>
      <c r="U413" s="227"/>
      <c r="V413" s="227"/>
      <c r="W413" s="227"/>
      <c r="X413" s="227"/>
      <c r="Y413" s="227"/>
      <c r="Z413" s="227"/>
      <c r="AA413" s="227"/>
      <c r="AB413" s="227"/>
      <c r="AC413" s="227"/>
      <c r="AD413" s="227"/>
      <c r="AE413" s="227"/>
      <c r="AF413" s="227"/>
      <c r="AG413" s="227"/>
      <c r="AH413" s="227"/>
      <c r="AI413" s="227"/>
      <c r="AJ413" s="227"/>
      <c r="AK413" s="227"/>
      <c r="AL413" s="227"/>
      <c r="AM413" s="227"/>
      <c r="AN413" s="227"/>
      <c r="AO413" s="227"/>
      <c r="AP413" s="227"/>
      <c r="AQ413" s="227"/>
      <c r="AR413" s="227"/>
      <c r="AS413" s="227"/>
      <c r="AT413" s="227"/>
      <c r="AU413" s="227"/>
      <c r="AV413" s="227"/>
      <c r="AW413" s="227"/>
      <c r="AX413" s="227"/>
      <c r="AY413" s="227"/>
      <c r="AZ413" s="227"/>
      <c r="BA413" s="227"/>
      <c r="BB413" s="227"/>
      <c r="BC413" s="227"/>
      <c r="BD413" s="227"/>
      <c r="BE413" s="227"/>
      <c r="BF413" s="227"/>
      <c r="BG413" s="227"/>
      <c r="BH413" s="227"/>
      <c r="BI413" s="227"/>
      <c r="BJ413" s="227"/>
      <c r="BK413" s="227"/>
      <c r="BL413" s="227"/>
      <c r="BM413" s="227"/>
      <c r="BN413" s="227"/>
      <c r="BO413" s="227"/>
      <c r="BP413" s="227"/>
      <c r="BQ413" s="227"/>
      <c r="BR413" s="227"/>
      <c r="BS413" s="227"/>
      <c r="BT413" s="227"/>
      <c r="BU413" s="227"/>
      <c r="BV413" s="227"/>
      <c r="BW413" s="227"/>
      <c r="BX413" s="227"/>
      <c r="BY413" s="227"/>
      <c r="BZ413" s="227"/>
      <c r="CA413" s="227"/>
      <c r="CB413" s="227"/>
      <c r="CC413" s="227"/>
      <c r="CD413" s="227"/>
      <c r="CE413" s="227"/>
      <c r="CF413" s="227"/>
      <c r="CG413" s="227"/>
      <c r="CH413" s="227"/>
      <c r="CI413" s="227"/>
      <c r="CJ413" s="227"/>
      <c r="CK413" s="227"/>
      <c r="CL413" s="227"/>
      <c r="CM413" s="227"/>
      <c r="CN413" s="227"/>
      <c r="CO413" s="227"/>
      <c r="CP413" s="227"/>
      <c r="CQ413" s="227"/>
      <c r="CR413" s="227"/>
      <c r="CS413" s="227"/>
      <c r="CT413" s="227"/>
      <c r="CU413" s="227"/>
      <c r="CV413" s="227"/>
      <c r="CW413" s="227"/>
      <c r="CX413" s="227"/>
      <c r="CY413" s="227"/>
      <c r="CZ413" s="227"/>
      <c r="DA413" s="227"/>
      <c r="DB413" s="227"/>
      <c r="DC413" s="227"/>
      <c r="DD413" s="227"/>
      <c r="DE413" s="227"/>
      <c r="DF413" s="227"/>
      <c r="DG413" s="227"/>
      <c r="DH413" s="227"/>
      <c r="DI413" s="227"/>
      <c r="DJ413" s="227"/>
      <c r="DK413" s="227"/>
      <c r="DL413" s="227"/>
      <c r="DM413" s="227"/>
      <c r="DN413" s="227"/>
      <c r="DO413" s="227"/>
      <c r="DP413" s="227"/>
      <c r="DQ413" s="227"/>
      <c r="DR413" s="227"/>
      <c r="DS413" s="227"/>
      <c r="DT413" s="227"/>
      <c r="DU413" s="227"/>
      <c r="DV413" s="227"/>
      <c r="DW413" s="227"/>
      <c r="DX413" s="227"/>
      <c r="DY413" s="227"/>
      <c r="DZ413" s="227"/>
      <c r="EA413" s="227"/>
      <c r="EB413" s="227"/>
      <c r="EC413" s="227"/>
      <c r="ED413" s="227"/>
      <c r="EE413" s="227"/>
      <c r="EF413" s="227"/>
      <c r="EG413" s="227"/>
      <c r="EH413" s="227"/>
      <c r="EI413" s="227"/>
      <c r="EJ413" s="227"/>
      <c r="EK413" s="227"/>
      <c r="EL413" s="227"/>
      <c r="EM413" s="227"/>
      <c r="EN413" s="227"/>
      <c r="EO413" s="227"/>
      <c r="EP413" s="227"/>
      <c r="EQ413" s="227"/>
      <c r="ER413" s="227"/>
      <c r="ES413" s="227"/>
      <c r="ET413" s="227"/>
      <c r="EU413" s="227"/>
      <c r="EV413" s="227"/>
      <c r="EW413" s="227"/>
      <c r="EX413" s="227"/>
      <c r="EY413" s="227"/>
      <c r="EZ413" s="227"/>
      <c r="FA413" s="227"/>
      <c r="FB413" s="227"/>
      <c r="FC413" s="227"/>
      <c r="FD413" s="227"/>
      <c r="FE413" s="227"/>
      <c r="FF413" s="227"/>
      <c r="FG413" s="227"/>
      <c r="FH413" s="227"/>
      <c r="FI413" s="227"/>
      <c r="FJ413" s="227"/>
      <c r="FK413" s="227"/>
      <c r="FL413" s="227"/>
      <c r="FM413" s="227"/>
      <c r="FN413" s="227"/>
      <c r="FO413" s="227"/>
      <c r="FP413" s="227"/>
      <c r="FQ413" s="227"/>
      <c r="FR413" s="227"/>
      <c r="FS413" s="227"/>
      <c r="FT413" s="227"/>
      <c r="FU413" s="227"/>
      <c r="FV413" s="227"/>
      <c r="FW413" s="227"/>
      <c r="FX413" s="227"/>
      <c r="FY413" s="227"/>
      <c r="FZ413" s="227"/>
      <c r="GA413" s="227"/>
      <c r="GB413" s="227"/>
      <c r="GC413" s="227"/>
      <c r="GD413" s="227"/>
      <c r="GE413" s="227"/>
      <c r="GF413" s="227"/>
      <c r="GG413" s="227"/>
      <c r="GH413" s="227"/>
      <c r="GI413" s="227"/>
      <c r="GJ413" s="227"/>
      <c r="GK413" s="227"/>
      <c r="GL413" s="227"/>
      <c r="GM413" s="227"/>
      <c r="GN413" s="227"/>
      <c r="GO413" s="227"/>
      <c r="GP413" s="227"/>
      <c r="GQ413" s="227"/>
      <c r="GR413" s="227"/>
      <c r="GS413" s="227"/>
      <c r="GT413" s="227"/>
      <c r="GU413" s="227"/>
      <c r="GV413" s="227"/>
      <c r="GW413" s="227"/>
      <c r="GX413" s="227"/>
      <c r="GY413" s="227"/>
      <c r="GZ413" s="227"/>
      <c r="HA413" s="227"/>
      <c r="HB413" s="227"/>
      <c r="HC413" s="227"/>
      <c r="HD413" s="227"/>
      <c r="HE413" s="227"/>
      <c r="HF413" s="227"/>
      <c r="HG413" s="227"/>
      <c r="HH413" s="227"/>
      <c r="HI413" s="227"/>
      <c r="HJ413" s="227"/>
      <c r="HK413" s="227"/>
      <c r="HL413" s="227"/>
      <c r="HM413" s="227"/>
      <c r="HN413" s="227"/>
      <c r="HO413" s="227"/>
      <c r="HP413" s="227"/>
      <c r="HQ413" s="227"/>
      <c r="HR413" s="227"/>
      <c r="HS413" s="227"/>
      <c r="HT413" s="227"/>
      <c r="HU413" s="227"/>
      <c r="HV413" s="227"/>
      <c r="HW413" s="227"/>
      <c r="HX413" s="227"/>
      <c r="HY413" s="227"/>
      <c r="HZ413" s="227"/>
      <c r="IA413" s="227"/>
      <c r="IB413" s="227"/>
      <c r="IC413" s="227"/>
      <c r="ID413" s="227"/>
      <c r="IE413" s="227"/>
      <c r="IF413" s="227"/>
      <c r="IG413" s="227"/>
      <c r="IH413" s="227"/>
      <c r="II413" s="227"/>
      <c r="IJ413" s="227"/>
      <c r="IK413" s="227"/>
      <c r="IL413" s="227"/>
      <c r="IM413" s="227"/>
      <c r="IN413" s="227"/>
      <c r="IO413" s="227"/>
      <c r="IP413" s="227"/>
      <c r="IQ413" s="227"/>
      <c r="IR413" s="227"/>
      <c r="IS413" s="227"/>
      <c r="IT413" s="227"/>
      <c r="IU413" s="227"/>
      <c r="IV413" s="227"/>
      <c r="IW413" s="227"/>
      <c r="IX413" s="227"/>
      <c r="IY413" s="227"/>
      <c r="IZ413" s="227"/>
      <c r="JA413" s="227"/>
      <c r="JB413" s="227"/>
      <c r="JC413" s="227"/>
      <c r="JD413" s="227"/>
      <c r="JE413" s="227"/>
      <c r="JF413" s="227"/>
      <c r="JG413" s="227"/>
      <c r="JH413" s="227"/>
      <c r="JI413" s="227"/>
      <c r="JJ413" s="227"/>
      <c r="JK413" s="227"/>
      <c r="JL413" s="227"/>
      <c r="JM413" s="227"/>
      <c r="JN413" s="227"/>
      <c r="JO413" s="227"/>
      <c r="JP413" s="227"/>
      <c r="JQ413" s="227"/>
      <c r="JR413" s="227"/>
      <c r="JS413" s="227"/>
      <c r="JT413" s="227"/>
      <c r="JU413" s="227"/>
      <c r="JV413" s="227"/>
      <c r="JW413" s="227"/>
      <c r="JX413" s="227"/>
      <c r="JY413" s="227"/>
      <c r="JZ413" s="227"/>
      <c r="KA413" s="227"/>
      <c r="KB413" s="227"/>
      <c r="KC413" s="227"/>
      <c r="KD413" s="227"/>
      <c r="KE413" s="227"/>
      <c r="KF413" s="227"/>
      <c r="KG413" s="227"/>
      <c r="KH413" s="227"/>
      <c r="KI413" s="227"/>
      <c r="KJ413" s="227"/>
      <c r="KK413" s="227"/>
      <c r="KL413" s="227"/>
      <c r="KM413" s="227"/>
      <c r="KN413" s="227"/>
      <c r="KO413" s="227"/>
      <c r="KP413" s="227"/>
      <c r="KQ413" s="227"/>
      <c r="KR413" s="227"/>
      <c r="KS413" s="227"/>
      <c r="KT413" s="227"/>
      <c r="KU413" s="227"/>
      <c r="KV413" s="227"/>
      <c r="KW413" s="479"/>
    </row>
    <row r="414" spans="1:309" s="226" customFormat="1" ht="21" customHeight="1" thickBot="1">
      <c r="A414" s="109"/>
      <c r="B414" s="112">
        <v>408</v>
      </c>
      <c r="C414" s="116"/>
      <c r="D414" s="136" t="str">
        <f t="shared" si="37"/>
        <v/>
      </c>
      <c r="E414" s="138" t="str">
        <f t="shared" si="39"/>
        <v/>
      </c>
      <c r="F414" s="138" t="str">
        <f t="shared" si="40"/>
        <v/>
      </c>
      <c r="G414" s="138" t="str">
        <f t="shared" si="41"/>
        <v/>
      </c>
      <c r="H414" s="138" t="str">
        <f t="shared" si="38"/>
        <v/>
      </c>
      <c r="I414" s="228"/>
      <c r="J414" s="228"/>
      <c r="K414" s="228"/>
      <c r="L414" s="228"/>
      <c r="M414" s="228"/>
      <c r="N414" s="228"/>
      <c r="O414" s="228"/>
      <c r="P414" s="228"/>
      <c r="Q414" s="228"/>
      <c r="R414" s="228"/>
      <c r="S414" s="228"/>
      <c r="T414" s="228"/>
      <c r="U414" s="228"/>
      <c r="V414" s="228"/>
      <c r="W414" s="228"/>
      <c r="X414" s="228"/>
      <c r="Y414" s="228"/>
      <c r="Z414" s="228"/>
      <c r="AA414" s="228"/>
      <c r="AB414" s="228"/>
      <c r="AC414" s="228"/>
      <c r="AD414" s="228"/>
      <c r="AE414" s="228"/>
      <c r="AF414" s="228"/>
      <c r="AG414" s="228"/>
      <c r="AH414" s="228"/>
      <c r="AI414" s="228"/>
      <c r="AJ414" s="228"/>
      <c r="AK414" s="228"/>
      <c r="AL414" s="228"/>
      <c r="AM414" s="228"/>
      <c r="AN414" s="228"/>
      <c r="AO414" s="228"/>
      <c r="AP414" s="228"/>
      <c r="AQ414" s="228"/>
      <c r="AR414" s="228"/>
      <c r="AS414" s="228"/>
      <c r="AT414" s="228"/>
      <c r="AU414" s="228"/>
      <c r="AV414" s="228"/>
      <c r="AW414" s="228"/>
      <c r="AX414" s="228"/>
      <c r="AY414" s="228"/>
      <c r="AZ414" s="228"/>
      <c r="BA414" s="228"/>
      <c r="BB414" s="228"/>
      <c r="BC414" s="228"/>
      <c r="BD414" s="228"/>
      <c r="BE414" s="228"/>
      <c r="BF414" s="228"/>
      <c r="BG414" s="228"/>
      <c r="BH414" s="228"/>
      <c r="BI414" s="228"/>
      <c r="BJ414" s="228"/>
      <c r="BK414" s="228"/>
      <c r="BL414" s="228"/>
      <c r="BM414" s="228"/>
      <c r="BN414" s="228"/>
      <c r="BO414" s="228"/>
      <c r="BP414" s="228"/>
      <c r="BQ414" s="228"/>
      <c r="BR414" s="228"/>
      <c r="BS414" s="228"/>
      <c r="BT414" s="228"/>
      <c r="BU414" s="228"/>
      <c r="BV414" s="228"/>
      <c r="BW414" s="228"/>
      <c r="BX414" s="228"/>
      <c r="BY414" s="228"/>
      <c r="BZ414" s="228"/>
      <c r="CA414" s="228"/>
      <c r="CB414" s="228"/>
      <c r="CC414" s="228"/>
      <c r="CD414" s="228"/>
      <c r="CE414" s="228"/>
      <c r="CF414" s="228"/>
      <c r="CG414" s="228"/>
      <c r="CH414" s="228"/>
      <c r="CI414" s="228"/>
      <c r="CJ414" s="228"/>
      <c r="CK414" s="228"/>
      <c r="CL414" s="228"/>
      <c r="CM414" s="228"/>
      <c r="CN414" s="228"/>
      <c r="CO414" s="228"/>
      <c r="CP414" s="228"/>
      <c r="CQ414" s="228"/>
      <c r="CR414" s="228"/>
      <c r="CS414" s="228"/>
      <c r="CT414" s="228"/>
      <c r="CU414" s="228"/>
      <c r="CV414" s="228"/>
      <c r="CW414" s="228"/>
      <c r="CX414" s="228"/>
      <c r="CY414" s="228"/>
      <c r="CZ414" s="228"/>
      <c r="DA414" s="228"/>
      <c r="DB414" s="228"/>
      <c r="DC414" s="228"/>
      <c r="DD414" s="228"/>
      <c r="DE414" s="228"/>
      <c r="DF414" s="228"/>
      <c r="DG414" s="228"/>
      <c r="DH414" s="228"/>
      <c r="DI414" s="228"/>
      <c r="DJ414" s="228"/>
      <c r="DK414" s="228"/>
      <c r="DL414" s="228"/>
      <c r="DM414" s="228"/>
      <c r="DN414" s="228"/>
      <c r="DO414" s="228"/>
      <c r="DP414" s="228"/>
      <c r="DQ414" s="228"/>
      <c r="DR414" s="228"/>
      <c r="DS414" s="228"/>
      <c r="DT414" s="228"/>
      <c r="DU414" s="228"/>
      <c r="DV414" s="228"/>
      <c r="DW414" s="228"/>
      <c r="DX414" s="228"/>
      <c r="DY414" s="228"/>
      <c r="DZ414" s="228"/>
      <c r="EA414" s="228"/>
      <c r="EB414" s="228"/>
      <c r="EC414" s="228"/>
      <c r="ED414" s="228"/>
      <c r="EE414" s="228"/>
      <c r="EF414" s="228"/>
      <c r="EG414" s="228"/>
      <c r="EH414" s="228"/>
      <c r="EI414" s="228"/>
      <c r="EJ414" s="228"/>
      <c r="EK414" s="228"/>
      <c r="EL414" s="228"/>
      <c r="EM414" s="228"/>
      <c r="EN414" s="228"/>
      <c r="EO414" s="228"/>
      <c r="EP414" s="228"/>
      <c r="EQ414" s="228"/>
      <c r="ER414" s="228"/>
      <c r="ES414" s="228"/>
      <c r="ET414" s="228"/>
      <c r="EU414" s="228"/>
      <c r="EV414" s="228"/>
      <c r="EW414" s="228"/>
      <c r="EX414" s="228"/>
      <c r="EY414" s="228"/>
      <c r="EZ414" s="228"/>
      <c r="FA414" s="228"/>
      <c r="FB414" s="228"/>
      <c r="FC414" s="228"/>
      <c r="FD414" s="228"/>
      <c r="FE414" s="228"/>
      <c r="FF414" s="228"/>
      <c r="FG414" s="228"/>
      <c r="FH414" s="228"/>
      <c r="FI414" s="228"/>
      <c r="FJ414" s="228"/>
      <c r="FK414" s="228"/>
      <c r="FL414" s="228"/>
      <c r="FM414" s="228"/>
      <c r="FN414" s="228"/>
      <c r="FO414" s="228"/>
      <c r="FP414" s="228"/>
      <c r="FQ414" s="228"/>
      <c r="FR414" s="228"/>
      <c r="FS414" s="228"/>
      <c r="FT414" s="228"/>
      <c r="FU414" s="228"/>
      <c r="FV414" s="228"/>
      <c r="FW414" s="228"/>
      <c r="FX414" s="228"/>
      <c r="FY414" s="228"/>
      <c r="FZ414" s="228"/>
      <c r="GA414" s="228"/>
      <c r="GB414" s="228"/>
      <c r="GC414" s="228"/>
      <c r="GD414" s="228"/>
      <c r="GE414" s="228"/>
      <c r="GF414" s="228"/>
      <c r="GG414" s="228"/>
      <c r="GH414" s="228"/>
      <c r="GI414" s="228"/>
      <c r="GJ414" s="228"/>
      <c r="GK414" s="228"/>
      <c r="GL414" s="228"/>
      <c r="GM414" s="228"/>
      <c r="GN414" s="228"/>
      <c r="GO414" s="228"/>
      <c r="GP414" s="228"/>
      <c r="GQ414" s="228"/>
      <c r="GR414" s="228"/>
      <c r="GS414" s="228"/>
      <c r="GT414" s="228"/>
      <c r="GU414" s="228"/>
      <c r="GV414" s="228"/>
      <c r="GW414" s="228"/>
      <c r="GX414" s="228"/>
      <c r="GY414" s="228"/>
      <c r="GZ414" s="228"/>
      <c r="HA414" s="228"/>
      <c r="HB414" s="228"/>
      <c r="HC414" s="228"/>
      <c r="HD414" s="228"/>
      <c r="HE414" s="228"/>
      <c r="HF414" s="228"/>
      <c r="HG414" s="228"/>
      <c r="HH414" s="228"/>
      <c r="HI414" s="228"/>
      <c r="HJ414" s="228"/>
      <c r="HK414" s="228"/>
      <c r="HL414" s="228"/>
      <c r="HM414" s="228"/>
      <c r="HN414" s="228"/>
      <c r="HO414" s="228"/>
      <c r="HP414" s="228"/>
      <c r="HQ414" s="228"/>
      <c r="HR414" s="228"/>
      <c r="HS414" s="228"/>
      <c r="HT414" s="228"/>
      <c r="HU414" s="228"/>
      <c r="HV414" s="228"/>
      <c r="HW414" s="228"/>
      <c r="HX414" s="228"/>
      <c r="HY414" s="228"/>
      <c r="HZ414" s="228"/>
      <c r="IA414" s="228"/>
      <c r="IB414" s="228"/>
      <c r="IC414" s="228"/>
      <c r="ID414" s="228"/>
      <c r="IE414" s="228"/>
      <c r="IF414" s="228"/>
      <c r="IG414" s="228"/>
      <c r="IH414" s="228"/>
      <c r="II414" s="228"/>
      <c r="IJ414" s="228"/>
      <c r="IK414" s="228"/>
      <c r="IL414" s="228"/>
      <c r="IM414" s="228"/>
      <c r="IN414" s="228"/>
      <c r="IO414" s="228"/>
      <c r="IP414" s="228"/>
      <c r="IQ414" s="228"/>
      <c r="IR414" s="228"/>
      <c r="IS414" s="228"/>
      <c r="IT414" s="228"/>
      <c r="IU414" s="228"/>
      <c r="IV414" s="228"/>
      <c r="IW414" s="228"/>
      <c r="IX414" s="228"/>
      <c r="IY414" s="228"/>
      <c r="IZ414" s="228"/>
      <c r="JA414" s="228"/>
      <c r="JB414" s="228"/>
      <c r="JC414" s="228"/>
      <c r="JD414" s="228"/>
      <c r="JE414" s="228"/>
      <c r="JF414" s="228"/>
      <c r="JG414" s="228"/>
      <c r="JH414" s="228"/>
      <c r="JI414" s="228"/>
      <c r="JJ414" s="228"/>
      <c r="JK414" s="228"/>
      <c r="JL414" s="228"/>
      <c r="JM414" s="228"/>
      <c r="JN414" s="228"/>
      <c r="JO414" s="228"/>
      <c r="JP414" s="228"/>
      <c r="JQ414" s="228"/>
      <c r="JR414" s="228"/>
      <c r="JS414" s="228"/>
      <c r="JT414" s="228"/>
      <c r="JU414" s="228"/>
      <c r="JV414" s="228"/>
      <c r="JW414" s="228"/>
      <c r="JX414" s="228"/>
      <c r="JY414" s="228"/>
      <c r="JZ414" s="228"/>
      <c r="KA414" s="228"/>
      <c r="KB414" s="228"/>
      <c r="KC414" s="228"/>
      <c r="KD414" s="228"/>
      <c r="KE414" s="228"/>
      <c r="KF414" s="228"/>
      <c r="KG414" s="228"/>
      <c r="KH414" s="228"/>
      <c r="KI414" s="228"/>
      <c r="KJ414" s="228"/>
      <c r="KK414" s="228"/>
      <c r="KL414" s="228"/>
      <c r="KM414" s="228"/>
      <c r="KN414" s="228"/>
      <c r="KO414" s="228"/>
      <c r="KP414" s="228"/>
      <c r="KQ414" s="228"/>
      <c r="KR414" s="228"/>
      <c r="KS414" s="228"/>
      <c r="KT414" s="228"/>
      <c r="KU414" s="228"/>
      <c r="KV414" s="228"/>
      <c r="KW414" s="479"/>
    </row>
    <row r="415" spans="1:309" s="226" customFormat="1" ht="21" customHeight="1">
      <c r="A415" s="109"/>
      <c r="B415" s="112">
        <v>409</v>
      </c>
      <c r="C415" s="53"/>
      <c r="D415" s="132" t="str">
        <f t="shared" si="37"/>
        <v/>
      </c>
      <c r="E415" s="132" t="str">
        <f t="shared" si="39"/>
        <v/>
      </c>
      <c r="F415" s="132" t="str">
        <f t="shared" si="40"/>
        <v/>
      </c>
      <c r="G415" s="132" t="str">
        <f t="shared" si="41"/>
        <v/>
      </c>
      <c r="H415" s="213" t="str">
        <f t="shared" si="38"/>
        <v/>
      </c>
      <c r="I415" s="227"/>
      <c r="J415" s="227"/>
      <c r="K415" s="227"/>
      <c r="L415" s="227"/>
      <c r="M415" s="227"/>
      <c r="N415" s="227"/>
      <c r="O415" s="227"/>
      <c r="P415" s="227"/>
      <c r="Q415" s="227"/>
      <c r="R415" s="227"/>
      <c r="S415" s="227"/>
      <c r="T415" s="227"/>
      <c r="U415" s="227"/>
      <c r="V415" s="227"/>
      <c r="W415" s="227"/>
      <c r="X415" s="227"/>
      <c r="Y415" s="227"/>
      <c r="Z415" s="227"/>
      <c r="AA415" s="227"/>
      <c r="AB415" s="227"/>
      <c r="AC415" s="227"/>
      <c r="AD415" s="227"/>
      <c r="AE415" s="227"/>
      <c r="AF415" s="227"/>
      <c r="AG415" s="227"/>
      <c r="AH415" s="227"/>
      <c r="AI415" s="227"/>
      <c r="AJ415" s="227"/>
      <c r="AK415" s="227"/>
      <c r="AL415" s="227"/>
      <c r="AM415" s="227"/>
      <c r="AN415" s="227"/>
      <c r="AO415" s="227"/>
      <c r="AP415" s="227"/>
      <c r="AQ415" s="227"/>
      <c r="AR415" s="227"/>
      <c r="AS415" s="227"/>
      <c r="AT415" s="227"/>
      <c r="AU415" s="227"/>
      <c r="AV415" s="227"/>
      <c r="AW415" s="227"/>
      <c r="AX415" s="227"/>
      <c r="AY415" s="227"/>
      <c r="AZ415" s="227"/>
      <c r="BA415" s="227"/>
      <c r="BB415" s="227"/>
      <c r="BC415" s="227"/>
      <c r="BD415" s="227"/>
      <c r="BE415" s="227"/>
      <c r="BF415" s="227"/>
      <c r="BG415" s="227"/>
      <c r="BH415" s="227"/>
      <c r="BI415" s="227"/>
      <c r="BJ415" s="227"/>
      <c r="BK415" s="227"/>
      <c r="BL415" s="227"/>
      <c r="BM415" s="227"/>
      <c r="BN415" s="227"/>
      <c r="BO415" s="227"/>
      <c r="BP415" s="227"/>
      <c r="BQ415" s="227"/>
      <c r="BR415" s="227"/>
      <c r="BS415" s="227"/>
      <c r="BT415" s="227"/>
      <c r="BU415" s="227"/>
      <c r="BV415" s="227"/>
      <c r="BW415" s="227"/>
      <c r="BX415" s="227"/>
      <c r="BY415" s="227"/>
      <c r="BZ415" s="227"/>
      <c r="CA415" s="227"/>
      <c r="CB415" s="227"/>
      <c r="CC415" s="227"/>
      <c r="CD415" s="227"/>
      <c r="CE415" s="227"/>
      <c r="CF415" s="227"/>
      <c r="CG415" s="227"/>
      <c r="CH415" s="227"/>
      <c r="CI415" s="227"/>
      <c r="CJ415" s="227"/>
      <c r="CK415" s="227"/>
      <c r="CL415" s="227"/>
      <c r="CM415" s="227"/>
      <c r="CN415" s="227"/>
      <c r="CO415" s="227"/>
      <c r="CP415" s="227"/>
      <c r="CQ415" s="227"/>
      <c r="CR415" s="227"/>
      <c r="CS415" s="227"/>
      <c r="CT415" s="227"/>
      <c r="CU415" s="227"/>
      <c r="CV415" s="227"/>
      <c r="CW415" s="227"/>
      <c r="CX415" s="227"/>
      <c r="CY415" s="227"/>
      <c r="CZ415" s="227"/>
      <c r="DA415" s="227"/>
      <c r="DB415" s="227"/>
      <c r="DC415" s="227"/>
      <c r="DD415" s="227"/>
      <c r="DE415" s="227"/>
      <c r="DF415" s="227"/>
      <c r="DG415" s="227"/>
      <c r="DH415" s="227"/>
      <c r="DI415" s="227"/>
      <c r="DJ415" s="227"/>
      <c r="DK415" s="227"/>
      <c r="DL415" s="227"/>
      <c r="DM415" s="227"/>
      <c r="DN415" s="227"/>
      <c r="DO415" s="227"/>
      <c r="DP415" s="227"/>
      <c r="DQ415" s="227"/>
      <c r="DR415" s="227"/>
      <c r="DS415" s="227"/>
      <c r="DT415" s="227"/>
      <c r="DU415" s="227"/>
      <c r="DV415" s="227"/>
      <c r="DW415" s="227"/>
      <c r="DX415" s="227"/>
      <c r="DY415" s="227"/>
      <c r="DZ415" s="227"/>
      <c r="EA415" s="227"/>
      <c r="EB415" s="227"/>
      <c r="EC415" s="227"/>
      <c r="ED415" s="227"/>
      <c r="EE415" s="227"/>
      <c r="EF415" s="227"/>
      <c r="EG415" s="227"/>
      <c r="EH415" s="227"/>
      <c r="EI415" s="227"/>
      <c r="EJ415" s="227"/>
      <c r="EK415" s="227"/>
      <c r="EL415" s="227"/>
      <c r="EM415" s="227"/>
      <c r="EN415" s="227"/>
      <c r="EO415" s="227"/>
      <c r="EP415" s="227"/>
      <c r="EQ415" s="227"/>
      <c r="ER415" s="227"/>
      <c r="ES415" s="227"/>
      <c r="ET415" s="227"/>
      <c r="EU415" s="227"/>
      <c r="EV415" s="227"/>
      <c r="EW415" s="227"/>
      <c r="EX415" s="227"/>
      <c r="EY415" s="227"/>
      <c r="EZ415" s="227"/>
      <c r="FA415" s="227"/>
      <c r="FB415" s="227"/>
      <c r="FC415" s="227"/>
      <c r="FD415" s="227"/>
      <c r="FE415" s="227"/>
      <c r="FF415" s="227"/>
      <c r="FG415" s="227"/>
      <c r="FH415" s="227"/>
      <c r="FI415" s="227"/>
      <c r="FJ415" s="227"/>
      <c r="FK415" s="227"/>
      <c r="FL415" s="227"/>
      <c r="FM415" s="227"/>
      <c r="FN415" s="227"/>
      <c r="FO415" s="227"/>
      <c r="FP415" s="227"/>
      <c r="FQ415" s="227"/>
      <c r="FR415" s="227"/>
      <c r="FS415" s="227"/>
      <c r="FT415" s="227"/>
      <c r="FU415" s="227"/>
      <c r="FV415" s="227"/>
      <c r="FW415" s="227"/>
      <c r="FX415" s="227"/>
      <c r="FY415" s="227"/>
      <c r="FZ415" s="227"/>
      <c r="GA415" s="227"/>
      <c r="GB415" s="227"/>
      <c r="GC415" s="227"/>
      <c r="GD415" s="227"/>
      <c r="GE415" s="227"/>
      <c r="GF415" s="227"/>
      <c r="GG415" s="227"/>
      <c r="GH415" s="227"/>
      <c r="GI415" s="227"/>
      <c r="GJ415" s="227"/>
      <c r="GK415" s="227"/>
      <c r="GL415" s="227"/>
      <c r="GM415" s="227"/>
      <c r="GN415" s="227"/>
      <c r="GO415" s="227"/>
      <c r="GP415" s="227"/>
      <c r="GQ415" s="227"/>
      <c r="GR415" s="227"/>
      <c r="GS415" s="227"/>
      <c r="GT415" s="227"/>
      <c r="GU415" s="227"/>
      <c r="GV415" s="227"/>
      <c r="GW415" s="227"/>
      <c r="GX415" s="227"/>
      <c r="GY415" s="227"/>
      <c r="GZ415" s="227"/>
      <c r="HA415" s="227"/>
      <c r="HB415" s="227"/>
      <c r="HC415" s="227"/>
      <c r="HD415" s="227"/>
      <c r="HE415" s="227"/>
      <c r="HF415" s="227"/>
      <c r="HG415" s="227"/>
      <c r="HH415" s="227"/>
      <c r="HI415" s="227"/>
      <c r="HJ415" s="227"/>
      <c r="HK415" s="227"/>
      <c r="HL415" s="227"/>
      <c r="HM415" s="227"/>
      <c r="HN415" s="227"/>
      <c r="HO415" s="227"/>
      <c r="HP415" s="227"/>
      <c r="HQ415" s="227"/>
      <c r="HR415" s="227"/>
      <c r="HS415" s="227"/>
      <c r="HT415" s="227"/>
      <c r="HU415" s="227"/>
      <c r="HV415" s="227"/>
      <c r="HW415" s="227"/>
      <c r="HX415" s="227"/>
      <c r="HY415" s="227"/>
      <c r="HZ415" s="227"/>
      <c r="IA415" s="227"/>
      <c r="IB415" s="227"/>
      <c r="IC415" s="227"/>
      <c r="ID415" s="227"/>
      <c r="IE415" s="227"/>
      <c r="IF415" s="227"/>
      <c r="IG415" s="227"/>
      <c r="IH415" s="227"/>
      <c r="II415" s="227"/>
      <c r="IJ415" s="227"/>
      <c r="IK415" s="227"/>
      <c r="IL415" s="227"/>
      <c r="IM415" s="227"/>
      <c r="IN415" s="227"/>
      <c r="IO415" s="227"/>
      <c r="IP415" s="227"/>
      <c r="IQ415" s="227"/>
      <c r="IR415" s="227"/>
      <c r="IS415" s="227"/>
      <c r="IT415" s="227"/>
      <c r="IU415" s="227"/>
      <c r="IV415" s="227"/>
      <c r="IW415" s="227"/>
      <c r="IX415" s="227"/>
      <c r="IY415" s="227"/>
      <c r="IZ415" s="227"/>
      <c r="JA415" s="227"/>
      <c r="JB415" s="227"/>
      <c r="JC415" s="227"/>
      <c r="JD415" s="227"/>
      <c r="JE415" s="227"/>
      <c r="JF415" s="227"/>
      <c r="JG415" s="227"/>
      <c r="JH415" s="227"/>
      <c r="JI415" s="227"/>
      <c r="JJ415" s="227"/>
      <c r="JK415" s="227"/>
      <c r="JL415" s="227"/>
      <c r="JM415" s="227"/>
      <c r="JN415" s="227"/>
      <c r="JO415" s="227"/>
      <c r="JP415" s="227"/>
      <c r="JQ415" s="227"/>
      <c r="JR415" s="227"/>
      <c r="JS415" s="227"/>
      <c r="JT415" s="227"/>
      <c r="JU415" s="227"/>
      <c r="JV415" s="227"/>
      <c r="JW415" s="227"/>
      <c r="JX415" s="227"/>
      <c r="JY415" s="227"/>
      <c r="JZ415" s="227"/>
      <c r="KA415" s="227"/>
      <c r="KB415" s="227"/>
      <c r="KC415" s="227"/>
      <c r="KD415" s="227"/>
      <c r="KE415" s="227"/>
      <c r="KF415" s="227"/>
      <c r="KG415" s="227"/>
      <c r="KH415" s="227"/>
      <c r="KI415" s="227"/>
      <c r="KJ415" s="227"/>
      <c r="KK415" s="227"/>
      <c r="KL415" s="227"/>
      <c r="KM415" s="227"/>
      <c r="KN415" s="227"/>
      <c r="KO415" s="227"/>
      <c r="KP415" s="227"/>
      <c r="KQ415" s="227"/>
      <c r="KR415" s="227"/>
      <c r="KS415" s="227"/>
      <c r="KT415" s="227"/>
      <c r="KU415" s="227"/>
      <c r="KV415" s="227"/>
      <c r="KW415" s="479"/>
    </row>
    <row r="416" spans="1:309" s="226" customFormat="1" ht="21" customHeight="1" thickBot="1">
      <c r="A416" s="109"/>
      <c r="B416" s="112">
        <v>410</v>
      </c>
      <c r="C416" s="116"/>
      <c r="D416" s="136" t="str">
        <f t="shared" si="37"/>
        <v/>
      </c>
      <c r="E416" s="138" t="str">
        <f t="shared" si="39"/>
        <v/>
      </c>
      <c r="F416" s="138" t="str">
        <f t="shared" si="40"/>
        <v/>
      </c>
      <c r="G416" s="138" t="str">
        <f t="shared" si="41"/>
        <v/>
      </c>
      <c r="H416" s="138" t="str">
        <f t="shared" si="38"/>
        <v/>
      </c>
      <c r="I416" s="228"/>
      <c r="J416" s="228"/>
      <c r="K416" s="228"/>
      <c r="L416" s="228"/>
      <c r="M416" s="228"/>
      <c r="N416" s="228"/>
      <c r="O416" s="228"/>
      <c r="P416" s="228"/>
      <c r="Q416" s="228"/>
      <c r="R416" s="228"/>
      <c r="S416" s="228"/>
      <c r="T416" s="228"/>
      <c r="U416" s="228"/>
      <c r="V416" s="228"/>
      <c r="W416" s="228"/>
      <c r="X416" s="228"/>
      <c r="Y416" s="228"/>
      <c r="Z416" s="228"/>
      <c r="AA416" s="228"/>
      <c r="AB416" s="228"/>
      <c r="AC416" s="228"/>
      <c r="AD416" s="228"/>
      <c r="AE416" s="228"/>
      <c r="AF416" s="228"/>
      <c r="AG416" s="228"/>
      <c r="AH416" s="228"/>
      <c r="AI416" s="228"/>
      <c r="AJ416" s="228"/>
      <c r="AK416" s="228"/>
      <c r="AL416" s="228"/>
      <c r="AM416" s="228"/>
      <c r="AN416" s="228"/>
      <c r="AO416" s="228"/>
      <c r="AP416" s="228"/>
      <c r="AQ416" s="228"/>
      <c r="AR416" s="228"/>
      <c r="AS416" s="228"/>
      <c r="AT416" s="228"/>
      <c r="AU416" s="228"/>
      <c r="AV416" s="228"/>
      <c r="AW416" s="228"/>
      <c r="AX416" s="228"/>
      <c r="AY416" s="228"/>
      <c r="AZ416" s="228"/>
      <c r="BA416" s="228"/>
      <c r="BB416" s="228"/>
      <c r="BC416" s="228"/>
      <c r="BD416" s="228"/>
      <c r="BE416" s="228"/>
      <c r="BF416" s="228"/>
      <c r="BG416" s="228"/>
      <c r="BH416" s="228"/>
      <c r="BI416" s="228"/>
      <c r="BJ416" s="228"/>
      <c r="BK416" s="228"/>
      <c r="BL416" s="228"/>
      <c r="BM416" s="228"/>
      <c r="BN416" s="228"/>
      <c r="BO416" s="228"/>
      <c r="BP416" s="228"/>
      <c r="BQ416" s="228"/>
      <c r="BR416" s="228"/>
      <c r="BS416" s="228"/>
      <c r="BT416" s="228"/>
      <c r="BU416" s="228"/>
      <c r="BV416" s="228"/>
      <c r="BW416" s="228"/>
      <c r="BX416" s="228"/>
      <c r="BY416" s="228"/>
      <c r="BZ416" s="228"/>
      <c r="CA416" s="228"/>
      <c r="CB416" s="228"/>
      <c r="CC416" s="228"/>
      <c r="CD416" s="228"/>
      <c r="CE416" s="228"/>
      <c r="CF416" s="228"/>
      <c r="CG416" s="228"/>
      <c r="CH416" s="228"/>
      <c r="CI416" s="228"/>
      <c r="CJ416" s="228"/>
      <c r="CK416" s="228"/>
      <c r="CL416" s="228"/>
      <c r="CM416" s="228"/>
      <c r="CN416" s="228"/>
      <c r="CO416" s="228"/>
      <c r="CP416" s="228"/>
      <c r="CQ416" s="228"/>
      <c r="CR416" s="228"/>
      <c r="CS416" s="228"/>
      <c r="CT416" s="228"/>
      <c r="CU416" s="228"/>
      <c r="CV416" s="228"/>
      <c r="CW416" s="228"/>
      <c r="CX416" s="228"/>
      <c r="CY416" s="228"/>
      <c r="CZ416" s="228"/>
      <c r="DA416" s="228"/>
      <c r="DB416" s="228"/>
      <c r="DC416" s="228"/>
      <c r="DD416" s="228"/>
      <c r="DE416" s="228"/>
      <c r="DF416" s="228"/>
      <c r="DG416" s="228"/>
      <c r="DH416" s="228"/>
      <c r="DI416" s="228"/>
      <c r="DJ416" s="228"/>
      <c r="DK416" s="228"/>
      <c r="DL416" s="228"/>
      <c r="DM416" s="228"/>
      <c r="DN416" s="228"/>
      <c r="DO416" s="228"/>
      <c r="DP416" s="228"/>
      <c r="DQ416" s="228"/>
      <c r="DR416" s="228"/>
      <c r="DS416" s="228"/>
      <c r="DT416" s="228"/>
      <c r="DU416" s="228"/>
      <c r="DV416" s="228"/>
      <c r="DW416" s="228"/>
      <c r="DX416" s="228"/>
      <c r="DY416" s="228"/>
      <c r="DZ416" s="228"/>
      <c r="EA416" s="228"/>
      <c r="EB416" s="228"/>
      <c r="EC416" s="228"/>
      <c r="ED416" s="228"/>
      <c r="EE416" s="228"/>
      <c r="EF416" s="228"/>
      <c r="EG416" s="228"/>
      <c r="EH416" s="228"/>
      <c r="EI416" s="228"/>
      <c r="EJ416" s="228"/>
      <c r="EK416" s="228"/>
      <c r="EL416" s="228"/>
      <c r="EM416" s="228"/>
      <c r="EN416" s="228"/>
      <c r="EO416" s="228"/>
      <c r="EP416" s="228"/>
      <c r="EQ416" s="228"/>
      <c r="ER416" s="228"/>
      <c r="ES416" s="228"/>
      <c r="ET416" s="228"/>
      <c r="EU416" s="228"/>
      <c r="EV416" s="228"/>
      <c r="EW416" s="228"/>
      <c r="EX416" s="228"/>
      <c r="EY416" s="228"/>
      <c r="EZ416" s="228"/>
      <c r="FA416" s="228"/>
      <c r="FB416" s="228"/>
      <c r="FC416" s="228"/>
      <c r="FD416" s="228"/>
      <c r="FE416" s="228"/>
      <c r="FF416" s="228"/>
      <c r="FG416" s="228"/>
      <c r="FH416" s="228"/>
      <c r="FI416" s="228"/>
      <c r="FJ416" s="228"/>
      <c r="FK416" s="228"/>
      <c r="FL416" s="228"/>
      <c r="FM416" s="228"/>
      <c r="FN416" s="228"/>
      <c r="FO416" s="228"/>
      <c r="FP416" s="228"/>
      <c r="FQ416" s="228"/>
      <c r="FR416" s="228"/>
      <c r="FS416" s="228"/>
      <c r="FT416" s="228"/>
      <c r="FU416" s="228"/>
      <c r="FV416" s="228"/>
      <c r="FW416" s="228"/>
      <c r="FX416" s="228"/>
      <c r="FY416" s="228"/>
      <c r="FZ416" s="228"/>
      <c r="GA416" s="228"/>
      <c r="GB416" s="228"/>
      <c r="GC416" s="228"/>
      <c r="GD416" s="228"/>
      <c r="GE416" s="228"/>
      <c r="GF416" s="228"/>
      <c r="GG416" s="228"/>
      <c r="GH416" s="228"/>
      <c r="GI416" s="228"/>
      <c r="GJ416" s="228"/>
      <c r="GK416" s="228"/>
      <c r="GL416" s="228"/>
      <c r="GM416" s="228"/>
      <c r="GN416" s="228"/>
      <c r="GO416" s="228"/>
      <c r="GP416" s="228"/>
      <c r="GQ416" s="228"/>
      <c r="GR416" s="228"/>
      <c r="GS416" s="228"/>
      <c r="GT416" s="228"/>
      <c r="GU416" s="228"/>
      <c r="GV416" s="228"/>
      <c r="GW416" s="228"/>
      <c r="GX416" s="228"/>
      <c r="GY416" s="228"/>
      <c r="GZ416" s="228"/>
      <c r="HA416" s="228"/>
      <c r="HB416" s="228"/>
      <c r="HC416" s="228"/>
      <c r="HD416" s="228"/>
      <c r="HE416" s="228"/>
      <c r="HF416" s="228"/>
      <c r="HG416" s="228"/>
      <c r="HH416" s="228"/>
      <c r="HI416" s="228"/>
      <c r="HJ416" s="228"/>
      <c r="HK416" s="228"/>
      <c r="HL416" s="228"/>
      <c r="HM416" s="228"/>
      <c r="HN416" s="228"/>
      <c r="HO416" s="228"/>
      <c r="HP416" s="228"/>
      <c r="HQ416" s="228"/>
      <c r="HR416" s="228"/>
      <c r="HS416" s="228"/>
      <c r="HT416" s="228"/>
      <c r="HU416" s="228"/>
      <c r="HV416" s="228"/>
      <c r="HW416" s="228"/>
      <c r="HX416" s="228"/>
      <c r="HY416" s="228"/>
      <c r="HZ416" s="228"/>
      <c r="IA416" s="228"/>
      <c r="IB416" s="228"/>
      <c r="IC416" s="228"/>
      <c r="ID416" s="228"/>
      <c r="IE416" s="228"/>
      <c r="IF416" s="228"/>
      <c r="IG416" s="228"/>
      <c r="IH416" s="228"/>
      <c r="II416" s="228"/>
      <c r="IJ416" s="228"/>
      <c r="IK416" s="228"/>
      <c r="IL416" s="228"/>
      <c r="IM416" s="228"/>
      <c r="IN416" s="228"/>
      <c r="IO416" s="228"/>
      <c r="IP416" s="228"/>
      <c r="IQ416" s="228"/>
      <c r="IR416" s="228"/>
      <c r="IS416" s="228"/>
      <c r="IT416" s="228"/>
      <c r="IU416" s="228"/>
      <c r="IV416" s="228"/>
      <c r="IW416" s="228"/>
      <c r="IX416" s="228"/>
      <c r="IY416" s="228"/>
      <c r="IZ416" s="228"/>
      <c r="JA416" s="228"/>
      <c r="JB416" s="228"/>
      <c r="JC416" s="228"/>
      <c r="JD416" s="228"/>
      <c r="JE416" s="228"/>
      <c r="JF416" s="228"/>
      <c r="JG416" s="228"/>
      <c r="JH416" s="228"/>
      <c r="JI416" s="228"/>
      <c r="JJ416" s="228"/>
      <c r="JK416" s="228"/>
      <c r="JL416" s="228"/>
      <c r="JM416" s="228"/>
      <c r="JN416" s="228"/>
      <c r="JO416" s="228"/>
      <c r="JP416" s="228"/>
      <c r="JQ416" s="228"/>
      <c r="JR416" s="228"/>
      <c r="JS416" s="228"/>
      <c r="JT416" s="228"/>
      <c r="JU416" s="228"/>
      <c r="JV416" s="228"/>
      <c r="JW416" s="228"/>
      <c r="JX416" s="228"/>
      <c r="JY416" s="228"/>
      <c r="JZ416" s="228"/>
      <c r="KA416" s="228"/>
      <c r="KB416" s="228"/>
      <c r="KC416" s="228"/>
      <c r="KD416" s="228"/>
      <c r="KE416" s="228"/>
      <c r="KF416" s="228"/>
      <c r="KG416" s="228"/>
      <c r="KH416" s="228"/>
      <c r="KI416" s="228"/>
      <c r="KJ416" s="228"/>
      <c r="KK416" s="228"/>
      <c r="KL416" s="228"/>
      <c r="KM416" s="228"/>
      <c r="KN416" s="228"/>
      <c r="KO416" s="228"/>
      <c r="KP416" s="228"/>
      <c r="KQ416" s="228"/>
      <c r="KR416" s="228"/>
      <c r="KS416" s="228"/>
      <c r="KT416" s="228"/>
      <c r="KU416" s="228"/>
      <c r="KV416" s="228"/>
      <c r="KW416" s="479"/>
    </row>
    <row r="417" spans="1:309" s="226" customFormat="1" ht="21" customHeight="1">
      <c r="A417" s="109"/>
      <c r="B417" s="112">
        <v>411</v>
      </c>
      <c r="C417" s="53"/>
      <c r="D417" s="132" t="str">
        <f t="shared" si="37"/>
        <v/>
      </c>
      <c r="E417" s="132" t="str">
        <f t="shared" si="39"/>
        <v/>
      </c>
      <c r="F417" s="132" t="str">
        <f t="shared" si="40"/>
        <v/>
      </c>
      <c r="G417" s="132" t="str">
        <f t="shared" si="41"/>
        <v/>
      </c>
      <c r="H417" s="213" t="str">
        <f t="shared" si="38"/>
        <v/>
      </c>
      <c r="I417" s="227"/>
      <c r="J417" s="227"/>
      <c r="K417" s="227"/>
      <c r="L417" s="227"/>
      <c r="M417" s="227"/>
      <c r="N417" s="227"/>
      <c r="O417" s="227"/>
      <c r="P417" s="227"/>
      <c r="Q417" s="227"/>
      <c r="R417" s="227"/>
      <c r="S417" s="227"/>
      <c r="T417" s="227"/>
      <c r="U417" s="227"/>
      <c r="V417" s="227"/>
      <c r="W417" s="227"/>
      <c r="X417" s="227"/>
      <c r="Y417" s="227"/>
      <c r="Z417" s="227"/>
      <c r="AA417" s="227"/>
      <c r="AB417" s="227"/>
      <c r="AC417" s="227"/>
      <c r="AD417" s="227"/>
      <c r="AE417" s="227"/>
      <c r="AF417" s="227"/>
      <c r="AG417" s="227"/>
      <c r="AH417" s="227"/>
      <c r="AI417" s="227"/>
      <c r="AJ417" s="227"/>
      <c r="AK417" s="227"/>
      <c r="AL417" s="227"/>
      <c r="AM417" s="227"/>
      <c r="AN417" s="227"/>
      <c r="AO417" s="227"/>
      <c r="AP417" s="227"/>
      <c r="AQ417" s="227"/>
      <c r="AR417" s="227"/>
      <c r="AS417" s="227"/>
      <c r="AT417" s="227"/>
      <c r="AU417" s="227"/>
      <c r="AV417" s="227"/>
      <c r="AW417" s="227"/>
      <c r="AX417" s="227"/>
      <c r="AY417" s="227"/>
      <c r="AZ417" s="227"/>
      <c r="BA417" s="227"/>
      <c r="BB417" s="227"/>
      <c r="BC417" s="227"/>
      <c r="BD417" s="227"/>
      <c r="BE417" s="227"/>
      <c r="BF417" s="227"/>
      <c r="BG417" s="227"/>
      <c r="BH417" s="227"/>
      <c r="BI417" s="227"/>
      <c r="BJ417" s="227"/>
      <c r="BK417" s="227"/>
      <c r="BL417" s="227"/>
      <c r="BM417" s="227"/>
      <c r="BN417" s="227"/>
      <c r="BO417" s="227"/>
      <c r="BP417" s="227"/>
      <c r="BQ417" s="227"/>
      <c r="BR417" s="227"/>
      <c r="BS417" s="227"/>
      <c r="BT417" s="227"/>
      <c r="BU417" s="227"/>
      <c r="BV417" s="227"/>
      <c r="BW417" s="227"/>
      <c r="BX417" s="227"/>
      <c r="BY417" s="227"/>
      <c r="BZ417" s="227"/>
      <c r="CA417" s="227"/>
      <c r="CB417" s="227"/>
      <c r="CC417" s="227"/>
      <c r="CD417" s="227"/>
      <c r="CE417" s="227"/>
      <c r="CF417" s="227"/>
      <c r="CG417" s="227"/>
      <c r="CH417" s="227"/>
      <c r="CI417" s="227"/>
      <c r="CJ417" s="227"/>
      <c r="CK417" s="227"/>
      <c r="CL417" s="227"/>
      <c r="CM417" s="227"/>
      <c r="CN417" s="227"/>
      <c r="CO417" s="227"/>
      <c r="CP417" s="227"/>
      <c r="CQ417" s="227"/>
      <c r="CR417" s="227"/>
      <c r="CS417" s="227"/>
      <c r="CT417" s="227"/>
      <c r="CU417" s="227"/>
      <c r="CV417" s="227"/>
      <c r="CW417" s="227"/>
      <c r="CX417" s="227"/>
      <c r="CY417" s="227"/>
      <c r="CZ417" s="227"/>
      <c r="DA417" s="227"/>
      <c r="DB417" s="227"/>
      <c r="DC417" s="227"/>
      <c r="DD417" s="227"/>
      <c r="DE417" s="227"/>
      <c r="DF417" s="227"/>
      <c r="DG417" s="227"/>
      <c r="DH417" s="227"/>
      <c r="DI417" s="227"/>
      <c r="DJ417" s="227"/>
      <c r="DK417" s="227"/>
      <c r="DL417" s="227"/>
      <c r="DM417" s="227"/>
      <c r="DN417" s="227"/>
      <c r="DO417" s="227"/>
      <c r="DP417" s="227"/>
      <c r="DQ417" s="227"/>
      <c r="DR417" s="227"/>
      <c r="DS417" s="227"/>
      <c r="DT417" s="227"/>
      <c r="DU417" s="227"/>
      <c r="DV417" s="227"/>
      <c r="DW417" s="227"/>
      <c r="DX417" s="227"/>
      <c r="DY417" s="227"/>
      <c r="DZ417" s="227"/>
      <c r="EA417" s="227"/>
      <c r="EB417" s="227"/>
      <c r="EC417" s="227"/>
      <c r="ED417" s="227"/>
      <c r="EE417" s="227"/>
      <c r="EF417" s="227"/>
      <c r="EG417" s="227"/>
      <c r="EH417" s="227"/>
      <c r="EI417" s="227"/>
      <c r="EJ417" s="227"/>
      <c r="EK417" s="227"/>
      <c r="EL417" s="227"/>
      <c r="EM417" s="227"/>
      <c r="EN417" s="227"/>
      <c r="EO417" s="227"/>
      <c r="EP417" s="227"/>
      <c r="EQ417" s="227"/>
      <c r="ER417" s="227"/>
      <c r="ES417" s="227"/>
      <c r="ET417" s="227"/>
      <c r="EU417" s="227"/>
      <c r="EV417" s="227"/>
      <c r="EW417" s="227"/>
      <c r="EX417" s="227"/>
      <c r="EY417" s="227"/>
      <c r="EZ417" s="227"/>
      <c r="FA417" s="227"/>
      <c r="FB417" s="227"/>
      <c r="FC417" s="227"/>
      <c r="FD417" s="227"/>
      <c r="FE417" s="227"/>
      <c r="FF417" s="227"/>
      <c r="FG417" s="227"/>
      <c r="FH417" s="227"/>
      <c r="FI417" s="227"/>
      <c r="FJ417" s="227"/>
      <c r="FK417" s="227"/>
      <c r="FL417" s="227"/>
      <c r="FM417" s="227"/>
      <c r="FN417" s="227"/>
      <c r="FO417" s="227"/>
      <c r="FP417" s="227"/>
      <c r="FQ417" s="227"/>
      <c r="FR417" s="227"/>
      <c r="FS417" s="227"/>
      <c r="FT417" s="227"/>
      <c r="FU417" s="227"/>
      <c r="FV417" s="227"/>
      <c r="FW417" s="227"/>
      <c r="FX417" s="227"/>
      <c r="FY417" s="227"/>
      <c r="FZ417" s="227"/>
      <c r="GA417" s="227"/>
      <c r="GB417" s="227"/>
      <c r="GC417" s="227"/>
      <c r="GD417" s="227"/>
      <c r="GE417" s="227"/>
      <c r="GF417" s="227"/>
      <c r="GG417" s="227"/>
      <c r="GH417" s="227"/>
      <c r="GI417" s="227"/>
      <c r="GJ417" s="227"/>
      <c r="GK417" s="227"/>
      <c r="GL417" s="227"/>
      <c r="GM417" s="227"/>
      <c r="GN417" s="227"/>
      <c r="GO417" s="227"/>
      <c r="GP417" s="227"/>
      <c r="GQ417" s="227"/>
      <c r="GR417" s="227"/>
      <c r="GS417" s="227"/>
      <c r="GT417" s="227"/>
      <c r="GU417" s="227"/>
      <c r="GV417" s="227"/>
      <c r="GW417" s="227"/>
      <c r="GX417" s="227"/>
      <c r="GY417" s="227"/>
      <c r="GZ417" s="227"/>
      <c r="HA417" s="227"/>
      <c r="HB417" s="227"/>
      <c r="HC417" s="227"/>
      <c r="HD417" s="227"/>
      <c r="HE417" s="227"/>
      <c r="HF417" s="227"/>
      <c r="HG417" s="227"/>
      <c r="HH417" s="227"/>
      <c r="HI417" s="227"/>
      <c r="HJ417" s="227"/>
      <c r="HK417" s="227"/>
      <c r="HL417" s="227"/>
      <c r="HM417" s="227"/>
      <c r="HN417" s="227"/>
      <c r="HO417" s="227"/>
      <c r="HP417" s="227"/>
      <c r="HQ417" s="227"/>
      <c r="HR417" s="227"/>
      <c r="HS417" s="227"/>
      <c r="HT417" s="227"/>
      <c r="HU417" s="227"/>
      <c r="HV417" s="227"/>
      <c r="HW417" s="227"/>
      <c r="HX417" s="227"/>
      <c r="HY417" s="227"/>
      <c r="HZ417" s="227"/>
      <c r="IA417" s="227"/>
      <c r="IB417" s="227"/>
      <c r="IC417" s="227"/>
      <c r="ID417" s="227"/>
      <c r="IE417" s="227"/>
      <c r="IF417" s="227"/>
      <c r="IG417" s="227"/>
      <c r="IH417" s="227"/>
      <c r="II417" s="227"/>
      <c r="IJ417" s="227"/>
      <c r="IK417" s="227"/>
      <c r="IL417" s="227"/>
      <c r="IM417" s="227"/>
      <c r="IN417" s="227"/>
      <c r="IO417" s="227"/>
      <c r="IP417" s="227"/>
      <c r="IQ417" s="227"/>
      <c r="IR417" s="227"/>
      <c r="IS417" s="227"/>
      <c r="IT417" s="227"/>
      <c r="IU417" s="227"/>
      <c r="IV417" s="227"/>
      <c r="IW417" s="227"/>
      <c r="IX417" s="227"/>
      <c r="IY417" s="227"/>
      <c r="IZ417" s="227"/>
      <c r="JA417" s="227"/>
      <c r="JB417" s="227"/>
      <c r="JC417" s="227"/>
      <c r="JD417" s="227"/>
      <c r="JE417" s="227"/>
      <c r="JF417" s="227"/>
      <c r="JG417" s="227"/>
      <c r="JH417" s="227"/>
      <c r="JI417" s="227"/>
      <c r="JJ417" s="227"/>
      <c r="JK417" s="227"/>
      <c r="JL417" s="227"/>
      <c r="JM417" s="227"/>
      <c r="JN417" s="227"/>
      <c r="JO417" s="227"/>
      <c r="JP417" s="227"/>
      <c r="JQ417" s="227"/>
      <c r="JR417" s="227"/>
      <c r="JS417" s="227"/>
      <c r="JT417" s="227"/>
      <c r="JU417" s="227"/>
      <c r="JV417" s="227"/>
      <c r="JW417" s="227"/>
      <c r="JX417" s="227"/>
      <c r="JY417" s="227"/>
      <c r="JZ417" s="227"/>
      <c r="KA417" s="227"/>
      <c r="KB417" s="227"/>
      <c r="KC417" s="227"/>
      <c r="KD417" s="227"/>
      <c r="KE417" s="227"/>
      <c r="KF417" s="227"/>
      <c r="KG417" s="227"/>
      <c r="KH417" s="227"/>
      <c r="KI417" s="227"/>
      <c r="KJ417" s="227"/>
      <c r="KK417" s="227"/>
      <c r="KL417" s="227"/>
      <c r="KM417" s="227"/>
      <c r="KN417" s="227"/>
      <c r="KO417" s="227"/>
      <c r="KP417" s="227"/>
      <c r="KQ417" s="227"/>
      <c r="KR417" s="227"/>
      <c r="KS417" s="227"/>
      <c r="KT417" s="227"/>
      <c r="KU417" s="227"/>
      <c r="KV417" s="227"/>
      <c r="KW417" s="479"/>
    </row>
    <row r="418" spans="1:309" s="226" customFormat="1" ht="21" customHeight="1" thickBot="1">
      <c r="A418" s="109"/>
      <c r="B418" s="112">
        <v>412</v>
      </c>
      <c r="C418" s="116"/>
      <c r="D418" s="136" t="str">
        <f t="shared" si="37"/>
        <v/>
      </c>
      <c r="E418" s="138" t="str">
        <f t="shared" si="39"/>
        <v/>
      </c>
      <c r="F418" s="138" t="str">
        <f t="shared" si="40"/>
        <v/>
      </c>
      <c r="G418" s="138" t="str">
        <f t="shared" si="41"/>
        <v/>
      </c>
      <c r="H418" s="138" t="str">
        <f t="shared" si="38"/>
        <v/>
      </c>
      <c r="I418" s="228"/>
      <c r="J418" s="228"/>
      <c r="K418" s="228"/>
      <c r="L418" s="228"/>
      <c r="M418" s="228"/>
      <c r="N418" s="228"/>
      <c r="O418" s="228"/>
      <c r="P418" s="228"/>
      <c r="Q418" s="228"/>
      <c r="R418" s="228"/>
      <c r="S418" s="228"/>
      <c r="T418" s="228"/>
      <c r="U418" s="228"/>
      <c r="V418" s="228"/>
      <c r="W418" s="228"/>
      <c r="X418" s="228"/>
      <c r="Y418" s="228"/>
      <c r="Z418" s="228"/>
      <c r="AA418" s="228"/>
      <c r="AB418" s="228"/>
      <c r="AC418" s="228"/>
      <c r="AD418" s="228"/>
      <c r="AE418" s="228"/>
      <c r="AF418" s="228"/>
      <c r="AG418" s="228"/>
      <c r="AH418" s="228"/>
      <c r="AI418" s="228"/>
      <c r="AJ418" s="228"/>
      <c r="AK418" s="228"/>
      <c r="AL418" s="228"/>
      <c r="AM418" s="228"/>
      <c r="AN418" s="228"/>
      <c r="AO418" s="228"/>
      <c r="AP418" s="228"/>
      <c r="AQ418" s="228"/>
      <c r="AR418" s="228"/>
      <c r="AS418" s="228"/>
      <c r="AT418" s="228"/>
      <c r="AU418" s="228"/>
      <c r="AV418" s="228"/>
      <c r="AW418" s="228"/>
      <c r="AX418" s="228"/>
      <c r="AY418" s="228"/>
      <c r="AZ418" s="228"/>
      <c r="BA418" s="228"/>
      <c r="BB418" s="228"/>
      <c r="BC418" s="228"/>
      <c r="BD418" s="228"/>
      <c r="BE418" s="228"/>
      <c r="BF418" s="228"/>
      <c r="BG418" s="228"/>
      <c r="BH418" s="228"/>
      <c r="BI418" s="228"/>
      <c r="BJ418" s="228"/>
      <c r="BK418" s="228"/>
      <c r="BL418" s="228"/>
      <c r="BM418" s="228"/>
      <c r="BN418" s="228"/>
      <c r="BO418" s="228"/>
      <c r="BP418" s="228"/>
      <c r="BQ418" s="228"/>
      <c r="BR418" s="228"/>
      <c r="BS418" s="228"/>
      <c r="BT418" s="228"/>
      <c r="BU418" s="228"/>
      <c r="BV418" s="228"/>
      <c r="BW418" s="228"/>
      <c r="BX418" s="228"/>
      <c r="BY418" s="228"/>
      <c r="BZ418" s="228"/>
      <c r="CA418" s="228"/>
      <c r="CB418" s="228"/>
      <c r="CC418" s="228"/>
      <c r="CD418" s="228"/>
      <c r="CE418" s="228"/>
      <c r="CF418" s="228"/>
      <c r="CG418" s="228"/>
      <c r="CH418" s="228"/>
      <c r="CI418" s="228"/>
      <c r="CJ418" s="228"/>
      <c r="CK418" s="228"/>
      <c r="CL418" s="228"/>
      <c r="CM418" s="228"/>
      <c r="CN418" s="228"/>
      <c r="CO418" s="228"/>
      <c r="CP418" s="228"/>
      <c r="CQ418" s="228"/>
      <c r="CR418" s="228"/>
      <c r="CS418" s="228"/>
      <c r="CT418" s="228"/>
      <c r="CU418" s="228"/>
      <c r="CV418" s="228"/>
      <c r="CW418" s="228"/>
      <c r="CX418" s="228"/>
      <c r="CY418" s="228"/>
      <c r="CZ418" s="228"/>
      <c r="DA418" s="228"/>
      <c r="DB418" s="228"/>
      <c r="DC418" s="228"/>
      <c r="DD418" s="228"/>
      <c r="DE418" s="228"/>
      <c r="DF418" s="228"/>
      <c r="DG418" s="228"/>
      <c r="DH418" s="228"/>
      <c r="DI418" s="228"/>
      <c r="DJ418" s="228"/>
      <c r="DK418" s="228"/>
      <c r="DL418" s="228"/>
      <c r="DM418" s="228"/>
      <c r="DN418" s="228"/>
      <c r="DO418" s="228"/>
      <c r="DP418" s="228"/>
      <c r="DQ418" s="228"/>
      <c r="DR418" s="228"/>
      <c r="DS418" s="228"/>
      <c r="DT418" s="228"/>
      <c r="DU418" s="228"/>
      <c r="DV418" s="228"/>
      <c r="DW418" s="228"/>
      <c r="DX418" s="228"/>
      <c r="DY418" s="228"/>
      <c r="DZ418" s="228"/>
      <c r="EA418" s="228"/>
      <c r="EB418" s="228"/>
      <c r="EC418" s="228"/>
      <c r="ED418" s="228"/>
      <c r="EE418" s="228"/>
      <c r="EF418" s="228"/>
      <c r="EG418" s="228"/>
      <c r="EH418" s="228"/>
      <c r="EI418" s="228"/>
      <c r="EJ418" s="228"/>
      <c r="EK418" s="228"/>
      <c r="EL418" s="228"/>
      <c r="EM418" s="228"/>
      <c r="EN418" s="228"/>
      <c r="EO418" s="228"/>
      <c r="EP418" s="228"/>
      <c r="EQ418" s="228"/>
      <c r="ER418" s="228"/>
      <c r="ES418" s="228"/>
      <c r="ET418" s="228"/>
      <c r="EU418" s="228"/>
      <c r="EV418" s="228"/>
      <c r="EW418" s="228"/>
      <c r="EX418" s="228"/>
      <c r="EY418" s="228"/>
      <c r="EZ418" s="228"/>
      <c r="FA418" s="228"/>
      <c r="FB418" s="228"/>
      <c r="FC418" s="228"/>
      <c r="FD418" s="228"/>
      <c r="FE418" s="228"/>
      <c r="FF418" s="228"/>
      <c r="FG418" s="228"/>
      <c r="FH418" s="228"/>
      <c r="FI418" s="228"/>
      <c r="FJ418" s="228"/>
      <c r="FK418" s="228"/>
      <c r="FL418" s="228"/>
      <c r="FM418" s="228"/>
      <c r="FN418" s="228"/>
      <c r="FO418" s="228"/>
      <c r="FP418" s="228"/>
      <c r="FQ418" s="228"/>
      <c r="FR418" s="228"/>
      <c r="FS418" s="228"/>
      <c r="FT418" s="228"/>
      <c r="FU418" s="228"/>
      <c r="FV418" s="228"/>
      <c r="FW418" s="228"/>
      <c r="FX418" s="228"/>
      <c r="FY418" s="228"/>
      <c r="FZ418" s="228"/>
      <c r="GA418" s="228"/>
      <c r="GB418" s="228"/>
      <c r="GC418" s="228"/>
      <c r="GD418" s="228"/>
      <c r="GE418" s="228"/>
      <c r="GF418" s="228"/>
      <c r="GG418" s="228"/>
      <c r="GH418" s="228"/>
      <c r="GI418" s="228"/>
      <c r="GJ418" s="228"/>
      <c r="GK418" s="228"/>
      <c r="GL418" s="228"/>
      <c r="GM418" s="228"/>
      <c r="GN418" s="228"/>
      <c r="GO418" s="228"/>
      <c r="GP418" s="228"/>
      <c r="GQ418" s="228"/>
      <c r="GR418" s="228"/>
      <c r="GS418" s="228"/>
      <c r="GT418" s="228"/>
      <c r="GU418" s="228"/>
      <c r="GV418" s="228"/>
      <c r="GW418" s="228"/>
      <c r="GX418" s="228"/>
      <c r="GY418" s="228"/>
      <c r="GZ418" s="228"/>
      <c r="HA418" s="228"/>
      <c r="HB418" s="228"/>
      <c r="HC418" s="228"/>
      <c r="HD418" s="228"/>
      <c r="HE418" s="228"/>
      <c r="HF418" s="228"/>
      <c r="HG418" s="228"/>
      <c r="HH418" s="228"/>
      <c r="HI418" s="228"/>
      <c r="HJ418" s="228"/>
      <c r="HK418" s="228"/>
      <c r="HL418" s="228"/>
      <c r="HM418" s="228"/>
      <c r="HN418" s="228"/>
      <c r="HO418" s="228"/>
      <c r="HP418" s="228"/>
      <c r="HQ418" s="228"/>
      <c r="HR418" s="228"/>
      <c r="HS418" s="228"/>
      <c r="HT418" s="228"/>
      <c r="HU418" s="228"/>
      <c r="HV418" s="228"/>
      <c r="HW418" s="228"/>
      <c r="HX418" s="228"/>
      <c r="HY418" s="228"/>
      <c r="HZ418" s="228"/>
      <c r="IA418" s="228"/>
      <c r="IB418" s="228"/>
      <c r="IC418" s="228"/>
      <c r="ID418" s="228"/>
      <c r="IE418" s="228"/>
      <c r="IF418" s="228"/>
      <c r="IG418" s="228"/>
      <c r="IH418" s="228"/>
      <c r="II418" s="228"/>
      <c r="IJ418" s="228"/>
      <c r="IK418" s="228"/>
      <c r="IL418" s="228"/>
      <c r="IM418" s="228"/>
      <c r="IN418" s="228"/>
      <c r="IO418" s="228"/>
      <c r="IP418" s="228"/>
      <c r="IQ418" s="228"/>
      <c r="IR418" s="228"/>
      <c r="IS418" s="228"/>
      <c r="IT418" s="228"/>
      <c r="IU418" s="228"/>
      <c r="IV418" s="228"/>
      <c r="IW418" s="228"/>
      <c r="IX418" s="228"/>
      <c r="IY418" s="228"/>
      <c r="IZ418" s="228"/>
      <c r="JA418" s="228"/>
      <c r="JB418" s="228"/>
      <c r="JC418" s="228"/>
      <c r="JD418" s="228"/>
      <c r="JE418" s="228"/>
      <c r="JF418" s="228"/>
      <c r="JG418" s="228"/>
      <c r="JH418" s="228"/>
      <c r="JI418" s="228"/>
      <c r="JJ418" s="228"/>
      <c r="JK418" s="228"/>
      <c r="JL418" s="228"/>
      <c r="JM418" s="228"/>
      <c r="JN418" s="228"/>
      <c r="JO418" s="228"/>
      <c r="JP418" s="228"/>
      <c r="JQ418" s="228"/>
      <c r="JR418" s="228"/>
      <c r="JS418" s="228"/>
      <c r="JT418" s="228"/>
      <c r="JU418" s="228"/>
      <c r="JV418" s="228"/>
      <c r="JW418" s="228"/>
      <c r="JX418" s="228"/>
      <c r="JY418" s="228"/>
      <c r="JZ418" s="228"/>
      <c r="KA418" s="228"/>
      <c r="KB418" s="228"/>
      <c r="KC418" s="228"/>
      <c r="KD418" s="228"/>
      <c r="KE418" s="228"/>
      <c r="KF418" s="228"/>
      <c r="KG418" s="228"/>
      <c r="KH418" s="228"/>
      <c r="KI418" s="228"/>
      <c r="KJ418" s="228"/>
      <c r="KK418" s="228"/>
      <c r="KL418" s="228"/>
      <c r="KM418" s="228"/>
      <c r="KN418" s="228"/>
      <c r="KO418" s="228"/>
      <c r="KP418" s="228"/>
      <c r="KQ418" s="228"/>
      <c r="KR418" s="228"/>
      <c r="KS418" s="228"/>
      <c r="KT418" s="228"/>
      <c r="KU418" s="228"/>
      <c r="KV418" s="228"/>
      <c r="KW418" s="479"/>
    </row>
    <row r="419" spans="1:309" s="226" customFormat="1" ht="21" customHeight="1">
      <c r="A419" s="109"/>
      <c r="B419" s="112">
        <v>413</v>
      </c>
      <c r="C419" s="53"/>
      <c r="D419" s="132" t="str">
        <f t="shared" si="37"/>
        <v/>
      </c>
      <c r="E419" s="132" t="str">
        <f t="shared" si="39"/>
        <v/>
      </c>
      <c r="F419" s="132" t="str">
        <f t="shared" si="40"/>
        <v/>
      </c>
      <c r="G419" s="132" t="str">
        <f t="shared" si="41"/>
        <v/>
      </c>
      <c r="H419" s="213" t="str">
        <f t="shared" si="38"/>
        <v/>
      </c>
      <c r="I419" s="227"/>
      <c r="J419" s="227"/>
      <c r="K419" s="227"/>
      <c r="L419" s="227"/>
      <c r="M419" s="227"/>
      <c r="N419" s="227"/>
      <c r="O419" s="227"/>
      <c r="P419" s="227"/>
      <c r="Q419" s="227"/>
      <c r="R419" s="227"/>
      <c r="S419" s="227"/>
      <c r="T419" s="227"/>
      <c r="U419" s="227"/>
      <c r="V419" s="227"/>
      <c r="W419" s="227"/>
      <c r="X419" s="227"/>
      <c r="Y419" s="227"/>
      <c r="Z419" s="227"/>
      <c r="AA419" s="227"/>
      <c r="AB419" s="227"/>
      <c r="AC419" s="227"/>
      <c r="AD419" s="227"/>
      <c r="AE419" s="227"/>
      <c r="AF419" s="227"/>
      <c r="AG419" s="227"/>
      <c r="AH419" s="227"/>
      <c r="AI419" s="227"/>
      <c r="AJ419" s="227"/>
      <c r="AK419" s="227"/>
      <c r="AL419" s="227"/>
      <c r="AM419" s="227"/>
      <c r="AN419" s="227"/>
      <c r="AO419" s="227"/>
      <c r="AP419" s="227"/>
      <c r="AQ419" s="227"/>
      <c r="AR419" s="227"/>
      <c r="AS419" s="227"/>
      <c r="AT419" s="227"/>
      <c r="AU419" s="227"/>
      <c r="AV419" s="227"/>
      <c r="AW419" s="227"/>
      <c r="AX419" s="227"/>
      <c r="AY419" s="227"/>
      <c r="AZ419" s="227"/>
      <c r="BA419" s="227"/>
      <c r="BB419" s="227"/>
      <c r="BC419" s="227"/>
      <c r="BD419" s="227"/>
      <c r="BE419" s="227"/>
      <c r="BF419" s="227"/>
      <c r="BG419" s="227"/>
      <c r="BH419" s="227"/>
      <c r="BI419" s="227"/>
      <c r="BJ419" s="227"/>
      <c r="BK419" s="227"/>
      <c r="BL419" s="227"/>
      <c r="BM419" s="227"/>
      <c r="BN419" s="227"/>
      <c r="BO419" s="227"/>
      <c r="BP419" s="227"/>
      <c r="BQ419" s="227"/>
      <c r="BR419" s="227"/>
      <c r="BS419" s="227"/>
      <c r="BT419" s="227"/>
      <c r="BU419" s="227"/>
      <c r="BV419" s="227"/>
      <c r="BW419" s="227"/>
      <c r="BX419" s="227"/>
      <c r="BY419" s="227"/>
      <c r="BZ419" s="227"/>
      <c r="CA419" s="227"/>
      <c r="CB419" s="227"/>
      <c r="CC419" s="227"/>
      <c r="CD419" s="227"/>
      <c r="CE419" s="227"/>
      <c r="CF419" s="227"/>
      <c r="CG419" s="227"/>
      <c r="CH419" s="227"/>
      <c r="CI419" s="227"/>
      <c r="CJ419" s="227"/>
      <c r="CK419" s="227"/>
      <c r="CL419" s="227"/>
      <c r="CM419" s="227"/>
      <c r="CN419" s="227"/>
      <c r="CO419" s="227"/>
      <c r="CP419" s="227"/>
      <c r="CQ419" s="227"/>
      <c r="CR419" s="227"/>
      <c r="CS419" s="227"/>
      <c r="CT419" s="227"/>
      <c r="CU419" s="227"/>
      <c r="CV419" s="227"/>
      <c r="CW419" s="227"/>
      <c r="CX419" s="227"/>
      <c r="CY419" s="227"/>
      <c r="CZ419" s="227"/>
      <c r="DA419" s="227"/>
      <c r="DB419" s="227"/>
      <c r="DC419" s="227"/>
      <c r="DD419" s="227"/>
      <c r="DE419" s="227"/>
      <c r="DF419" s="227"/>
      <c r="DG419" s="227"/>
      <c r="DH419" s="227"/>
      <c r="DI419" s="227"/>
      <c r="DJ419" s="227"/>
      <c r="DK419" s="227"/>
      <c r="DL419" s="227"/>
      <c r="DM419" s="227"/>
      <c r="DN419" s="227"/>
      <c r="DO419" s="227"/>
      <c r="DP419" s="227"/>
      <c r="DQ419" s="227"/>
      <c r="DR419" s="227"/>
      <c r="DS419" s="227"/>
      <c r="DT419" s="227"/>
      <c r="DU419" s="227"/>
      <c r="DV419" s="227"/>
      <c r="DW419" s="227"/>
      <c r="DX419" s="227"/>
      <c r="DY419" s="227"/>
      <c r="DZ419" s="227"/>
      <c r="EA419" s="227"/>
      <c r="EB419" s="227"/>
      <c r="EC419" s="227"/>
      <c r="ED419" s="227"/>
      <c r="EE419" s="227"/>
      <c r="EF419" s="227"/>
      <c r="EG419" s="227"/>
      <c r="EH419" s="227"/>
      <c r="EI419" s="227"/>
      <c r="EJ419" s="227"/>
      <c r="EK419" s="227"/>
      <c r="EL419" s="227"/>
      <c r="EM419" s="227"/>
      <c r="EN419" s="227"/>
      <c r="EO419" s="227"/>
      <c r="EP419" s="227"/>
      <c r="EQ419" s="227"/>
      <c r="ER419" s="227"/>
      <c r="ES419" s="227"/>
      <c r="ET419" s="227"/>
      <c r="EU419" s="227"/>
      <c r="EV419" s="227"/>
      <c r="EW419" s="227"/>
      <c r="EX419" s="227"/>
      <c r="EY419" s="227"/>
      <c r="EZ419" s="227"/>
      <c r="FA419" s="227"/>
      <c r="FB419" s="227"/>
      <c r="FC419" s="227"/>
      <c r="FD419" s="227"/>
      <c r="FE419" s="227"/>
      <c r="FF419" s="227"/>
      <c r="FG419" s="227"/>
      <c r="FH419" s="227"/>
      <c r="FI419" s="227"/>
      <c r="FJ419" s="227"/>
      <c r="FK419" s="227"/>
      <c r="FL419" s="227"/>
      <c r="FM419" s="227"/>
      <c r="FN419" s="227"/>
      <c r="FO419" s="227"/>
      <c r="FP419" s="227"/>
      <c r="FQ419" s="227"/>
      <c r="FR419" s="227"/>
      <c r="FS419" s="227"/>
      <c r="FT419" s="227"/>
      <c r="FU419" s="227"/>
      <c r="FV419" s="227"/>
      <c r="FW419" s="227"/>
      <c r="FX419" s="227"/>
      <c r="FY419" s="227"/>
      <c r="FZ419" s="227"/>
      <c r="GA419" s="227"/>
      <c r="GB419" s="227"/>
      <c r="GC419" s="227"/>
      <c r="GD419" s="227"/>
      <c r="GE419" s="227"/>
      <c r="GF419" s="227"/>
      <c r="GG419" s="227"/>
      <c r="GH419" s="227"/>
      <c r="GI419" s="227"/>
      <c r="GJ419" s="227"/>
      <c r="GK419" s="227"/>
      <c r="GL419" s="227"/>
      <c r="GM419" s="227"/>
      <c r="GN419" s="227"/>
      <c r="GO419" s="227"/>
      <c r="GP419" s="227"/>
      <c r="GQ419" s="227"/>
      <c r="GR419" s="227"/>
      <c r="GS419" s="227"/>
      <c r="GT419" s="227"/>
      <c r="GU419" s="227"/>
      <c r="GV419" s="227"/>
      <c r="GW419" s="227"/>
      <c r="GX419" s="227"/>
      <c r="GY419" s="227"/>
      <c r="GZ419" s="227"/>
      <c r="HA419" s="227"/>
      <c r="HB419" s="227"/>
      <c r="HC419" s="227"/>
      <c r="HD419" s="227"/>
      <c r="HE419" s="227"/>
      <c r="HF419" s="227"/>
      <c r="HG419" s="227"/>
      <c r="HH419" s="227"/>
      <c r="HI419" s="227"/>
      <c r="HJ419" s="227"/>
      <c r="HK419" s="227"/>
      <c r="HL419" s="227"/>
      <c r="HM419" s="227"/>
      <c r="HN419" s="227"/>
      <c r="HO419" s="227"/>
      <c r="HP419" s="227"/>
      <c r="HQ419" s="227"/>
      <c r="HR419" s="227"/>
      <c r="HS419" s="227"/>
      <c r="HT419" s="227"/>
      <c r="HU419" s="227"/>
      <c r="HV419" s="227"/>
      <c r="HW419" s="227"/>
      <c r="HX419" s="227"/>
      <c r="HY419" s="227"/>
      <c r="HZ419" s="227"/>
      <c r="IA419" s="227"/>
      <c r="IB419" s="227"/>
      <c r="IC419" s="227"/>
      <c r="ID419" s="227"/>
      <c r="IE419" s="227"/>
      <c r="IF419" s="227"/>
      <c r="IG419" s="227"/>
      <c r="IH419" s="227"/>
      <c r="II419" s="227"/>
      <c r="IJ419" s="227"/>
      <c r="IK419" s="227"/>
      <c r="IL419" s="227"/>
      <c r="IM419" s="227"/>
      <c r="IN419" s="227"/>
      <c r="IO419" s="227"/>
      <c r="IP419" s="227"/>
      <c r="IQ419" s="227"/>
      <c r="IR419" s="227"/>
      <c r="IS419" s="227"/>
      <c r="IT419" s="227"/>
      <c r="IU419" s="227"/>
      <c r="IV419" s="227"/>
      <c r="IW419" s="227"/>
      <c r="IX419" s="227"/>
      <c r="IY419" s="227"/>
      <c r="IZ419" s="227"/>
      <c r="JA419" s="227"/>
      <c r="JB419" s="227"/>
      <c r="JC419" s="227"/>
      <c r="JD419" s="227"/>
      <c r="JE419" s="227"/>
      <c r="JF419" s="227"/>
      <c r="JG419" s="227"/>
      <c r="JH419" s="227"/>
      <c r="JI419" s="227"/>
      <c r="JJ419" s="227"/>
      <c r="JK419" s="227"/>
      <c r="JL419" s="227"/>
      <c r="JM419" s="227"/>
      <c r="JN419" s="227"/>
      <c r="JO419" s="227"/>
      <c r="JP419" s="227"/>
      <c r="JQ419" s="227"/>
      <c r="JR419" s="227"/>
      <c r="JS419" s="227"/>
      <c r="JT419" s="227"/>
      <c r="JU419" s="227"/>
      <c r="JV419" s="227"/>
      <c r="JW419" s="227"/>
      <c r="JX419" s="227"/>
      <c r="JY419" s="227"/>
      <c r="JZ419" s="227"/>
      <c r="KA419" s="227"/>
      <c r="KB419" s="227"/>
      <c r="KC419" s="227"/>
      <c r="KD419" s="227"/>
      <c r="KE419" s="227"/>
      <c r="KF419" s="227"/>
      <c r="KG419" s="227"/>
      <c r="KH419" s="227"/>
      <c r="KI419" s="227"/>
      <c r="KJ419" s="227"/>
      <c r="KK419" s="227"/>
      <c r="KL419" s="227"/>
      <c r="KM419" s="227"/>
      <c r="KN419" s="227"/>
      <c r="KO419" s="227"/>
      <c r="KP419" s="227"/>
      <c r="KQ419" s="227"/>
      <c r="KR419" s="227"/>
      <c r="KS419" s="227"/>
      <c r="KT419" s="227"/>
      <c r="KU419" s="227"/>
      <c r="KV419" s="227"/>
      <c r="KW419" s="479"/>
    </row>
    <row r="420" spans="1:309" s="226" customFormat="1" ht="21" customHeight="1" thickBot="1">
      <c r="A420" s="109"/>
      <c r="B420" s="112">
        <v>414</v>
      </c>
      <c r="C420" s="116"/>
      <c r="D420" s="136" t="str">
        <f t="shared" si="37"/>
        <v/>
      </c>
      <c r="E420" s="138" t="str">
        <f t="shared" si="39"/>
        <v/>
      </c>
      <c r="F420" s="138" t="str">
        <f t="shared" si="40"/>
        <v/>
      </c>
      <c r="G420" s="138" t="str">
        <f t="shared" si="41"/>
        <v/>
      </c>
      <c r="H420" s="138" t="str">
        <f t="shared" si="38"/>
        <v/>
      </c>
      <c r="I420" s="228"/>
      <c r="J420" s="228"/>
      <c r="K420" s="228"/>
      <c r="L420" s="228"/>
      <c r="M420" s="228"/>
      <c r="N420" s="228"/>
      <c r="O420" s="228"/>
      <c r="P420" s="228"/>
      <c r="Q420" s="228"/>
      <c r="R420" s="228"/>
      <c r="S420" s="228"/>
      <c r="T420" s="228"/>
      <c r="U420" s="228"/>
      <c r="V420" s="228"/>
      <c r="W420" s="228"/>
      <c r="X420" s="228"/>
      <c r="Y420" s="228"/>
      <c r="Z420" s="228"/>
      <c r="AA420" s="228"/>
      <c r="AB420" s="228"/>
      <c r="AC420" s="228"/>
      <c r="AD420" s="228"/>
      <c r="AE420" s="228"/>
      <c r="AF420" s="228"/>
      <c r="AG420" s="228"/>
      <c r="AH420" s="228"/>
      <c r="AI420" s="228"/>
      <c r="AJ420" s="228"/>
      <c r="AK420" s="228"/>
      <c r="AL420" s="228"/>
      <c r="AM420" s="228"/>
      <c r="AN420" s="228"/>
      <c r="AO420" s="228"/>
      <c r="AP420" s="228"/>
      <c r="AQ420" s="228"/>
      <c r="AR420" s="228"/>
      <c r="AS420" s="228"/>
      <c r="AT420" s="228"/>
      <c r="AU420" s="228"/>
      <c r="AV420" s="228"/>
      <c r="AW420" s="228"/>
      <c r="AX420" s="228"/>
      <c r="AY420" s="228"/>
      <c r="AZ420" s="228"/>
      <c r="BA420" s="228"/>
      <c r="BB420" s="228"/>
      <c r="BC420" s="228"/>
      <c r="BD420" s="228"/>
      <c r="BE420" s="228"/>
      <c r="BF420" s="228"/>
      <c r="BG420" s="228"/>
      <c r="BH420" s="228"/>
      <c r="BI420" s="228"/>
      <c r="BJ420" s="228"/>
      <c r="BK420" s="228"/>
      <c r="BL420" s="228"/>
      <c r="BM420" s="228"/>
      <c r="BN420" s="228"/>
      <c r="BO420" s="228"/>
      <c r="BP420" s="228"/>
      <c r="BQ420" s="228"/>
      <c r="BR420" s="228"/>
      <c r="BS420" s="228"/>
      <c r="BT420" s="228"/>
      <c r="BU420" s="228"/>
      <c r="BV420" s="228"/>
      <c r="BW420" s="228"/>
      <c r="BX420" s="228"/>
      <c r="BY420" s="228"/>
      <c r="BZ420" s="228"/>
      <c r="CA420" s="228"/>
      <c r="CB420" s="228"/>
      <c r="CC420" s="228"/>
      <c r="CD420" s="228"/>
      <c r="CE420" s="228"/>
      <c r="CF420" s="228"/>
      <c r="CG420" s="228"/>
      <c r="CH420" s="228"/>
      <c r="CI420" s="228"/>
      <c r="CJ420" s="228"/>
      <c r="CK420" s="228"/>
      <c r="CL420" s="228"/>
      <c r="CM420" s="228"/>
      <c r="CN420" s="228"/>
      <c r="CO420" s="228"/>
      <c r="CP420" s="228"/>
      <c r="CQ420" s="228"/>
      <c r="CR420" s="228"/>
      <c r="CS420" s="228"/>
      <c r="CT420" s="228"/>
      <c r="CU420" s="228"/>
      <c r="CV420" s="228"/>
      <c r="CW420" s="228"/>
      <c r="CX420" s="228"/>
      <c r="CY420" s="228"/>
      <c r="CZ420" s="228"/>
      <c r="DA420" s="228"/>
      <c r="DB420" s="228"/>
      <c r="DC420" s="228"/>
      <c r="DD420" s="228"/>
      <c r="DE420" s="228"/>
      <c r="DF420" s="228"/>
      <c r="DG420" s="228"/>
      <c r="DH420" s="228"/>
      <c r="DI420" s="228"/>
      <c r="DJ420" s="228"/>
      <c r="DK420" s="228"/>
      <c r="DL420" s="228"/>
      <c r="DM420" s="228"/>
      <c r="DN420" s="228"/>
      <c r="DO420" s="228"/>
      <c r="DP420" s="228"/>
      <c r="DQ420" s="228"/>
      <c r="DR420" s="228"/>
      <c r="DS420" s="228"/>
      <c r="DT420" s="228"/>
      <c r="DU420" s="228"/>
      <c r="DV420" s="228"/>
      <c r="DW420" s="228"/>
      <c r="DX420" s="228"/>
      <c r="DY420" s="228"/>
      <c r="DZ420" s="228"/>
      <c r="EA420" s="228"/>
      <c r="EB420" s="228"/>
      <c r="EC420" s="228"/>
      <c r="ED420" s="228"/>
      <c r="EE420" s="228"/>
      <c r="EF420" s="228"/>
      <c r="EG420" s="228"/>
      <c r="EH420" s="228"/>
      <c r="EI420" s="228"/>
      <c r="EJ420" s="228"/>
      <c r="EK420" s="228"/>
      <c r="EL420" s="228"/>
      <c r="EM420" s="228"/>
      <c r="EN420" s="228"/>
      <c r="EO420" s="228"/>
      <c r="EP420" s="228"/>
      <c r="EQ420" s="228"/>
      <c r="ER420" s="228"/>
      <c r="ES420" s="228"/>
      <c r="ET420" s="228"/>
      <c r="EU420" s="228"/>
      <c r="EV420" s="228"/>
      <c r="EW420" s="228"/>
      <c r="EX420" s="228"/>
      <c r="EY420" s="228"/>
      <c r="EZ420" s="228"/>
      <c r="FA420" s="228"/>
      <c r="FB420" s="228"/>
      <c r="FC420" s="228"/>
      <c r="FD420" s="228"/>
      <c r="FE420" s="228"/>
      <c r="FF420" s="228"/>
      <c r="FG420" s="228"/>
      <c r="FH420" s="228"/>
      <c r="FI420" s="228"/>
      <c r="FJ420" s="228"/>
      <c r="FK420" s="228"/>
      <c r="FL420" s="228"/>
      <c r="FM420" s="228"/>
      <c r="FN420" s="228"/>
      <c r="FO420" s="228"/>
      <c r="FP420" s="228"/>
      <c r="FQ420" s="228"/>
      <c r="FR420" s="228"/>
      <c r="FS420" s="228"/>
      <c r="FT420" s="228"/>
      <c r="FU420" s="228"/>
      <c r="FV420" s="228"/>
      <c r="FW420" s="228"/>
      <c r="FX420" s="228"/>
      <c r="FY420" s="228"/>
      <c r="FZ420" s="228"/>
      <c r="GA420" s="228"/>
      <c r="GB420" s="228"/>
      <c r="GC420" s="228"/>
      <c r="GD420" s="228"/>
      <c r="GE420" s="228"/>
      <c r="GF420" s="228"/>
      <c r="GG420" s="228"/>
      <c r="GH420" s="228"/>
      <c r="GI420" s="228"/>
      <c r="GJ420" s="228"/>
      <c r="GK420" s="228"/>
      <c r="GL420" s="228"/>
      <c r="GM420" s="228"/>
      <c r="GN420" s="228"/>
      <c r="GO420" s="228"/>
      <c r="GP420" s="228"/>
      <c r="GQ420" s="228"/>
      <c r="GR420" s="228"/>
      <c r="GS420" s="228"/>
      <c r="GT420" s="228"/>
      <c r="GU420" s="228"/>
      <c r="GV420" s="228"/>
      <c r="GW420" s="228"/>
      <c r="GX420" s="228"/>
      <c r="GY420" s="228"/>
      <c r="GZ420" s="228"/>
      <c r="HA420" s="228"/>
      <c r="HB420" s="228"/>
      <c r="HC420" s="228"/>
      <c r="HD420" s="228"/>
      <c r="HE420" s="228"/>
      <c r="HF420" s="228"/>
      <c r="HG420" s="228"/>
      <c r="HH420" s="228"/>
      <c r="HI420" s="228"/>
      <c r="HJ420" s="228"/>
      <c r="HK420" s="228"/>
      <c r="HL420" s="228"/>
      <c r="HM420" s="228"/>
      <c r="HN420" s="228"/>
      <c r="HO420" s="228"/>
      <c r="HP420" s="228"/>
      <c r="HQ420" s="228"/>
      <c r="HR420" s="228"/>
      <c r="HS420" s="228"/>
      <c r="HT420" s="228"/>
      <c r="HU420" s="228"/>
      <c r="HV420" s="228"/>
      <c r="HW420" s="228"/>
      <c r="HX420" s="228"/>
      <c r="HY420" s="228"/>
      <c r="HZ420" s="228"/>
      <c r="IA420" s="228"/>
      <c r="IB420" s="228"/>
      <c r="IC420" s="228"/>
      <c r="ID420" s="228"/>
      <c r="IE420" s="228"/>
      <c r="IF420" s="228"/>
      <c r="IG420" s="228"/>
      <c r="IH420" s="228"/>
      <c r="II420" s="228"/>
      <c r="IJ420" s="228"/>
      <c r="IK420" s="228"/>
      <c r="IL420" s="228"/>
      <c r="IM420" s="228"/>
      <c r="IN420" s="228"/>
      <c r="IO420" s="228"/>
      <c r="IP420" s="228"/>
      <c r="IQ420" s="228"/>
      <c r="IR420" s="228"/>
      <c r="IS420" s="228"/>
      <c r="IT420" s="228"/>
      <c r="IU420" s="228"/>
      <c r="IV420" s="228"/>
      <c r="IW420" s="228"/>
      <c r="IX420" s="228"/>
      <c r="IY420" s="228"/>
      <c r="IZ420" s="228"/>
      <c r="JA420" s="228"/>
      <c r="JB420" s="228"/>
      <c r="JC420" s="228"/>
      <c r="JD420" s="228"/>
      <c r="JE420" s="228"/>
      <c r="JF420" s="228"/>
      <c r="JG420" s="228"/>
      <c r="JH420" s="228"/>
      <c r="JI420" s="228"/>
      <c r="JJ420" s="228"/>
      <c r="JK420" s="228"/>
      <c r="JL420" s="228"/>
      <c r="JM420" s="228"/>
      <c r="JN420" s="228"/>
      <c r="JO420" s="228"/>
      <c r="JP420" s="228"/>
      <c r="JQ420" s="228"/>
      <c r="JR420" s="228"/>
      <c r="JS420" s="228"/>
      <c r="JT420" s="228"/>
      <c r="JU420" s="228"/>
      <c r="JV420" s="228"/>
      <c r="JW420" s="228"/>
      <c r="JX420" s="228"/>
      <c r="JY420" s="228"/>
      <c r="JZ420" s="228"/>
      <c r="KA420" s="228"/>
      <c r="KB420" s="228"/>
      <c r="KC420" s="228"/>
      <c r="KD420" s="228"/>
      <c r="KE420" s="228"/>
      <c r="KF420" s="228"/>
      <c r="KG420" s="228"/>
      <c r="KH420" s="228"/>
      <c r="KI420" s="228"/>
      <c r="KJ420" s="228"/>
      <c r="KK420" s="228"/>
      <c r="KL420" s="228"/>
      <c r="KM420" s="228"/>
      <c r="KN420" s="228"/>
      <c r="KO420" s="228"/>
      <c r="KP420" s="228"/>
      <c r="KQ420" s="228"/>
      <c r="KR420" s="228"/>
      <c r="KS420" s="228"/>
      <c r="KT420" s="228"/>
      <c r="KU420" s="228"/>
      <c r="KV420" s="228"/>
      <c r="KW420" s="479"/>
    </row>
    <row r="421" spans="1:309" s="226" customFormat="1" ht="21" customHeight="1">
      <c r="A421" s="109"/>
      <c r="B421" s="112">
        <v>415</v>
      </c>
      <c r="C421" s="53"/>
      <c r="D421" s="132" t="str">
        <f t="shared" si="37"/>
        <v/>
      </c>
      <c r="E421" s="132" t="str">
        <f t="shared" si="39"/>
        <v/>
      </c>
      <c r="F421" s="132" t="str">
        <f t="shared" si="40"/>
        <v/>
      </c>
      <c r="G421" s="132" t="str">
        <f t="shared" si="41"/>
        <v/>
      </c>
      <c r="H421" s="213" t="str">
        <f t="shared" si="38"/>
        <v/>
      </c>
      <c r="I421" s="227"/>
      <c r="J421" s="227"/>
      <c r="K421" s="227"/>
      <c r="L421" s="227"/>
      <c r="M421" s="227"/>
      <c r="N421" s="227"/>
      <c r="O421" s="227"/>
      <c r="P421" s="227"/>
      <c r="Q421" s="227"/>
      <c r="R421" s="227"/>
      <c r="S421" s="227"/>
      <c r="T421" s="227"/>
      <c r="U421" s="227"/>
      <c r="V421" s="227"/>
      <c r="W421" s="227"/>
      <c r="X421" s="227"/>
      <c r="Y421" s="227"/>
      <c r="Z421" s="227"/>
      <c r="AA421" s="227"/>
      <c r="AB421" s="227"/>
      <c r="AC421" s="227"/>
      <c r="AD421" s="227"/>
      <c r="AE421" s="227"/>
      <c r="AF421" s="227"/>
      <c r="AG421" s="227"/>
      <c r="AH421" s="227"/>
      <c r="AI421" s="227"/>
      <c r="AJ421" s="227"/>
      <c r="AK421" s="227"/>
      <c r="AL421" s="227"/>
      <c r="AM421" s="227"/>
      <c r="AN421" s="227"/>
      <c r="AO421" s="227"/>
      <c r="AP421" s="227"/>
      <c r="AQ421" s="227"/>
      <c r="AR421" s="227"/>
      <c r="AS421" s="227"/>
      <c r="AT421" s="227"/>
      <c r="AU421" s="227"/>
      <c r="AV421" s="227"/>
      <c r="AW421" s="227"/>
      <c r="AX421" s="227"/>
      <c r="AY421" s="227"/>
      <c r="AZ421" s="227"/>
      <c r="BA421" s="227"/>
      <c r="BB421" s="227"/>
      <c r="BC421" s="227"/>
      <c r="BD421" s="227"/>
      <c r="BE421" s="227"/>
      <c r="BF421" s="227"/>
      <c r="BG421" s="227"/>
      <c r="BH421" s="227"/>
      <c r="BI421" s="227"/>
      <c r="BJ421" s="227"/>
      <c r="BK421" s="227"/>
      <c r="BL421" s="227"/>
      <c r="BM421" s="227"/>
      <c r="BN421" s="227"/>
      <c r="BO421" s="227"/>
      <c r="BP421" s="227"/>
      <c r="BQ421" s="227"/>
      <c r="BR421" s="227"/>
      <c r="BS421" s="227"/>
      <c r="BT421" s="227"/>
      <c r="BU421" s="227"/>
      <c r="BV421" s="227"/>
      <c r="BW421" s="227"/>
      <c r="BX421" s="227"/>
      <c r="BY421" s="227"/>
      <c r="BZ421" s="227"/>
      <c r="CA421" s="227"/>
      <c r="CB421" s="227"/>
      <c r="CC421" s="227"/>
      <c r="CD421" s="227"/>
      <c r="CE421" s="227"/>
      <c r="CF421" s="227"/>
      <c r="CG421" s="227"/>
      <c r="CH421" s="227"/>
      <c r="CI421" s="227"/>
      <c r="CJ421" s="227"/>
      <c r="CK421" s="227"/>
      <c r="CL421" s="227"/>
      <c r="CM421" s="227"/>
      <c r="CN421" s="227"/>
      <c r="CO421" s="227"/>
      <c r="CP421" s="227"/>
      <c r="CQ421" s="227"/>
      <c r="CR421" s="227"/>
      <c r="CS421" s="227"/>
      <c r="CT421" s="227"/>
      <c r="CU421" s="227"/>
      <c r="CV421" s="227"/>
      <c r="CW421" s="227"/>
      <c r="CX421" s="227"/>
      <c r="CY421" s="227"/>
      <c r="CZ421" s="227"/>
      <c r="DA421" s="227"/>
      <c r="DB421" s="227"/>
      <c r="DC421" s="227"/>
      <c r="DD421" s="227"/>
      <c r="DE421" s="227"/>
      <c r="DF421" s="227"/>
      <c r="DG421" s="227"/>
      <c r="DH421" s="227"/>
      <c r="DI421" s="227"/>
      <c r="DJ421" s="227"/>
      <c r="DK421" s="227"/>
      <c r="DL421" s="227"/>
      <c r="DM421" s="227"/>
      <c r="DN421" s="227"/>
      <c r="DO421" s="227"/>
      <c r="DP421" s="227"/>
      <c r="DQ421" s="227"/>
      <c r="DR421" s="227"/>
      <c r="DS421" s="227"/>
      <c r="DT421" s="227"/>
      <c r="DU421" s="227"/>
      <c r="DV421" s="227"/>
      <c r="DW421" s="227"/>
      <c r="DX421" s="227"/>
      <c r="DY421" s="227"/>
      <c r="DZ421" s="227"/>
      <c r="EA421" s="227"/>
      <c r="EB421" s="227"/>
      <c r="EC421" s="227"/>
      <c r="ED421" s="227"/>
      <c r="EE421" s="227"/>
      <c r="EF421" s="227"/>
      <c r="EG421" s="227"/>
      <c r="EH421" s="227"/>
      <c r="EI421" s="227"/>
      <c r="EJ421" s="227"/>
      <c r="EK421" s="227"/>
      <c r="EL421" s="227"/>
      <c r="EM421" s="227"/>
      <c r="EN421" s="227"/>
      <c r="EO421" s="227"/>
      <c r="EP421" s="227"/>
      <c r="EQ421" s="227"/>
      <c r="ER421" s="227"/>
      <c r="ES421" s="227"/>
      <c r="ET421" s="227"/>
      <c r="EU421" s="227"/>
      <c r="EV421" s="227"/>
      <c r="EW421" s="227"/>
      <c r="EX421" s="227"/>
      <c r="EY421" s="227"/>
      <c r="EZ421" s="227"/>
      <c r="FA421" s="227"/>
      <c r="FB421" s="227"/>
      <c r="FC421" s="227"/>
      <c r="FD421" s="227"/>
      <c r="FE421" s="227"/>
      <c r="FF421" s="227"/>
      <c r="FG421" s="227"/>
      <c r="FH421" s="227"/>
      <c r="FI421" s="227"/>
      <c r="FJ421" s="227"/>
      <c r="FK421" s="227"/>
      <c r="FL421" s="227"/>
      <c r="FM421" s="227"/>
      <c r="FN421" s="227"/>
      <c r="FO421" s="227"/>
      <c r="FP421" s="227"/>
      <c r="FQ421" s="227"/>
      <c r="FR421" s="227"/>
      <c r="FS421" s="227"/>
      <c r="FT421" s="227"/>
      <c r="FU421" s="227"/>
      <c r="FV421" s="227"/>
      <c r="FW421" s="227"/>
      <c r="FX421" s="227"/>
      <c r="FY421" s="227"/>
      <c r="FZ421" s="227"/>
      <c r="GA421" s="227"/>
      <c r="GB421" s="227"/>
      <c r="GC421" s="227"/>
      <c r="GD421" s="227"/>
      <c r="GE421" s="227"/>
      <c r="GF421" s="227"/>
      <c r="GG421" s="227"/>
      <c r="GH421" s="227"/>
      <c r="GI421" s="227"/>
      <c r="GJ421" s="227"/>
      <c r="GK421" s="227"/>
      <c r="GL421" s="227"/>
      <c r="GM421" s="227"/>
      <c r="GN421" s="227"/>
      <c r="GO421" s="227"/>
      <c r="GP421" s="227"/>
      <c r="GQ421" s="227"/>
      <c r="GR421" s="227"/>
      <c r="GS421" s="227"/>
      <c r="GT421" s="227"/>
      <c r="GU421" s="227"/>
      <c r="GV421" s="227"/>
      <c r="GW421" s="227"/>
      <c r="GX421" s="227"/>
      <c r="GY421" s="227"/>
      <c r="GZ421" s="227"/>
      <c r="HA421" s="227"/>
      <c r="HB421" s="227"/>
      <c r="HC421" s="227"/>
      <c r="HD421" s="227"/>
      <c r="HE421" s="227"/>
      <c r="HF421" s="227"/>
      <c r="HG421" s="227"/>
      <c r="HH421" s="227"/>
      <c r="HI421" s="227"/>
      <c r="HJ421" s="227"/>
      <c r="HK421" s="227"/>
      <c r="HL421" s="227"/>
      <c r="HM421" s="227"/>
      <c r="HN421" s="227"/>
      <c r="HO421" s="227"/>
      <c r="HP421" s="227"/>
      <c r="HQ421" s="227"/>
      <c r="HR421" s="227"/>
      <c r="HS421" s="227"/>
      <c r="HT421" s="227"/>
      <c r="HU421" s="227"/>
      <c r="HV421" s="227"/>
      <c r="HW421" s="227"/>
      <c r="HX421" s="227"/>
      <c r="HY421" s="227"/>
      <c r="HZ421" s="227"/>
      <c r="IA421" s="227"/>
      <c r="IB421" s="227"/>
      <c r="IC421" s="227"/>
      <c r="ID421" s="227"/>
      <c r="IE421" s="227"/>
      <c r="IF421" s="227"/>
      <c r="IG421" s="227"/>
      <c r="IH421" s="227"/>
      <c r="II421" s="227"/>
      <c r="IJ421" s="227"/>
      <c r="IK421" s="227"/>
      <c r="IL421" s="227"/>
      <c r="IM421" s="227"/>
      <c r="IN421" s="227"/>
      <c r="IO421" s="227"/>
      <c r="IP421" s="227"/>
      <c r="IQ421" s="227"/>
      <c r="IR421" s="227"/>
      <c r="IS421" s="227"/>
      <c r="IT421" s="227"/>
      <c r="IU421" s="227"/>
      <c r="IV421" s="227"/>
      <c r="IW421" s="227"/>
      <c r="IX421" s="227"/>
      <c r="IY421" s="227"/>
      <c r="IZ421" s="227"/>
      <c r="JA421" s="227"/>
      <c r="JB421" s="227"/>
      <c r="JC421" s="227"/>
      <c r="JD421" s="227"/>
      <c r="JE421" s="227"/>
      <c r="JF421" s="227"/>
      <c r="JG421" s="227"/>
      <c r="JH421" s="227"/>
      <c r="JI421" s="227"/>
      <c r="JJ421" s="227"/>
      <c r="JK421" s="227"/>
      <c r="JL421" s="227"/>
      <c r="JM421" s="227"/>
      <c r="JN421" s="227"/>
      <c r="JO421" s="227"/>
      <c r="JP421" s="227"/>
      <c r="JQ421" s="227"/>
      <c r="JR421" s="227"/>
      <c r="JS421" s="227"/>
      <c r="JT421" s="227"/>
      <c r="JU421" s="227"/>
      <c r="JV421" s="227"/>
      <c r="JW421" s="227"/>
      <c r="JX421" s="227"/>
      <c r="JY421" s="227"/>
      <c r="JZ421" s="227"/>
      <c r="KA421" s="227"/>
      <c r="KB421" s="227"/>
      <c r="KC421" s="227"/>
      <c r="KD421" s="227"/>
      <c r="KE421" s="227"/>
      <c r="KF421" s="227"/>
      <c r="KG421" s="227"/>
      <c r="KH421" s="227"/>
      <c r="KI421" s="227"/>
      <c r="KJ421" s="227"/>
      <c r="KK421" s="227"/>
      <c r="KL421" s="227"/>
      <c r="KM421" s="227"/>
      <c r="KN421" s="227"/>
      <c r="KO421" s="227"/>
      <c r="KP421" s="227"/>
      <c r="KQ421" s="227"/>
      <c r="KR421" s="227"/>
      <c r="KS421" s="227"/>
      <c r="KT421" s="227"/>
      <c r="KU421" s="227"/>
      <c r="KV421" s="227"/>
      <c r="KW421" s="479"/>
    </row>
    <row r="422" spans="1:309" s="226" customFormat="1" ht="21" customHeight="1" thickBot="1">
      <c r="A422" s="109"/>
      <c r="B422" s="112">
        <v>416</v>
      </c>
      <c r="C422" s="116"/>
      <c r="D422" s="136" t="str">
        <f t="shared" si="37"/>
        <v/>
      </c>
      <c r="E422" s="138" t="str">
        <f t="shared" si="39"/>
        <v/>
      </c>
      <c r="F422" s="138" t="str">
        <f t="shared" si="40"/>
        <v/>
      </c>
      <c r="G422" s="138" t="str">
        <f t="shared" si="41"/>
        <v/>
      </c>
      <c r="H422" s="138" t="str">
        <f t="shared" si="38"/>
        <v/>
      </c>
      <c r="I422" s="228"/>
      <c r="J422" s="228"/>
      <c r="K422" s="228"/>
      <c r="L422" s="228"/>
      <c r="M422" s="228"/>
      <c r="N422" s="228"/>
      <c r="O422" s="228"/>
      <c r="P422" s="228"/>
      <c r="Q422" s="228"/>
      <c r="R422" s="228"/>
      <c r="S422" s="228"/>
      <c r="T422" s="228"/>
      <c r="U422" s="228"/>
      <c r="V422" s="228"/>
      <c r="W422" s="228"/>
      <c r="X422" s="228"/>
      <c r="Y422" s="228"/>
      <c r="Z422" s="228"/>
      <c r="AA422" s="228"/>
      <c r="AB422" s="228"/>
      <c r="AC422" s="228"/>
      <c r="AD422" s="228"/>
      <c r="AE422" s="228"/>
      <c r="AF422" s="228"/>
      <c r="AG422" s="228"/>
      <c r="AH422" s="228"/>
      <c r="AI422" s="228"/>
      <c r="AJ422" s="228"/>
      <c r="AK422" s="228"/>
      <c r="AL422" s="228"/>
      <c r="AM422" s="228"/>
      <c r="AN422" s="228"/>
      <c r="AO422" s="228"/>
      <c r="AP422" s="228"/>
      <c r="AQ422" s="228"/>
      <c r="AR422" s="228"/>
      <c r="AS422" s="228"/>
      <c r="AT422" s="228"/>
      <c r="AU422" s="228"/>
      <c r="AV422" s="228"/>
      <c r="AW422" s="228"/>
      <c r="AX422" s="228"/>
      <c r="AY422" s="228"/>
      <c r="AZ422" s="228"/>
      <c r="BA422" s="228"/>
      <c r="BB422" s="228"/>
      <c r="BC422" s="228"/>
      <c r="BD422" s="228"/>
      <c r="BE422" s="228"/>
      <c r="BF422" s="228"/>
      <c r="BG422" s="228"/>
      <c r="BH422" s="228"/>
      <c r="BI422" s="228"/>
      <c r="BJ422" s="228"/>
      <c r="BK422" s="228"/>
      <c r="BL422" s="228"/>
      <c r="BM422" s="228"/>
      <c r="BN422" s="228"/>
      <c r="BO422" s="228"/>
      <c r="BP422" s="228"/>
      <c r="BQ422" s="228"/>
      <c r="BR422" s="228"/>
      <c r="BS422" s="228"/>
      <c r="BT422" s="228"/>
      <c r="BU422" s="228"/>
      <c r="BV422" s="228"/>
      <c r="BW422" s="228"/>
      <c r="BX422" s="228"/>
      <c r="BY422" s="228"/>
      <c r="BZ422" s="228"/>
      <c r="CA422" s="228"/>
      <c r="CB422" s="228"/>
      <c r="CC422" s="228"/>
      <c r="CD422" s="228"/>
      <c r="CE422" s="228"/>
      <c r="CF422" s="228"/>
      <c r="CG422" s="228"/>
      <c r="CH422" s="228"/>
      <c r="CI422" s="228"/>
      <c r="CJ422" s="228"/>
      <c r="CK422" s="228"/>
      <c r="CL422" s="228"/>
      <c r="CM422" s="228"/>
      <c r="CN422" s="228"/>
      <c r="CO422" s="228"/>
      <c r="CP422" s="228"/>
      <c r="CQ422" s="228"/>
      <c r="CR422" s="228"/>
      <c r="CS422" s="228"/>
      <c r="CT422" s="228"/>
      <c r="CU422" s="228"/>
      <c r="CV422" s="228"/>
      <c r="CW422" s="228"/>
      <c r="CX422" s="228"/>
      <c r="CY422" s="228"/>
      <c r="CZ422" s="228"/>
      <c r="DA422" s="228"/>
      <c r="DB422" s="228"/>
      <c r="DC422" s="228"/>
      <c r="DD422" s="228"/>
      <c r="DE422" s="228"/>
      <c r="DF422" s="228"/>
      <c r="DG422" s="228"/>
      <c r="DH422" s="228"/>
      <c r="DI422" s="228"/>
      <c r="DJ422" s="228"/>
      <c r="DK422" s="228"/>
      <c r="DL422" s="228"/>
      <c r="DM422" s="228"/>
      <c r="DN422" s="228"/>
      <c r="DO422" s="228"/>
      <c r="DP422" s="228"/>
      <c r="DQ422" s="228"/>
      <c r="DR422" s="228"/>
      <c r="DS422" s="228"/>
      <c r="DT422" s="228"/>
      <c r="DU422" s="228"/>
      <c r="DV422" s="228"/>
      <c r="DW422" s="228"/>
      <c r="DX422" s="228"/>
      <c r="DY422" s="228"/>
      <c r="DZ422" s="228"/>
      <c r="EA422" s="228"/>
      <c r="EB422" s="228"/>
      <c r="EC422" s="228"/>
      <c r="ED422" s="228"/>
      <c r="EE422" s="228"/>
      <c r="EF422" s="228"/>
      <c r="EG422" s="228"/>
      <c r="EH422" s="228"/>
      <c r="EI422" s="228"/>
      <c r="EJ422" s="228"/>
      <c r="EK422" s="228"/>
      <c r="EL422" s="228"/>
      <c r="EM422" s="228"/>
      <c r="EN422" s="228"/>
      <c r="EO422" s="228"/>
      <c r="EP422" s="228"/>
      <c r="EQ422" s="228"/>
      <c r="ER422" s="228"/>
      <c r="ES422" s="228"/>
      <c r="ET422" s="228"/>
      <c r="EU422" s="228"/>
      <c r="EV422" s="228"/>
      <c r="EW422" s="228"/>
      <c r="EX422" s="228"/>
      <c r="EY422" s="228"/>
      <c r="EZ422" s="228"/>
      <c r="FA422" s="228"/>
      <c r="FB422" s="228"/>
      <c r="FC422" s="228"/>
      <c r="FD422" s="228"/>
      <c r="FE422" s="228"/>
      <c r="FF422" s="228"/>
      <c r="FG422" s="228"/>
      <c r="FH422" s="228"/>
      <c r="FI422" s="228"/>
      <c r="FJ422" s="228"/>
      <c r="FK422" s="228"/>
      <c r="FL422" s="228"/>
      <c r="FM422" s="228"/>
      <c r="FN422" s="228"/>
      <c r="FO422" s="228"/>
      <c r="FP422" s="228"/>
      <c r="FQ422" s="228"/>
      <c r="FR422" s="228"/>
      <c r="FS422" s="228"/>
      <c r="FT422" s="228"/>
      <c r="FU422" s="228"/>
      <c r="FV422" s="228"/>
      <c r="FW422" s="228"/>
      <c r="FX422" s="228"/>
      <c r="FY422" s="228"/>
      <c r="FZ422" s="228"/>
      <c r="GA422" s="228"/>
      <c r="GB422" s="228"/>
      <c r="GC422" s="228"/>
      <c r="GD422" s="228"/>
      <c r="GE422" s="228"/>
      <c r="GF422" s="228"/>
      <c r="GG422" s="228"/>
      <c r="GH422" s="228"/>
      <c r="GI422" s="228"/>
      <c r="GJ422" s="228"/>
      <c r="GK422" s="228"/>
      <c r="GL422" s="228"/>
      <c r="GM422" s="228"/>
      <c r="GN422" s="228"/>
      <c r="GO422" s="228"/>
      <c r="GP422" s="228"/>
      <c r="GQ422" s="228"/>
      <c r="GR422" s="228"/>
      <c r="GS422" s="228"/>
      <c r="GT422" s="228"/>
      <c r="GU422" s="228"/>
      <c r="GV422" s="228"/>
      <c r="GW422" s="228"/>
      <c r="GX422" s="228"/>
      <c r="GY422" s="228"/>
      <c r="GZ422" s="228"/>
      <c r="HA422" s="228"/>
      <c r="HB422" s="228"/>
      <c r="HC422" s="228"/>
      <c r="HD422" s="228"/>
      <c r="HE422" s="228"/>
      <c r="HF422" s="228"/>
      <c r="HG422" s="228"/>
      <c r="HH422" s="228"/>
      <c r="HI422" s="228"/>
      <c r="HJ422" s="228"/>
      <c r="HK422" s="228"/>
      <c r="HL422" s="228"/>
      <c r="HM422" s="228"/>
      <c r="HN422" s="228"/>
      <c r="HO422" s="228"/>
      <c r="HP422" s="228"/>
      <c r="HQ422" s="228"/>
      <c r="HR422" s="228"/>
      <c r="HS422" s="228"/>
      <c r="HT422" s="228"/>
      <c r="HU422" s="228"/>
      <c r="HV422" s="228"/>
      <c r="HW422" s="228"/>
      <c r="HX422" s="228"/>
      <c r="HY422" s="228"/>
      <c r="HZ422" s="228"/>
      <c r="IA422" s="228"/>
      <c r="IB422" s="228"/>
      <c r="IC422" s="228"/>
      <c r="ID422" s="228"/>
      <c r="IE422" s="228"/>
      <c r="IF422" s="228"/>
      <c r="IG422" s="228"/>
      <c r="IH422" s="228"/>
      <c r="II422" s="228"/>
      <c r="IJ422" s="228"/>
      <c r="IK422" s="228"/>
      <c r="IL422" s="228"/>
      <c r="IM422" s="228"/>
      <c r="IN422" s="228"/>
      <c r="IO422" s="228"/>
      <c r="IP422" s="228"/>
      <c r="IQ422" s="228"/>
      <c r="IR422" s="228"/>
      <c r="IS422" s="228"/>
      <c r="IT422" s="228"/>
      <c r="IU422" s="228"/>
      <c r="IV422" s="228"/>
      <c r="IW422" s="228"/>
      <c r="IX422" s="228"/>
      <c r="IY422" s="228"/>
      <c r="IZ422" s="228"/>
      <c r="JA422" s="228"/>
      <c r="JB422" s="228"/>
      <c r="JC422" s="228"/>
      <c r="JD422" s="228"/>
      <c r="JE422" s="228"/>
      <c r="JF422" s="228"/>
      <c r="JG422" s="228"/>
      <c r="JH422" s="228"/>
      <c r="JI422" s="228"/>
      <c r="JJ422" s="228"/>
      <c r="JK422" s="228"/>
      <c r="JL422" s="228"/>
      <c r="JM422" s="228"/>
      <c r="JN422" s="228"/>
      <c r="JO422" s="228"/>
      <c r="JP422" s="228"/>
      <c r="JQ422" s="228"/>
      <c r="JR422" s="228"/>
      <c r="JS422" s="228"/>
      <c r="JT422" s="228"/>
      <c r="JU422" s="228"/>
      <c r="JV422" s="228"/>
      <c r="JW422" s="228"/>
      <c r="JX422" s="228"/>
      <c r="JY422" s="228"/>
      <c r="JZ422" s="228"/>
      <c r="KA422" s="228"/>
      <c r="KB422" s="228"/>
      <c r="KC422" s="228"/>
      <c r="KD422" s="228"/>
      <c r="KE422" s="228"/>
      <c r="KF422" s="228"/>
      <c r="KG422" s="228"/>
      <c r="KH422" s="228"/>
      <c r="KI422" s="228"/>
      <c r="KJ422" s="228"/>
      <c r="KK422" s="228"/>
      <c r="KL422" s="228"/>
      <c r="KM422" s="228"/>
      <c r="KN422" s="228"/>
      <c r="KO422" s="228"/>
      <c r="KP422" s="228"/>
      <c r="KQ422" s="228"/>
      <c r="KR422" s="228"/>
      <c r="KS422" s="228"/>
      <c r="KT422" s="228"/>
      <c r="KU422" s="228"/>
      <c r="KV422" s="228"/>
      <c r="KW422" s="479"/>
    </row>
    <row r="423" spans="1:309" s="226" customFormat="1" ht="21" customHeight="1">
      <c r="A423" s="109"/>
      <c r="B423" s="112">
        <v>417</v>
      </c>
      <c r="C423" s="53"/>
      <c r="D423" s="132" t="str">
        <f t="shared" ref="D423:D486" si="42">_xlfn.IFNA(VLOOKUP(C423,detailsof_programs,2,FALSE),"")</f>
        <v/>
      </c>
      <c r="E423" s="132" t="str">
        <f t="shared" si="39"/>
        <v/>
      </c>
      <c r="F423" s="132" t="str">
        <f t="shared" si="40"/>
        <v/>
      </c>
      <c r="G423" s="132" t="str">
        <f t="shared" si="41"/>
        <v/>
      </c>
      <c r="H423" s="213" t="str">
        <f t="shared" ref="H423:H486" si="43">_xlfn.IFNA(VLOOKUP(C423,detailsof_programs,3,FALSE),"")</f>
        <v/>
      </c>
      <c r="I423" s="227"/>
      <c r="J423" s="227"/>
      <c r="K423" s="227"/>
      <c r="L423" s="227"/>
      <c r="M423" s="227"/>
      <c r="N423" s="227"/>
      <c r="O423" s="227"/>
      <c r="P423" s="227"/>
      <c r="Q423" s="227"/>
      <c r="R423" s="227"/>
      <c r="S423" s="227"/>
      <c r="T423" s="227"/>
      <c r="U423" s="227"/>
      <c r="V423" s="227"/>
      <c r="W423" s="227"/>
      <c r="X423" s="227"/>
      <c r="Y423" s="227"/>
      <c r="Z423" s="227"/>
      <c r="AA423" s="227"/>
      <c r="AB423" s="227"/>
      <c r="AC423" s="227"/>
      <c r="AD423" s="227"/>
      <c r="AE423" s="227"/>
      <c r="AF423" s="227"/>
      <c r="AG423" s="227"/>
      <c r="AH423" s="227"/>
      <c r="AI423" s="227"/>
      <c r="AJ423" s="227"/>
      <c r="AK423" s="227"/>
      <c r="AL423" s="227"/>
      <c r="AM423" s="227"/>
      <c r="AN423" s="227"/>
      <c r="AO423" s="227"/>
      <c r="AP423" s="227"/>
      <c r="AQ423" s="227"/>
      <c r="AR423" s="227"/>
      <c r="AS423" s="227"/>
      <c r="AT423" s="227"/>
      <c r="AU423" s="227"/>
      <c r="AV423" s="227"/>
      <c r="AW423" s="227"/>
      <c r="AX423" s="227"/>
      <c r="AY423" s="227"/>
      <c r="AZ423" s="227"/>
      <c r="BA423" s="227"/>
      <c r="BB423" s="227"/>
      <c r="BC423" s="227"/>
      <c r="BD423" s="227"/>
      <c r="BE423" s="227"/>
      <c r="BF423" s="227"/>
      <c r="BG423" s="227"/>
      <c r="BH423" s="227"/>
      <c r="BI423" s="227"/>
      <c r="BJ423" s="227"/>
      <c r="BK423" s="227"/>
      <c r="BL423" s="227"/>
      <c r="BM423" s="227"/>
      <c r="BN423" s="227"/>
      <c r="BO423" s="227"/>
      <c r="BP423" s="227"/>
      <c r="BQ423" s="227"/>
      <c r="BR423" s="227"/>
      <c r="BS423" s="227"/>
      <c r="BT423" s="227"/>
      <c r="BU423" s="227"/>
      <c r="BV423" s="227"/>
      <c r="BW423" s="227"/>
      <c r="BX423" s="227"/>
      <c r="BY423" s="227"/>
      <c r="BZ423" s="227"/>
      <c r="CA423" s="227"/>
      <c r="CB423" s="227"/>
      <c r="CC423" s="227"/>
      <c r="CD423" s="227"/>
      <c r="CE423" s="227"/>
      <c r="CF423" s="227"/>
      <c r="CG423" s="227"/>
      <c r="CH423" s="227"/>
      <c r="CI423" s="227"/>
      <c r="CJ423" s="227"/>
      <c r="CK423" s="227"/>
      <c r="CL423" s="227"/>
      <c r="CM423" s="227"/>
      <c r="CN423" s="227"/>
      <c r="CO423" s="227"/>
      <c r="CP423" s="227"/>
      <c r="CQ423" s="227"/>
      <c r="CR423" s="227"/>
      <c r="CS423" s="227"/>
      <c r="CT423" s="227"/>
      <c r="CU423" s="227"/>
      <c r="CV423" s="227"/>
      <c r="CW423" s="227"/>
      <c r="CX423" s="227"/>
      <c r="CY423" s="227"/>
      <c r="CZ423" s="227"/>
      <c r="DA423" s="227"/>
      <c r="DB423" s="227"/>
      <c r="DC423" s="227"/>
      <c r="DD423" s="227"/>
      <c r="DE423" s="227"/>
      <c r="DF423" s="227"/>
      <c r="DG423" s="227"/>
      <c r="DH423" s="227"/>
      <c r="DI423" s="227"/>
      <c r="DJ423" s="227"/>
      <c r="DK423" s="227"/>
      <c r="DL423" s="227"/>
      <c r="DM423" s="227"/>
      <c r="DN423" s="227"/>
      <c r="DO423" s="227"/>
      <c r="DP423" s="227"/>
      <c r="DQ423" s="227"/>
      <c r="DR423" s="227"/>
      <c r="DS423" s="227"/>
      <c r="DT423" s="227"/>
      <c r="DU423" s="227"/>
      <c r="DV423" s="227"/>
      <c r="DW423" s="227"/>
      <c r="DX423" s="227"/>
      <c r="DY423" s="227"/>
      <c r="DZ423" s="227"/>
      <c r="EA423" s="227"/>
      <c r="EB423" s="227"/>
      <c r="EC423" s="227"/>
      <c r="ED423" s="227"/>
      <c r="EE423" s="227"/>
      <c r="EF423" s="227"/>
      <c r="EG423" s="227"/>
      <c r="EH423" s="227"/>
      <c r="EI423" s="227"/>
      <c r="EJ423" s="227"/>
      <c r="EK423" s="227"/>
      <c r="EL423" s="227"/>
      <c r="EM423" s="227"/>
      <c r="EN423" s="227"/>
      <c r="EO423" s="227"/>
      <c r="EP423" s="227"/>
      <c r="EQ423" s="227"/>
      <c r="ER423" s="227"/>
      <c r="ES423" s="227"/>
      <c r="ET423" s="227"/>
      <c r="EU423" s="227"/>
      <c r="EV423" s="227"/>
      <c r="EW423" s="227"/>
      <c r="EX423" s="227"/>
      <c r="EY423" s="227"/>
      <c r="EZ423" s="227"/>
      <c r="FA423" s="227"/>
      <c r="FB423" s="227"/>
      <c r="FC423" s="227"/>
      <c r="FD423" s="227"/>
      <c r="FE423" s="227"/>
      <c r="FF423" s="227"/>
      <c r="FG423" s="227"/>
      <c r="FH423" s="227"/>
      <c r="FI423" s="227"/>
      <c r="FJ423" s="227"/>
      <c r="FK423" s="227"/>
      <c r="FL423" s="227"/>
      <c r="FM423" s="227"/>
      <c r="FN423" s="227"/>
      <c r="FO423" s="227"/>
      <c r="FP423" s="227"/>
      <c r="FQ423" s="227"/>
      <c r="FR423" s="227"/>
      <c r="FS423" s="227"/>
      <c r="FT423" s="227"/>
      <c r="FU423" s="227"/>
      <c r="FV423" s="227"/>
      <c r="FW423" s="227"/>
      <c r="FX423" s="227"/>
      <c r="FY423" s="227"/>
      <c r="FZ423" s="227"/>
      <c r="GA423" s="227"/>
      <c r="GB423" s="227"/>
      <c r="GC423" s="227"/>
      <c r="GD423" s="227"/>
      <c r="GE423" s="227"/>
      <c r="GF423" s="227"/>
      <c r="GG423" s="227"/>
      <c r="GH423" s="227"/>
      <c r="GI423" s="227"/>
      <c r="GJ423" s="227"/>
      <c r="GK423" s="227"/>
      <c r="GL423" s="227"/>
      <c r="GM423" s="227"/>
      <c r="GN423" s="227"/>
      <c r="GO423" s="227"/>
      <c r="GP423" s="227"/>
      <c r="GQ423" s="227"/>
      <c r="GR423" s="227"/>
      <c r="GS423" s="227"/>
      <c r="GT423" s="227"/>
      <c r="GU423" s="227"/>
      <c r="GV423" s="227"/>
      <c r="GW423" s="227"/>
      <c r="GX423" s="227"/>
      <c r="GY423" s="227"/>
      <c r="GZ423" s="227"/>
      <c r="HA423" s="227"/>
      <c r="HB423" s="227"/>
      <c r="HC423" s="227"/>
      <c r="HD423" s="227"/>
      <c r="HE423" s="227"/>
      <c r="HF423" s="227"/>
      <c r="HG423" s="227"/>
      <c r="HH423" s="227"/>
      <c r="HI423" s="227"/>
      <c r="HJ423" s="227"/>
      <c r="HK423" s="227"/>
      <c r="HL423" s="227"/>
      <c r="HM423" s="227"/>
      <c r="HN423" s="227"/>
      <c r="HO423" s="227"/>
      <c r="HP423" s="227"/>
      <c r="HQ423" s="227"/>
      <c r="HR423" s="227"/>
      <c r="HS423" s="227"/>
      <c r="HT423" s="227"/>
      <c r="HU423" s="227"/>
      <c r="HV423" s="227"/>
      <c r="HW423" s="227"/>
      <c r="HX423" s="227"/>
      <c r="HY423" s="227"/>
      <c r="HZ423" s="227"/>
      <c r="IA423" s="227"/>
      <c r="IB423" s="227"/>
      <c r="IC423" s="227"/>
      <c r="ID423" s="227"/>
      <c r="IE423" s="227"/>
      <c r="IF423" s="227"/>
      <c r="IG423" s="227"/>
      <c r="IH423" s="227"/>
      <c r="II423" s="227"/>
      <c r="IJ423" s="227"/>
      <c r="IK423" s="227"/>
      <c r="IL423" s="227"/>
      <c r="IM423" s="227"/>
      <c r="IN423" s="227"/>
      <c r="IO423" s="227"/>
      <c r="IP423" s="227"/>
      <c r="IQ423" s="227"/>
      <c r="IR423" s="227"/>
      <c r="IS423" s="227"/>
      <c r="IT423" s="227"/>
      <c r="IU423" s="227"/>
      <c r="IV423" s="227"/>
      <c r="IW423" s="227"/>
      <c r="IX423" s="227"/>
      <c r="IY423" s="227"/>
      <c r="IZ423" s="227"/>
      <c r="JA423" s="227"/>
      <c r="JB423" s="227"/>
      <c r="JC423" s="227"/>
      <c r="JD423" s="227"/>
      <c r="JE423" s="227"/>
      <c r="JF423" s="227"/>
      <c r="JG423" s="227"/>
      <c r="JH423" s="227"/>
      <c r="JI423" s="227"/>
      <c r="JJ423" s="227"/>
      <c r="JK423" s="227"/>
      <c r="JL423" s="227"/>
      <c r="JM423" s="227"/>
      <c r="JN423" s="227"/>
      <c r="JO423" s="227"/>
      <c r="JP423" s="227"/>
      <c r="JQ423" s="227"/>
      <c r="JR423" s="227"/>
      <c r="JS423" s="227"/>
      <c r="JT423" s="227"/>
      <c r="JU423" s="227"/>
      <c r="JV423" s="227"/>
      <c r="JW423" s="227"/>
      <c r="JX423" s="227"/>
      <c r="JY423" s="227"/>
      <c r="JZ423" s="227"/>
      <c r="KA423" s="227"/>
      <c r="KB423" s="227"/>
      <c r="KC423" s="227"/>
      <c r="KD423" s="227"/>
      <c r="KE423" s="227"/>
      <c r="KF423" s="227"/>
      <c r="KG423" s="227"/>
      <c r="KH423" s="227"/>
      <c r="KI423" s="227"/>
      <c r="KJ423" s="227"/>
      <c r="KK423" s="227"/>
      <c r="KL423" s="227"/>
      <c r="KM423" s="227"/>
      <c r="KN423" s="227"/>
      <c r="KO423" s="227"/>
      <c r="KP423" s="227"/>
      <c r="KQ423" s="227"/>
      <c r="KR423" s="227"/>
      <c r="KS423" s="227"/>
      <c r="KT423" s="227"/>
      <c r="KU423" s="227"/>
      <c r="KV423" s="227"/>
      <c r="KW423" s="479"/>
    </row>
    <row r="424" spans="1:309" s="226" customFormat="1" ht="21" customHeight="1" thickBot="1">
      <c r="A424" s="109"/>
      <c r="B424" s="112">
        <v>418</v>
      </c>
      <c r="C424" s="116"/>
      <c r="D424" s="136" t="str">
        <f t="shared" si="42"/>
        <v/>
      </c>
      <c r="E424" s="138" t="str">
        <f t="shared" si="39"/>
        <v/>
      </c>
      <c r="F424" s="138" t="str">
        <f t="shared" si="40"/>
        <v/>
      </c>
      <c r="G424" s="138" t="str">
        <f t="shared" si="41"/>
        <v/>
      </c>
      <c r="H424" s="138" t="str">
        <f t="shared" si="43"/>
        <v/>
      </c>
      <c r="I424" s="228"/>
      <c r="J424" s="228"/>
      <c r="K424" s="228"/>
      <c r="L424" s="228"/>
      <c r="M424" s="228"/>
      <c r="N424" s="228"/>
      <c r="O424" s="228"/>
      <c r="P424" s="228"/>
      <c r="Q424" s="228"/>
      <c r="R424" s="228"/>
      <c r="S424" s="228"/>
      <c r="T424" s="228"/>
      <c r="U424" s="228"/>
      <c r="V424" s="228"/>
      <c r="W424" s="228"/>
      <c r="X424" s="228"/>
      <c r="Y424" s="228"/>
      <c r="Z424" s="228"/>
      <c r="AA424" s="228"/>
      <c r="AB424" s="228"/>
      <c r="AC424" s="228"/>
      <c r="AD424" s="228"/>
      <c r="AE424" s="228"/>
      <c r="AF424" s="228"/>
      <c r="AG424" s="228"/>
      <c r="AH424" s="228"/>
      <c r="AI424" s="228"/>
      <c r="AJ424" s="228"/>
      <c r="AK424" s="228"/>
      <c r="AL424" s="228"/>
      <c r="AM424" s="228"/>
      <c r="AN424" s="228"/>
      <c r="AO424" s="228"/>
      <c r="AP424" s="228"/>
      <c r="AQ424" s="228"/>
      <c r="AR424" s="228"/>
      <c r="AS424" s="228"/>
      <c r="AT424" s="228"/>
      <c r="AU424" s="228"/>
      <c r="AV424" s="228"/>
      <c r="AW424" s="228"/>
      <c r="AX424" s="228"/>
      <c r="AY424" s="228"/>
      <c r="AZ424" s="228"/>
      <c r="BA424" s="228"/>
      <c r="BB424" s="228"/>
      <c r="BC424" s="228"/>
      <c r="BD424" s="228"/>
      <c r="BE424" s="228"/>
      <c r="BF424" s="228"/>
      <c r="BG424" s="228"/>
      <c r="BH424" s="228"/>
      <c r="BI424" s="228"/>
      <c r="BJ424" s="228"/>
      <c r="BK424" s="228"/>
      <c r="BL424" s="228"/>
      <c r="BM424" s="228"/>
      <c r="BN424" s="228"/>
      <c r="BO424" s="228"/>
      <c r="BP424" s="228"/>
      <c r="BQ424" s="228"/>
      <c r="BR424" s="228"/>
      <c r="BS424" s="228"/>
      <c r="BT424" s="228"/>
      <c r="BU424" s="228"/>
      <c r="BV424" s="228"/>
      <c r="BW424" s="228"/>
      <c r="BX424" s="228"/>
      <c r="BY424" s="228"/>
      <c r="BZ424" s="228"/>
      <c r="CA424" s="228"/>
      <c r="CB424" s="228"/>
      <c r="CC424" s="228"/>
      <c r="CD424" s="228"/>
      <c r="CE424" s="228"/>
      <c r="CF424" s="228"/>
      <c r="CG424" s="228"/>
      <c r="CH424" s="228"/>
      <c r="CI424" s="228"/>
      <c r="CJ424" s="228"/>
      <c r="CK424" s="228"/>
      <c r="CL424" s="228"/>
      <c r="CM424" s="228"/>
      <c r="CN424" s="228"/>
      <c r="CO424" s="228"/>
      <c r="CP424" s="228"/>
      <c r="CQ424" s="228"/>
      <c r="CR424" s="228"/>
      <c r="CS424" s="228"/>
      <c r="CT424" s="228"/>
      <c r="CU424" s="228"/>
      <c r="CV424" s="228"/>
      <c r="CW424" s="228"/>
      <c r="CX424" s="228"/>
      <c r="CY424" s="228"/>
      <c r="CZ424" s="228"/>
      <c r="DA424" s="228"/>
      <c r="DB424" s="228"/>
      <c r="DC424" s="228"/>
      <c r="DD424" s="228"/>
      <c r="DE424" s="228"/>
      <c r="DF424" s="228"/>
      <c r="DG424" s="228"/>
      <c r="DH424" s="228"/>
      <c r="DI424" s="228"/>
      <c r="DJ424" s="228"/>
      <c r="DK424" s="228"/>
      <c r="DL424" s="228"/>
      <c r="DM424" s="228"/>
      <c r="DN424" s="228"/>
      <c r="DO424" s="228"/>
      <c r="DP424" s="228"/>
      <c r="DQ424" s="228"/>
      <c r="DR424" s="228"/>
      <c r="DS424" s="228"/>
      <c r="DT424" s="228"/>
      <c r="DU424" s="228"/>
      <c r="DV424" s="228"/>
      <c r="DW424" s="228"/>
      <c r="DX424" s="228"/>
      <c r="DY424" s="228"/>
      <c r="DZ424" s="228"/>
      <c r="EA424" s="228"/>
      <c r="EB424" s="228"/>
      <c r="EC424" s="228"/>
      <c r="ED424" s="228"/>
      <c r="EE424" s="228"/>
      <c r="EF424" s="228"/>
      <c r="EG424" s="228"/>
      <c r="EH424" s="228"/>
      <c r="EI424" s="228"/>
      <c r="EJ424" s="228"/>
      <c r="EK424" s="228"/>
      <c r="EL424" s="228"/>
      <c r="EM424" s="228"/>
      <c r="EN424" s="228"/>
      <c r="EO424" s="228"/>
      <c r="EP424" s="228"/>
      <c r="EQ424" s="228"/>
      <c r="ER424" s="228"/>
      <c r="ES424" s="228"/>
      <c r="ET424" s="228"/>
      <c r="EU424" s="228"/>
      <c r="EV424" s="228"/>
      <c r="EW424" s="228"/>
      <c r="EX424" s="228"/>
      <c r="EY424" s="228"/>
      <c r="EZ424" s="228"/>
      <c r="FA424" s="228"/>
      <c r="FB424" s="228"/>
      <c r="FC424" s="228"/>
      <c r="FD424" s="228"/>
      <c r="FE424" s="228"/>
      <c r="FF424" s="228"/>
      <c r="FG424" s="228"/>
      <c r="FH424" s="228"/>
      <c r="FI424" s="228"/>
      <c r="FJ424" s="228"/>
      <c r="FK424" s="228"/>
      <c r="FL424" s="228"/>
      <c r="FM424" s="228"/>
      <c r="FN424" s="228"/>
      <c r="FO424" s="228"/>
      <c r="FP424" s="228"/>
      <c r="FQ424" s="228"/>
      <c r="FR424" s="228"/>
      <c r="FS424" s="228"/>
      <c r="FT424" s="228"/>
      <c r="FU424" s="228"/>
      <c r="FV424" s="228"/>
      <c r="FW424" s="228"/>
      <c r="FX424" s="228"/>
      <c r="FY424" s="228"/>
      <c r="FZ424" s="228"/>
      <c r="GA424" s="228"/>
      <c r="GB424" s="228"/>
      <c r="GC424" s="228"/>
      <c r="GD424" s="228"/>
      <c r="GE424" s="228"/>
      <c r="GF424" s="228"/>
      <c r="GG424" s="228"/>
      <c r="GH424" s="228"/>
      <c r="GI424" s="228"/>
      <c r="GJ424" s="228"/>
      <c r="GK424" s="228"/>
      <c r="GL424" s="228"/>
      <c r="GM424" s="228"/>
      <c r="GN424" s="228"/>
      <c r="GO424" s="228"/>
      <c r="GP424" s="228"/>
      <c r="GQ424" s="228"/>
      <c r="GR424" s="228"/>
      <c r="GS424" s="228"/>
      <c r="GT424" s="228"/>
      <c r="GU424" s="228"/>
      <c r="GV424" s="228"/>
      <c r="GW424" s="228"/>
      <c r="GX424" s="228"/>
      <c r="GY424" s="228"/>
      <c r="GZ424" s="228"/>
      <c r="HA424" s="228"/>
      <c r="HB424" s="228"/>
      <c r="HC424" s="228"/>
      <c r="HD424" s="228"/>
      <c r="HE424" s="228"/>
      <c r="HF424" s="228"/>
      <c r="HG424" s="228"/>
      <c r="HH424" s="228"/>
      <c r="HI424" s="228"/>
      <c r="HJ424" s="228"/>
      <c r="HK424" s="228"/>
      <c r="HL424" s="228"/>
      <c r="HM424" s="228"/>
      <c r="HN424" s="228"/>
      <c r="HO424" s="228"/>
      <c r="HP424" s="228"/>
      <c r="HQ424" s="228"/>
      <c r="HR424" s="228"/>
      <c r="HS424" s="228"/>
      <c r="HT424" s="228"/>
      <c r="HU424" s="228"/>
      <c r="HV424" s="228"/>
      <c r="HW424" s="228"/>
      <c r="HX424" s="228"/>
      <c r="HY424" s="228"/>
      <c r="HZ424" s="228"/>
      <c r="IA424" s="228"/>
      <c r="IB424" s="228"/>
      <c r="IC424" s="228"/>
      <c r="ID424" s="228"/>
      <c r="IE424" s="228"/>
      <c r="IF424" s="228"/>
      <c r="IG424" s="228"/>
      <c r="IH424" s="228"/>
      <c r="II424" s="228"/>
      <c r="IJ424" s="228"/>
      <c r="IK424" s="228"/>
      <c r="IL424" s="228"/>
      <c r="IM424" s="228"/>
      <c r="IN424" s="228"/>
      <c r="IO424" s="228"/>
      <c r="IP424" s="228"/>
      <c r="IQ424" s="228"/>
      <c r="IR424" s="228"/>
      <c r="IS424" s="228"/>
      <c r="IT424" s="228"/>
      <c r="IU424" s="228"/>
      <c r="IV424" s="228"/>
      <c r="IW424" s="228"/>
      <c r="IX424" s="228"/>
      <c r="IY424" s="228"/>
      <c r="IZ424" s="228"/>
      <c r="JA424" s="228"/>
      <c r="JB424" s="228"/>
      <c r="JC424" s="228"/>
      <c r="JD424" s="228"/>
      <c r="JE424" s="228"/>
      <c r="JF424" s="228"/>
      <c r="JG424" s="228"/>
      <c r="JH424" s="228"/>
      <c r="JI424" s="228"/>
      <c r="JJ424" s="228"/>
      <c r="JK424" s="228"/>
      <c r="JL424" s="228"/>
      <c r="JM424" s="228"/>
      <c r="JN424" s="228"/>
      <c r="JO424" s="228"/>
      <c r="JP424" s="228"/>
      <c r="JQ424" s="228"/>
      <c r="JR424" s="228"/>
      <c r="JS424" s="228"/>
      <c r="JT424" s="228"/>
      <c r="JU424" s="228"/>
      <c r="JV424" s="228"/>
      <c r="JW424" s="228"/>
      <c r="JX424" s="228"/>
      <c r="JY424" s="228"/>
      <c r="JZ424" s="228"/>
      <c r="KA424" s="228"/>
      <c r="KB424" s="228"/>
      <c r="KC424" s="228"/>
      <c r="KD424" s="228"/>
      <c r="KE424" s="228"/>
      <c r="KF424" s="228"/>
      <c r="KG424" s="228"/>
      <c r="KH424" s="228"/>
      <c r="KI424" s="228"/>
      <c r="KJ424" s="228"/>
      <c r="KK424" s="228"/>
      <c r="KL424" s="228"/>
      <c r="KM424" s="228"/>
      <c r="KN424" s="228"/>
      <c r="KO424" s="228"/>
      <c r="KP424" s="228"/>
      <c r="KQ424" s="228"/>
      <c r="KR424" s="228"/>
      <c r="KS424" s="228"/>
      <c r="KT424" s="228"/>
      <c r="KU424" s="228"/>
      <c r="KV424" s="228"/>
      <c r="KW424" s="479"/>
    </row>
    <row r="425" spans="1:309" s="226" customFormat="1" ht="21" customHeight="1">
      <c r="A425" s="109"/>
      <c r="B425" s="112">
        <v>419</v>
      </c>
      <c r="C425" s="53"/>
      <c r="D425" s="132" t="str">
        <f t="shared" si="42"/>
        <v/>
      </c>
      <c r="E425" s="132" t="str">
        <f t="shared" si="39"/>
        <v/>
      </c>
      <c r="F425" s="132" t="str">
        <f t="shared" si="40"/>
        <v/>
      </c>
      <c r="G425" s="132" t="str">
        <f t="shared" si="41"/>
        <v/>
      </c>
      <c r="H425" s="213" t="str">
        <f t="shared" si="43"/>
        <v/>
      </c>
      <c r="I425" s="227"/>
      <c r="J425" s="227"/>
      <c r="K425" s="227"/>
      <c r="L425" s="227"/>
      <c r="M425" s="227"/>
      <c r="N425" s="227"/>
      <c r="O425" s="227"/>
      <c r="P425" s="227"/>
      <c r="Q425" s="227"/>
      <c r="R425" s="227"/>
      <c r="S425" s="227"/>
      <c r="T425" s="227"/>
      <c r="U425" s="227"/>
      <c r="V425" s="227"/>
      <c r="W425" s="227"/>
      <c r="X425" s="227"/>
      <c r="Y425" s="227"/>
      <c r="Z425" s="227"/>
      <c r="AA425" s="227"/>
      <c r="AB425" s="227"/>
      <c r="AC425" s="227"/>
      <c r="AD425" s="227"/>
      <c r="AE425" s="227"/>
      <c r="AF425" s="227"/>
      <c r="AG425" s="227"/>
      <c r="AH425" s="227"/>
      <c r="AI425" s="227"/>
      <c r="AJ425" s="227"/>
      <c r="AK425" s="227"/>
      <c r="AL425" s="227"/>
      <c r="AM425" s="227"/>
      <c r="AN425" s="227"/>
      <c r="AO425" s="227"/>
      <c r="AP425" s="227"/>
      <c r="AQ425" s="227"/>
      <c r="AR425" s="227"/>
      <c r="AS425" s="227"/>
      <c r="AT425" s="227"/>
      <c r="AU425" s="227"/>
      <c r="AV425" s="227"/>
      <c r="AW425" s="227"/>
      <c r="AX425" s="227"/>
      <c r="AY425" s="227"/>
      <c r="AZ425" s="227"/>
      <c r="BA425" s="227"/>
      <c r="BB425" s="227"/>
      <c r="BC425" s="227"/>
      <c r="BD425" s="227"/>
      <c r="BE425" s="227"/>
      <c r="BF425" s="227"/>
      <c r="BG425" s="227"/>
      <c r="BH425" s="227"/>
      <c r="BI425" s="227"/>
      <c r="BJ425" s="227"/>
      <c r="BK425" s="227"/>
      <c r="BL425" s="227"/>
      <c r="BM425" s="227"/>
      <c r="BN425" s="227"/>
      <c r="BO425" s="227"/>
      <c r="BP425" s="227"/>
      <c r="BQ425" s="227"/>
      <c r="BR425" s="227"/>
      <c r="BS425" s="227"/>
      <c r="BT425" s="227"/>
      <c r="BU425" s="227"/>
      <c r="BV425" s="227"/>
      <c r="BW425" s="227"/>
      <c r="BX425" s="227"/>
      <c r="BY425" s="227"/>
      <c r="BZ425" s="227"/>
      <c r="CA425" s="227"/>
      <c r="CB425" s="227"/>
      <c r="CC425" s="227"/>
      <c r="CD425" s="227"/>
      <c r="CE425" s="227"/>
      <c r="CF425" s="227"/>
      <c r="CG425" s="227"/>
      <c r="CH425" s="227"/>
      <c r="CI425" s="227"/>
      <c r="CJ425" s="227"/>
      <c r="CK425" s="227"/>
      <c r="CL425" s="227"/>
      <c r="CM425" s="227"/>
      <c r="CN425" s="227"/>
      <c r="CO425" s="227"/>
      <c r="CP425" s="227"/>
      <c r="CQ425" s="227"/>
      <c r="CR425" s="227"/>
      <c r="CS425" s="227"/>
      <c r="CT425" s="227"/>
      <c r="CU425" s="227"/>
      <c r="CV425" s="227"/>
      <c r="CW425" s="227"/>
      <c r="CX425" s="227"/>
      <c r="CY425" s="227"/>
      <c r="CZ425" s="227"/>
      <c r="DA425" s="227"/>
      <c r="DB425" s="227"/>
      <c r="DC425" s="227"/>
      <c r="DD425" s="227"/>
      <c r="DE425" s="227"/>
      <c r="DF425" s="227"/>
      <c r="DG425" s="227"/>
      <c r="DH425" s="227"/>
      <c r="DI425" s="227"/>
      <c r="DJ425" s="227"/>
      <c r="DK425" s="227"/>
      <c r="DL425" s="227"/>
      <c r="DM425" s="227"/>
      <c r="DN425" s="227"/>
      <c r="DO425" s="227"/>
      <c r="DP425" s="227"/>
      <c r="DQ425" s="227"/>
      <c r="DR425" s="227"/>
      <c r="DS425" s="227"/>
      <c r="DT425" s="227"/>
      <c r="DU425" s="227"/>
      <c r="DV425" s="227"/>
      <c r="DW425" s="227"/>
      <c r="DX425" s="227"/>
      <c r="DY425" s="227"/>
      <c r="DZ425" s="227"/>
      <c r="EA425" s="227"/>
      <c r="EB425" s="227"/>
      <c r="EC425" s="227"/>
      <c r="ED425" s="227"/>
      <c r="EE425" s="227"/>
      <c r="EF425" s="227"/>
      <c r="EG425" s="227"/>
      <c r="EH425" s="227"/>
      <c r="EI425" s="227"/>
      <c r="EJ425" s="227"/>
      <c r="EK425" s="227"/>
      <c r="EL425" s="227"/>
      <c r="EM425" s="227"/>
      <c r="EN425" s="227"/>
      <c r="EO425" s="227"/>
      <c r="EP425" s="227"/>
      <c r="EQ425" s="227"/>
      <c r="ER425" s="227"/>
      <c r="ES425" s="227"/>
      <c r="ET425" s="227"/>
      <c r="EU425" s="227"/>
      <c r="EV425" s="227"/>
      <c r="EW425" s="227"/>
      <c r="EX425" s="227"/>
      <c r="EY425" s="227"/>
      <c r="EZ425" s="227"/>
      <c r="FA425" s="227"/>
      <c r="FB425" s="227"/>
      <c r="FC425" s="227"/>
      <c r="FD425" s="227"/>
      <c r="FE425" s="227"/>
      <c r="FF425" s="227"/>
      <c r="FG425" s="227"/>
      <c r="FH425" s="227"/>
      <c r="FI425" s="227"/>
      <c r="FJ425" s="227"/>
      <c r="FK425" s="227"/>
      <c r="FL425" s="227"/>
      <c r="FM425" s="227"/>
      <c r="FN425" s="227"/>
      <c r="FO425" s="227"/>
      <c r="FP425" s="227"/>
      <c r="FQ425" s="227"/>
      <c r="FR425" s="227"/>
      <c r="FS425" s="227"/>
      <c r="FT425" s="227"/>
      <c r="FU425" s="227"/>
      <c r="FV425" s="227"/>
      <c r="FW425" s="227"/>
      <c r="FX425" s="227"/>
      <c r="FY425" s="227"/>
      <c r="FZ425" s="227"/>
      <c r="GA425" s="227"/>
      <c r="GB425" s="227"/>
      <c r="GC425" s="227"/>
      <c r="GD425" s="227"/>
      <c r="GE425" s="227"/>
      <c r="GF425" s="227"/>
      <c r="GG425" s="227"/>
      <c r="GH425" s="227"/>
      <c r="GI425" s="227"/>
      <c r="GJ425" s="227"/>
      <c r="GK425" s="227"/>
      <c r="GL425" s="227"/>
      <c r="GM425" s="227"/>
      <c r="GN425" s="227"/>
      <c r="GO425" s="227"/>
      <c r="GP425" s="227"/>
      <c r="GQ425" s="227"/>
      <c r="GR425" s="227"/>
      <c r="GS425" s="227"/>
      <c r="GT425" s="227"/>
      <c r="GU425" s="227"/>
      <c r="GV425" s="227"/>
      <c r="GW425" s="227"/>
      <c r="GX425" s="227"/>
      <c r="GY425" s="227"/>
      <c r="GZ425" s="227"/>
      <c r="HA425" s="227"/>
      <c r="HB425" s="227"/>
      <c r="HC425" s="227"/>
      <c r="HD425" s="227"/>
      <c r="HE425" s="227"/>
      <c r="HF425" s="227"/>
      <c r="HG425" s="227"/>
      <c r="HH425" s="227"/>
      <c r="HI425" s="227"/>
      <c r="HJ425" s="227"/>
      <c r="HK425" s="227"/>
      <c r="HL425" s="227"/>
      <c r="HM425" s="227"/>
      <c r="HN425" s="227"/>
      <c r="HO425" s="227"/>
      <c r="HP425" s="227"/>
      <c r="HQ425" s="227"/>
      <c r="HR425" s="227"/>
      <c r="HS425" s="227"/>
      <c r="HT425" s="227"/>
      <c r="HU425" s="227"/>
      <c r="HV425" s="227"/>
      <c r="HW425" s="227"/>
      <c r="HX425" s="227"/>
      <c r="HY425" s="227"/>
      <c r="HZ425" s="227"/>
      <c r="IA425" s="227"/>
      <c r="IB425" s="227"/>
      <c r="IC425" s="227"/>
      <c r="ID425" s="227"/>
      <c r="IE425" s="227"/>
      <c r="IF425" s="227"/>
      <c r="IG425" s="227"/>
      <c r="IH425" s="227"/>
      <c r="II425" s="227"/>
      <c r="IJ425" s="227"/>
      <c r="IK425" s="227"/>
      <c r="IL425" s="227"/>
      <c r="IM425" s="227"/>
      <c r="IN425" s="227"/>
      <c r="IO425" s="227"/>
      <c r="IP425" s="227"/>
      <c r="IQ425" s="227"/>
      <c r="IR425" s="227"/>
      <c r="IS425" s="227"/>
      <c r="IT425" s="227"/>
      <c r="IU425" s="227"/>
      <c r="IV425" s="227"/>
      <c r="IW425" s="227"/>
      <c r="IX425" s="227"/>
      <c r="IY425" s="227"/>
      <c r="IZ425" s="227"/>
      <c r="JA425" s="227"/>
      <c r="JB425" s="227"/>
      <c r="JC425" s="227"/>
      <c r="JD425" s="227"/>
      <c r="JE425" s="227"/>
      <c r="JF425" s="227"/>
      <c r="JG425" s="227"/>
      <c r="JH425" s="227"/>
      <c r="JI425" s="227"/>
      <c r="JJ425" s="227"/>
      <c r="JK425" s="227"/>
      <c r="JL425" s="227"/>
      <c r="JM425" s="227"/>
      <c r="JN425" s="227"/>
      <c r="JO425" s="227"/>
      <c r="JP425" s="227"/>
      <c r="JQ425" s="227"/>
      <c r="JR425" s="227"/>
      <c r="JS425" s="227"/>
      <c r="JT425" s="227"/>
      <c r="JU425" s="227"/>
      <c r="JV425" s="227"/>
      <c r="JW425" s="227"/>
      <c r="JX425" s="227"/>
      <c r="JY425" s="227"/>
      <c r="JZ425" s="227"/>
      <c r="KA425" s="227"/>
      <c r="KB425" s="227"/>
      <c r="KC425" s="227"/>
      <c r="KD425" s="227"/>
      <c r="KE425" s="227"/>
      <c r="KF425" s="227"/>
      <c r="KG425" s="227"/>
      <c r="KH425" s="227"/>
      <c r="KI425" s="227"/>
      <c r="KJ425" s="227"/>
      <c r="KK425" s="227"/>
      <c r="KL425" s="227"/>
      <c r="KM425" s="227"/>
      <c r="KN425" s="227"/>
      <c r="KO425" s="227"/>
      <c r="KP425" s="227"/>
      <c r="KQ425" s="227"/>
      <c r="KR425" s="227"/>
      <c r="KS425" s="227"/>
      <c r="KT425" s="227"/>
      <c r="KU425" s="227"/>
      <c r="KV425" s="227"/>
      <c r="KW425" s="479"/>
    </row>
    <row r="426" spans="1:309" s="226" customFormat="1" ht="21" customHeight="1" thickBot="1">
      <c r="A426" s="109"/>
      <c r="B426" s="112">
        <v>420</v>
      </c>
      <c r="C426" s="116"/>
      <c r="D426" s="136" t="str">
        <f t="shared" si="42"/>
        <v/>
      </c>
      <c r="E426" s="138" t="str">
        <f t="shared" si="39"/>
        <v/>
      </c>
      <c r="F426" s="138" t="str">
        <f t="shared" si="40"/>
        <v/>
      </c>
      <c r="G426" s="138" t="str">
        <f t="shared" si="41"/>
        <v/>
      </c>
      <c r="H426" s="138" t="str">
        <f t="shared" si="43"/>
        <v/>
      </c>
      <c r="I426" s="228"/>
      <c r="J426" s="228"/>
      <c r="K426" s="228"/>
      <c r="L426" s="228"/>
      <c r="M426" s="228"/>
      <c r="N426" s="228"/>
      <c r="O426" s="228"/>
      <c r="P426" s="228"/>
      <c r="Q426" s="228"/>
      <c r="R426" s="228"/>
      <c r="S426" s="228"/>
      <c r="T426" s="228"/>
      <c r="U426" s="228"/>
      <c r="V426" s="228"/>
      <c r="W426" s="228"/>
      <c r="X426" s="228"/>
      <c r="Y426" s="228"/>
      <c r="Z426" s="228"/>
      <c r="AA426" s="228"/>
      <c r="AB426" s="228"/>
      <c r="AC426" s="228"/>
      <c r="AD426" s="228"/>
      <c r="AE426" s="228"/>
      <c r="AF426" s="228"/>
      <c r="AG426" s="228"/>
      <c r="AH426" s="228"/>
      <c r="AI426" s="228"/>
      <c r="AJ426" s="228"/>
      <c r="AK426" s="228"/>
      <c r="AL426" s="228"/>
      <c r="AM426" s="228"/>
      <c r="AN426" s="228"/>
      <c r="AO426" s="228"/>
      <c r="AP426" s="228"/>
      <c r="AQ426" s="228"/>
      <c r="AR426" s="228"/>
      <c r="AS426" s="228"/>
      <c r="AT426" s="228"/>
      <c r="AU426" s="228"/>
      <c r="AV426" s="228"/>
      <c r="AW426" s="228"/>
      <c r="AX426" s="228"/>
      <c r="AY426" s="228"/>
      <c r="AZ426" s="228"/>
      <c r="BA426" s="228"/>
      <c r="BB426" s="228"/>
      <c r="BC426" s="228"/>
      <c r="BD426" s="228"/>
      <c r="BE426" s="228"/>
      <c r="BF426" s="228"/>
      <c r="BG426" s="228"/>
      <c r="BH426" s="228"/>
      <c r="BI426" s="228"/>
      <c r="BJ426" s="228"/>
      <c r="BK426" s="228"/>
      <c r="BL426" s="228"/>
      <c r="BM426" s="228"/>
      <c r="BN426" s="228"/>
      <c r="BO426" s="228"/>
      <c r="BP426" s="228"/>
      <c r="BQ426" s="228"/>
      <c r="BR426" s="228"/>
      <c r="BS426" s="228"/>
      <c r="BT426" s="228"/>
      <c r="BU426" s="228"/>
      <c r="BV426" s="228"/>
      <c r="BW426" s="228"/>
      <c r="BX426" s="228"/>
      <c r="BY426" s="228"/>
      <c r="BZ426" s="228"/>
      <c r="CA426" s="228"/>
      <c r="CB426" s="228"/>
      <c r="CC426" s="228"/>
      <c r="CD426" s="228"/>
      <c r="CE426" s="228"/>
      <c r="CF426" s="228"/>
      <c r="CG426" s="228"/>
      <c r="CH426" s="228"/>
      <c r="CI426" s="228"/>
      <c r="CJ426" s="228"/>
      <c r="CK426" s="228"/>
      <c r="CL426" s="228"/>
      <c r="CM426" s="228"/>
      <c r="CN426" s="228"/>
      <c r="CO426" s="228"/>
      <c r="CP426" s="228"/>
      <c r="CQ426" s="228"/>
      <c r="CR426" s="228"/>
      <c r="CS426" s="228"/>
      <c r="CT426" s="228"/>
      <c r="CU426" s="228"/>
      <c r="CV426" s="228"/>
      <c r="CW426" s="228"/>
      <c r="CX426" s="228"/>
      <c r="CY426" s="228"/>
      <c r="CZ426" s="228"/>
      <c r="DA426" s="228"/>
      <c r="DB426" s="228"/>
      <c r="DC426" s="228"/>
      <c r="DD426" s="228"/>
      <c r="DE426" s="228"/>
      <c r="DF426" s="228"/>
      <c r="DG426" s="228"/>
      <c r="DH426" s="228"/>
      <c r="DI426" s="228"/>
      <c r="DJ426" s="228"/>
      <c r="DK426" s="228"/>
      <c r="DL426" s="228"/>
      <c r="DM426" s="228"/>
      <c r="DN426" s="228"/>
      <c r="DO426" s="228"/>
      <c r="DP426" s="228"/>
      <c r="DQ426" s="228"/>
      <c r="DR426" s="228"/>
      <c r="DS426" s="228"/>
      <c r="DT426" s="228"/>
      <c r="DU426" s="228"/>
      <c r="DV426" s="228"/>
      <c r="DW426" s="228"/>
      <c r="DX426" s="228"/>
      <c r="DY426" s="228"/>
      <c r="DZ426" s="228"/>
      <c r="EA426" s="228"/>
      <c r="EB426" s="228"/>
      <c r="EC426" s="228"/>
      <c r="ED426" s="228"/>
      <c r="EE426" s="228"/>
      <c r="EF426" s="228"/>
      <c r="EG426" s="228"/>
      <c r="EH426" s="228"/>
      <c r="EI426" s="228"/>
      <c r="EJ426" s="228"/>
      <c r="EK426" s="228"/>
      <c r="EL426" s="228"/>
      <c r="EM426" s="228"/>
      <c r="EN426" s="228"/>
      <c r="EO426" s="228"/>
      <c r="EP426" s="228"/>
      <c r="EQ426" s="228"/>
      <c r="ER426" s="228"/>
      <c r="ES426" s="228"/>
      <c r="ET426" s="228"/>
      <c r="EU426" s="228"/>
      <c r="EV426" s="228"/>
      <c r="EW426" s="228"/>
      <c r="EX426" s="228"/>
      <c r="EY426" s="228"/>
      <c r="EZ426" s="228"/>
      <c r="FA426" s="228"/>
      <c r="FB426" s="228"/>
      <c r="FC426" s="228"/>
      <c r="FD426" s="228"/>
      <c r="FE426" s="228"/>
      <c r="FF426" s="228"/>
      <c r="FG426" s="228"/>
      <c r="FH426" s="228"/>
      <c r="FI426" s="228"/>
      <c r="FJ426" s="228"/>
      <c r="FK426" s="228"/>
      <c r="FL426" s="228"/>
      <c r="FM426" s="228"/>
      <c r="FN426" s="228"/>
      <c r="FO426" s="228"/>
      <c r="FP426" s="228"/>
      <c r="FQ426" s="228"/>
      <c r="FR426" s="228"/>
      <c r="FS426" s="228"/>
      <c r="FT426" s="228"/>
      <c r="FU426" s="228"/>
      <c r="FV426" s="228"/>
      <c r="FW426" s="228"/>
      <c r="FX426" s="228"/>
      <c r="FY426" s="228"/>
      <c r="FZ426" s="228"/>
      <c r="GA426" s="228"/>
      <c r="GB426" s="228"/>
      <c r="GC426" s="228"/>
      <c r="GD426" s="228"/>
      <c r="GE426" s="228"/>
      <c r="GF426" s="228"/>
      <c r="GG426" s="228"/>
      <c r="GH426" s="228"/>
      <c r="GI426" s="228"/>
      <c r="GJ426" s="228"/>
      <c r="GK426" s="228"/>
      <c r="GL426" s="228"/>
      <c r="GM426" s="228"/>
      <c r="GN426" s="228"/>
      <c r="GO426" s="228"/>
      <c r="GP426" s="228"/>
      <c r="GQ426" s="228"/>
      <c r="GR426" s="228"/>
      <c r="GS426" s="228"/>
      <c r="GT426" s="228"/>
      <c r="GU426" s="228"/>
      <c r="GV426" s="228"/>
      <c r="GW426" s="228"/>
      <c r="GX426" s="228"/>
      <c r="GY426" s="228"/>
      <c r="GZ426" s="228"/>
      <c r="HA426" s="228"/>
      <c r="HB426" s="228"/>
      <c r="HC426" s="228"/>
      <c r="HD426" s="228"/>
      <c r="HE426" s="228"/>
      <c r="HF426" s="228"/>
      <c r="HG426" s="228"/>
      <c r="HH426" s="228"/>
      <c r="HI426" s="228"/>
      <c r="HJ426" s="228"/>
      <c r="HK426" s="228"/>
      <c r="HL426" s="228"/>
      <c r="HM426" s="228"/>
      <c r="HN426" s="228"/>
      <c r="HO426" s="228"/>
      <c r="HP426" s="228"/>
      <c r="HQ426" s="228"/>
      <c r="HR426" s="228"/>
      <c r="HS426" s="228"/>
      <c r="HT426" s="228"/>
      <c r="HU426" s="228"/>
      <c r="HV426" s="228"/>
      <c r="HW426" s="228"/>
      <c r="HX426" s="228"/>
      <c r="HY426" s="228"/>
      <c r="HZ426" s="228"/>
      <c r="IA426" s="228"/>
      <c r="IB426" s="228"/>
      <c r="IC426" s="228"/>
      <c r="ID426" s="228"/>
      <c r="IE426" s="228"/>
      <c r="IF426" s="228"/>
      <c r="IG426" s="228"/>
      <c r="IH426" s="228"/>
      <c r="II426" s="228"/>
      <c r="IJ426" s="228"/>
      <c r="IK426" s="228"/>
      <c r="IL426" s="228"/>
      <c r="IM426" s="228"/>
      <c r="IN426" s="228"/>
      <c r="IO426" s="228"/>
      <c r="IP426" s="228"/>
      <c r="IQ426" s="228"/>
      <c r="IR426" s="228"/>
      <c r="IS426" s="228"/>
      <c r="IT426" s="228"/>
      <c r="IU426" s="228"/>
      <c r="IV426" s="228"/>
      <c r="IW426" s="228"/>
      <c r="IX426" s="228"/>
      <c r="IY426" s="228"/>
      <c r="IZ426" s="228"/>
      <c r="JA426" s="228"/>
      <c r="JB426" s="228"/>
      <c r="JC426" s="228"/>
      <c r="JD426" s="228"/>
      <c r="JE426" s="228"/>
      <c r="JF426" s="228"/>
      <c r="JG426" s="228"/>
      <c r="JH426" s="228"/>
      <c r="JI426" s="228"/>
      <c r="JJ426" s="228"/>
      <c r="JK426" s="228"/>
      <c r="JL426" s="228"/>
      <c r="JM426" s="228"/>
      <c r="JN426" s="228"/>
      <c r="JO426" s="228"/>
      <c r="JP426" s="228"/>
      <c r="JQ426" s="228"/>
      <c r="JR426" s="228"/>
      <c r="JS426" s="228"/>
      <c r="JT426" s="228"/>
      <c r="JU426" s="228"/>
      <c r="JV426" s="228"/>
      <c r="JW426" s="228"/>
      <c r="JX426" s="228"/>
      <c r="JY426" s="228"/>
      <c r="JZ426" s="228"/>
      <c r="KA426" s="228"/>
      <c r="KB426" s="228"/>
      <c r="KC426" s="228"/>
      <c r="KD426" s="228"/>
      <c r="KE426" s="228"/>
      <c r="KF426" s="228"/>
      <c r="KG426" s="228"/>
      <c r="KH426" s="228"/>
      <c r="KI426" s="228"/>
      <c r="KJ426" s="228"/>
      <c r="KK426" s="228"/>
      <c r="KL426" s="228"/>
      <c r="KM426" s="228"/>
      <c r="KN426" s="228"/>
      <c r="KO426" s="228"/>
      <c r="KP426" s="228"/>
      <c r="KQ426" s="228"/>
      <c r="KR426" s="228"/>
      <c r="KS426" s="228"/>
      <c r="KT426" s="228"/>
      <c r="KU426" s="228"/>
      <c r="KV426" s="228"/>
      <c r="KW426" s="479"/>
    </row>
    <row r="427" spans="1:309" s="226" customFormat="1" ht="21" customHeight="1">
      <c r="A427" s="109"/>
      <c r="B427" s="112">
        <v>421</v>
      </c>
      <c r="C427" s="53"/>
      <c r="D427" s="132" t="str">
        <f t="shared" si="42"/>
        <v/>
      </c>
      <c r="E427" s="132" t="str">
        <f t="shared" si="39"/>
        <v/>
      </c>
      <c r="F427" s="132" t="str">
        <f t="shared" si="40"/>
        <v/>
      </c>
      <c r="G427" s="132" t="str">
        <f t="shared" si="41"/>
        <v/>
      </c>
      <c r="H427" s="213" t="str">
        <f t="shared" si="43"/>
        <v/>
      </c>
      <c r="I427" s="227"/>
      <c r="J427" s="227"/>
      <c r="K427" s="227"/>
      <c r="L427" s="227"/>
      <c r="M427" s="227"/>
      <c r="N427" s="227"/>
      <c r="O427" s="227"/>
      <c r="P427" s="227"/>
      <c r="Q427" s="227"/>
      <c r="R427" s="227"/>
      <c r="S427" s="227"/>
      <c r="T427" s="227"/>
      <c r="U427" s="227"/>
      <c r="V427" s="227"/>
      <c r="W427" s="227"/>
      <c r="X427" s="227"/>
      <c r="Y427" s="227"/>
      <c r="Z427" s="227"/>
      <c r="AA427" s="227"/>
      <c r="AB427" s="227"/>
      <c r="AC427" s="227"/>
      <c r="AD427" s="227"/>
      <c r="AE427" s="227"/>
      <c r="AF427" s="227"/>
      <c r="AG427" s="227"/>
      <c r="AH427" s="227"/>
      <c r="AI427" s="227"/>
      <c r="AJ427" s="227"/>
      <c r="AK427" s="227"/>
      <c r="AL427" s="227"/>
      <c r="AM427" s="227"/>
      <c r="AN427" s="227"/>
      <c r="AO427" s="227"/>
      <c r="AP427" s="227"/>
      <c r="AQ427" s="227"/>
      <c r="AR427" s="227"/>
      <c r="AS427" s="227"/>
      <c r="AT427" s="227"/>
      <c r="AU427" s="227"/>
      <c r="AV427" s="227"/>
      <c r="AW427" s="227"/>
      <c r="AX427" s="227"/>
      <c r="AY427" s="227"/>
      <c r="AZ427" s="227"/>
      <c r="BA427" s="227"/>
      <c r="BB427" s="227"/>
      <c r="BC427" s="227"/>
      <c r="BD427" s="227"/>
      <c r="BE427" s="227"/>
      <c r="BF427" s="227"/>
      <c r="BG427" s="227"/>
      <c r="BH427" s="227"/>
      <c r="BI427" s="227"/>
      <c r="BJ427" s="227"/>
      <c r="BK427" s="227"/>
      <c r="BL427" s="227"/>
      <c r="BM427" s="227"/>
      <c r="BN427" s="227"/>
      <c r="BO427" s="227"/>
      <c r="BP427" s="227"/>
      <c r="BQ427" s="227"/>
      <c r="BR427" s="227"/>
      <c r="BS427" s="227"/>
      <c r="BT427" s="227"/>
      <c r="BU427" s="227"/>
      <c r="BV427" s="227"/>
      <c r="BW427" s="227"/>
      <c r="BX427" s="227"/>
      <c r="BY427" s="227"/>
      <c r="BZ427" s="227"/>
      <c r="CA427" s="227"/>
      <c r="CB427" s="227"/>
      <c r="CC427" s="227"/>
      <c r="CD427" s="227"/>
      <c r="CE427" s="227"/>
      <c r="CF427" s="227"/>
      <c r="CG427" s="227"/>
      <c r="CH427" s="227"/>
      <c r="CI427" s="227"/>
      <c r="CJ427" s="227"/>
      <c r="CK427" s="227"/>
      <c r="CL427" s="227"/>
      <c r="CM427" s="227"/>
      <c r="CN427" s="227"/>
      <c r="CO427" s="227"/>
      <c r="CP427" s="227"/>
      <c r="CQ427" s="227"/>
      <c r="CR427" s="227"/>
      <c r="CS427" s="227"/>
      <c r="CT427" s="227"/>
      <c r="CU427" s="227"/>
      <c r="CV427" s="227"/>
      <c r="CW427" s="227"/>
      <c r="CX427" s="227"/>
      <c r="CY427" s="227"/>
      <c r="CZ427" s="227"/>
      <c r="DA427" s="227"/>
      <c r="DB427" s="227"/>
      <c r="DC427" s="227"/>
      <c r="DD427" s="227"/>
      <c r="DE427" s="227"/>
      <c r="DF427" s="227"/>
      <c r="DG427" s="227"/>
      <c r="DH427" s="227"/>
      <c r="DI427" s="227"/>
      <c r="DJ427" s="227"/>
      <c r="DK427" s="227"/>
      <c r="DL427" s="227"/>
      <c r="DM427" s="227"/>
      <c r="DN427" s="227"/>
      <c r="DO427" s="227"/>
      <c r="DP427" s="227"/>
      <c r="DQ427" s="227"/>
      <c r="DR427" s="227"/>
      <c r="DS427" s="227"/>
      <c r="DT427" s="227"/>
      <c r="DU427" s="227"/>
      <c r="DV427" s="227"/>
      <c r="DW427" s="227"/>
      <c r="DX427" s="227"/>
      <c r="DY427" s="227"/>
      <c r="DZ427" s="227"/>
      <c r="EA427" s="227"/>
      <c r="EB427" s="227"/>
      <c r="EC427" s="227"/>
      <c r="ED427" s="227"/>
      <c r="EE427" s="227"/>
      <c r="EF427" s="227"/>
      <c r="EG427" s="227"/>
      <c r="EH427" s="227"/>
      <c r="EI427" s="227"/>
      <c r="EJ427" s="227"/>
      <c r="EK427" s="227"/>
      <c r="EL427" s="227"/>
      <c r="EM427" s="227"/>
      <c r="EN427" s="227"/>
      <c r="EO427" s="227"/>
      <c r="EP427" s="227"/>
      <c r="EQ427" s="227"/>
      <c r="ER427" s="227"/>
      <c r="ES427" s="227"/>
      <c r="ET427" s="227"/>
      <c r="EU427" s="227"/>
      <c r="EV427" s="227"/>
      <c r="EW427" s="227"/>
      <c r="EX427" s="227"/>
      <c r="EY427" s="227"/>
      <c r="EZ427" s="227"/>
      <c r="FA427" s="227"/>
      <c r="FB427" s="227"/>
      <c r="FC427" s="227"/>
      <c r="FD427" s="227"/>
      <c r="FE427" s="227"/>
      <c r="FF427" s="227"/>
      <c r="FG427" s="227"/>
      <c r="FH427" s="227"/>
      <c r="FI427" s="227"/>
      <c r="FJ427" s="227"/>
      <c r="FK427" s="227"/>
      <c r="FL427" s="227"/>
      <c r="FM427" s="227"/>
      <c r="FN427" s="227"/>
      <c r="FO427" s="227"/>
      <c r="FP427" s="227"/>
      <c r="FQ427" s="227"/>
      <c r="FR427" s="227"/>
      <c r="FS427" s="227"/>
      <c r="FT427" s="227"/>
      <c r="FU427" s="227"/>
      <c r="FV427" s="227"/>
      <c r="FW427" s="227"/>
      <c r="FX427" s="227"/>
      <c r="FY427" s="227"/>
      <c r="FZ427" s="227"/>
      <c r="GA427" s="227"/>
      <c r="GB427" s="227"/>
      <c r="GC427" s="227"/>
      <c r="GD427" s="227"/>
      <c r="GE427" s="227"/>
      <c r="GF427" s="227"/>
      <c r="GG427" s="227"/>
      <c r="GH427" s="227"/>
      <c r="GI427" s="227"/>
      <c r="GJ427" s="227"/>
      <c r="GK427" s="227"/>
      <c r="GL427" s="227"/>
      <c r="GM427" s="227"/>
      <c r="GN427" s="227"/>
      <c r="GO427" s="227"/>
      <c r="GP427" s="227"/>
      <c r="GQ427" s="227"/>
      <c r="GR427" s="227"/>
      <c r="GS427" s="227"/>
      <c r="GT427" s="227"/>
      <c r="GU427" s="227"/>
      <c r="GV427" s="227"/>
      <c r="GW427" s="227"/>
      <c r="GX427" s="227"/>
      <c r="GY427" s="227"/>
      <c r="GZ427" s="227"/>
      <c r="HA427" s="227"/>
      <c r="HB427" s="227"/>
      <c r="HC427" s="227"/>
      <c r="HD427" s="227"/>
      <c r="HE427" s="227"/>
      <c r="HF427" s="227"/>
      <c r="HG427" s="227"/>
      <c r="HH427" s="227"/>
      <c r="HI427" s="227"/>
      <c r="HJ427" s="227"/>
      <c r="HK427" s="227"/>
      <c r="HL427" s="227"/>
      <c r="HM427" s="227"/>
      <c r="HN427" s="227"/>
      <c r="HO427" s="227"/>
      <c r="HP427" s="227"/>
      <c r="HQ427" s="227"/>
      <c r="HR427" s="227"/>
      <c r="HS427" s="227"/>
      <c r="HT427" s="227"/>
      <c r="HU427" s="227"/>
      <c r="HV427" s="227"/>
      <c r="HW427" s="227"/>
      <c r="HX427" s="227"/>
      <c r="HY427" s="227"/>
      <c r="HZ427" s="227"/>
      <c r="IA427" s="227"/>
      <c r="IB427" s="227"/>
      <c r="IC427" s="227"/>
      <c r="ID427" s="227"/>
      <c r="IE427" s="227"/>
      <c r="IF427" s="227"/>
      <c r="IG427" s="227"/>
      <c r="IH427" s="227"/>
      <c r="II427" s="227"/>
      <c r="IJ427" s="227"/>
      <c r="IK427" s="227"/>
      <c r="IL427" s="227"/>
      <c r="IM427" s="227"/>
      <c r="IN427" s="227"/>
      <c r="IO427" s="227"/>
      <c r="IP427" s="227"/>
      <c r="IQ427" s="227"/>
      <c r="IR427" s="227"/>
      <c r="IS427" s="227"/>
      <c r="IT427" s="227"/>
      <c r="IU427" s="227"/>
      <c r="IV427" s="227"/>
      <c r="IW427" s="227"/>
      <c r="IX427" s="227"/>
      <c r="IY427" s="227"/>
      <c r="IZ427" s="227"/>
      <c r="JA427" s="227"/>
      <c r="JB427" s="227"/>
      <c r="JC427" s="227"/>
      <c r="JD427" s="227"/>
      <c r="JE427" s="227"/>
      <c r="JF427" s="227"/>
      <c r="JG427" s="227"/>
      <c r="JH427" s="227"/>
      <c r="JI427" s="227"/>
      <c r="JJ427" s="227"/>
      <c r="JK427" s="227"/>
      <c r="JL427" s="227"/>
      <c r="JM427" s="227"/>
      <c r="JN427" s="227"/>
      <c r="JO427" s="227"/>
      <c r="JP427" s="227"/>
      <c r="JQ427" s="227"/>
      <c r="JR427" s="227"/>
      <c r="JS427" s="227"/>
      <c r="JT427" s="227"/>
      <c r="JU427" s="227"/>
      <c r="JV427" s="227"/>
      <c r="JW427" s="227"/>
      <c r="JX427" s="227"/>
      <c r="JY427" s="227"/>
      <c r="JZ427" s="227"/>
      <c r="KA427" s="227"/>
      <c r="KB427" s="227"/>
      <c r="KC427" s="227"/>
      <c r="KD427" s="227"/>
      <c r="KE427" s="227"/>
      <c r="KF427" s="227"/>
      <c r="KG427" s="227"/>
      <c r="KH427" s="227"/>
      <c r="KI427" s="227"/>
      <c r="KJ427" s="227"/>
      <c r="KK427" s="227"/>
      <c r="KL427" s="227"/>
      <c r="KM427" s="227"/>
      <c r="KN427" s="227"/>
      <c r="KO427" s="227"/>
      <c r="KP427" s="227"/>
      <c r="KQ427" s="227"/>
      <c r="KR427" s="227"/>
      <c r="KS427" s="227"/>
      <c r="KT427" s="227"/>
      <c r="KU427" s="227"/>
      <c r="KV427" s="227"/>
      <c r="KW427" s="479"/>
    </row>
    <row r="428" spans="1:309" s="226" customFormat="1" ht="21" customHeight="1" thickBot="1">
      <c r="A428" s="109"/>
      <c r="B428" s="112">
        <v>422</v>
      </c>
      <c r="C428" s="116"/>
      <c r="D428" s="136" t="str">
        <f t="shared" si="42"/>
        <v/>
      </c>
      <c r="E428" s="138" t="str">
        <f t="shared" si="39"/>
        <v/>
      </c>
      <c r="F428" s="138" t="str">
        <f t="shared" si="40"/>
        <v/>
      </c>
      <c r="G428" s="138" t="str">
        <f t="shared" si="41"/>
        <v/>
      </c>
      <c r="H428" s="138" t="str">
        <f t="shared" si="43"/>
        <v/>
      </c>
      <c r="I428" s="228"/>
      <c r="J428" s="228"/>
      <c r="K428" s="228"/>
      <c r="L428" s="228"/>
      <c r="M428" s="228"/>
      <c r="N428" s="228"/>
      <c r="O428" s="228"/>
      <c r="P428" s="228"/>
      <c r="Q428" s="228"/>
      <c r="R428" s="228"/>
      <c r="S428" s="228"/>
      <c r="T428" s="228"/>
      <c r="U428" s="228"/>
      <c r="V428" s="228"/>
      <c r="W428" s="228"/>
      <c r="X428" s="228"/>
      <c r="Y428" s="228"/>
      <c r="Z428" s="228"/>
      <c r="AA428" s="228"/>
      <c r="AB428" s="228"/>
      <c r="AC428" s="228"/>
      <c r="AD428" s="228"/>
      <c r="AE428" s="228"/>
      <c r="AF428" s="228"/>
      <c r="AG428" s="228"/>
      <c r="AH428" s="228"/>
      <c r="AI428" s="228"/>
      <c r="AJ428" s="228"/>
      <c r="AK428" s="228"/>
      <c r="AL428" s="228"/>
      <c r="AM428" s="228"/>
      <c r="AN428" s="228"/>
      <c r="AO428" s="228"/>
      <c r="AP428" s="228"/>
      <c r="AQ428" s="228"/>
      <c r="AR428" s="228"/>
      <c r="AS428" s="228"/>
      <c r="AT428" s="228"/>
      <c r="AU428" s="228"/>
      <c r="AV428" s="228"/>
      <c r="AW428" s="228"/>
      <c r="AX428" s="228"/>
      <c r="AY428" s="228"/>
      <c r="AZ428" s="228"/>
      <c r="BA428" s="228"/>
      <c r="BB428" s="228"/>
      <c r="BC428" s="228"/>
      <c r="BD428" s="228"/>
      <c r="BE428" s="228"/>
      <c r="BF428" s="228"/>
      <c r="BG428" s="228"/>
      <c r="BH428" s="228"/>
      <c r="BI428" s="228"/>
      <c r="BJ428" s="228"/>
      <c r="BK428" s="228"/>
      <c r="BL428" s="228"/>
      <c r="BM428" s="228"/>
      <c r="BN428" s="228"/>
      <c r="BO428" s="228"/>
      <c r="BP428" s="228"/>
      <c r="BQ428" s="228"/>
      <c r="BR428" s="228"/>
      <c r="BS428" s="228"/>
      <c r="BT428" s="228"/>
      <c r="BU428" s="228"/>
      <c r="BV428" s="228"/>
      <c r="BW428" s="228"/>
      <c r="BX428" s="228"/>
      <c r="BY428" s="228"/>
      <c r="BZ428" s="228"/>
      <c r="CA428" s="228"/>
      <c r="CB428" s="228"/>
      <c r="CC428" s="228"/>
      <c r="CD428" s="228"/>
      <c r="CE428" s="228"/>
      <c r="CF428" s="228"/>
      <c r="CG428" s="228"/>
      <c r="CH428" s="228"/>
      <c r="CI428" s="228"/>
      <c r="CJ428" s="228"/>
      <c r="CK428" s="228"/>
      <c r="CL428" s="228"/>
      <c r="CM428" s="228"/>
      <c r="CN428" s="228"/>
      <c r="CO428" s="228"/>
      <c r="CP428" s="228"/>
      <c r="CQ428" s="228"/>
      <c r="CR428" s="228"/>
      <c r="CS428" s="228"/>
      <c r="CT428" s="228"/>
      <c r="CU428" s="228"/>
      <c r="CV428" s="228"/>
      <c r="CW428" s="228"/>
      <c r="CX428" s="228"/>
      <c r="CY428" s="228"/>
      <c r="CZ428" s="228"/>
      <c r="DA428" s="228"/>
      <c r="DB428" s="228"/>
      <c r="DC428" s="228"/>
      <c r="DD428" s="228"/>
      <c r="DE428" s="228"/>
      <c r="DF428" s="228"/>
      <c r="DG428" s="228"/>
      <c r="DH428" s="228"/>
      <c r="DI428" s="228"/>
      <c r="DJ428" s="228"/>
      <c r="DK428" s="228"/>
      <c r="DL428" s="228"/>
      <c r="DM428" s="228"/>
      <c r="DN428" s="228"/>
      <c r="DO428" s="228"/>
      <c r="DP428" s="228"/>
      <c r="DQ428" s="228"/>
      <c r="DR428" s="228"/>
      <c r="DS428" s="228"/>
      <c r="DT428" s="228"/>
      <c r="DU428" s="228"/>
      <c r="DV428" s="228"/>
      <c r="DW428" s="228"/>
      <c r="DX428" s="228"/>
      <c r="DY428" s="228"/>
      <c r="DZ428" s="228"/>
      <c r="EA428" s="228"/>
      <c r="EB428" s="228"/>
      <c r="EC428" s="228"/>
      <c r="ED428" s="228"/>
      <c r="EE428" s="228"/>
      <c r="EF428" s="228"/>
      <c r="EG428" s="228"/>
      <c r="EH428" s="228"/>
      <c r="EI428" s="228"/>
      <c r="EJ428" s="228"/>
      <c r="EK428" s="228"/>
      <c r="EL428" s="228"/>
      <c r="EM428" s="228"/>
      <c r="EN428" s="228"/>
      <c r="EO428" s="228"/>
      <c r="EP428" s="228"/>
      <c r="EQ428" s="228"/>
      <c r="ER428" s="228"/>
      <c r="ES428" s="228"/>
      <c r="ET428" s="228"/>
      <c r="EU428" s="228"/>
      <c r="EV428" s="228"/>
      <c r="EW428" s="228"/>
      <c r="EX428" s="228"/>
      <c r="EY428" s="228"/>
      <c r="EZ428" s="228"/>
      <c r="FA428" s="228"/>
      <c r="FB428" s="228"/>
      <c r="FC428" s="228"/>
      <c r="FD428" s="228"/>
      <c r="FE428" s="228"/>
      <c r="FF428" s="228"/>
      <c r="FG428" s="228"/>
      <c r="FH428" s="228"/>
      <c r="FI428" s="228"/>
      <c r="FJ428" s="228"/>
      <c r="FK428" s="228"/>
      <c r="FL428" s="228"/>
      <c r="FM428" s="228"/>
      <c r="FN428" s="228"/>
      <c r="FO428" s="228"/>
      <c r="FP428" s="228"/>
      <c r="FQ428" s="228"/>
      <c r="FR428" s="228"/>
      <c r="FS428" s="228"/>
      <c r="FT428" s="228"/>
      <c r="FU428" s="228"/>
      <c r="FV428" s="228"/>
      <c r="FW428" s="228"/>
      <c r="FX428" s="228"/>
      <c r="FY428" s="228"/>
      <c r="FZ428" s="228"/>
      <c r="GA428" s="228"/>
      <c r="GB428" s="228"/>
      <c r="GC428" s="228"/>
      <c r="GD428" s="228"/>
      <c r="GE428" s="228"/>
      <c r="GF428" s="228"/>
      <c r="GG428" s="228"/>
      <c r="GH428" s="228"/>
      <c r="GI428" s="228"/>
      <c r="GJ428" s="228"/>
      <c r="GK428" s="228"/>
      <c r="GL428" s="228"/>
      <c r="GM428" s="228"/>
      <c r="GN428" s="228"/>
      <c r="GO428" s="228"/>
      <c r="GP428" s="228"/>
      <c r="GQ428" s="228"/>
      <c r="GR428" s="228"/>
      <c r="GS428" s="228"/>
      <c r="GT428" s="228"/>
      <c r="GU428" s="228"/>
      <c r="GV428" s="228"/>
      <c r="GW428" s="228"/>
      <c r="GX428" s="228"/>
      <c r="GY428" s="228"/>
      <c r="GZ428" s="228"/>
      <c r="HA428" s="228"/>
      <c r="HB428" s="228"/>
      <c r="HC428" s="228"/>
      <c r="HD428" s="228"/>
      <c r="HE428" s="228"/>
      <c r="HF428" s="228"/>
      <c r="HG428" s="228"/>
      <c r="HH428" s="228"/>
      <c r="HI428" s="228"/>
      <c r="HJ428" s="228"/>
      <c r="HK428" s="228"/>
      <c r="HL428" s="228"/>
      <c r="HM428" s="228"/>
      <c r="HN428" s="228"/>
      <c r="HO428" s="228"/>
      <c r="HP428" s="228"/>
      <c r="HQ428" s="228"/>
      <c r="HR428" s="228"/>
      <c r="HS428" s="228"/>
      <c r="HT428" s="228"/>
      <c r="HU428" s="228"/>
      <c r="HV428" s="228"/>
      <c r="HW428" s="228"/>
      <c r="HX428" s="228"/>
      <c r="HY428" s="228"/>
      <c r="HZ428" s="228"/>
      <c r="IA428" s="228"/>
      <c r="IB428" s="228"/>
      <c r="IC428" s="228"/>
      <c r="ID428" s="228"/>
      <c r="IE428" s="228"/>
      <c r="IF428" s="228"/>
      <c r="IG428" s="228"/>
      <c r="IH428" s="228"/>
      <c r="II428" s="228"/>
      <c r="IJ428" s="228"/>
      <c r="IK428" s="228"/>
      <c r="IL428" s="228"/>
      <c r="IM428" s="228"/>
      <c r="IN428" s="228"/>
      <c r="IO428" s="228"/>
      <c r="IP428" s="228"/>
      <c r="IQ428" s="228"/>
      <c r="IR428" s="228"/>
      <c r="IS428" s="228"/>
      <c r="IT428" s="228"/>
      <c r="IU428" s="228"/>
      <c r="IV428" s="228"/>
      <c r="IW428" s="228"/>
      <c r="IX428" s="228"/>
      <c r="IY428" s="228"/>
      <c r="IZ428" s="228"/>
      <c r="JA428" s="228"/>
      <c r="JB428" s="228"/>
      <c r="JC428" s="228"/>
      <c r="JD428" s="228"/>
      <c r="JE428" s="228"/>
      <c r="JF428" s="228"/>
      <c r="JG428" s="228"/>
      <c r="JH428" s="228"/>
      <c r="JI428" s="228"/>
      <c r="JJ428" s="228"/>
      <c r="JK428" s="228"/>
      <c r="JL428" s="228"/>
      <c r="JM428" s="228"/>
      <c r="JN428" s="228"/>
      <c r="JO428" s="228"/>
      <c r="JP428" s="228"/>
      <c r="JQ428" s="228"/>
      <c r="JR428" s="228"/>
      <c r="JS428" s="228"/>
      <c r="JT428" s="228"/>
      <c r="JU428" s="228"/>
      <c r="JV428" s="228"/>
      <c r="JW428" s="228"/>
      <c r="JX428" s="228"/>
      <c r="JY428" s="228"/>
      <c r="JZ428" s="228"/>
      <c r="KA428" s="228"/>
      <c r="KB428" s="228"/>
      <c r="KC428" s="228"/>
      <c r="KD428" s="228"/>
      <c r="KE428" s="228"/>
      <c r="KF428" s="228"/>
      <c r="KG428" s="228"/>
      <c r="KH428" s="228"/>
      <c r="KI428" s="228"/>
      <c r="KJ428" s="228"/>
      <c r="KK428" s="228"/>
      <c r="KL428" s="228"/>
      <c r="KM428" s="228"/>
      <c r="KN428" s="228"/>
      <c r="KO428" s="228"/>
      <c r="KP428" s="228"/>
      <c r="KQ428" s="228"/>
      <c r="KR428" s="228"/>
      <c r="KS428" s="228"/>
      <c r="KT428" s="228"/>
      <c r="KU428" s="228"/>
      <c r="KV428" s="228"/>
      <c r="KW428" s="479"/>
    </row>
    <row r="429" spans="1:309" s="226" customFormat="1" ht="21" customHeight="1">
      <c r="A429" s="109"/>
      <c r="B429" s="112">
        <v>423</v>
      </c>
      <c r="C429" s="53"/>
      <c r="D429" s="132" t="str">
        <f t="shared" si="42"/>
        <v/>
      </c>
      <c r="E429" s="132" t="str">
        <f t="shared" si="39"/>
        <v/>
      </c>
      <c r="F429" s="132" t="str">
        <f t="shared" si="40"/>
        <v/>
      </c>
      <c r="G429" s="132" t="str">
        <f t="shared" si="41"/>
        <v/>
      </c>
      <c r="H429" s="213" t="str">
        <f t="shared" si="43"/>
        <v/>
      </c>
      <c r="I429" s="227"/>
      <c r="J429" s="227"/>
      <c r="K429" s="227"/>
      <c r="L429" s="227"/>
      <c r="M429" s="227"/>
      <c r="N429" s="227"/>
      <c r="O429" s="227"/>
      <c r="P429" s="227"/>
      <c r="Q429" s="227"/>
      <c r="R429" s="227"/>
      <c r="S429" s="227"/>
      <c r="T429" s="227"/>
      <c r="U429" s="227"/>
      <c r="V429" s="227"/>
      <c r="W429" s="227"/>
      <c r="X429" s="227"/>
      <c r="Y429" s="227"/>
      <c r="Z429" s="227"/>
      <c r="AA429" s="227"/>
      <c r="AB429" s="227"/>
      <c r="AC429" s="227"/>
      <c r="AD429" s="227"/>
      <c r="AE429" s="227"/>
      <c r="AF429" s="227"/>
      <c r="AG429" s="227"/>
      <c r="AH429" s="227"/>
      <c r="AI429" s="227"/>
      <c r="AJ429" s="227"/>
      <c r="AK429" s="227"/>
      <c r="AL429" s="227"/>
      <c r="AM429" s="227"/>
      <c r="AN429" s="227"/>
      <c r="AO429" s="227"/>
      <c r="AP429" s="227"/>
      <c r="AQ429" s="227"/>
      <c r="AR429" s="227"/>
      <c r="AS429" s="227"/>
      <c r="AT429" s="227"/>
      <c r="AU429" s="227"/>
      <c r="AV429" s="227"/>
      <c r="AW429" s="227"/>
      <c r="AX429" s="227"/>
      <c r="AY429" s="227"/>
      <c r="AZ429" s="227"/>
      <c r="BA429" s="227"/>
      <c r="BB429" s="227"/>
      <c r="BC429" s="227"/>
      <c r="BD429" s="227"/>
      <c r="BE429" s="227"/>
      <c r="BF429" s="227"/>
      <c r="BG429" s="227"/>
      <c r="BH429" s="227"/>
      <c r="BI429" s="227"/>
      <c r="BJ429" s="227"/>
      <c r="BK429" s="227"/>
      <c r="BL429" s="227"/>
      <c r="BM429" s="227"/>
      <c r="BN429" s="227"/>
      <c r="BO429" s="227"/>
      <c r="BP429" s="227"/>
      <c r="BQ429" s="227"/>
      <c r="BR429" s="227"/>
      <c r="BS429" s="227"/>
      <c r="BT429" s="227"/>
      <c r="BU429" s="227"/>
      <c r="BV429" s="227"/>
      <c r="BW429" s="227"/>
      <c r="BX429" s="227"/>
      <c r="BY429" s="227"/>
      <c r="BZ429" s="227"/>
      <c r="CA429" s="227"/>
      <c r="CB429" s="227"/>
      <c r="CC429" s="227"/>
      <c r="CD429" s="227"/>
      <c r="CE429" s="227"/>
      <c r="CF429" s="227"/>
      <c r="CG429" s="227"/>
      <c r="CH429" s="227"/>
      <c r="CI429" s="227"/>
      <c r="CJ429" s="227"/>
      <c r="CK429" s="227"/>
      <c r="CL429" s="227"/>
      <c r="CM429" s="227"/>
      <c r="CN429" s="227"/>
      <c r="CO429" s="227"/>
      <c r="CP429" s="227"/>
      <c r="CQ429" s="227"/>
      <c r="CR429" s="227"/>
      <c r="CS429" s="227"/>
      <c r="CT429" s="227"/>
      <c r="CU429" s="227"/>
      <c r="CV429" s="227"/>
      <c r="CW429" s="227"/>
      <c r="CX429" s="227"/>
      <c r="CY429" s="227"/>
      <c r="CZ429" s="227"/>
      <c r="DA429" s="227"/>
      <c r="DB429" s="227"/>
      <c r="DC429" s="227"/>
      <c r="DD429" s="227"/>
      <c r="DE429" s="227"/>
      <c r="DF429" s="227"/>
      <c r="DG429" s="227"/>
      <c r="DH429" s="227"/>
      <c r="DI429" s="227"/>
      <c r="DJ429" s="227"/>
      <c r="DK429" s="227"/>
      <c r="DL429" s="227"/>
      <c r="DM429" s="227"/>
      <c r="DN429" s="227"/>
      <c r="DO429" s="227"/>
      <c r="DP429" s="227"/>
      <c r="DQ429" s="227"/>
      <c r="DR429" s="227"/>
      <c r="DS429" s="227"/>
      <c r="DT429" s="227"/>
      <c r="DU429" s="227"/>
      <c r="DV429" s="227"/>
      <c r="DW429" s="227"/>
      <c r="DX429" s="227"/>
      <c r="DY429" s="227"/>
      <c r="DZ429" s="227"/>
      <c r="EA429" s="227"/>
      <c r="EB429" s="227"/>
      <c r="EC429" s="227"/>
      <c r="ED429" s="227"/>
      <c r="EE429" s="227"/>
      <c r="EF429" s="227"/>
      <c r="EG429" s="227"/>
      <c r="EH429" s="227"/>
      <c r="EI429" s="227"/>
      <c r="EJ429" s="227"/>
      <c r="EK429" s="227"/>
      <c r="EL429" s="227"/>
      <c r="EM429" s="227"/>
      <c r="EN429" s="227"/>
      <c r="EO429" s="227"/>
      <c r="EP429" s="227"/>
      <c r="EQ429" s="227"/>
      <c r="ER429" s="227"/>
      <c r="ES429" s="227"/>
      <c r="ET429" s="227"/>
      <c r="EU429" s="227"/>
      <c r="EV429" s="227"/>
      <c r="EW429" s="227"/>
      <c r="EX429" s="227"/>
      <c r="EY429" s="227"/>
      <c r="EZ429" s="227"/>
      <c r="FA429" s="227"/>
      <c r="FB429" s="227"/>
      <c r="FC429" s="227"/>
      <c r="FD429" s="227"/>
      <c r="FE429" s="227"/>
      <c r="FF429" s="227"/>
      <c r="FG429" s="227"/>
      <c r="FH429" s="227"/>
      <c r="FI429" s="227"/>
      <c r="FJ429" s="227"/>
      <c r="FK429" s="227"/>
      <c r="FL429" s="227"/>
      <c r="FM429" s="227"/>
      <c r="FN429" s="227"/>
      <c r="FO429" s="227"/>
      <c r="FP429" s="227"/>
      <c r="FQ429" s="227"/>
      <c r="FR429" s="227"/>
      <c r="FS429" s="227"/>
      <c r="FT429" s="227"/>
      <c r="FU429" s="227"/>
      <c r="FV429" s="227"/>
      <c r="FW429" s="227"/>
      <c r="FX429" s="227"/>
      <c r="FY429" s="227"/>
      <c r="FZ429" s="227"/>
      <c r="GA429" s="227"/>
      <c r="GB429" s="227"/>
      <c r="GC429" s="227"/>
      <c r="GD429" s="227"/>
      <c r="GE429" s="227"/>
      <c r="GF429" s="227"/>
      <c r="GG429" s="227"/>
      <c r="GH429" s="227"/>
      <c r="GI429" s="227"/>
      <c r="GJ429" s="227"/>
      <c r="GK429" s="227"/>
      <c r="GL429" s="227"/>
      <c r="GM429" s="227"/>
      <c r="GN429" s="227"/>
      <c r="GO429" s="227"/>
      <c r="GP429" s="227"/>
      <c r="GQ429" s="227"/>
      <c r="GR429" s="227"/>
      <c r="GS429" s="227"/>
      <c r="GT429" s="227"/>
      <c r="GU429" s="227"/>
      <c r="GV429" s="227"/>
      <c r="GW429" s="227"/>
      <c r="GX429" s="227"/>
      <c r="GY429" s="227"/>
      <c r="GZ429" s="227"/>
      <c r="HA429" s="227"/>
      <c r="HB429" s="227"/>
      <c r="HC429" s="227"/>
      <c r="HD429" s="227"/>
      <c r="HE429" s="227"/>
      <c r="HF429" s="227"/>
      <c r="HG429" s="227"/>
      <c r="HH429" s="227"/>
      <c r="HI429" s="227"/>
      <c r="HJ429" s="227"/>
      <c r="HK429" s="227"/>
      <c r="HL429" s="227"/>
      <c r="HM429" s="227"/>
      <c r="HN429" s="227"/>
      <c r="HO429" s="227"/>
      <c r="HP429" s="227"/>
      <c r="HQ429" s="227"/>
      <c r="HR429" s="227"/>
      <c r="HS429" s="227"/>
      <c r="HT429" s="227"/>
      <c r="HU429" s="227"/>
      <c r="HV429" s="227"/>
      <c r="HW429" s="227"/>
      <c r="HX429" s="227"/>
      <c r="HY429" s="227"/>
      <c r="HZ429" s="227"/>
      <c r="IA429" s="227"/>
      <c r="IB429" s="227"/>
      <c r="IC429" s="227"/>
      <c r="ID429" s="227"/>
      <c r="IE429" s="227"/>
      <c r="IF429" s="227"/>
      <c r="IG429" s="227"/>
      <c r="IH429" s="227"/>
      <c r="II429" s="227"/>
      <c r="IJ429" s="227"/>
      <c r="IK429" s="227"/>
      <c r="IL429" s="227"/>
      <c r="IM429" s="227"/>
      <c r="IN429" s="227"/>
      <c r="IO429" s="227"/>
      <c r="IP429" s="227"/>
      <c r="IQ429" s="227"/>
      <c r="IR429" s="227"/>
      <c r="IS429" s="227"/>
      <c r="IT429" s="227"/>
      <c r="IU429" s="227"/>
      <c r="IV429" s="227"/>
      <c r="IW429" s="227"/>
      <c r="IX429" s="227"/>
      <c r="IY429" s="227"/>
      <c r="IZ429" s="227"/>
      <c r="JA429" s="227"/>
      <c r="JB429" s="227"/>
      <c r="JC429" s="227"/>
      <c r="JD429" s="227"/>
      <c r="JE429" s="227"/>
      <c r="JF429" s="227"/>
      <c r="JG429" s="227"/>
      <c r="JH429" s="227"/>
      <c r="JI429" s="227"/>
      <c r="JJ429" s="227"/>
      <c r="JK429" s="227"/>
      <c r="JL429" s="227"/>
      <c r="JM429" s="227"/>
      <c r="JN429" s="227"/>
      <c r="JO429" s="227"/>
      <c r="JP429" s="227"/>
      <c r="JQ429" s="227"/>
      <c r="JR429" s="227"/>
      <c r="JS429" s="227"/>
      <c r="JT429" s="227"/>
      <c r="JU429" s="227"/>
      <c r="JV429" s="227"/>
      <c r="JW429" s="227"/>
      <c r="JX429" s="227"/>
      <c r="JY429" s="227"/>
      <c r="JZ429" s="227"/>
      <c r="KA429" s="227"/>
      <c r="KB429" s="227"/>
      <c r="KC429" s="227"/>
      <c r="KD429" s="227"/>
      <c r="KE429" s="227"/>
      <c r="KF429" s="227"/>
      <c r="KG429" s="227"/>
      <c r="KH429" s="227"/>
      <c r="KI429" s="227"/>
      <c r="KJ429" s="227"/>
      <c r="KK429" s="227"/>
      <c r="KL429" s="227"/>
      <c r="KM429" s="227"/>
      <c r="KN429" s="227"/>
      <c r="KO429" s="227"/>
      <c r="KP429" s="227"/>
      <c r="KQ429" s="227"/>
      <c r="KR429" s="227"/>
      <c r="KS429" s="227"/>
      <c r="KT429" s="227"/>
      <c r="KU429" s="227"/>
      <c r="KV429" s="227"/>
      <c r="KW429" s="479"/>
    </row>
    <row r="430" spans="1:309" s="226" customFormat="1" ht="21" customHeight="1" thickBot="1">
      <c r="A430" s="109"/>
      <c r="B430" s="112">
        <v>424</v>
      </c>
      <c r="C430" s="116"/>
      <c r="D430" s="136" t="str">
        <f t="shared" si="42"/>
        <v/>
      </c>
      <c r="E430" s="138" t="str">
        <f t="shared" si="39"/>
        <v/>
      </c>
      <c r="F430" s="138" t="str">
        <f t="shared" si="40"/>
        <v/>
      </c>
      <c r="G430" s="138" t="str">
        <f t="shared" si="41"/>
        <v/>
      </c>
      <c r="H430" s="138" t="str">
        <f t="shared" si="43"/>
        <v/>
      </c>
      <c r="I430" s="228"/>
      <c r="J430" s="228"/>
      <c r="K430" s="228"/>
      <c r="L430" s="228"/>
      <c r="M430" s="228"/>
      <c r="N430" s="228"/>
      <c r="O430" s="228"/>
      <c r="P430" s="228"/>
      <c r="Q430" s="228"/>
      <c r="R430" s="228"/>
      <c r="S430" s="228"/>
      <c r="T430" s="228"/>
      <c r="U430" s="228"/>
      <c r="V430" s="228"/>
      <c r="W430" s="228"/>
      <c r="X430" s="228"/>
      <c r="Y430" s="228"/>
      <c r="Z430" s="228"/>
      <c r="AA430" s="228"/>
      <c r="AB430" s="228"/>
      <c r="AC430" s="228"/>
      <c r="AD430" s="228"/>
      <c r="AE430" s="228"/>
      <c r="AF430" s="228"/>
      <c r="AG430" s="228"/>
      <c r="AH430" s="228"/>
      <c r="AI430" s="228"/>
      <c r="AJ430" s="228"/>
      <c r="AK430" s="228"/>
      <c r="AL430" s="228"/>
      <c r="AM430" s="228"/>
      <c r="AN430" s="228"/>
      <c r="AO430" s="228"/>
      <c r="AP430" s="228"/>
      <c r="AQ430" s="228"/>
      <c r="AR430" s="228"/>
      <c r="AS430" s="228"/>
      <c r="AT430" s="228"/>
      <c r="AU430" s="228"/>
      <c r="AV430" s="228"/>
      <c r="AW430" s="228"/>
      <c r="AX430" s="228"/>
      <c r="AY430" s="228"/>
      <c r="AZ430" s="228"/>
      <c r="BA430" s="228"/>
      <c r="BB430" s="228"/>
      <c r="BC430" s="228"/>
      <c r="BD430" s="228"/>
      <c r="BE430" s="228"/>
      <c r="BF430" s="228"/>
      <c r="BG430" s="228"/>
      <c r="BH430" s="228"/>
      <c r="BI430" s="228"/>
      <c r="BJ430" s="228"/>
      <c r="BK430" s="228"/>
      <c r="BL430" s="228"/>
      <c r="BM430" s="228"/>
      <c r="BN430" s="228"/>
      <c r="BO430" s="228"/>
      <c r="BP430" s="228"/>
      <c r="BQ430" s="228"/>
      <c r="BR430" s="228"/>
      <c r="BS430" s="228"/>
      <c r="BT430" s="228"/>
      <c r="BU430" s="228"/>
      <c r="BV430" s="228"/>
      <c r="BW430" s="228"/>
      <c r="BX430" s="228"/>
      <c r="BY430" s="228"/>
      <c r="BZ430" s="228"/>
      <c r="CA430" s="228"/>
      <c r="CB430" s="228"/>
      <c r="CC430" s="228"/>
      <c r="CD430" s="228"/>
      <c r="CE430" s="228"/>
      <c r="CF430" s="228"/>
      <c r="CG430" s="228"/>
      <c r="CH430" s="228"/>
      <c r="CI430" s="228"/>
      <c r="CJ430" s="228"/>
      <c r="CK430" s="228"/>
      <c r="CL430" s="228"/>
      <c r="CM430" s="228"/>
      <c r="CN430" s="228"/>
      <c r="CO430" s="228"/>
      <c r="CP430" s="228"/>
      <c r="CQ430" s="228"/>
      <c r="CR430" s="228"/>
      <c r="CS430" s="228"/>
      <c r="CT430" s="228"/>
      <c r="CU430" s="228"/>
      <c r="CV430" s="228"/>
      <c r="CW430" s="228"/>
      <c r="CX430" s="228"/>
      <c r="CY430" s="228"/>
      <c r="CZ430" s="228"/>
      <c r="DA430" s="228"/>
      <c r="DB430" s="228"/>
      <c r="DC430" s="228"/>
      <c r="DD430" s="228"/>
      <c r="DE430" s="228"/>
      <c r="DF430" s="228"/>
      <c r="DG430" s="228"/>
      <c r="DH430" s="228"/>
      <c r="DI430" s="228"/>
      <c r="DJ430" s="228"/>
      <c r="DK430" s="228"/>
      <c r="DL430" s="228"/>
      <c r="DM430" s="228"/>
      <c r="DN430" s="228"/>
      <c r="DO430" s="228"/>
      <c r="DP430" s="228"/>
      <c r="DQ430" s="228"/>
      <c r="DR430" s="228"/>
      <c r="DS430" s="228"/>
      <c r="DT430" s="228"/>
      <c r="DU430" s="228"/>
      <c r="DV430" s="228"/>
      <c r="DW430" s="228"/>
      <c r="DX430" s="228"/>
      <c r="DY430" s="228"/>
      <c r="DZ430" s="228"/>
      <c r="EA430" s="228"/>
      <c r="EB430" s="228"/>
      <c r="EC430" s="228"/>
      <c r="ED430" s="228"/>
      <c r="EE430" s="228"/>
      <c r="EF430" s="228"/>
      <c r="EG430" s="228"/>
      <c r="EH430" s="228"/>
      <c r="EI430" s="228"/>
      <c r="EJ430" s="228"/>
      <c r="EK430" s="228"/>
      <c r="EL430" s="228"/>
      <c r="EM430" s="228"/>
      <c r="EN430" s="228"/>
      <c r="EO430" s="228"/>
      <c r="EP430" s="228"/>
      <c r="EQ430" s="228"/>
      <c r="ER430" s="228"/>
      <c r="ES430" s="228"/>
      <c r="ET430" s="228"/>
      <c r="EU430" s="228"/>
      <c r="EV430" s="228"/>
      <c r="EW430" s="228"/>
      <c r="EX430" s="228"/>
      <c r="EY430" s="228"/>
      <c r="EZ430" s="228"/>
      <c r="FA430" s="228"/>
      <c r="FB430" s="228"/>
      <c r="FC430" s="228"/>
      <c r="FD430" s="228"/>
      <c r="FE430" s="228"/>
      <c r="FF430" s="228"/>
      <c r="FG430" s="228"/>
      <c r="FH430" s="228"/>
      <c r="FI430" s="228"/>
      <c r="FJ430" s="228"/>
      <c r="FK430" s="228"/>
      <c r="FL430" s="228"/>
      <c r="FM430" s="228"/>
      <c r="FN430" s="228"/>
      <c r="FO430" s="228"/>
      <c r="FP430" s="228"/>
      <c r="FQ430" s="228"/>
      <c r="FR430" s="228"/>
      <c r="FS430" s="228"/>
      <c r="FT430" s="228"/>
      <c r="FU430" s="228"/>
      <c r="FV430" s="228"/>
      <c r="FW430" s="228"/>
      <c r="FX430" s="228"/>
      <c r="FY430" s="228"/>
      <c r="FZ430" s="228"/>
      <c r="GA430" s="228"/>
      <c r="GB430" s="228"/>
      <c r="GC430" s="228"/>
      <c r="GD430" s="228"/>
      <c r="GE430" s="228"/>
      <c r="GF430" s="228"/>
      <c r="GG430" s="228"/>
      <c r="GH430" s="228"/>
      <c r="GI430" s="228"/>
      <c r="GJ430" s="228"/>
      <c r="GK430" s="228"/>
      <c r="GL430" s="228"/>
      <c r="GM430" s="228"/>
      <c r="GN430" s="228"/>
      <c r="GO430" s="228"/>
      <c r="GP430" s="228"/>
      <c r="GQ430" s="228"/>
      <c r="GR430" s="228"/>
      <c r="GS430" s="228"/>
      <c r="GT430" s="228"/>
      <c r="GU430" s="228"/>
      <c r="GV430" s="228"/>
      <c r="GW430" s="228"/>
      <c r="GX430" s="228"/>
      <c r="GY430" s="228"/>
      <c r="GZ430" s="228"/>
      <c r="HA430" s="228"/>
      <c r="HB430" s="228"/>
      <c r="HC430" s="228"/>
      <c r="HD430" s="228"/>
      <c r="HE430" s="228"/>
      <c r="HF430" s="228"/>
      <c r="HG430" s="228"/>
      <c r="HH430" s="228"/>
      <c r="HI430" s="228"/>
      <c r="HJ430" s="228"/>
      <c r="HK430" s="228"/>
      <c r="HL430" s="228"/>
      <c r="HM430" s="228"/>
      <c r="HN430" s="228"/>
      <c r="HO430" s="228"/>
      <c r="HP430" s="228"/>
      <c r="HQ430" s="228"/>
      <c r="HR430" s="228"/>
      <c r="HS430" s="228"/>
      <c r="HT430" s="228"/>
      <c r="HU430" s="228"/>
      <c r="HV430" s="228"/>
      <c r="HW430" s="228"/>
      <c r="HX430" s="228"/>
      <c r="HY430" s="228"/>
      <c r="HZ430" s="228"/>
      <c r="IA430" s="228"/>
      <c r="IB430" s="228"/>
      <c r="IC430" s="228"/>
      <c r="ID430" s="228"/>
      <c r="IE430" s="228"/>
      <c r="IF430" s="228"/>
      <c r="IG430" s="228"/>
      <c r="IH430" s="228"/>
      <c r="II430" s="228"/>
      <c r="IJ430" s="228"/>
      <c r="IK430" s="228"/>
      <c r="IL430" s="228"/>
      <c r="IM430" s="228"/>
      <c r="IN430" s="228"/>
      <c r="IO430" s="228"/>
      <c r="IP430" s="228"/>
      <c r="IQ430" s="228"/>
      <c r="IR430" s="228"/>
      <c r="IS430" s="228"/>
      <c r="IT430" s="228"/>
      <c r="IU430" s="228"/>
      <c r="IV430" s="228"/>
      <c r="IW430" s="228"/>
      <c r="IX430" s="228"/>
      <c r="IY430" s="228"/>
      <c r="IZ430" s="228"/>
      <c r="JA430" s="228"/>
      <c r="JB430" s="228"/>
      <c r="JC430" s="228"/>
      <c r="JD430" s="228"/>
      <c r="JE430" s="228"/>
      <c r="JF430" s="228"/>
      <c r="JG430" s="228"/>
      <c r="JH430" s="228"/>
      <c r="JI430" s="228"/>
      <c r="JJ430" s="228"/>
      <c r="JK430" s="228"/>
      <c r="JL430" s="228"/>
      <c r="JM430" s="228"/>
      <c r="JN430" s="228"/>
      <c r="JO430" s="228"/>
      <c r="JP430" s="228"/>
      <c r="JQ430" s="228"/>
      <c r="JR430" s="228"/>
      <c r="JS430" s="228"/>
      <c r="JT430" s="228"/>
      <c r="JU430" s="228"/>
      <c r="JV430" s="228"/>
      <c r="JW430" s="228"/>
      <c r="JX430" s="228"/>
      <c r="JY430" s="228"/>
      <c r="JZ430" s="228"/>
      <c r="KA430" s="228"/>
      <c r="KB430" s="228"/>
      <c r="KC430" s="228"/>
      <c r="KD430" s="228"/>
      <c r="KE430" s="228"/>
      <c r="KF430" s="228"/>
      <c r="KG430" s="228"/>
      <c r="KH430" s="228"/>
      <c r="KI430" s="228"/>
      <c r="KJ430" s="228"/>
      <c r="KK430" s="228"/>
      <c r="KL430" s="228"/>
      <c r="KM430" s="228"/>
      <c r="KN430" s="228"/>
      <c r="KO430" s="228"/>
      <c r="KP430" s="228"/>
      <c r="KQ430" s="228"/>
      <c r="KR430" s="228"/>
      <c r="KS430" s="228"/>
      <c r="KT430" s="228"/>
      <c r="KU430" s="228"/>
      <c r="KV430" s="228"/>
      <c r="KW430" s="479"/>
    </row>
    <row r="431" spans="1:309" s="226" customFormat="1" ht="21" customHeight="1">
      <c r="A431" s="109"/>
      <c r="B431" s="112">
        <v>425</v>
      </c>
      <c r="C431" s="53"/>
      <c r="D431" s="132" t="str">
        <f t="shared" si="42"/>
        <v/>
      </c>
      <c r="E431" s="132" t="str">
        <f t="shared" si="39"/>
        <v/>
      </c>
      <c r="F431" s="132" t="str">
        <f t="shared" si="40"/>
        <v/>
      </c>
      <c r="G431" s="132" t="str">
        <f t="shared" si="41"/>
        <v/>
      </c>
      <c r="H431" s="213" t="str">
        <f t="shared" si="43"/>
        <v/>
      </c>
      <c r="I431" s="227"/>
      <c r="J431" s="227"/>
      <c r="K431" s="227"/>
      <c r="L431" s="227"/>
      <c r="M431" s="227"/>
      <c r="N431" s="227"/>
      <c r="O431" s="227"/>
      <c r="P431" s="227"/>
      <c r="Q431" s="227"/>
      <c r="R431" s="227"/>
      <c r="S431" s="227"/>
      <c r="T431" s="227"/>
      <c r="U431" s="227"/>
      <c r="V431" s="227"/>
      <c r="W431" s="227"/>
      <c r="X431" s="227"/>
      <c r="Y431" s="227"/>
      <c r="Z431" s="227"/>
      <c r="AA431" s="227"/>
      <c r="AB431" s="227"/>
      <c r="AC431" s="227"/>
      <c r="AD431" s="227"/>
      <c r="AE431" s="227"/>
      <c r="AF431" s="227"/>
      <c r="AG431" s="227"/>
      <c r="AH431" s="227"/>
      <c r="AI431" s="227"/>
      <c r="AJ431" s="227"/>
      <c r="AK431" s="227"/>
      <c r="AL431" s="227"/>
      <c r="AM431" s="227"/>
      <c r="AN431" s="227"/>
      <c r="AO431" s="227"/>
      <c r="AP431" s="227"/>
      <c r="AQ431" s="227"/>
      <c r="AR431" s="227"/>
      <c r="AS431" s="227"/>
      <c r="AT431" s="227"/>
      <c r="AU431" s="227"/>
      <c r="AV431" s="227"/>
      <c r="AW431" s="227"/>
      <c r="AX431" s="227"/>
      <c r="AY431" s="227"/>
      <c r="AZ431" s="227"/>
      <c r="BA431" s="227"/>
      <c r="BB431" s="227"/>
      <c r="BC431" s="227"/>
      <c r="BD431" s="227"/>
      <c r="BE431" s="227"/>
      <c r="BF431" s="227"/>
      <c r="BG431" s="227"/>
      <c r="BH431" s="227"/>
      <c r="BI431" s="227"/>
      <c r="BJ431" s="227"/>
      <c r="BK431" s="227"/>
      <c r="BL431" s="227"/>
      <c r="BM431" s="227"/>
      <c r="BN431" s="227"/>
      <c r="BO431" s="227"/>
      <c r="BP431" s="227"/>
      <c r="BQ431" s="227"/>
      <c r="BR431" s="227"/>
      <c r="BS431" s="227"/>
      <c r="BT431" s="227"/>
      <c r="BU431" s="227"/>
      <c r="BV431" s="227"/>
      <c r="BW431" s="227"/>
      <c r="BX431" s="227"/>
      <c r="BY431" s="227"/>
      <c r="BZ431" s="227"/>
      <c r="CA431" s="227"/>
      <c r="CB431" s="227"/>
      <c r="CC431" s="227"/>
      <c r="CD431" s="227"/>
      <c r="CE431" s="227"/>
      <c r="CF431" s="227"/>
      <c r="CG431" s="227"/>
      <c r="CH431" s="227"/>
      <c r="CI431" s="227"/>
      <c r="CJ431" s="227"/>
      <c r="CK431" s="227"/>
      <c r="CL431" s="227"/>
      <c r="CM431" s="227"/>
      <c r="CN431" s="227"/>
      <c r="CO431" s="227"/>
      <c r="CP431" s="227"/>
      <c r="CQ431" s="227"/>
      <c r="CR431" s="227"/>
      <c r="CS431" s="227"/>
      <c r="CT431" s="227"/>
      <c r="CU431" s="227"/>
      <c r="CV431" s="227"/>
      <c r="CW431" s="227"/>
      <c r="CX431" s="227"/>
      <c r="CY431" s="227"/>
      <c r="CZ431" s="227"/>
      <c r="DA431" s="227"/>
      <c r="DB431" s="227"/>
      <c r="DC431" s="227"/>
      <c r="DD431" s="227"/>
      <c r="DE431" s="227"/>
      <c r="DF431" s="227"/>
      <c r="DG431" s="227"/>
      <c r="DH431" s="227"/>
      <c r="DI431" s="227"/>
      <c r="DJ431" s="227"/>
      <c r="DK431" s="227"/>
      <c r="DL431" s="227"/>
      <c r="DM431" s="227"/>
      <c r="DN431" s="227"/>
      <c r="DO431" s="227"/>
      <c r="DP431" s="227"/>
      <c r="DQ431" s="227"/>
      <c r="DR431" s="227"/>
      <c r="DS431" s="227"/>
      <c r="DT431" s="227"/>
      <c r="DU431" s="227"/>
      <c r="DV431" s="227"/>
      <c r="DW431" s="227"/>
      <c r="DX431" s="227"/>
      <c r="DY431" s="227"/>
      <c r="DZ431" s="227"/>
      <c r="EA431" s="227"/>
      <c r="EB431" s="227"/>
      <c r="EC431" s="227"/>
      <c r="ED431" s="227"/>
      <c r="EE431" s="227"/>
      <c r="EF431" s="227"/>
      <c r="EG431" s="227"/>
      <c r="EH431" s="227"/>
      <c r="EI431" s="227"/>
      <c r="EJ431" s="227"/>
      <c r="EK431" s="227"/>
      <c r="EL431" s="227"/>
      <c r="EM431" s="227"/>
      <c r="EN431" s="227"/>
      <c r="EO431" s="227"/>
      <c r="EP431" s="227"/>
      <c r="EQ431" s="227"/>
      <c r="ER431" s="227"/>
      <c r="ES431" s="227"/>
      <c r="ET431" s="227"/>
      <c r="EU431" s="227"/>
      <c r="EV431" s="227"/>
      <c r="EW431" s="227"/>
      <c r="EX431" s="227"/>
      <c r="EY431" s="227"/>
      <c r="EZ431" s="227"/>
      <c r="FA431" s="227"/>
      <c r="FB431" s="227"/>
      <c r="FC431" s="227"/>
      <c r="FD431" s="227"/>
      <c r="FE431" s="227"/>
      <c r="FF431" s="227"/>
      <c r="FG431" s="227"/>
      <c r="FH431" s="227"/>
      <c r="FI431" s="227"/>
      <c r="FJ431" s="227"/>
      <c r="FK431" s="227"/>
      <c r="FL431" s="227"/>
      <c r="FM431" s="227"/>
      <c r="FN431" s="227"/>
      <c r="FO431" s="227"/>
      <c r="FP431" s="227"/>
      <c r="FQ431" s="227"/>
      <c r="FR431" s="227"/>
      <c r="FS431" s="227"/>
      <c r="FT431" s="227"/>
      <c r="FU431" s="227"/>
      <c r="FV431" s="227"/>
      <c r="FW431" s="227"/>
      <c r="FX431" s="227"/>
      <c r="FY431" s="227"/>
      <c r="FZ431" s="227"/>
      <c r="GA431" s="227"/>
      <c r="GB431" s="227"/>
      <c r="GC431" s="227"/>
      <c r="GD431" s="227"/>
      <c r="GE431" s="227"/>
      <c r="GF431" s="227"/>
      <c r="GG431" s="227"/>
      <c r="GH431" s="227"/>
      <c r="GI431" s="227"/>
      <c r="GJ431" s="227"/>
      <c r="GK431" s="227"/>
      <c r="GL431" s="227"/>
      <c r="GM431" s="227"/>
      <c r="GN431" s="227"/>
      <c r="GO431" s="227"/>
      <c r="GP431" s="227"/>
      <c r="GQ431" s="227"/>
      <c r="GR431" s="227"/>
      <c r="GS431" s="227"/>
      <c r="GT431" s="227"/>
      <c r="GU431" s="227"/>
      <c r="GV431" s="227"/>
      <c r="GW431" s="227"/>
      <c r="GX431" s="227"/>
      <c r="GY431" s="227"/>
      <c r="GZ431" s="227"/>
      <c r="HA431" s="227"/>
      <c r="HB431" s="227"/>
      <c r="HC431" s="227"/>
      <c r="HD431" s="227"/>
      <c r="HE431" s="227"/>
      <c r="HF431" s="227"/>
      <c r="HG431" s="227"/>
      <c r="HH431" s="227"/>
      <c r="HI431" s="227"/>
      <c r="HJ431" s="227"/>
      <c r="HK431" s="227"/>
      <c r="HL431" s="227"/>
      <c r="HM431" s="227"/>
      <c r="HN431" s="227"/>
      <c r="HO431" s="227"/>
      <c r="HP431" s="227"/>
      <c r="HQ431" s="227"/>
      <c r="HR431" s="227"/>
      <c r="HS431" s="227"/>
      <c r="HT431" s="227"/>
      <c r="HU431" s="227"/>
      <c r="HV431" s="227"/>
      <c r="HW431" s="227"/>
      <c r="HX431" s="227"/>
      <c r="HY431" s="227"/>
      <c r="HZ431" s="227"/>
      <c r="IA431" s="227"/>
      <c r="IB431" s="227"/>
      <c r="IC431" s="227"/>
      <c r="ID431" s="227"/>
      <c r="IE431" s="227"/>
      <c r="IF431" s="227"/>
      <c r="IG431" s="227"/>
      <c r="IH431" s="227"/>
      <c r="II431" s="227"/>
      <c r="IJ431" s="227"/>
      <c r="IK431" s="227"/>
      <c r="IL431" s="227"/>
      <c r="IM431" s="227"/>
      <c r="IN431" s="227"/>
      <c r="IO431" s="227"/>
      <c r="IP431" s="227"/>
      <c r="IQ431" s="227"/>
      <c r="IR431" s="227"/>
      <c r="IS431" s="227"/>
      <c r="IT431" s="227"/>
      <c r="IU431" s="227"/>
      <c r="IV431" s="227"/>
      <c r="IW431" s="227"/>
      <c r="IX431" s="227"/>
      <c r="IY431" s="227"/>
      <c r="IZ431" s="227"/>
      <c r="JA431" s="227"/>
      <c r="JB431" s="227"/>
      <c r="JC431" s="227"/>
      <c r="JD431" s="227"/>
      <c r="JE431" s="227"/>
      <c r="JF431" s="227"/>
      <c r="JG431" s="227"/>
      <c r="JH431" s="227"/>
      <c r="JI431" s="227"/>
      <c r="JJ431" s="227"/>
      <c r="JK431" s="227"/>
      <c r="JL431" s="227"/>
      <c r="JM431" s="227"/>
      <c r="JN431" s="227"/>
      <c r="JO431" s="227"/>
      <c r="JP431" s="227"/>
      <c r="JQ431" s="227"/>
      <c r="JR431" s="227"/>
      <c r="JS431" s="227"/>
      <c r="JT431" s="227"/>
      <c r="JU431" s="227"/>
      <c r="JV431" s="227"/>
      <c r="JW431" s="227"/>
      <c r="JX431" s="227"/>
      <c r="JY431" s="227"/>
      <c r="JZ431" s="227"/>
      <c r="KA431" s="227"/>
      <c r="KB431" s="227"/>
      <c r="KC431" s="227"/>
      <c r="KD431" s="227"/>
      <c r="KE431" s="227"/>
      <c r="KF431" s="227"/>
      <c r="KG431" s="227"/>
      <c r="KH431" s="227"/>
      <c r="KI431" s="227"/>
      <c r="KJ431" s="227"/>
      <c r="KK431" s="227"/>
      <c r="KL431" s="227"/>
      <c r="KM431" s="227"/>
      <c r="KN431" s="227"/>
      <c r="KO431" s="227"/>
      <c r="KP431" s="227"/>
      <c r="KQ431" s="227"/>
      <c r="KR431" s="227"/>
      <c r="KS431" s="227"/>
      <c r="KT431" s="227"/>
      <c r="KU431" s="227"/>
      <c r="KV431" s="227"/>
      <c r="KW431" s="479"/>
    </row>
    <row r="432" spans="1:309" s="226" customFormat="1" ht="21" customHeight="1" thickBot="1">
      <c r="A432" s="109"/>
      <c r="B432" s="112">
        <v>426</v>
      </c>
      <c r="C432" s="116"/>
      <c r="D432" s="136" t="str">
        <f t="shared" si="42"/>
        <v/>
      </c>
      <c r="E432" s="138" t="str">
        <f t="shared" si="39"/>
        <v/>
      </c>
      <c r="F432" s="138" t="str">
        <f t="shared" si="40"/>
        <v/>
      </c>
      <c r="G432" s="138" t="str">
        <f t="shared" si="41"/>
        <v/>
      </c>
      <c r="H432" s="138" t="str">
        <f t="shared" si="43"/>
        <v/>
      </c>
      <c r="I432" s="228"/>
      <c r="J432" s="228"/>
      <c r="K432" s="228"/>
      <c r="L432" s="228"/>
      <c r="M432" s="228"/>
      <c r="N432" s="228"/>
      <c r="O432" s="228"/>
      <c r="P432" s="228"/>
      <c r="Q432" s="228"/>
      <c r="R432" s="228"/>
      <c r="S432" s="228"/>
      <c r="T432" s="228"/>
      <c r="U432" s="228"/>
      <c r="V432" s="228"/>
      <c r="W432" s="228"/>
      <c r="X432" s="228"/>
      <c r="Y432" s="228"/>
      <c r="Z432" s="228"/>
      <c r="AA432" s="228"/>
      <c r="AB432" s="228"/>
      <c r="AC432" s="228"/>
      <c r="AD432" s="228"/>
      <c r="AE432" s="228"/>
      <c r="AF432" s="228"/>
      <c r="AG432" s="228"/>
      <c r="AH432" s="228"/>
      <c r="AI432" s="228"/>
      <c r="AJ432" s="228"/>
      <c r="AK432" s="228"/>
      <c r="AL432" s="228"/>
      <c r="AM432" s="228"/>
      <c r="AN432" s="228"/>
      <c r="AO432" s="228"/>
      <c r="AP432" s="228"/>
      <c r="AQ432" s="228"/>
      <c r="AR432" s="228"/>
      <c r="AS432" s="228"/>
      <c r="AT432" s="228"/>
      <c r="AU432" s="228"/>
      <c r="AV432" s="228"/>
      <c r="AW432" s="228"/>
      <c r="AX432" s="228"/>
      <c r="AY432" s="228"/>
      <c r="AZ432" s="228"/>
      <c r="BA432" s="228"/>
      <c r="BB432" s="228"/>
      <c r="BC432" s="228"/>
      <c r="BD432" s="228"/>
      <c r="BE432" s="228"/>
      <c r="BF432" s="228"/>
      <c r="BG432" s="228"/>
      <c r="BH432" s="228"/>
      <c r="BI432" s="228"/>
      <c r="BJ432" s="228"/>
      <c r="BK432" s="228"/>
      <c r="BL432" s="228"/>
      <c r="BM432" s="228"/>
      <c r="BN432" s="228"/>
      <c r="BO432" s="228"/>
      <c r="BP432" s="228"/>
      <c r="BQ432" s="228"/>
      <c r="BR432" s="228"/>
      <c r="BS432" s="228"/>
      <c r="BT432" s="228"/>
      <c r="BU432" s="228"/>
      <c r="BV432" s="228"/>
      <c r="BW432" s="228"/>
      <c r="BX432" s="228"/>
      <c r="BY432" s="228"/>
      <c r="BZ432" s="228"/>
      <c r="CA432" s="228"/>
      <c r="CB432" s="228"/>
      <c r="CC432" s="228"/>
      <c r="CD432" s="228"/>
      <c r="CE432" s="228"/>
      <c r="CF432" s="228"/>
      <c r="CG432" s="228"/>
      <c r="CH432" s="228"/>
      <c r="CI432" s="228"/>
      <c r="CJ432" s="228"/>
      <c r="CK432" s="228"/>
      <c r="CL432" s="228"/>
      <c r="CM432" s="228"/>
      <c r="CN432" s="228"/>
      <c r="CO432" s="228"/>
      <c r="CP432" s="228"/>
      <c r="CQ432" s="228"/>
      <c r="CR432" s="228"/>
      <c r="CS432" s="228"/>
      <c r="CT432" s="228"/>
      <c r="CU432" s="228"/>
      <c r="CV432" s="228"/>
      <c r="CW432" s="228"/>
      <c r="CX432" s="228"/>
      <c r="CY432" s="228"/>
      <c r="CZ432" s="228"/>
      <c r="DA432" s="228"/>
      <c r="DB432" s="228"/>
      <c r="DC432" s="228"/>
      <c r="DD432" s="228"/>
      <c r="DE432" s="228"/>
      <c r="DF432" s="228"/>
      <c r="DG432" s="228"/>
      <c r="DH432" s="228"/>
      <c r="DI432" s="228"/>
      <c r="DJ432" s="228"/>
      <c r="DK432" s="228"/>
      <c r="DL432" s="228"/>
      <c r="DM432" s="228"/>
      <c r="DN432" s="228"/>
      <c r="DO432" s="228"/>
      <c r="DP432" s="228"/>
      <c r="DQ432" s="228"/>
      <c r="DR432" s="228"/>
      <c r="DS432" s="228"/>
      <c r="DT432" s="228"/>
      <c r="DU432" s="228"/>
      <c r="DV432" s="228"/>
      <c r="DW432" s="228"/>
      <c r="DX432" s="228"/>
      <c r="DY432" s="228"/>
      <c r="DZ432" s="228"/>
      <c r="EA432" s="228"/>
      <c r="EB432" s="228"/>
      <c r="EC432" s="228"/>
      <c r="ED432" s="228"/>
      <c r="EE432" s="228"/>
      <c r="EF432" s="228"/>
      <c r="EG432" s="228"/>
      <c r="EH432" s="228"/>
      <c r="EI432" s="228"/>
      <c r="EJ432" s="228"/>
      <c r="EK432" s="228"/>
      <c r="EL432" s="228"/>
      <c r="EM432" s="228"/>
      <c r="EN432" s="228"/>
      <c r="EO432" s="228"/>
      <c r="EP432" s="228"/>
      <c r="EQ432" s="228"/>
      <c r="ER432" s="228"/>
      <c r="ES432" s="228"/>
      <c r="ET432" s="228"/>
      <c r="EU432" s="228"/>
      <c r="EV432" s="228"/>
      <c r="EW432" s="228"/>
      <c r="EX432" s="228"/>
      <c r="EY432" s="228"/>
      <c r="EZ432" s="228"/>
      <c r="FA432" s="228"/>
      <c r="FB432" s="228"/>
      <c r="FC432" s="228"/>
      <c r="FD432" s="228"/>
      <c r="FE432" s="228"/>
      <c r="FF432" s="228"/>
      <c r="FG432" s="228"/>
      <c r="FH432" s="228"/>
      <c r="FI432" s="228"/>
      <c r="FJ432" s="228"/>
      <c r="FK432" s="228"/>
      <c r="FL432" s="228"/>
      <c r="FM432" s="228"/>
      <c r="FN432" s="228"/>
      <c r="FO432" s="228"/>
      <c r="FP432" s="228"/>
      <c r="FQ432" s="228"/>
      <c r="FR432" s="228"/>
      <c r="FS432" s="228"/>
      <c r="FT432" s="228"/>
      <c r="FU432" s="228"/>
      <c r="FV432" s="228"/>
      <c r="FW432" s="228"/>
      <c r="FX432" s="228"/>
      <c r="FY432" s="228"/>
      <c r="FZ432" s="228"/>
      <c r="GA432" s="228"/>
      <c r="GB432" s="228"/>
      <c r="GC432" s="228"/>
      <c r="GD432" s="228"/>
      <c r="GE432" s="228"/>
      <c r="GF432" s="228"/>
      <c r="GG432" s="228"/>
      <c r="GH432" s="228"/>
      <c r="GI432" s="228"/>
      <c r="GJ432" s="228"/>
      <c r="GK432" s="228"/>
      <c r="GL432" s="228"/>
      <c r="GM432" s="228"/>
      <c r="GN432" s="228"/>
      <c r="GO432" s="228"/>
      <c r="GP432" s="228"/>
      <c r="GQ432" s="228"/>
      <c r="GR432" s="228"/>
      <c r="GS432" s="228"/>
      <c r="GT432" s="228"/>
      <c r="GU432" s="228"/>
      <c r="GV432" s="228"/>
      <c r="GW432" s="228"/>
      <c r="GX432" s="228"/>
      <c r="GY432" s="228"/>
      <c r="GZ432" s="228"/>
      <c r="HA432" s="228"/>
      <c r="HB432" s="228"/>
      <c r="HC432" s="228"/>
      <c r="HD432" s="228"/>
      <c r="HE432" s="228"/>
      <c r="HF432" s="228"/>
      <c r="HG432" s="228"/>
      <c r="HH432" s="228"/>
      <c r="HI432" s="228"/>
      <c r="HJ432" s="228"/>
      <c r="HK432" s="228"/>
      <c r="HL432" s="228"/>
      <c r="HM432" s="228"/>
      <c r="HN432" s="228"/>
      <c r="HO432" s="228"/>
      <c r="HP432" s="228"/>
      <c r="HQ432" s="228"/>
      <c r="HR432" s="228"/>
      <c r="HS432" s="228"/>
      <c r="HT432" s="228"/>
      <c r="HU432" s="228"/>
      <c r="HV432" s="228"/>
      <c r="HW432" s="228"/>
      <c r="HX432" s="228"/>
      <c r="HY432" s="228"/>
      <c r="HZ432" s="228"/>
      <c r="IA432" s="228"/>
      <c r="IB432" s="228"/>
      <c r="IC432" s="228"/>
      <c r="ID432" s="228"/>
      <c r="IE432" s="228"/>
      <c r="IF432" s="228"/>
      <c r="IG432" s="228"/>
      <c r="IH432" s="228"/>
      <c r="II432" s="228"/>
      <c r="IJ432" s="228"/>
      <c r="IK432" s="228"/>
      <c r="IL432" s="228"/>
      <c r="IM432" s="228"/>
      <c r="IN432" s="228"/>
      <c r="IO432" s="228"/>
      <c r="IP432" s="228"/>
      <c r="IQ432" s="228"/>
      <c r="IR432" s="228"/>
      <c r="IS432" s="228"/>
      <c r="IT432" s="228"/>
      <c r="IU432" s="228"/>
      <c r="IV432" s="228"/>
      <c r="IW432" s="228"/>
      <c r="IX432" s="228"/>
      <c r="IY432" s="228"/>
      <c r="IZ432" s="228"/>
      <c r="JA432" s="228"/>
      <c r="JB432" s="228"/>
      <c r="JC432" s="228"/>
      <c r="JD432" s="228"/>
      <c r="JE432" s="228"/>
      <c r="JF432" s="228"/>
      <c r="JG432" s="228"/>
      <c r="JH432" s="228"/>
      <c r="JI432" s="228"/>
      <c r="JJ432" s="228"/>
      <c r="JK432" s="228"/>
      <c r="JL432" s="228"/>
      <c r="JM432" s="228"/>
      <c r="JN432" s="228"/>
      <c r="JO432" s="228"/>
      <c r="JP432" s="228"/>
      <c r="JQ432" s="228"/>
      <c r="JR432" s="228"/>
      <c r="JS432" s="228"/>
      <c r="JT432" s="228"/>
      <c r="JU432" s="228"/>
      <c r="JV432" s="228"/>
      <c r="JW432" s="228"/>
      <c r="JX432" s="228"/>
      <c r="JY432" s="228"/>
      <c r="JZ432" s="228"/>
      <c r="KA432" s="228"/>
      <c r="KB432" s="228"/>
      <c r="KC432" s="228"/>
      <c r="KD432" s="228"/>
      <c r="KE432" s="228"/>
      <c r="KF432" s="228"/>
      <c r="KG432" s="228"/>
      <c r="KH432" s="228"/>
      <c r="KI432" s="228"/>
      <c r="KJ432" s="228"/>
      <c r="KK432" s="228"/>
      <c r="KL432" s="228"/>
      <c r="KM432" s="228"/>
      <c r="KN432" s="228"/>
      <c r="KO432" s="228"/>
      <c r="KP432" s="228"/>
      <c r="KQ432" s="228"/>
      <c r="KR432" s="228"/>
      <c r="KS432" s="228"/>
      <c r="KT432" s="228"/>
      <c r="KU432" s="228"/>
      <c r="KV432" s="228"/>
      <c r="KW432" s="479"/>
    </row>
    <row r="433" spans="1:309" s="226" customFormat="1" ht="21" customHeight="1">
      <c r="A433" s="109"/>
      <c r="B433" s="112">
        <v>427</v>
      </c>
      <c r="C433" s="53"/>
      <c r="D433" s="132" t="str">
        <f t="shared" si="42"/>
        <v/>
      </c>
      <c r="E433" s="132" t="str">
        <f t="shared" si="39"/>
        <v/>
      </c>
      <c r="F433" s="132" t="str">
        <f t="shared" si="40"/>
        <v/>
      </c>
      <c r="G433" s="132" t="str">
        <f t="shared" si="41"/>
        <v/>
      </c>
      <c r="H433" s="213" t="str">
        <f t="shared" si="43"/>
        <v/>
      </c>
      <c r="I433" s="227"/>
      <c r="J433" s="227"/>
      <c r="K433" s="227"/>
      <c r="L433" s="227"/>
      <c r="M433" s="227"/>
      <c r="N433" s="227"/>
      <c r="O433" s="227"/>
      <c r="P433" s="227"/>
      <c r="Q433" s="227"/>
      <c r="R433" s="227"/>
      <c r="S433" s="227"/>
      <c r="T433" s="227"/>
      <c r="U433" s="227"/>
      <c r="V433" s="227"/>
      <c r="W433" s="227"/>
      <c r="X433" s="227"/>
      <c r="Y433" s="227"/>
      <c r="Z433" s="227"/>
      <c r="AA433" s="227"/>
      <c r="AB433" s="227"/>
      <c r="AC433" s="227"/>
      <c r="AD433" s="227"/>
      <c r="AE433" s="227"/>
      <c r="AF433" s="227"/>
      <c r="AG433" s="227"/>
      <c r="AH433" s="227"/>
      <c r="AI433" s="227"/>
      <c r="AJ433" s="227"/>
      <c r="AK433" s="227"/>
      <c r="AL433" s="227"/>
      <c r="AM433" s="227"/>
      <c r="AN433" s="227"/>
      <c r="AO433" s="227"/>
      <c r="AP433" s="227"/>
      <c r="AQ433" s="227"/>
      <c r="AR433" s="227"/>
      <c r="AS433" s="227"/>
      <c r="AT433" s="227"/>
      <c r="AU433" s="227"/>
      <c r="AV433" s="227"/>
      <c r="AW433" s="227"/>
      <c r="AX433" s="227"/>
      <c r="AY433" s="227"/>
      <c r="AZ433" s="227"/>
      <c r="BA433" s="227"/>
      <c r="BB433" s="227"/>
      <c r="BC433" s="227"/>
      <c r="BD433" s="227"/>
      <c r="BE433" s="227"/>
      <c r="BF433" s="227"/>
      <c r="BG433" s="227"/>
      <c r="BH433" s="227"/>
      <c r="BI433" s="227"/>
      <c r="BJ433" s="227"/>
      <c r="BK433" s="227"/>
      <c r="BL433" s="227"/>
      <c r="BM433" s="227"/>
      <c r="BN433" s="227"/>
      <c r="BO433" s="227"/>
      <c r="BP433" s="227"/>
      <c r="BQ433" s="227"/>
      <c r="BR433" s="227"/>
      <c r="BS433" s="227"/>
      <c r="BT433" s="227"/>
      <c r="BU433" s="227"/>
      <c r="BV433" s="227"/>
      <c r="BW433" s="227"/>
      <c r="BX433" s="227"/>
      <c r="BY433" s="227"/>
      <c r="BZ433" s="227"/>
      <c r="CA433" s="227"/>
      <c r="CB433" s="227"/>
      <c r="CC433" s="227"/>
      <c r="CD433" s="227"/>
      <c r="CE433" s="227"/>
      <c r="CF433" s="227"/>
      <c r="CG433" s="227"/>
      <c r="CH433" s="227"/>
      <c r="CI433" s="227"/>
      <c r="CJ433" s="227"/>
      <c r="CK433" s="227"/>
      <c r="CL433" s="227"/>
      <c r="CM433" s="227"/>
      <c r="CN433" s="227"/>
      <c r="CO433" s="227"/>
      <c r="CP433" s="227"/>
      <c r="CQ433" s="227"/>
      <c r="CR433" s="227"/>
      <c r="CS433" s="227"/>
      <c r="CT433" s="227"/>
      <c r="CU433" s="227"/>
      <c r="CV433" s="227"/>
      <c r="CW433" s="227"/>
      <c r="CX433" s="227"/>
      <c r="CY433" s="227"/>
      <c r="CZ433" s="227"/>
      <c r="DA433" s="227"/>
      <c r="DB433" s="227"/>
      <c r="DC433" s="227"/>
      <c r="DD433" s="227"/>
      <c r="DE433" s="227"/>
      <c r="DF433" s="227"/>
      <c r="DG433" s="227"/>
      <c r="DH433" s="227"/>
      <c r="DI433" s="227"/>
      <c r="DJ433" s="227"/>
      <c r="DK433" s="227"/>
      <c r="DL433" s="227"/>
      <c r="DM433" s="227"/>
      <c r="DN433" s="227"/>
      <c r="DO433" s="227"/>
      <c r="DP433" s="227"/>
      <c r="DQ433" s="227"/>
      <c r="DR433" s="227"/>
      <c r="DS433" s="227"/>
      <c r="DT433" s="227"/>
      <c r="DU433" s="227"/>
      <c r="DV433" s="227"/>
      <c r="DW433" s="227"/>
      <c r="DX433" s="227"/>
      <c r="DY433" s="227"/>
      <c r="DZ433" s="227"/>
      <c r="EA433" s="227"/>
      <c r="EB433" s="227"/>
      <c r="EC433" s="227"/>
      <c r="ED433" s="227"/>
      <c r="EE433" s="227"/>
      <c r="EF433" s="227"/>
      <c r="EG433" s="227"/>
      <c r="EH433" s="227"/>
      <c r="EI433" s="227"/>
      <c r="EJ433" s="227"/>
      <c r="EK433" s="227"/>
      <c r="EL433" s="227"/>
      <c r="EM433" s="227"/>
      <c r="EN433" s="227"/>
      <c r="EO433" s="227"/>
      <c r="EP433" s="227"/>
      <c r="EQ433" s="227"/>
      <c r="ER433" s="227"/>
      <c r="ES433" s="227"/>
      <c r="ET433" s="227"/>
      <c r="EU433" s="227"/>
      <c r="EV433" s="227"/>
      <c r="EW433" s="227"/>
      <c r="EX433" s="227"/>
      <c r="EY433" s="227"/>
      <c r="EZ433" s="227"/>
      <c r="FA433" s="227"/>
      <c r="FB433" s="227"/>
      <c r="FC433" s="227"/>
      <c r="FD433" s="227"/>
      <c r="FE433" s="227"/>
      <c r="FF433" s="227"/>
      <c r="FG433" s="227"/>
      <c r="FH433" s="227"/>
      <c r="FI433" s="227"/>
      <c r="FJ433" s="227"/>
      <c r="FK433" s="227"/>
      <c r="FL433" s="227"/>
      <c r="FM433" s="227"/>
      <c r="FN433" s="227"/>
      <c r="FO433" s="227"/>
      <c r="FP433" s="227"/>
      <c r="FQ433" s="227"/>
      <c r="FR433" s="227"/>
      <c r="FS433" s="227"/>
      <c r="FT433" s="227"/>
      <c r="FU433" s="227"/>
      <c r="FV433" s="227"/>
      <c r="FW433" s="227"/>
      <c r="FX433" s="227"/>
      <c r="FY433" s="227"/>
      <c r="FZ433" s="227"/>
      <c r="GA433" s="227"/>
      <c r="GB433" s="227"/>
      <c r="GC433" s="227"/>
      <c r="GD433" s="227"/>
      <c r="GE433" s="227"/>
      <c r="GF433" s="227"/>
      <c r="GG433" s="227"/>
      <c r="GH433" s="227"/>
      <c r="GI433" s="227"/>
      <c r="GJ433" s="227"/>
      <c r="GK433" s="227"/>
      <c r="GL433" s="227"/>
      <c r="GM433" s="227"/>
      <c r="GN433" s="227"/>
      <c r="GO433" s="227"/>
      <c r="GP433" s="227"/>
      <c r="GQ433" s="227"/>
      <c r="GR433" s="227"/>
      <c r="GS433" s="227"/>
      <c r="GT433" s="227"/>
      <c r="GU433" s="227"/>
      <c r="GV433" s="227"/>
      <c r="GW433" s="227"/>
      <c r="GX433" s="227"/>
      <c r="GY433" s="227"/>
      <c r="GZ433" s="227"/>
      <c r="HA433" s="227"/>
      <c r="HB433" s="227"/>
      <c r="HC433" s="227"/>
      <c r="HD433" s="227"/>
      <c r="HE433" s="227"/>
      <c r="HF433" s="227"/>
      <c r="HG433" s="227"/>
      <c r="HH433" s="227"/>
      <c r="HI433" s="227"/>
      <c r="HJ433" s="227"/>
      <c r="HK433" s="227"/>
      <c r="HL433" s="227"/>
      <c r="HM433" s="227"/>
      <c r="HN433" s="227"/>
      <c r="HO433" s="227"/>
      <c r="HP433" s="227"/>
      <c r="HQ433" s="227"/>
      <c r="HR433" s="227"/>
      <c r="HS433" s="227"/>
      <c r="HT433" s="227"/>
      <c r="HU433" s="227"/>
      <c r="HV433" s="227"/>
      <c r="HW433" s="227"/>
      <c r="HX433" s="227"/>
      <c r="HY433" s="227"/>
      <c r="HZ433" s="227"/>
      <c r="IA433" s="227"/>
      <c r="IB433" s="227"/>
      <c r="IC433" s="227"/>
      <c r="ID433" s="227"/>
      <c r="IE433" s="227"/>
      <c r="IF433" s="227"/>
      <c r="IG433" s="227"/>
      <c r="IH433" s="227"/>
      <c r="II433" s="227"/>
      <c r="IJ433" s="227"/>
      <c r="IK433" s="227"/>
      <c r="IL433" s="227"/>
      <c r="IM433" s="227"/>
      <c r="IN433" s="227"/>
      <c r="IO433" s="227"/>
      <c r="IP433" s="227"/>
      <c r="IQ433" s="227"/>
      <c r="IR433" s="227"/>
      <c r="IS433" s="227"/>
      <c r="IT433" s="227"/>
      <c r="IU433" s="227"/>
      <c r="IV433" s="227"/>
      <c r="IW433" s="227"/>
      <c r="IX433" s="227"/>
      <c r="IY433" s="227"/>
      <c r="IZ433" s="227"/>
      <c r="JA433" s="227"/>
      <c r="JB433" s="227"/>
      <c r="JC433" s="227"/>
      <c r="JD433" s="227"/>
      <c r="JE433" s="227"/>
      <c r="JF433" s="227"/>
      <c r="JG433" s="227"/>
      <c r="JH433" s="227"/>
      <c r="JI433" s="227"/>
      <c r="JJ433" s="227"/>
      <c r="JK433" s="227"/>
      <c r="JL433" s="227"/>
      <c r="JM433" s="227"/>
      <c r="JN433" s="227"/>
      <c r="JO433" s="227"/>
      <c r="JP433" s="227"/>
      <c r="JQ433" s="227"/>
      <c r="JR433" s="227"/>
      <c r="JS433" s="227"/>
      <c r="JT433" s="227"/>
      <c r="JU433" s="227"/>
      <c r="JV433" s="227"/>
      <c r="JW433" s="227"/>
      <c r="JX433" s="227"/>
      <c r="JY433" s="227"/>
      <c r="JZ433" s="227"/>
      <c r="KA433" s="227"/>
      <c r="KB433" s="227"/>
      <c r="KC433" s="227"/>
      <c r="KD433" s="227"/>
      <c r="KE433" s="227"/>
      <c r="KF433" s="227"/>
      <c r="KG433" s="227"/>
      <c r="KH433" s="227"/>
      <c r="KI433" s="227"/>
      <c r="KJ433" s="227"/>
      <c r="KK433" s="227"/>
      <c r="KL433" s="227"/>
      <c r="KM433" s="227"/>
      <c r="KN433" s="227"/>
      <c r="KO433" s="227"/>
      <c r="KP433" s="227"/>
      <c r="KQ433" s="227"/>
      <c r="KR433" s="227"/>
      <c r="KS433" s="227"/>
      <c r="KT433" s="227"/>
      <c r="KU433" s="227"/>
      <c r="KV433" s="227"/>
      <c r="KW433" s="479"/>
    </row>
    <row r="434" spans="1:309" s="226" customFormat="1" ht="21" customHeight="1" thickBot="1">
      <c r="A434" s="109"/>
      <c r="B434" s="112">
        <v>428</v>
      </c>
      <c r="C434" s="116"/>
      <c r="D434" s="136" t="str">
        <f t="shared" si="42"/>
        <v/>
      </c>
      <c r="E434" s="138" t="str">
        <f t="shared" si="39"/>
        <v/>
      </c>
      <c r="F434" s="138" t="str">
        <f t="shared" si="40"/>
        <v/>
      </c>
      <c r="G434" s="138" t="str">
        <f t="shared" si="41"/>
        <v/>
      </c>
      <c r="H434" s="138" t="str">
        <f t="shared" si="43"/>
        <v/>
      </c>
      <c r="I434" s="228"/>
      <c r="J434" s="228"/>
      <c r="K434" s="228"/>
      <c r="L434" s="228"/>
      <c r="M434" s="228"/>
      <c r="N434" s="228"/>
      <c r="O434" s="228"/>
      <c r="P434" s="228"/>
      <c r="Q434" s="228"/>
      <c r="R434" s="228"/>
      <c r="S434" s="228"/>
      <c r="T434" s="228"/>
      <c r="U434" s="228"/>
      <c r="V434" s="228"/>
      <c r="W434" s="228"/>
      <c r="X434" s="228"/>
      <c r="Y434" s="228"/>
      <c r="Z434" s="228"/>
      <c r="AA434" s="228"/>
      <c r="AB434" s="228"/>
      <c r="AC434" s="228"/>
      <c r="AD434" s="228"/>
      <c r="AE434" s="228"/>
      <c r="AF434" s="228"/>
      <c r="AG434" s="228"/>
      <c r="AH434" s="228"/>
      <c r="AI434" s="228"/>
      <c r="AJ434" s="228"/>
      <c r="AK434" s="228"/>
      <c r="AL434" s="228"/>
      <c r="AM434" s="228"/>
      <c r="AN434" s="228"/>
      <c r="AO434" s="228"/>
      <c r="AP434" s="228"/>
      <c r="AQ434" s="228"/>
      <c r="AR434" s="228"/>
      <c r="AS434" s="228"/>
      <c r="AT434" s="228"/>
      <c r="AU434" s="228"/>
      <c r="AV434" s="228"/>
      <c r="AW434" s="228"/>
      <c r="AX434" s="228"/>
      <c r="AY434" s="228"/>
      <c r="AZ434" s="228"/>
      <c r="BA434" s="228"/>
      <c r="BB434" s="228"/>
      <c r="BC434" s="228"/>
      <c r="BD434" s="228"/>
      <c r="BE434" s="228"/>
      <c r="BF434" s="228"/>
      <c r="BG434" s="228"/>
      <c r="BH434" s="228"/>
      <c r="BI434" s="228"/>
      <c r="BJ434" s="228"/>
      <c r="BK434" s="228"/>
      <c r="BL434" s="228"/>
      <c r="BM434" s="228"/>
      <c r="BN434" s="228"/>
      <c r="BO434" s="228"/>
      <c r="BP434" s="228"/>
      <c r="BQ434" s="228"/>
      <c r="BR434" s="228"/>
      <c r="BS434" s="228"/>
      <c r="BT434" s="228"/>
      <c r="BU434" s="228"/>
      <c r="BV434" s="228"/>
      <c r="BW434" s="228"/>
      <c r="BX434" s="228"/>
      <c r="BY434" s="228"/>
      <c r="BZ434" s="228"/>
      <c r="CA434" s="228"/>
      <c r="CB434" s="228"/>
      <c r="CC434" s="228"/>
      <c r="CD434" s="228"/>
      <c r="CE434" s="228"/>
      <c r="CF434" s="228"/>
      <c r="CG434" s="228"/>
      <c r="CH434" s="228"/>
      <c r="CI434" s="228"/>
      <c r="CJ434" s="228"/>
      <c r="CK434" s="228"/>
      <c r="CL434" s="228"/>
      <c r="CM434" s="228"/>
      <c r="CN434" s="228"/>
      <c r="CO434" s="228"/>
      <c r="CP434" s="228"/>
      <c r="CQ434" s="228"/>
      <c r="CR434" s="228"/>
      <c r="CS434" s="228"/>
      <c r="CT434" s="228"/>
      <c r="CU434" s="228"/>
      <c r="CV434" s="228"/>
      <c r="CW434" s="228"/>
      <c r="CX434" s="228"/>
      <c r="CY434" s="228"/>
      <c r="CZ434" s="228"/>
      <c r="DA434" s="228"/>
      <c r="DB434" s="228"/>
      <c r="DC434" s="228"/>
      <c r="DD434" s="228"/>
      <c r="DE434" s="228"/>
      <c r="DF434" s="228"/>
      <c r="DG434" s="228"/>
      <c r="DH434" s="228"/>
      <c r="DI434" s="228"/>
      <c r="DJ434" s="228"/>
      <c r="DK434" s="228"/>
      <c r="DL434" s="228"/>
      <c r="DM434" s="228"/>
      <c r="DN434" s="228"/>
      <c r="DO434" s="228"/>
      <c r="DP434" s="228"/>
      <c r="DQ434" s="228"/>
      <c r="DR434" s="228"/>
      <c r="DS434" s="228"/>
      <c r="DT434" s="228"/>
      <c r="DU434" s="228"/>
      <c r="DV434" s="228"/>
      <c r="DW434" s="228"/>
      <c r="DX434" s="228"/>
      <c r="DY434" s="228"/>
      <c r="DZ434" s="228"/>
      <c r="EA434" s="228"/>
      <c r="EB434" s="228"/>
      <c r="EC434" s="228"/>
      <c r="ED434" s="228"/>
      <c r="EE434" s="228"/>
      <c r="EF434" s="228"/>
      <c r="EG434" s="228"/>
      <c r="EH434" s="228"/>
      <c r="EI434" s="228"/>
      <c r="EJ434" s="228"/>
      <c r="EK434" s="228"/>
      <c r="EL434" s="228"/>
      <c r="EM434" s="228"/>
      <c r="EN434" s="228"/>
      <c r="EO434" s="228"/>
      <c r="EP434" s="228"/>
      <c r="EQ434" s="228"/>
      <c r="ER434" s="228"/>
      <c r="ES434" s="228"/>
      <c r="ET434" s="228"/>
      <c r="EU434" s="228"/>
      <c r="EV434" s="228"/>
      <c r="EW434" s="228"/>
      <c r="EX434" s="228"/>
      <c r="EY434" s="228"/>
      <c r="EZ434" s="228"/>
      <c r="FA434" s="228"/>
      <c r="FB434" s="228"/>
      <c r="FC434" s="228"/>
      <c r="FD434" s="228"/>
      <c r="FE434" s="228"/>
      <c r="FF434" s="228"/>
      <c r="FG434" s="228"/>
      <c r="FH434" s="228"/>
      <c r="FI434" s="228"/>
      <c r="FJ434" s="228"/>
      <c r="FK434" s="228"/>
      <c r="FL434" s="228"/>
      <c r="FM434" s="228"/>
      <c r="FN434" s="228"/>
      <c r="FO434" s="228"/>
      <c r="FP434" s="228"/>
      <c r="FQ434" s="228"/>
      <c r="FR434" s="228"/>
      <c r="FS434" s="228"/>
      <c r="FT434" s="228"/>
      <c r="FU434" s="228"/>
      <c r="FV434" s="228"/>
      <c r="FW434" s="228"/>
      <c r="FX434" s="228"/>
      <c r="FY434" s="228"/>
      <c r="FZ434" s="228"/>
      <c r="GA434" s="228"/>
      <c r="GB434" s="228"/>
      <c r="GC434" s="228"/>
      <c r="GD434" s="228"/>
      <c r="GE434" s="228"/>
      <c r="GF434" s="228"/>
      <c r="GG434" s="228"/>
      <c r="GH434" s="228"/>
      <c r="GI434" s="228"/>
      <c r="GJ434" s="228"/>
      <c r="GK434" s="228"/>
      <c r="GL434" s="228"/>
      <c r="GM434" s="228"/>
      <c r="GN434" s="228"/>
      <c r="GO434" s="228"/>
      <c r="GP434" s="228"/>
      <c r="GQ434" s="228"/>
      <c r="GR434" s="228"/>
      <c r="GS434" s="228"/>
      <c r="GT434" s="228"/>
      <c r="GU434" s="228"/>
      <c r="GV434" s="228"/>
      <c r="GW434" s="228"/>
      <c r="GX434" s="228"/>
      <c r="GY434" s="228"/>
      <c r="GZ434" s="228"/>
      <c r="HA434" s="228"/>
      <c r="HB434" s="228"/>
      <c r="HC434" s="228"/>
      <c r="HD434" s="228"/>
      <c r="HE434" s="228"/>
      <c r="HF434" s="228"/>
      <c r="HG434" s="228"/>
      <c r="HH434" s="228"/>
      <c r="HI434" s="228"/>
      <c r="HJ434" s="228"/>
      <c r="HK434" s="228"/>
      <c r="HL434" s="228"/>
      <c r="HM434" s="228"/>
      <c r="HN434" s="228"/>
      <c r="HO434" s="228"/>
      <c r="HP434" s="228"/>
      <c r="HQ434" s="228"/>
      <c r="HR434" s="228"/>
      <c r="HS434" s="228"/>
      <c r="HT434" s="228"/>
      <c r="HU434" s="228"/>
      <c r="HV434" s="228"/>
      <c r="HW434" s="228"/>
      <c r="HX434" s="228"/>
      <c r="HY434" s="228"/>
      <c r="HZ434" s="228"/>
      <c r="IA434" s="228"/>
      <c r="IB434" s="228"/>
      <c r="IC434" s="228"/>
      <c r="ID434" s="228"/>
      <c r="IE434" s="228"/>
      <c r="IF434" s="228"/>
      <c r="IG434" s="228"/>
      <c r="IH434" s="228"/>
      <c r="II434" s="228"/>
      <c r="IJ434" s="228"/>
      <c r="IK434" s="228"/>
      <c r="IL434" s="228"/>
      <c r="IM434" s="228"/>
      <c r="IN434" s="228"/>
      <c r="IO434" s="228"/>
      <c r="IP434" s="228"/>
      <c r="IQ434" s="228"/>
      <c r="IR434" s="228"/>
      <c r="IS434" s="228"/>
      <c r="IT434" s="228"/>
      <c r="IU434" s="228"/>
      <c r="IV434" s="228"/>
      <c r="IW434" s="228"/>
      <c r="IX434" s="228"/>
      <c r="IY434" s="228"/>
      <c r="IZ434" s="228"/>
      <c r="JA434" s="228"/>
      <c r="JB434" s="228"/>
      <c r="JC434" s="228"/>
      <c r="JD434" s="228"/>
      <c r="JE434" s="228"/>
      <c r="JF434" s="228"/>
      <c r="JG434" s="228"/>
      <c r="JH434" s="228"/>
      <c r="JI434" s="228"/>
      <c r="JJ434" s="228"/>
      <c r="JK434" s="228"/>
      <c r="JL434" s="228"/>
      <c r="JM434" s="228"/>
      <c r="JN434" s="228"/>
      <c r="JO434" s="228"/>
      <c r="JP434" s="228"/>
      <c r="JQ434" s="228"/>
      <c r="JR434" s="228"/>
      <c r="JS434" s="228"/>
      <c r="JT434" s="228"/>
      <c r="JU434" s="228"/>
      <c r="JV434" s="228"/>
      <c r="JW434" s="228"/>
      <c r="JX434" s="228"/>
      <c r="JY434" s="228"/>
      <c r="JZ434" s="228"/>
      <c r="KA434" s="228"/>
      <c r="KB434" s="228"/>
      <c r="KC434" s="228"/>
      <c r="KD434" s="228"/>
      <c r="KE434" s="228"/>
      <c r="KF434" s="228"/>
      <c r="KG434" s="228"/>
      <c r="KH434" s="228"/>
      <c r="KI434" s="228"/>
      <c r="KJ434" s="228"/>
      <c r="KK434" s="228"/>
      <c r="KL434" s="228"/>
      <c r="KM434" s="228"/>
      <c r="KN434" s="228"/>
      <c r="KO434" s="228"/>
      <c r="KP434" s="228"/>
      <c r="KQ434" s="228"/>
      <c r="KR434" s="228"/>
      <c r="KS434" s="228"/>
      <c r="KT434" s="228"/>
      <c r="KU434" s="228"/>
      <c r="KV434" s="228"/>
      <c r="KW434" s="479"/>
    </row>
    <row r="435" spans="1:309" s="226" customFormat="1" ht="21" customHeight="1">
      <c r="A435" s="109"/>
      <c r="B435" s="112">
        <v>429</v>
      </c>
      <c r="C435" s="53"/>
      <c r="D435" s="132" t="str">
        <f t="shared" si="42"/>
        <v/>
      </c>
      <c r="E435" s="132" t="str">
        <f t="shared" si="39"/>
        <v/>
      </c>
      <c r="F435" s="132" t="str">
        <f t="shared" si="40"/>
        <v/>
      </c>
      <c r="G435" s="132" t="str">
        <f t="shared" si="41"/>
        <v/>
      </c>
      <c r="H435" s="213" t="str">
        <f t="shared" si="43"/>
        <v/>
      </c>
      <c r="I435" s="227"/>
      <c r="J435" s="227"/>
      <c r="K435" s="227"/>
      <c r="L435" s="227"/>
      <c r="M435" s="227"/>
      <c r="N435" s="227"/>
      <c r="O435" s="227"/>
      <c r="P435" s="227"/>
      <c r="Q435" s="227"/>
      <c r="R435" s="227"/>
      <c r="S435" s="227"/>
      <c r="T435" s="227"/>
      <c r="U435" s="227"/>
      <c r="V435" s="227"/>
      <c r="W435" s="227"/>
      <c r="X435" s="227"/>
      <c r="Y435" s="227"/>
      <c r="Z435" s="227"/>
      <c r="AA435" s="227"/>
      <c r="AB435" s="227"/>
      <c r="AC435" s="227"/>
      <c r="AD435" s="227"/>
      <c r="AE435" s="227"/>
      <c r="AF435" s="227"/>
      <c r="AG435" s="227"/>
      <c r="AH435" s="227"/>
      <c r="AI435" s="227"/>
      <c r="AJ435" s="227"/>
      <c r="AK435" s="227"/>
      <c r="AL435" s="227"/>
      <c r="AM435" s="227"/>
      <c r="AN435" s="227"/>
      <c r="AO435" s="227"/>
      <c r="AP435" s="227"/>
      <c r="AQ435" s="227"/>
      <c r="AR435" s="227"/>
      <c r="AS435" s="227"/>
      <c r="AT435" s="227"/>
      <c r="AU435" s="227"/>
      <c r="AV435" s="227"/>
      <c r="AW435" s="227"/>
      <c r="AX435" s="227"/>
      <c r="AY435" s="227"/>
      <c r="AZ435" s="227"/>
      <c r="BA435" s="227"/>
      <c r="BB435" s="227"/>
      <c r="BC435" s="227"/>
      <c r="BD435" s="227"/>
      <c r="BE435" s="227"/>
      <c r="BF435" s="227"/>
      <c r="BG435" s="227"/>
      <c r="BH435" s="227"/>
      <c r="BI435" s="227"/>
      <c r="BJ435" s="227"/>
      <c r="BK435" s="227"/>
      <c r="BL435" s="227"/>
      <c r="BM435" s="227"/>
      <c r="BN435" s="227"/>
      <c r="BO435" s="227"/>
      <c r="BP435" s="227"/>
      <c r="BQ435" s="227"/>
      <c r="BR435" s="227"/>
      <c r="BS435" s="227"/>
      <c r="BT435" s="227"/>
      <c r="BU435" s="227"/>
      <c r="BV435" s="227"/>
      <c r="BW435" s="227"/>
      <c r="BX435" s="227"/>
      <c r="BY435" s="227"/>
      <c r="BZ435" s="227"/>
      <c r="CA435" s="227"/>
      <c r="CB435" s="227"/>
      <c r="CC435" s="227"/>
      <c r="CD435" s="227"/>
      <c r="CE435" s="227"/>
      <c r="CF435" s="227"/>
      <c r="CG435" s="227"/>
      <c r="CH435" s="227"/>
      <c r="CI435" s="227"/>
      <c r="CJ435" s="227"/>
      <c r="CK435" s="227"/>
      <c r="CL435" s="227"/>
      <c r="CM435" s="227"/>
      <c r="CN435" s="227"/>
      <c r="CO435" s="227"/>
      <c r="CP435" s="227"/>
      <c r="CQ435" s="227"/>
      <c r="CR435" s="227"/>
      <c r="CS435" s="227"/>
      <c r="CT435" s="227"/>
      <c r="CU435" s="227"/>
      <c r="CV435" s="227"/>
      <c r="CW435" s="227"/>
      <c r="CX435" s="227"/>
      <c r="CY435" s="227"/>
      <c r="CZ435" s="227"/>
      <c r="DA435" s="227"/>
      <c r="DB435" s="227"/>
      <c r="DC435" s="227"/>
      <c r="DD435" s="227"/>
      <c r="DE435" s="227"/>
      <c r="DF435" s="227"/>
      <c r="DG435" s="227"/>
      <c r="DH435" s="227"/>
      <c r="DI435" s="227"/>
      <c r="DJ435" s="227"/>
      <c r="DK435" s="227"/>
      <c r="DL435" s="227"/>
      <c r="DM435" s="227"/>
      <c r="DN435" s="227"/>
      <c r="DO435" s="227"/>
      <c r="DP435" s="227"/>
      <c r="DQ435" s="227"/>
      <c r="DR435" s="227"/>
      <c r="DS435" s="227"/>
      <c r="DT435" s="227"/>
      <c r="DU435" s="227"/>
      <c r="DV435" s="227"/>
      <c r="DW435" s="227"/>
      <c r="DX435" s="227"/>
      <c r="DY435" s="227"/>
      <c r="DZ435" s="227"/>
      <c r="EA435" s="227"/>
      <c r="EB435" s="227"/>
      <c r="EC435" s="227"/>
      <c r="ED435" s="227"/>
      <c r="EE435" s="227"/>
      <c r="EF435" s="227"/>
      <c r="EG435" s="227"/>
      <c r="EH435" s="227"/>
      <c r="EI435" s="227"/>
      <c r="EJ435" s="227"/>
      <c r="EK435" s="227"/>
      <c r="EL435" s="227"/>
      <c r="EM435" s="227"/>
      <c r="EN435" s="227"/>
      <c r="EO435" s="227"/>
      <c r="EP435" s="227"/>
      <c r="EQ435" s="227"/>
      <c r="ER435" s="227"/>
      <c r="ES435" s="227"/>
      <c r="ET435" s="227"/>
      <c r="EU435" s="227"/>
      <c r="EV435" s="227"/>
      <c r="EW435" s="227"/>
      <c r="EX435" s="227"/>
      <c r="EY435" s="227"/>
      <c r="EZ435" s="227"/>
      <c r="FA435" s="227"/>
      <c r="FB435" s="227"/>
      <c r="FC435" s="227"/>
      <c r="FD435" s="227"/>
      <c r="FE435" s="227"/>
      <c r="FF435" s="227"/>
      <c r="FG435" s="227"/>
      <c r="FH435" s="227"/>
      <c r="FI435" s="227"/>
      <c r="FJ435" s="227"/>
      <c r="FK435" s="227"/>
      <c r="FL435" s="227"/>
      <c r="FM435" s="227"/>
      <c r="FN435" s="227"/>
      <c r="FO435" s="227"/>
      <c r="FP435" s="227"/>
      <c r="FQ435" s="227"/>
      <c r="FR435" s="227"/>
      <c r="FS435" s="227"/>
      <c r="FT435" s="227"/>
      <c r="FU435" s="227"/>
      <c r="FV435" s="227"/>
      <c r="FW435" s="227"/>
      <c r="FX435" s="227"/>
      <c r="FY435" s="227"/>
      <c r="FZ435" s="227"/>
      <c r="GA435" s="227"/>
      <c r="GB435" s="227"/>
      <c r="GC435" s="227"/>
      <c r="GD435" s="227"/>
      <c r="GE435" s="227"/>
      <c r="GF435" s="227"/>
      <c r="GG435" s="227"/>
      <c r="GH435" s="227"/>
      <c r="GI435" s="227"/>
      <c r="GJ435" s="227"/>
      <c r="GK435" s="227"/>
      <c r="GL435" s="227"/>
      <c r="GM435" s="227"/>
      <c r="GN435" s="227"/>
      <c r="GO435" s="227"/>
      <c r="GP435" s="227"/>
      <c r="GQ435" s="227"/>
      <c r="GR435" s="227"/>
      <c r="GS435" s="227"/>
      <c r="GT435" s="227"/>
      <c r="GU435" s="227"/>
      <c r="GV435" s="227"/>
      <c r="GW435" s="227"/>
      <c r="GX435" s="227"/>
      <c r="GY435" s="227"/>
      <c r="GZ435" s="227"/>
      <c r="HA435" s="227"/>
      <c r="HB435" s="227"/>
      <c r="HC435" s="227"/>
      <c r="HD435" s="227"/>
      <c r="HE435" s="227"/>
      <c r="HF435" s="227"/>
      <c r="HG435" s="227"/>
      <c r="HH435" s="227"/>
      <c r="HI435" s="227"/>
      <c r="HJ435" s="227"/>
      <c r="HK435" s="227"/>
      <c r="HL435" s="227"/>
      <c r="HM435" s="227"/>
      <c r="HN435" s="227"/>
      <c r="HO435" s="227"/>
      <c r="HP435" s="227"/>
      <c r="HQ435" s="227"/>
      <c r="HR435" s="227"/>
      <c r="HS435" s="227"/>
      <c r="HT435" s="227"/>
      <c r="HU435" s="227"/>
      <c r="HV435" s="227"/>
      <c r="HW435" s="227"/>
      <c r="HX435" s="227"/>
      <c r="HY435" s="227"/>
      <c r="HZ435" s="227"/>
      <c r="IA435" s="227"/>
      <c r="IB435" s="227"/>
      <c r="IC435" s="227"/>
      <c r="ID435" s="227"/>
      <c r="IE435" s="227"/>
      <c r="IF435" s="227"/>
      <c r="IG435" s="227"/>
      <c r="IH435" s="227"/>
      <c r="II435" s="227"/>
      <c r="IJ435" s="227"/>
      <c r="IK435" s="227"/>
      <c r="IL435" s="227"/>
      <c r="IM435" s="227"/>
      <c r="IN435" s="227"/>
      <c r="IO435" s="227"/>
      <c r="IP435" s="227"/>
      <c r="IQ435" s="227"/>
      <c r="IR435" s="227"/>
      <c r="IS435" s="227"/>
      <c r="IT435" s="227"/>
      <c r="IU435" s="227"/>
      <c r="IV435" s="227"/>
      <c r="IW435" s="227"/>
      <c r="IX435" s="227"/>
      <c r="IY435" s="227"/>
      <c r="IZ435" s="227"/>
      <c r="JA435" s="227"/>
      <c r="JB435" s="227"/>
      <c r="JC435" s="227"/>
      <c r="JD435" s="227"/>
      <c r="JE435" s="227"/>
      <c r="JF435" s="227"/>
      <c r="JG435" s="227"/>
      <c r="JH435" s="227"/>
      <c r="JI435" s="227"/>
      <c r="JJ435" s="227"/>
      <c r="JK435" s="227"/>
      <c r="JL435" s="227"/>
      <c r="JM435" s="227"/>
      <c r="JN435" s="227"/>
      <c r="JO435" s="227"/>
      <c r="JP435" s="227"/>
      <c r="JQ435" s="227"/>
      <c r="JR435" s="227"/>
      <c r="JS435" s="227"/>
      <c r="JT435" s="227"/>
      <c r="JU435" s="227"/>
      <c r="JV435" s="227"/>
      <c r="JW435" s="227"/>
      <c r="JX435" s="227"/>
      <c r="JY435" s="227"/>
      <c r="JZ435" s="227"/>
      <c r="KA435" s="227"/>
      <c r="KB435" s="227"/>
      <c r="KC435" s="227"/>
      <c r="KD435" s="227"/>
      <c r="KE435" s="227"/>
      <c r="KF435" s="227"/>
      <c r="KG435" s="227"/>
      <c r="KH435" s="227"/>
      <c r="KI435" s="227"/>
      <c r="KJ435" s="227"/>
      <c r="KK435" s="227"/>
      <c r="KL435" s="227"/>
      <c r="KM435" s="227"/>
      <c r="KN435" s="227"/>
      <c r="KO435" s="227"/>
      <c r="KP435" s="227"/>
      <c r="KQ435" s="227"/>
      <c r="KR435" s="227"/>
      <c r="KS435" s="227"/>
      <c r="KT435" s="227"/>
      <c r="KU435" s="227"/>
      <c r="KV435" s="227"/>
      <c r="KW435" s="479"/>
    </row>
    <row r="436" spans="1:309" s="226" customFormat="1" ht="21" customHeight="1" thickBot="1">
      <c r="A436" s="109"/>
      <c r="B436" s="112">
        <v>430</v>
      </c>
      <c r="C436" s="116"/>
      <c r="D436" s="136" t="str">
        <f t="shared" si="42"/>
        <v/>
      </c>
      <c r="E436" s="138" t="str">
        <f t="shared" si="39"/>
        <v/>
      </c>
      <c r="F436" s="138" t="str">
        <f t="shared" si="40"/>
        <v/>
      </c>
      <c r="G436" s="138" t="str">
        <f t="shared" si="41"/>
        <v/>
      </c>
      <c r="H436" s="138" t="str">
        <f t="shared" si="43"/>
        <v/>
      </c>
      <c r="I436" s="228"/>
      <c r="J436" s="228"/>
      <c r="K436" s="228"/>
      <c r="L436" s="228"/>
      <c r="M436" s="228"/>
      <c r="N436" s="228"/>
      <c r="O436" s="228"/>
      <c r="P436" s="228"/>
      <c r="Q436" s="228"/>
      <c r="R436" s="228"/>
      <c r="S436" s="228"/>
      <c r="T436" s="228"/>
      <c r="U436" s="228"/>
      <c r="V436" s="228"/>
      <c r="W436" s="228"/>
      <c r="X436" s="228"/>
      <c r="Y436" s="228"/>
      <c r="Z436" s="228"/>
      <c r="AA436" s="228"/>
      <c r="AB436" s="228"/>
      <c r="AC436" s="228"/>
      <c r="AD436" s="228"/>
      <c r="AE436" s="228"/>
      <c r="AF436" s="228"/>
      <c r="AG436" s="228"/>
      <c r="AH436" s="228"/>
      <c r="AI436" s="228"/>
      <c r="AJ436" s="228"/>
      <c r="AK436" s="228"/>
      <c r="AL436" s="228"/>
      <c r="AM436" s="228"/>
      <c r="AN436" s="228"/>
      <c r="AO436" s="228"/>
      <c r="AP436" s="228"/>
      <c r="AQ436" s="228"/>
      <c r="AR436" s="228"/>
      <c r="AS436" s="228"/>
      <c r="AT436" s="228"/>
      <c r="AU436" s="228"/>
      <c r="AV436" s="228"/>
      <c r="AW436" s="228"/>
      <c r="AX436" s="228"/>
      <c r="AY436" s="228"/>
      <c r="AZ436" s="228"/>
      <c r="BA436" s="228"/>
      <c r="BB436" s="228"/>
      <c r="BC436" s="228"/>
      <c r="BD436" s="228"/>
      <c r="BE436" s="228"/>
      <c r="BF436" s="228"/>
      <c r="BG436" s="228"/>
      <c r="BH436" s="228"/>
      <c r="BI436" s="228"/>
      <c r="BJ436" s="228"/>
      <c r="BK436" s="228"/>
      <c r="BL436" s="228"/>
      <c r="BM436" s="228"/>
      <c r="BN436" s="228"/>
      <c r="BO436" s="228"/>
      <c r="BP436" s="228"/>
      <c r="BQ436" s="228"/>
      <c r="BR436" s="228"/>
      <c r="BS436" s="228"/>
      <c r="BT436" s="228"/>
      <c r="BU436" s="228"/>
      <c r="BV436" s="228"/>
      <c r="BW436" s="228"/>
      <c r="BX436" s="228"/>
      <c r="BY436" s="228"/>
      <c r="BZ436" s="228"/>
      <c r="CA436" s="228"/>
      <c r="CB436" s="228"/>
      <c r="CC436" s="228"/>
      <c r="CD436" s="228"/>
      <c r="CE436" s="228"/>
      <c r="CF436" s="228"/>
      <c r="CG436" s="228"/>
      <c r="CH436" s="228"/>
      <c r="CI436" s="228"/>
      <c r="CJ436" s="228"/>
      <c r="CK436" s="228"/>
      <c r="CL436" s="228"/>
      <c r="CM436" s="228"/>
      <c r="CN436" s="228"/>
      <c r="CO436" s="228"/>
      <c r="CP436" s="228"/>
      <c r="CQ436" s="228"/>
      <c r="CR436" s="228"/>
      <c r="CS436" s="228"/>
      <c r="CT436" s="228"/>
      <c r="CU436" s="228"/>
      <c r="CV436" s="228"/>
      <c r="CW436" s="228"/>
      <c r="CX436" s="228"/>
      <c r="CY436" s="228"/>
      <c r="CZ436" s="228"/>
      <c r="DA436" s="228"/>
      <c r="DB436" s="228"/>
      <c r="DC436" s="228"/>
      <c r="DD436" s="228"/>
      <c r="DE436" s="228"/>
      <c r="DF436" s="228"/>
      <c r="DG436" s="228"/>
      <c r="DH436" s="228"/>
      <c r="DI436" s="228"/>
      <c r="DJ436" s="228"/>
      <c r="DK436" s="228"/>
      <c r="DL436" s="228"/>
      <c r="DM436" s="228"/>
      <c r="DN436" s="228"/>
      <c r="DO436" s="228"/>
      <c r="DP436" s="228"/>
      <c r="DQ436" s="228"/>
      <c r="DR436" s="228"/>
      <c r="DS436" s="228"/>
      <c r="DT436" s="228"/>
      <c r="DU436" s="228"/>
      <c r="DV436" s="228"/>
      <c r="DW436" s="228"/>
      <c r="DX436" s="228"/>
      <c r="DY436" s="228"/>
      <c r="DZ436" s="228"/>
      <c r="EA436" s="228"/>
      <c r="EB436" s="228"/>
      <c r="EC436" s="228"/>
      <c r="ED436" s="228"/>
      <c r="EE436" s="228"/>
      <c r="EF436" s="228"/>
      <c r="EG436" s="228"/>
      <c r="EH436" s="228"/>
      <c r="EI436" s="228"/>
      <c r="EJ436" s="228"/>
      <c r="EK436" s="228"/>
      <c r="EL436" s="228"/>
      <c r="EM436" s="228"/>
      <c r="EN436" s="228"/>
      <c r="EO436" s="228"/>
      <c r="EP436" s="228"/>
      <c r="EQ436" s="228"/>
      <c r="ER436" s="228"/>
      <c r="ES436" s="228"/>
      <c r="ET436" s="228"/>
      <c r="EU436" s="228"/>
      <c r="EV436" s="228"/>
      <c r="EW436" s="228"/>
      <c r="EX436" s="228"/>
      <c r="EY436" s="228"/>
      <c r="EZ436" s="228"/>
      <c r="FA436" s="228"/>
      <c r="FB436" s="228"/>
      <c r="FC436" s="228"/>
      <c r="FD436" s="228"/>
      <c r="FE436" s="228"/>
      <c r="FF436" s="228"/>
      <c r="FG436" s="228"/>
      <c r="FH436" s="228"/>
      <c r="FI436" s="228"/>
      <c r="FJ436" s="228"/>
      <c r="FK436" s="228"/>
      <c r="FL436" s="228"/>
      <c r="FM436" s="228"/>
      <c r="FN436" s="228"/>
      <c r="FO436" s="228"/>
      <c r="FP436" s="228"/>
      <c r="FQ436" s="228"/>
      <c r="FR436" s="228"/>
      <c r="FS436" s="228"/>
      <c r="FT436" s="228"/>
      <c r="FU436" s="228"/>
      <c r="FV436" s="228"/>
      <c r="FW436" s="228"/>
      <c r="FX436" s="228"/>
      <c r="FY436" s="228"/>
      <c r="FZ436" s="228"/>
      <c r="GA436" s="228"/>
      <c r="GB436" s="228"/>
      <c r="GC436" s="228"/>
      <c r="GD436" s="228"/>
      <c r="GE436" s="228"/>
      <c r="GF436" s="228"/>
      <c r="GG436" s="228"/>
      <c r="GH436" s="228"/>
      <c r="GI436" s="228"/>
      <c r="GJ436" s="228"/>
      <c r="GK436" s="228"/>
      <c r="GL436" s="228"/>
      <c r="GM436" s="228"/>
      <c r="GN436" s="228"/>
      <c r="GO436" s="228"/>
      <c r="GP436" s="228"/>
      <c r="GQ436" s="228"/>
      <c r="GR436" s="228"/>
      <c r="GS436" s="228"/>
      <c r="GT436" s="228"/>
      <c r="GU436" s="228"/>
      <c r="GV436" s="228"/>
      <c r="GW436" s="228"/>
      <c r="GX436" s="228"/>
      <c r="GY436" s="228"/>
      <c r="GZ436" s="228"/>
      <c r="HA436" s="228"/>
      <c r="HB436" s="228"/>
      <c r="HC436" s="228"/>
      <c r="HD436" s="228"/>
      <c r="HE436" s="228"/>
      <c r="HF436" s="228"/>
      <c r="HG436" s="228"/>
      <c r="HH436" s="228"/>
      <c r="HI436" s="228"/>
      <c r="HJ436" s="228"/>
      <c r="HK436" s="228"/>
      <c r="HL436" s="228"/>
      <c r="HM436" s="228"/>
      <c r="HN436" s="228"/>
      <c r="HO436" s="228"/>
      <c r="HP436" s="228"/>
      <c r="HQ436" s="228"/>
      <c r="HR436" s="228"/>
      <c r="HS436" s="228"/>
      <c r="HT436" s="228"/>
      <c r="HU436" s="228"/>
      <c r="HV436" s="228"/>
      <c r="HW436" s="228"/>
      <c r="HX436" s="228"/>
      <c r="HY436" s="228"/>
      <c r="HZ436" s="228"/>
      <c r="IA436" s="228"/>
      <c r="IB436" s="228"/>
      <c r="IC436" s="228"/>
      <c r="ID436" s="228"/>
      <c r="IE436" s="228"/>
      <c r="IF436" s="228"/>
      <c r="IG436" s="228"/>
      <c r="IH436" s="228"/>
      <c r="II436" s="228"/>
      <c r="IJ436" s="228"/>
      <c r="IK436" s="228"/>
      <c r="IL436" s="228"/>
      <c r="IM436" s="228"/>
      <c r="IN436" s="228"/>
      <c r="IO436" s="228"/>
      <c r="IP436" s="228"/>
      <c r="IQ436" s="228"/>
      <c r="IR436" s="228"/>
      <c r="IS436" s="228"/>
      <c r="IT436" s="228"/>
      <c r="IU436" s="228"/>
      <c r="IV436" s="228"/>
      <c r="IW436" s="228"/>
      <c r="IX436" s="228"/>
      <c r="IY436" s="228"/>
      <c r="IZ436" s="228"/>
      <c r="JA436" s="228"/>
      <c r="JB436" s="228"/>
      <c r="JC436" s="228"/>
      <c r="JD436" s="228"/>
      <c r="JE436" s="228"/>
      <c r="JF436" s="228"/>
      <c r="JG436" s="228"/>
      <c r="JH436" s="228"/>
      <c r="JI436" s="228"/>
      <c r="JJ436" s="228"/>
      <c r="JK436" s="228"/>
      <c r="JL436" s="228"/>
      <c r="JM436" s="228"/>
      <c r="JN436" s="228"/>
      <c r="JO436" s="228"/>
      <c r="JP436" s="228"/>
      <c r="JQ436" s="228"/>
      <c r="JR436" s="228"/>
      <c r="JS436" s="228"/>
      <c r="JT436" s="228"/>
      <c r="JU436" s="228"/>
      <c r="JV436" s="228"/>
      <c r="JW436" s="228"/>
      <c r="JX436" s="228"/>
      <c r="JY436" s="228"/>
      <c r="JZ436" s="228"/>
      <c r="KA436" s="228"/>
      <c r="KB436" s="228"/>
      <c r="KC436" s="228"/>
      <c r="KD436" s="228"/>
      <c r="KE436" s="228"/>
      <c r="KF436" s="228"/>
      <c r="KG436" s="228"/>
      <c r="KH436" s="228"/>
      <c r="KI436" s="228"/>
      <c r="KJ436" s="228"/>
      <c r="KK436" s="228"/>
      <c r="KL436" s="228"/>
      <c r="KM436" s="228"/>
      <c r="KN436" s="228"/>
      <c r="KO436" s="228"/>
      <c r="KP436" s="228"/>
      <c r="KQ436" s="228"/>
      <c r="KR436" s="228"/>
      <c r="KS436" s="228"/>
      <c r="KT436" s="228"/>
      <c r="KU436" s="228"/>
      <c r="KV436" s="228"/>
      <c r="KW436" s="479"/>
    </row>
    <row r="437" spans="1:309" s="226" customFormat="1" ht="21" customHeight="1">
      <c r="A437" s="109"/>
      <c r="B437" s="112">
        <v>431</v>
      </c>
      <c r="C437" s="53"/>
      <c r="D437" s="132" t="str">
        <f t="shared" si="42"/>
        <v/>
      </c>
      <c r="E437" s="132" t="str">
        <f t="shared" si="39"/>
        <v/>
      </c>
      <c r="F437" s="132" t="str">
        <f t="shared" si="40"/>
        <v/>
      </c>
      <c r="G437" s="132" t="str">
        <f t="shared" si="41"/>
        <v/>
      </c>
      <c r="H437" s="213" t="str">
        <f t="shared" si="43"/>
        <v/>
      </c>
      <c r="I437" s="227"/>
      <c r="J437" s="227"/>
      <c r="K437" s="227"/>
      <c r="L437" s="227"/>
      <c r="M437" s="227"/>
      <c r="N437" s="227"/>
      <c r="O437" s="227"/>
      <c r="P437" s="227"/>
      <c r="Q437" s="227"/>
      <c r="R437" s="227"/>
      <c r="S437" s="227"/>
      <c r="T437" s="227"/>
      <c r="U437" s="227"/>
      <c r="V437" s="227"/>
      <c r="W437" s="227"/>
      <c r="X437" s="227"/>
      <c r="Y437" s="227"/>
      <c r="Z437" s="227"/>
      <c r="AA437" s="227"/>
      <c r="AB437" s="227"/>
      <c r="AC437" s="227"/>
      <c r="AD437" s="227"/>
      <c r="AE437" s="227"/>
      <c r="AF437" s="227"/>
      <c r="AG437" s="227"/>
      <c r="AH437" s="227"/>
      <c r="AI437" s="227"/>
      <c r="AJ437" s="227"/>
      <c r="AK437" s="227"/>
      <c r="AL437" s="227"/>
      <c r="AM437" s="227"/>
      <c r="AN437" s="227"/>
      <c r="AO437" s="227"/>
      <c r="AP437" s="227"/>
      <c r="AQ437" s="227"/>
      <c r="AR437" s="227"/>
      <c r="AS437" s="227"/>
      <c r="AT437" s="227"/>
      <c r="AU437" s="227"/>
      <c r="AV437" s="227"/>
      <c r="AW437" s="227"/>
      <c r="AX437" s="227"/>
      <c r="AY437" s="227"/>
      <c r="AZ437" s="227"/>
      <c r="BA437" s="227"/>
      <c r="BB437" s="227"/>
      <c r="BC437" s="227"/>
      <c r="BD437" s="227"/>
      <c r="BE437" s="227"/>
      <c r="BF437" s="227"/>
      <c r="BG437" s="227"/>
      <c r="BH437" s="227"/>
      <c r="BI437" s="227"/>
      <c r="BJ437" s="227"/>
      <c r="BK437" s="227"/>
      <c r="BL437" s="227"/>
      <c r="BM437" s="227"/>
      <c r="BN437" s="227"/>
      <c r="BO437" s="227"/>
      <c r="BP437" s="227"/>
      <c r="BQ437" s="227"/>
      <c r="BR437" s="227"/>
      <c r="BS437" s="227"/>
      <c r="BT437" s="227"/>
      <c r="BU437" s="227"/>
      <c r="BV437" s="227"/>
      <c r="BW437" s="227"/>
      <c r="BX437" s="227"/>
      <c r="BY437" s="227"/>
      <c r="BZ437" s="227"/>
      <c r="CA437" s="227"/>
      <c r="CB437" s="227"/>
      <c r="CC437" s="227"/>
      <c r="CD437" s="227"/>
      <c r="CE437" s="227"/>
      <c r="CF437" s="227"/>
      <c r="CG437" s="227"/>
      <c r="CH437" s="227"/>
      <c r="CI437" s="227"/>
      <c r="CJ437" s="227"/>
      <c r="CK437" s="227"/>
      <c r="CL437" s="227"/>
      <c r="CM437" s="227"/>
      <c r="CN437" s="227"/>
      <c r="CO437" s="227"/>
      <c r="CP437" s="227"/>
      <c r="CQ437" s="227"/>
      <c r="CR437" s="227"/>
      <c r="CS437" s="227"/>
      <c r="CT437" s="227"/>
      <c r="CU437" s="227"/>
      <c r="CV437" s="227"/>
      <c r="CW437" s="227"/>
      <c r="CX437" s="227"/>
      <c r="CY437" s="227"/>
      <c r="CZ437" s="227"/>
      <c r="DA437" s="227"/>
      <c r="DB437" s="227"/>
      <c r="DC437" s="227"/>
      <c r="DD437" s="227"/>
      <c r="DE437" s="227"/>
      <c r="DF437" s="227"/>
      <c r="DG437" s="227"/>
      <c r="DH437" s="227"/>
      <c r="DI437" s="227"/>
      <c r="DJ437" s="227"/>
      <c r="DK437" s="227"/>
      <c r="DL437" s="227"/>
      <c r="DM437" s="227"/>
      <c r="DN437" s="227"/>
      <c r="DO437" s="227"/>
      <c r="DP437" s="227"/>
      <c r="DQ437" s="227"/>
      <c r="DR437" s="227"/>
      <c r="DS437" s="227"/>
      <c r="DT437" s="227"/>
      <c r="DU437" s="227"/>
      <c r="DV437" s="227"/>
      <c r="DW437" s="227"/>
      <c r="DX437" s="227"/>
      <c r="DY437" s="227"/>
      <c r="DZ437" s="227"/>
      <c r="EA437" s="227"/>
      <c r="EB437" s="227"/>
      <c r="EC437" s="227"/>
      <c r="ED437" s="227"/>
      <c r="EE437" s="227"/>
      <c r="EF437" s="227"/>
      <c r="EG437" s="227"/>
      <c r="EH437" s="227"/>
      <c r="EI437" s="227"/>
      <c r="EJ437" s="227"/>
      <c r="EK437" s="227"/>
      <c r="EL437" s="227"/>
      <c r="EM437" s="227"/>
      <c r="EN437" s="227"/>
      <c r="EO437" s="227"/>
      <c r="EP437" s="227"/>
      <c r="EQ437" s="227"/>
      <c r="ER437" s="227"/>
      <c r="ES437" s="227"/>
      <c r="ET437" s="227"/>
      <c r="EU437" s="227"/>
      <c r="EV437" s="227"/>
      <c r="EW437" s="227"/>
      <c r="EX437" s="227"/>
      <c r="EY437" s="227"/>
      <c r="EZ437" s="227"/>
      <c r="FA437" s="227"/>
      <c r="FB437" s="227"/>
      <c r="FC437" s="227"/>
      <c r="FD437" s="227"/>
      <c r="FE437" s="227"/>
      <c r="FF437" s="227"/>
      <c r="FG437" s="227"/>
      <c r="FH437" s="227"/>
      <c r="FI437" s="227"/>
      <c r="FJ437" s="227"/>
      <c r="FK437" s="227"/>
      <c r="FL437" s="227"/>
      <c r="FM437" s="227"/>
      <c r="FN437" s="227"/>
      <c r="FO437" s="227"/>
      <c r="FP437" s="227"/>
      <c r="FQ437" s="227"/>
      <c r="FR437" s="227"/>
      <c r="FS437" s="227"/>
      <c r="FT437" s="227"/>
      <c r="FU437" s="227"/>
      <c r="FV437" s="227"/>
      <c r="FW437" s="227"/>
      <c r="FX437" s="227"/>
      <c r="FY437" s="227"/>
      <c r="FZ437" s="227"/>
      <c r="GA437" s="227"/>
      <c r="GB437" s="227"/>
      <c r="GC437" s="227"/>
      <c r="GD437" s="227"/>
      <c r="GE437" s="227"/>
      <c r="GF437" s="227"/>
      <c r="GG437" s="227"/>
      <c r="GH437" s="227"/>
      <c r="GI437" s="227"/>
      <c r="GJ437" s="227"/>
      <c r="GK437" s="227"/>
      <c r="GL437" s="227"/>
      <c r="GM437" s="227"/>
      <c r="GN437" s="227"/>
      <c r="GO437" s="227"/>
      <c r="GP437" s="227"/>
      <c r="GQ437" s="227"/>
      <c r="GR437" s="227"/>
      <c r="GS437" s="227"/>
      <c r="GT437" s="227"/>
      <c r="GU437" s="227"/>
      <c r="GV437" s="227"/>
      <c r="GW437" s="227"/>
      <c r="GX437" s="227"/>
      <c r="GY437" s="227"/>
      <c r="GZ437" s="227"/>
      <c r="HA437" s="227"/>
      <c r="HB437" s="227"/>
      <c r="HC437" s="227"/>
      <c r="HD437" s="227"/>
      <c r="HE437" s="227"/>
      <c r="HF437" s="227"/>
      <c r="HG437" s="227"/>
      <c r="HH437" s="227"/>
      <c r="HI437" s="227"/>
      <c r="HJ437" s="227"/>
      <c r="HK437" s="227"/>
      <c r="HL437" s="227"/>
      <c r="HM437" s="227"/>
      <c r="HN437" s="227"/>
      <c r="HO437" s="227"/>
      <c r="HP437" s="227"/>
      <c r="HQ437" s="227"/>
      <c r="HR437" s="227"/>
      <c r="HS437" s="227"/>
      <c r="HT437" s="227"/>
      <c r="HU437" s="227"/>
      <c r="HV437" s="227"/>
      <c r="HW437" s="227"/>
      <c r="HX437" s="227"/>
      <c r="HY437" s="227"/>
      <c r="HZ437" s="227"/>
      <c r="IA437" s="227"/>
      <c r="IB437" s="227"/>
      <c r="IC437" s="227"/>
      <c r="ID437" s="227"/>
      <c r="IE437" s="227"/>
      <c r="IF437" s="227"/>
      <c r="IG437" s="227"/>
      <c r="IH437" s="227"/>
      <c r="II437" s="227"/>
      <c r="IJ437" s="227"/>
      <c r="IK437" s="227"/>
      <c r="IL437" s="227"/>
      <c r="IM437" s="227"/>
      <c r="IN437" s="227"/>
      <c r="IO437" s="227"/>
      <c r="IP437" s="227"/>
      <c r="IQ437" s="227"/>
      <c r="IR437" s="227"/>
      <c r="IS437" s="227"/>
      <c r="IT437" s="227"/>
      <c r="IU437" s="227"/>
      <c r="IV437" s="227"/>
      <c r="IW437" s="227"/>
      <c r="IX437" s="227"/>
      <c r="IY437" s="227"/>
      <c r="IZ437" s="227"/>
      <c r="JA437" s="227"/>
      <c r="JB437" s="227"/>
      <c r="JC437" s="227"/>
      <c r="JD437" s="227"/>
      <c r="JE437" s="227"/>
      <c r="JF437" s="227"/>
      <c r="JG437" s="227"/>
      <c r="JH437" s="227"/>
      <c r="JI437" s="227"/>
      <c r="JJ437" s="227"/>
      <c r="JK437" s="227"/>
      <c r="JL437" s="227"/>
      <c r="JM437" s="227"/>
      <c r="JN437" s="227"/>
      <c r="JO437" s="227"/>
      <c r="JP437" s="227"/>
      <c r="JQ437" s="227"/>
      <c r="JR437" s="227"/>
      <c r="JS437" s="227"/>
      <c r="JT437" s="227"/>
      <c r="JU437" s="227"/>
      <c r="JV437" s="227"/>
      <c r="JW437" s="227"/>
      <c r="JX437" s="227"/>
      <c r="JY437" s="227"/>
      <c r="JZ437" s="227"/>
      <c r="KA437" s="227"/>
      <c r="KB437" s="227"/>
      <c r="KC437" s="227"/>
      <c r="KD437" s="227"/>
      <c r="KE437" s="227"/>
      <c r="KF437" s="227"/>
      <c r="KG437" s="227"/>
      <c r="KH437" s="227"/>
      <c r="KI437" s="227"/>
      <c r="KJ437" s="227"/>
      <c r="KK437" s="227"/>
      <c r="KL437" s="227"/>
      <c r="KM437" s="227"/>
      <c r="KN437" s="227"/>
      <c r="KO437" s="227"/>
      <c r="KP437" s="227"/>
      <c r="KQ437" s="227"/>
      <c r="KR437" s="227"/>
      <c r="KS437" s="227"/>
      <c r="KT437" s="227"/>
      <c r="KU437" s="227"/>
      <c r="KV437" s="227"/>
      <c r="KW437" s="479"/>
    </row>
    <row r="438" spans="1:309" s="226" customFormat="1" ht="21" customHeight="1" thickBot="1">
      <c r="A438" s="109"/>
      <c r="B438" s="112">
        <v>432</v>
      </c>
      <c r="C438" s="116"/>
      <c r="D438" s="136" t="str">
        <f t="shared" si="42"/>
        <v/>
      </c>
      <c r="E438" s="138" t="str">
        <f t="shared" si="39"/>
        <v/>
      </c>
      <c r="F438" s="138" t="str">
        <f t="shared" si="40"/>
        <v/>
      </c>
      <c r="G438" s="138" t="str">
        <f t="shared" si="41"/>
        <v/>
      </c>
      <c r="H438" s="138" t="str">
        <f t="shared" si="43"/>
        <v/>
      </c>
      <c r="I438" s="228"/>
      <c r="J438" s="228"/>
      <c r="K438" s="228"/>
      <c r="L438" s="228"/>
      <c r="M438" s="228"/>
      <c r="N438" s="228"/>
      <c r="O438" s="228"/>
      <c r="P438" s="228"/>
      <c r="Q438" s="228"/>
      <c r="R438" s="228"/>
      <c r="S438" s="228"/>
      <c r="T438" s="228"/>
      <c r="U438" s="228"/>
      <c r="V438" s="228"/>
      <c r="W438" s="228"/>
      <c r="X438" s="228"/>
      <c r="Y438" s="228"/>
      <c r="Z438" s="228"/>
      <c r="AA438" s="228"/>
      <c r="AB438" s="228"/>
      <c r="AC438" s="228"/>
      <c r="AD438" s="228"/>
      <c r="AE438" s="228"/>
      <c r="AF438" s="228"/>
      <c r="AG438" s="228"/>
      <c r="AH438" s="228"/>
      <c r="AI438" s="228"/>
      <c r="AJ438" s="228"/>
      <c r="AK438" s="228"/>
      <c r="AL438" s="228"/>
      <c r="AM438" s="228"/>
      <c r="AN438" s="228"/>
      <c r="AO438" s="228"/>
      <c r="AP438" s="228"/>
      <c r="AQ438" s="228"/>
      <c r="AR438" s="228"/>
      <c r="AS438" s="228"/>
      <c r="AT438" s="228"/>
      <c r="AU438" s="228"/>
      <c r="AV438" s="228"/>
      <c r="AW438" s="228"/>
      <c r="AX438" s="228"/>
      <c r="AY438" s="228"/>
      <c r="AZ438" s="228"/>
      <c r="BA438" s="228"/>
      <c r="BB438" s="228"/>
      <c r="BC438" s="228"/>
      <c r="BD438" s="228"/>
      <c r="BE438" s="228"/>
      <c r="BF438" s="228"/>
      <c r="BG438" s="228"/>
      <c r="BH438" s="228"/>
      <c r="BI438" s="228"/>
      <c r="BJ438" s="228"/>
      <c r="BK438" s="228"/>
      <c r="BL438" s="228"/>
      <c r="BM438" s="228"/>
      <c r="BN438" s="228"/>
      <c r="BO438" s="228"/>
      <c r="BP438" s="228"/>
      <c r="BQ438" s="228"/>
      <c r="BR438" s="228"/>
      <c r="BS438" s="228"/>
      <c r="BT438" s="228"/>
      <c r="BU438" s="228"/>
      <c r="BV438" s="228"/>
      <c r="BW438" s="228"/>
      <c r="BX438" s="228"/>
      <c r="BY438" s="228"/>
      <c r="BZ438" s="228"/>
      <c r="CA438" s="228"/>
      <c r="CB438" s="228"/>
      <c r="CC438" s="228"/>
      <c r="CD438" s="228"/>
      <c r="CE438" s="228"/>
      <c r="CF438" s="228"/>
      <c r="CG438" s="228"/>
      <c r="CH438" s="228"/>
      <c r="CI438" s="228"/>
      <c r="CJ438" s="228"/>
      <c r="CK438" s="228"/>
      <c r="CL438" s="228"/>
      <c r="CM438" s="228"/>
      <c r="CN438" s="228"/>
      <c r="CO438" s="228"/>
      <c r="CP438" s="228"/>
      <c r="CQ438" s="228"/>
      <c r="CR438" s="228"/>
      <c r="CS438" s="228"/>
      <c r="CT438" s="228"/>
      <c r="CU438" s="228"/>
      <c r="CV438" s="228"/>
      <c r="CW438" s="228"/>
      <c r="CX438" s="228"/>
      <c r="CY438" s="228"/>
      <c r="CZ438" s="228"/>
      <c r="DA438" s="228"/>
      <c r="DB438" s="228"/>
      <c r="DC438" s="228"/>
      <c r="DD438" s="228"/>
      <c r="DE438" s="228"/>
      <c r="DF438" s="228"/>
      <c r="DG438" s="228"/>
      <c r="DH438" s="228"/>
      <c r="DI438" s="228"/>
      <c r="DJ438" s="228"/>
      <c r="DK438" s="228"/>
      <c r="DL438" s="228"/>
      <c r="DM438" s="228"/>
      <c r="DN438" s="228"/>
      <c r="DO438" s="228"/>
      <c r="DP438" s="228"/>
      <c r="DQ438" s="228"/>
      <c r="DR438" s="228"/>
      <c r="DS438" s="228"/>
      <c r="DT438" s="228"/>
      <c r="DU438" s="228"/>
      <c r="DV438" s="228"/>
      <c r="DW438" s="228"/>
      <c r="DX438" s="228"/>
      <c r="DY438" s="228"/>
      <c r="DZ438" s="228"/>
      <c r="EA438" s="228"/>
      <c r="EB438" s="228"/>
      <c r="EC438" s="228"/>
      <c r="ED438" s="228"/>
      <c r="EE438" s="228"/>
      <c r="EF438" s="228"/>
      <c r="EG438" s="228"/>
      <c r="EH438" s="228"/>
      <c r="EI438" s="228"/>
      <c r="EJ438" s="228"/>
      <c r="EK438" s="228"/>
      <c r="EL438" s="228"/>
      <c r="EM438" s="228"/>
      <c r="EN438" s="228"/>
      <c r="EO438" s="228"/>
      <c r="EP438" s="228"/>
      <c r="EQ438" s="228"/>
      <c r="ER438" s="228"/>
      <c r="ES438" s="228"/>
      <c r="ET438" s="228"/>
      <c r="EU438" s="228"/>
      <c r="EV438" s="228"/>
      <c r="EW438" s="228"/>
      <c r="EX438" s="228"/>
      <c r="EY438" s="228"/>
      <c r="EZ438" s="228"/>
      <c r="FA438" s="228"/>
      <c r="FB438" s="228"/>
      <c r="FC438" s="228"/>
      <c r="FD438" s="228"/>
      <c r="FE438" s="228"/>
      <c r="FF438" s="228"/>
      <c r="FG438" s="228"/>
      <c r="FH438" s="228"/>
      <c r="FI438" s="228"/>
      <c r="FJ438" s="228"/>
      <c r="FK438" s="228"/>
      <c r="FL438" s="228"/>
      <c r="FM438" s="228"/>
      <c r="FN438" s="228"/>
      <c r="FO438" s="228"/>
      <c r="FP438" s="228"/>
      <c r="FQ438" s="228"/>
      <c r="FR438" s="228"/>
      <c r="FS438" s="228"/>
      <c r="FT438" s="228"/>
      <c r="FU438" s="228"/>
      <c r="FV438" s="228"/>
      <c r="FW438" s="228"/>
      <c r="FX438" s="228"/>
      <c r="FY438" s="228"/>
      <c r="FZ438" s="228"/>
      <c r="GA438" s="228"/>
      <c r="GB438" s="228"/>
      <c r="GC438" s="228"/>
      <c r="GD438" s="228"/>
      <c r="GE438" s="228"/>
      <c r="GF438" s="228"/>
      <c r="GG438" s="228"/>
      <c r="GH438" s="228"/>
      <c r="GI438" s="228"/>
      <c r="GJ438" s="228"/>
      <c r="GK438" s="228"/>
      <c r="GL438" s="228"/>
      <c r="GM438" s="228"/>
      <c r="GN438" s="228"/>
      <c r="GO438" s="228"/>
      <c r="GP438" s="228"/>
      <c r="GQ438" s="228"/>
      <c r="GR438" s="228"/>
      <c r="GS438" s="228"/>
      <c r="GT438" s="228"/>
      <c r="GU438" s="228"/>
      <c r="GV438" s="228"/>
      <c r="GW438" s="228"/>
      <c r="GX438" s="228"/>
      <c r="GY438" s="228"/>
      <c r="GZ438" s="228"/>
      <c r="HA438" s="228"/>
      <c r="HB438" s="228"/>
      <c r="HC438" s="228"/>
      <c r="HD438" s="228"/>
      <c r="HE438" s="228"/>
      <c r="HF438" s="228"/>
      <c r="HG438" s="228"/>
      <c r="HH438" s="228"/>
      <c r="HI438" s="228"/>
      <c r="HJ438" s="228"/>
      <c r="HK438" s="228"/>
      <c r="HL438" s="228"/>
      <c r="HM438" s="228"/>
      <c r="HN438" s="228"/>
      <c r="HO438" s="228"/>
      <c r="HP438" s="228"/>
      <c r="HQ438" s="228"/>
      <c r="HR438" s="228"/>
      <c r="HS438" s="228"/>
      <c r="HT438" s="228"/>
      <c r="HU438" s="228"/>
      <c r="HV438" s="228"/>
      <c r="HW438" s="228"/>
      <c r="HX438" s="228"/>
      <c r="HY438" s="228"/>
      <c r="HZ438" s="228"/>
      <c r="IA438" s="228"/>
      <c r="IB438" s="228"/>
      <c r="IC438" s="228"/>
      <c r="ID438" s="228"/>
      <c r="IE438" s="228"/>
      <c r="IF438" s="228"/>
      <c r="IG438" s="228"/>
      <c r="IH438" s="228"/>
      <c r="II438" s="228"/>
      <c r="IJ438" s="228"/>
      <c r="IK438" s="228"/>
      <c r="IL438" s="228"/>
      <c r="IM438" s="228"/>
      <c r="IN438" s="228"/>
      <c r="IO438" s="228"/>
      <c r="IP438" s="228"/>
      <c r="IQ438" s="228"/>
      <c r="IR438" s="228"/>
      <c r="IS438" s="228"/>
      <c r="IT438" s="228"/>
      <c r="IU438" s="228"/>
      <c r="IV438" s="228"/>
      <c r="IW438" s="228"/>
      <c r="IX438" s="228"/>
      <c r="IY438" s="228"/>
      <c r="IZ438" s="228"/>
      <c r="JA438" s="228"/>
      <c r="JB438" s="228"/>
      <c r="JC438" s="228"/>
      <c r="JD438" s="228"/>
      <c r="JE438" s="228"/>
      <c r="JF438" s="228"/>
      <c r="JG438" s="228"/>
      <c r="JH438" s="228"/>
      <c r="JI438" s="228"/>
      <c r="JJ438" s="228"/>
      <c r="JK438" s="228"/>
      <c r="JL438" s="228"/>
      <c r="JM438" s="228"/>
      <c r="JN438" s="228"/>
      <c r="JO438" s="228"/>
      <c r="JP438" s="228"/>
      <c r="JQ438" s="228"/>
      <c r="JR438" s="228"/>
      <c r="JS438" s="228"/>
      <c r="JT438" s="228"/>
      <c r="JU438" s="228"/>
      <c r="JV438" s="228"/>
      <c r="JW438" s="228"/>
      <c r="JX438" s="228"/>
      <c r="JY438" s="228"/>
      <c r="JZ438" s="228"/>
      <c r="KA438" s="228"/>
      <c r="KB438" s="228"/>
      <c r="KC438" s="228"/>
      <c r="KD438" s="228"/>
      <c r="KE438" s="228"/>
      <c r="KF438" s="228"/>
      <c r="KG438" s="228"/>
      <c r="KH438" s="228"/>
      <c r="KI438" s="228"/>
      <c r="KJ438" s="228"/>
      <c r="KK438" s="228"/>
      <c r="KL438" s="228"/>
      <c r="KM438" s="228"/>
      <c r="KN438" s="228"/>
      <c r="KO438" s="228"/>
      <c r="KP438" s="228"/>
      <c r="KQ438" s="228"/>
      <c r="KR438" s="228"/>
      <c r="KS438" s="228"/>
      <c r="KT438" s="228"/>
      <c r="KU438" s="228"/>
      <c r="KV438" s="228"/>
      <c r="KW438" s="479"/>
    </row>
    <row r="439" spans="1:309" s="226" customFormat="1" ht="21" customHeight="1">
      <c r="A439" s="109"/>
      <c r="B439" s="112">
        <v>433</v>
      </c>
      <c r="C439" s="53"/>
      <c r="D439" s="132" t="str">
        <f t="shared" si="42"/>
        <v/>
      </c>
      <c r="E439" s="132" t="str">
        <f t="shared" si="39"/>
        <v/>
      </c>
      <c r="F439" s="132" t="str">
        <f t="shared" si="40"/>
        <v/>
      </c>
      <c r="G439" s="132" t="str">
        <f t="shared" si="41"/>
        <v/>
      </c>
      <c r="H439" s="213" t="str">
        <f t="shared" si="43"/>
        <v/>
      </c>
      <c r="I439" s="227"/>
      <c r="J439" s="227"/>
      <c r="K439" s="227"/>
      <c r="L439" s="227"/>
      <c r="M439" s="227"/>
      <c r="N439" s="227"/>
      <c r="O439" s="227"/>
      <c r="P439" s="227"/>
      <c r="Q439" s="227"/>
      <c r="R439" s="227"/>
      <c r="S439" s="227"/>
      <c r="T439" s="227"/>
      <c r="U439" s="227"/>
      <c r="V439" s="227"/>
      <c r="W439" s="227"/>
      <c r="X439" s="227"/>
      <c r="Y439" s="227"/>
      <c r="Z439" s="227"/>
      <c r="AA439" s="227"/>
      <c r="AB439" s="227"/>
      <c r="AC439" s="227"/>
      <c r="AD439" s="227"/>
      <c r="AE439" s="227"/>
      <c r="AF439" s="227"/>
      <c r="AG439" s="227"/>
      <c r="AH439" s="227"/>
      <c r="AI439" s="227"/>
      <c r="AJ439" s="227"/>
      <c r="AK439" s="227"/>
      <c r="AL439" s="227"/>
      <c r="AM439" s="227"/>
      <c r="AN439" s="227"/>
      <c r="AO439" s="227"/>
      <c r="AP439" s="227"/>
      <c r="AQ439" s="227"/>
      <c r="AR439" s="227"/>
      <c r="AS439" s="227"/>
      <c r="AT439" s="227"/>
      <c r="AU439" s="227"/>
      <c r="AV439" s="227"/>
      <c r="AW439" s="227"/>
      <c r="AX439" s="227"/>
      <c r="AY439" s="227"/>
      <c r="AZ439" s="227"/>
      <c r="BA439" s="227"/>
      <c r="BB439" s="227"/>
      <c r="BC439" s="227"/>
      <c r="BD439" s="227"/>
      <c r="BE439" s="227"/>
      <c r="BF439" s="227"/>
      <c r="BG439" s="227"/>
      <c r="BH439" s="227"/>
      <c r="BI439" s="227"/>
      <c r="BJ439" s="227"/>
      <c r="BK439" s="227"/>
      <c r="BL439" s="227"/>
      <c r="BM439" s="227"/>
      <c r="BN439" s="227"/>
      <c r="BO439" s="227"/>
      <c r="BP439" s="227"/>
      <c r="BQ439" s="227"/>
      <c r="BR439" s="227"/>
      <c r="BS439" s="227"/>
      <c r="BT439" s="227"/>
      <c r="BU439" s="227"/>
      <c r="BV439" s="227"/>
      <c r="BW439" s="227"/>
      <c r="BX439" s="227"/>
      <c r="BY439" s="227"/>
      <c r="BZ439" s="227"/>
      <c r="CA439" s="227"/>
      <c r="CB439" s="227"/>
      <c r="CC439" s="227"/>
      <c r="CD439" s="227"/>
      <c r="CE439" s="227"/>
      <c r="CF439" s="227"/>
      <c r="CG439" s="227"/>
      <c r="CH439" s="227"/>
      <c r="CI439" s="227"/>
      <c r="CJ439" s="227"/>
      <c r="CK439" s="227"/>
      <c r="CL439" s="227"/>
      <c r="CM439" s="227"/>
      <c r="CN439" s="227"/>
      <c r="CO439" s="227"/>
      <c r="CP439" s="227"/>
      <c r="CQ439" s="227"/>
      <c r="CR439" s="227"/>
      <c r="CS439" s="227"/>
      <c r="CT439" s="227"/>
      <c r="CU439" s="227"/>
      <c r="CV439" s="227"/>
      <c r="CW439" s="227"/>
      <c r="CX439" s="227"/>
      <c r="CY439" s="227"/>
      <c r="CZ439" s="227"/>
      <c r="DA439" s="227"/>
      <c r="DB439" s="227"/>
      <c r="DC439" s="227"/>
      <c r="DD439" s="227"/>
      <c r="DE439" s="227"/>
      <c r="DF439" s="227"/>
      <c r="DG439" s="227"/>
      <c r="DH439" s="227"/>
      <c r="DI439" s="227"/>
      <c r="DJ439" s="227"/>
      <c r="DK439" s="227"/>
      <c r="DL439" s="227"/>
      <c r="DM439" s="227"/>
      <c r="DN439" s="227"/>
      <c r="DO439" s="227"/>
      <c r="DP439" s="227"/>
      <c r="DQ439" s="227"/>
      <c r="DR439" s="227"/>
      <c r="DS439" s="227"/>
      <c r="DT439" s="227"/>
      <c r="DU439" s="227"/>
      <c r="DV439" s="227"/>
      <c r="DW439" s="227"/>
      <c r="DX439" s="227"/>
      <c r="DY439" s="227"/>
      <c r="DZ439" s="227"/>
      <c r="EA439" s="227"/>
      <c r="EB439" s="227"/>
      <c r="EC439" s="227"/>
      <c r="ED439" s="227"/>
      <c r="EE439" s="227"/>
      <c r="EF439" s="227"/>
      <c r="EG439" s="227"/>
      <c r="EH439" s="227"/>
      <c r="EI439" s="227"/>
      <c r="EJ439" s="227"/>
      <c r="EK439" s="227"/>
      <c r="EL439" s="227"/>
      <c r="EM439" s="227"/>
      <c r="EN439" s="227"/>
      <c r="EO439" s="227"/>
      <c r="EP439" s="227"/>
      <c r="EQ439" s="227"/>
      <c r="ER439" s="227"/>
      <c r="ES439" s="227"/>
      <c r="ET439" s="227"/>
      <c r="EU439" s="227"/>
      <c r="EV439" s="227"/>
      <c r="EW439" s="227"/>
      <c r="EX439" s="227"/>
      <c r="EY439" s="227"/>
      <c r="EZ439" s="227"/>
      <c r="FA439" s="227"/>
      <c r="FB439" s="227"/>
      <c r="FC439" s="227"/>
      <c r="FD439" s="227"/>
      <c r="FE439" s="227"/>
      <c r="FF439" s="227"/>
      <c r="FG439" s="227"/>
      <c r="FH439" s="227"/>
      <c r="FI439" s="227"/>
      <c r="FJ439" s="227"/>
      <c r="FK439" s="227"/>
      <c r="FL439" s="227"/>
      <c r="FM439" s="227"/>
      <c r="FN439" s="227"/>
      <c r="FO439" s="227"/>
      <c r="FP439" s="227"/>
      <c r="FQ439" s="227"/>
      <c r="FR439" s="227"/>
      <c r="FS439" s="227"/>
      <c r="FT439" s="227"/>
      <c r="FU439" s="227"/>
      <c r="FV439" s="227"/>
      <c r="FW439" s="227"/>
      <c r="FX439" s="227"/>
      <c r="FY439" s="227"/>
      <c r="FZ439" s="227"/>
      <c r="GA439" s="227"/>
      <c r="GB439" s="227"/>
      <c r="GC439" s="227"/>
      <c r="GD439" s="227"/>
      <c r="GE439" s="227"/>
      <c r="GF439" s="227"/>
      <c r="GG439" s="227"/>
      <c r="GH439" s="227"/>
      <c r="GI439" s="227"/>
      <c r="GJ439" s="227"/>
      <c r="GK439" s="227"/>
      <c r="GL439" s="227"/>
      <c r="GM439" s="227"/>
      <c r="GN439" s="227"/>
      <c r="GO439" s="227"/>
      <c r="GP439" s="227"/>
      <c r="GQ439" s="227"/>
      <c r="GR439" s="227"/>
      <c r="GS439" s="227"/>
      <c r="GT439" s="227"/>
      <c r="GU439" s="227"/>
      <c r="GV439" s="227"/>
      <c r="GW439" s="227"/>
      <c r="GX439" s="227"/>
      <c r="GY439" s="227"/>
      <c r="GZ439" s="227"/>
      <c r="HA439" s="227"/>
      <c r="HB439" s="227"/>
      <c r="HC439" s="227"/>
      <c r="HD439" s="227"/>
      <c r="HE439" s="227"/>
      <c r="HF439" s="227"/>
      <c r="HG439" s="227"/>
      <c r="HH439" s="227"/>
      <c r="HI439" s="227"/>
      <c r="HJ439" s="227"/>
      <c r="HK439" s="227"/>
      <c r="HL439" s="227"/>
      <c r="HM439" s="227"/>
      <c r="HN439" s="227"/>
      <c r="HO439" s="227"/>
      <c r="HP439" s="227"/>
      <c r="HQ439" s="227"/>
      <c r="HR439" s="227"/>
      <c r="HS439" s="227"/>
      <c r="HT439" s="227"/>
      <c r="HU439" s="227"/>
      <c r="HV439" s="227"/>
      <c r="HW439" s="227"/>
      <c r="HX439" s="227"/>
      <c r="HY439" s="227"/>
      <c r="HZ439" s="227"/>
      <c r="IA439" s="227"/>
      <c r="IB439" s="227"/>
      <c r="IC439" s="227"/>
      <c r="ID439" s="227"/>
      <c r="IE439" s="227"/>
      <c r="IF439" s="227"/>
      <c r="IG439" s="227"/>
      <c r="IH439" s="227"/>
      <c r="II439" s="227"/>
      <c r="IJ439" s="227"/>
      <c r="IK439" s="227"/>
      <c r="IL439" s="227"/>
      <c r="IM439" s="227"/>
      <c r="IN439" s="227"/>
      <c r="IO439" s="227"/>
      <c r="IP439" s="227"/>
      <c r="IQ439" s="227"/>
      <c r="IR439" s="227"/>
      <c r="IS439" s="227"/>
      <c r="IT439" s="227"/>
      <c r="IU439" s="227"/>
      <c r="IV439" s="227"/>
      <c r="IW439" s="227"/>
      <c r="IX439" s="227"/>
      <c r="IY439" s="227"/>
      <c r="IZ439" s="227"/>
      <c r="JA439" s="227"/>
      <c r="JB439" s="227"/>
      <c r="JC439" s="227"/>
      <c r="JD439" s="227"/>
      <c r="JE439" s="227"/>
      <c r="JF439" s="227"/>
      <c r="JG439" s="227"/>
      <c r="JH439" s="227"/>
      <c r="JI439" s="227"/>
      <c r="JJ439" s="227"/>
      <c r="JK439" s="227"/>
      <c r="JL439" s="227"/>
      <c r="JM439" s="227"/>
      <c r="JN439" s="227"/>
      <c r="JO439" s="227"/>
      <c r="JP439" s="227"/>
      <c r="JQ439" s="227"/>
      <c r="JR439" s="227"/>
      <c r="JS439" s="227"/>
      <c r="JT439" s="227"/>
      <c r="JU439" s="227"/>
      <c r="JV439" s="227"/>
      <c r="JW439" s="227"/>
      <c r="JX439" s="227"/>
      <c r="JY439" s="227"/>
      <c r="JZ439" s="227"/>
      <c r="KA439" s="227"/>
      <c r="KB439" s="227"/>
      <c r="KC439" s="227"/>
      <c r="KD439" s="227"/>
      <c r="KE439" s="227"/>
      <c r="KF439" s="227"/>
      <c r="KG439" s="227"/>
      <c r="KH439" s="227"/>
      <c r="KI439" s="227"/>
      <c r="KJ439" s="227"/>
      <c r="KK439" s="227"/>
      <c r="KL439" s="227"/>
      <c r="KM439" s="227"/>
      <c r="KN439" s="227"/>
      <c r="KO439" s="227"/>
      <c r="KP439" s="227"/>
      <c r="KQ439" s="227"/>
      <c r="KR439" s="227"/>
      <c r="KS439" s="227"/>
      <c r="KT439" s="227"/>
      <c r="KU439" s="227"/>
      <c r="KV439" s="227"/>
      <c r="KW439" s="479"/>
    </row>
    <row r="440" spans="1:309" s="226" customFormat="1" ht="21" customHeight="1" thickBot="1">
      <c r="A440" s="109"/>
      <c r="B440" s="112">
        <v>434</v>
      </c>
      <c r="C440" s="116"/>
      <c r="D440" s="136" t="str">
        <f t="shared" si="42"/>
        <v/>
      </c>
      <c r="E440" s="138" t="str">
        <f t="shared" si="39"/>
        <v/>
      </c>
      <c r="F440" s="138" t="str">
        <f t="shared" si="40"/>
        <v/>
      </c>
      <c r="G440" s="138" t="str">
        <f t="shared" si="41"/>
        <v/>
      </c>
      <c r="H440" s="138" t="str">
        <f t="shared" si="43"/>
        <v/>
      </c>
      <c r="I440" s="228"/>
      <c r="J440" s="228"/>
      <c r="K440" s="228"/>
      <c r="L440" s="228"/>
      <c r="M440" s="228"/>
      <c r="N440" s="228"/>
      <c r="O440" s="228"/>
      <c r="P440" s="228"/>
      <c r="Q440" s="228"/>
      <c r="R440" s="228"/>
      <c r="S440" s="228"/>
      <c r="T440" s="228"/>
      <c r="U440" s="228"/>
      <c r="V440" s="228"/>
      <c r="W440" s="228"/>
      <c r="X440" s="228"/>
      <c r="Y440" s="228"/>
      <c r="Z440" s="228"/>
      <c r="AA440" s="228"/>
      <c r="AB440" s="228"/>
      <c r="AC440" s="228"/>
      <c r="AD440" s="228"/>
      <c r="AE440" s="228"/>
      <c r="AF440" s="228"/>
      <c r="AG440" s="228"/>
      <c r="AH440" s="228"/>
      <c r="AI440" s="228"/>
      <c r="AJ440" s="228"/>
      <c r="AK440" s="228"/>
      <c r="AL440" s="228"/>
      <c r="AM440" s="228"/>
      <c r="AN440" s="228"/>
      <c r="AO440" s="228"/>
      <c r="AP440" s="228"/>
      <c r="AQ440" s="228"/>
      <c r="AR440" s="228"/>
      <c r="AS440" s="228"/>
      <c r="AT440" s="228"/>
      <c r="AU440" s="228"/>
      <c r="AV440" s="228"/>
      <c r="AW440" s="228"/>
      <c r="AX440" s="228"/>
      <c r="AY440" s="228"/>
      <c r="AZ440" s="228"/>
      <c r="BA440" s="228"/>
      <c r="BB440" s="228"/>
      <c r="BC440" s="228"/>
      <c r="BD440" s="228"/>
      <c r="BE440" s="228"/>
      <c r="BF440" s="228"/>
      <c r="BG440" s="228"/>
      <c r="BH440" s="228"/>
      <c r="BI440" s="228"/>
      <c r="BJ440" s="228"/>
      <c r="BK440" s="228"/>
      <c r="BL440" s="228"/>
      <c r="BM440" s="228"/>
      <c r="BN440" s="228"/>
      <c r="BO440" s="228"/>
      <c r="BP440" s="228"/>
      <c r="BQ440" s="228"/>
      <c r="BR440" s="228"/>
      <c r="BS440" s="228"/>
      <c r="BT440" s="228"/>
      <c r="BU440" s="228"/>
      <c r="BV440" s="228"/>
      <c r="BW440" s="228"/>
      <c r="BX440" s="228"/>
      <c r="BY440" s="228"/>
      <c r="BZ440" s="228"/>
      <c r="CA440" s="228"/>
      <c r="CB440" s="228"/>
      <c r="CC440" s="228"/>
      <c r="CD440" s="228"/>
      <c r="CE440" s="228"/>
      <c r="CF440" s="228"/>
      <c r="CG440" s="228"/>
      <c r="CH440" s="228"/>
      <c r="CI440" s="228"/>
      <c r="CJ440" s="228"/>
      <c r="CK440" s="228"/>
      <c r="CL440" s="228"/>
      <c r="CM440" s="228"/>
      <c r="CN440" s="228"/>
      <c r="CO440" s="228"/>
      <c r="CP440" s="228"/>
      <c r="CQ440" s="228"/>
      <c r="CR440" s="228"/>
      <c r="CS440" s="228"/>
      <c r="CT440" s="228"/>
      <c r="CU440" s="228"/>
      <c r="CV440" s="228"/>
      <c r="CW440" s="228"/>
      <c r="CX440" s="228"/>
      <c r="CY440" s="228"/>
      <c r="CZ440" s="228"/>
      <c r="DA440" s="228"/>
      <c r="DB440" s="228"/>
      <c r="DC440" s="228"/>
      <c r="DD440" s="228"/>
      <c r="DE440" s="228"/>
      <c r="DF440" s="228"/>
      <c r="DG440" s="228"/>
      <c r="DH440" s="228"/>
      <c r="DI440" s="228"/>
      <c r="DJ440" s="228"/>
      <c r="DK440" s="228"/>
      <c r="DL440" s="228"/>
      <c r="DM440" s="228"/>
      <c r="DN440" s="228"/>
      <c r="DO440" s="228"/>
      <c r="DP440" s="228"/>
      <c r="DQ440" s="228"/>
      <c r="DR440" s="228"/>
      <c r="DS440" s="228"/>
      <c r="DT440" s="228"/>
      <c r="DU440" s="228"/>
      <c r="DV440" s="228"/>
      <c r="DW440" s="228"/>
      <c r="DX440" s="228"/>
      <c r="DY440" s="228"/>
      <c r="DZ440" s="228"/>
      <c r="EA440" s="228"/>
      <c r="EB440" s="228"/>
      <c r="EC440" s="228"/>
      <c r="ED440" s="228"/>
      <c r="EE440" s="228"/>
      <c r="EF440" s="228"/>
      <c r="EG440" s="228"/>
      <c r="EH440" s="228"/>
      <c r="EI440" s="228"/>
      <c r="EJ440" s="228"/>
      <c r="EK440" s="228"/>
      <c r="EL440" s="228"/>
      <c r="EM440" s="228"/>
      <c r="EN440" s="228"/>
      <c r="EO440" s="228"/>
      <c r="EP440" s="228"/>
      <c r="EQ440" s="228"/>
      <c r="ER440" s="228"/>
      <c r="ES440" s="228"/>
      <c r="ET440" s="228"/>
      <c r="EU440" s="228"/>
      <c r="EV440" s="228"/>
      <c r="EW440" s="228"/>
      <c r="EX440" s="228"/>
      <c r="EY440" s="228"/>
      <c r="EZ440" s="228"/>
      <c r="FA440" s="228"/>
      <c r="FB440" s="228"/>
      <c r="FC440" s="228"/>
      <c r="FD440" s="228"/>
      <c r="FE440" s="228"/>
      <c r="FF440" s="228"/>
      <c r="FG440" s="228"/>
      <c r="FH440" s="228"/>
      <c r="FI440" s="228"/>
      <c r="FJ440" s="228"/>
      <c r="FK440" s="228"/>
      <c r="FL440" s="228"/>
      <c r="FM440" s="228"/>
      <c r="FN440" s="228"/>
      <c r="FO440" s="228"/>
      <c r="FP440" s="228"/>
      <c r="FQ440" s="228"/>
      <c r="FR440" s="228"/>
      <c r="FS440" s="228"/>
      <c r="FT440" s="228"/>
      <c r="FU440" s="228"/>
      <c r="FV440" s="228"/>
      <c r="FW440" s="228"/>
      <c r="FX440" s="228"/>
      <c r="FY440" s="228"/>
      <c r="FZ440" s="228"/>
      <c r="GA440" s="228"/>
      <c r="GB440" s="228"/>
      <c r="GC440" s="228"/>
      <c r="GD440" s="228"/>
      <c r="GE440" s="228"/>
      <c r="GF440" s="228"/>
      <c r="GG440" s="228"/>
      <c r="GH440" s="228"/>
      <c r="GI440" s="228"/>
      <c r="GJ440" s="228"/>
      <c r="GK440" s="228"/>
      <c r="GL440" s="228"/>
      <c r="GM440" s="228"/>
      <c r="GN440" s="228"/>
      <c r="GO440" s="228"/>
      <c r="GP440" s="228"/>
      <c r="GQ440" s="228"/>
      <c r="GR440" s="228"/>
      <c r="GS440" s="228"/>
      <c r="GT440" s="228"/>
      <c r="GU440" s="228"/>
      <c r="GV440" s="228"/>
      <c r="GW440" s="228"/>
      <c r="GX440" s="228"/>
      <c r="GY440" s="228"/>
      <c r="GZ440" s="228"/>
      <c r="HA440" s="228"/>
      <c r="HB440" s="228"/>
      <c r="HC440" s="228"/>
      <c r="HD440" s="228"/>
      <c r="HE440" s="228"/>
      <c r="HF440" s="228"/>
      <c r="HG440" s="228"/>
      <c r="HH440" s="228"/>
      <c r="HI440" s="228"/>
      <c r="HJ440" s="228"/>
      <c r="HK440" s="228"/>
      <c r="HL440" s="228"/>
      <c r="HM440" s="228"/>
      <c r="HN440" s="228"/>
      <c r="HO440" s="228"/>
      <c r="HP440" s="228"/>
      <c r="HQ440" s="228"/>
      <c r="HR440" s="228"/>
      <c r="HS440" s="228"/>
      <c r="HT440" s="228"/>
      <c r="HU440" s="228"/>
      <c r="HV440" s="228"/>
      <c r="HW440" s="228"/>
      <c r="HX440" s="228"/>
      <c r="HY440" s="228"/>
      <c r="HZ440" s="228"/>
      <c r="IA440" s="228"/>
      <c r="IB440" s="228"/>
      <c r="IC440" s="228"/>
      <c r="ID440" s="228"/>
      <c r="IE440" s="228"/>
      <c r="IF440" s="228"/>
      <c r="IG440" s="228"/>
      <c r="IH440" s="228"/>
      <c r="II440" s="228"/>
      <c r="IJ440" s="228"/>
      <c r="IK440" s="228"/>
      <c r="IL440" s="228"/>
      <c r="IM440" s="228"/>
      <c r="IN440" s="228"/>
      <c r="IO440" s="228"/>
      <c r="IP440" s="228"/>
      <c r="IQ440" s="228"/>
      <c r="IR440" s="228"/>
      <c r="IS440" s="228"/>
      <c r="IT440" s="228"/>
      <c r="IU440" s="228"/>
      <c r="IV440" s="228"/>
      <c r="IW440" s="228"/>
      <c r="IX440" s="228"/>
      <c r="IY440" s="228"/>
      <c r="IZ440" s="228"/>
      <c r="JA440" s="228"/>
      <c r="JB440" s="228"/>
      <c r="JC440" s="228"/>
      <c r="JD440" s="228"/>
      <c r="JE440" s="228"/>
      <c r="JF440" s="228"/>
      <c r="JG440" s="228"/>
      <c r="JH440" s="228"/>
      <c r="JI440" s="228"/>
      <c r="JJ440" s="228"/>
      <c r="JK440" s="228"/>
      <c r="JL440" s="228"/>
      <c r="JM440" s="228"/>
      <c r="JN440" s="228"/>
      <c r="JO440" s="228"/>
      <c r="JP440" s="228"/>
      <c r="JQ440" s="228"/>
      <c r="JR440" s="228"/>
      <c r="JS440" s="228"/>
      <c r="JT440" s="228"/>
      <c r="JU440" s="228"/>
      <c r="JV440" s="228"/>
      <c r="JW440" s="228"/>
      <c r="JX440" s="228"/>
      <c r="JY440" s="228"/>
      <c r="JZ440" s="228"/>
      <c r="KA440" s="228"/>
      <c r="KB440" s="228"/>
      <c r="KC440" s="228"/>
      <c r="KD440" s="228"/>
      <c r="KE440" s="228"/>
      <c r="KF440" s="228"/>
      <c r="KG440" s="228"/>
      <c r="KH440" s="228"/>
      <c r="KI440" s="228"/>
      <c r="KJ440" s="228"/>
      <c r="KK440" s="228"/>
      <c r="KL440" s="228"/>
      <c r="KM440" s="228"/>
      <c r="KN440" s="228"/>
      <c r="KO440" s="228"/>
      <c r="KP440" s="228"/>
      <c r="KQ440" s="228"/>
      <c r="KR440" s="228"/>
      <c r="KS440" s="228"/>
      <c r="KT440" s="228"/>
      <c r="KU440" s="228"/>
      <c r="KV440" s="228"/>
      <c r="KW440" s="479"/>
    </row>
    <row r="441" spans="1:309" s="226" customFormat="1" ht="21" customHeight="1">
      <c r="A441" s="109"/>
      <c r="B441" s="112">
        <v>435</v>
      </c>
      <c r="C441" s="53"/>
      <c r="D441" s="132" t="str">
        <f t="shared" si="42"/>
        <v/>
      </c>
      <c r="E441" s="132" t="str">
        <f t="shared" si="39"/>
        <v/>
      </c>
      <c r="F441" s="132" t="str">
        <f t="shared" si="40"/>
        <v/>
      </c>
      <c r="G441" s="132" t="str">
        <f t="shared" si="41"/>
        <v/>
      </c>
      <c r="H441" s="213" t="str">
        <f t="shared" si="43"/>
        <v/>
      </c>
      <c r="I441" s="227"/>
      <c r="J441" s="227"/>
      <c r="K441" s="227"/>
      <c r="L441" s="227"/>
      <c r="M441" s="227"/>
      <c r="N441" s="227"/>
      <c r="O441" s="227"/>
      <c r="P441" s="227"/>
      <c r="Q441" s="227"/>
      <c r="R441" s="227"/>
      <c r="S441" s="227"/>
      <c r="T441" s="227"/>
      <c r="U441" s="227"/>
      <c r="V441" s="227"/>
      <c r="W441" s="227"/>
      <c r="X441" s="227"/>
      <c r="Y441" s="227"/>
      <c r="Z441" s="227"/>
      <c r="AA441" s="227"/>
      <c r="AB441" s="227"/>
      <c r="AC441" s="227"/>
      <c r="AD441" s="227"/>
      <c r="AE441" s="227"/>
      <c r="AF441" s="227"/>
      <c r="AG441" s="227"/>
      <c r="AH441" s="227"/>
      <c r="AI441" s="227"/>
      <c r="AJ441" s="227"/>
      <c r="AK441" s="227"/>
      <c r="AL441" s="227"/>
      <c r="AM441" s="227"/>
      <c r="AN441" s="227"/>
      <c r="AO441" s="227"/>
      <c r="AP441" s="227"/>
      <c r="AQ441" s="227"/>
      <c r="AR441" s="227"/>
      <c r="AS441" s="227"/>
      <c r="AT441" s="227"/>
      <c r="AU441" s="227"/>
      <c r="AV441" s="227"/>
      <c r="AW441" s="227"/>
      <c r="AX441" s="227"/>
      <c r="AY441" s="227"/>
      <c r="AZ441" s="227"/>
      <c r="BA441" s="227"/>
      <c r="BB441" s="227"/>
      <c r="BC441" s="227"/>
      <c r="BD441" s="227"/>
      <c r="BE441" s="227"/>
      <c r="BF441" s="227"/>
      <c r="BG441" s="227"/>
      <c r="BH441" s="227"/>
      <c r="BI441" s="227"/>
      <c r="BJ441" s="227"/>
      <c r="BK441" s="227"/>
      <c r="BL441" s="227"/>
      <c r="BM441" s="227"/>
      <c r="BN441" s="227"/>
      <c r="BO441" s="227"/>
      <c r="BP441" s="227"/>
      <c r="BQ441" s="227"/>
      <c r="BR441" s="227"/>
      <c r="BS441" s="227"/>
      <c r="BT441" s="227"/>
      <c r="BU441" s="227"/>
      <c r="BV441" s="227"/>
      <c r="BW441" s="227"/>
      <c r="BX441" s="227"/>
      <c r="BY441" s="227"/>
      <c r="BZ441" s="227"/>
      <c r="CA441" s="227"/>
      <c r="CB441" s="227"/>
      <c r="CC441" s="227"/>
      <c r="CD441" s="227"/>
      <c r="CE441" s="227"/>
      <c r="CF441" s="227"/>
      <c r="CG441" s="227"/>
      <c r="CH441" s="227"/>
      <c r="CI441" s="227"/>
      <c r="CJ441" s="227"/>
      <c r="CK441" s="227"/>
      <c r="CL441" s="227"/>
      <c r="CM441" s="227"/>
      <c r="CN441" s="227"/>
      <c r="CO441" s="227"/>
      <c r="CP441" s="227"/>
      <c r="CQ441" s="227"/>
      <c r="CR441" s="227"/>
      <c r="CS441" s="227"/>
      <c r="CT441" s="227"/>
      <c r="CU441" s="227"/>
      <c r="CV441" s="227"/>
      <c r="CW441" s="227"/>
      <c r="CX441" s="227"/>
      <c r="CY441" s="227"/>
      <c r="CZ441" s="227"/>
      <c r="DA441" s="227"/>
      <c r="DB441" s="227"/>
      <c r="DC441" s="227"/>
      <c r="DD441" s="227"/>
      <c r="DE441" s="227"/>
      <c r="DF441" s="227"/>
      <c r="DG441" s="227"/>
      <c r="DH441" s="227"/>
      <c r="DI441" s="227"/>
      <c r="DJ441" s="227"/>
      <c r="DK441" s="227"/>
      <c r="DL441" s="227"/>
      <c r="DM441" s="227"/>
      <c r="DN441" s="227"/>
      <c r="DO441" s="227"/>
      <c r="DP441" s="227"/>
      <c r="DQ441" s="227"/>
      <c r="DR441" s="227"/>
      <c r="DS441" s="227"/>
      <c r="DT441" s="227"/>
      <c r="DU441" s="227"/>
      <c r="DV441" s="227"/>
      <c r="DW441" s="227"/>
      <c r="DX441" s="227"/>
      <c r="DY441" s="227"/>
      <c r="DZ441" s="227"/>
      <c r="EA441" s="227"/>
      <c r="EB441" s="227"/>
      <c r="EC441" s="227"/>
      <c r="ED441" s="227"/>
      <c r="EE441" s="227"/>
      <c r="EF441" s="227"/>
      <c r="EG441" s="227"/>
      <c r="EH441" s="227"/>
      <c r="EI441" s="227"/>
      <c r="EJ441" s="227"/>
      <c r="EK441" s="227"/>
      <c r="EL441" s="227"/>
      <c r="EM441" s="227"/>
      <c r="EN441" s="227"/>
      <c r="EO441" s="227"/>
      <c r="EP441" s="227"/>
      <c r="EQ441" s="227"/>
      <c r="ER441" s="227"/>
      <c r="ES441" s="227"/>
      <c r="ET441" s="227"/>
      <c r="EU441" s="227"/>
      <c r="EV441" s="227"/>
      <c r="EW441" s="227"/>
      <c r="EX441" s="227"/>
      <c r="EY441" s="227"/>
      <c r="EZ441" s="227"/>
      <c r="FA441" s="227"/>
      <c r="FB441" s="227"/>
      <c r="FC441" s="227"/>
      <c r="FD441" s="227"/>
      <c r="FE441" s="227"/>
      <c r="FF441" s="227"/>
      <c r="FG441" s="227"/>
      <c r="FH441" s="227"/>
      <c r="FI441" s="227"/>
      <c r="FJ441" s="227"/>
      <c r="FK441" s="227"/>
      <c r="FL441" s="227"/>
      <c r="FM441" s="227"/>
      <c r="FN441" s="227"/>
      <c r="FO441" s="227"/>
      <c r="FP441" s="227"/>
      <c r="FQ441" s="227"/>
      <c r="FR441" s="227"/>
      <c r="FS441" s="227"/>
      <c r="FT441" s="227"/>
      <c r="FU441" s="227"/>
      <c r="FV441" s="227"/>
      <c r="FW441" s="227"/>
      <c r="FX441" s="227"/>
      <c r="FY441" s="227"/>
      <c r="FZ441" s="227"/>
      <c r="GA441" s="227"/>
      <c r="GB441" s="227"/>
      <c r="GC441" s="227"/>
      <c r="GD441" s="227"/>
      <c r="GE441" s="227"/>
      <c r="GF441" s="227"/>
      <c r="GG441" s="227"/>
      <c r="GH441" s="227"/>
      <c r="GI441" s="227"/>
      <c r="GJ441" s="227"/>
      <c r="GK441" s="227"/>
      <c r="GL441" s="227"/>
      <c r="GM441" s="227"/>
      <c r="GN441" s="227"/>
      <c r="GO441" s="227"/>
      <c r="GP441" s="227"/>
      <c r="GQ441" s="227"/>
      <c r="GR441" s="227"/>
      <c r="GS441" s="227"/>
      <c r="GT441" s="227"/>
      <c r="GU441" s="227"/>
      <c r="GV441" s="227"/>
      <c r="GW441" s="227"/>
      <c r="GX441" s="227"/>
      <c r="GY441" s="227"/>
      <c r="GZ441" s="227"/>
      <c r="HA441" s="227"/>
      <c r="HB441" s="227"/>
      <c r="HC441" s="227"/>
      <c r="HD441" s="227"/>
      <c r="HE441" s="227"/>
      <c r="HF441" s="227"/>
      <c r="HG441" s="227"/>
      <c r="HH441" s="227"/>
      <c r="HI441" s="227"/>
      <c r="HJ441" s="227"/>
      <c r="HK441" s="227"/>
      <c r="HL441" s="227"/>
      <c r="HM441" s="227"/>
      <c r="HN441" s="227"/>
      <c r="HO441" s="227"/>
      <c r="HP441" s="227"/>
      <c r="HQ441" s="227"/>
      <c r="HR441" s="227"/>
      <c r="HS441" s="227"/>
      <c r="HT441" s="227"/>
      <c r="HU441" s="227"/>
      <c r="HV441" s="227"/>
      <c r="HW441" s="227"/>
      <c r="HX441" s="227"/>
      <c r="HY441" s="227"/>
      <c r="HZ441" s="227"/>
      <c r="IA441" s="227"/>
      <c r="IB441" s="227"/>
      <c r="IC441" s="227"/>
      <c r="ID441" s="227"/>
      <c r="IE441" s="227"/>
      <c r="IF441" s="227"/>
      <c r="IG441" s="227"/>
      <c r="IH441" s="227"/>
      <c r="II441" s="227"/>
      <c r="IJ441" s="227"/>
      <c r="IK441" s="227"/>
      <c r="IL441" s="227"/>
      <c r="IM441" s="227"/>
      <c r="IN441" s="227"/>
      <c r="IO441" s="227"/>
      <c r="IP441" s="227"/>
      <c r="IQ441" s="227"/>
      <c r="IR441" s="227"/>
      <c r="IS441" s="227"/>
      <c r="IT441" s="227"/>
      <c r="IU441" s="227"/>
      <c r="IV441" s="227"/>
      <c r="IW441" s="227"/>
      <c r="IX441" s="227"/>
      <c r="IY441" s="227"/>
      <c r="IZ441" s="227"/>
      <c r="JA441" s="227"/>
      <c r="JB441" s="227"/>
      <c r="JC441" s="227"/>
      <c r="JD441" s="227"/>
      <c r="JE441" s="227"/>
      <c r="JF441" s="227"/>
      <c r="JG441" s="227"/>
      <c r="JH441" s="227"/>
      <c r="JI441" s="227"/>
      <c r="JJ441" s="227"/>
      <c r="JK441" s="227"/>
      <c r="JL441" s="227"/>
      <c r="JM441" s="227"/>
      <c r="JN441" s="227"/>
      <c r="JO441" s="227"/>
      <c r="JP441" s="227"/>
      <c r="JQ441" s="227"/>
      <c r="JR441" s="227"/>
      <c r="JS441" s="227"/>
      <c r="JT441" s="227"/>
      <c r="JU441" s="227"/>
      <c r="JV441" s="227"/>
      <c r="JW441" s="227"/>
      <c r="JX441" s="227"/>
      <c r="JY441" s="227"/>
      <c r="JZ441" s="227"/>
      <c r="KA441" s="227"/>
      <c r="KB441" s="227"/>
      <c r="KC441" s="227"/>
      <c r="KD441" s="227"/>
      <c r="KE441" s="227"/>
      <c r="KF441" s="227"/>
      <c r="KG441" s="227"/>
      <c r="KH441" s="227"/>
      <c r="KI441" s="227"/>
      <c r="KJ441" s="227"/>
      <c r="KK441" s="227"/>
      <c r="KL441" s="227"/>
      <c r="KM441" s="227"/>
      <c r="KN441" s="227"/>
      <c r="KO441" s="227"/>
      <c r="KP441" s="227"/>
      <c r="KQ441" s="227"/>
      <c r="KR441" s="227"/>
      <c r="KS441" s="227"/>
      <c r="KT441" s="227"/>
      <c r="KU441" s="227"/>
      <c r="KV441" s="227"/>
      <c r="KW441" s="479"/>
    </row>
    <row r="442" spans="1:309" s="226" customFormat="1" ht="21" customHeight="1" thickBot="1">
      <c r="A442" s="109"/>
      <c r="B442" s="112">
        <v>436</v>
      </c>
      <c r="C442" s="116"/>
      <c r="D442" s="136" t="str">
        <f t="shared" si="42"/>
        <v/>
      </c>
      <c r="E442" s="138" t="str">
        <f t="shared" si="39"/>
        <v/>
      </c>
      <c r="F442" s="138" t="str">
        <f t="shared" si="40"/>
        <v/>
      </c>
      <c r="G442" s="138" t="str">
        <f t="shared" si="41"/>
        <v/>
      </c>
      <c r="H442" s="138" t="str">
        <f t="shared" si="43"/>
        <v/>
      </c>
      <c r="I442" s="228"/>
      <c r="J442" s="228"/>
      <c r="K442" s="228"/>
      <c r="L442" s="228"/>
      <c r="M442" s="228"/>
      <c r="N442" s="228"/>
      <c r="O442" s="228"/>
      <c r="P442" s="228"/>
      <c r="Q442" s="228"/>
      <c r="R442" s="228"/>
      <c r="S442" s="228"/>
      <c r="T442" s="228"/>
      <c r="U442" s="228"/>
      <c r="V442" s="228"/>
      <c r="W442" s="228"/>
      <c r="X442" s="228"/>
      <c r="Y442" s="228"/>
      <c r="Z442" s="228"/>
      <c r="AA442" s="228"/>
      <c r="AB442" s="228"/>
      <c r="AC442" s="228"/>
      <c r="AD442" s="228"/>
      <c r="AE442" s="228"/>
      <c r="AF442" s="228"/>
      <c r="AG442" s="228"/>
      <c r="AH442" s="228"/>
      <c r="AI442" s="228"/>
      <c r="AJ442" s="228"/>
      <c r="AK442" s="228"/>
      <c r="AL442" s="228"/>
      <c r="AM442" s="228"/>
      <c r="AN442" s="228"/>
      <c r="AO442" s="228"/>
      <c r="AP442" s="228"/>
      <c r="AQ442" s="228"/>
      <c r="AR442" s="228"/>
      <c r="AS442" s="228"/>
      <c r="AT442" s="228"/>
      <c r="AU442" s="228"/>
      <c r="AV442" s="228"/>
      <c r="AW442" s="228"/>
      <c r="AX442" s="228"/>
      <c r="AY442" s="228"/>
      <c r="AZ442" s="228"/>
      <c r="BA442" s="228"/>
      <c r="BB442" s="228"/>
      <c r="BC442" s="228"/>
      <c r="BD442" s="228"/>
      <c r="BE442" s="228"/>
      <c r="BF442" s="228"/>
      <c r="BG442" s="228"/>
      <c r="BH442" s="228"/>
      <c r="BI442" s="228"/>
      <c r="BJ442" s="228"/>
      <c r="BK442" s="228"/>
      <c r="BL442" s="228"/>
      <c r="BM442" s="228"/>
      <c r="BN442" s="228"/>
      <c r="BO442" s="228"/>
      <c r="BP442" s="228"/>
      <c r="BQ442" s="228"/>
      <c r="BR442" s="228"/>
      <c r="BS442" s="228"/>
      <c r="BT442" s="228"/>
      <c r="BU442" s="228"/>
      <c r="BV442" s="228"/>
      <c r="BW442" s="228"/>
      <c r="BX442" s="228"/>
      <c r="BY442" s="228"/>
      <c r="BZ442" s="228"/>
      <c r="CA442" s="228"/>
      <c r="CB442" s="228"/>
      <c r="CC442" s="228"/>
      <c r="CD442" s="228"/>
      <c r="CE442" s="228"/>
      <c r="CF442" s="228"/>
      <c r="CG442" s="228"/>
      <c r="CH442" s="228"/>
      <c r="CI442" s="228"/>
      <c r="CJ442" s="228"/>
      <c r="CK442" s="228"/>
      <c r="CL442" s="228"/>
      <c r="CM442" s="228"/>
      <c r="CN442" s="228"/>
      <c r="CO442" s="228"/>
      <c r="CP442" s="228"/>
      <c r="CQ442" s="228"/>
      <c r="CR442" s="228"/>
      <c r="CS442" s="228"/>
      <c r="CT442" s="228"/>
      <c r="CU442" s="228"/>
      <c r="CV442" s="228"/>
      <c r="CW442" s="228"/>
      <c r="CX442" s="228"/>
      <c r="CY442" s="228"/>
      <c r="CZ442" s="228"/>
      <c r="DA442" s="228"/>
      <c r="DB442" s="228"/>
      <c r="DC442" s="228"/>
      <c r="DD442" s="228"/>
      <c r="DE442" s="228"/>
      <c r="DF442" s="228"/>
      <c r="DG442" s="228"/>
      <c r="DH442" s="228"/>
      <c r="DI442" s="228"/>
      <c r="DJ442" s="228"/>
      <c r="DK442" s="228"/>
      <c r="DL442" s="228"/>
      <c r="DM442" s="228"/>
      <c r="DN442" s="228"/>
      <c r="DO442" s="228"/>
      <c r="DP442" s="228"/>
      <c r="DQ442" s="228"/>
      <c r="DR442" s="228"/>
      <c r="DS442" s="228"/>
      <c r="DT442" s="228"/>
      <c r="DU442" s="228"/>
      <c r="DV442" s="228"/>
      <c r="DW442" s="228"/>
      <c r="DX442" s="228"/>
      <c r="DY442" s="228"/>
      <c r="DZ442" s="228"/>
      <c r="EA442" s="228"/>
      <c r="EB442" s="228"/>
      <c r="EC442" s="228"/>
      <c r="ED442" s="228"/>
      <c r="EE442" s="228"/>
      <c r="EF442" s="228"/>
      <c r="EG442" s="228"/>
      <c r="EH442" s="228"/>
      <c r="EI442" s="228"/>
      <c r="EJ442" s="228"/>
      <c r="EK442" s="228"/>
      <c r="EL442" s="228"/>
      <c r="EM442" s="228"/>
      <c r="EN442" s="228"/>
      <c r="EO442" s="228"/>
      <c r="EP442" s="228"/>
      <c r="EQ442" s="228"/>
      <c r="ER442" s="228"/>
      <c r="ES442" s="228"/>
      <c r="ET442" s="228"/>
      <c r="EU442" s="228"/>
      <c r="EV442" s="228"/>
      <c r="EW442" s="228"/>
      <c r="EX442" s="228"/>
      <c r="EY442" s="228"/>
      <c r="EZ442" s="228"/>
      <c r="FA442" s="228"/>
      <c r="FB442" s="228"/>
      <c r="FC442" s="228"/>
      <c r="FD442" s="228"/>
      <c r="FE442" s="228"/>
      <c r="FF442" s="228"/>
      <c r="FG442" s="228"/>
      <c r="FH442" s="228"/>
      <c r="FI442" s="228"/>
      <c r="FJ442" s="228"/>
      <c r="FK442" s="228"/>
      <c r="FL442" s="228"/>
      <c r="FM442" s="228"/>
      <c r="FN442" s="228"/>
      <c r="FO442" s="228"/>
      <c r="FP442" s="228"/>
      <c r="FQ442" s="228"/>
      <c r="FR442" s="228"/>
      <c r="FS442" s="228"/>
      <c r="FT442" s="228"/>
      <c r="FU442" s="228"/>
      <c r="FV442" s="228"/>
      <c r="FW442" s="228"/>
      <c r="FX442" s="228"/>
      <c r="FY442" s="228"/>
      <c r="FZ442" s="228"/>
      <c r="GA442" s="228"/>
      <c r="GB442" s="228"/>
      <c r="GC442" s="228"/>
      <c r="GD442" s="228"/>
      <c r="GE442" s="228"/>
      <c r="GF442" s="228"/>
      <c r="GG442" s="228"/>
      <c r="GH442" s="228"/>
      <c r="GI442" s="228"/>
      <c r="GJ442" s="228"/>
      <c r="GK442" s="228"/>
      <c r="GL442" s="228"/>
      <c r="GM442" s="228"/>
      <c r="GN442" s="228"/>
      <c r="GO442" s="228"/>
      <c r="GP442" s="228"/>
      <c r="GQ442" s="228"/>
      <c r="GR442" s="228"/>
      <c r="GS442" s="228"/>
      <c r="GT442" s="228"/>
      <c r="GU442" s="228"/>
      <c r="GV442" s="228"/>
      <c r="GW442" s="228"/>
      <c r="GX442" s="228"/>
      <c r="GY442" s="228"/>
      <c r="GZ442" s="228"/>
      <c r="HA442" s="228"/>
      <c r="HB442" s="228"/>
      <c r="HC442" s="228"/>
      <c r="HD442" s="228"/>
      <c r="HE442" s="228"/>
      <c r="HF442" s="228"/>
      <c r="HG442" s="228"/>
      <c r="HH442" s="228"/>
      <c r="HI442" s="228"/>
      <c r="HJ442" s="228"/>
      <c r="HK442" s="228"/>
      <c r="HL442" s="228"/>
      <c r="HM442" s="228"/>
      <c r="HN442" s="228"/>
      <c r="HO442" s="228"/>
      <c r="HP442" s="228"/>
      <c r="HQ442" s="228"/>
      <c r="HR442" s="228"/>
      <c r="HS442" s="228"/>
      <c r="HT442" s="228"/>
      <c r="HU442" s="228"/>
      <c r="HV442" s="228"/>
      <c r="HW442" s="228"/>
      <c r="HX442" s="228"/>
      <c r="HY442" s="228"/>
      <c r="HZ442" s="228"/>
      <c r="IA442" s="228"/>
      <c r="IB442" s="228"/>
      <c r="IC442" s="228"/>
      <c r="ID442" s="228"/>
      <c r="IE442" s="228"/>
      <c r="IF442" s="228"/>
      <c r="IG442" s="228"/>
      <c r="IH442" s="228"/>
      <c r="II442" s="228"/>
      <c r="IJ442" s="228"/>
      <c r="IK442" s="228"/>
      <c r="IL442" s="228"/>
      <c r="IM442" s="228"/>
      <c r="IN442" s="228"/>
      <c r="IO442" s="228"/>
      <c r="IP442" s="228"/>
      <c r="IQ442" s="228"/>
      <c r="IR442" s="228"/>
      <c r="IS442" s="228"/>
      <c r="IT442" s="228"/>
      <c r="IU442" s="228"/>
      <c r="IV442" s="228"/>
      <c r="IW442" s="228"/>
      <c r="IX442" s="228"/>
      <c r="IY442" s="228"/>
      <c r="IZ442" s="228"/>
      <c r="JA442" s="228"/>
      <c r="JB442" s="228"/>
      <c r="JC442" s="228"/>
      <c r="JD442" s="228"/>
      <c r="JE442" s="228"/>
      <c r="JF442" s="228"/>
      <c r="JG442" s="228"/>
      <c r="JH442" s="228"/>
      <c r="JI442" s="228"/>
      <c r="JJ442" s="228"/>
      <c r="JK442" s="228"/>
      <c r="JL442" s="228"/>
      <c r="JM442" s="228"/>
      <c r="JN442" s="228"/>
      <c r="JO442" s="228"/>
      <c r="JP442" s="228"/>
      <c r="JQ442" s="228"/>
      <c r="JR442" s="228"/>
      <c r="JS442" s="228"/>
      <c r="JT442" s="228"/>
      <c r="JU442" s="228"/>
      <c r="JV442" s="228"/>
      <c r="JW442" s="228"/>
      <c r="JX442" s="228"/>
      <c r="JY442" s="228"/>
      <c r="JZ442" s="228"/>
      <c r="KA442" s="228"/>
      <c r="KB442" s="228"/>
      <c r="KC442" s="228"/>
      <c r="KD442" s="228"/>
      <c r="KE442" s="228"/>
      <c r="KF442" s="228"/>
      <c r="KG442" s="228"/>
      <c r="KH442" s="228"/>
      <c r="KI442" s="228"/>
      <c r="KJ442" s="228"/>
      <c r="KK442" s="228"/>
      <c r="KL442" s="228"/>
      <c r="KM442" s="228"/>
      <c r="KN442" s="228"/>
      <c r="KO442" s="228"/>
      <c r="KP442" s="228"/>
      <c r="KQ442" s="228"/>
      <c r="KR442" s="228"/>
      <c r="KS442" s="228"/>
      <c r="KT442" s="228"/>
      <c r="KU442" s="228"/>
      <c r="KV442" s="228"/>
      <c r="KW442" s="479"/>
    </row>
    <row r="443" spans="1:309" s="226" customFormat="1" ht="21" customHeight="1">
      <c r="A443" s="109"/>
      <c r="B443" s="112">
        <v>437</v>
      </c>
      <c r="C443" s="53"/>
      <c r="D443" s="132" t="str">
        <f t="shared" si="42"/>
        <v/>
      </c>
      <c r="E443" s="132" t="str">
        <f t="shared" si="39"/>
        <v/>
      </c>
      <c r="F443" s="132" t="str">
        <f t="shared" si="40"/>
        <v/>
      </c>
      <c r="G443" s="132" t="str">
        <f t="shared" si="41"/>
        <v/>
      </c>
      <c r="H443" s="213" t="str">
        <f t="shared" si="43"/>
        <v/>
      </c>
      <c r="I443" s="227"/>
      <c r="J443" s="227"/>
      <c r="K443" s="227"/>
      <c r="L443" s="227"/>
      <c r="M443" s="227"/>
      <c r="N443" s="227"/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27"/>
      <c r="Z443" s="227"/>
      <c r="AA443" s="227"/>
      <c r="AB443" s="227"/>
      <c r="AC443" s="227"/>
      <c r="AD443" s="227"/>
      <c r="AE443" s="227"/>
      <c r="AF443" s="227"/>
      <c r="AG443" s="227"/>
      <c r="AH443" s="227"/>
      <c r="AI443" s="227"/>
      <c r="AJ443" s="227"/>
      <c r="AK443" s="227"/>
      <c r="AL443" s="227"/>
      <c r="AM443" s="227"/>
      <c r="AN443" s="227"/>
      <c r="AO443" s="227"/>
      <c r="AP443" s="227"/>
      <c r="AQ443" s="227"/>
      <c r="AR443" s="227"/>
      <c r="AS443" s="227"/>
      <c r="AT443" s="227"/>
      <c r="AU443" s="227"/>
      <c r="AV443" s="227"/>
      <c r="AW443" s="227"/>
      <c r="AX443" s="227"/>
      <c r="AY443" s="227"/>
      <c r="AZ443" s="227"/>
      <c r="BA443" s="227"/>
      <c r="BB443" s="227"/>
      <c r="BC443" s="227"/>
      <c r="BD443" s="227"/>
      <c r="BE443" s="227"/>
      <c r="BF443" s="227"/>
      <c r="BG443" s="227"/>
      <c r="BH443" s="227"/>
      <c r="BI443" s="227"/>
      <c r="BJ443" s="227"/>
      <c r="BK443" s="227"/>
      <c r="BL443" s="227"/>
      <c r="BM443" s="227"/>
      <c r="BN443" s="227"/>
      <c r="BO443" s="227"/>
      <c r="BP443" s="227"/>
      <c r="BQ443" s="227"/>
      <c r="BR443" s="227"/>
      <c r="BS443" s="227"/>
      <c r="BT443" s="227"/>
      <c r="BU443" s="227"/>
      <c r="BV443" s="227"/>
      <c r="BW443" s="227"/>
      <c r="BX443" s="227"/>
      <c r="BY443" s="227"/>
      <c r="BZ443" s="227"/>
      <c r="CA443" s="227"/>
      <c r="CB443" s="227"/>
      <c r="CC443" s="227"/>
      <c r="CD443" s="227"/>
      <c r="CE443" s="227"/>
      <c r="CF443" s="227"/>
      <c r="CG443" s="227"/>
      <c r="CH443" s="227"/>
      <c r="CI443" s="227"/>
      <c r="CJ443" s="227"/>
      <c r="CK443" s="227"/>
      <c r="CL443" s="227"/>
      <c r="CM443" s="227"/>
      <c r="CN443" s="227"/>
      <c r="CO443" s="227"/>
      <c r="CP443" s="227"/>
      <c r="CQ443" s="227"/>
      <c r="CR443" s="227"/>
      <c r="CS443" s="227"/>
      <c r="CT443" s="227"/>
      <c r="CU443" s="227"/>
      <c r="CV443" s="227"/>
      <c r="CW443" s="227"/>
      <c r="CX443" s="227"/>
      <c r="CY443" s="227"/>
      <c r="CZ443" s="227"/>
      <c r="DA443" s="227"/>
      <c r="DB443" s="227"/>
      <c r="DC443" s="227"/>
      <c r="DD443" s="227"/>
      <c r="DE443" s="227"/>
      <c r="DF443" s="227"/>
      <c r="DG443" s="227"/>
      <c r="DH443" s="227"/>
      <c r="DI443" s="227"/>
      <c r="DJ443" s="227"/>
      <c r="DK443" s="227"/>
      <c r="DL443" s="227"/>
      <c r="DM443" s="227"/>
      <c r="DN443" s="227"/>
      <c r="DO443" s="227"/>
      <c r="DP443" s="227"/>
      <c r="DQ443" s="227"/>
      <c r="DR443" s="227"/>
      <c r="DS443" s="227"/>
      <c r="DT443" s="227"/>
      <c r="DU443" s="227"/>
      <c r="DV443" s="227"/>
      <c r="DW443" s="227"/>
      <c r="DX443" s="227"/>
      <c r="DY443" s="227"/>
      <c r="DZ443" s="227"/>
      <c r="EA443" s="227"/>
      <c r="EB443" s="227"/>
      <c r="EC443" s="227"/>
      <c r="ED443" s="227"/>
      <c r="EE443" s="227"/>
      <c r="EF443" s="227"/>
      <c r="EG443" s="227"/>
      <c r="EH443" s="227"/>
      <c r="EI443" s="227"/>
      <c r="EJ443" s="227"/>
      <c r="EK443" s="227"/>
      <c r="EL443" s="227"/>
      <c r="EM443" s="227"/>
      <c r="EN443" s="227"/>
      <c r="EO443" s="227"/>
      <c r="EP443" s="227"/>
      <c r="EQ443" s="227"/>
      <c r="ER443" s="227"/>
      <c r="ES443" s="227"/>
      <c r="ET443" s="227"/>
      <c r="EU443" s="227"/>
      <c r="EV443" s="227"/>
      <c r="EW443" s="227"/>
      <c r="EX443" s="227"/>
      <c r="EY443" s="227"/>
      <c r="EZ443" s="227"/>
      <c r="FA443" s="227"/>
      <c r="FB443" s="227"/>
      <c r="FC443" s="227"/>
      <c r="FD443" s="227"/>
      <c r="FE443" s="227"/>
      <c r="FF443" s="227"/>
      <c r="FG443" s="227"/>
      <c r="FH443" s="227"/>
      <c r="FI443" s="227"/>
      <c r="FJ443" s="227"/>
      <c r="FK443" s="227"/>
      <c r="FL443" s="227"/>
      <c r="FM443" s="227"/>
      <c r="FN443" s="227"/>
      <c r="FO443" s="227"/>
      <c r="FP443" s="227"/>
      <c r="FQ443" s="227"/>
      <c r="FR443" s="227"/>
      <c r="FS443" s="227"/>
      <c r="FT443" s="227"/>
      <c r="FU443" s="227"/>
      <c r="FV443" s="227"/>
      <c r="FW443" s="227"/>
      <c r="FX443" s="227"/>
      <c r="FY443" s="227"/>
      <c r="FZ443" s="227"/>
      <c r="GA443" s="227"/>
      <c r="GB443" s="227"/>
      <c r="GC443" s="227"/>
      <c r="GD443" s="227"/>
      <c r="GE443" s="227"/>
      <c r="GF443" s="227"/>
      <c r="GG443" s="227"/>
      <c r="GH443" s="227"/>
      <c r="GI443" s="227"/>
      <c r="GJ443" s="227"/>
      <c r="GK443" s="227"/>
      <c r="GL443" s="227"/>
      <c r="GM443" s="227"/>
      <c r="GN443" s="227"/>
      <c r="GO443" s="227"/>
      <c r="GP443" s="227"/>
      <c r="GQ443" s="227"/>
      <c r="GR443" s="227"/>
      <c r="GS443" s="227"/>
      <c r="GT443" s="227"/>
      <c r="GU443" s="227"/>
      <c r="GV443" s="227"/>
      <c r="GW443" s="227"/>
      <c r="GX443" s="227"/>
      <c r="GY443" s="227"/>
      <c r="GZ443" s="227"/>
      <c r="HA443" s="227"/>
      <c r="HB443" s="227"/>
      <c r="HC443" s="227"/>
      <c r="HD443" s="227"/>
      <c r="HE443" s="227"/>
      <c r="HF443" s="227"/>
      <c r="HG443" s="227"/>
      <c r="HH443" s="227"/>
      <c r="HI443" s="227"/>
      <c r="HJ443" s="227"/>
      <c r="HK443" s="227"/>
      <c r="HL443" s="227"/>
      <c r="HM443" s="227"/>
      <c r="HN443" s="227"/>
      <c r="HO443" s="227"/>
      <c r="HP443" s="227"/>
      <c r="HQ443" s="227"/>
      <c r="HR443" s="227"/>
      <c r="HS443" s="227"/>
      <c r="HT443" s="227"/>
      <c r="HU443" s="227"/>
      <c r="HV443" s="227"/>
      <c r="HW443" s="227"/>
      <c r="HX443" s="227"/>
      <c r="HY443" s="227"/>
      <c r="HZ443" s="227"/>
      <c r="IA443" s="227"/>
      <c r="IB443" s="227"/>
      <c r="IC443" s="227"/>
      <c r="ID443" s="227"/>
      <c r="IE443" s="227"/>
      <c r="IF443" s="227"/>
      <c r="IG443" s="227"/>
      <c r="IH443" s="227"/>
      <c r="II443" s="227"/>
      <c r="IJ443" s="227"/>
      <c r="IK443" s="227"/>
      <c r="IL443" s="227"/>
      <c r="IM443" s="227"/>
      <c r="IN443" s="227"/>
      <c r="IO443" s="227"/>
      <c r="IP443" s="227"/>
      <c r="IQ443" s="227"/>
      <c r="IR443" s="227"/>
      <c r="IS443" s="227"/>
      <c r="IT443" s="227"/>
      <c r="IU443" s="227"/>
      <c r="IV443" s="227"/>
      <c r="IW443" s="227"/>
      <c r="IX443" s="227"/>
      <c r="IY443" s="227"/>
      <c r="IZ443" s="227"/>
      <c r="JA443" s="227"/>
      <c r="JB443" s="227"/>
      <c r="JC443" s="227"/>
      <c r="JD443" s="227"/>
      <c r="JE443" s="227"/>
      <c r="JF443" s="227"/>
      <c r="JG443" s="227"/>
      <c r="JH443" s="227"/>
      <c r="JI443" s="227"/>
      <c r="JJ443" s="227"/>
      <c r="JK443" s="227"/>
      <c r="JL443" s="227"/>
      <c r="JM443" s="227"/>
      <c r="JN443" s="227"/>
      <c r="JO443" s="227"/>
      <c r="JP443" s="227"/>
      <c r="JQ443" s="227"/>
      <c r="JR443" s="227"/>
      <c r="JS443" s="227"/>
      <c r="JT443" s="227"/>
      <c r="JU443" s="227"/>
      <c r="JV443" s="227"/>
      <c r="JW443" s="227"/>
      <c r="JX443" s="227"/>
      <c r="JY443" s="227"/>
      <c r="JZ443" s="227"/>
      <c r="KA443" s="227"/>
      <c r="KB443" s="227"/>
      <c r="KC443" s="227"/>
      <c r="KD443" s="227"/>
      <c r="KE443" s="227"/>
      <c r="KF443" s="227"/>
      <c r="KG443" s="227"/>
      <c r="KH443" s="227"/>
      <c r="KI443" s="227"/>
      <c r="KJ443" s="227"/>
      <c r="KK443" s="227"/>
      <c r="KL443" s="227"/>
      <c r="KM443" s="227"/>
      <c r="KN443" s="227"/>
      <c r="KO443" s="227"/>
      <c r="KP443" s="227"/>
      <c r="KQ443" s="227"/>
      <c r="KR443" s="227"/>
      <c r="KS443" s="227"/>
      <c r="KT443" s="227"/>
      <c r="KU443" s="227"/>
      <c r="KV443" s="227"/>
      <c r="KW443" s="479"/>
    </row>
    <row r="444" spans="1:309" s="226" customFormat="1" ht="21" customHeight="1" thickBot="1">
      <c r="A444" s="109"/>
      <c r="B444" s="112">
        <v>438</v>
      </c>
      <c r="C444" s="116"/>
      <c r="D444" s="136" t="str">
        <f t="shared" si="42"/>
        <v/>
      </c>
      <c r="E444" s="138" t="str">
        <f t="shared" si="39"/>
        <v/>
      </c>
      <c r="F444" s="138" t="str">
        <f t="shared" si="40"/>
        <v/>
      </c>
      <c r="G444" s="138" t="str">
        <f t="shared" si="41"/>
        <v/>
      </c>
      <c r="H444" s="138" t="str">
        <f t="shared" si="43"/>
        <v/>
      </c>
      <c r="I444" s="228"/>
      <c r="J444" s="228"/>
      <c r="K444" s="228"/>
      <c r="L444" s="228"/>
      <c r="M444" s="228"/>
      <c r="N444" s="228"/>
      <c r="O444" s="228"/>
      <c r="P444" s="228"/>
      <c r="Q444" s="228"/>
      <c r="R444" s="228"/>
      <c r="S444" s="228"/>
      <c r="T444" s="228"/>
      <c r="U444" s="228"/>
      <c r="V444" s="228"/>
      <c r="W444" s="228"/>
      <c r="X444" s="228"/>
      <c r="Y444" s="228"/>
      <c r="Z444" s="228"/>
      <c r="AA444" s="228"/>
      <c r="AB444" s="228"/>
      <c r="AC444" s="228"/>
      <c r="AD444" s="228"/>
      <c r="AE444" s="228"/>
      <c r="AF444" s="228"/>
      <c r="AG444" s="228"/>
      <c r="AH444" s="228"/>
      <c r="AI444" s="228"/>
      <c r="AJ444" s="228"/>
      <c r="AK444" s="228"/>
      <c r="AL444" s="228"/>
      <c r="AM444" s="228"/>
      <c r="AN444" s="228"/>
      <c r="AO444" s="228"/>
      <c r="AP444" s="228"/>
      <c r="AQ444" s="228"/>
      <c r="AR444" s="228"/>
      <c r="AS444" s="228"/>
      <c r="AT444" s="228"/>
      <c r="AU444" s="228"/>
      <c r="AV444" s="228"/>
      <c r="AW444" s="228"/>
      <c r="AX444" s="228"/>
      <c r="AY444" s="228"/>
      <c r="AZ444" s="228"/>
      <c r="BA444" s="228"/>
      <c r="BB444" s="228"/>
      <c r="BC444" s="228"/>
      <c r="BD444" s="228"/>
      <c r="BE444" s="228"/>
      <c r="BF444" s="228"/>
      <c r="BG444" s="228"/>
      <c r="BH444" s="228"/>
      <c r="BI444" s="228"/>
      <c r="BJ444" s="228"/>
      <c r="BK444" s="228"/>
      <c r="BL444" s="228"/>
      <c r="BM444" s="228"/>
      <c r="BN444" s="228"/>
      <c r="BO444" s="228"/>
      <c r="BP444" s="228"/>
      <c r="BQ444" s="228"/>
      <c r="BR444" s="228"/>
      <c r="BS444" s="228"/>
      <c r="BT444" s="228"/>
      <c r="BU444" s="228"/>
      <c r="BV444" s="228"/>
      <c r="BW444" s="228"/>
      <c r="BX444" s="228"/>
      <c r="BY444" s="228"/>
      <c r="BZ444" s="228"/>
      <c r="CA444" s="228"/>
      <c r="CB444" s="228"/>
      <c r="CC444" s="228"/>
      <c r="CD444" s="228"/>
      <c r="CE444" s="228"/>
      <c r="CF444" s="228"/>
      <c r="CG444" s="228"/>
      <c r="CH444" s="228"/>
      <c r="CI444" s="228"/>
      <c r="CJ444" s="228"/>
      <c r="CK444" s="228"/>
      <c r="CL444" s="228"/>
      <c r="CM444" s="228"/>
      <c r="CN444" s="228"/>
      <c r="CO444" s="228"/>
      <c r="CP444" s="228"/>
      <c r="CQ444" s="228"/>
      <c r="CR444" s="228"/>
      <c r="CS444" s="228"/>
      <c r="CT444" s="228"/>
      <c r="CU444" s="228"/>
      <c r="CV444" s="228"/>
      <c r="CW444" s="228"/>
      <c r="CX444" s="228"/>
      <c r="CY444" s="228"/>
      <c r="CZ444" s="228"/>
      <c r="DA444" s="228"/>
      <c r="DB444" s="228"/>
      <c r="DC444" s="228"/>
      <c r="DD444" s="228"/>
      <c r="DE444" s="228"/>
      <c r="DF444" s="228"/>
      <c r="DG444" s="228"/>
      <c r="DH444" s="228"/>
      <c r="DI444" s="228"/>
      <c r="DJ444" s="228"/>
      <c r="DK444" s="228"/>
      <c r="DL444" s="228"/>
      <c r="DM444" s="228"/>
      <c r="DN444" s="228"/>
      <c r="DO444" s="228"/>
      <c r="DP444" s="228"/>
      <c r="DQ444" s="228"/>
      <c r="DR444" s="228"/>
      <c r="DS444" s="228"/>
      <c r="DT444" s="228"/>
      <c r="DU444" s="228"/>
      <c r="DV444" s="228"/>
      <c r="DW444" s="228"/>
      <c r="DX444" s="228"/>
      <c r="DY444" s="228"/>
      <c r="DZ444" s="228"/>
      <c r="EA444" s="228"/>
      <c r="EB444" s="228"/>
      <c r="EC444" s="228"/>
      <c r="ED444" s="228"/>
      <c r="EE444" s="228"/>
      <c r="EF444" s="228"/>
      <c r="EG444" s="228"/>
      <c r="EH444" s="228"/>
      <c r="EI444" s="228"/>
      <c r="EJ444" s="228"/>
      <c r="EK444" s="228"/>
      <c r="EL444" s="228"/>
      <c r="EM444" s="228"/>
      <c r="EN444" s="228"/>
      <c r="EO444" s="228"/>
      <c r="EP444" s="228"/>
      <c r="EQ444" s="228"/>
      <c r="ER444" s="228"/>
      <c r="ES444" s="228"/>
      <c r="ET444" s="228"/>
      <c r="EU444" s="228"/>
      <c r="EV444" s="228"/>
      <c r="EW444" s="228"/>
      <c r="EX444" s="228"/>
      <c r="EY444" s="228"/>
      <c r="EZ444" s="228"/>
      <c r="FA444" s="228"/>
      <c r="FB444" s="228"/>
      <c r="FC444" s="228"/>
      <c r="FD444" s="228"/>
      <c r="FE444" s="228"/>
      <c r="FF444" s="228"/>
      <c r="FG444" s="228"/>
      <c r="FH444" s="228"/>
      <c r="FI444" s="228"/>
      <c r="FJ444" s="228"/>
      <c r="FK444" s="228"/>
      <c r="FL444" s="228"/>
      <c r="FM444" s="228"/>
      <c r="FN444" s="228"/>
      <c r="FO444" s="228"/>
      <c r="FP444" s="228"/>
      <c r="FQ444" s="228"/>
      <c r="FR444" s="228"/>
      <c r="FS444" s="228"/>
      <c r="FT444" s="228"/>
      <c r="FU444" s="228"/>
      <c r="FV444" s="228"/>
      <c r="FW444" s="228"/>
      <c r="FX444" s="228"/>
      <c r="FY444" s="228"/>
      <c r="FZ444" s="228"/>
      <c r="GA444" s="228"/>
      <c r="GB444" s="228"/>
      <c r="GC444" s="228"/>
      <c r="GD444" s="228"/>
      <c r="GE444" s="228"/>
      <c r="GF444" s="228"/>
      <c r="GG444" s="228"/>
      <c r="GH444" s="228"/>
      <c r="GI444" s="228"/>
      <c r="GJ444" s="228"/>
      <c r="GK444" s="228"/>
      <c r="GL444" s="228"/>
      <c r="GM444" s="228"/>
      <c r="GN444" s="228"/>
      <c r="GO444" s="228"/>
      <c r="GP444" s="228"/>
      <c r="GQ444" s="228"/>
      <c r="GR444" s="228"/>
      <c r="GS444" s="228"/>
      <c r="GT444" s="228"/>
      <c r="GU444" s="228"/>
      <c r="GV444" s="228"/>
      <c r="GW444" s="228"/>
      <c r="GX444" s="228"/>
      <c r="GY444" s="228"/>
      <c r="GZ444" s="228"/>
      <c r="HA444" s="228"/>
      <c r="HB444" s="228"/>
      <c r="HC444" s="228"/>
      <c r="HD444" s="228"/>
      <c r="HE444" s="228"/>
      <c r="HF444" s="228"/>
      <c r="HG444" s="228"/>
      <c r="HH444" s="228"/>
      <c r="HI444" s="228"/>
      <c r="HJ444" s="228"/>
      <c r="HK444" s="228"/>
      <c r="HL444" s="228"/>
      <c r="HM444" s="228"/>
      <c r="HN444" s="228"/>
      <c r="HO444" s="228"/>
      <c r="HP444" s="228"/>
      <c r="HQ444" s="228"/>
      <c r="HR444" s="228"/>
      <c r="HS444" s="228"/>
      <c r="HT444" s="228"/>
      <c r="HU444" s="228"/>
      <c r="HV444" s="228"/>
      <c r="HW444" s="228"/>
      <c r="HX444" s="228"/>
      <c r="HY444" s="228"/>
      <c r="HZ444" s="228"/>
      <c r="IA444" s="228"/>
      <c r="IB444" s="228"/>
      <c r="IC444" s="228"/>
      <c r="ID444" s="228"/>
      <c r="IE444" s="228"/>
      <c r="IF444" s="228"/>
      <c r="IG444" s="228"/>
      <c r="IH444" s="228"/>
      <c r="II444" s="228"/>
      <c r="IJ444" s="228"/>
      <c r="IK444" s="228"/>
      <c r="IL444" s="228"/>
      <c r="IM444" s="228"/>
      <c r="IN444" s="228"/>
      <c r="IO444" s="228"/>
      <c r="IP444" s="228"/>
      <c r="IQ444" s="228"/>
      <c r="IR444" s="228"/>
      <c r="IS444" s="228"/>
      <c r="IT444" s="228"/>
      <c r="IU444" s="228"/>
      <c r="IV444" s="228"/>
      <c r="IW444" s="228"/>
      <c r="IX444" s="228"/>
      <c r="IY444" s="228"/>
      <c r="IZ444" s="228"/>
      <c r="JA444" s="228"/>
      <c r="JB444" s="228"/>
      <c r="JC444" s="228"/>
      <c r="JD444" s="228"/>
      <c r="JE444" s="228"/>
      <c r="JF444" s="228"/>
      <c r="JG444" s="228"/>
      <c r="JH444" s="228"/>
      <c r="JI444" s="228"/>
      <c r="JJ444" s="228"/>
      <c r="JK444" s="228"/>
      <c r="JL444" s="228"/>
      <c r="JM444" s="228"/>
      <c r="JN444" s="228"/>
      <c r="JO444" s="228"/>
      <c r="JP444" s="228"/>
      <c r="JQ444" s="228"/>
      <c r="JR444" s="228"/>
      <c r="JS444" s="228"/>
      <c r="JT444" s="228"/>
      <c r="JU444" s="228"/>
      <c r="JV444" s="228"/>
      <c r="JW444" s="228"/>
      <c r="JX444" s="228"/>
      <c r="JY444" s="228"/>
      <c r="JZ444" s="228"/>
      <c r="KA444" s="228"/>
      <c r="KB444" s="228"/>
      <c r="KC444" s="228"/>
      <c r="KD444" s="228"/>
      <c r="KE444" s="228"/>
      <c r="KF444" s="228"/>
      <c r="KG444" s="228"/>
      <c r="KH444" s="228"/>
      <c r="KI444" s="228"/>
      <c r="KJ444" s="228"/>
      <c r="KK444" s="228"/>
      <c r="KL444" s="228"/>
      <c r="KM444" s="228"/>
      <c r="KN444" s="228"/>
      <c r="KO444" s="228"/>
      <c r="KP444" s="228"/>
      <c r="KQ444" s="228"/>
      <c r="KR444" s="228"/>
      <c r="KS444" s="228"/>
      <c r="KT444" s="228"/>
      <c r="KU444" s="228"/>
      <c r="KV444" s="228"/>
      <c r="KW444" s="479"/>
    </row>
    <row r="445" spans="1:309" s="226" customFormat="1" ht="21" customHeight="1">
      <c r="A445" s="109"/>
      <c r="B445" s="112">
        <v>439</v>
      </c>
      <c r="C445" s="53"/>
      <c r="D445" s="132" t="str">
        <f t="shared" si="42"/>
        <v/>
      </c>
      <c r="E445" s="132" t="str">
        <f t="shared" si="39"/>
        <v/>
      </c>
      <c r="F445" s="132" t="str">
        <f t="shared" si="40"/>
        <v/>
      </c>
      <c r="G445" s="132" t="str">
        <f t="shared" si="41"/>
        <v/>
      </c>
      <c r="H445" s="213" t="str">
        <f t="shared" si="43"/>
        <v/>
      </c>
      <c r="I445" s="227"/>
      <c r="J445" s="227"/>
      <c r="K445" s="227"/>
      <c r="L445" s="227"/>
      <c r="M445" s="227"/>
      <c r="N445" s="227"/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27"/>
      <c r="Z445" s="227"/>
      <c r="AA445" s="227"/>
      <c r="AB445" s="227"/>
      <c r="AC445" s="227"/>
      <c r="AD445" s="227"/>
      <c r="AE445" s="227"/>
      <c r="AF445" s="227"/>
      <c r="AG445" s="227"/>
      <c r="AH445" s="227"/>
      <c r="AI445" s="227"/>
      <c r="AJ445" s="227"/>
      <c r="AK445" s="227"/>
      <c r="AL445" s="227"/>
      <c r="AM445" s="227"/>
      <c r="AN445" s="227"/>
      <c r="AO445" s="227"/>
      <c r="AP445" s="227"/>
      <c r="AQ445" s="227"/>
      <c r="AR445" s="227"/>
      <c r="AS445" s="227"/>
      <c r="AT445" s="227"/>
      <c r="AU445" s="227"/>
      <c r="AV445" s="227"/>
      <c r="AW445" s="227"/>
      <c r="AX445" s="227"/>
      <c r="AY445" s="227"/>
      <c r="AZ445" s="227"/>
      <c r="BA445" s="227"/>
      <c r="BB445" s="227"/>
      <c r="BC445" s="227"/>
      <c r="BD445" s="227"/>
      <c r="BE445" s="227"/>
      <c r="BF445" s="227"/>
      <c r="BG445" s="227"/>
      <c r="BH445" s="227"/>
      <c r="BI445" s="227"/>
      <c r="BJ445" s="227"/>
      <c r="BK445" s="227"/>
      <c r="BL445" s="227"/>
      <c r="BM445" s="227"/>
      <c r="BN445" s="227"/>
      <c r="BO445" s="227"/>
      <c r="BP445" s="227"/>
      <c r="BQ445" s="227"/>
      <c r="BR445" s="227"/>
      <c r="BS445" s="227"/>
      <c r="BT445" s="227"/>
      <c r="BU445" s="227"/>
      <c r="BV445" s="227"/>
      <c r="BW445" s="227"/>
      <c r="BX445" s="227"/>
      <c r="BY445" s="227"/>
      <c r="BZ445" s="227"/>
      <c r="CA445" s="227"/>
      <c r="CB445" s="227"/>
      <c r="CC445" s="227"/>
      <c r="CD445" s="227"/>
      <c r="CE445" s="227"/>
      <c r="CF445" s="227"/>
      <c r="CG445" s="227"/>
      <c r="CH445" s="227"/>
      <c r="CI445" s="227"/>
      <c r="CJ445" s="227"/>
      <c r="CK445" s="227"/>
      <c r="CL445" s="227"/>
      <c r="CM445" s="227"/>
      <c r="CN445" s="227"/>
      <c r="CO445" s="227"/>
      <c r="CP445" s="227"/>
      <c r="CQ445" s="227"/>
      <c r="CR445" s="227"/>
      <c r="CS445" s="227"/>
      <c r="CT445" s="227"/>
      <c r="CU445" s="227"/>
      <c r="CV445" s="227"/>
      <c r="CW445" s="227"/>
      <c r="CX445" s="227"/>
      <c r="CY445" s="227"/>
      <c r="CZ445" s="227"/>
      <c r="DA445" s="227"/>
      <c r="DB445" s="227"/>
      <c r="DC445" s="227"/>
      <c r="DD445" s="227"/>
      <c r="DE445" s="227"/>
      <c r="DF445" s="227"/>
      <c r="DG445" s="227"/>
      <c r="DH445" s="227"/>
      <c r="DI445" s="227"/>
      <c r="DJ445" s="227"/>
      <c r="DK445" s="227"/>
      <c r="DL445" s="227"/>
      <c r="DM445" s="227"/>
      <c r="DN445" s="227"/>
      <c r="DO445" s="227"/>
      <c r="DP445" s="227"/>
      <c r="DQ445" s="227"/>
      <c r="DR445" s="227"/>
      <c r="DS445" s="227"/>
      <c r="DT445" s="227"/>
      <c r="DU445" s="227"/>
      <c r="DV445" s="227"/>
      <c r="DW445" s="227"/>
      <c r="DX445" s="227"/>
      <c r="DY445" s="227"/>
      <c r="DZ445" s="227"/>
      <c r="EA445" s="227"/>
      <c r="EB445" s="227"/>
      <c r="EC445" s="227"/>
      <c r="ED445" s="227"/>
      <c r="EE445" s="227"/>
      <c r="EF445" s="227"/>
      <c r="EG445" s="227"/>
      <c r="EH445" s="227"/>
      <c r="EI445" s="227"/>
      <c r="EJ445" s="227"/>
      <c r="EK445" s="227"/>
      <c r="EL445" s="227"/>
      <c r="EM445" s="227"/>
      <c r="EN445" s="227"/>
      <c r="EO445" s="227"/>
      <c r="EP445" s="227"/>
      <c r="EQ445" s="227"/>
      <c r="ER445" s="227"/>
      <c r="ES445" s="227"/>
      <c r="ET445" s="227"/>
      <c r="EU445" s="227"/>
      <c r="EV445" s="227"/>
      <c r="EW445" s="227"/>
      <c r="EX445" s="227"/>
      <c r="EY445" s="227"/>
      <c r="EZ445" s="227"/>
      <c r="FA445" s="227"/>
      <c r="FB445" s="227"/>
      <c r="FC445" s="227"/>
      <c r="FD445" s="227"/>
      <c r="FE445" s="227"/>
      <c r="FF445" s="227"/>
      <c r="FG445" s="227"/>
      <c r="FH445" s="227"/>
      <c r="FI445" s="227"/>
      <c r="FJ445" s="227"/>
      <c r="FK445" s="227"/>
      <c r="FL445" s="227"/>
      <c r="FM445" s="227"/>
      <c r="FN445" s="227"/>
      <c r="FO445" s="227"/>
      <c r="FP445" s="227"/>
      <c r="FQ445" s="227"/>
      <c r="FR445" s="227"/>
      <c r="FS445" s="227"/>
      <c r="FT445" s="227"/>
      <c r="FU445" s="227"/>
      <c r="FV445" s="227"/>
      <c r="FW445" s="227"/>
      <c r="FX445" s="227"/>
      <c r="FY445" s="227"/>
      <c r="FZ445" s="227"/>
      <c r="GA445" s="227"/>
      <c r="GB445" s="227"/>
      <c r="GC445" s="227"/>
      <c r="GD445" s="227"/>
      <c r="GE445" s="227"/>
      <c r="GF445" s="227"/>
      <c r="GG445" s="227"/>
      <c r="GH445" s="227"/>
      <c r="GI445" s="227"/>
      <c r="GJ445" s="227"/>
      <c r="GK445" s="227"/>
      <c r="GL445" s="227"/>
      <c r="GM445" s="227"/>
      <c r="GN445" s="227"/>
      <c r="GO445" s="227"/>
      <c r="GP445" s="227"/>
      <c r="GQ445" s="227"/>
      <c r="GR445" s="227"/>
      <c r="GS445" s="227"/>
      <c r="GT445" s="227"/>
      <c r="GU445" s="227"/>
      <c r="GV445" s="227"/>
      <c r="GW445" s="227"/>
      <c r="GX445" s="227"/>
      <c r="GY445" s="227"/>
      <c r="GZ445" s="227"/>
      <c r="HA445" s="227"/>
      <c r="HB445" s="227"/>
      <c r="HC445" s="227"/>
      <c r="HD445" s="227"/>
      <c r="HE445" s="227"/>
      <c r="HF445" s="227"/>
      <c r="HG445" s="227"/>
      <c r="HH445" s="227"/>
      <c r="HI445" s="227"/>
      <c r="HJ445" s="227"/>
      <c r="HK445" s="227"/>
      <c r="HL445" s="227"/>
      <c r="HM445" s="227"/>
      <c r="HN445" s="227"/>
      <c r="HO445" s="227"/>
      <c r="HP445" s="227"/>
      <c r="HQ445" s="227"/>
      <c r="HR445" s="227"/>
      <c r="HS445" s="227"/>
      <c r="HT445" s="227"/>
      <c r="HU445" s="227"/>
      <c r="HV445" s="227"/>
      <c r="HW445" s="227"/>
      <c r="HX445" s="227"/>
      <c r="HY445" s="227"/>
      <c r="HZ445" s="227"/>
      <c r="IA445" s="227"/>
      <c r="IB445" s="227"/>
      <c r="IC445" s="227"/>
      <c r="ID445" s="227"/>
      <c r="IE445" s="227"/>
      <c r="IF445" s="227"/>
      <c r="IG445" s="227"/>
      <c r="IH445" s="227"/>
      <c r="II445" s="227"/>
      <c r="IJ445" s="227"/>
      <c r="IK445" s="227"/>
      <c r="IL445" s="227"/>
      <c r="IM445" s="227"/>
      <c r="IN445" s="227"/>
      <c r="IO445" s="227"/>
      <c r="IP445" s="227"/>
      <c r="IQ445" s="227"/>
      <c r="IR445" s="227"/>
      <c r="IS445" s="227"/>
      <c r="IT445" s="227"/>
      <c r="IU445" s="227"/>
      <c r="IV445" s="227"/>
      <c r="IW445" s="227"/>
      <c r="IX445" s="227"/>
      <c r="IY445" s="227"/>
      <c r="IZ445" s="227"/>
      <c r="JA445" s="227"/>
      <c r="JB445" s="227"/>
      <c r="JC445" s="227"/>
      <c r="JD445" s="227"/>
      <c r="JE445" s="227"/>
      <c r="JF445" s="227"/>
      <c r="JG445" s="227"/>
      <c r="JH445" s="227"/>
      <c r="JI445" s="227"/>
      <c r="JJ445" s="227"/>
      <c r="JK445" s="227"/>
      <c r="JL445" s="227"/>
      <c r="JM445" s="227"/>
      <c r="JN445" s="227"/>
      <c r="JO445" s="227"/>
      <c r="JP445" s="227"/>
      <c r="JQ445" s="227"/>
      <c r="JR445" s="227"/>
      <c r="JS445" s="227"/>
      <c r="JT445" s="227"/>
      <c r="JU445" s="227"/>
      <c r="JV445" s="227"/>
      <c r="JW445" s="227"/>
      <c r="JX445" s="227"/>
      <c r="JY445" s="227"/>
      <c r="JZ445" s="227"/>
      <c r="KA445" s="227"/>
      <c r="KB445" s="227"/>
      <c r="KC445" s="227"/>
      <c r="KD445" s="227"/>
      <c r="KE445" s="227"/>
      <c r="KF445" s="227"/>
      <c r="KG445" s="227"/>
      <c r="KH445" s="227"/>
      <c r="KI445" s="227"/>
      <c r="KJ445" s="227"/>
      <c r="KK445" s="227"/>
      <c r="KL445" s="227"/>
      <c r="KM445" s="227"/>
      <c r="KN445" s="227"/>
      <c r="KO445" s="227"/>
      <c r="KP445" s="227"/>
      <c r="KQ445" s="227"/>
      <c r="KR445" s="227"/>
      <c r="KS445" s="227"/>
      <c r="KT445" s="227"/>
      <c r="KU445" s="227"/>
      <c r="KV445" s="227"/>
      <c r="KW445" s="479"/>
    </row>
    <row r="446" spans="1:309" s="226" customFormat="1" ht="21" customHeight="1" thickBot="1">
      <c r="A446" s="109"/>
      <c r="B446" s="112">
        <v>440</v>
      </c>
      <c r="C446" s="116"/>
      <c r="D446" s="136" t="str">
        <f t="shared" si="42"/>
        <v/>
      </c>
      <c r="E446" s="138" t="str">
        <f t="shared" si="39"/>
        <v/>
      </c>
      <c r="F446" s="138" t="str">
        <f t="shared" si="40"/>
        <v/>
      </c>
      <c r="G446" s="138" t="str">
        <f t="shared" si="41"/>
        <v/>
      </c>
      <c r="H446" s="138" t="str">
        <f t="shared" si="43"/>
        <v/>
      </c>
      <c r="I446" s="228"/>
      <c r="J446" s="228"/>
      <c r="K446" s="228"/>
      <c r="L446" s="228"/>
      <c r="M446" s="228"/>
      <c r="N446" s="228"/>
      <c r="O446" s="228"/>
      <c r="P446" s="228"/>
      <c r="Q446" s="228"/>
      <c r="R446" s="228"/>
      <c r="S446" s="228"/>
      <c r="T446" s="228"/>
      <c r="U446" s="228"/>
      <c r="V446" s="228"/>
      <c r="W446" s="228"/>
      <c r="X446" s="228"/>
      <c r="Y446" s="228"/>
      <c r="Z446" s="228"/>
      <c r="AA446" s="228"/>
      <c r="AB446" s="228"/>
      <c r="AC446" s="228"/>
      <c r="AD446" s="228"/>
      <c r="AE446" s="228"/>
      <c r="AF446" s="228"/>
      <c r="AG446" s="228"/>
      <c r="AH446" s="228"/>
      <c r="AI446" s="228"/>
      <c r="AJ446" s="228"/>
      <c r="AK446" s="228"/>
      <c r="AL446" s="228"/>
      <c r="AM446" s="228"/>
      <c r="AN446" s="228"/>
      <c r="AO446" s="228"/>
      <c r="AP446" s="228"/>
      <c r="AQ446" s="228"/>
      <c r="AR446" s="228"/>
      <c r="AS446" s="228"/>
      <c r="AT446" s="228"/>
      <c r="AU446" s="228"/>
      <c r="AV446" s="228"/>
      <c r="AW446" s="228"/>
      <c r="AX446" s="228"/>
      <c r="AY446" s="228"/>
      <c r="AZ446" s="228"/>
      <c r="BA446" s="228"/>
      <c r="BB446" s="228"/>
      <c r="BC446" s="228"/>
      <c r="BD446" s="228"/>
      <c r="BE446" s="228"/>
      <c r="BF446" s="228"/>
      <c r="BG446" s="228"/>
      <c r="BH446" s="228"/>
      <c r="BI446" s="228"/>
      <c r="BJ446" s="228"/>
      <c r="BK446" s="228"/>
      <c r="BL446" s="228"/>
      <c r="BM446" s="228"/>
      <c r="BN446" s="228"/>
      <c r="BO446" s="228"/>
      <c r="BP446" s="228"/>
      <c r="BQ446" s="228"/>
      <c r="BR446" s="228"/>
      <c r="BS446" s="228"/>
      <c r="BT446" s="228"/>
      <c r="BU446" s="228"/>
      <c r="BV446" s="228"/>
      <c r="BW446" s="228"/>
      <c r="BX446" s="228"/>
      <c r="BY446" s="228"/>
      <c r="BZ446" s="228"/>
      <c r="CA446" s="228"/>
      <c r="CB446" s="228"/>
      <c r="CC446" s="228"/>
      <c r="CD446" s="228"/>
      <c r="CE446" s="228"/>
      <c r="CF446" s="228"/>
      <c r="CG446" s="228"/>
      <c r="CH446" s="228"/>
      <c r="CI446" s="228"/>
      <c r="CJ446" s="228"/>
      <c r="CK446" s="228"/>
      <c r="CL446" s="228"/>
      <c r="CM446" s="228"/>
      <c r="CN446" s="228"/>
      <c r="CO446" s="228"/>
      <c r="CP446" s="228"/>
      <c r="CQ446" s="228"/>
      <c r="CR446" s="228"/>
      <c r="CS446" s="228"/>
      <c r="CT446" s="228"/>
      <c r="CU446" s="228"/>
      <c r="CV446" s="228"/>
      <c r="CW446" s="228"/>
      <c r="CX446" s="228"/>
      <c r="CY446" s="228"/>
      <c r="CZ446" s="228"/>
      <c r="DA446" s="228"/>
      <c r="DB446" s="228"/>
      <c r="DC446" s="228"/>
      <c r="DD446" s="228"/>
      <c r="DE446" s="228"/>
      <c r="DF446" s="228"/>
      <c r="DG446" s="228"/>
      <c r="DH446" s="228"/>
      <c r="DI446" s="228"/>
      <c r="DJ446" s="228"/>
      <c r="DK446" s="228"/>
      <c r="DL446" s="228"/>
      <c r="DM446" s="228"/>
      <c r="DN446" s="228"/>
      <c r="DO446" s="228"/>
      <c r="DP446" s="228"/>
      <c r="DQ446" s="228"/>
      <c r="DR446" s="228"/>
      <c r="DS446" s="228"/>
      <c r="DT446" s="228"/>
      <c r="DU446" s="228"/>
      <c r="DV446" s="228"/>
      <c r="DW446" s="228"/>
      <c r="DX446" s="228"/>
      <c r="DY446" s="228"/>
      <c r="DZ446" s="228"/>
      <c r="EA446" s="228"/>
      <c r="EB446" s="228"/>
      <c r="EC446" s="228"/>
      <c r="ED446" s="228"/>
      <c r="EE446" s="228"/>
      <c r="EF446" s="228"/>
      <c r="EG446" s="228"/>
      <c r="EH446" s="228"/>
      <c r="EI446" s="228"/>
      <c r="EJ446" s="228"/>
      <c r="EK446" s="228"/>
      <c r="EL446" s="228"/>
      <c r="EM446" s="228"/>
      <c r="EN446" s="228"/>
      <c r="EO446" s="228"/>
      <c r="EP446" s="228"/>
      <c r="EQ446" s="228"/>
      <c r="ER446" s="228"/>
      <c r="ES446" s="228"/>
      <c r="ET446" s="228"/>
      <c r="EU446" s="228"/>
      <c r="EV446" s="228"/>
      <c r="EW446" s="228"/>
      <c r="EX446" s="228"/>
      <c r="EY446" s="228"/>
      <c r="EZ446" s="228"/>
      <c r="FA446" s="228"/>
      <c r="FB446" s="228"/>
      <c r="FC446" s="228"/>
      <c r="FD446" s="228"/>
      <c r="FE446" s="228"/>
      <c r="FF446" s="228"/>
      <c r="FG446" s="228"/>
      <c r="FH446" s="228"/>
      <c r="FI446" s="228"/>
      <c r="FJ446" s="228"/>
      <c r="FK446" s="228"/>
      <c r="FL446" s="228"/>
      <c r="FM446" s="228"/>
      <c r="FN446" s="228"/>
      <c r="FO446" s="228"/>
      <c r="FP446" s="228"/>
      <c r="FQ446" s="228"/>
      <c r="FR446" s="228"/>
      <c r="FS446" s="228"/>
      <c r="FT446" s="228"/>
      <c r="FU446" s="228"/>
      <c r="FV446" s="228"/>
      <c r="FW446" s="228"/>
      <c r="FX446" s="228"/>
      <c r="FY446" s="228"/>
      <c r="FZ446" s="228"/>
      <c r="GA446" s="228"/>
      <c r="GB446" s="228"/>
      <c r="GC446" s="228"/>
      <c r="GD446" s="228"/>
      <c r="GE446" s="228"/>
      <c r="GF446" s="228"/>
      <c r="GG446" s="228"/>
      <c r="GH446" s="228"/>
      <c r="GI446" s="228"/>
      <c r="GJ446" s="228"/>
      <c r="GK446" s="228"/>
      <c r="GL446" s="228"/>
      <c r="GM446" s="228"/>
      <c r="GN446" s="228"/>
      <c r="GO446" s="228"/>
      <c r="GP446" s="228"/>
      <c r="GQ446" s="228"/>
      <c r="GR446" s="228"/>
      <c r="GS446" s="228"/>
      <c r="GT446" s="228"/>
      <c r="GU446" s="228"/>
      <c r="GV446" s="228"/>
      <c r="GW446" s="228"/>
      <c r="GX446" s="228"/>
      <c r="GY446" s="228"/>
      <c r="GZ446" s="228"/>
      <c r="HA446" s="228"/>
      <c r="HB446" s="228"/>
      <c r="HC446" s="228"/>
      <c r="HD446" s="228"/>
      <c r="HE446" s="228"/>
      <c r="HF446" s="228"/>
      <c r="HG446" s="228"/>
      <c r="HH446" s="228"/>
      <c r="HI446" s="228"/>
      <c r="HJ446" s="228"/>
      <c r="HK446" s="228"/>
      <c r="HL446" s="228"/>
      <c r="HM446" s="228"/>
      <c r="HN446" s="228"/>
      <c r="HO446" s="228"/>
      <c r="HP446" s="228"/>
      <c r="HQ446" s="228"/>
      <c r="HR446" s="228"/>
      <c r="HS446" s="228"/>
      <c r="HT446" s="228"/>
      <c r="HU446" s="228"/>
      <c r="HV446" s="228"/>
      <c r="HW446" s="228"/>
      <c r="HX446" s="228"/>
      <c r="HY446" s="228"/>
      <c r="HZ446" s="228"/>
      <c r="IA446" s="228"/>
      <c r="IB446" s="228"/>
      <c r="IC446" s="228"/>
      <c r="ID446" s="228"/>
      <c r="IE446" s="228"/>
      <c r="IF446" s="228"/>
      <c r="IG446" s="228"/>
      <c r="IH446" s="228"/>
      <c r="II446" s="228"/>
      <c r="IJ446" s="228"/>
      <c r="IK446" s="228"/>
      <c r="IL446" s="228"/>
      <c r="IM446" s="228"/>
      <c r="IN446" s="228"/>
      <c r="IO446" s="228"/>
      <c r="IP446" s="228"/>
      <c r="IQ446" s="228"/>
      <c r="IR446" s="228"/>
      <c r="IS446" s="228"/>
      <c r="IT446" s="228"/>
      <c r="IU446" s="228"/>
      <c r="IV446" s="228"/>
      <c r="IW446" s="228"/>
      <c r="IX446" s="228"/>
      <c r="IY446" s="228"/>
      <c r="IZ446" s="228"/>
      <c r="JA446" s="228"/>
      <c r="JB446" s="228"/>
      <c r="JC446" s="228"/>
      <c r="JD446" s="228"/>
      <c r="JE446" s="228"/>
      <c r="JF446" s="228"/>
      <c r="JG446" s="228"/>
      <c r="JH446" s="228"/>
      <c r="JI446" s="228"/>
      <c r="JJ446" s="228"/>
      <c r="JK446" s="228"/>
      <c r="JL446" s="228"/>
      <c r="JM446" s="228"/>
      <c r="JN446" s="228"/>
      <c r="JO446" s="228"/>
      <c r="JP446" s="228"/>
      <c r="JQ446" s="228"/>
      <c r="JR446" s="228"/>
      <c r="JS446" s="228"/>
      <c r="JT446" s="228"/>
      <c r="JU446" s="228"/>
      <c r="JV446" s="228"/>
      <c r="JW446" s="228"/>
      <c r="JX446" s="228"/>
      <c r="JY446" s="228"/>
      <c r="JZ446" s="228"/>
      <c r="KA446" s="228"/>
      <c r="KB446" s="228"/>
      <c r="KC446" s="228"/>
      <c r="KD446" s="228"/>
      <c r="KE446" s="228"/>
      <c r="KF446" s="228"/>
      <c r="KG446" s="228"/>
      <c r="KH446" s="228"/>
      <c r="KI446" s="228"/>
      <c r="KJ446" s="228"/>
      <c r="KK446" s="228"/>
      <c r="KL446" s="228"/>
      <c r="KM446" s="228"/>
      <c r="KN446" s="228"/>
      <c r="KO446" s="228"/>
      <c r="KP446" s="228"/>
      <c r="KQ446" s="228"/>
      <c r="KR446" s="228"/>
      <c r="KS446" s="228"/>
      <c r="KT446" s="228"/>
      <c r="KU446" s="228"/>
      <c r="KV446" s="228"/>
      <c r="KW446" s="479"/>
    </row>
    <row r="447" spans="1:309" s="226" customFormat="1" ht="21" customHeight="1">
      <c r="A447" s="109"/>
      <c r="B447" s="112">
        <v>441</v>
      </c>
      <c r="C447" s="53"/>
      <c r="D447" s="132" t="str">
        <f t="shared" si="42"/>
        <v/>
      </c>
      <c r="E447" s="132" t="str">
        <f t="shared" si="39"/>
        <v/>
      </c>
      <c r="F447" s="132" t="str">
        <f t="shared" si="40"/>
        <v/>
      </c>
      <c r="G447" s="132" t="str">
        <f t="shared" si="41"/>
        <v/>
      </c>
      <c r="H447" s="213" t="str">
        <f t="shared" si="43"/>
        <v/>
      </c>
      <c r="I447" s="227"/>
      <c r="J447" s="227"/>
      <c r="K447" s="227"/>
      <c r="L447" s="227"/>
      <c r="M447" s="227"/>
      <c r="N447" s="227"/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27"/>
      <c r="Z447" s="227"/>
      <c r="AA447" s="227"/>
      <c r="AB447" s="227"/>
      <c r="AC447" s="227"/>
      <c r="AD447" s="227"/>
      <c r="AE447" s="227"/>
      <c r="AF447" s="227"/>
      <c r="AG447" s="227"/>
      <c r="AH447" s="227"/>
      <c r="AI447" s="227"/>
      <c r="AJ447" s="227"/>
      <c r="AK447" s="227"/>
      <c r="AL447" s="227"/>
      <c r="AM447" s="227"/>
      <c r="AN447" s="227"/>
      <c r="AO447" s="227"/>
      <c r="AP447" s="227"/>
      <c r="AQ447" s="227"/>
      <c r="AR447" s="227"/>
      <c r="AS447" s="227"/>
      <c r="AT447" s="227"/>
      <c r="AU447" s="227"/>
      <c r="AV447" s="227"/>
      <c r="AW447" s="227"/>
      <c r="AX447" s="227"/>
      <c r="AY447" s="227"/>
      <c r="AZ447" s="227"/>
      <c r="BA447" s="227"/>
      <c r="BB447" s="227"/>
      <c r="BC447" s="227"/>
      <c r="BD447" s="227"/>
      <c r="BE447" s="227"/>
      <c r="BF447" s="227"/>
      <c r="BG447" s="227"/>
      <c r="BH447" s="227"/>
      <c r="BI447" s="227"/>
      <c r="BJ447" s="227"/>
      <c r="BK447" s="227"/>
      <c r="BL447" s="227"/>
      <c r="BM447" s="227"/>
      <c r="BN447" s="227"/>
      <c r="BO447" s="227"/>
      <c r="BP447" s="227"/>
      <c r="BQ447" s="227"/>
      <c r="BR447" s="227"/>
      <c r="BS447" s="227"/>
      <c r="BT447" s="227"/>
      <c r="BU447" s="227"/>
      <c r="BV447" s="227"/>
      <c r="BW447" s="227"/>
      <c r="BX447" s="227"/>
      <c r="BY447" s="227"/>
      <c r="BZ447" s="227"/>
      <c r="CA447" s="227"/>
      <c r="CB447" s="227"/>
      <c r="CC447" s="227"/>
      <c r="CD447" s="227"/>
      <c r="CE447" s="227"/>
      <c r="CF447" s="227"/>
      <c r="CG447" s="227"/>
      <c r="CH447" s="227"/>
      <c r="CI447" s="227"/>
      <c r="CJ447" s="227"/>
      <c r="CK447" s="227"/>
      <c r="CL447" s="227"/>
      <c r="CM447" s="227"/>
      <c r="CN447" s="227"/>
      <c r="CO447" s="227"/>
      <c r="CP447" s="227"/>
      <c r="CQ447" s="227"/>
      <c r="CR447" s="227"/>
      <c r="CS447" s="227"/>
      <c r="CT447" s="227"/>
      <c r="CU447" s="227"/>
      <c r="CV447" s="227"/>
      <c r="CW447" s="227"/>
      <c r="CX447" s="227"/>
      <c r="CY447" s="227"/>
      <c r="CZ447" s="227"/>
      <c r="DA447" s="227"/>
      <c r="DB447" s="227"/>
      <c r="DC447" s="227"/>
      <c r="DD447" s="227"/>
      <c r="DE447" s="227"/>
      <c r="DF447" s="227"/>
      <c r="DG447" s="227"/>
      <c r="DH447" s="227"/>
      <c r="DI447" s="227"/>
      <c r="DJ447" s="227"/>
      <c r="DK447" s="227"/>
      <c r="DL447" s="227"/>
      <c r="DM447" s="227"/>
      <c r="DN447" s="227"/>
      <c r="DO447" s="227"/>
      <c r="DP447" s="227"/>
      <c r="DQ447" s="227"/>
      <c r="DR447" s="227"/>
      <c r="DS447" s="227"/>
      <c r="DT447" s="227"/>
      <c r="DU447" s="227"/>
      <c r="DV447" s="227"/>
      <c r="DW447" s="227"/>
      <c r="DX447" s="227"/>
      <c r="DY447" s="227"/>
      <c r="DZ447" s="227"/>
      <c r="EA447" s="227"/>
      <c r="EB447" s="227"/>
      <c r="EC447" s="227"/>
      <c r="ED447" s="227"/>
      <c r="EE447" s="227"/>
      <c r="EF447" s="227"/>
      <c r="EG447" s="227"/>
      <c r="EH447" s="227"/>
      <c r="EI447" s="227"/>
      <c r="EJ447" s="227"/>
      <c r="EK447" s="227"/>
      <c r="EL447" s="227"/>
      <c r="EM447" s="227"/>
      <c r="EN447" s="227"/>
      <c r="EO447" s="227"/>
      <c r="EP447" s="227"/>
      <c r="EQ447" s="227"/>
      <c r="ER447" s="227"/>
      <c r="ES447" s="227"/>
      <c r="ET447" s="227"/>
      <c r="EU447" s="227"/>
      <c r="EV447" s="227"/>
      <c r="EW447" s="227"/>
      <c r="EX447" s="227"/>
      <c r="EY447" s="227"/>
      <c r="EZ447" s="227"/>
      <c r="FA447" s="227"/>
      <c r="FB447" s="227"/>
      <c r="FC447" s="227"/>
      <c r="FD447" s="227"/>
      <c r="FE447" s="227"/>
      <c r="FF447" s="227"/>
      <c r="FG447" s="227"/>
      <c r="FH447" s="227"/>
      <c r="FI447" s="227"/>
      <c r="FJ447" s="227"/>
      <c r="FK447" s="227"/>
      <c r="FL447" s="227"/>
      <c r="FM447" s="227"/>
      <c r="FN447" s="227"/>
      <c r="FO447" s="227"/>
      <c r="FP447" s="227"/>
      <c r="FQ447" s="227"/>
      <c r="FR447" s="227"/>
      <c r="FS447" s="227"/>
      <c r="FT447" s="227"/>
      <c r="FU447" s="227"/>
      <c r="FV447" s="227"/>
      <c r="FW447" s="227"/>
      <c r="FX447" s="227"/>
      <c r="FY447" s="227"/>
      <c r="FZ447" s="227"/>
      <c r="GA447" s="227"/>
      <c r="GB447" s="227"/>
      <c r="GC447" s="227"/>
      <c r="GD447" s="227"/>
      <c r="GE447" s="227"/>
      <c r="GF447" s="227"/>
      <c r="GG447" s="227"/>
      <c r="GH447" s="227"/>
      <c r="GI447" s="227"/>
      <c r="GJ447" s="227"/>
      <c r="GK447" s="227"/>
      <c r="GL447" s="227"/>
      <c r="GM447" s="227"/>
      <c r="GN447" s="227"/>
      <c r="GO447" s="227"/>
      <c r="GP447" s="227"/>
      <c r="GQ447" s="227"/>
      <c r="GR447" s="227"/>
      <c r="GS447" s="227"/>
      <c r="GT447" s="227"/>
      <c r="GU447" s="227"/>
      <c r="GV447" s="227"/>
      <c r="GW447" s="227"/>
      <c r="GX447" s="227"/>
      <c r="GY447" s="227"/>
      <c r="GZ447" s="227"/>
      <c r="HA447" s="227"/>
      <c r="HB447" s="227"/>
      <c r="HC447" s="227"/>
      <c r="HD447" s="227"/>
      <c r="HE447" s="227"/>
      <c r="HF447" s="227"/>
      <c r="HG447" s="227"/>
      <c r="HH447" s="227"/>
      <c r="HI447" s="227"/>
      <c r="HJ447" s="227"/>
      <c r="HK447" s="227"/>
      <c r="HL447" s="227"/>
      <c r="HM447" s="227"/>
      <c r="HN447" s="227"/>
      <c r="HO447" s="227"/>
      <c r="HP447" s="227"/>
      <c r="HQ447" s="227"/>
      <c r="HR447" s="227"/>
      <c r="HS447" s="227"/>
      <c r="HT447" s="227"/>
      <c r="HU447" s="227"/>
      <c r="HV447" s="227"/>
      <c r="HW447" s="227"/>
      <c r="HX447" s="227"/>
      <c r="HY447" s="227"/>
      <c r="HZ447" s="227"/>
      <c r="IA447" s="227"/>
      <c r="IB447" s="227"/>
      <c r="IC447" s="227"/>
      <c r="ID447" s="227"/>
      <c r="IE447" s="227"/>
      <c r="IF447" s="227"/>
      <c r="IG447" s="227"/>
      <c r="IH447" s="227"/>
      <c r="II447" s="227"/>
      <c r="IJ447" s="227"/>
      <c r="IK447" s="227"/>
      <c r="IL447" s="227"/>
      <c r="IM447" s="227"/>
      <c r="IN447" s="227"/>
      <c r="IO447" s="227"/>
      <c r="IP447" s="227"/>
      <c r="IQ447" s="227"/>
      <c r="IR447" s="227"/>
      <c r="IS447" s="227"/>
      <c r="IT447" s="227"/>
      <c r="IU447" s="227"/>
      <c r="IV447" s="227"/>
      <c r="IW447" s="227"/>
      <c r="IX447" s="227"/>
      <c r="IY447" s="227"/>
      <c r="IZ447" s="227"/>
      <c r="JA447" s="227"/>
      <c r="JB447" s="227"/>
      <c r="JC447" s="227"/>
      <c r="JD447" s="227"/>
      <c r="JE447" s="227"/>
      <c r="JF447" s="227"/>
      <c r="JG447" s="227"/>
      <c r="JH447" s="227"/>
      <c r="JI447" s="227"/>
      <c r="JJ447" s="227"/>
      <c r="JK447" s="227"/>
      <c r="JL447" s="227"/>
      <c r="JM447" s="227"/>
      <c r="JN447" s="227"/>
      <c r="JO447" s="227"/>
      <c r="JP447" s="227"/>
      <c r="JQ447" s="227"/>
      <c r="JR447" s="227"/>
      <c r="JS447" s="227"/>
      <c r="JT447" s="227"/>
      <c r="JU447" s="227"/>
      <c r="JV447" s="227"/>
      <c r="JW447" s="227"/>
      <c r="JX447" s="227"/>
      <c r="JY447" s="227"/>
      <c r="JZ447" s="227"/>
      <c r="KA447" s="227"/>
      <c r="KB447" s="227"/>
      <c r="KC447" s="227"/>
      <c r="KD447" s="227"/>
      <c r="KE447" s="227"/>
      <c r="KF447" s="227"/>
      <c r="KG447" s="227"/>
      <c r="KH447" s="227"/>
      <c r="KI447" s="227"/>
      <c r="KJ447" s="227"/>
      <c r="KK447" s="227"/>
      <c r="KL447" s="227"/>
      <c r="KM447" s="227"/>
      <c r="KN447" s="227"/>
      <c r="KO447" s="227"/>
      <c r="KP447" s="227"/>
      <c r="KQ447" s="227"/>
      <c r="KR447" s="227"/>
      <c r="KS447" s="227"/>
      <c r="KT447" s="227"/>
      <c r="KU447" s="227"/>
      <c r="KV447" s="227"/>
      <c r="KW447" s="479"/>
    </row>
    <row r="448" spans="1:309" s="226" customFormat="1" ht="21" customHeight="1" thickBot="1">
      <c r="A448" s="109"/>
      <c r="B448" s="112">
        <v>442</v>
      </c>
      <c r="C448" s="116"/>
      <c r="D448" s="136" t="str">
        <f t="shared" si="42"/>
        <v/>
      </c>
      <c r="E448" s="138" t="str">
        <f t="shared" si="39"/>
        <v/>
      </c>
      <c r="F448" s="138" t="str">
        <f t="shared" si="40"/>
        <v/>
      </c>
      <c r="G448" s="138" t="str">
        <f t="shared" si="41"/>
        <v/>
      </c>
      <c r="H448" s="138" t="str">
        <f t="shared" si="43"/>
        <v/>
      </c>
      <c r="I448" s="228"/>
      <c r="J448" s="228"/>
      <c r="K448" s="228"/>
      <c r="L448" s="228"/>
      <c r="M448" s="228"/>
      <c r="N448" s="228"/>
      <c r="O448" s="228"/>
      <c r="P448" s="228"/>
      <c r="Q448" s="228"/>
      <c r="R448" s="228"/>
      <c r="S448" s="228"/>
      <c r="T448" s="228"/>
      <c r="U448" s="228"/>
      <c r="V448" s="228"/>
      <c r="W448" s="228"/>
      <c r="X448" s="228"/>
      <c r="Y448" s="228"/>
      <c r="Z448" s="228"/>
      <c r="AA448" s="228"/>
      <c r="AB448" s="228"/>
      <c r="AC448" s="228"/>
      <c r="AD448" s="228"/>
      <c r="AE448" s="228"/>
      <c r="AF448" s="228"/>
      <c r="AG448" s="228"/>
      <c r="AH448" s="228"/>
      <c r="AI448" s="228"/>
      <c r="AJ448" s="228"/>
      <c r="AK448" s="228"/>
      <c r="AL448" s="228"/>
      <c r="AM448" s="228"/>
      <c r="AN448" s="228"/>
      <c r="AO448" s="228"/>
      <c r="AP448" s="228"/>
      <c r="AQ448" s="228"/>
      <c r="AR448" s="228"/>
      <c r="AS448" s="228"/>
      <c r="AT448" s="228"/>
      <c r="AU448" s="228"/>
      <c r="AV448" s="228"/>
      <c r="AW448" s="228"/>
      <c r="AX448" s="228"/>
      <c r="AY448" s="228"/>
      <c r="AZ448" s="228"/>
      <c r="BA448" s="228"/>
      <c r="BB448" s="228"/>
      <c r="BC448" s="228"/>
      <c r="BD448" s="228"/>
      <c r="BE448" s="228"/>
      <c r="BF448" s="228"/>
      <c r="BG448" s="228"/>
      <c r="BH448" s="228"/>
      <c r="BI448" s="228"/>
      <c r="BJ448" s="228"/>
      <c r="BK448" s="228"/>
      <c r="BL448" s="228"/>
      <c r="BM448" s="228"/>
      <c r="BN448" s="228"/>
      <c r="BO448" s="228"/>
      <c r="BP448" s="228"/>
      <c r="BQ448" s="228"/>
      <c r="BR448" s="228"/>
      <c r="BS448" s="228"/>
      <c r="BT448" s="228"/>
      <c r="BU448" s="228"/>
      <c r="BV448" s="228"/>
      <c r="BW448" s="228"/>
      <c r="BX448" s="228"/>
      <c r="BY448" s="228"/>
      <c r="BZ448" s="228"/>
      <c r="CA448" s="228"/>
      <c r="CB448" s="228"/>
      <c r="CC448" s="228"/>
      <c r="CD448" s="228"/>
      <c r="CE448" s="228"/>
      <c r="CF448" s="228"/>
      <c r="CG448" s="228"/>
      <c r="CH448" s="228"/>
      <c r="CI448" s="228"/>
      <c r="CJ448" s="228"/>
      <c r="CK448" s="228"/>
      <c r="CL448" s="228"/>
      <c r="CM448" s="228"/>
      <c r="CN448" s="228"/>
      <c r="CO448" s="228"/>
      <c r="CP448" s="228"/>
      <c r="CQ448" s="228"/>
      <c r="CR448" s="228"/>
      <c r="CS448" s="228"/>
      <c r="CT448" s="228"/>
      <c r="CU448" s="228"/>
      <c r="CV448" s="228"/>
      <c r="CW448" s="228"/>
      <c r="CX448" s="228"/>
      <c r="CY448" s="228"/>
      <c r="CZ448" s="228"/>
      <c r="DA448" s="228"/>
      <c r="DB448" s="228"/>
      <c r="DC448" s="228"/>
      <c r="DD448" s="228"/>
      <c r="DE448" s="228"/>
      <c r="DF448" s="228"/>
      <c r="DG448" s="228"/>
      <c r="DH448" s="228"/>
      <c r="DI448" s="228"/>
      <c r="DJ448" s="228"/>
      <c r="DK448" s="228"/>
      <c r="DL448" s="228"/>
      <c r="DM448" s="228"/>
      <c r="DN448" s="228"/>
      <c r="DO448" s="228"/>
      <c r="DP448" s="228"/>
      <c r="DQ448" s="228"/>
      <c r="DR448" s="228"/>
      <c r="DS448" s="228"/>
      <c r="DT448" s="228"/>
      <c r="DU448" s="228"/>
      <c r="DV448" s="228"/>
      <c r="DW448" s="228"/>
      <c r="DX448" s="228"/>
      <c r="DY448" s="228"/>
      <c r="DZ448" s="228"/>
      <c r="EA448" s="228"/>
      <c r="EB448" s="228"/>
      <c r="EC448" s="228"/>
      <c r="ED448" s="228"/>
      <c r="EE448" s="228"/>
      <c r="EF448" s="228"/>
      <c r="EG448" s="228"/>
      <c r="EH448" s="228"/>
      <c r="EI448" s="228"/>
      <c r="EJ448" s="228"/>
      <c r="EK448" s="228"/>
      <c r="EL448" s="228"/>
      <c r="EM448" s="228"/>
      <c r="EN448" s="228"/>
      <c r="EO448" s="228"/>
      <c r="EP448" s="228"/>
      <c r="EQ448" s="228"/>
      <c r="ER448" s="228"/>
      <c r="ES448" s="228"/>
      <c r="ET448" s="228"/>
      <c r="EU448" s="228"/>
      <c r="EV448" s="228"/>
      <c r="EW448" s="228"/>
      <c r="EX448" s="228"/>
      <c r="EY448" s="228"/>
      <c r="EZ448" s="228"/>
      <c r="FA448" s="228"/>
      <c r="FB448" s="228"/>
      <c r="FC448" s="228"/>
      <c r="FD448" s="228"/>
      <c r="FE448" s="228"/>
      <c r="FF448" s="228"/>
      <c r="FG448" s="228"/>
      <c r="FH448" s="228"/>
      <c r="FI448" s="228"/>
      <c r="FJ448" s="228"/>
      <c r="FK448" s="228"/>
      <c r="FL448" s="228"/>
      <c r="FM448" s="228"/>
      <c r="FN448" s="228"/>
      <c r="FO448" s="228"/>
      <c r="FP448" s="228"/>
      <c r="FQ448" s="228"/>
      <c r="FR448" s="228"/>
      <c r="FS448" s="228"/>
      <c r="FT448" s="228"/>
      <c r="FU448" s="228"/>
      <c r="FV448" s="228"/>
      <c r="FW448" s="228"/>
      <c r="FX448" s="228"/>
      <c r="FY448" s="228"/>
      <c r="FZ448" s="228"/>
      <c r="GA448" s="228"/>
      <c r="GB448" s="228"/>
      <c r="GC448" s="228"/>
      <c r="GD448" s="228"/>
      <c r="GE448" s="228"/>
      <c r="GF448" s="228"/>
      <c r="GG448" s="228"/>
      <c r="GH448" s="228"/>
      <c r="GI448" s="228"/>
      <c r="GJ448" s="228"/>
      <c r="GK448" s="228"/>
      <c r="GL448" s="228"/>
      <c r="GM448" s="228"/>
      <c r="GN448" s="228"/>
      <c r="GO448" s="228"/>
      <c r="GP448" s="228"/>
      <c r="GQ448" s="228"/>
      <c r="GR448" s="228"/>
      <c r="GS448" s="228"/>
      <c r="GT448" s="228"/>
      <c r="GU448" s="228"/>
      <c r="GV448" s="228"/>
      <c r="GW448" s="228"/>
      <c r="GX448" s="228"/>
      <c r="GY448" s="228"/>
      <c r="GZ448" s="228"/>
      <c r="HA448" s="228"/>
      <c r="HB448" s="228"/>
      <c r="HC448" s="228"/>
      <c r="HD448" s="228"/>
      <c r="HE448" s="228"/>
      <c r="HF448" s="228"/>
      <c r="HG448" s="228"/>
      <c r="HH448" s="228"/>
      <c r="HI448" s="228"/>
      <c r="HJ448" s="228"/>
      <c r="HK448" s="228"/>
      <c r="HL448" s="228"/>
      <c r="HM448" s="228"/>
      <c r="HN448" s="228"/>
      <c r="HO448" s="228"/>
      <c r="HP448" s="228"/>
      <c r="HQ448" s="228"/>
      <c r="HR448" s="228"/>
      <c r="HS448" s="228"/>
      <c r="HT448" s="228"/>
      <c r="HU448" s="228"/>
      <c r="HV448" s="228"/>
      <c r="HW448" s="228"/>
      <c r="HX448" s="228"/>
      <c r="HY448" s="228"/>
      <c r="HZ448" s="228"/>
      <c r="IA448" s="228"/>
      <c r="IB448" s="228"/>
      <c r="IC448" s="228"/>
      <c r="ID448" s="228"/>
      <c r="IE448" s="228"/>
      <c r="IF448" s="228"/>
      <c r="IG448" s="228"/>
      <c r="IH448" s="228"/>
      <c r="II448" s="228"/>
      <c r="IJ448" s="228"/>
      <c r="IK448" s="228"/>
      <c r="IL448" s="228"/>
      <c r="IM448" s="228"/>
      <c r="IN448" s="228"/>
      <c r="IO448" s="228"/>
      <c r="IP448" s="228"/>
      <c r="IQ448" s="228"/>
      <c r="IR448" s="228"/>
      <c r="IS448" s="228"/>
      <c r="IT448" s="228"/>
      <c r="IU448" s="228"/>
      <c r="IV448" s="228"/>
      <c r="IW448" s="228"/>
      <c r="IX448" s="228"/>
      <c r="IY448" s="228"/>
      <c r="IZ448" s="228"/>
      <c r="JA448" s="228"/>
      <c r="JB448" s="228"/>
      <c r="JC448" s="228"/>
      <c r="JD448" s="228"/>
      <c r="JE448" s="228"/>
      <c r="JF448" s="228"/>
      <c r="JG448" s="228"/>
      <c r="JH448" s="228"/>
      <c r="JI448" s="228"/>
      <c r="JJ448" s="228"/>
      <c r="JK448" s="228"/>
      <c r="JL448" s="228"/>
      <c r="JM448" s="228"/>
      <c r="JN448" s="228"/>
      <c r="JO448" s="228"/>
      <c r="JP448" s="228"/>
      <c r="JQ448" s="228"/>
      <c r="JR448" s="228"/>
      <c r="JS448" s="228"/>
      <c r="JT448" s="228"/>
      <c r="JU448" s="228"/>
      <c r="JV448" s="228"/>
      <c r="JW448" s="228"/>
      <c r="JX448" s="228"/>
      <c r="JY448" s="228"/>
      <c r="JZ448" s="228"/>
      <c r="KA448" s="228"/>
      <c r="KB448" s="228"/>
      <c r="KC448" s="228"/>
      <c r="KD448" s="228"/>
      <c r="KE448" s="228"/>
      <c r="KF448" s="228"/>
      <c r="KG448" s="228"/>
      <c r="KH448" s="228"/>
      <c r="KI448" s="228"/>
      <c r="KJ448" s="228"/>
      <c r="KK448" s="228"/>
      <c r="KL448" s="228"/>
      <c r="KM448" s="228"/>
      <c r="KN448" s="228"/>
      <c r="KO448" s="228"/>
      <c r="KP448" s="228"/>
      <c r="KQ448" s="228"/>
      <c r="KR448" s="228"/>
      <c r="KS448" s="228"/>
      <c r="KT448" s="228"/>
      <c r="KU448" s="228"/>
      <c r="KV448" s="228"/>
      <c r="KW448" s="479"/>
    </row>
    <row r="449" spans="1:309" s="226" customFormat="1" ht="21" customHeight="1">
      <c r="A449" s="109"/>
      <c r="B449" s="112">
        <v>443</v>
      </c>
      <c r="C449" s="53"/>
      <c r="D449" s="132" t="str">
        <f t="shared" si="42"/>
        <v/>
      </c>
      <c r="E449" s="132" t="str">
        <f t="shared" si="39"/>
        <v/>
      </c>
      <c r="F449" s="132" t="str">
        <f t="shared" si="40"/>
        <v/>
      </c>
      <c r="G449" s="132" t="str">
        <f t="shared" si="41"/>
        <v/>
      </c>
      <c r="H449" s="213" t="str">
        <f t="shared" si="43"/>
        <v/>
      </c>
      <c r="I449" s="227"/>
      <c r="J449" s="227"/>
      <c r="K449" s="227"/>
      <c r="L449" s="227"/>
      <c r="M449" s="227"/>
      <c r="N449" s="227"/>
      <c r="O449" s="227"/>
      <c r="P449" s="227"/>
      <c r="Q449" s="227"/>
      <c r="R449" s="227"/>
      <c r="S449" s="227"/>
      <c r="T449" s="227"/>
      <c r="U449" s="227"/>
      <c r="V449" s="227"/>
      <c r="W449" s="227"/>
      <c r="X449" s="227"/>
      <c r="Y449" s="227"/>
      <c r="Z449" s="227"/>
      <c r="AA449" s="227"/>
      <c r="AB449" s="227"/>
      <c r="AC449" s="227"/>
      <c r="AD449" s="227"/>
      <c r="AE449" s="227"/>
      <c r="AF449" s="227"/>
      <c r="AG449" s="227"/>
      <c r="AH449" s="227"/>
      <c r="AI449" s="227"/>
      <c r="AJ449" s="227"/>
      <c r="AK449" s="227"/>
      <c r="AL449" s="227"/>
      <c r="AM449" s="227"/>
      <c r="AN449" s="227"/>
      <c r="AO449" s="227"/>
      <c r="AP449" s="227"/>
      <c r="AQ449" s="227"/>
      <c r="AR449" s="227"/>
      <c r="AS449" s="227"/>
      <c r="AT449" s="227"/>
      <c r="AU449" s="227"/>
      <c r="AV449" s="227"/>
      <c r="AW449" s="227"/>
      <c r="AX449" s="227"/>
      <c r="AY449" s="227"/>
      <c r="AZ449" s="227"/>
      <c r="BA449" s="227"/>
      <c r="BB449" s="227"/>
      <c r="BC449" s="227"/>
      <c r="BD449" s="227"/>
      <c r="BE449" s="227"/>
      <c r="BF449" s="227"/>
      <c r="BG449" s="227"/>
      <c r="BH449" s="227"/>
      <c r="BI449" s="227"/>
      <c r="BJ449" s="227"/>
      <c r="BK449" s="227"/>
      <c r="BL449" s="227"/>
      <c r="BM449" s="227"/>
      <c r="BN449" s="227"/>
      <c r="BO449" s="227"/>
      <c r="BP449" s="227"/>
      <c r="BQ449" s="227"/>
      <c r="BR449" s="227"/>
      <c r="BS449" s="227"/>
      <c r="BT449" s="227"/>
      <c r="BU449" s="227"/>
      <c r="BV449" s="227"/>
      <c r="BW449" s="227"/>
      <c r="BX449" s="227"/>
      <c r="BY449" s="227"/>
      <c r="BZ449" s="227"/>
      <c r="CA449" s="227"/>
      <c r="CB449" s="227"/>
      <c r="CC449" s="227"/>
      <c r="CD449" s="227"/>
      <c r="CE449" s="227"/>
      <c r="CF449" s="227"/>
      <c r="CG449" s="227"/>
      <c r="CH449" s="227"/>
      <c r="CI449" s="227"/>
      <c r="CJ449" s="227"/>
      <c r="CK449" s="227"/>
      <c r="CL449" s="227"/>
      <c r="CM449" s="227"/>
      <c r="CN449" s="227"/>
      <c r="CO449" s="227"/>
      <c r="CP449" s="227"/>
      <c r="CQ449" s="227"/>
      <c r="CR449" s="227"/>
      <c r="CS449" s="227"/>
      <c r="CT449" s="227"/>
      <c r="CU449" s="227"/>
      <c r="CV449" s="227"/>
      <c r="CW449" s="227"/>
      <c r="CX449" s="227"/>
      <c r="CY449" s="227"/>
      <c r="CZ449" s="227"/>
      <c r="DA449" s="227"/>
      <c r="DB449" s="227"/>
      <c r="DC449" s="227"/>
      <c r="DD449" s="227"/>
      <c r="DE449" s="227"/>
      <c r="DF449" s="227"/>
      <c r="DG449" s="227"/>
      <c r="DH449" s="227"/>
      <c r="DI449" s="227"/>
      <c r="DJ449" s="227"/>
      <c r="DK449" s="227"/>
      <c r="DL449" s="227"/>
      <c r="DM449" s="227"/>
      <c r="DN449" s="227"/>
      <c r="DO449" s="227"/>
      <c r="DP449" s="227"/>
      <c r="DQ449" s="227"/>
      <c r="DR449" s="227"/>
      <c r="DS449" s="227"/>
      <c r="DT449" s="227"/>
      <c r="DU449" s="227"/>
      <c r="DV449" s="227"/>
      <c r="DW449" s="227"/>
      <c r="DX449" s="227"/>
      <c r="DY449" s="227"/>
      <c r="DZ449" s="227"/>
      <c r="EA449" s="227"/>
      <c r="EB449" s="227"/>
      <c r="EC449" s="227"/>
      <c r="ED449" s="227"/>
      <c r="EE449" s="227"/>
      <c r="EF449" s="227"/>
      <c r="EG449" s="227"/>
      <c r="EH449" s="227"/>
      <c r="EI449" s="227"/>
      <c r="EJ449" s="227"/>
      <c r="EK449" s="227"/>
      <c r="EL449" s="227"/>
      <c r="EM449" s="227"/>
      <c r="EN449" s="227"/>
      <c r="EO449" s="227"/>
      <c r="EP449" s="227"/>
      <c r="EQ449" s="227"/>
      <c r="ER449" s="227"/>
      <c r="ES449" s="227"/>
      <c r="ET449" s="227"/>
      <c r="EU449" s="227"/>
      <c r="EV449" s="227"/>
      <c r="EW449" s="227"/>
      <c r="EX449" s="227"/>
      <c r="EY449" s="227"/>
      <c r="EZ449" s="227"/>
      <c r="FA449" s="227"/>
      <c r="FB449" s="227"/>
      <c r="FC449" s="227"/>
      <c r="FD449" s="227"/>
      <c r="FE449" s="227"/>
      <c r="FF449" s="227"/>
      <c r="FG449" s="227"/>
      <c r="FH449" s="227"/>
      <c r="FI449" s="227"/>
      <c r="FJ449" s="227"/>
      <c r="FK449" s="227"/>
      <c r="FL449" s="227"/>
      <c r="FM449" s="227"/>
      <c r="FN449" s="227"/>
      <c r="FO449" s="227"/>
      <c r="FP449" s="227"/>
      <c r="FQ449" s="227"/>
      <c r="FR449" s="227"/>
      <c r="FS449" s="227"/>
      <c r="FT449" s="227"/>
      <c r="FU449" s="227"/>
      <c r="FV449" s="227"/>
      <c r="FW449" s="227"/>
      <c r="FX449" s="227"/>
      <c r="FY449" s="227"/>
      <c r="FZ449" s="227"/>
      <c r="GA449" s="227"/>
      <c r="GB449" s="227"/>
      <c r="GC449" s="227"/>
      <c r="GD449" s="227"/>
      <c r="GE449" s="227"/>
      <c r="GF449" s="227"/>
      <c r="GG449" s="227"/>
      <c r="GH449" s="227"/>
      <c r="GI449" s="227"/>
      <c r="GJ449" s="227"/>
      <c r="GK449" s="227"/>
      <c r="GL449" s="227"/>
      <c r="GM449" s="227"/>
      <c r="GN449" s="227"/>
      <c r="GO449" s="227"/>
      <c r="GP449" s="227"/>
      <c r="GQ449" s="227"/>
      <c r="GR449" s="227"/>
      <c r="GS449" s="227"/>
      <c r="GT449" s="227"/>
      <c r="GU449" s="227"/>
      <c r="GV449" s="227"/>
      <c r="GW449" s="227"/>
      <c r="GX449" s="227"/>
      <c r="GY449" s="227"/>
      <c r="GZ449" s="227"/>
      <c r="HA449" s="227"/>
      <c r="HB449" s="227"/>
      <c r="HC449" s="227"/>
      <c r="HD449" s="227"/>
      <c r="HE449" s="227"/>
      <c r="HF449" s="227"/>
      <c r="HG449" s="227"/>
      <c r="HH449" s="227"/>
      <c r="HI449" s="227"/>
      <c r="HJ449" s="227"/>
      <c r="HK449" s="227"/>
      <c r="HL449" s="227"/>
      <c r="HM449" s="227"/>
      <c r="HN449" s="227"/>
      <c r="HO449" s="227"/>
      <c r="HP449" s="227"/>
      <c r="HQ449" s="227"/>
      <c r="HR449" s="227"/>
      <c r="HS449" s="227"/>
      <c r="HT449" s="227"/>
      <c r="HU449" s="227"/>
      <c r="HV449" s="227"/>
      <c r="HW449" s="227"/>
      <c r="HX449" s="227"/>
      <c r="HY449" s="227"/>
      <c r="HZ449" s="227"/>
      <c r="IA449" s="227"/>
      <c r="IB449" s="227"/>
      <c r="IC449" s="227"/>
      <c r="ID449" s="227"/>
      <c r="IE449" s="227"/>
      <c r="IF449" s="227"/>
      <c r="IG449" s="227"/>
      <c r="IH449" s="227"/>
      <c r="II449" s="227"/>
      <c r="IJ449" s="227"/>
      <c r="IK449" s="227"/>
      <c r="IL449" s="227"/>
      <c r="IM449" s="227"/>
      <c r="IN449" s="227"/>
      <c r="IO449" s="227"/>
      <c r="IP449" s="227"/>
      <c r="IQ449" s="227"/>
      <c r="IR449" s="227"/>
      <c r="IS449" s="227"/>
      <c r="IT449" s="227"/>
      <c r="IU449" s="227"/>
      <c r="IV449" s="227"/>
      <c r="IW449" s="227"/>
      <c r="IX449" s="227"/>
      <c r="IY449" s="227"/>
      <c r="IZ449" s="227"/>
      <c r="JA449" s="227"/>
      <c r="JB449" s="227"/>
      <c r="JC449" s="227"/>
      <c r="JD449" s="227"/>
      <c r="JE449" s="227"/>
      <c r="JF449" s="227"/>
      <c r="JG449" s="227"/>
      <c r="JH449" s="227"/>
      <c r="JI449" s="227"/>
      <c r="JJ449" s="227"/>
      <c r="JK449" s="227"/>
      <c r="JL449" s="227"/>
      <c r="JM449" s="227"/>
      <c r="JN449" s="227"/>
      <c r="JO449" s="227"/>
      <c r="JP449" s="227"/>
      <c r="JQ449" s="227"/>
      <c r="JR449" s="227"/>
      <c r="JS449" s="227"/>
      <c r="JT449" s="227"/>
      <c r="JU449" s="227"/>
      <c r="JV449" s="227"/>
      <c r="JW449" s="227"/>
      <c r="JX449" s="227"/>
      <c r="JY449" s="227"/>
      <c r="JZ449" s="227"/>
      <c r="KA449" s="227"/>
      <c r="KB449" s="227"/>
      <c r="KC449" s="227"/>
      <c r="KD449" s="227"/>
      <c r="KE449" s="227"/>
      <c r="KF449" s="227"/>
      <c r="KG449" s="227"/>
      <c r="KH449" s="227"/>
      <c r="KI449" s="227"/>
      <c r="KJ449" s="227"/>
      <c r="KK449" s="227"/>
      <c r="KL449" s="227"/>
      <c r="KM449" s="227"/>
      <c r="KN449" s="227"/>
      <c r="KO449" s="227"/>
      <c r="KP449" s="227"/>
      <c r="KQ449" s="227"/>
      <c r="KR449" s="227"/>
      <c r="KS449" s="227"/>
      <c r="KT449" s="227"/>
      <c r="KU449" s="227"/>
      <c r="KV449" s="227"/>
      <c r="KW449" s="479"/>
    </row>
    <row r="450" spans="1:309" s="226" customFormat="1" ht="21" customHeight="1" thickBot="1">
      <c r="A450" s="109"/>
      <c r="B450" s="112">
        <v>444</v>
      </c>
      <c r="C450" s="116"/>
      <c r="D450" s="136" t="str">
        <f t="shared" si="42"/>
        <v/>
      </c>
      <c r="E450" s="138" t="str">
        <f t="shared" si="39"/>
        <v/>
      </c>
      <c r="F450" s="138" t="str">
        <f t="shared" si="40"/>
        <v/>
      </c>
      <c r="G450" s="138" t="str">
        <f t="shared" si="41"/>
        <v/>
      </c>
      <c r="H450" s="138" t="str">
        <f t="shared" si="43"/>
        <v/>
      </c>
      <c r="I450" s="228"/>
      <c r="J450" s="228"/>
      <c r="K450" s="228"/>
      <c r="L450" s="228"/>
      <c r="M450" s="228"/>
      <c r="N450" s="228"/>
      <c r="O450" s="228"/>
      <c r="P450" s="228"/>
      <c r="Q450" s="228"/>
      <c r="R450" s="228"/>
      <c r="S450" s="228"/>
      <c r="T450" s="228"/>
      <c r="U450" s="228"/>
      <c r="V450" s="228"/>
      <c r="W450" s="228"/>
      <c r="X450" s="228"/>
      <c r="Y450" s="228"/>
      <c r="Z450" s="228"/>
      <c r="AA450" s="228"/>
      <c r="AB450" s="228"/>
      <c r="AC450" s="228"/>
      <c r="AD450" s="228"/>
      <c r="AE450" s="228"/>
      <c r="AF450" s="228"/>
      <c r="AG450" s="228"/>
      <c r="AH450" s="228"/>
      <c r="AI450" s="228"/>
      <c r="AJ450" s="228"/>
      <c r="AK450" s="228"/>
      <c r="AL450" s="228"/>
      <c r="AM450" s="228"/>
      <c r="AN450" s="228"/>
      <c r="AO450" s="228"/>
      <c r="AP450" s="228"/>
      <c r="AQ450" s="228"/>
      <c r="AR450" s="228"/>
      <c r="AS450" s="228"/>
      <c r="AT450" s="228"/>
      <c r="AU450" s="228"/>
      <c r="AV450" s="228"/>
      <c r="AW450" s="228"/>
      <c r="AX450" s="228"/>
      <c r="AY450" s="228"/>
      <c r="AZ450" s="228"/>
      <c r="BA450" s="228"/>
      <c r="BB450" s="228"/>
      <c r="BC450" s="228"/>
      <c r="BD450" s="228"/>
      <c r="BE450" s="228"/>
      <c r="BF450" s="228"/>
      <c r="BG450" s="228"/>
      <c r="BH450" s="228"/>
      <c r="BI450" s="228"/>
      <c r="BJ450" s="228"/>
      <c r="BK450" s="228"/>
      <c r="BL450" s="228"/>
      <c r="BM450" s="228"/>
      <c r="BN450" s="228"/>
      <c r="BO450" s="228"/>
      <c r="BP450" s="228"/>
      <c r="BQ450" s="228"/>
      <c r="BR450" s="228"/>
      <c r="BS450" s="228"/>
      <c r="BT450" s="228"/>
      <c r="BU450" s="228"/>
      <c r="BV450" s="228"/>
      <c r="BW450" s="228"/>
      <c r="BX450" s="228"/>
      <c r="BY450" s="228"/>
      <c r="BZ450" s="228"/>
      <c r="CA450" s="228"/>
      <c r="CB450" s="228"/>
      <c r="CC450" s="228"/>
      <c r="CD450" s="228"/>
      <c r="CE450" s="228"/>
      <c r="CF450" s="228"/>
      <c r="CG450" s="228"/>
      <c r="CH450" s="228"/>
      <c r="CI450" s="228"/>
      <c r="CJ450" s="228"/>
      <c r="CK450" s="228"/>
      <c r="CL450" s="228"/>
      <c r="CM450" s="228"/>
      <c r="CN450" s="228"/>
      <c r="CO450" s="228"/>
      <c r="CP450" s="228"/>
      <c r="CQ450" s="228"/>
      <c r="CR450" s="228"/>
      <c r="CS450" s="228"/>
      <c r="CT450" s="228"/>
      <c r="CU450" s="228"/>
      <c r="CV450" s="228"/>
      <c r="CW450" s="228"/>
      <c r="CX450" s="228"/>
      <c r="CY450" s="228"/>
      <c r="CZ450" s="228"/>
      <c r="DA450" s="228"/>
      <c r="DB450" s="228"/>
      <c r="DC450" s="228"/>
      <c r="DD450" s="228"/>
      <c r="DE450" s="228"/>
      <c r="DF450" s="228"/>
      <c r="DG450" s="228"/>
      <c r="DH450" s="228"/>
      <c r="DI450" s="228"/>
      <c r="DJ450" s="228"/>
      <c r="DK450" s="228"/>
      <c r="DL450" s="228"/>
      <c r="DM450" s="228"/>
      <c r="DN450" s="228"/>
      <c r="DO450" s="228"/>
      <c r="DP450" s="228"/>
      <c r="DQ450" s="228"/>
      <c r="DR450" s="228"/>
      <c r="DS450" s="228"/>
      <c r="DT450" s="228"/>
      <c r="DU450" s="228"/>
      <c r="DV450" s="228"/>
      <c r="DW450" s="228"/>
      <c r="DX450" s="228"/>
      <c r="DY450" s="228"/>
      <c r="DZ450" s="228"/>
      <c r="EA450" s="228"/>
      <c r="EB450" s="228"/>
      <c r="EC450" s="228"/>
      <c r="ED450" s="228"/>
      <c r="EE450" s="228"/>
      <c r="EF450" s="228"/>
      <c r="EG450" s="228"/>
      <c r="EH450" s="228"/>
      <c r="EI450" s="228"/>
      <c r="EJ450" s="228"/>
      <c r="EK450" s="228"/>
      <c r="EL450" s="228"/>
      <c r="EM450" s="228"/>
      <c r="EN450" s="228"/>
      <c r="EO450" s="228"/>
      <c r="EP450" s="228"/>
      <c r="EQ450" s="228"/>
      <c r="ER450" s="228"/>
      <c r="ES450" s="228"/>
      <c r="ET450" s="228"/>
      <c r="EU450" s="228"/>
      <c r="EV450" s="228"/>
      <c r="EW450" s="228"/>
      <c r="EX450" s="228"/>
      <c r="EY450" s="228"/>
      <c r="EZ450" s="228"/>
      <c r="FA450" s="228"/>
      <c r="FB450" s="228"/>
      <c r="FC450" s="228"/>
      <c r="FD450" s="228"/>
      <c r="FE450" s="228"/>
      <c r="FF450" s="228"/>
      <c r="FG450" s="228"/>
      <c r="FH450" s="228"/>
      <c r="FI450" s="228"/>
      <c r="FJ450" s="228"/>
      <c r="FK450" s="228"/>
      <c r="FL450" s="228"/>
      <c r="FM450" s="228"/>
      <c r="FN450" s="228"/>
      <c r="FO450" s="228"/>
      <c r="FP450" s="228"/>
      <c r="FQ450" s="228"/>
      <c r="FR450" s="228"/>
      <c r="FS450" s="228"/>
      <c r="FT450" s="228"/>
      <c r="FU450" s="228"/>
      <c r="FV450" s="228"/>
      <c r="FW450" s="228"/>
      <c r="FX450" s="228"/>
      <c r="FY450" s="228"/>
      <c r="FZ450" s="228"/>
      <c r="GA450" s="228"/>
      <c r="GB450" s="228"/>
      <c r="GC450" s="228"/>
      <c r="GD450" s="228"/>
      <c r="GE450" s="228"/>
      <c r="GF450" s="228"/>
      <c r="GG450" s="228"/>
      <c r="GH450" s="228"/>
      <c r="GI450" s="228"/>
      <c r="GJ450" s="228"/>
      <c r="GK450" s="228"/>
      <c r="GL450" s="228"/>
      <c r="GM450" s="228"/>
      <c r="GN450" s="228"/>
      <c r="GO450" s="228"/>
      <c r="GP450" s="228"/>
      <c r="GQ450" s="228"/>
      <c r="GR450" s="228"/>
      <c r="GS450" s="228"/>
      <c r="GT450" s="228"/>
      <c r="GU450" s="228"/>
      <c r="GV450" s="228"/>
      <c r="GW450" s="228"/>
      <c r="GX450" s="228"/>
      <c r="GY450" s="228"/>
      <c r="GZ450" s="228"/>
      <c r="HA450" s="228"/>
      <c r="HB450" s="228"/>
      <c r="HC450" s="228"/>
      <c r="HD450" s="228"/>
      <c r="HE450" s="228"/>
      <c r="HF450" s="228"/>
      <c r="HG450" s="228"/>
      <c r="HH450" s="228"/>
      <c r="HI450" s="228"/>
      <c r="HJ450" s="228"/>
      <c r="HK450" s="228"/>
      <c r="HL450" s="228"/>
      <c r="HM450" s="228"/>
      <c r="HN450" s="228"/>
      <c r="HO450" s="228"/>
      <c r="HP450" s="228"/>
      <c r="HQ450" s="228"/>
      <c r="HR450" s="228"/>
      <c r="HS450" s="228"/>
      <c r="HT450" s="228"/>
      <c r="HU450" s="228"/>
      <c r="HV450" s="228"/>
      <c r="HW450" s="228"/>
      <c r="HX450" s="228"/>
      <c r="HY450" s="228"/>
      <c r="HZ450" s="228"/>
      <c r="IA450" s="228"/>
      <c r="IB450" s="228"/>
      <c r="IC450" s="228"/>
      <c r="ID450" s="228"/>
      <c r="IE450" s="228"/>
      <c r="IF450" s="228"/>
      <c r="IG450" s="228"/>
      <c r="IH450" s="228"/>
      <c r="II450" s="228"/>
      <c r="IJ450" s="228"/>
      <c r="IK450" s="228"/>
      <c r="IL450" s="228"/>
      <c r="IM450" s="228"/>
      <c r="IN450" s="228"/>
      <c r="IO450" s="228"/>
      <c r="IP450" s="228"/>
      <c r="IQ450" s="228"/>
      <c r="IR450" s="228"/>
      <c r="IS450" s="228"/>
      <c r="IT450" s="228"/>
      <c r="IU450" s="228"/>
      <c r="IV450" s="228"/>
      <c r="IW450" s="228"/>
      <c r="IX450" s="228"/>
      <c r="IY450" s="228"/>
      <c r="IZ450" s="228"/>
      <c r="JA450" s="228"/>
      <c r="JB450" s="228"/>
      <c r="JC450" s="228"/>
      <c r="JD450" s="228"/>
      <c r="JE450" s="228"/>
      <c r="JF450" s="228"/>
      <c r="JG450" s="228"/>
      <c r="JH450" s="228"/>
      <c r="JI450" s="228"/>
      <c r="JJ450" s="228"/>
      <c r="JK450" s="228"/>
      <c r="JL450" s="228"/>
      <c r="JM450" s="228"/>
      <c r="JN450" s="228"/>
      <c r="JO450" s="228"/>
      <c r="JP450" s="228"/>
      <c r="JQ450" s="228"/>
      <c r="JR450" s="228"/>
      <c r="JS450" s="228"/>
      <c r="JT450" s="228"/>
      <c r="JU450" s="228"/>
      <c r="JV450" s="228"/>
      <c r="JW450" s="228"/>
      <c r="JX450" s="228"/>
      <c r="JY450" s="228"/>
      <c r="JZ450" s="228"/>
      <c r="KA450" s="228"/>
      <c r="KB450" s="228"/>
      <c r="KC450" s="228"/>
      <c r="KD450" s="228"/>
      <c r="KE450" s="228"/>
      <c r="KF450" s="228"/>
      <c r="KG450" s="228"/>
      <c r="KH450" s="228"/>
      <c r="KI450" s="228"/>
      <c r="KJ450" s="228"/>
      <c r="KK450" s="228"/>
      <c r="KL450" s="228"/>
      <c r="KM450" s="228"/>
      <c r="KN450" s="228"/>
      <c r="KO450" s="228"/>
      <c r="KP450" s="228"/>
      <c r="KQ450" s="228"/>
      <c r="KR450" s="228"/>
      <c r="KS450" s="228"/>
      <c r="KT450" s="228"/>
      <c r="KU450" s="228"/>
      <c r="KV450" s="228"/>
      <c r="KW450" s="479"/>
    </row>
    <row r="451" spans="1:309" s="226" customFormat="1" ht="21" customHeight="1">
      <c r="A451" s="109"/>
      <c r="B451" s="112">
        <v>445</v>
      </c>
      <c r="C451" s="53"/>
      <c r="D451" s="132" t="str">
        <f t="shared" si="42"/>
        <v/>
      </c>
      <c r="E451" s="132" t="str">
        <f t="shared" si="39"/>
        <v/>
      </c>
      <c r="F451" s="132" t="str">
        <f t="shared" si="40"/>
        <v/>
      </c>
      <c r="G451" s="132" t="str">
        <f t="shared" si="41"/>
        <v/>
      </c>
      <c r="H451" s="213" t="str">
        <f t="shared" si="43"/>
        <v/>
      </c>
      <c r="I451" s="227"/>
      <c r="J451" s="227"/>
      <c r="K451" s="227"/>
      <c r="L451" s="227"/>
      <c r="M451" s="227"/>
      <c r="N451" s="227"/>
      <c r="O451" s="227"/>
      <c r="P451" s="227"/>
      <c r="Q451" s="227"/>
      <c r="R451" s="227"/>
      <c r="S451" s="227"/>
      <c r="T451" s="227"/>
      <c r="U451" s="227"/>
      <c r="V451" s="227"/>
      <c r="W451" s="227"/>
      <c r="X451" s="227"/>
      <c r="Y451" s="227"/>
      <c r="Z451" s="227"/>
      <c r="AA451" s="227"/>
      <c r="AB451" s="227"/>
      <c r="AC451" s="227"/>
      <c r="AD451" s="227"/>
      <c r="AE451" s="227"/>
      <c r="AF451" s="227"/>
      <c r="AG451" s="227"/>
      <c r="AH451" s="227"/>
      <c r="AI451" s="227"/>
      <c r="AJ451" s="227"/>
      <c r="AK451" s="227"/>
      <c r="AL451" s="227"/>
      <c r="AM451" s="227"/>
      <c r="AN451" s="227"/>
      <c r="AO451" s="227"/>
      <c r="AP451" s="227"/>
      <c r="AQ451" s="227"/>
      <c r="AR451" s="227"/>
      <c r="AS451" s="227"/>
      <c r="AT451" s="227"/>
      <c r="AU451" s="227"/>
      <c r="AV451" s="227"/>
      <c r="AW451" s="227"/>
      <c r="AX451" s="227"/>
      <c r="AY451" s="227"/>
      <c r="AZ451" s="227"/>
      <c r="BA451" s="227"/>
      <c r="BB451" s="227"/>
      <c r="BC451" s="227"/>
      <c r="BD451" s="227"/>
      <c r="BE451" s="227"/>
      <c r="BF451" s="227"/>
      <c r="BG451" s="227"/>
      <c r="BH451" s="227"/>
      <c r="BI451" s="227"/>
      <c r="BJ451" s="227"/>
      <c r="BK451" s="227"/>
      <c r="BL451" s="227"/>
      <c r="BM451" s="227"/>
      <c r="BN451" s="227"/>
      <c r="BO451" s="227"/>
      <c r="BP451" s="227"/>
      <c r="BQ451" s="227"/>
      <c r="BR451" s="227"/>
      <c r="BS451" s="227"/>
      <c r="BT451" s="227"/>
      <c r="BU451" s="227"/>
      <c r="BV451" s="227"/>
      <c r="BW451" s="227"/>
      <c r="BX451" s="227"/>
      <c r="BY451" s="227"/>
      <c r="BZ451" s="227"/>
      <c r="CA451" s="227"/>
      <c r="CB451" s="227"/>
      <c r="CC451" s="227"/>
      <c r="CD451" s="227"/>
      <c r="CE451" s="227"/>
      <c r="CF451" s="227"/>
      <c r="CG451" s="227"/>
      <c r="CH451" s="227"/>
      <c r="CI451" s="227"/>
      <c r="CJ451" s="227"/>
      <c r="CK451" s="227"/>
      <c r="CL451" s="227"/>
      <c r="CM451" s="227"/>
      <c r="CN451" s="227"/>
      <c r="CO451" s="227"/>
      <c r="CP451" s="227"/>
      <c r="CQ451" s="227"/>
      <c r="CR451" s="227"/>
      <c r="CS451" s="227"/>
      <c r="CT451" s="227"/>
      <c r="CU451" s="227"/>
      <c r="CV451" s="227"/>
      <c r="CW451" s="227"/>
      <c r="CX451" s="227"/>
      <c r="CY451" s="227"/>
      <c r="CZ451" s="227"/>
      <c r="DA451" s="227"/>
      <c r="DB451" s="227"/>
      <c r="DC451" s="227"/>
      <c r="DD451" s="227"/>
      <c r="DE451" s="227"/>
      <c r="DF451" s="227"/>
      <c r="DG451" s="227"/>
      <c r="DH451" s="227"/>
      <c r="DI451" s="227"/>
      <c r="DJ451" s="227"/>
      <c r="DK451" s="227"/>
      <c r="DL451" s="227"/>
      <c r="DM451" s="227"/>
      <c r="DN451" s="227"/>
      <c r="DO451" s="227"/>
      <c r="DP451" s="227"/>
      <c r="DQ451" s="227"/>
      <c r="DR451" s="227"/>
      <c r="DS451" s="227"/>
      <c r="DT451" s="227"/>
      <c r="DU451" s="227"/>
      <c r="DV451" s="227"/>
      <c r="DW451" s="227"/>
      <c r="DX451" s="227"/>
      <c r="DY451" s="227"/>
      <c r="DZ451" s="227"/>
      <c r="EA451" s="227"/>
      <c r="EB451" s="227"/>
      <c r="EC451" s="227"/>
      <c r="ED451" s="227"/>
      <c r="EE451" s="227"/>
      <c r="EF451" s="227"/>
      <c r="EG451" s="227"/>
      <c r="EH451" s="227"/>
      <c r="EI451" s="227"/>
      <c r="EJ451" s="227"/>
      <c r="EK451" s="227"/>
      <c r="EL451" s="227"/>
      <c r="EM451" s="227"/>
      <c r="EN451" s="227"/>
      <c r="EO451" s="227"/>
      <c r="EP451" s="227"/>
      <c r="EQ451" s="227"/>
      <c r="ER451" s="227"/>
      <c r="ES451" s="227"/>
      <c r="ET451" s="227"/>
      <c r="EU451" s="227"/>
      <c r="EV451" s="227"/>
      <c r="EW451" s="227"/>
      <c r="EX451" s="227"/>
      <c r="EY451" s="227"/>
      <c r="EZ451" s="227"/>
      <c r="FA451" s="227"/>
      <c r="FB451" s="227"/>
      <c r="FC451" s="227"/>
      <c r="FD451" s="227"/>
      <c r="FE451" s="227"/>
      <c r="FF451" s="227"/>
      <c r="FG451" s="227"/>
      <c r="FH451" s="227"/>
      <c r="FI451" s="227"/>
      <c r="FJ451" s="227"/>
      <c r="FK451" s="227"/>
      <c r="FL451" s="227"/>
      <c r="FM451" s="227"/>
      <c r="FN451" s="227"/>
      <c r="FO451" s="227"/>
      <c r="FP451" s="227"/>
      <c r="FQ451" s="227"/>
      <c r="FR451" s="227"/>
      <c r="FS451" s="227"/>
      <c r="FT451" s="227"/>
      <c r="FU451" s="227"/>
      <c r="FV451" s="227"/>
      <c r="FW451" s="227"/>
      <c r="FX451" s="227"/>
      <c r="FY451" s="227"/>
      <c r="FZ451" s="227"/>
      <c r="GA451" s="227"/>
      <c r="GB451" s="227"/>
      <c r="GC451" s="227"/>
      <c r="GD451" s="227"/>
      <c r="GE451" s="227"/>
      <c r="GF451" s="227"/>
      <c r="GG451" s="227"/>
      <c r="GH451" s="227"/>
      <c r="GI451" s="227"/>
      <c r="GJ451" s="227"/>
      <c r="GK451" s="227"/>
      <c r="GL451" s="227"/>
      <c r="GM451" s="227"/>
      <c r="GN451" s="227"/>
      <c r="GO451" s="227"/>
      <c r="GP451" s="227"/>
      <c r="GQ451" s="227"/>
      <c r="GR451" s="227"/>
      <c r="GS451" s="227"/>
      <c r="GT451" s="227"/>
      <c r="GU451" s="227"/>
      <c r="GV451" s="227"/>
      <c r="GW451" s="227"/>
      <c r="GX451" s="227"/>
      <c r="GY451" s="227"/>
      <c r="GZ451" s="227"/>
      <c r="HA451" s="227"/>
      <c r="HB451" s="227"/>
      <c r="HC451" s="227"/>
      <c r="HD451" s="227"/>
      <c r="HE451" s="227"/>
      <c r="HF451" s="227"/>
      <c r="HG451" s="227"/>
      <c r="HH451" s="227"/>
      <c r="HI451" s="227"/>
      <c r="HJ451" s="227"/>
      <c r="HK451" s="227"/>
      <c r="HL451" s="227"/>
      <c r="HM451" s="227"/>
      <c r="HN451" s="227"/>
      <c r="HO451" s="227"/>
      <c r="HP451" s="227"/>
      <c r="HQ451" s="227"/>
      <c r="HR451" s="227"/>
      <c r="HS451" s="227"/>
      <c r="HT451" s="227"/>
      <c r="HU451" s="227"/>
      <c r="HV451" s="227"/>
      <c r="HW451" s="227"/>
      <c r="HX451" s="227"/>
      <c r="HY451" s="227"/>
      <c r="HZ451" s="227"/>
      <c r="IA451" s="227"/>
      <c r="IB451" s="227"/>
      <c r="IC451" s="227"/>
      <c r="ID451" s="227"/>
      <c r="IE451" s="227"/>
      <c r="IF451" s="227"/>
      <c r="IG451" s="227"/>
      <c r="IH451" s="227"/>
      <c r="II451" s="227"/>
      <c r="IJ451" s="227"/>
      <c r="IK451" s="227"/>
      <c r="IL451" s="227"/>
      <c r="IM451" s="227"/>
      <c r="IN451" s="227"/>
      <c r="IO451" s="227"/>
      <c r="IP451" s="227"/>
      <c r="IQ451" s="227"/>
      <c r="IR451" s="227"/>
      <c r="IS451" s="227"/>
      <c r="IT451" s="227"/>
      <c r="IU451" s="227"/>
      <c r="IV451" s="227"/>
      <c r="IW451" s="227"/>
      <c r="IX451" s="227"/>
      <c r="IY451" s="227"/>
      <c r="IZ451" s="227"/>
      <c r="JA451" s="227"/>
      <c r="JB451" s="227"/>
      <c r="JC451" s="227"/>
      <c r="JD451" s="227"/>
      <c r="JE451" s="227"/>
      <c r="JF451" s="227"/>
      <c r="JG451" s="227"/>
      <c r="JH451" s="227"/>
      <c r="JI451" s="227"/>
      <c r="JJ451" s="227"/>
      <c r="JK451" s="227"/>
      <c r="JL451" s="227"/>
      <c r="JM451" s="227"/>
      <c r="JN451" s="227"/>
      <c r="JO451" s="227"/>
      <c r="JP451" s="227"/>
      <c r="JQ451" s="227"/>
      <c r="JR451" s="227"/>
      <c r="JS451" s="227"/>
      <c r="JT451" s="227"/>
      <c r="JU451" s="227"/>
      <c r="JV451" s="227"/>
      <c r="JW451" s="227"/>
      <c r="JX451" s="227"/>
      <c r="JY451" s="227"/>
      <c r="JZ451" s="227"/>
      <c r="KA451" s="227"/>
      <c r="KB451" s="227"/>
      <c r="KC451" s="227"/>
      <c r="KD451" s="227"/>
      <c r="KE451" s="227"/>
      <c r="KF451" s="227"/>
      <c r="KG451" s="227"/>
      <c r="KH451" s="227"/>
      <c r="KI451" s="227"/>
      <c r="KJ451" s="227"/>
      <c r="KK451" s="227"/>
      <c r="KL451" s="227"/>
      <c r="KM451" s="227"/>
      <c r="KN451" s="227"/>
      <c r="KO451" s="227"/>
      <c r="KP451" s="227"/>
      <c r="KQ451" s="227"/>
      <c r="KR451" s="227"/>
      <c r="KS451" s="227"/>
      <c r="KT451" s="227"/>
      <c r="KU451" s="227"/>
      <c r="KV451" s="227"/>
      <c r="KW451" s="479"/>
    </row>
    <row r="452" spans="1:309" s="226" customFormat="1" ht="21" customHeight="1" thickBot="1">
      <c r="A452" s="109"/>
      <c r="B452" s="112">
        <v>446</v>
      </c>
      <c r="C452" s="116"/>
      <c r="D452" s="136" t="str">
        <f t="shared" si="42"/>
        <v/>
      </c>
      <c r="E452" s="138" t="str">
        <f t="shared" si="39"/>
        <v/>
      </c>
      <c r="F452" s="138" t="str">
        <f t="shared" si="40"/>
        <v/>
      </c>
      <c r="G452" s="138" t="str">
        <f t="shared" si="41"/>
        <v/>
      </c>
      <c r="H452" s="138" t="str">
        <f t="shared" si="43"/>
        <v/>
      </c>
      <c r="I452" s="228"/>
      <c r="J452" s="228"/>
      <c r="K452" s="228"/>
      <c r="L452" s="228"/>
      <c r="M452" s="228"/>
      <c r="N452" s="228"/>
      <c r="O452" s="228"/>
      <c r="P452" s="228"/>
      <c r="Q452" s="228"/>
      <c r="R452" s="228"/>
      <c r="S452" s="228"/>
      <c r="T452" s="228"/>
      <c r="U452" s="228"/>
      <c r="V452" s="228"/>
      <c r="W452" s="228"/>
      <c r="X452" s="228"/>
      <c r="Y452" s="228"/>
      <c r="Z452" s="228"/>
      <c r="AA452" s="228"/>
      <c r="AB452" s="228"/>
      <c r="AC452" s="228"/>
      <c r="AD452" s="228"/>
      <c r="AE452" s="228"/>
      <c r="AF452" s="228"/>
      <c r="AG452" s="228"/>
      <c r="AH452" s="228"/>
      <c r="AI452" s="228"/>
      <c r="AJ452" s="228"/>
      <c r="AK452" s="228"/>
      <c r="AL452" s="228"/>
      <c r="AM452" s="228"/>
      <c r="AN452" s="228"/>
      <c r="AO452" s="228"/>
      <c r="AP452" s="228"/>
      <c r="AQ452" s="228"/>
      <c r="AR452" s="228"/>
      <c r="AS452" s="228"/>
      <c r="AT452" s="228"/>
      <c r="AU452" s="228"/>
      <c r="AV452" s="228"/>
      <c r="AW452" s="228"/>
      <c r="AX452" s="228"/>
      <c r="AY452" s="228"/>
      <c r="AZ452" s="228"/>
      <c r="BA452" s="228"/>
      <c r="BB452" s="228"/>
      <c r="BC452" s="228"/>
      <c r="BD452" s="228"/>
      <c r="BE452" s="228"/>
      <c r="BF452" s="228"/>
      <c r="BG452" s="228"/>
      <c r="BH452" s="228"/>
      <c r="BI452" s="228"/>
      <c r="BJ452" s="228"/>
      <c r="BK452" s="228"/>
      <c r="BL452" s="228"/>
      <c r="BM452" s="228"/>
      <c r="BN452" s="228"/>
      <c r="BO452" s="228"/>
      <c r="BP452" s="228"/>
      <c r="BQ452" s="228"/>
      <c r="BR452" s="228"/>
      <c r="BS452" s="228"/>
      <c r="BT452" s="228"/>
      <c r="BU452" s="228"/>
      <c r="BV452" s="228"/>
      <c r="BW452" s="228"/>
      <c r="BX452" s="228"/>
      <c r="BY452" s="228"/>
      <c r="BZ452" s="228"/>
      <c r="CA452" s="228"/>
      <c r="CB452" s="228"/>
      <c r="CC452" s="228"/>
      <c r="CD452" s="228"/>
      <c r="CE452" s="228"/>
      <c r="CF452" s="228"/>
      <c r="CG452" s="228"/>
      <c r="CH452" s="228"/>
      <c r="CI452" s="228"/>
      <c r="CJ452" s="228"/>
      <c r="CK452" s="228"/>
      <c r="CL452" s="228"/>
      <c r="CM452" s="228"/>
      <c r="CN452" s="228"/>
      <c r="CO452" s="228"/>
      <c r="CP452" s="228"/>
      <c r="CQ452" s="228"/>
      <c r="CR452" s="228"/>
      <c r="CS452" s="228"/>
      <c r="CT452" s="228"/>
      <c r="CU452" s="228"/>
      <c r="CV452" s="228"/>
      <c r="CW452" s="228"/>
      <c r="CX452" s="228"/>
      <c r="CY452" s="228"/>
      <c r="CZ452" s="228"/>
      <c r="DA452" s="228"/>
      <c r="DB452" s="228"/>
      <c r="DC452" s="228"/>
      <c r="DD452" s="228"/>
      <c r="DE452" s="228"/>
      <c r="DF452" s="228"/>
      <c r="DG452" s="228"/>
      <c r="DH452" s="228"/>
      <c r="DI452" s="228"/>
      <c r="DJ452" s="228"/>
      <c r="DK452" s="228"/>
      <c r="DL452" s="228"/>
      <c r="DM452" s="228"/>
      <c r="DN452" s="228"/>
      <c r="DO452" s="228"/>
      <c r="DP452" s="228"/>
      <c r="DQ452" s="228"/>
      <c r="DR452" s="228"/>
      <c r="DS452" s="228"/>
      <c r="DT452" s="228"/>
      <c r="DU452" s="228"/>
      <c r="DV452" s="228"/>
      <c r="DW452" s="228"/>
      <c r="DX452" s="228"/>
      <c r="DY452" s="228"/>
      <c r="DZ452" s="228"/>
      <c r="EA452" s="228"/>
      <c r="EB452" s="228"/>
      <c r="EC452" s="228"/>
      <c r="ED452" s="228"/>
      <c r="EE452" s="228"/>
      <c r="EF452" s="228"/>
      <c r="EG452" s="228"/>
      <c r="EH452" s="228"/>
      <c r="EI452" s="228"/>
      <c r="EJ452" s="228"/>
      <c r="EK452" s="228"/>
      <c r="EL452" s="228"/>
      <c r="EM452" s="228"/>
      <c r="EN452" s="228"/>
      <c r="EO452" s="228"/>
      <c r="EP452" s="228"/>
      <c r="EQ452" s="228"/>
      <c r="ER452" s="228"/>
      <c r="ES452" s="228"/>
      <c r="ET452" s="228"/>
      <c r="EU452" s="228"/>
      <c r="EV452" s="228"/>
      <c r="EW452" s="228"/>
      <c r="EX452" s="228"/>
      <c r="EY452" s="228"/>
      <c r="EZ452" s="228"/>
      <c r="FA452" s="228"/>
      <c r="FB452" s="228"/>
      <c r="FC452" s="228"/>
      <c r="FD452" s="228"/>
      <c r="FE452" s="228"/>
      <c r="FF452" s="228"/>
      <c r="FG452" s="228"/>
      <c r="FH452" s="228"/>
      <c r="FI452" s="228"/>
      <c r="FJ452" s="228"/>
      <c r="FK452" s="228"/>
      <c r="FL452" s="228"/>
      <c r="FM452" s="228"/>
      <c r="FN452" s="228"/>
      <c r="FO452" s="228"/>
      <c r="FP452" s="228"/>
      <c r="FQ452" s="228"/>
      <c r="FR452" s="228"/>
      <c r="FS452" s="228"/>
      <c r="FT452" s="228"/>
      <c r="FU452" s="228"/>
      <c r="FV452" s="228"/>
      <c r="FW452" s="228"/>
      <c r="FX452" s="228"/>
      <c r="FY452" s="228"/>
      <c r="FZ452" s="228"/>
      <c r="GA452" s="228"/>
      <c r="GB452" s="228"/>
      <c r="GC452" s="228"/>
      <c r="GD452" s="228"/>
      <c r="GE452" s="228"/>
      <c r="GF452" s="228"/>
      <c r="GG452" s="228"/>
      <c r="GH452" s="228"/>
      <c r="GI452" s="228"/>
      <c r="GJ452" s="228"/>
      <c r="GK452" s="228"/>
      <c r="GL452" s="228"/>
      <c r="GM452" s="228"/>
      <c r="GN452" s="228"/>
      <c r="GO452" s="228"/>
      <c r="GP452" s="228"/>
      <c r="GQ452" s="228"/>
      <c r="GR452" s="228"/>
      <c r="GS452" s="228"/>
      <c r="GT452" s="228"/>
      <c r="GU452" s="228"/>
      <c r="GV452" s="228"/>
      <c r="GW452" s="228"/>
      <c r="GX452" s="228"/>
      <c r="GY452" s="228"/>
      <c r="GZ452" s="228"/>
      <c r="HA452" s="228"/>
      <c r="HB452" s="228"/>
      <c r="HC452" s="228"/>
      <c r="HD452" s="228"/>
      <c r="HE452" s="228"/>
      <c r="HF452" s="228"/>
      <c r="HG452" s="228"/>
      <c r="HH452" s="228"/>
      <c r="HI452" s="228"/>
      <c r="HJ452" s="228"/>
      <c r="HK452" s="228"/>
      <c r="HL452" s="228"/>
      <c r="HM452" s="228"/>
      <c r="HN452" s="228"/>
      <c r="HO452" s="228"/>
      <c r="HP452" s="228"/>
      <c r="HQ452" s="228"/>
      <c r="HR452" s="228"/>
      <c r="HS452" s="228"/>
      <c r="HT452" s="228"/>
      <c r="HU452" s="228"/>
      <c r="HV452" s="228"/>
      <c r="HW452" s="228"/>
      <c r="HX452" s="228"/>
      <c r="HY452" s="228"/>
      <c r="HZ452" s="228"/>
      <c r="IA452" s="228"/>
      <c r="IB452" s="228"/>
      <c r="IC452" s="228"/>
      <c r="ID452" s="228"/>
      <c r="IE452" s="228"/>
      <c r="IF452" s="228"/>
      <c r="IG452" s="228"/>
      <c r="IH452" s="228"/>
      <c r="II452" s="228"/>
      <c r="IJ452" s="228"/>
      <c r="IK452" s="228"/>
      <c r="IL452" s="228"/>
      <c r="IM452" s="228"/>
      <c r="IN452" s="228"/>
      <c r="IO452" s="228"/>
      <c r="IP452" s="228"/>
      <c r="IQ452" s="228"/>
      <c r="IR452" s="228"/>
      <c r="IS452" s="228"/>
      <c r="IT452" s="228"/>
      <c r="IU452" s="228"/>
      <c r="IV452" s="228"/>
      <c r="IW452" s="228"/>
      <c r="IX452" s="228"/>
      <c r="IY452" s="228"/>
      <c r="IZ452" s="228"/>
      <c r="JA452" s="228"/>
      <c r="JB452" s="228"/>
      <c r="JC452" s="228"/>
      <c r="JD452" s="228"/>
      <c r="JE452" s="228"/>
      <c r="JF452" s="228"/>
      <c r="JG452" s="228"/>
      <c r="JH452" s="228"/>
      <c r="JI452" s="228"/>
      <c r="JJ452" s="228"/>
      <c r="JK452" s="228"/>
      <c r="JL452" s="228"/>
      <c r="JM452" s="228"/>
      <c r="JN452" s="228"/>
      <c r="JO452" s="228"/>
      <c r="JP452" s="228"/>
      <c r="JQ452" s="228"/>
      <c r="JR452" s="228"/>
      <c r="JS452" s="228"/>
      <c r="JT452" s="228"/>
      <c r="JU452" s="228"/>
      <c r="JV452" s="228"/>
      <c r="JW452" s="228"/>
      <c r="JX452" s="228"/>
      <c r="JY452" s="228"/>
      <c r="JZ452" s="228"/>
      <c r="KA452" s="228"/>
      <c r="KB452" s="228"/>
      <c r="KC452" s="228"/>
      <c r="KD452" s="228"/>
      <c r="KE452" s="228"/>
      <c r="KF452" s="228"/>
      <c r="KG452" s="228"/>
      <c r="KH452" s="228"/>
      <c r="KI452" s="228"/>
      <c r="KJ452" s="228"/>
      <c r="KK452" s="228"/>
      <c r="KL452" s="228"/>
      <c r="KM452" s="228"/>
      <c r="KN452" s="228"/>
      <c r="KO452" s="228"/>
      <c r="KP452" s="228"/>
      <c r="KQ452" s="228"/>
      <c r="KR452" s="228"/>
      <c r="KS452" s="228"/>
      <c r="KT452" s="228"/>
      <c r="KU452" s="228"/>
      <c r="KV452" s="228"/>
      <c r="KW452" s="479"/>
    </row>
    <row r="453" spans="1:309" s="226" customFormat="1" ht="21" customHeight="1">
      <c r="A453" s="109"/>
      <c r="B453" s="112">
        <v>447</v>
      </c>
      <c r="C453" s="53"/>
      <c r="D453" s="132" t="str">
        <f t="shared" si="42"/>
        <v/>
      </c>
      <c r="E453" s="132" t="str">
        <f t="shared" si="39"/>
        <v/>
      </c>
      <c r="F453" s="132" t="str">
        <f t="shared" si="40"/>
        <v/>
      </c>
      <c r="G453" s="132" t="str">
        <f t="shared" si="41"/>
        <v/>
      </c>
      <c r="H453" s="213" t="str">
        <f t="shared" si="43"/>
        <v/>
      </c>
      <c r="I453" s="227"/>
      <c r="J453" s="227"/>
      <c r="K453" s="227"/>
      <c r="L453" s="227"/>
      <c r="M453" s="227"/>
      <c r="N453" s="227"/>
      <c r="O453" s="227"/>
      <c r="P453" s="227"/>
      <c r="Q453" s="227"/>
      <c r="R453" s="227"/>
      <c r="S453" s="227"/>
      <c r="T453" s="227"/>
      <c r="U453" s="227"/>
      <c r="V453" s="227"/>
      <c r="W453" s="227"/>
      <c r="X453" s="227"/>
      <c r="Y453" s="227"/>
      <c r="Z453" s="227"/>
      <c r="AA453" s="227"/>
      <c r="AB453" s="227"/>
      <c r="AC453" s="227"/>
      <c r="AD453" s="227"/>
      <c r="AE453" s="227"/>
      <c r="AF453" s="227"/>
      <c r="AG453" s="227"/>
      <c r="AH453" s="227"/>
      <c r="AI453" s="227"/>
      <c r="AJ453" s="227"/>
      <c r="AK453" s="227"/>
      <c r="AL453" s="227"/>
      <c r="AM453" s="227"/>
      <c r="AN453" s="227"/>
      <c r="AO453" s="227"/>
      <c r="AP453" s="227"/>
      <c r="AQ453" s="227"/>
      <c r="AR453" s="227"/>
      <c r="AS453" s="227"/>
      <c r="AT453" s="227"/>
      <c r="AU453" s="227"/>
      <c r="AV453" s="227"/>
      <c r="AW453" s="227"/>
      <c r="AX453" s="227"/>
      <c r="AY453" s="227"/>
      <c r="AZ453" s="227"/>
      <c r="BA453" s="227"/>
      <c r="BB453" s="227"/>
      <c r="BC453" s="227"/>
      <c r="BD453" s="227"/>
      <c r="BE453" s="227"/>
      <c r="BF453" s="227"/>
      <c r="BG453" s="227"/>
      <c r="BH453" s="227"/>
      <c r="BI453" s="227"/>
      <c r="BJ453" s="227"/>
      <c r="BK453" s="227"/>
      <c r="BL453" s="227"/>
      <c r="BM453" s="227"/>
      <c r="BN453" s="227"/>
      <c r="BO453" s="227"/>
      <c r="BP453" s="227"/>
      <c r="BQ453" s="227"/>
      <c r="BR453" s="227"/>
      <c r="BS453" s="227"/>
      <c r="BT453" s="227"/>
      <c r="BU453" s="227"/>
      <c r="BV453" s="227"/>
      <c r="BW453" s="227"/>
      <c r="BX453" s="227"/>
      <c r="BY453" s="227"/>
      <c r="BZ453" s="227"/>
      <c r="CA453" s="227"/>
      <c r="CB453" s="227"/>
      <c r="CC453" s="227"/>
      <c r="CD453" s="227"/>
      <c r="CE453" s="227"/>
      <c r="CF453" s="227"/>
      <c r="CG453" s="227"/>
      <c r="CH453" s="227"/>
      <c r="CI453" s="227"/>
      <c r="CJ453" s="227"/>
      <c r="CK453" s="227"/>
      <c r="CL453" s="227"/>
      <c r="CM453" s="227"/>
      <c r="CN453" s="227"/>
      <c r="CO453" s="227"/>
      <c r="CP453" s="227"/>
      <c r="CQ453" s="227"/>
      <c r="CR453" s="227"/>
      <c r="CS453" s="227"/>
      <c r="CT453" s="227"/>
      <c r="CU453" s="227"/>
      <c r="CV453" s="227"/>
      <c r="CW453" s="227"/>
      <c r="CX453" s="227"/>
      <c r="CY453" s="227"/>
      <c r="CZ453" s="227"/>
      <c r="DA453" s="227"/>
      <c r="DB453" s="227"/>
      <c r="DC453" s="227"/>
      <c r="DD453" s="227"/>
      <c r="DE453" s="227"/>
      <c r="DF453" s="227"/>
      <c r="DG453" s="227"/>
      <c r="DH453" s="227"/>
      <c r="DI453" s="227"/>
      <c r="DJ453" s="227"/>
      <c r="DK453" s="227"/>
      <c r="DL453" s="227"/>
      <c r="DM453" s="227"/>
      <c r="DN453" s="227"/>
      <c r="DO453" s="227"/>
      <c r="DP453" s="227"/>
      <c r="DQ453" s="227"/>
      <c r="DR453" s="227"/>
      <c r="DS453" s="227"/>
      <c r="DT453" s="227"/>
      <c r="DU453" s="227"/>
      <c r="DV453" s="227"/>
      <c r="DW453" s="227"/>
      <c r="DX453" s="227"/>
      <c r="DY453" s="227"/>
      <c r="DZ453" s="227"/>
      <c r="EA453" s="227"/>
      <c r="EB453" s="227"/>
      <c r="EC453" s="227"/>
      <c r="ED453" s="227"/>
      <c r="EE453" s="227"/>
      <c r="EF453" s="227"/>
      <c r="EG453" s="227"/>
      <c r="EH453" s="227"/>
      <c r="EI453" s="227"/>
      <c r="EJ453" s="227"/>
      <c r="EK453" s="227"/>
      <c r="EL453" s="227"/>
      <c r="EM453" s="227"/>
      <c r="EN453" s="227"/>
      <c r="EO453" s="227"/>
      <c r="EP453" s="227"/>
      <c r="EQ453" s="227"/>
      <c r="ER453" s="227"/>
      <c r="ES453" s="227"/>
      <c r="ET453" s="227"/>
      <c r="EU453" s="227"/>
      <c r="EV453" s="227"/>
      <c r="EW453" s="227"/>
      <c r="EX453" s="227"/>
      <c r="EY453" s="227"/>
      <c r="EZ453" s="227"/>
      <c r="FA453" s="227"/>
      <c r="FB453" s="227"/>
      <c r="FC453" s="227"/>
      <c r="FD453" s="227"/>
      <c r="FE453" s="227"/>
      <c r="FF453" s="227"/>
      <c r="FG453" s="227"/>
      <c r="FH453" s="227"/>
      <c r="FI453" s="227"/>
      <c r="FJ453" s="227"/>
      <c r="FK453" s="227"/>
      <c r="FL453" s="227"/>
      <c r="FM453" s="227"/>
      <c r="FN453" s="227"/>
      <c r="FO453" s="227"/>
      <c r="FP453" s="227"/>
      <c r="FQ453" s="227"/>
      <c r="FR453" s="227"/>
      <c r="FS453" s="227"/>
      <c r="FT453" s="227"/>
      <c r="FU453" s="227"/>
      <c r="FV453" s="227"/>
      <c r="FW453" s="227"/>
      <c r="FX453" s="227"/>
      <c r="FY453" s="227"/>
      <c r="FZ453" s="227"/>
      <c r="GA453" s="227"/>
      <c r="GB453" s="227"/>
      <c r="GC453" s="227"/>
      <c r="GD453" s="227"/>
      <c r="GE453" s="227"/>
      <c r="GF453" s="227"/>
      <c r="GG453" s="227"/>
      <c r="GH453" s="227"/>
      <c r="GI453" s="227"/>
      <c r="GJ453" s="227"/>
      <c r="GK453" s="227"/>
      <c r="GL453" s="227"/>
      <c r="GM453" s="227"/>
      <c r="GN453" s="227"/>
      <c r="GO453" s="227"/>
      <c r="GP453" s="227"/>
      <c r="GQ453" s="227"/>
      <c r="GR453" s="227"/>
      <c r="GS453" s="227"/>
      <c r="GT453" s="227"/>
      <c r="GU453" s="227"/>
      <c r="GV453" s="227"/>
      <c r="GW453" s="227"/>
      <c r="GX453" s="227"/>
      <c r="GY453" s="227"/>
      <c r="GZ453" s="227"/>
      <c r="HA453" s="227"/>
      <c r="HB453" s="227"/>
      <c r="HC453" s="227"/>
      <c r="HD453" s="227"/>
      <c r="HE453" s="227"/>
      <c r="HF453" s="227"/>
      <c r="HG453" s="227"/>
      <c r="HH453" s="227"/>
      <c r="HI453" s="227"/>
      <c r="HJ453" s="227"/>
      <c r="HK453" s="227"/>
      <c r="HL453" s="227"/>
      <c r="HM453" s="227"/>
      <c r="HN453" s="227"/>
      <c r="HO453" s="227"/>
      <c r="HP453" s="227"/>
      <c r="HQ453" s="227"/>
      <c r="HR453" s="227"/>
      <c r="HS453" s="227"/>
      <c r="HT453" s="227"/>
      <c r="HU453" s="227"/>
      <c r="HV453" s="227"/>
      <c r="HW453" s="227"/>
      <c r="HX453" s="227"/>
      <c r="HY453" s="227"/>
      <c r="HZ453" s="227"/>
      <c r="IA453" s="227"/>
      <c r="IB453" s="227"/>
      <c r="IC453" s="227"/>
      <c r="ID453" s="227"/>
      <c r="IE453" s="227"/>
      <c r="IF453" s="227"/>
      <c r="IG453" s="227"/>
      <c r="IH453" s="227"/>
      <c r="II453" s="227"/>
      <c r="IJ453" s="227"/>
      <c r="IK453" s="227"/>
      <c r="IL453" s="227"/>
      <c r="IM453" s="227"/>
      <c r="IN453" s="227"/>
      <c r="IO453" s="227"/>
      <c r="IP453" s="227"/>
      <c r="IQ453" s="227"/>
      <c r="IR453" s="227"/>
      <c r="IS453" s="227"/>
      <c r="IT453" s="227"/>
      <c r="IU453" s="227"/>
      <c r="IV453" s="227"/>
      <c r="IW453" s="227"/>
      <c r="IX453" s="227"/>
      <c r="IY453" s="227"/>
      <c r="IZ453" s="227"/>
      <c r="JA453" s="227"/>
      <c r="JB453" s="227"/>
      <c r="JC453" s="227"/>
      <c r="JD453" s="227"/>
      <c r="JE453" s="227"/>
      <c r="JF453" s="227"/>
      <c r="JG453" s="227"/>
      <c r="JH453" s="227"/>
      <c r="JI453" s="227"/>
      <c r="JJ453" s="227"/>
      <c r="JK453" s="227"/>
      <c r="JL453" s="227"/>
      <c r="JM453" s="227"/>
      <c r="JN453" s="227"/>
      <c r="JO453" s="227"/>
      <c r="JP453" s="227"/>
      <c r="JQ453" s="227"/>
      <c r="JR453" s="227"/>
      <c r="JS453" s="227"/>
      <c r="JT453" s="227"/>
      <c r="JU453" s="227"/>
      <c r="JV453" s="227"/>
      <c r="JW453" s="227"/>
      <c r="JX453" s="227"/>
      <c r="JY453" s="227"/>
      <c r="JZ453" s="227"/>
      <c r="KA453" s="227"/>
      <c r="KB453" s="227"/>
      <c r="KC453" s="227"/>
      <c r="KD453" s="227"/>
      <c r="KE453" s="227"/>
      <c r="KF453" s="227"/>
      <c r="KG453" s="227"/>
      <c r="KH453" s="227"/>
      <c r="KI453" s="227"/>
      <c r="KJ453" s="227"/>
      <c r="KK453" s="227"/>
      <c r="KL453" s="227"/>
      <c r="KM453" s="227"/>
      <c r="KN453" s="227"/>
      <c r="KO453" s="227"/>
      <c r="KP453" s="227"/>
      <c r="KQ453" s="227"/>
      <c r="KR453" s="227"/>
      <c r="KS453" s="227"/>
      <c r="KT453" s="227"/>
      <c r="KU453" s="227"/>
      <c r="KV453" s="227"/>
      <c r="KW453" s="479"/>
    </row>
    <row r="454" spans="1:309" s="226" customFormat="1" ht="21" customHeight="1" thickBot="1">
      <c r="A454" s="109"/>
      <c r="B454" s="112">
        <v>448</v>
      </c>
      <c r="C454" s="116"/>
      <c r="D454" s="136" t="str">
        <f t="shared" si="42"/>
        <v/>
      </c>
      <c r="E454" s="138" t="str">
        <f t="shared" si="39"/>
        <v/>
      </c>
      <c r="F454" s="138" t="str">
        <f t="shared" si="40"/>
        <v/>
      </c>
      <c r="G454" s="138" t="str">
        <f t="shared" si="41"/>
        <v/>
      </c>
      <c r="H454" s="138" t="str">
        <f t="shared" si="43"/>
        <v/>
      </c>
      <c r="I454" s="228"/>
      <c r="J454" s="228"/>
      <c r="K454" s="228"/>
      <c r="L454" s="228"/>
      <c r="M454" s="228"/>
      <c r="N454" s="228"/>
      <c r="O454" s="228"/>
      <c r="P454" s="228"/>
      <c r="Q454" s="228"/>
      <c r="R454" s="228"/>
      <c r="S454" s="228"/>
      <c r="T454" s="228"/>
      <c r="U454" s="228"/>
      <c r="V454" s="228"/>
      <c r="W454" s="228"/>
      <c r="X454" s="228"/>
      <c r="Y454" s="228"/>
      <c r="Z454" s="228"/>
      <c r="AA454" s="228"/>
      <c r="AB454" s="228"/>
      <c r="AC454" s="228"/>
      <c r="AD454" s="228"/>
      <c r="AE454" s="228"/>
      <c r="AF454" s="228"/>
      <c r="AG454" s="228"/>
      <c r="AH454" s="228"/>
      <c r="AI454" s="228"/>
      <c r="AJ454" s="228"/>
      <c r="AK454" s="228"/>
      <c r="AL454" s="228"/>
      <c r="AM454" s="228"/>
      <c r="AN454" s="228"/>
      <c r="AO454" s="228"/>
      <c r="AP454" s="228"/>
      <c r="AQ454" s="228"/>
      <c r="AR454" s="228"/>
      <c r="AS454" s="228"/>
      <c r="AT454" s="228"/>
      <c r="AU454" s="228"/>
      <c r="AV454" s="228"/>
      <c r="AW454" s="228"/>
      <c r="AX454" s="228"/>
      <c r="AY454" s="228"/>
      <c r="AZ454" s="228"/>
      <c r="BA454" s="228"/>
      <c r="BB454" s="228"/>
      <c r="BC454" s="228"/>
      <c r="BD454" s="228"/>
      <c r="BE454" s="228"/>
      <c r="BF454" s="228"/>
      <c r="BG454" s="228"/>
      <c r="BH454" s="228"/>
      <c r="BI454" s="228"/>
      <c r="BJ454" s="228"/>
      <c r="BK454" s="228"/>
      <c r="BL454" s="228"/>
      <c r="BM454" s="228"/>
      <c r="BN454" s="228"/>
      <c r="BO454" s="228"/>
      <c r="BP454" s="228"/>
      <c r="BQ454" s="228"/>
      <c r="BR454" s="228"/>
      <c r="BS454" s="228"/>
      <c r="BT454" s="228"/>
      <c r="BU454" s="228"/>
      <c r="BV454" s="228"/>
      <c r="BW454" s="228"/>
      <c r="BX454" s="228"/>
      <c r="BY454" s="228"/>
      <c r="BZ454" s="228"/>
      <c r="CA454" s="228"/>
      <c r="CB454" s="228"/>
      <c r="CC454" s="228"/>
      <c r="CD454" s="228"/>
      <c r="CE454" s="228"/>
      <c r="CF454" s="228"/>
      <c r="CG454" s="228"/>
      <c r="CH454" s="228"/>
      <c r="CI454" s="228"/>
      <c r="CJ454" s="228"/>
      <c r="CK454" s="228"/>
      <c r="CL454" s="228"/>
      <c r="CM454" s="228"/>
      <c r="CN454" s="228"/>
      <c r="CO454" s="228"/>
      <c r="CP454" s="228"/>
      <c r="CQ454" s="228"/>
      <c r="CR454" s="228"/>
      <c r="CS454" s="228"/>
      <c r="CT454" s="228"/>
      <c r="CU454" s="228"/>
      <c r="CV454" s="228"/>
      <c r="CW454" s="228"/>
      <c r="CX454" s="228"/>
      <c r="CY454" s="228"/>
      <c r="CZ454" s="228"/>
      <c r="DA454" s="228"/>
      <c r="DB454" s="228"/>
      <c r="DC454" s="228"/>
      <c r="DD454" s="228"/>
      <c r="DE454" s="228"/>
      <c r="DF454" s="228"/>
      <c r="DG454" s="228"/>
      <c r="DH454" s="228"/>
      <c r="DI454" s="228"/>
      <c r="DJ454" s="228"/>
      <c r="DK454" s="228"/>
      <c r="DL454" s="228"/>
      <c r="DM454" s="228"/>
      <c r="DN454" s="228"/>
      <c r="DO454" s="228"/>
      <c r="DP454" s="228"/>
      <c r="DQ454" s="228"/>
      <c r="DR454" s="228"/>
      <c r="DS454" s="228"/>
      <c r="DT454" s="228"/>
      <c r="DU454" s="228"/>
      <c r="DV454" s="228"/>
      <c r="DW454" s="228"/>
      <c r="DX454" s="228"/>
      <c r="DY454" s="228"/>
      <c r="DZ454" s="228"/>
      <c r="EA454" s="228"/>
      <c r="EB454" s="228"/>
      <c r="EC454" s="228"/>
      <c r="ED454" s="228"/>
      <c r="EE454" s="228"/>
      <c r="EF454" s="228"/>
      <c r="EG454" s="228"/>
      <c r="EH454" s="228"/>
      <c r="EI454" s="228"/>
      <c r="EJ454" s="228"/>
      <c r="EK454" s="228"/>
      <c r="EL454" s="228"/>
      <c r="EM454" s="228"/>
      <c r="EN454" s="228"/>
      <c r="EO454" s="228"/>
      <c r="EP454" s="228"/>
      <c r="EQ454" s="228"/>
      <c r="ER454" s="228"/>
      <c r="ES454" s="228"/>
      <c r="ET454" s="228"/>
      <c r="EU454" s="228"/>
      <c r="EV454" s="228"/>
      <c r="EW454" s="228"/>
      <c r="EX454" s="228"/>
      <c r="EY454" s="228"/>
      <c r="EZ454" s="228"/>
      <c r="FA454" s="228"/>
      <c r="FB454" s="228"/>
      <c r="FC454" s="228"/>
      <c r="FD454" s="228"/>
      <c r="FE454" s="228"/>
      <c r="FF454" s="228"/>
      <c r="FG454" s="228"/>
      <c r="FH454" s="228"/>
      <c r="FI454" s="228"/>
      <c r="FJ454" s="228"/>
      <c r="FK454" s="228"/>
      <c r="FL454" s="228"/>
      <c r="FM454" s="228"/>
      <c r="FN454" s="228"/>
      <c r="FO454" s="228"/>
      <c r="FP454" s="228"/>
      <c r="FQ454" s="228"/>
      <c r="FR454" s="228"/>
      <c r="FS454" s="228"/>
      <c r="FT454" s="228"/>
      <c r="FU454" s="228"/>
      <c r="FV454" s="228"/>
      <c r="FW454" s="228"/>
      <c r="FX454" s="228"/>
      <c r="FY454" s="228"/>
      <c r="FZ454" s="228"/>
      <c r="GA454" s="228"/>
      <c r="GB454" s="228"/>
      <c r="GC454" s="228"/>
      <c r="GD454" s="228"/>
      <c r="GE454" s="228"/>
      <c r="GF454" s="228"/>
      <c r="GG454" s="228"/>
      <c r="GH454" s="228"/>
      <c r="GI454" s="228"/>
      <c r="GJ454" s="228"/>
      <c r="GK454" s="228"/>
      <c r="GL454" s="228"/>
      <c r="GM454" s="228"/>
      <c r="GN454" s="228"/>
      <c r="GO454" s="228"/>
      <c r="GP454" s="228"/>
      <c r="GQ454" s="228"/>
      <c r="GR454" s="228"/>
      <c r="GS454" s="228"/>
      <c r="GT454" s="228"/>
      <c r="GU454" s="228"/>
      <c r="GV454" s="228"/>
      <c r="GW454" s="228"/>
      <c r="GX454" s="228"/>
      <c r="GY454" s="228"/>
      <c r="GZ454" s="228"/>
      <c r="HA454" s="228"/>
      <c r="HB454" s="228"/>
      <c r="HC454" s="228"/>
      <c r="HD454" s="228"/>
      <c r="HE454" s="228"/>
      <c r="HF454" s="228"/>
      <c r="HG454" s="228"/>
      <c r="HH454" s="228"/>
      <c r="HI454" s="228"/>
      <c r="HJ454" s="228"/>
      <c r="HK454" s="228"/>
      <c r="HL454" s="228"/>
      <c r="HM454" s="228"/>
      <c r="HN454" s="228"/>
      <c r="HO454" s="228"/>
      <c r="HP454" s="228"/>
      <c r="HQ454" s="228"/>
      <c r="HR454" s="228"/>
      <c r="HS454" s="228"/>
      <c r="HT454" s="228"/>
      <c r="HU454" s="228"/>
      <c r="HV454" s="228"/>
      <c r="HW454" s="228"/>
      <c r="HX454" s="228"/>
      <c r="HY454" s="228"/>
      <c r="HZ454" s="228"/>
      <c r="IA454" s="228"/>
      <c r="IB454" s="228"/>
      <c r="IC454" s="228"/>
      <c r="ID454" s="228"/>
      <c r="IE454" s="228"/>
      <c r="IF454" s="228"/>
      <c r="IG454" s="228"/>
      <c r="IH454" s="228"/>
      <c r="II454" s="228"/>
      <c r="IJ454" s="228"/>
      <c r="IK454" s="228"/>
      <c r="IL454" s="228"/>
      <c r="IM454" s="228"/>
      <c r="IN454" s="228"/>
      <c r="IO454" s="228"/>
      <c r="IP454" s="228"/>
      <c r="IQ454" s="228"/>
      <c r="IR454" s="228"/>
      <c r="IS454" s="228"/>
      <c r="IT454" s="228"/>
      <c r="IU454" s="228"/>
      <c r="IV454" s="228"/>
      <c r="IW454" s="228"/>
      <c r="IX454" s="228"/>
      <c r="IY454" s="228"/>
      <c r="IZ454" s="228"/>
      <c r="JA454" s="228"/>
      <c r="JB454" s="228"/>
      <c r="JC454" s="228"/>
      <c r="JD454" s="228"/>
      <c r="JE454" s="228"/>
      <c r="JF454" s="228"/>
      <c r="JG454" s="228"/>
      <c r="JH454" s="228"/>
      <c r="JI454" s="228"/>
      <c r="JJ454" s="228"/>
      <c r="JK454" s="228"/>
      <c r="JL454" s="228"/>
      <c r="JM454" s="228"/>
      <c r="JN454" s="228"/>
      <c r="JO454" s="228"/>
      <c r="JP454" s="228"/>
      <c r="JQ454" s="228"/>
      <c r="JR454" s="228"/>
      <c r="JS454" s="228"/>
      <c r="JT454" s="228"/>
      <c r="JU454" s="228"/>
      <c r="JV454" s="228"/>
      <c r="JW454" s="228"/>
      <c r="JX454" s="228"/>
      <c r="JY454" s="228"/>
      <c r="JZ454" s="228"/>
      <c r="KA454" s="228"/>
      <c r="KB454" s="228"/>
      <c r="KC454" s="228"/>
      <c r="KD454" s="228"/>
      <c r="KE454" s="228"/>
      <c r="KF454" s="228"/>
      <c r="KG454" s="228"/>
      <c r="KH454" s="228"/>
      <c r="KI454" s="228"/>
      <c r="KJ454" s="228"/>
      <c r="KK454" s="228"/>
      <c r="KL454" s="228"/>
      <c r="KM454" s="228"/>
      <c r="KN454" s="228"/>
      <c r="KO454" s="228"/>
      <c r="KP454" s="228"/>
      <c r="KQ454" s="228"/>
      <c r="KR454" s="228"/>
      <c r="KS454" s="228"/>
      <c r="KT454" s="228"/>
      <c r="KU454" s="228"/>
      <c r="KV454" s="228"/>
      <c r="KW454" s="479"/>
    </row>
    <row r="455" spans="1:309" s="226" customFormat="1" ht="21" customHeight="1">
      <c r="A455" s="109"/>
      <c r="B455" s="112">
        <v>449</v>
      </c>
      <c r="C455" s="53"/>
      <c r="D455" s="132" t="str">
        <f t="shared" si="42"/>
        <v/>
      </c>
      <c r="E455" s="132" t="str">
        <f t="shared" ref="E455:E506" si="44">_xlfn.IFNA(VLOOKUP(C455,detailsof_programs,6,FALSE),"")</f>
        <v/>
      </c>
      <c r="F455" s="132" t="str">
        <f t="shared" ref="F455:F507" si="45">_xlfn.IFNA(VLOOKUP(C455,detailsof_programs,4,FALSE),"")</f>
        <v/>
      </c>
      <c r="G455" s="132" t="str">
        <f t="shared" ref="G455:G507" si="46">_xlfn.IFNA(VLOOKUP(C455,detailsof_programs,5,FALSE),"")</f>
        <v/>
      </c>
      <c r="H455" s="213" t="str">
        <f t="shared" si="43"/>
        <v/>
      </c>
      <c r="I455" s="227"/>
      <c r="J455" s="227"/>
      <c r="K455" s="227"/>
      <c r="L455" s="227"/>
      <c r="M455" s="227"/>
      <c r="N455" s="227"/>
      <c r="O455" s="227"/>
      <c r="P455" s="227"/>
      <c r="Q455" s="227"/>
      <c r="R455" s="227"/>
      <c r="S455" s="227"/>
      <c r="T455" s="227"/>
      <c r="U455" s="227"/>
      <c r="V455" s="227"/>
      <c r="W455" s="227"/>
      <c r="X455" s="227"/>
      <c r="Y455" s="227"/>
      <c r="Z455" s="227"/>
      <c r="AA455" s="227"/>
      <c r="AB455" s="227"/>
      <c r="AC455" s="227"/>
      <c r="AD455" s="227"/>
      <c r="AE455" s="227"/>
      <c r="AF455" s="227"/>
      <c r="AG455" s="227"/>
      <c r="AH455" s="227"/>
      <c r="AI455" s="227"/>
      <c r="AJ455" s="227"/>
      <c r="AK455" s="227"/>
      <c r="AL455" s="227"/>
      <c r="AM455" s="227"/>
      <c r="AN455" s="227"/>
      <c r="AO455" s="227"/>
      <c r="AP455" s="227"/>
      <c r="AQ455" s="227"/>
      <c r="AR455" s="227"/>
      <c r="AS455" s="227"/>
      <c r="AT455" s="227"/>
      <c r="AU455" s="227"/>
      <c r="AV455" s="227"/>
      <c r="AW455" s="227"/>
      <c r="AX455" s="227"/>
      <c r="AY455" s="227"/>
      <c r="AZ455" s="227"/>
      <c r="BA455" s="227"/>
      <c r="BB455" s="227"/>
      <c r="BC455" s="227"/>
      <c r="BD455" s="227"/>
      <c r="BE455" s="227"/>
      <c r="BF455" s="227"/>
      <c r="BG455" s="227"/>
      <c r="BH455" s="227"/>
      <c r="BI455" s="227"/>
      <c r="BJ455" s="227"/>
      <c r="BK455" s="227"/>
      <c r="BL455" s="227"/>
      <c r="BM455" s="227"/>
      <c r="BN455" s="227"/>
      <c r="BO455" s="227"/>
      <c r="BP455" s="227"/>
      <c r="BQ455" s="227"/>
      <c r="BR455" s="227"/>
      <c r="BS455" s="227"/>
      <c r="BT455" s="227"/>
      <c r="BU455" s="227"/>
      <c r="BV455" s="227"/>
      <c r="BW455" s="227"/>
      <c r="BX455" s="227"/>
      <c r="BY455" s="227"/>
      <c r="BZ455" s="227"/>
      <c r="CA455" s="227"/>
      <c r="CB455" s="227"/>
      <c r="CC455" s="227"/>
      <c r="CD455" s="227"/>
      <c r="CE455" s="227"/>
      <c r="CF455" s="227"/>
      <c r="CG455" s="227"/>
      <c r="CH455" s="227"/>
      <c r="CI455" s="227"/>
      <c r="CJ455" s="227"/>
      <c r="CK455" s="227"/>
      <c r="CL455" s="227"/>
      <c r="CM455" s="227"/>
      <c r="CN455" s="227"/>
      <c r="CO455" s="227"/>
      <c r="CP455" s="227"/>
      <c r="CQ455" s="227"/>
      <c r="CR455" s="227"/>
      <c r="CS455" s="227"/>
      <c r="CT455" s="227"/>
      <c r="CU455" s="227"/>
      <c r="CV455" s="227"/>
      <c r="CW455" s="227"/>
      <c r="CX455" s="227"/>
      <c r="CY455" s="227"/>
      <c r="CZ455" s="227"/>
      <c r="DA455" s="227"/>
      <c r="DB455" s="227"/>
      <c r="DC455" s="227"/>
      <c r="DD455" s="227"/>
      <c r="DE455" s="227"/>
      <c r="DF455" s="227"/>
      <c r="DG455" s="227"/>
      <c r="DH455" s="227"/>
      <c r="DI455" s="227"/>
      <c r="DJ455" s="227"/>
      <c r="DK455" s="227"/>
      <c r="DL455" s="227"/>
      <c r="DM455" s="227"/>
      <c r="DN455" s="227"/>
      <c r="DO455" s="227"/>
      <c r="DP455" s="227"/>
      <c r="DQ455" s="227"/>
      <c r="DR455" s="227"/>
      <c r="DS455" s="227"/>
      <c r="DT455" s="227"/>
      <c r="DU455" s="227"/>
      <c r="DV455" s="227"/>
      <c r="DW455" s="227"/>
      <c r="DX455" s="227"/>
      <c r="DY455" s="227"/>
      <c r="DZ455" s="227"/>
      <c r="EA455" s="227"/>
      <c r="EB455" s="227"/>
      <c r="EC455" s="227"/>
      <c r="ED455" s="227"/>
      <c r="EE455" s="227"/>
      <c r="EF455" s="227"/>
      <c r="EG455" s="227"/>
      <c r="EH455" s="227"/>
      <c r="EI455" s="227"/>
      <c r="EJ455" s="227"/>
      <c r="EK455" s="227"/>
      <c r="EL455" s="227"/>
      <c r="EM455" s="227"/>
      <c r="EN455" s="227"/>
      <c r="EO455" s="227"/>
      <c r="EP455" s="227"/>
      <c r="EQ455" s="227"/>
      <c r="ER455" s="227"/>
      <c r="ES455" s="227"/>
      <c r="ET455" s="227"/>
      <c r="EU455" s="227"/>
      <c r="EV455" s="227"/>
      <c r="EW455" s="227"/>
      <c r="EX455" s="227"/>
      <c r="EY455" s="227"/>
      <c r="EZ455" s="227"/>
      <c r="FA455" s="227"/>
      <c r="FB455" s="227"/>
      <c r="FC455" s="227"/>
      <c r="FD455" s="227"/>
      <c r="FE455" s="227"/>
      <c r="FF455" s="227"/>
      <c r="FG455" s="227"/>
      <c r="FH455" s="227"/>
      <c r="FI455" s="227"/>
      <c r="FJ455" s="227"/>
      <c r="FK455" s="227"/>
      <c r="FL455" s="227"/>
      <c r="FM455" s="227"/>
      <c r="FN455" s="227"/>
      <c r="FO455" s="227"/>
      <c r="FP455" s="227"/>
      <c r="FQ455" s="227"/>
      <c r="FR455" s="227"/>
      <c r="FS455" s="227"/>
      <c r="FT455" s="227"/>
      <c r="FU455" s="227"/>
      <c r="FV455" s="227"/>
      <c r="FW455" s="227"/>
      <c r="FX455" s="227"/>
      <c r="FY455" s="227"/>
      <c r="FZ455" s="227"/>
      <c r="GA455" s="227"/>
      <c r="GB455" s="227"/>
      <c r="GC455" s="227"/>
      <c r="GD455" s="227"/>
      <c r="GE455" s="227"/>
      <c r="GF455" s="227"/>
      <c r="GG455" s="227"/>
      <c r="GH455" s="227"/>
      <c r="GI455" s="227"/>
      <c r="GJ455" s="227"/>
      <c r="GK455" s="227"/>
      <c r="GL455" s="227"/>
      <c r="GM455" s="227"/>
      <c r="GN455" s="227"/>
      <c r="GO455" s="227"/>
      <c r="GP455" s="227"/>
      <c r="GQ455" s="227"/>
      <c r="GR455" s="227"/>
      <c r="GS455" s="227"/>
      <c r="GT455" s="227"/>
      <c r="GU455" s="227"/>
      <c r="GV455" s="227"/>
      <c r="GW455" s="227"/>
      <c r="GX455" s="227"/>
      <c r="GY455" s="227"/>
      <c r="GZ455" s="227"/>
      <c r="HA455" s="227"/>
      <c r="HB455" s="227"/>
      <c r="HC455" s="227"/>
      <c r="HD455" s="227"/>
      <c r="HE455" s="227"/>
      <c r="HF455" s="227"/>
      <c r="HG455" s="227"/>
      <c r="HH455" s="227"/>
      <c r="HI455" s="227"/>
      <c r="HJ455" s="227"/>
      <c r="HK455" s="227"/>
      <c r="HL455" s="227"/>
      <c r="HM455" s="227"/>
      <c r="HN455" s="227"/>
      <c r="HO455" s="227"/>
      <c r="HP455" s="227"/>
      <c r="HQ455" s="227"/>
      <c r="HR455" s="227"/>
      <c r="HS455" s="227"/>
      <c r="HT455" s="227"/>
      <c r="HU455" s="227"/>
      <c r="HV455" s="227"/>
      <c r="HW455" s="227"/>
      <c r="HX455" s="227"/>
      <c r="HY455" s="227"/>
      <c r="HZ455" s="227"/>
      <c r="IA455" s="227"/>
      <c r="IB455" s="227"/>
      <c r="IC455" s="227"/>
      <c r="ID455" s="227"/>
      <c r="IE455" s="227"/>
      <c r="IF455" s="227"/>
      <c r="IG455" s="227"/>
      <c r="IH455" s="227"/>
      <c r="II455" s="227"/>
      <c r="IJ455" s="227"/>
      <c r="IK455" s="227"/>
      <c r="IL455" s="227"/>
      <c r="IM455" s="227"/>
      <c r="IN455" s="227"/>
      <c r="IO455" s="227"/>
      <c r="IP455" s="227"/>
      <c r="IQ455" s="227"/>
      <c r="IR455" s="227"/>
      <c r="IS455" s="227"/>
      <c r="IT455" s="227"/>
      <c r="IU455" s="227"/>
      <c r="IV455" s="227"/>
      <c r="IW455" s="227"/>
      <c r="IX455" s="227"/>
      <c r="IY455" s="227"/>
      <c r="IZ455" s="227"/>
      <c r="JA455" s="227"/>
      <c r="JB455" s="227"/>
      <c r="JC455" s="227"/>
      <c r="JD455" s="227"/>
      <c r="JE455" s="227"/>
      <c r="JF455" s="227"/>
      <c r="JG455" s="227"/>
      <c r="JH455" s="227"/>
      <c r="JI455" s="227"/>
      <c r="JJ455" s="227"/>
      <c r="JK455" s="227"/>
      <c r="JL455" s="227"/>
      <c r="JM455" s="227"/>
      <c r="JN455" s="227"/>
      <c r="JO455" s="227"/>
      <c r="JP455" s="227"/>
      <c r="JQ455" s="227"/>
      <c r="JR455" s="227"/>
      <c r="JS455" s="227"/>
      <c r="JT455" s="227"/>
      <c r="JU455" s="227"/>
      <c r="JV455" s="227"/>
      <c r="JW455" s="227"/>
      <c r="JX455" s="227"/>
      <c r="JY455" s="227"/>
      <c r="JZ455" s="227"/>
      <c r="KA455" s="227"/>
      <c r="KB455" s="227"/>
      <c r="KC455" s="227"/>
      <c r="KD455" s="227"/>
      <c r="KE455" s="227"/>
      <c r="KF455" s="227"/>
      <c r="KG455" s="227"/>
      <c r="KH455" s="227"/>
      <c r="KI455" s="227"/>
      <c r="KJ455" s="227"/>
      <c r="KK455" s="227"/>
      <c r="KL455" s="227"/>
      <c r="KM455" s="227"/>
      <c r="KN455" s="227"/>
      <c r="KO455" s="227"/>
      <c r="KP455" s="227"/>
      <c r="KQ455" s="227"/>
      <c r="KR455" s="227"/>
      <c r="KS455" s="227"/>
      <c r="KT455" s="227"/>
      <c r="KU455" s="227"/>
      <c r="KV455" s="227"/>
      <c r="KW455" s="479"/>
    </row>
    <row r="456" spans="1:309" s="226" customFormat="1" ht="21" customHeight="1" thickBot="1">
      <c r="A456" s="109"/>
      <c r="B456" s="112">
        <v>450</v>
      </c>
      <c r="C456" s="116"/>
      <c r="D456" s="136" t="str">
        <f t="shared" si="42"/>
        <v/>
      </c>
      <c r="E456" s="138" t="str">
        <f t="shared" si="44"/>
        <v/>
      </c>
      <c r="F456" s="138" t="str">
        <f t="shared" si="45"/>
        <v/>
      </c>
      <c r="G456" s="138" t="str">
        <f t="shared" si="46"/>
        <v/>
      </c>
      <c r="H456" s="138" t="str">
        <f t="shared" si="43"/>
        <v/>
      </c>
      <c r="I456" s="228"/>
      <c r="J456" s="228"/>
      <c r="K456" s="228"/>
      <c r="L456" s="228"/>
      <c r="M456" s="228"/>
      <c r="N456" s="228"/>
      <c r="O456" s="228"/>
      <c r="P456" s="228"/>
      <c r="Q456" s="228"/>
      <c r="R456" s="228"/>
      <c r="S456" s="228"/>
      <c r="T456" s="228"/>
      <c r="U456" s="228"/>
      <c r="V456" s="228"/>
      <c r="W456" s="228"/>
      <c r="X456" s="228"/>
      <c r="Y456" s="228"/>
      <c r="Z456" s="228"/>
      <c r="AA456" s="228"/>
      <c r="AB456" s="228"/>
      <c r="AC456" s="228"/>
      <c r="AD456" s="228"/>
      <c r="AE456" s="228"/>
      <c r="AF456" s="228"/>
      <c r="AG456" s="228"/>
      <c r="AH456" s="228"/>
      <c r="AI456" s="228"/>
      <c r="AJ456" s="228"/>
      <c r="AK456" s="228"/>
      <c r="AL456" s="228"/>
      <c r="AM456" s="228"/>
      <c r="AN456" s="228"/>
      <c r="AO456" s="228"/>
      <c r="AP456" s="228"/>
      <c r="AQ456" s="228"/>
      <c r="AR456" s="228"/>
      <c r="AS456" s="228"/>
      <c r="AT456" s="228"/>
      <c r="AU456" s="228"/>
      <c r="AV456" s="228"/>
      <c r="AW456" s="228"/>
      <c r="AX456" s="228"/>
      <c r="AY456" s="228"/>
      <c r="AZ456" s="228"/>
      <c r="BA456" s="228"/>
      <c r="BB456" s="228"/>
      <c r="BC456" s="228"/>
      <c r="BD456" s="228"/>
      <c r="BE456" s="228"/>
      <c r="BF456" s="228"/>
      <c r="BG456" s="228"/>
      <c r="BH456" s="228"/>
      <c r="BI456" s="228"/>
      <c r="BJ456" s="228"/>
      <c r="BK456" s="228"/>
      <c r="BL456" s="228"/>
      <c r="BM456" s="228"/>
      <c r="BN456" s="228"/>
      <c r="BO456" s="228"/>
      <c r="BP456" s="228"/>
      <c r="BQ456" s="228"/>
      <c r="BR456" s="228"/>
      <c r="BS456" s="228"/>
      <c r="BT456" s="228"/>
      <c r="BU456" s="228"/>
      <c r="BV456" s="228"/>
      <c r="BW456" s="228"/>
      <c r="BX456" s="228"/>
      <c r="BY456" s="228"/>
      <c r="BZ456" s="228"/>
      <c r="CA456" s="228"/>
      <c r="CB456" s="228"/>
      <c r="CC456" s="228"/>
      <c r="CD456" s="228"/>
      <c r="CE456" s="228"/>
      <c r="CF456" s="228"/>
      <c r="CG456" s="228"/>
      <c r="CH456" s="228"/>
      <c r="CI456" s="228"/>
      <c r="CJ456" s="228"/>
      <c r="CK456" s="228"/>
      <c r="CL456" s="228"/>
      <c r="CM456" s="228"/>
      <c r="CN456" s="228"/>
      <c r="CO456" s="228"/>
      <c r="CP456" s="228"/>
      <c r="CQ456" s="228"/>
      <c r="CR456" s="228"/>
      <c r="CS456" s="228"/>
      <c r="CT456" s="228"/>
      <c r="CU456" s="228"/>
      <c r="CV456" s="228"/>
      <c r="CW456" s="228"/>
      <c r="CX456" s="228"/>
      <c r="CY456" s="228"/>
      <c r="CZ456" s="228"/>
      <c r="DA456" s="228"/>
      <c r="DB456" s="228"/>
      <c r="DC456" s="228"/>
      <c r="DD456" s="228"/>
      <c r="DE456" s="228"/>
      <c r="DF456" s="228"/>
      <c r="DG456" s="228"/>
      <c r="DH456" s="228"/>
      <c r="DI456" s="228"/>
      <c r="DJ456" s="228"/>
      <c r="DK456" s="228"/>
      <c r="DL456" s="228"/>
      <c r="DM456" s="228"/>
      <c r="DN456" s="228"/>
      <c r="DO456" s="228"/>
      <c r="DP456" s="228"/>
      <c r="DQ456" s="228"/>
      <c r="DR456" s="228"/>
      <c r="DS456" s="228"/>
      <c r="DT456" s="228"/>
      <c r="DU456" s="228"/>
      <c r="DV456" s="228"/>
      <c r="DW456" s="228"/>
      <c r="DX456" s="228"/>
      <c r="DY456" s="228"/>
      <c r="DZ456" s="228"/>
      <c r="EA456" s="228"/>
      <c r="EB456" s="228"/>
      <c r="EC456" s="228"/>
      <c r="ED456" s="228"/>
      <c r="EE456" s="228"/>
      <c r="EF456" s="228"/>
      <c r="EG456" s="228"/>
      <c r="EH456" s="228"/>
      <c r="EI456" s="228"/>
      <c r="EJ456" s="228"/>
      <c r="EK456" s="228"/>
      <c r="EL456" s="228"/>
      <c r="EM456" s="228"/>
      <c r="EN456" s="228"/>
      <c r="EO456" s="228"/>
      <c r="EP456" s="228"/>
      <c r="EQ456" s="228"/>
      <c r="ER456" s="228"/>
      <c r="ES456" s="228"/>
      <c r="ET456" s="228"/>
      <c r="EU456" s="228"/>
      <c r="EV456" s="228"/>
      <c r="EW456" s="228"/>
      <c r="EX456" s="228"/>
      <c r="EY456" s="228"/>
      <c r="EZ456" s="228"/>
      <c r="FA456" s="228"/>
      <c r="FB456" s="228"/>
      <c r="FC456" s="228"/>
      <c r="FD456" s="228"/>
      <c r="FE456" s="228"/>
      <c r="FF456" s="228"/>
      <c r="FG456" s="228"/>
      <c r="FH456" s="228"/>
      <c r="FI456" s="228"/>
      <c r="FJ456" s="228"/>
      <c r="FK456" s="228"/>
      <c r="FL456" s="228"/>
      <c r="FM456" s="228"/>
      <c r="FN456" s="228"/>
      <c r="FO456" s="228"/>
      <c r="FP456" s="228"/>
      <c r="FQ456" s="228"/>
      <c r="FR456" s="228"/>
      <c r="FS456" s="228"/>
      <c r="FT456" s="228"/>
      <c r="FU456" s="228"/>
      <c r="FV456" s="228"/>
      <c r="FW456" s="228"/>
      <c r="FX456" s="228"/>
      <c r="FY456" s="228"/>
      <c r="FZ456" s="228"/>
      <c r="GA456" s="228"/>
      <c r="GB456" s="228"/>
      <c r="GC456" s="228"/>
      <c r="GD456" s="228"/>
      <c r="GE456" s="228"/>
      <c r="GF456" s="228"/>
      <c r="GG456" s="228"/>
      <c r="GH456" s="228"/>
      <c r="GI456" s="228"/>
      <c r="GJ456" s="228"/>
      <c r="GK456" s="228"/>
      <c r="GL456" s="228"/>
      <c r="GM456" s="228"/>
      <c r="GN456" s="228"/>
      <c r="GO456" s="228"/>
      <c r="GP456" s="228"/>
      <c r="GQ456" s="228"/>
      <c r="GR456" s="228"/>
      <c r="GS456" s="228"/>
      <c r="GT456" s="228"/>
      <c r="GU456" s="228"/>
      <c r="GV456" s="228"/>
      <c r="GW456" s="228"/>
      <c r="GX456" s="228"/>
      <c r="GY456" s="228"/>
      <c r="GZ456" s="228"/>
      <c r="HA456" s="228"/>
      <c r="HB456" s="228"/>
      <c r="HC456" s="228"/>
      <c r="HD456" s="228"/>
      <c r="HE456" s="228"/>
      <c r="HF456" s="228"/>
      <c r="HG456" s="228"/>
      <c r="HH456" s="228"/>
      <c r="HI456" s="228"/>
      <c r="HJ456" s="228"/>
      <c r="HK456" s="228"/>
      <c r="HL456" s="228"/>
      <c r="HM456" s="228"/>
      <c r="HN456" s="228"/>
      <c r="HO456" s="228"/>
      <c r="HP456" s="228"/>
      <c r="HQ456" s="228"/>
      <c r="HR456" s="228"/>
      <c r="HS456" s="228"/>
      <c r="HT456" s="228"/>
      <c r="HU456" s="228"/>
      <c r="HV456" s="228"/>
      <c r="HW456" s="228"/>
      <c r="HX456" s="228"/>
      <c r="HY456" s="228"/>
      <c r="HZ456" s="228"/>
      <c r="IA456" s="228"/>
      <c r="IB456" s="228"/>
      <c r="IC456" s="228"/>
      <c r="ID456" s="228"/>
      <c r="IE456" s="228"/>
      <c r="IF456" s="228"/>
      <c r="IG456" s="228"/>
      <c r="IH456" s="228"/>
      <c r="II456" s="228"/>
      <c r="IJ456" s="228"/>
      <c r="IK456" s="228"/>
      <c r="IL456" s="228"/>
      <c r="IM456" s="228"/>
      <c r="IN456" s="228"/>
      <c r="IO456" s="228"/>
      <c r="IP456" s="228"/>
      <c r="IQ456" s="228"/>
      <c r="IR456" s="228"/>
      <c r="IS456" s="228"/>
      <c r="IT456" s="228"/>
      <c r="IU456" s="228"/>
      <c r="IV456" s="228"/>
      <c r="IW456" s="228"/>
      <c r="IX456" s="228"/>
      <c r="IY456" s="228"/>
      <c r="IZ456" s="228"/>
      <c r="JA456" s="228"/>
      <c r="JB456" s="228"/>
      <c r="JC456" s="228"/>
      <c r="JD456" s="228"/>
      <c r="JE456" s="228"/>
      <c r="JF456" s="228"/>
      <c r="JG456" s="228"/>
      <c r="JH456" s="228"/>
      <c r="JI456" s="228"/>
      <c r="JJ456" s="228"/>
      <c r="JK456" s="228"/>
      <c r="JL456" s="228"/>
      <c r="JM456" s="228"/>
      <c r="JN456" s="228"/>
      <c r="JO456" s="228"/>
      <c r="JP456" s="228"/>
      <c r="JQ456" s="228"/>
      <c r="JR456" s="228"/>
      <c r="JS456" s="228"/>
      <c r="JT456" s="228"/>
      <c r="JU456" s="228"/>
      <c r="JV456" s="228"/>
      <c r="JW456" s="228"/>
      <c r="JX456" s="228"/>
      <c r="JY456" s="228"/>
      <c r="JZ456" s="228"/>
      <c r="KA456" s="228"/>
      <c r="KB456" s="228"/>
      <c r="KC456" s="228"/>
      <c r="KD456" s="228"/>
      <c r="KE456" s="228"/>
      <c r="KF456" s="228"/>
      <c r="KG456" s="228"/>
      <c r="KH456" s="228"/>
      <c r="KI456" s="228"/>
      <c r="KJ456" s="228"/>
      <c r="KK456" s="228"/>
      <c r="KL456" s="228"/>
      <c r="KM456" s="228"/>
      <c r="KN456" s="228"/>
      <c r="KO456" s="228"/>
      <c r="KP456" s="228"/>
      <c r="KQ456" s="228"/>
      <c r="KR456" s="228"/>
      <c r="KS456" s="228"/>
      <c r="KT456" s="228"/>
      <c r="KU456" s="228"/>
      <c r="KV456" s="228"/>
      <c r="KW456" s="479"/>
    </row>
    <row r="457" spans="1:309" s="226" customFormat="1" ht="21" customHeight="1">
      <c r="A457" s="109"/>
      <c r="B457" s="112">
        <v>451</v>
      </c>
      <c r="C457" s="53"/>
      <c r="D457" s="132" t="str">
        <f t="shared" si="42"/>
        <v/>
      </c>
      <c r="E457" s="132" t="str">
        <f t="shared" si="44"/>
        <v/>
      </c>
      <c r="F457" s="132" t="str">
        <f t="shared" si="45"/>
        <v/>
      </c>
      <c r="G457" s="132" t="str">
        <f t="shared" si="46"/>
        <v/>
      </c>
      <c r="H457" s="213" t="str">
        <f t="shared" si="43"/>
        <v/>
      </c>
      <c r="I457" s="227"/>
      <c r="J457" s="227"/>
      <c r="K457" s="227"/>
      <c r="L457" s="227"/>
      <c r="M457" s="227"/>
      <c r="N457" s="227"/>
      <c r="O457" s="227"/>
      <c r="P457" s="227"/>
      <c r="Q457" s="227"/>
      <c r="R457" s="227"/>
      <c r="S457" s="227"/>
      <c r="T457" s="227"/>
      <c r="U457" s="227"/>
      <c r="V457" s="227"/>
      <c r="W457" s="227"/>
      <c r="X457" s="227"/>
      <c r="Y457" s="227"/>
      <c r="Z457" s="227"/>
      <c r="AA457" s="227"/>
      <c r="AB457" s="227"/>
      <c r="AC457" s="227"/>
      <c r="AD457" s="227"/>
      <c r="AE457" s="227"/>
      <c r="AF457" s="227"/>
      <c r="AG457" s="227"/>
      <c r="AH457" s="227"/>
      <c r="AI457" s="227"/>
      <c r="AJ457" s="227"/>
      <c r="AK457" s="227"/>
      <c r="AL457" s="227"/>
      <c r="AM457" s="227"/>
      <c r="AN457" s="227"/>
      <c r="AO457" s="227"/>
      <c r="AP457" s="227"/>
      <c r="AQ457" s="227"/>
      <c r="AR457" s="227"/>
      <c r="AS457" s="227"/>
      <c r="AT457" s="227"/>
      <c r="AU457" s="227"/>
      <c r="AV457" s="227"/>
      <c r="AW457" s="227"/>
      <c r="AX457" s="227"/>
      <c r="AY457" s="227"/>
      <c r="AZ457" s="227"/>
      <c r="BA457" s="227"/>
      <c r="BB457" s="227"/>
      <c r="BC457" s="227"/>
      <c r="BD457" s="227"/>
      <c r="BE457" s="227"/>
      <c r="BF457" s="227"/>
      <c r="BG457" s="227"/>
      <c r="BH457" s="227"/>
      <c r="BI457" s="227"/>
      <c r="BJ457" s="227"/>
      <c r="BK457" s="227"/>
      <c r="BL457" s="227"/>
      <c r="BM457" s="227"/>
      <c r="BN457" s="227"/>
      <c r="BO457" s="227"/>
      <c r="BP457" s="227"/>
      <c r="BQ457" s="227"/>
      <c r="BR457" s="227"/>
      <c r="BS457" s="227"/>
      <c r="BT457" s="227"/>
      <c r="BU457" s="227"/>
      <c r="BV457" s="227"/>
      <c r="BW457" s="227"/>
      <c r="BX457" s="227"/>
      <c r="BY457" s="227"/>
      <c r="BZ457" s="227"/>
      <c r="CA457" s="227"/>
      <c r="CB457" s="227"/>
      <c r="CC457" s="227"/>
      <c r="CD457" s="227"/>
      <c r="CE457" s="227"/>
      <c r="CF457" s="227"/>
      <c r="CG457" s="227"/>
      <c r="CH457" s="227"/>
      <c r="CI457" s="227"/>
      <c r="CJ457" s="227"/>
      <c r="CK457" s="227"/>
      <c r="CL457" s="227"/>
      <c r="CM457" s="227"/>
      <c r="CN457" s="227"/>
      <c r="CO457" s="227"/>
      <c r="CP457" s="227"/>
      <c r="CQ457" s="227"/>
      <c r="CR457" s="227"/>
      <c r="CS457" s="227"/>
      <c r="CT457" s="227"/>
      <c r="CU457" s="227"/>
      <c r="CV457" s="227"/>
      <c r="CW457" s="227"/>
      <c r="CX457" s="227"/>
      <c r="CY457" s="227"/>
      <c r="CZ457" s="227"/>
      <c r="DA457" s="227"/>
      <c r="DB457" s="227"/>
      <c r="DC457" s="227"/>
      <c r="DD457" s="227"/>
      <c r="DE457" s="227"/>
      <c r="DF457" s="227"/>
      <c r="DG457" s="227"/>
      <c r="DH457" s="227"/>
      <c r="DI457" s="227"/>
      <c r="DJ457" s="227"/>
      <c r="DK457" s="227"/>
      <c r="DL457" s="227"/>
      <c r="DM457" s="227"/>
      <c r="DN457" s="227"/>
      <c r="DO457" s="227"/>
      <c r="DP457" s="227"/>
      <c r="DQ457" s="227"/>
      <c r="DR457" s="227"/>
      <c r="DS457" s="227"/>
      <c r="DT457" s="227"/>
      <c r="DU457" s="227"/>
      <c r="DV457" s="227"/>
      <c r="DW457" s="227"/>
      <c r="DX457" s="227"/>
      <c r="DY457" s="227"/>
      <c r="DZ457" s="227"/>
      <c r="EA457" s="227"/>
      <c r="EB457" s="227"/>
      <c r="EC457" s="227"/>
      <c r="ED457" s="227"/>
      <c r="EE457" s="227"/>
      <c r="EF457" s="227"/>
      <c r="EG457" s="227"/>
      <c r="EH457" s="227"/>
      <c r="EI457" s="227"/>
      <c r="EJ457" s="227"/>
      <c r="EK457" s="227"/>
      <c r="EL457" s="227"/>
      <c r="EM457" s="227"/>
      <c r="EN457" s="227"/>
      <c r="EO457" s="227"/>
      <c r="EP457" s="227"/>
      <c r="EQ457" s="227"/>
      <c r="ER457" s="227"/>
      <c r="ES457" s="227"/>
      <c r="ET457" s="227"/>
      <c r="EU457" s="227"/>
      <c r="EV457" s="227"/>
      <c r="EW457" s="227"/>
      <c r="EX457" s="227"/>
      <c r="EY457" s="227"/>
      <c r="EZ457" s="227"/>
      <c r="FA457" s="227"/>
      <c r="FB457" s="227"/>
      <c r="FC457" s="227"/>
      <c r="FD457" s="227"/>
      <c r="FE457" s="227"/>
      <c r="FF457" s="227"/>
      <c r="FG457" s="227"/>
      <c r="FH457" s="227"/>
      <c r="FI457" s="227"/>
      <c r="FJ457" s="227"/>
      <c r="FK457" s="227"/>
      <c r="FL457" s="227"/>
      <c r="FM457" s="227"/>
      <c r="FN457" s="227"/>
      <c r="FO457" s="227"/>
      <c r="FP457" s="227"/>
      <c r="FQ457" s="227"/>
      <c r="FR457" s="227"/>
      <c r="FS457" s="227"/>
      <c r="FT457" s="227"/>
      <c r="FU457" s="227"/>
      <c r="FV457" s="227"/>
      <c r="FW457" s="227"/>
      <c r="FX457" s="227"/>
      <c r="FY457" s="227"/>
      <c r="FZ457" s="227"/>
      <c r="GA457" s="227"/>
      <c r="GB457" s="227"/>
      <c r="GC457" s="227"/>
      <c r="GD457" s="227"/>
      <c r="GE457" s="227"/>
      <c r="GF457" s="227"/>
      <c r="GG457" s="227"/>
      <c r="GH457" s="227"/>
      <c r="GI457" s="227"/>
      <c r="GJ457" s="227"/>
      <c r="GK457" s="227"/>
      <c r="GL457" s="227"/>
      <c r="GM457" s="227"/>
      <c r="GN457" s="227"/>
      <c r="GO457" s="227"/>
      <c r="GP457" s="227"/>
      <c r="GQ457" s="227"/>
      <c r="GR457" s="227"/>
      <c r="GS457" s="227"/>
      <c r="GT457" s="227"/>
      <c r="GU457" s="227"/>
      <c r="GV457" s="227"/>
      <c r="GW457" s="227"/>
      <c r="GX457" s="227"/>
      <c r="GY457" s="227"/>
      <c r="GZ457" s="227"/>
      <c r="HA457" s="227"/>
      <c r="HB457" s="227"/>
      <c r="HC457" s="227"/>
      <c r="HD457" s="227"/>
      <c r="HE457" s="227"/>
      <c r="HF457" s="227"/>
      <c r="HG457" s="227"/>
      <c r="HH457" s="227"/>
      <c r="HI457" s="227"/>
      <c r="HJ457" s="227"/>
      <c r="HK457" s="227"/>
      <c r="HL457" s="227"/>
      <c r="HM457" s="227"/>
      <c r="HN457" s="227"/>
      <c r="HO457" s="227"/>
      <c r="HP457" s="227"/>
      <c r="HQ457" s="227"/>
      <c r="HR457" s="227"/>
      <c r="HS457" s="227"/>
      <c r="HT457" s="227"/>
      <c r="HU457" s="227"/>
      <c r="HV457" s="227"/>
      <c r="HW457" s="227"/>
      <c r="HX457" s="227"/>
      <c r="HY457" s="227"/>
      <c r="HZ457" s="227"/>
      <c r="IA457" s="227"/>
      <c r="IB457" s="227"/>
      <c r="IC457" s="227"/>
      <c r="ID457" s="227"/>
      <c r="IE457" s="227"/>
      <c r="IF457" s="227"/>
      <c r="IG457" s="227"/>
      <c r="IH457" s="227"/>
      <c r="II457" s="227"/>
      <c r="IJ457" s="227"/>
      <c r="IK457" s="227"/>
      <c r="IL457" s="227"/>
      <c r="IM457" s="227"/>
      <c r="IN457" s="227"/>
      <c r="IO457" s="227"/>
      <c r="IP457" s="227"/>
      <c r="IQ457" s="227"/>
      <c r="IR457" s="227"/>
      <c r="IS457" s="227"/>
      <c r="IT457" s="227"/>
      <c r="IU457" s="227"/>
      <c r="IV457" s="227"/>
      <c r="IW457" s="227"/>
      <c r="IX457" s="227"/>
      <c r="IY457" s="227"/>
      <c r="IZ457" s="227"/>
      <c r="JA457" s="227"/>
      <c r="JB457" s="227"/>
      <c r="JC457" s="227"/>
      <c r="JD457" s="227"/>
      <c r="JE457" s="227"/>
      <c r="JF457" s="227"/>
      <c r="JG457" s="227"/>
      <c r="JH457" s="227"/>
      <c r="JI457" s="227"/>
      <c r="JJ457" s="227"/>
      <c r="JK457" s="227"/>
      <c r="JL457" s="227"/>
      <c r="JM457" s="227"/>
      <c r="JN457" s="227"/>
      <c r="JO457" s="227"/>
      <c r="JP457" s="227"/>
      <c r="JQ457" s="227"/>
      <c r="JR457" s="227"/>
      <c r="JS457" s="227"/>
      <c r="JT457" s="227"/>
      <c r="JU457" s="227"/>
      <c r="JV457" s="227"/>
      <c r="JW457" s="227"/>
      <c r="JX457" s="227"/>
      <c r="JY457" s="227"/>
      <c r="JZ457" s="227"/>
      <c r="KA457" s="227"/>
      <c r="KB457" s="227"/>
      <c r="KC457" s="227"/>
      <c r="KD457" s="227"/>
      <c r="KE457" s="227"/>
      <c r="KF457" s="227"/>
      <c r="KG457" s="227"/>
      <c r="KH457" s="227"/>
      <c r="KI457" s="227"/>
      <c r="KJ457" s="227"/>
      <c r="KK457" s="227"/>
      <c r="KL457" s="227"/>
      <c r="KM457" s="227"/>
      <c r="KN457" s="227"/>
      <c r="KO457" s="227"/>
      <c r="KP457" s="227"/>
      <c r="KQ457" s="227"/>
      <c r="KR457" s="227"/>
      <c r="KS457" s="227"/>
      <c r="KT457" s="227"/>
      <c r="KU457" s="227"/>
      <c r="KV457" s="227"/>
      <c r="KW457" s="479"/>
    </row>
    <row r="458" spans="1:309" s="226" customFormat="1" ht="21" customHeight="1" thickBot="1">
      <c r="A458" s="109"/>
      <c r="B458" s="112">
        <v>452</v>
      </c>
      <c r="C458" s="116"/>
      <c r="D458" s="136" t="str">
        <f t="shared" si="42"/>
        <v/>
      </c>
      <c r="E458" s="138" t="str">
        <f t="shared" si="44"/>
        <v/>
      </c>
      <c r="F458" s="138" t="str">
        <f t="shared" si="45"/>
        <v/>
      </c>
      <c r="G458" s="138" t="str">
        <f t="shared" si="46"/>
        <v/>
      </c>
      <c r="H458" s="138" t="str">
        <f t="shared" si="43"/>
        <v/>
      </c>
      <c r="I458" s="228"/>
      <c r="J458" s="228"/>
      <c r="K458" s="228"/>
      <c r="L458" s="228"/>
      <c r="M458" s="228"/>
      <c r="N458" s="228"/>
      <c r="O458" s="228"/>
      <c r="P458" s="228"/>
      <c r="Q458" s="228"/>
      <c r="R458" s="228"/>
      <c r="S458" s="228"/>
      <c r="T458" s="228"/>
      <c r="U458" s="228"/>
      <c r="V458" s="228"/>
      <c r="W458" s="228"/>
      <c r="X458" s="228"/>
      <c r="Y458" s="228"/>
      <c r="Z458" s="228"/>
      <c r="AA458" s="228"/>
      <c r="AB458" s="228"/>
      <c r="AC458" s="228"/>
      <c r="AD458" s="228"/>
      <c r="AE458" s="228"/>
      <c r="AF458" s="228"/>
      <c r="AG458" s="228"/>
      <c r="AH458" s="228"/>
      <c r="AI458" s="228"/>
      <c r="AJ458" s="228"/>
      <c r="AK458" s="228"/>
      <c r="AL458" s="228"/>
      <c r="AM458" s="228"/>
      <c r="AN458" s="228"/>
      <c r="AO458" s="228"/>
      <c r="AP458" s="228"/>
      <c r="AQ458" s="228"/>
      <c r="AR458" s="228"/>
      <c r="AS458" s="228"/>
      <c r="AT458" s="228"/>
      <c r="AU458" s="228"/>
      <c r="AV458" s="228"/>
      <c r="AW458" s="228"/>
      <c r="AX458" s="228"/>
      <c r="AY458" s="228"/>
      <c r="AZ458" s="228"/>
      <c r="BA458" s="228"/>
      <c r="BB458" s="228"/>
      <c r="BC458" s="228"/>
      <c r="BD458" s="228"/>
      <c r="BE458" s="228"/>
      <c r="BF458" s="228"/>
      <c r="BG458" s="228"/>
      <c r="BH458" s="228"/>
      <c r="BI458" s="228"/>
      <c r="BJ458" s="228"/>
      <c r="BK458" s="228"/>
      <c r="BL458" s="228"/>
      <c r="BM458" s="228"/>
      <c r="BN458" s="228"/>
      <c r="BO458" s="228"/>
      <c r="BP458" s="228"/>
      <c r="BQ458" s="228"/>
      <c r="BR458" s="228"/>
      <c r="BS458" s="228"/>
      <c r="BT458" s="228"/>
      <c r="BU458" s="228"/>
      <c r="BV458" s="228"/>
      <c r="BW458" s="228"/>
      <c r="BX458" s="228"/>
      <c r="BY458" s="228"/>
      <c r="BZ458" s="228"/>
      <c r="CA458" s="228"/>
      <c r="CB458" s="228"/>
      <c r="CC458" s="228"/>
      <c r="CD458" s="228"/>
      <c r="CE458" s="228"/>
      <c r="CF458" s="228"/>
      <c r="CG458" s="228"/>
      <c r="CH458" s="228"/>
      <c r="CI458" s="228"/>
      <c r="CJ458" s="228"/>
      <c r="CK458" s="228"/>
      <c r="CL458" s="228"/>
      <c r="CM458" s="228"/>
      <c r="CN458" s="228"/>
      <c r="CO458" s="228"/>
      <c r="CP458" s="228"/>
      <c r="CQ458" s="228"/>
      <c r="CR458" s="228"/>
      <c r="CS458" s="228"/>
      <c r="CT458" s="228"/>
      <c r="CU458" s="228"/>
      <c r="CV458" s="228"/>
      <c r="CW458" s="228"/>
      <c r="CX458" s="228"/>
      <c r="CY458" s="228"/>
      <c r="CZ458" s="228"/>
      <c r="DA458" s="228"/>
      <c r="DB458" s="228"/>
      <c r="DC458" s="228"/>
      <c r="DD458" s="228"/>
      <c r="DE458" s="228"/>
      <c r="DF458" s="228"/>
      <c r="DG458" s="228"/>
      <c r="DH458" s="228"/>
      <c r="DI458" s="228"/>
      <c r="DJ458" s="228"/>
      <c r="DK458" s="228"/>
      <c r="DL458" s="228"/>
      <c r="DM458" s="228"/>
      <c r="DN458" s="228"/>
      <c r="DO458" s="228"/>
      <c r="DP458" s="228"/>
      <c r="DQ458" s="228"/>
      <c r="DR458" s="228"/>
      <c r="DS458" s="228"/>
      <c r="DT458" s="228"/>
      <c r="DU458" s="228"/>
      <c r="DV458" s="228"/>
      <c r="DW458" s="228"/>
      <c r="DX458" s="228"/>
      <c r="DY458" s="228"/>
      <c r="DZ458" s="228"/>
      <c r="EA458" s="228"/>
      <c r="EB458" s="228"/>
      <c r="EC458" s="228"/>
      <c r="ED458" s="228"/>
      <c r="EE458" s="228"/>
      <c r="EF458" s="228"/>
      <c r="EG458" s="228"/>
      <c r="EH458" s="228"/>
      <c r="EI458" s="228"/>
      <c r="EJ458" s="228"/>
      <c r="EK458" s="228"/>
      <c r="EL458" s="228"/>
      <c r="EM458" s="228"/>
      <c r="EN458" s="228"/>
      <c r="EO458" s="228"/>
      <c r="EP458" s="228"/>
      <c r="EQ458" s="228"/>
      <c r="ER458" s="228"/>
      <c r="ES458" s="228"/>
      <c r="ET458" s="228"/>
      <c r="EU458" s="228"/>
      <c r="EV458" s="228"/>
      <c r="EW458" s="228"/>
      <c r="EX458" s="228"/>
      <c r="EY458" s="228"/>
      <c r="EZ458" s="228"/>
      <c r="FA458" s="228"/>
      <c r="FB458" s="228"/>
      <c r="FC458" s="228"/>
      <c r="FD458" s="228"/>
      <c r="FE458" s="228"/>
      <c r="FF458" s="228"/>
      <c r="FG458" s="228"/>
      <c r="FH458" s="228"/>
      <c r="FI458" s="228"/>
      <c r="FJ458" s="228"/>
      <c r="FK458" s="228"/>
      <c r="FL458" s="228"/>
      <c r="FM458" s="228"/>
      <c r="FN458" s="228"/>
      <c r="FO458" s="228"/>
      <c r="FP458" s="228"/>
      <c r="FQ458" s="228"/>
      <c r="FR458" s="228"/>
      <c r="FS458" s="228"/>
      <c r="FT458" s="228"/>
      <c r="FU458" s="228"/>
      <c r="FV458" s="228"/>
      <c r="FW458" s="228"/>
      <c r="FX458" s="228"/>
      <c r="FY458" s="228"/>
      <c r="FZ458" s="228"/>
      <c r="GA458" s="228"/>
      <c r="GB458" s="228"/>
      <c r="GC458" s="228"/>
      <c r="GD458" s="228"/>
      <c r="GE458" s="228"/>
      <c r="GF458" s="228"/>
      <c r="GG458" s="228"/>
      <c r="GH458" s="228"/>
      <c r="GI458" s="228"/>
      <c r="GJ458" s="228"/>
      <c r="GK458" s="228"/>
      <c r="GL458" s="228"/>
      <c r="GM458" s="228"/>
      <c r="GN458" s="228"/>
      <c r="GO458" s="228"/>
      <c r="GP458" s="228"/>
      <c r="GQ458" s="228"/>
      <c r="GR458" s="228"/>
      <c r="GS458" s="228"/>
      <c r="GT458" s="228"/>
      <c r="GU458" s="228"/>
      <c r="GV458" s="228"/>
      <c r="GW458" s="228"/>
      <c r="GX458" s="228"/>
      <c r="GY458" s="228"/>
      <c r="GZ458" s="228"/>
      <c r="HA458" s="228"/>
      <c r="HB458" s="228"/>
      <c r="HC458" s="228"/>
      <c r="HD458" s="228"/>
      <c r="HE458" s="228"/>
      <c r="HF458" s="228"/>
      <c r="HG458" s="228"/>
      <c r="HH458" s="228"/>
      <c r="HI458" s="228"/>
      <c r="HJ458" s="228"/>
      <c r="HK458" s="228"/>
      <c r="HL458" s="228"/>
      <c r="HM458" s="228"/>
      <c r="HN458" s="228"/>
      <c r="HO458" s="228"/>
      <c r="HP458" s="228"/>
      <c r="HQ458" s="228"/>
      <c r="HR458" s="228"/>
      <c r="HS458" s="228"/>
      <c r="HT458" s="228"/>
      <c r="HU458" s="228"/>
      <c r="HV458" s="228"/>
      <c r="HW458" s="228"/>
      <c r="HX458" s="228"/>
      <c r="HY458" s="228"/>
      <c r="HZ458" s="228"/>
      <c r="IA458" s="228"/>
      <c r="IB458" s="228"/>
      <c r="IC458" s="228"/>
      <c r="ID458" s="228"/>
      <c r="IE458" s="228"/>
      <c r="IF458" s="228"/>
      <c r="IG458" s="228"/>
      <c r="IH458" s="228"/>
      <c r="II458" s="228"/>
      <c r="IJ458" s="228"/>
      <c r="IK458" s="228"/>
      <c r="IL458" s="228"/>
      <c r="IM458" s="228"/>
      <c r="IN458" s="228"/>
      <c r="IO458" s="228"/>
      <c r="IP458" s="228"/>
      <c r="IQ458" s="228"/>
      <c r="IR458" s="228"/>
      <c r="IS458" s="228"/>
      <c r="IT458" s="228"/>
      <c r="IU458" s="228"/>
      <c r="IV458" s="228"/>
      <c r="IW458" s="228"/>
      <c r="IX458" s="228"/>
      <c r="IY458" s="228"/>
      <c r="IZ458" s="228"/>
      <c r="JA458" s="228"/>
      <c r="JB458" s="228"/>
      <c r="JC458" s="228"/>
      <c r="JD458" s="228"/>
      <c r="JE458" s="228"/>
      <c r="JF458" s="228"/>
      <c r="JG458" s="228"/>
      <c r="JH458" s="228"/>
      <c r="JI458" s="228"/>
      <c r="JJ458" s="228"/>
      <c r="JK458" s="228"/>
      <c r="JL458" s="228"/>
      <c r="JM458" s="228"/>
      <c r="JN458" s="228"/>
      <c r="JO458" s="228"/>
      <c r="JP458" s="228"/>
      <c r="JQ458" s="228"/>
      <c r="JR458" s="228"/>
      <c r="JS458" s="228"/>
      <c r="JT458" s="228"/>
      <c r="JU458" s="228"/>
      <c r="JV458" s="228"/>
      <c r="JW458" s="228"/>
      <c r="JX458" s="228"/>
      <c r="JY458" s="228"/>
      <c r="JZ458" s="228"/>
      <c r="KA458" s="228"/>
      <c r="KB458" s="228"/>
      <c r="KC458" s="228"/>
      <c r="KD458" s="228"/>
      <c r="KE458" s="228"/>
      <c r="KF458" s="228"/>
      <c r="KG458" s="228"/>
      <c r="KH458" s="228"/>
      <c r="KI458" s="228"/>
      <c r="KJ458" s="228"/>
      <c r="KK458" s="228"/>
      <c r="KL458" s="228"/>
      <c r="KM458" s="228"/>
      <c r="KN458" s="228"/>
      <c r="KO458" s="228"/>
      <c r="KP458" s="228"/>
      <c r="KQ458" s="228"/>
      <c r="KR458" s="228"/>
      <c r="KS458" s="228"/>
      <c r="KT458" s="228"/>
      <c r="KU458" s="228"/>
      <c r="KV458" s="228"/>
      <c r="KW458" s="479"/>
    </row>
    <row r="459" spans="1:309" s="226" customFormat="1" ht="21" customHeight="1">
      <c r="A459" s="109"/>
      <c r="B459" s="112">
        <v>453</v>
      </c>
      <c r="C459" s="53"/>
      <c r="D459" s="132" t="str">
        <f t="shared" si="42"/>
        <v/>
      </c>
      <c r="E459" s="132" t="str">
        <f t="shared" si="44"/>
        <v/>
      </c>
      <c r="F459" s="132" t="str">
        <f t="shared" si="45"/>
        <v/>
      </c>
      <c r="G459" s="132" t="str">
        <f t="shared" si="46"/>
        <v/>
      </c>
      <c r="H459" s="213" t="str">
        <f t="shared" si="43"/>
        <v/>
      </c>
      <c r="I459" s="227"/>
      <c r="J459" s="227"/>
      <c r="K459" s="227"/>
      <c r="L459" s="227"/>
      <c r="M459" s="227"/>
      <c r="N459" s="227"/>
      <c r="O459" s="227"/>
      <c r="P459" s="227"/>
      <c r="Q459" s="227"/>
      <c r="R459" s="227"/>
      <c r="S459" s="227"/>
      <c r="T459" s="227"/>
      <c r="U459" s="227"/>
      <c r="V459" s="227"/>
      <c r="W459" s="227"/>
      <c r="X459" s="227"/>
      <c r="Y459" s="227"/>
      <c r="Z459" s="227"/>
      <c r="AA459" s="227"/>
      <c r="AB459" s="227"/>
      <c r="AC459" s="227"/>
      <c r="AD459" s="227"/>
      <c r="AE459" s="227"/>
      <c r="AF459" s="227"/>
      <c r="AG459" s="227"/>
      <c r="AH459" s="227"/>
      <c r="AI459" s="227"/>
      <c r="AJ459" s="227"/>
      <c r="AK459" s="227"/>
      <c r="AL459" s="227"/>
      <c r="AM459" s="227"/>
      <c r="AN459" s="227"/>
      <c r="AO459" s="227"/>
      <c r="AP459" s="227"/>
      <c r="AQ459" s="227"/>
      <c r="AR459" s="227"/>
      <c r="AS459" s="227"/>
      <c r="AT459" s="227"/>
      <c r="AU459" s="227"/>
      <c r="AV459" s="227"/>
      <c r="AW459" s="227"/>
      <c r="AX459" s="227"/>
      <c r="AY459" s="227"/>
      <c r="AZ459" s="227"/>
      <c r="BA459" s="227"/>
      <c r="BB459" s="227"/>
      <c r="BC459" s="227"/>
      <c r="BD459" s="227"/>
      <c r="BE459" s="227"/>
      <c r="BF459" s="227"/>
      <c r="BG459" s="227"/>
      <c r="BH459" s="227"/>
      <c r="BI459" s="227"/>
      <c r="BJ459" s="227"/>
      <c r="BK459" s="227"/>
      <c r="BL459" s="227"/>
      <c r="BM459" s="227"/>
      <c r="BN459" s="227"/>
      <c r="BO459" s="227"/>
      <c r="BP459" s="227"/>
      <c r="BQ459" s="227"/>
      <c r="BR459" s="227"/>
      <c r="BS459" s="227"/>
      <c r="BT459" s="227"/>
      <c r="BU459" s="227"/>
      <c r="BV459" s="227"/>
      <c r="BW459" s="227"/>
      <c r="BX459" s="227"/>
      <c r="BY459" s="227"/>
      <c r="BZ459" s="227"/>
      <c r="CA459" s="227"/>
      <c r="CB459" s="227"/>
      <c r="CC459" s="227"/>
      <c r="CD459" s="227"/>
      <c r="CE459" s="227"/>
      <c r="CF459" s="227"/>
      <c r="CG459" s="227"/>
      <c r="CH459" s="227"/>
      <c r="CI459" s="227"/>
      <c r="CJ459" s="227"/>
      <c r="CK459" s="227"/>
      <c r="CL459" s="227"/>
      <c r="CM459" s="227"/>
      <c r="CN459" s="227"/>
      <c r="CO459" s="227"/>
      <c r="CP459" s="227"/>
      <c r="CQ459" s="227"/>
      <c r="CR459" s="227"/>
      <c r="CS459" s="227"/>
      <c r="CT459" s="227"/>
      <c r="CU459" s="227"/>
      <c r="CV459" s="227"/>
      <c r="CW459" s="227"/>
      <c r="CX459" s="227"/>
      <c r="CY459" s="227"/>
      <c r="CZ459" s="227"/>
      <c r="DA459" s="227"/>
      <c r="DB459" s="227"/>
      <c r="DC459" s="227"/>
      <c r="DD459" s="227"/>
      <c r="DE459" s="227"/>
      <c r="DF459" s="227"/>
      <c r="DG459" s="227"/>
      <c r="DH459" s="227"/>
      <c r="DI459" s="227"/>
      <c r="DJ459" s="227"/>
      <c r="DK459" s="227"/>
      <c r="DL459" s="227"/>
      <c r="DM459" s="227"/>
      <c r="DN459" s="227"/>
      <c r="DO459" s="227"/>
      <c r="DP459" s="227"/>
      <c r="DQ459" s="227"/>
      <c r="DR459" s="227"/>
      <c r="DS459" s="227"/>
      <c r="DT459" s="227"/>
      <c r="DU459" s="227"/>
      <c r="DV459" s="227"/>
      <c r="DW459" s="227"/>
      <c r="DX459" s="227"/>
      <c r="DY459" s="227"/>
      <c r="DZ459" s="227"/>
      <c r="EA459" s="227"/>
      <c r="EB459" s="227"/>
      <c r="EC459" s="227"/>
      <c r="ED459" s="227"/>
      <c r="EE459" s="227"/>
      <c r="EF459" s="227"/>
      <c r="EG459" s="227"/>
      <c r="EH459" s="227"/>
      <c r="EI459" s="227"/>
      <c r="EJ459" s="227"/>
      <c r="EK459" s="227"/>
      <c r="EL459" s="227"/>
      <c r="EM459" s="227"/>
      <c r="EN459" s="227"/>
      <c r="EO459" s="227"/>
      <c r="EP459" s="227"/>
      <c r="EQ459" s="227"/>
      <c r="ER459" s="227"/>
      <c r="ES459" s="227"/>
      <c r="ET459" s="227"/>
      <c r="EU459" s="227"/>
      <c r="EV459" s="227"/>
      <c r="EW459" s="227"/>
      <c r="EX459" s="227"/>
      <c r="EY459" s="227"/>
      <c r="EZ459" s="227"/>
      <c r="FA459" s="227"/>
      <c r="FB459" s="227"/>
      <c r="FC459" s="227"/>
      <c r="FD459" s="227"/>
      <c r="FE459" s="227"/>
      <c r="FF459" s="227"/>
      <c r="FG459" s="227"/>
      <c r="FH459" s="227"/>
      <c r="FI459" s="227"/>
      <c r="FJ459" s="227"/>
      <c r="FK459" s="227"/>
      <c r="FL459" s="227"/>
      <c r="FM459" s="227"/>
      <c r="FN459" s="227"/>
      <c r="FO459" s="227"/>
      <c r="FP459" s="227"/>
      <c r="FQ459" s="227"/>
      <c r="FR459" s="227"/>
      <c r="FS459" s="227"/>
      <c r="FT459" s="227"/>
      <c r="FU459" s="227"/>
      <c r="FV459" s="227"/>
      <c r="FW459" s="227"/>
      <c r="FX459" s="227"/>
      <c r="FY459" s="227"/>
      <c r="FZ459" s="227"/>
      <c r="GA459" s="227"/>
      <c r="GB459" s="227"/>
      <c r="GC459" s="227"/>
      <c r="GD459" s="227"/>
      <c r="GE459" s="227"/>
      <c r="GF459" s="227"/>
      <c r="GG459" s="227"/>
      <c r="GH459" s="227"/>
      <c r="GI459" s="227"/>
      <c r="GJ459" s="227"/>
      <c r="GK459" s="227"/>
      <c r="GL459" s="227"/>
      <c r="GM459" s="227"/>
      <c r="GN459" s="227"/>
      <c r="GO459" s="227"/>
      <c r="GP459" s="227"/>
      <c r="GQ459" s="227"/>
      <c r="GR459" s="227"/>
      <c r="GS459" s="227"/>
      <c r="GT459" s="227"/>
      <c r="GU459" s="227"/>
      <c r="GV459" s="227"/>
      <c r="GW459" s="227"/>
      <c r="GX459" s="227"/>
      <c r="GY459" s="227"/>
      <c r="GZ459" s="227"/>
      <c r="HA459" s="227"/>
      <c r="HB459" s="227"/>
      <c r="HC459" s="227"/>
      <c r="HD459" s="227"/>
      <c r="HE459" s="227"/>
      <c r="HF459" s="227"/>
      <c r="HG459" s="227"/>
      <c r="HH459" s="227"/>
      <c r="HI459" s="227"/>
      <c r="HJ459" s="227"/>
      <c r="HK459" s="227"/>
      <c r="HL459" s="227"/>
      <c r="HM459" s="227"/>
      <c r="HN459" s="227"/>
      <c r="HO459" s="227"/>
      <c r="HP459" s="227"/>
      <c r="HQ459" s="227"/>
      <c r="HR459" s="227"/>
      <c r="HS459" s="227"/>
      <c r="HT459" s="227"/>
      <c r="HU459" s="227"/>
      <c r="HV459" s="227"/>
      <c r="HW459" s="227"/>
      <c r="HX459" s="227"/>
      <c r="HY459" s="227"/>
      <c r="HZ459" s="227"/>
      <c r="IA459" s="227"/>
      <c r="IB459" s="227"/>
      <c r="IC459" s="227"/>
      <c r="ID459" s="227"/>
      <c r="IE459" s="227"/>
      <c r="IF459" s="227"/>
      <c r="IG459" s="227"/>
      <c r="IH459" s="227"/>
      <c r="II459" s="227"/>
      <c r="IJ459" s="227"/>
      <c r="IK459" s="227"/>
      <c r="IL459" s="227"/>
      <c r="IM459" s="227"/>
      <c r="IN459" s="227"/>
      <c r="IO459" s="227"/>
      <c r="IP459" s="227"/>
      <c r="IQ459" s="227"/>
      <c r="IR459" s="227"/>
      <c r="IS459" s="227"/>
      <c r="IT459" s="227"/>
      <c r="IU459" s="227"/>
      <c r="IV459" s="227"/>
      <c r="IW459" s="227"/>
      <c r="IX459" s="227"/>
      <c r="IY459" s="227"/>
      <c r="IZ459" s="227"/>
      <c r="JA459" s="227"/>
      <c r="JB459" s="227"/>
      <c r="JC459" s="227"/>
      <c r="JD459" s="227"/>
      <c r="JE459" s="227"/>
      <c r="JF459" s="227"/>
      <c r="JG459" s="227"/>
      <c r="JH459" s="227"/>
      <c r="JI459" s="227"/>
      <c r="JJ459" s="227"/>
      <c r="JK459" s="227"/>
      <c r="JL459" s="227"/>
      <c r="JM459" s="227"/>
      <c r="JN459" s="227"/>
      <c r="JO459" s="227"/>
      <c r="JP459" s="227"/>
      <c r="JQ459" s="227"/>
      <c r="JR459" s="227"/>
      <c r="JS459" s="227"/>
      <c r="JT459" s="227"/>
      <c r="JU459" s="227"/>
      <c r="JV459" s="227"/>
      <c r="JW459" s="227"/>
      <c r="JX459" s="227"/>
      <c r="JY459" s="227"/>
      <c r="JZ459" s="227"/>
      <c r="KA459" s="227"/>
      <c r="KB459" s="227"/>
      <c r="KC459" s="227"/>
      <c r="KD459" s="227"/>
      <c r="KE459" s="227"/>
      <c r="KF459" s="227"/>
      <c r="KG459" s="227"/>
      <c r="KH459" s="227"/>
      <c r="KI459" s="227"/>
      <c r="KJ459" s="227"/>
      <c r="KK459" s="227"/>
      <c r="KL459" s="227"/>
      <c r="KM459" s="227"/>
      <c r="KN459" s="227"/>
      <c r="KO459" s="227"/>
      <c r="KP459" s="227"/>
      <c r="KQ459" s="227"/>
      <c r="KR459" s="227"/>
      <c r="KS459" s="227"/>
      <c r="KT459" s="227"/>
      <c r="KU459" s="227"/>
      <c r="KV459" s="227"/>
      <c r="KW459" s="479"/>
    </row>
    <row r="460" spans="1:309" s="226" customFormat="1" ht="21" customHeight="1" thickBot="1">
      <c r="A460" s="109"/>
      <c r="B460" s="112">
        <v>454</v>
      </c>
      <c r="C460" s="116"/>
      <c r="D460" s="136" t="str">
        <f t="shared" si="42"/>
        <v/>
      </c>
      <c r="E460" s="138" t="str">
        <f t="shared" si="44"/>
        <v/>
      </c>
      <c r="F460" s="138" t="str">
        <f t="shared" si="45"/>
        <v/>
      </c>
      <c r="G460" s="138" t="str">
        <f t="shared" si="46"/>
        <v/>
      </c>
      <c r="H460" s="138" t="str">
        <f t="shared" si="43"/>
        <v/>
      </c>
      <c r="I460" s="228"/>
      <c r="J460" s="228"/>
      <c r="K460" s="228"/>
      <c r="L460" s="228"/>
      <c r="M460" s="228"/>
      <c r="N460" s="228"/>
      <c r="O460" s="228"/>
      <c r="P460" s="228"/>
      <c r="Q460" s="228"/>
      <c r="R460" s="228"/>
      <c r="S460" s="228"/>
      <c r="T460" s="228"/>
      <c r="U460" s="228"/>
      <c r="V460" s="228"/>
      <c r="W460" s="228"/>
      <c r="X460" s="228"/>
      <c r="Y460" s="228"/>
      <c r="Z460" s="228"/>
      <c r="AA460" s="228"/>
      <c r="AB460" s="228"/>
      <c r="AC460" s="228"/>
      <c r="AD460" s="228"/>
      <c r="AE460" s="228"/>
      <c r="AF460" s="228"/>
      <c r="AG460" s="228"/>
      <c r="AH460" s="228"/>
      <c r="AI460" s="228"/>
      <c r="AJ460" s="228"/>
      <c r="AK460" s="228"/>
      <c r="AL460" s="228"/>
      <c r="AM460" s="228"/>
      <c r="AN460" s="228"/>
      <c r="AO460" s="228"/>
      <c r="AP460" s="228"/>
      <c r="AQ460" s="228"/>
      <c r="AR460" s="228"/>
      <c r="AS460" s="228"/>
      <c r="AT460" s="228"/>
      <c r="AU460" s="228"/>
      <c r="AV460" s="228"/>
      <c r="AW460" s="228"/>
      <c r="AX460" s="228"/>
      <c r="AY460" s="228"/>
      <c r="AZ460" s="228"/>
      <c r="BA460" s="228"/>
      <c r="BB460" s="228"/>
      <c r="BC460" s="228"/>
      <c r="BD460" s="228"/>
      <c r="BE460" s="228"/>
      <c r="BF460" s="228"/>
      <c r="BG460" s="228"/>
      <c r="BH460" s="228"/>
      <c r="BI460" s="228"/>
      <c r="BJ460" s="228"/>
      <c r="BK460" s="228"/>
      <c r="BL460" s="228"/>
      <c r="BM460" s="228"/>
      <c r="BN460" s="228"/>
      <c r="BO460" s="228"/>
      <c r="BP460" s="228"/>
      <c r="BQ460" s="228"/>
      <c r="BR460" s="228"/>
      <c r="BS460" s="228"/>
      <c r="BT460" s="228"/>
      <c r="BU460" s="228"/>
      <c r="BV460" s="228"/>
      <c r="BW460" s="228"/>
      <c r="BX460" s="228"/>
      <c r="BY460" s="228"/>
      <c r="BZ460" s="228"/>
      <c r="CA460" s="228"/>
      <c r="CB460" s="228"/>
      <c r="CC460" s="228"/>
      <c r="CD460" s="228"/>
      <c r="CE460" s="228"/>
      <c r="CF460" s="228"/>
      <c r="CG460" s="228"/>
      <c r="CH460" s="228"/>
      <c r="CI460" s="228"/>
      <c r="CJ460" s="228"/>
      <c r="CK460" s="228"/>
      <c r="CL460" s="228"/>
      <c r="CM460" s="228"/>
      <c r="CN460" s="228"/>
      <c r="CO460" s="228"/>
      <c r="CP460" s="228"/>
      <c r="CQ460" s="228"/>
      <c r="CR460" s="228"/>
      <c r="CS460" s="228"/>
      <c r="CT460" s="228"/>
      <c r="CU460" s="228"/>
      <c r="CV460" s="228"/>
      <c r="CW460" s="228"/>
      <c r="CX460" s="228"/>
      <c r="CY460" s="228"/>
      <c r="CZ460" s="228"/>
      <c r="DA460" s="228"/>
      <c r="DB460" s="228"/>
      <c r="DC460" s="228"/>
      <c r="DD460" s="228"/>
      <c r="DE460" s="228"/>
      <c r="DF460" s="228"/>
      <c r="DG460" s="228"/>
      <c r="DH460" s="228"/>
      <c r="DI460" s="228"/>
      <c r="DJ460" s="228"/>
      <c r="DK460" s="228"/>
      <c r="DL460" s="228"/>
      <c r="DM460" s="228"/>
      <c r="DN460" s="228"/>
      <c r="DO460" s="228"/>
      <c r="DP460" s="228"/>
      <c r="DQ460" s="228"/>
      <c r="DR460" s="228"/>
      <c r="DS460" s="228"/>
      <c r="DT460" s="228"/>
      <c r="DU460" s="228"/>
      <c r="DV460" s="228"/>
      <c r="DW460" s="228"/>
      <c r="DX460" s="228"/>
      <c r="DY460" s="228"/>
      <c r="DZ460" s="228"/>
      <c r="EA460" s="228"/>
      <c r="EB460" s="228"/>
      <c r="EC460" s="228"/>
      <c r="ED460" s="228"/>
      <c r="EE460" s="228"/>
      <c r="EF460" s="228"/>
      <c r="EG460" s="228"/>
      <c r="EH460" s="228"/>
      <c r="EI460" s="228"/>
      <c r="EJ460" s="228"/>
      <c r="EK460" s="228"/>
      <c r="EL460" s="228"/>
      <c r="EM460" s="228"/>
      <c r="EN460" s="228"/>
      <c r="EO460" s="228"/>
      <c r="EP460" s="228"/>
      <c r="EQ460" s="228"/>
      <c r="ER460" s="228"/>
      <c r="ES460" s="228"/>
      <c r="ET460" s="228"/>
      <c r="EU460" s="228"/>
      <c r="EV460" s="228"/>
      <c r="EW460" s="228"/>
      <c r="EX460" s="228"/>
      <c r="EY460" s="228"/>
      <c r="EZ460" s="228"/>
      <c r="FA460" s="228"/>
      <c r="FB460" s="228"/>
      <c r="FC460" s="228"/>
      <c r="FD460" s="228"/>
      <c r="FE460" s="228"/>
      <c r="FF460" s="228"/>
      <c r="FG460" s="228"/>
      <c r="FH460" s="228"/>
      <c r="FI460" s="228"/>
      <c r="FJ460" s="228"/>
      <c r="FK460" s="228"/>
      <c r="FL460" s="228"/>
      <c r="FM460" s="228"/>
      <c r="FN460" s="228"/>
      <c r="FO460" s="228"/>
      <c r="FP460" s="228"/>
      <c r="FQ460" s="228"/>
      <c r="FR460" s="228"/>
      <c r="FS460" s="228"/>
      <c r="FT460" s="228"/>
      <c r="FU460" s="228"/>
      <c r="FV460" s="228"/>
      <c r="FW460" s="228"/>
      <c r="FX460" s="228"/>
      <c r="FY460" s="228"/>
      <c r="FZ460" s="228"/>
      <c r="GA460" s="228"/>
      <c r="GB460" s="228"/>
      <c r="GC460" s="228"/>
      <c r="GD460" s="228"/>
      <c r="GE460" s="228"/>
      <c r="GF460" s="228"/>
      <c r="GG460" s="228"/>
      <c r="GH460" s="228"/>
      <c r="GI460" s="228"/>
      <c r="GJ460" s="228"/>
      <c r="GK460" s="228"/>
      <c r="GL460" s="228"/>
      <c r="GM460" s="228"/>
      <c r="GN460" s="228"/>
      <c r="GO460" s="228"/>
      <c r="GP460" s="228"/>
      <c r="GQ460" s="228"/>
      <c r="GR460" s="228"/>
      <c r="GS460" s="228"/>
      <c r="GT460" s="228"/>
      <c r="GU460" s="228"/>
      <c r="GV460" s="228"/>
      <c r="GW460" s="228"/>
      <c r="GX460" s="228"/>
      <c r="GY460" s="228"/>
      <c r="GZ460" s="228"/>
      <c r="HA460" s="228"/>
      <c r="HB460" s="228"/>
      <c r="HC460" s="228"/>
      <c r="HD460" s="228"/>
      <c r="HE460" s="228"/>
      <c r="HF460" s="228"/>
      <c r="HG460" s="228"/>
      <c r="HH460" s="228"/>
      <c r="HI460" s="228"/>
      <c r="HJ460" s="228"/>
      <c r="HK460" s="228"/>
      <c r="HL460" s="228"/>
      <c r="HM460" s="228"/>
      <c r="HN460" s="228"/>
      <c r="HO460" s="228"/>
      <c r="HP460" s="228"/>
      <c r="HQ460" s="228"/>
      <c r="HR460" s="228"/>
      <c r="HS460" s="228"/>
      <c r="HT460" s="228"/>
      <c r="HU460" s="228"/>
      <c r="HV460" s="228"/>
      <c r="HW460" s="228"/>
      <c r="HX460" s="228"/>
      <c r="HY460" s="228"/>
      <c r="HZ460" s="228"/>
      <c r="IA460" s="228"/>
      <c r="IB460" s="228"/>
      <c r="IC460" s="228"/>
      <c r="ID460" s="228"/>
      <c r="IE460" s="228"/>
      <c r="IF460" s="228"/>
      <c r="IG460" s="228"/>
      <c r="IH460" s="228"/>
      <c r="II460" s="228"/>
      <c r="IJ460" s="228"/>
      <c r="IK460" s="228"/>
      <c r="IL460" s="228"/>
      <c r="IM460" s="228"/>
      <c r="IN460" s="228"/>
      <c r="IO460" s="228"/>
      <c r="IP460" s="228"/>
      <c r="IQ460" s="228"/>
      <c r="IR460" s="228"/>
      <c r="IS460" s="228"/>
      <c r="IT460" s="228"/>
      <c r="IU460" s="228"/>
      <c r="IV460" s="228"/>
      <c r="IW460" s="228"/>
      <c r="IX460" s="228"/>
      <c r="IY460" s="228"/>
      <c r="IZ460" s="228"/>
      <c r="JA460" s="228"/>
      <c r="JB460" s="228"/>
      <c r="JC460" s="228"/>
      <c r="JD460" s="228"/>
      <c r="JE460" s="228"/>
      <c r="JF460" s="228"/>
      <c r="JG460" s="228"/>
      <c r="JH460" s="228"/>
      <c r="JI460" s="228"/>
      <c r="JJ460" s="228"/>
      <c r="JK460" s="228"/>
      <c r="JL460" s="228"/>
      <c r="JM460" s="228"/>
      <c r="JN460" s="228"/>
      <c r="JO460" s="228"/>
      <c r="JP460" s="228"/>
      <c r="JQ460" s="228"/>
      <c r="JR460" s="228"/>
      <c r="JS460" s="228"/>
      <c r="JT460" s="228"/>
      <c r="JU460" s="228"/>
      <c r="JV460" s="228"/>
      <c r="JW460" s="228"/>
      <c r="JX460" s="228"/>
      <c r="JY460" s="228"/>
      <c r="JZ460" s="228"/>
      <c r="KA460" s="228"/>
      <c r="KB460" s="228"/>
      <c r="KC460" s="228"/>
      <c r="KD460" s="228"/>
      <c r="KE460" s="228"/>
      <c r="KF460" s="228"/>
      <c r="KG460" s="228"/>
      <c r="KH460" s="228"/>
      <c r="KI460" s="228"/>
      <c r="KJ460" s="228"/>
      <c r="KK460" s="228"/>
      <c r="KL460" s="228"/>
      <c r="KM460" s="228"/>
      <c r="KN460" s="228"/>
      <c r="KO460" s="228"/>
      <c r="KP460" s="228"/>
      <c r="KQ460" s="228"/>
      <c r="KR460" s="228"/>
      <c r="KS460" s="228"/>
      <c r="KT460" s="228"/>
      <c r="KU460" s="228"/>
      <c r="KV460" s="228"/>
      <c r="KW460" s="479"/>
    </row>
    <row r="461" spans="1:309" s="226" customFormat="1" ht="21" customHeight="1">
      <c r="A461" s="109"/>
      <c r="B461" s="112">
        <v>455</v>
      </c>
      <c r="C461" s="53"/>
      <c r="D461" s="132" t="str">
        <f t="shared" si="42"/>
        <v/>
      </c>
      <c r="E461" s="132" t="str">
        <f t="shared" si="44"/>
        <v/>
      </c>
      <c r="F461" s="132" t="str">
        <f t="shared" si="45"/>
        <v/>
      </c>
      <c r="G461" s="132" t="str">
        <f t="shared" si="46"/>
        <v/>
      </c>
      <c r="H461" s="213" t="str">
        <f t="shared" si="43"/>
        <v/>
      </c>
      <c r="I461" s="227"/>
      <c r="J461" s="227"/>
      <c r="K461" s="227"/>
      <c r="L461" s="227"/>
      <c r="M461" s="227"/>
      <c r="N461" s="227"/>
      <c r="O461" s="227"/>
      <c r="P461" s="227"/>
      <c r="Q461" s="227"/>
      <c r="R461" s="227"/>
      <c r="S461" s="227"/>
      <c r="T461" s="227"/>
      <c r="U461" s="227"/>
      <c r="V461" s="227"/>
      <c r="W461" s="227"/>
      <c r="X461" s="227"/>
      <c r="Y461" s="227"/>
      <c r="Z461" s="227"/>
      <c r="AA461" s="227"/>
      <c r="AB461" s="227"/>
      <c r="AC461" s="227"/>
      <c r="AD461" s="227"/>
      <c r="AE461" s="227"/>
      <c r="AF461" s="227"/>
      <c r="AG461" s="227"/>
      <c r="AH461" s="227"/>
      <c r="AI461" s="227"/>
      <c r="AJ461" s="227"/>
      <c r="AK461" s="227"/>
      <c r="AL461" s="227"/>
      <c r="AM461" s="227"/>
      <c r="AN461" s="227"/>
      <c r="AO461" s="227"/>
      <c r="AP461" s="227"/>
      <c r="AQ461" s="227"/>
      <c r="AR461" s="227"/>
      <c r="AS461" s="227"/>
      <c r="AT461" s="227"/>
      <c r="AU461" s="227"/>
      <c r="AV461" s="227"/>
      <c r="AW461" s="227"/>
      <c r="AX461" s="227"/>
      <c r="AY461" s="227"/>
      <c r="AZ461" s="227"/>
      <c r="BA461" s="227"/>
      <c r="BB461" s="227"/>
      <c r="BC461" s="227"/>
      <c r="BD461" s="227"/>
      <c r="BE461" s="227"/>
      <c r="BF461" s="227"/>
      <c r="BG461" s="227"/>
      <c r="BH461" s="227"/>
      <c r="BI461" s="227"/>
      <c r="BJ461" s="227"/>
      <c r="BK461" s="227"/>
      <c r="BL461" s="227"/>
      <c r="BM461" s="227"/>
      <c r="BN461" s="227"/>
      <c r="BO461" s="227"/>
      <c r="BP461" s="227"/>
      <c r="BQ461" s="227"/>
      <c r="BR461" s="227"/>
      <c r="BS461" s="227"/>
      <c r="BT461" s="227"/>
      <c r="BU461" s="227"/>
      <c r="BV461" s="227"/>
      <c r="BW461" s="227"/>
      <c r="BX461" s="227"/>
      <c r="BY461" s="227"/>
      <c r="BZ461" s="227"/>
      <c r="CA461" s="227"/>
      <c r="CB461" s="227"/>
      <c r="CC461" s="227"/>
      <c r="CD461" s="227"/>
      <c r="CE461" s="227"/>
      <c r="CF461" s="227"/>
      <c r="CG461" s="227"/>
      <c r="CH461" s="227"/>
      <c r="CI461" s="227"/>
      <c r="CJ461" s="227"/>
      <c r="CK461" s="227"/>
      <c r="CL461" s="227"/>
      <c r="CM461" s="227"/>
      <c r="CN461" s="227"/>
      <c r="CO461" s="227"/>
      <c r="CP461" s="227"/>
      <c r="CQ461" s="227"/>
      <c r="CR461" s="227"/>
      <c r="CS461" s="227"/>
      <c r="CT461" s="227"/>
      <c r="CU461" s="227"/>
      <c r="CV461" s="227"/>
      <c r="CW461" s="227"/>
      <c r="CX461" s="227"/>
      <c r="CY461" s="227"/>
      <c r="CZ461" s="227"/>
      <c r="DA461" s="227"/>
      <c r="DB461" s="227"/>
      <c r="DC461" s="227"/>
      <c r="DD461" s="227"/>
      <c r="DE461" s="227"/>
      <c r="DF461" s="227"/>
      <c r="DG461" s="227"/>
      <c r="DH461" s="227"/>
      <c r="DI461" s="227"/>
      <c r="DJ461" s="227"/>
      <c r="DK461" s="227"/>
      <c r="DL461" s="227"/>
      <c r="DM461" s="227"/>
      <c r="DN461" s="227"/>
      <c r="DO461" s="227"/>
      <c r="DP461" s="227"/>
      <c r="DQ461" s="227"/>
      <c r="DR461" s="227"/>
      <c r="DS461" s="227"/>
      <c r="DT461" s="227"/>
      <c r="DU461" s="227"/>
      <c r="DV461" s="227"/>
      <c r="DW461" s="227"/>
      <c r="DX461" s="227"/>
      <c r="DY461" s="227"/>
      <c r="DZ461" s="227"/>
      <c r="EA461" s="227"/>
      <c r="EB461" s="227"/>
      <c r="EC461" s="227"/>
      <c r="ED461" s="227"/>
      <c r="EE461" s="227"/>
      <c r="EF461" s="227"/>
      <c r="EG461" s="227"/>
      <c r="EH461" s="227"/>
      <c r="EI461" s="227"/>
      <c r="EJ461" s="227"/>
      <c r="EK461" s="227"/>
      <c r="EL461" s="227"/>
      <c r="EM461" s="227"/>
      <c r="EN461" s="227"/>
      <c r="EO461" s="227"/>
      <c r="EP461" s="227"/>
      <c r="EQ461" s="227"/>
      <c r="ER461" s="227"/>
      <c r="ES461" s="227"/>
      <c r="ET461" s="227"/>
      <c r="EU461" s="227"/>
      <c r="EV461" s="227"/>
      <c r="EW461" s="227"/>
      <c r="EX461" s="227"/>
      <c r="EY461" s="227"/>
      <c r="EZ461" s="227"/>
      <c r="FA461" s="227"/>
      <c r="FB461" s="227"/>
      <c r="FC461" s="227"/>
      <c r="FD461" s="227"/>
      <c r="FE461" s="227"/>
      <c r="FF461" s="227"/>
      <c r="FG461" s="227"/>
      <c r="FH461" s="227"/>
      <c r="FI461" s="227"/>
      <c r="FJ461" s="227"/>
      <c r="FK461" s="227"/>
      <c r="FL461" s="227"/>
      <c r="FM461" s="227"/>
      <c r="FN461" s="227"/>
      <c r="FO461" s="227"/>
      <c r="FP461" s="227"/>
      <c r="FQ461" s="227"/>
      <c r="FR461" s="227"/>
      <c r="FS461" s="227"/>
      <c r="FT461" s="227"/>
      <c r="FU461" s="227"/>
      <c r="FV461" s="227"/>
      <c r="FW461" s="227"/>
      <c r="FX461" s="227"/>
      <c r="FY461" s="227"/>
      <c r="FZ461" s="227"/>
      <c r="GA461" s="227"/>
      <c r="GB461" s="227"/>
      <c r="GC461" s="227"/>
      <c r="GD461" s="227"/>
      <c r="GE461" s="227"/>
      <c r="GF461" s="227"/>
      <c r="GG461" s="227"/>
      <c r="GH461" s="227"/>
      <c r="GI461" s="227"/>
      <c r="GJ461" s="227"/>
      <c r="GK461" s="227"/>
      <c r="GL461" s="227"/>
      <c r="GM461" s="227"/>
      <c r="GN461" s="227"/>
      <c r="GO461" s="227"/>
      <c r="GP461" s="227"/>
      <c r="GQ461" s="227"/>
      <c r="GR461" s="227"/>
      <c r="GS461" s="227"/>
      <c r="GT461" s="227"/>
      <c r="GU461" s="227"/>
      <c r="GV461" s="227"/>
      <c r="GW461" s="227"/>
      <c r="GX461" s="227"/>
      <c r="GY461" s="227"/>
      <c r="GZ461" s="227"/>
      <c r="HA461" s="227"/>
      <c r="HB461" s="227"/>
      <c r="HC461" s="227"/>
      <c r="HD461" s="227"/>
      <c r="HE461" s="227"/>
      <c r="HF461" s="227"/>
      <c r="HG461" s="227"/>
      <c r="HH461" s="227"/>
      <c r="HI461" s="227"/>
      <c r="HJ461" s="227"/>
      <c r="HK461" s="227"/>
      <c r="HL461" s="227"/>
      <c r="HM461" s="227"/>
      <c r="HN461" s="227"/>
      <c r="HO461" s="227"/>
      <c r="HP461" s="227"/>
      <c r="HQ461" s="227"/>
      <c r="HR461" s="227"/>
      <c r="HS461" s="227"/>
      <c r="HT461" s="227"/>
      <c r="HU461" s="227"/>
      <c r="HV461" s="227"/>
      <c r="HW461" s="227"/>
      <c r="HX461" s="227"/>
      <c r="HY461" s="227"/>
      <c r="HZ461" s="227"/>
      <c r="IA461" s="227"/>
      <c r="IB461" s="227"/>
      <c r="IC461" s="227"/>
      <c r="ID461" s="227"/>
      <c r="IE461" s="227"/>
      <c r="IF461" s="227"/>
      <c r="IG461" s="227"/>
      <c r="IH461" s="227"/>
      <c r="II461" s="227"/>
      <c r="IJ461" s="227"/>
      <c r="IK461" s="227"/>
      <c r="IL461" s="227"/>
      <c r="IM461" s="227"/>
      <c r="IN461" s="227"/>
      <c r="IO461" s="227"/>
      <c r="IP461" s="227"/>
      <c r="IQ461" s="227"/>
      <c r="IR461" s="227"/>
      <c r="IS461" s="227"/>
      <c r="IT461" s="227"/>
      <c r="IU461" s="227"/>
      <c r="IV461" s="227"/>
      <c r="IW461" s="227"/>
      <c r="IX461" s="227"/>
      <c r="IY461" s="227"/>
      <c r="IZ461" s="227"/>
      <c r="JA461" s="227"/>
      <c r="JB461" s="227"/>
      <c r="JC461" s="227"/>
      <c r="JD461" s="227"/>
      <c r="JE461" s="227"/>
      <c r="JF461" s="227"/>
      <c r="JG461" s="227"/>
      <c r="JH461" s="227"/>
      <c r="JI461" s="227"/>
      <c r="JJ461" s="227"/>
      <c r="JK461" s="227"/>
      <c r="JL461" s="227"/>
      <c r="JM461" s="227"/>
      <c r="JN461" s="227"/>
      <c r="JO461" s="227"/>
      <c r="JP461" s="227"/>
      <c r="JQ461" s="227"/>
      <c r="JR461" s="227"/>
      <c r="JS461" s="227"/>
      <c r="JT461" s="227"/>
      <c r="JU461" s="227"/>
      <c r="JV461" s="227"/>
      <c r="JW461" s="227"/>
      <c r="JX461" s="227"/>
      <c r="JY461" s="227"/>
      <c r="JZ461" s="227"/>
      <c r="KA461" s="227"/>
      <c r="KB461" s="227"/>
      <c r="KC461" s="227"/>
      <c r="KD461" s="227"/>
      <c r="KE461" s="227"/>
      <c r="KF461" s="227"/>
      <c r="KG461" s="227"/>
      <c r="KH461" s="227"/>
      <c r="KI461" s="227"/>
      <c r="KJ461" s="227"/>
      <c r="KK461" s="227"/>
      <c r="KL461" s="227"/>
      <c r="KM461" s="227"/>
      <c r="KN461" s="227"/>
      <c r="KO461" s="227"/>
      <c r="KP461" s="227"/>
      <c r="KQ461" s="227"/>
      <c r="KR461" s="227"/>
      <c r="KS461" s="227"/>
      <c r="KT461" s="227"/>
      <c r="KU461" s="227"/>
      <c r="KV461" s="227"/>
      <c r="KW461" s="479"/>
    </row>
    <row r="462" spans="1:309" s="226" customFormat="1" ht="21" customHeight="1" thickBot="1">
      <c r="A462" s="109"/>
      <c r="B462" s="112">
        <v>456</v>
      </c>
      <c r="C462" s="116"/>
      <c r="D462" s="136" t="str">
        <f t="shared" si="42"/>
        <v/>
      </c>
      <c r="E462" s="138" t="str">
        <f t="shared" si="44"/>
        <v/>
      </c>
      <c r="F462" s="138" t="str">
        <f t="shared" si="45"/>
        <v/>
      </c>
      <c r="G462" s="138" t="str">
        <f t="shared" si="46"/>
        <v/>
      </c>
      <c r="H462" s="138" t="str">
        <f t="shared" si="43"/>
        <v/>
      </c>
      <c r="I462" s="228"/>
      <c r="J462" s="228"/>
      <c r="K462" s="228"/>
      <c r="L462" s="228"/>
      <c r="M462" s="228"/>
      <c r="N462" s="228"/>
      <c r="O462" s="228"/>
      <c r="P462" s="228"/>
      <c r="Q462" s="228"/>
      <c r="R462" s="228"/>
      <c r="S462" s="228"/>
      <c r="T462" s="228"/>
      <c r="U462" s="228"/>
      <c r="V462" s="228"/>
      <c r="W462" s="228"/>
      <c r="X462" s="228"/>
      <c r="Y462" s="228"/>
      <c r="Z462" s="228"/>
      <c r="AA462" s="228"/>
      <c r="AB462" s="228"/>
      <c r="AC462" s="228"/>
      <c r="AD462" s="228"/>
      <c r="AE462" s="228"/>
      <c r="AF462" s="228"/>
      <c r="AG462" s="228"/>
      <c r="AH462" s="228"/>
      <c r="AI462" s="228"/>
      <c r="AJ462" s="228"/>
      <c r="AK462" s="228"/>
      <c r="AL462" s="228"/>
      <c r="AM462" s="228"/>
      <c r="AN462" s="228"/>
      <c r="AO462" s="228"/>
      <c r="AP462" s="228"/>
      <c r="AQ462" s="228"/>
      <c r="AR462" s="228"/>
      <c r="AS462" s="228"/>
      <c r="AT462" s="228"/>
      <c r="AU462" s="228"/>
      <c r="AV462" s="228"/>
      <c r="AW462" s="228"/>
      <c r="AX462" s="228"/>
      <c r="AY462" s="228"/>
      <c r="AZ462" s="228"/>
      <c r="BA462" s="228"/>
      <c r="BB462" s="228"/>
      <c r="BC462" s="228"/>
      <c r="BD462" s="228"/>
      <c r="BE462" s="228"/>
      <c r="BF462" s="228"/>
      <c r="BG462" s="228"/>
      <c r="BH462" s="228"/>
      <c r="BI462" s="228"/>
      <c r="BJ462" s="228"/>
      <c r="BK462" s="228"/>
      <c r="BL462" s="228"/>
      <c r="BM462" s="228"/>
      <c r="BN462" s="228"/>
      <c r="BO462" s="228"/>
      <c r="BP462" s="228"/>
      <c r="BQ462" s="228"/>
      <c r="BR462" s="228"/>
      <c r="BS462" s="228"/>
      <c r="BT462" s="228"/>
      <c r="BU462" s="228"/>
      <c r="BV462" s="228"/>
      <c r="BW462" s="228"/>
      <c r="BX462" s="228"/>
      <c r="BY462" s="228"/>
      <c r="BZ462" s="228"/>
      <c r="CA462" s="228"/>
      <c r="CB462" s="228"/>
      <c r="CC462" s="228"/>
      <c r="CD462" s="228"/>
      <c r="CE462" s="228"/>
      <c r="CF462" s="228"/>
      <c r="CG462" s="228"/>
      <c r="CH462" s="228"/>
      <c r="CI462" s="228"/>
      <c r="CJ462" s="228"/>
      <c r="CK462" s="228"/>
      <c r="CL462" s="228"/>
      <c r="CM462" s="228"/>
      <c r="CN462" s="228"/>
      <c r="CO462" s="228"/>
      <c r="CP462" s="228"/>
      <c r="CQ462" s="228"/>
      <c r="CR462" s="228"/>
      <c r="CS462" s="228"/>
      <c r="CT462" s="228"/>
      <c r="CU462" s="228"/>
      <c r="CV462" s="228"/>
      <c r="CW462" s="228"/>
      <c r="CX462" s="228"/>
      <c r="CY462" s="228"/>
      <c r="CZ462" s="228"/>
      <c r="DA462" s="228"/>
      <c r="DB462" s="228"/>
      <c r="DC462" s="228"/>
      <c r="DD462" s="228"/>
      <c r="DE462" s="228"/>
      <c r="DF462" s="228"/>
      <c r="DG462" s="228"/>
      <c r="DH462" s="228"/>
      <c r="DI462" s="228"/>
      <c r="DJ462" s="228"/>
      <c r="DK462" s="228"/>
      <c r="DL462" s="228"/>
      <c r="DM462" s="228"/>
      <c r="DN462" s="228"/>
      <c r="DO462" s="228"/>
      <c r="DP462" s="228"/>
      <c r="DQ462" s="228"/>
      <c r="DR462" s="228"/>
      <c r="DS462" s="228"/>
      <c r="DT462" s="228"/>
      <c r="DU462" s="228"/>
      <c r="DV462" s="228"/>
      <c r="DW462" s="228"/>
      <c r="DX462" s="228"/>
      <c r="DY462" s="228"/>
      <c r="DZ462" s="228"/>
      <c r="EA462" s="228"/>
      <c r="EB462" s="228"/>
      <c r="EC462" s="228"/>
      <c r="ED462" s="228"/>
      <c r="EE462" s="228"/>
      <c r="EF462" s="228"/>
      <c r="EG462" s="228"/>
      <c r="EH462" s="228"/>
      <c r="EI462" s="228"/>
      <c r="EJ462" s="228"/>
      <c r="EK462" s="228"/>
      <c r="EL462" s="228"/>
      <c r="EM462" s="228"/>
      <c r="EN462" s="228"/>
      <c r="EO462" s="228"/>
      <c r="EP462" s="228"/>
      <c r="EQ462" s="228"/>
      <c r="ER462" s="228"/>
      <c r="ES462" s="228"/>
      <c r="ET462" s="228"/>
      <c r="EU462" s="228"/>
      <c r="EV462" s="228"/>
      <c r="EW462" s="228"/>
      <c r="EX462" s="228"/>
      <c r="EY462" s="228"/>
      <c r="EZ462" s="228"/>
      <c r="FA462" s="228"/>
      <c r="FB462" s="228"/>
      <c r="FC462" s="228"/>
      <c r="FD462" s="228"/>
      <c r="FE462" s="228"/>
      <c r="FF462" s="228"/>
      <c r="FG462" s="228"/>
      <c r="FH462" s="228"/>
      <c r="FI462" s="228"/>
      <c r="FJ462" s="228"/>
      <c r="FK462" s="228"/>
      <c r="FL462" s="228"/>
      <c r="FM462" s="228"/>
      <c r="FN462" s="228"/>
      <c r="FO462" s="228"/>
      <c r="FP462" s="228"/>
      <c r="FQ462" s="228"/>
      <c r="FR462" s="228"/>
      <c r="FS462" s="228"/>
      <c r="FT462" s="228"/>
      <c r="FU462" s="228"/>
      <c r="FV462" s="228"/>
      <c r="FW462" s="228"/>
      <c r="FX462" s="228"/>
      <c r="FY462" s="228"/>
      <c r="FZ462" s="228"/>
      <c r="GA462" s="228"/>
      <c r="GB462" s="228"/>
      <c r="GC462" s="228"/>
      <c r="GD462" s="228"/>
      <c r="GE462" s="228"/>
      <c r="GF462" s="228"/>
      <c r="GG462" s="228"/>
      <c r="GH462" s="228"/>
      <c r="GI462" s="228"/>
      <c r="GJ462" s="228"/>
      <c r="GK462" s="228"/>
      <c r="GL462" s="228"/>
      <c r="GM462" s="228"/>
      <c r="GN462" s="228"/>
      <c r="GO462" s="228"/>
      <c r="GP462" s="228"/>
      <c r="GQ462" s="228"/>
      <c r="GR462" s="228"/>
      <c r="GS462" s="228"/>
      <c r="GT462" s="228"/>
      <c r="GU462" s="228"/>
      <c r="GV462" s="228"/>
      <c r="GW462" s="228"/>
      <c r="GX462" s="228"/>
      <c r="GY462" s="228"/>
      <c r="GZ462" s="228"/>
      <c r="HA462" s="228"/>
      <c r="HB462" s="228"/>
      <c r="HC462" s="228"/>
      <c r="HD462" s="228"/>
      <c r="HE462" s="228"/>
      <c r="HF462" s="228"/>
      <c r="HG462" s="228"/>
      <c r="HH462" s="228"/>
      <c r="HI462" s="228"/>
      <c r="HJ462" s="228"/>
      <c r="HK462" s="228"/>
      <c r="HL462" s="228"/>
      <c r="HM462" s="228"/>
      <c r="HN462" s="228"/>
      <c r="HO462" s="228"/>
      <c r="HP462" s="228"/>
      <c r="HQ462" s="228"/>
      <c r="HR462" s="228"/>
      <c r="HS462" s="228"/>
      <c r="HT462" s="228"/>
      <c r="HU462" s="228"/>
      <c r="HV462" s="228"/>
      <c r="HW462" s="228"/>
      <c r="HX462" s="228"/>
      <c r="HY462" s="228"/>
      <c r="HZ462" s="228"/>
      <c r="IA462" s="228"/>
      <c r="IB462" s="228"/>
      <c r="IC462" s="228"/>
      <c r="ID462" s="228"/>
      <c r="IE462" s="228"/>
      <c r="IF462" s="228"/>
      <c r="IG462" s="228"/>
      <c r="IH462" s="228"/>
      <c r="II462" s="228"/>
      <c r="IJ462" s="228"/>
      <c r="IK462" s="228"/>
      <c r="IL462" s="228"/>
      <c r="IM462" s="228"/>
      <c r="IN462" s="228"/>
      <c r="IO462" s="228"/>
      <c r="IP462" s="228"/>
      <c r="IQ462" s="228"/>
      <c r="IR462" s="228"/>
      <c r="IS462" s="228"/>
      <c r="IT462" s="228"/>
      <c r="IU462" s="228"/>
      <c r="IV462" s="228"/>
      <c r="IW462" s="228"/>
      <c r="IX462" s="228"/>
      <c r="IY462" s="228"/>
      <c r="IZ462" s="228"/>
      <c r="JA462" s="228"/>
      <c r="JB462" s="228"/>
      <c r="JC462" s="228"/>
      <c r="JD462" s="228"/>
      <c r="JE462" s="228"/>
      <c r="JF462" s="228"/>
      <c r="JG462" s="228"/>
      <c r="JH462" s="228"/>
      <c r="JI462" s="228"/>
      <c r="JJ462" s="228"/>
      <c r="JK462" s="228"/>
      <c r="JL462" s="228"/>
      <c r="JM462" s="228"/>
      <c r="JN462" s="228"/>
      <c r="JO462" s="228"/>
      <c r="JP462" s="228"/>
      <c r="JQ462" s="228"/>
      <c r="JR462" s="228"/>
      <c r="JS462" s="228"/>
      <c r="JT462" s="228"/>
      <c r="JU462" s="228"/>
      <c r="JV462" s="228"/>
      <c r="JW462" s="228"/>
      <c r="JX462" s="228"/>
      <c r="JY462" s="228"/>
      <c r="JZ462" s="228"/>
      <c r="KA462" s="228"/>
      <c r="KB462" s="228"/>
      <c r="KC462" s="228"/>
      <c r="KD462" s="228"/>
      <c r="KE462" s="228"/>
      <c r="KF462" s="228"/>
      <c r="KG462" s="228"/>
      <c r="KH462" s="228"/>
      <c r="KI462" s="228"/>
      <c r="KJ462" s="228"/>
      <c r="KK462" s="228"/>
      <c r="KL462" s="228"/>
      <c r="KM462" s="228"/>
      <c r="KN462" s="228"/>
      <c r="KO462" s="228"/>
      <c r="KP462" s="228"/>
      <c r="KQ462" s="228"/>
      <c r="KR462" s="228"/>
      <c r="KS462" s="228"/>
      <c r="KT462" s="228"/>
      <c r="KU462" s="228"/>
      <c r="KV462" s="228"/>
      <c r="KW462" s="479"/>
    </row>
    <row r="463" spans="1:309" s="226" customFormat="1" ht="21" customHeight="1">
      <c r="A463" s="109"/>
      <c r="B463" s="112">
        <v>457</v>
      </c>
      <c r="C463" s="53"/>
      <c r="D463" s="132" t="str">
        <f t="shared" si="42"/>
        <v/>
      </c>
      <c r="E463" s="132" t="str">
        <f t="shared" si="44"/>
        <v/>
      </c>
      <c r="F463" s="132" t="str">
        <f t="shared" si="45"/>
        <v/>
      </c>
      <c r="G463" s="132" t="str">
        <f t="shared" si="46"/>
        <v/>
      </c>
      <c r="H463" s="213" t="str">
        <f t="shared" si="43"/>
        <v/>
      </c>
      <c r="I463" s="227"/>
      <c r="J463" s="227"/>
      <c r="K463" s="227"/>
      <c r="L463" s="227"/>
      <c r="M463" s="227"/>
      <c r="N463" s="227"/>
      <c r="O463" s="227"/>
      <c r="P463" s="227"/>
      <c r="Q463" s="227"/>
      <c r="R463" s="227"/>
      <c r="S463" s="227"/>
      <c r="T463" s="227"/>
      <c r="U463" s="227"/>
      <c r="V463" s="227"/>
      <c r="W463" s="227"/>
      <c r="X463" s="227"/>
      <c r="Y463" s="227"/>
      <c r="Z463" s="227"/>
      <c r="AA463" s="227"/>
      <c r="AB463" s="227"/>
      <c r="AC463" s="227"/>
      <c r="AD463" s="227"/>
      <c r="AE463" s="227"/>
      <c r="AF463" s="227"/>
      <c r="AG463" s="227"/>
      <c r="AH463" s="227"/>
      <c r="AI463" s="227"/>
      <c r="AJ463" s="227"/>
      <c r="AK463" s="227"/>
      <c r="AL463" s="227"/>
      <c r="AM463" s="227"/>
      <c r="AN463" s="227"/>
      <c r="AO463" s="227"/>
      <c r="AP463" s="227"/>
      <c r="AQ463" s="227"/>
      <c r="AR463" s="227"/>
      <c r="AS463" s="227"/>
      <c r="AT463" s="227"/>
      <c r="AU463" s="227"/>
      <c r="AV463" s="227"/>
      <c r="AW463" s="227"/>
      <c r="AX463" s="227"/>
      <c r="AY463" s="227"/>
      <c r="AZ463" s="227"/>
      <c r="BA463" s="227"/>
      <c r="BB463" s="227"/>
      <c r="BC463" s="227"/>
      <c r="BD463" s="227"/>
      <c r="BE463" s="227"/>
      <c r="BF463" s="227"/>
      <c r="BG463" s="227"/>
      <c r="BH463" s="227"/>
      <c r="BI463" s="227"/>
      <c r="BJ463" s="227"/>
      <c r="BK463" s="227"/>
      <c r="BL463" s="227"/>
      <c r="BM463" s="227"/>
      <c r="BN463" s="227"/>
      <c r="BO463" s="227"/>
      <c r="BP463" s="227"/>
      <c r="BQ463" s="227"/>
      <c r="BR463" s="227"/>
      <c r="BS463" s="227"/>
      <c r="BT463" s="227"/>
      <c r="BU463" s="227"/>
      <c r="BV463" s="227"/>
      <c r="BW463" s="227"/>
      <c r="BX463" s="227"/>
      <c r="BY463" s="227"/>
      <c r="BZ463" s="227"/>
      <c r="CA463" s="227"/>
      <c r="CB463" s="227"/>
      <c r="CC463" s="227"/>
      <c r="CD463" s="227"/>
      <c r="CE463" s="227"/>
      <c r="CF463" s="227"/>
      <c r="CG463" s="227"/>
      <c r="CH463" s="227"/>
      <c r="CI463" s="227"/>
      <c r="CJ463" s="227"/>
      <c r="CK463" s="227"/>
      <c r="CL463" s="227"/>
      <c r="CM463" s="227"/>
      <c r="CN463" s="227"/>
      <c r="CO463" s="227"/>
      <c r="CP463" s="227"/>
      <c r="CQ463" s="227"/>
      <c r="CR463" s="227"/>
      <c r="CS463" s="227"/>
      <c r="CT463" s="227"/>
      <c r="CU463" s="227"/>
      <c r="CV463" s="227"/>
      <c r="CW463" s="227"/>
      <c r="CX463" s="227"/>
      <c r="CY463" s="227"/>
      <c r="CZ463" s="227"/>
      <c r="DA463" s="227"/>
      <c r="DB463" s="227"/>
      <c r="DC463" s="227"/>
      <c r="DD463" s="227"/>
      <c r="DE463" s="227"/>
      <c r="DF463" s="227"/>
      <c r="DG463" s="227"/>
      <c r="DH463" s="227"/>
      <c r="DI463" s="227"/>
      <c r="DJ463" s="227"/>
      <c r="DK463" s="227"/>
      <c r="DL463" s="227"/>
      <c r="DM463" s="227"/>
      <c r="DN463" s="227"/>
      <c r="DO463" s="227"/>
      <c r="DP463" s="227"/>
      <c r="DQ463" s="227"/>
      <c r="DR463" s="227"/>
      <c r="DS463" s="227"/>
      <c r="DT463" s="227"/>
      <c r="DU463" s="227"/>
      <c r="DV463" s="227"/>
      <c r="DW463" s="227"/>
      <c r="DX463" s="227"/>
      <c r="DY463" s="227"/>
      <c r="DZ463" s="227"/>
      <c r="EA463" s="227"/>
      <c r="EB463" s="227"/>
      <c r="EC463" s="227"/>
      <c r="ED463" s="227"/>
      <c r="EE463" s="227"/>
      <c r="EF463" s="227"/>
      <c r="EG463" s="227"/>
      <c r="EH463" s="227"/>
      <c r="EI463" s="227"/>
      <c r="EJ463" s="227"/>
      <c r="EK463" s="227"/>
      <c r="EL463" s="227"/>
      <c r="EM463" s="227"/>
      <c r="EN463" s="227"/>
      <c r="EO463" s="227"/>
      <c r="EP463" s="227"/>
      <c r="EQ463" s="227"/>
      <c r="ER463" s="227"/>
      <c r="ES463" s="227"/>
      <c r="ET463" s="227"/>
      <c r="EU463" s="227"/>
      <c r="EV463" s="227"/>
      <c r="EW463" s="227"/>
      <c r="EX463" s="227"/>
      <c r="EY463" s="227"/>
      <c r="EZ463" s="227"/>
      <c r="FA463" s="227"/>
      <c r="FB463" s="227"/>
      <c r="FC463" s="227"/>
      <c r="FD463" s="227"/>
      <c r="FE463" s="227"/>
      <c r="FF463" s="227"/>
      <c r="FG463" s="227"/>
      <c r="FH463" s="227"/>
      <c r="FI463" s="227"/>
      <c r="FJ463" s="227"/>
      <c r="FK463" s="227"/>
      <c r="FL463" s="227"/>
      <c r="FM463" s="227"/>
      <c r="FN463" s="227"/>
      <c r="FO463" s="227"/>
      <c r="FP463" s="227"/>
      <c r="FQ463" s="227"/>
      <c r="FR463" s="227"/>
      <c r="FS463" s="227"/>
      <c r="FT463" s="227"/>
      <c r="FU463" s="227"/>
      <c r="FV463" s="227"/>
      <c r="FW463" s="227"/>
      <c r="FX463" s="227"/>
      <c r="FY463" s="227"/>
      <c r="FZ463" s="227"/>
      <c r="GA463" s="227"/>
      <c r="GB463" s="227"/>
      <c r="GC463" s="227"/>
      <c r="GD463" s="227"/>
      <c r="GE463" s="227"/>
      <c r="GF463" s="227"/>
      <c r="GG463" s="227"/>
      <c r="GH463" s="227"/>
      <c r="GI463" s="227"/>
      <c r="GJ463" s="227"/>
      <c r="GK463" s="227"/>
      <c r="GL463" s="227"/>
      <c r="GM463" s="227"/>
      <c r="GN463" s="227"/>
      <c r="GO463" s="227"/>
      <c r="GP463" s="227"/>
      <c r="GQ463" s="227"/>
      <c r="GR463" s="227"/>
      <c r="GS463" s="227"/>
      <c r="GT463" s="227"/>
      <c r="GU463" s="227"/>
      <c r="GV463" s="227"/>
      <c r="GW463" s="227"/>
      <c r="GX463" s="227"/>
      <c r="GY463" s="227"/>
      <c r="GZ463" s="227"/>
      <c r="HA463" s="227"/>
      <c r="HB463" s="227"/>
      <c r="HC463" s="227"/>
      <c r="HD463" s="227"/>
      <c r="HE463" s="227"/>
      <c r="HF463" s="227"/>
      <c r="HG463" s="227"/>
      <c r="HH463" s="227"/>
      <c r="HI463" s="227"/>
      <c r="HJ463" s="227"/>
      <c r="HK463" s="227"/>
      <c r="HL463" s="227"/>
      <c r="HM463" s="227"/>
      <c r="HN463" s="227"/>
      <c r="HO463" s="227"/>
      <c r="HP463" s="227"/>
      <c r="HQ463" s="227"/>
      <c r="HR463" s="227"/>
      <c r="HS463" s="227"/>
      <c r="HT463" s="227"/>
      <c r="HU463" s="227"/>
      <c r="HV463" s="227"/>
      <c r="HW463" s="227"/>
      <c r="HX463" s="227"/>
      <c r="HY463" s="227"/>
      <c r="HZ463" s="227"/>
      <c r="IA463" s="227"/>
      <c r="IB463" s="227"/>
      <c r="IC463" s="227"/>
      <c r="ID463" s="227"/>
      <c r="IE463" s="227"/>
      <c r="IF463" s="227"/>
      <c r="IG463" s="227"/>
      <c r="IH463" s="227"/>
      <c r="II463" s="227"/>
      <c r="IJ463" s="227"/>
      <c r="IK463" s="227"/>
      <c r="IL463" s="227"/>
      <c r="IM463" s="227"/>
      <c r="IN463" s="227"/>
      <c r="IO463" s="227"/>
      <c r="IP463" s="227"/>
      <c r="IQ463" s="227"/>
      <c r="IR463" s="227"/>
      <c r="IS463" s="227"/>
      <c r="IT463" s="227"/>
      <c r="IU463" s="227"/>
      <c r="IV463" s="227"/>
      <c r="IW463" s="227"/>
      <c r="IX463" s="227"/>
      <c r="IY463" s="227"/>
      <c r="IZ463" s="227"/>
      <c r="JA463" s="227"/>
      <c r="JB463" s="227"/>
      <c r="JC463" s="227"/>
      <c r="JD463" s="227"/>
      <c r="JE463" s="227"/>
      <c r="JF463" s="227"/>
      <c r="JG463" s="227"/>
      <c r="JH463" s="227"/>
      <c r="JI463" s="227"/>
      <c r="JJ463" s="227"/>
      <c r="JK463" s="227"/>
      <c r="JL463" s="227"/>
      <c r="JM463" s="227"/>
      <c r="JN463" s="227"/>
      <c r="JO463" s="227"/>
      <c r="JP463" s="227"/>
      <c r="JQ463" s="227"/>
      <c r="JR463" s="227"/>
      <c r="JS463" s="227"/>
      <c r="JT463" s="227"/>
      <c r="JU463" s="227"/>
      <c r="JV463" s="227"/>
      <c r="JW463" s="227"/>
      <c r="JX463" s="227"/>
      <c r="JY463" s="227"/>
      <c r="JZ463" s="227"/>
      <c r="KA463" s="227"/>
      <c r="KB463" s="227"/>
      <c r="KC463" s="227"/>
      <c r="KD463" s="227"/>
      <c r="KE463" s="227"/>
      <c r="KF463" s="227"/>
      <c r="KG463" s="227"/>
      <c r="KH463" s="227"/>
      <c r="KI463" s="227"/>
      <c r="KJ463" s="227"/>
      <c r="KK463" s="227"/>
      <c r="KL463" s="227"/>
      <c r="KM463" s="227"/>
      <c r="KN463" s="227"/>
      <c r="KO463" s="227"/>
      <c r="KP463" s="227"/>
      <c r="KQ463" s="227"/>
      <c r="KR463" s="227"/>
      <c r="KS463" s="227"/>
      <c r="KT463" s="227"/>
      <c r="KU463" s="227"/>
      <c r="KV463" s="227"/>
      <c r="KW463" s="479"/>
    </row>
    <row r="464" spans="1:309" s="226" customFormat="1" ht="21" customHeight="1" thickBot="1">
      <c r="A464" s="109"/>
      <c r="B464" s="112">
        <v>458</v>
      </c>
      <c r="C464" s="116"/>
      <c r="D464" s="136" t="str">
        <f t="shared" si="42"/>
        <v/>
      </c>
      <c r="E464" s="138" t="str">
        <f t="shared" si="44"/>
        <v/>
      </c>
      <c r="F464" s="138" t="str">
        <f t="shared" si="45"/>
        <v/>
      </c>
      <c r="G464" s="138" t="str">
        <f t="shared" si="46"/>
        <v/>
      </c>
      <c r="H464" s="138" t="str">
        <f t="shared" si="43"/>
        <v/>
      </c>
      <c r="I464" s="228"/>
      <c r="J464" s="228"/>
      <c r="K464" s="228"/>
      <c r="L464" s="228"/>
      <c r="M464" s="228"/>
      <c r="N464" s="228"/>
      <c r="O464" s="228"/>
      <c r="P464" s="228"/>
      <c r="Q464" s="228"/>
      <c r="R464" s="228"/>
      <c r="S464" s="228"/>
      <c r="T464" s="228"/>
      <c r="U464" s="228"/>
      <c r="V464" s="228"/>
      <c r="W464" s="228"/>
      <c r="X464" s="228"/>
      <c r="Y464" s="228"/>
      <c r="Z464" s="228"/>
      <c r="AA464" s="228"/>
      <c r="AB464" s="228"/>
      <c r="AC464" s="228"/>
      <c r="AD464" s="228"/>
      <c r="AE464" s="228"/>
      <c r="AF464" s="228"/>
      <c r="AG464" s="228"/>
      <c r="AH464" s="228"/>
      <c r="AI464" s="228"/>
      <c r="AJ464" s="228"/>
      <c r="AK464" s="228"/>
      <c r="AL464" s="228"/>
      <c r="AM464" s="228"/>
      <c r="AN464" s="228"/>
      <c r="AO464" s="228"/>
      <c r="AP464" s="228"/>
      <c r="AQ464" s="228"/>
      <c r="AR464" s="228"/>
      <c r="AS464" s="228"/>
      <c r="AT464" s="228"/>
      <c r="AU464" s="228"/>
      <c r="AV464" s="228"/>
      <c r="AW464" s="228"/>
      <c r="AX464" s="228"/>
      <c r="AY464" s="228"/>
      <c r="AZ464" s="228"/>
      <c r="BA464" s="228"/>
      <c r="BB464" s="228"/>
      <c r="BC464" s="228"/>
      <c r="BD464" s="228"/>
      <c r="BE464" s="228"/>
      <c r="BF464" s="228"/>
      <c r="BG464" s="228"/>
      <c r="BH464" s="228"/>
      <c r="BI464" s="228"/>
      <c r="BJ464" s="228"/>
      <c r="BK464" s="228"/>
      <c r="BL464" s="228"/>
      <c r="BM464" s="228"/>
      <c r="BN464" s="228"/>
      <c r="BO464" s="228"/>
      <c r="BP464" s="228"/>
      <c r="BQ464" s="228"/>
      <c r="BR464" s="228"/>
      <c r="BS464" s="228"/>
      <c r="BT464" s="228"/>
      <c r="BU464" s="228"/>
      <c r="BV464" s="228"/>
      <c r="BW464" s="228"/>
      <c r="BX464" s="228"/>
      <c r="BY464" s="228"/>
      <c r="BZ464" s="228"/>
      <c r="CA464" s="228"/>
      <c r="CB464" s="228"/>
      <c r="CC464" s="228"/>
      <c r="CD464" s="228"/>
      <c r="CE464" s="228"/>
      <c r="CF464" s="228"/>
      <c r="CG464" s="228"/>
      <c r="CH464" s="228"/>
      <c r="CI464" s="228"/>
      <c r="CJ464" s="228"/>
      <c r="CK464" s="228"/>
      <c r="CL464" s="228"/>
      <c r="CM464" s="228"/>
      <c r="CN464" s="228"/>
      <c r="CO464" s="228"/>
      <c r="CP464" s="228"/>
      <c r="CQ464" s="228"/>
      <c r="CR464" s="228"/>
      <c r="CS464" s="228"/>
      <c r="CT464" s="228"/>
      <c r="CU464" s="228"/>
      <c r="CV464" s="228"/>
      <c r="CW464" s="228"/>
      <c r="CX464" s="228"/>
      <c r="CY464" s="228"/>
      <c r="CZ464" s="228"/>
      <c r="DA464" s="228"/>
      <c r="DB464" s="228"/>
      <c r="DC464" s="228"/>
      <c r="DD464" s="228"/>
      <c r="DE464" s="228"/>
      <c r="DF464" s="228"/>
      <c r="DG464" s="228"/>
      <c r="DH464" s="228"/>
      <c r="DI464" s="228"/>
      <c r="DJ464" s="228"/>
      <c r="DK464" s="228"/>
      <c r="DL464" s="228"/>
      <c r="DM464" s="228"/>
      <c r="DN464" s="228"/>
      <c r="DO464" s="228"/>
      <c r="DP464" s="228"/>
      <c r="DQ464" s="228"/>
      <c r="DR464" s="228"/>
      <c r="DS464" s="228"/>
      <c r="DT464" s="228"/>
      <c r="DU464" s="228"/>
      <c r="DV464" s="228"/>
      <c r="DW464" s="228"/>
      <c r="DX464" s="228"/>
      <c r="DY464" s="228"/>
      <c r="DZ464" s="228"/>
      <c r="EA464" s="228"/>
      <c r="EB464" s="228"/>
      <c r="EC464" s="228"/>
      <c r="ED464" s="228"/>
      <c r="EE464" s="228"/>
      <c r="EF464" s="228"/>
      <c r="EG464" s="228"/>
      <c r="EH464" s="228"/>
      <c r="EI464" s="228"/>
      <c r="EJ464" s="228"/>
      <c r="EK464" s="228"/>
      <c r="EL464" s="228"/>
      <c r="EM464" s="228"/>
      <c r="EN464" s="228"/>
      <c r="EO464" s="228"/>
      <c r="EP464" s="228"/>
      <c r="EQ464" s="228"/>
      <c r="ER464" s="228"/>
      <c r="ES464" s="228"/>
      <c r="ET464" s="228"/>
      <c r="EU464" s="228"/>
      <c r="EV464" s="228"/>
      <c r="EW464" s="228"/>
      <c r="EX464" s="228"/>
      <c r="EY464" s="228"/>
      <c r="EZ464" s="228"/>
      <c r="FA464" s="228"/>
      <c r="FB464" s="228"/>
      <c r="FC464" s="228"/>
      <c r="FD464" s="228"/>
      <c r="FE464" s="228"/>
      <c r="FF464" s="228"/>
      <c r="FG464" s="228"/>
      <c r="FH464" s="228"/>
      <c r="FI464" s="228"/>
      <c r="FJ464" s="228"/>
      <c r="FK464" s="228"/>
      <c r="FL464" s="228"/>
      <c r="FM464" s="228"/>
      <c r="FN464" s="228"/>
      <c r="FO464" s="228"/>
      <c r="FP464" s="228"/>
      <c r="FQ464" s="228"/>
      <c r="FR464" s="228"/>
      <c r="FS464" s="228"/>
      <c r="FT464" s="228"/>
      <c r="FU464" s="228"/>
      <c r="FV464" s="228"/>
      <c r="FW464" s="228"/>
      <c r="FX464" s="228"/>
      <c r="FY464" s="228"/>
      <c r="FZ464" s="228"/>
      <c r="GA464" s="228"/>
      <c r="GB464" s="228"/>
      <c r="GC464" s="228"/>
      <c r="GD464" s="228"/>
      <c r="GE464" s="228"/>
      <c r="GF464" s="228"/>
      <c r="GG464" s="228"/>
      <c r="GH464" s="228"/>
      <c r="GI464" s="228"/>
      <c r="GJ464" s="228"/>
      <c r="GK464" s="228"/>
      <c r="GL464" s="228"/>
      <c r="GM464" s="228"/>
      <c r="GN464" s="228"/>
      <c r="GO464" s="228"/>
      <c r="GP464" s="228"/>
      <c r="GQ464" s="228"/>
      <c r="GR464" s="228"/>
      <c r="GS464" s="228"/>
      <c r="GT464" s="228"/>
      <c r="GU464" s="228"/>
      <c r="GV464" s="228"/>
      <c r="GW464" s="228"/>
      <c r="GX464" s="228"/>
      <c r="GY464" s="228"/>
      <c r="GZ464" s="228"/>
      <c r="HA464" s="228"/>
      <c r="HB464" s="228"/>
      <c r="HC464" s="228"/>
      <c r="HD464" s="228"/>
      <c r="HE464" s="228"/>
      <c r="HF464" s="228"/>
      <c r="HG464" s="228"/>
      <c r="HH464" s="228"/>
      <c r="HI464" s="228"/>
      <c r="HJ464" s="228"/>
      <c r="HK464" s="228"/>
      <c r="HL464" s="228"/>
      <c r="HM464" s="228"/>
      <c r="HN464" s="228"/>
      <c r="HO464" s="228"/>
      <c r="HP464" s="228"/>
      <c r="HQ464" s="228"/>
      <c r="HR464" s="228"/>
      <c r="HS464" s="228"/>
      <c r="HT464" s="228"/>
      <c r="HU464" s="228"/>
      <c r="HV464" s="228"/>
      <c r="HW464" s="228"/>
      <c r="HX464" s="228"/>
      <c r="HY464" s="228"/>
      <c r="HZ464" s="228"/>
      <c r="IA464" s="228"/>
      <c r="IB464" s="228"/>
      <c r="IC464" s="228"/>
      <c r="ID464" s="228"/>
      <c r="IE464" s="228"/>
      <c r="IF464" s="228"/>
      <c r="IG464" s="228"/>
      <c r="IH464" s="228"/>
      <c r="II464" s="228"/>
      <c r="IJ464" s="228"/>
      <c r="IK464" s="228"/>
      <c r="IL464" s="228"/>
      <c r="IM464" s="228"/>
      <c r="IN464" s="228"/>
      <c r="IO464" s="228"/>
      <c r="IP464" s="228"/>
      <c r="IQ464" s="228"/>
      <c r="IR464" s="228"/>
      <c r="IS464" s="228"/>
      <c r="IT464" s="228"/>
      <c r="IU464" s="228"/>
      <c r="IV464" s="228"/>
      <c r="IW464" s="228"/>
      <c r="IX464" s="228"/>
      <c r="IY464" s="228"/>
      <c r="IZ464" s="228"/>
      <c r="JA464" s="228"/>
      <c r="JB464" s="228"/>
      <c r="JC464" s="228"/>
      <c r="JD464" s="228"/>
      <c r="JE464" s="228"/>
      <c r="JF464" s="228"/>
      <c r="JG464" s="228"/>
      <c r="JH464" s="228"/>
      <c r="JI464" s="228"/>
      <c r="JJ464" s="228"/>
      <c r="JK464" s="228"/>
      <c r="JL464" s="228"/>
      <c r="JM464" s="228"/>
      <c r="JN464" s="228"/>
      <c r="JO464" s="228"/>
      <c r="JP464" s="228"/>
      <c r="JQ464" s="228"/>
      <c r="JR464" s="228"/>
      <c r="JS464" s="228"/>
      <c r="JT464" s="228"/>
      <c r="JU464" s="228"/>
      <c r="JV464" s="228"/>
      <c r="JW464" s="228"/>
      <c r="JX464" s="228"/>
      <c r="JY464" s="228"/>
      <c r="JZ464" s="228"/>
      <c r="KA464" s="228"/>
      <c r="KB464" s="228"/>
      <c r="KC464" s="228"/>
      <c r="KD464" s="228"/>
      <c r="KE464" s="228"/>
      <c r="KF464" s="228"/>
      <c r="KG464" s="228"/>
      <c r="KH464" s="228"/>
      <c r="KI464" s="228"/>
      <c r="KJ464" s="228"/>
      <c r="KK464" s="228"/>
      <c r="KL464" s="228"/>
      <c r="KM464" s="228"/>
      <c r="KN464" s="228"/>
      <c r="KO464" s="228"/>
      <c r="KP464" s="228"/>
      <c r="KQ464" s="228"/>
      <c r="KR464" s="228"/>
      <c r="KS464" s="228"/>
      <c r="KT464" s="228"/>
      <c r="KU464" s="228"/>
      <c r="KV464" s="228"/>
      <c r="KW464" s="479"/>
    </row>
    <row r="465" spans="1:309" s="226" customFormat="1" ht="21" customHeight="1">
      <c r="A465" s="109"/>
      <c r="B465" s="112">
        <v>459</v>
      </c>
      <c r="C465" s="53"/>
      <c r="D465" s="132" t="str">
        <f t="shared" si="42"/>
        <v/>
      </c>
      <c r="E465" s="132" t="str">
        <f t="shared" si="44"/>
        <v/>
      </c>
      <c r="F465" s="132" t="str">
        <f t="shared" si="45"/>
        <v/>
      </c>
      <c r="G465" s="132" t="str">
        <f t="shared" si="46"/>
        <v/>
      </c>
      <c r="H465" s="213" t="str">
        <f t="shared" si="43"/>
        <v/>
      </c>
      <c r="I465" s="227"/>
      <c r="J465" s="227"/>
      <c r="K465" s="227"/>
      <c r="L465" s="227"/>
      <c r="M465" s="227"/>
      <c r="N465" s="227"/>
      <c r="O465" s="227"/>
      <c r="P465" s="227"/>
      <c r="Q465" s="227"/>
      <c r="R465" s="227"/>
      <c r="S465" s="227"/>
      <c r="T465" s="227"/>
      <c r="U465" s="227"/>
      <c r="V465" s="227"/>
      <c r="W465" s="227"/>
      <c r="X465" s="227"/>
      <c r="Y465" s="227"/>
      <c r="Z465" s="227"/>
      <c r="AA465" s="227"/>
      <c r="AB465" s="227"/>
      <c r="AC465" s="227"/>
      <c r="AD465" s="227"/>
      <c r="AE465" s="227"/>
      <c r="AF465" s="227"/>
      <c r="AG465" s="227"/>
      <c r="AH465" s="227"/>
      <c r="AI465" s="227"/>
      <c r="AJ465" s="227"/>
      <c r="AK465" s="227"/>
      <c r="AL465" s="227"/>
      <c r="AM465" s="227"/>
      <c r="AN465" s="227"/>
      <c r="AO465" s="227"/>
      <c r="AP465" s="227"/>
      <c r="AQ465" s="227"/>
      <c r="AR465" s="227"/>
      <c r="AS465" s="227"/>
      <c r="AT465" s="227"/>
      <c r="AU465" s="227"/>
      <c r="AV465" s="227"/>
      <c r="AW465" s="227"/>
      <c r="AX465" s="227"/>
      <c r="AY465" s="227"/>
      <c r="AZ465" s="227"/>
      <c r="BA465" s="227"/>
      <c r="BB465" s="227"/>
      <c r="BC465" s="227"/>
      <c r="BD465" s="227"/>
      <c r="BE465" s="227"/>
      <c r="BF465" s="227"/>
      <c r="BG465" s="227"/>
      <c r="BH465" s="227"/>
      <c r="BI465" s="227"/>
      <c r="BJ465" s="227"/>
      <c r="BK465" s="227"/>
      <c r="BL465" s="227"/>
      <c r="BM465" s="227"/>
      <c r="BN465" s="227"/>
      <c r="BO465" s="227"/>
      <c r="BP465" s="227"/>
      <c r="BQ465" s="227"/>
      <c r="BR465" s="227"/>
      <c r="BS465" s="227"/>
      <c r="BT465" s="227"/>
      <c r="BU465" s="227"/>
      <c r="BV465" s="227"/>
      <c r="BW465" s="227"/>
      <c r="BX465" s="227"/>
      <c r="BY465" s="227"/>
      <c r="BZ465" s="227"/>
      <c r="CA465" s="227"/>
      <c r="CB465" s="227"/>
      <c r="CC465" s="227"/>
      <c r="CD465" s="227"/>
      <c r="CE465" s="227"/>
      <c r="CF465" s="227"/>
      <c r="CG465" s="227"/>
      <c r="CH465" s="227"/>
      <c r="CI465" s="227"/>
      <c r="CJ465" s="227"/>
      <c r="CK465" s="227"/>
      <c r="CL465" s="227"/>
      <c r="CM465" s="227"/>
      <c r="CN465" s="227"/>
      <c r="CO465" s="227"/>
      <c r="CP465" s="227"/>
      <c r="CQ465" s="227"/>
      <c r="CR465" s="227"/>
      <c r="CS465" s="227"/>
      <c r="CT465" s="227"/>
      <c r="CU465" s="227"/>
      <c r="CV465" s="227"/>
      <c r="CW465" s="227"/>
      <c r="CX465" s="227"/>
      <c r="CY465" s="227"/>
      <c r="CZ465" s="227"/>
      <c r="DA465" s="227"/>
      <c r="DB465" s="227"/>
      <c r="DC465" s="227"/>
      <c r="DD465" s="227"/>
      <c r="DE465" s="227"/>
      <c r="DF465" s="227"/>
      <c r="DG465" s="227"/>
      <c r="DH465" s="227"/>
      <c r="DI465" s="227"/>
      <c r="DJ465" s="227"/>
      <c r="DK465" s="227"/>
      <c r="DL465" s="227"/>
      <c r="DM465" s="227"/>
      <c r="DN465" s="227"/>
      <c r="DO465" s="227"/>
      <c r="DP465" s="227"/>
      <c r="DQ465" s="227"/>
      <c r="DR465" s="227"/>
      <c r="DS465" s="227"/>
      <c r="DT465" s="227"/>
      <c r="DU465" s="227"/>
      <c r="DV465" s="227"/>
      <c r="DW465" s="227"/>
      <c r="DX465" s="227"/>
      <c r="DY465" s="227"/>
      <c r="DZ465" s="227"/>
      <c r="EA465" s="227"/>
      <c r="EB465" s="227"/>
      <c r="EC465" s="227"/>
      <c r="ED465" s="227"/>
      <c r="EE465" s="227"/>
      <c r="EF465" s="227"/>
      <c r="EG465" s="227"/>
      <c r="EH465" s="227"/>
      <c r="EI465" s="227"/>
      <c r="EJ465" s="227"/>
      <c r="EK465" s="227"/>
      <c r="EL465" s="227"/>
      <c r="EM465" s="227"/>
      <c r="EN465" s="227"/>
      <c r="EO465" s="227"/>
      <c r="EP465" s="227"/>
      <c r="EQ465" s="227"/>
      <c r="ER465" s="227"/>
      <c r="ES465" s="227"/>
      <c r="ET465" s="227"/>
      <c r="EU465" s="227"/>
      <c r="EV465" s="227"/>
      <c r="EW465" s="227"/>
      <c r="EX465" s="227"/>
      <c r="EY465" s="227"/>
      <c r="EZ465" s="227"/>
      <c r="FA465" s="227"/>
      <c r="FB465" s="227"/>
      <c r="FC465" s="227"/>
      <c r="FD465" s="227"/>
      <c r="FE465" s="227"/>
      <c r="FF465" s="227"/>
      <c r="FG465" s="227"/>
      <c r="FH465" s="227"/>
      <c r="FI465" s="227"/>
      <c r="FJ465" s="227"/>
      <c r="FK465" s="227"/>
      <c r="FL465" s="227"/>
      <c r="FM465" s="227"/>
      <c r="FN465" s="227"/>
      <c r="FO465" s="227"/>
      <c r="FP465" s="227"/>
      <c r="FQ465" s="227"/>
      <c r="FR465" s="227"/>
      <c r="FS465" s="227"/>
      <c r="FT465" s="227"/>
      <c r="FU465" s="227"/>
      <c r="FV465" s="227"/>
      <c r="FW465" s="227"/>
      <c r="FX465" s="227"/>
      <c r="FY465" s="227"/>
      <c r="FZ465" s="227"/>
      <c r="GA465" s="227"/>
      <c r="GB465" s="227"/>
      <c r="GC465" s="227"/>
      <c r="GD465" s="227"/>
      <c r="GE465" s="227"/>
      <c r="GF465" s="227"/>
      <c r="GG465" s="227"/>
      <c r="GH465" s="227"/>
      <c r="GI465" s="227"/>
      <c r="GJ465" s="227"/>
      <c r="GK465" s="227"/>
      <c r="GL465" s="227"/>
      <c r="GM465" s="227"/>
      <c r="GN465" s="227"/>
      <c r="GO465" s="227"/>
      <c r="GP465" s="227"/>
      <c r="GQ465" s="227"/>
      <c r="GR465" s="227"/>
      <c r="GS465" s="227"/>
      <c r="GT465" s="227"/>
      <c r="GU465" s="227"/>
      <c r="GV465" s="227"/>
      <c r="GW465" s="227"/>
      <c r="GX465" s="227"/>
      <c r="GY465" s="227"/>
      <c r="GZ465" s="227"/>
      <c r="HA465" s="227"/>
      <c r="HB465" s="227"/>
      <c r="HC465" s="227"/>
      <c r="HD465" s="227"/>
      <c r="HE465" s="227"/>
      <c r="HF465" s="227"/>
      <c r="HG465" s="227"/>
      <c r="HH465" s="227"/>
      <c r="HI465" s="227"/>
      <c r="HJ465" s="227"/>
      <c r="HK465" s="227"/>
      <c r="HL465" s="227"/>
      <c r="HM465" s="227"/>
      <c r="HN465" s="227"/>
      <c r="HO465" s="227"/>
      <c r="HP465" s="227"/>
      <c r="HQ465" s="227"/>
      <c r="HR465" s="227"/>
      <c r="HS465" s="227"/>
      <c r="HT465" s="227"/>
      <c r="HU465" s="227"/>
      <c r="HV465" s="227"/>
      <c r="HW465" s="227"/>
      <c r="HX465" s="227"/>
      <c r="HY465" s="227"/>
      <c r="HZ465" s="227"/>
      <c r="IA465" s="227"/>
      <c r="IB465" s="227"/>
      <c r="IC465" s="227"/>
      <c r="ID465" s="227"/>
      <c r="IE465" s="227"/>
      <c r="IF465" s="227"/>
      <c r="IG465" s="227"/>
      <c r="IH465" s="227"/>
      <c r="II465" s="227"/>
      <c r="IJ465" s="227"/>
      <c r="IK465" s="227"/>
      <c r="IL465" s="227"/>
      <c r="IM465" s="227"/>
      <c r="IN465" s="227"/>
      <c r="IO465" s="227"/>
      <c r="IP465" s="227"/>
      <c r="IQ465" s="227"/>
      <c r="IR465" s="227"/>
      <c r="IS465" s="227"/>
      <c r="IT465" s="227"/>
      <c r="IU465" s="227"/>
      <c r="IV465" s="227"/>
      <c r="IW465" s="227"/>
      <c r="IX465" s="227"/>
      <c r="IY465" s="227"/>
      <c r="IZ465" s="227"/>
      <c r="JA465" s="227"/>
      <c r="JB465" s="227"/>
      <c r="JC465" s="227"/>
      <c r="JD465" s="227"/>
      <c r="JE465" s="227"/>
      <c r="JF465" s="227"/>
      <c r="JG465" s="227"/>
      <c r="JH465" s="227"/>
      <c r="JI465" s="227"/>
      <c r="JJ465" s="227"/>
      <c r="JK465" s="227"/>
      <c r="JL465" s="227"/>
      <c r="JM465" s="227"/>
      <c r="JN465" s="227"/>
      <c r="JO465" s="227"/>
      <c r="JP465" s="227"/>
      <c r="JQ465" s="227"/>
      <c r="JR465" s="227"/>
      <c r="JS465" s="227"/>
      <c r="JT465" s="227"/>
      <c r="JU465" s="227"/>
      <c r="JV465" s="227"/>
      <c r="JW465" s="227"/>
      <c r="JX465" s="227"/>
      <c r="JY465" s="227"/>
      <c r="JZ465" s="227"/>
      <c r="KA465" s="227"/>
      <c r="KB465" s="227"/>
      <c r="KC465" s="227"/>
      <c r="KD465" s="227"/>
      <c r="KE465" s="227"/>
      <c r="KF465" s="227"/>
      <c r="KG465" s="227"/>
      <c r="KH465" s="227"/>
      <c r="KI465" s="227"/>
      <c r="KJ465" s="227"/>
      <c r="KK465" s="227"/>
      <c r="KL465" s="227"/>
      <c r="KM465" s="227"/>
      <c r="KN465" s="227"/>
      <c r="KO465" s="227"/>
      <c r="KP465" s="227"/>
      <c r="KQ465" s="227"/>
      <c r="KR465" s="227"/>
      <c r="KS465" s="227"/>
      <c r="KT465" s="227"/>
      <c r="KU465" s="227"/>
      <c r="KV465" s="227"/>
      <c r="KW465" s="479"/>
    </row>
    <row r="466" spans="1:309" s="226" customFormat="1" ht="21" customHeight="1" thickBot="1">
      <c r="A466" s="109"/>
      <c r="B466" s="112">
        <v>460</v>
      </c>
      <c r="C466" s="116"/>
      <c r="D466" s="136" t="str">
        <f t="shared" si="42"/>
        <v/>
      </c>
      <c r="E466" s="138" t="str">
        <f t="shared" si="44"/>
        <v/>
      </c>
      <c r="F466" s="138" t="str">
        <f t="shared" si="45"/>
        <v/>
      </c>
      <c r="G466" s="138" t="str">
        <f t="shared" si="46"/>
        <v/>
      </c>
      <c r="H466" s="138" t="str">
        <f t="shared" si="43"/>
        <v/>
      </c>
      <c r="I466" s="228"/>
      <c r="J466" s="228"/>
      <c r="K466" s="228"/>
      <c r="L466" s="228"/>
      <c r="M466" s="228"/>
      <c r="N466" s="228"/>
      <c r="O466" s="228"/>
      <c r="P466" s="228"/>
      <c r="Q466" s="228"/>
      <c r="R466" s="228"/>
      <c r="S466" s="228"/>
      <c r="T466" s="228"/>
      <c r="U466" s="228"/>
      <c r="V466" s="228"/>
      <c r="W466" s="228"/>
      <c r="X466" s="228"/>
      <c r="Y466" s="228"/>
      <c r="Z466" s="228"/>
      <c r="AA466" s="228"/>
      <c r="AB466" s="228"/>
      <c r="AC466" s="228"/>
      <c r="AD466" s="228"/>
      <c r="AE466" s="228"/>
      <c r="AF466" s="228"/>
      <c r="AG466" s="228"/>
      <c r="AH466" s="228"/>
      <c r="AI466" s="228"/>
      <c r="AJ466" s="228"/>
      <c r="AK466" s="228"/>
      <c r="AL466" s="228"/>
      <c r="AM466" s="228"/>
      <c r="AN466" s="228"/>
      <c r="AO466" s="228"/>
      <c r="AP466" s="228"/>
      <c r="AQ466" s="228"/>
      <c r="AR466" s="228"/>
      <c r="AS466" s="228"/>
      <c r="AT466" s="228"/>
      <c r="AU466" s="228"/>
      <c r="AV466" s="228"/>
      <c r="AW466" s="228"/>
      <c r="AX466" s="228"/>
      <c r="AY466" s="228"/>
      <c r="AZ466" s="228"/>
      <c r="BA466" s="228"/>
      <c r="BB466" s="228"/>
      <c r="BC466" s="228"/>
      <c r="BD466" s="228"/>
      <c r="BE466" s="228"/>
      <c r="BF466" s="228"/>
      <c r="BG466" s="228"/>
      <c r="BH466" s="228"/>
      <c r="BI466" s="228"/>
      <c r="BJ466" s="228"/>
      <c r="BK466" s="228"/>
      <c r="BL466" s="228"/>
      <c r="BM466" s="228"/>
      <c r="BN466" s="228"/>
      <c r="BO466" s="228"/>
      <c r="BP466" s="228"/>
      <c r="BQ466" s="228"/>
      <c r="BR466" s="228"/>
      <c r="BS466" s="228"/>
      <c r="BT466" s="228"/>
      <c r="BU466" s="228"/>
      <c r="BV466" s="228"/>
      <c r="BW466" s="228"/>
      <c r="BX466" s="228"/>
      <c r="BY466" s="228"/>
      <c r="BZ466" s="228"/>
      <c r="CA466" s="228"/>
      <c r="CB466" s="228"/>
      <c r="CC466" s="228"/>
      <c r="CD466" s="228"/>
      <c r="CE466" s="228"/>
      <c r="CF466" s="228"/>
      <c r="CG466" s="228"/>
      <c r="CH466" s="228"/>
      <c r="CI466" s="228"/>
      <c r="CJ466" s="228"/>
      <c r="CK466" s="228"/>
      <c r="CL466" s="228"/>
      <c r="CM466" s="228"/>
      <c r="CN466" s="228"/>
      <c r="CO466" s="228"/>
      <c r="CP466" s="228"/>
      <c r="CQ466" s="228"/>
      <c r="CR466" s="228"/>
      <c r="CS466" s="228"/>
      <c r="CT466" s="228"/>
      <c r="CU466" s="228"/>
      <c r="CV466" s="228"/>
      <c r="CW466" s="228"/>
      <c r="CX466" s="228"/>
      <c r="CY466" s="228"/>
      <c r="CZ466" s="228"/>
      <c r="DA466" s="228"/>
      <c r="DB466" s="228"/>
      <c r="DC466" s="228"/>
      <c r="DD466" s="228"/>
      <c r="DE466" s="228"/>
      <c r="DF466" s="228"/>
      <c r="DG466" s="228"/>
      <c r="DH466" s="228"/>
      <c r="DI466" s="228"/>
      <c r="DJ466" s="228"/>
      <c r="DK466" s="228"/>
      <c r="DL466" s="228"/>
      <c r="DM466" s="228"/>
      <c r="DN466" s="228"/>
      <c r="DO466" s="228"/>
      <c r="DP466" s="228"/>
      <c r="DQ466" s="228"/>
      <c r="DR466" s="228"/>
      <c r="DS466" s="228"/>
      <c r="DT466" s="228"/>
      <c r="DU466" s="228"/>
      <c r="DV466" s="228"/>
      <c r="DW466" s="228"/>
      <c r="DX466" s="228"/>
      <c r="DY466" s="228"/>
      <c r="DZ466" s="228"/>
      <c r="EA466" s="228"/>
      <c r="EB466" s="228"/>
      <c r="EC466" s="228"/>
      <c r="ED466" s="228"/>
      <c r="EE466" s="228"/>
      <c r="EF466" s="228"/>
      <c r="EG466" s="228"/>
      <c r="EH466" s="228"/>
      <c r="EI466" s="228"/>
      <c r="EJ466" s="228"/>
      <c r="EK466" s="228"/>
      <c r="EL466" s="228"/>
      <c r="EM466" s="228"/>
      <c r="EN466" s="228"/>
      <c r="EO466" s="228"/>
      <c r="EP466" s="228"/>
      <c r="EQ466" s="228"/>
      <c r="ER466" s="228"/>
      <c r="ES466" s="228"/>
      <c r="ET466" s="228"/>
      <c r="EU466" s="228"/>
      <c r="EV466" s="228"/>
      <c r="EW466" s="228"/>
      <c r="EX466" s="228"/>
      <c r="EY466" s="228"/>
      <c r="EZ466" s="228"/>
      <c r="FA466" s="228"/>
      <c r="FB466" s="228"/>
      <c r="FC466" s="228"/>
      <c r="FD466" s="228"/>
      <c r="FE466" s="228"/>
      <c r="FF466" s="228"/>
      <c r="FG466" s="228"/>
      <c r="FH466" s="228"/>
      <c r="FI466" s="228"/>
      <c r="FJ466" s="228"/>
      <c r="FK466" s="228"/>
      <c r="FL466" s="228"/>
      <c r="FM466" s="228"/>
      <c r="FN466" s="228"/>
      <c r="FO466" s="228"/>
      <c r="FP466" s="228"/>
      <c r="FQ466" s="228"/>
      <c r="FR466" s="228"/>
      <c r="FS466" s="228"/>
      <c r="FT466" s="228"/>
      <c r="FU466" s="228"/>
      <c r="FV466" s="228"/>
      <c r="FW466" s="228"/>
      <c r="FX466" s="228"/>
      <c r="FY466" s="228"/>
      <c r="FZ466" s="228"/>
      <c r="GA466" s="228"/>
      <c r="GB466" s="228"/>
      <c r="GC466" s="228"/>
      <c r="GD466" s="228"/>
      <c r="GE466" s="228"/>
      <c r="GF466" s="228"/>
      <c r="GG466" s="228"/>
      <c r="GH466" s="228"/>
      <c r="GI466" s="228"/>
      <c r="GJ466" s="228"/>
      <c r="GK466" s="228"/>
      <c r="GL466" s="228"/>
      <c r="GM466" s="228"/>
      <c r="GN466" s="228"/>
      <c r="GO466" s="228"/>
      <c r="GP466" s="228"/>
      <c r="GQ466" s="228"/>
      <c r="GR466" s="228"/>
      <c r="GS466" s="228"/>
      <c r="GT466" s="228"/>
      <c r="GU466" s="228"/>
      <c r="GV466" s="228"/>
      <c r="GW466" s="228"/>
      <c r="GX466" s="228"/>
      <c r="GY466" s="228"/>
      <c r="GZ466" s="228"/>
      <c r="HA466" s="228"/>
      <c r="HB466" s="228"/>
      <c r="HC466" s="228"/>
      <c r="HD466" s="228"/>
      <c r="HE466" s="228"/>
      <c r="HF466" s="228"/>
      <c r="HG466" s="228"/>
      <c r="HH466" s="228"/>
      <c r="HI466" s="228"/>
      <c r="HJ466" s="228"/>
      <c r="HK466" s="228"/>
      <c r="HL466" s="228"/>
      <c r="HM466" s="228"/>
      <c r="HN466" s="228"/>
      <c r="HO466" s="228"/>
      <c r="HP466" s="228"/>
      <c r="HQ466" s="228"/>
      <c r="HR466" s="228"/>
      <c r="HS466" s="228"/>
      <c r="HT466" s="228"/>
      <c r="HU466" s="228"/>
      <c r="HV466" s="228"/>
      <c r="HW466" s="228"/>
      <c r="HX466" s="228"/>
      <c r="HY466" s="228"/>
      <c r="HZ466" s="228"/>
      <c r="IA466" s="228"/>
      <c r="IB466" s="228"/>
      <c r="IC466" s="228"/>
      <c r="ID466" s="228"/>
      <c r="IE466" s="228"/>
      <c r="IF466" s="228"/>
      <c r="IG466" s="228"/>
      <c r="IH466" s="228"/>
      <c r="II466" s="228"/>
      <c r="IJ466" s="228"/>
      <c r="IK466" s="228"/>
      <c r="IL466" s="228"/>
      <c r="IM466" s="228"/>
      <c r="IN466" s="228"/>
      <c r="IO466" s="228"/>
      <c r="IP466" s="228"/>
      <c r="IQ466" s="228"/>
      <c r="IR466" s="228"/>
      <c r="IS466" s="228"/>
      <c r="IT466" s="228"/>
      <c r="IU466" s="228"/>
      <c r="IV466" s="228"/>
      <c r="IW466" s="228"/>
      <c r="IX466" s="228"/>
      <c r="IY466" s="228"/>
      <c r="IZ466" s="228"/>
      <c r="JA466" s="228"/>
      <c r="JB466" s="228"/>
      <c r="JC466" s="228"/>
      <c r="JD466" s="228"/>
      <c r="JE466" s="228"/>
      <c r="JF466" s="228"/>
      <c r="JG466" s="228"/>
      <c r="JH466" s="228"/>
      <c r="JI466" s="228"/>
      <c r="JJ466" s="228"/>
      <c r="JK466" s="228"/>
      <c r="JL466" s="228"/>
      <c r="JM466" s="228"/>
      <c r="JN466" s="228"/>
      <c r="JO466" s="228"/>
      <c r="JP466" s="228"/>
      <c r="JQ466" s="228"/>
      <c r="JR466" s="228"/>
      <c r="JS466" s="228"/>
      <c r="JT466" s="228"/>
      <c r="JU466" s="228"/>
      <c r="JV466" s="228"/>
      <c r="JW466" s="228"/>
      <c r="JX466" s="228"/>
      <c r="JY466" s="228"/>
      <c r="JZ466" s="228"/>
      <c r="KA466" s="228"/>
      <c r="KB466" s="228"/>
      <c r="KC466" s="228"/>
      <c r="KD466" s="228"/>
      <c r="KE466" s="228"/>
      <c r="KF466" s="228"/>
      <c r="KG466" s="228"/>
      <c r="KH466" s="228"/>
      <c r="KI466" s="228"/>
      <c r="KJ466" s="228"/>
      <c r="KK466" s="228"/>
      <c r="KL466" s="228"/>
      <c r="KM466" s="228"/>
      <c r="KN466" s="228"/>
      <c r="KO466" s="228"/>
      <c r="KP466" s="228"/>
      <c r="KQ466" s="228"/>
      <c r="KR466" s="228"/>
      <c r="KS466" s="228"/>
      <c r="KT466" s="228"/>
      <c r="KU466" s="228"/>
      <c r="KV466" s="228"/>
      <c r="KW466" s="479"/>
    </row>
    <row r="467" spans="1:309" s="226" customFormat="1" ht="21" customHeight="1">
      <c r="A467" s="109"/>
      <c r="B467" s="112">
        <v>461</v>
      </c>
      <c r="C467" s="53"/>
      <c r="D467" s="132" t="str">
        <f t="shared" si="42"/>
        <v/>
      </c>
      <c r="E467" s="132" t="str">
        <f t="shared" si="44"/>
        <v/>
      </c>
      <c r="F467" s="132" t="str">
        <f t="shared" si="45"/>
        <v/>
      </c>
      <c r="G467" s="132" t="str">
        <f t="shared" si="46"/>
        <v/>
      </c>
      <c r="H467" s="213" t="str">
        <f t="shared" si="43"/>
        <v/>
      </c>
      <c r="I467" s="227"/>
      <c r="J467" s="227"/>
      <c r="K467" s="227"/>
      <c r="L467" s="227"/>
      <c r="M467" s="227"/>
      <c r="N467" s="227"/>
      <c r="O467" s="227"/>
      <c r="P467" s="227"/>
      <c r="Q467" s="227"/>
      <c r="R467" s="227"/>
      <c r="S467" s="227"/>
      <c r="T467" s="227"/>
      <c r="U467" s="227"/>
      <c r="V467" s="227"/>
      <c r="W467" s="227"/>
      <c r="X467" s="227"/>
      <c r="Y467" s="227"/>
      <c r="Z467" s="227"/>
      <c r="AA467" s="227"/>
      <c r="AB467" s="227"/>
      <c r="AC467" s="227"/>
      <c r="AD467" s="227"/>
      <c r="AE467" s="227"/>
      <c r="AF467" s="227"/>
      <c r="AG467" s="227"/>
      <c r="AH467" s="227"/>
      <c r="AI467" s="227"/>
      <c r="AJ467" s="227"/>
      <c r="AK467" s="227"/>
      <c r="AL467" s="227"/>
      <c r="AM467" s="227"/>
      <c r="AN467" s="227"/>
      <c r="AO467" s="227"/>
      <c r="AP467" s="227"/>
      <c r="AQ467" s="227"/>
      <c r="AR467" s="227"/>
      <c r="AS467" s="227"/>
      <c r="AT467" s="227"/>
      <c r="AU467" s="227"/>
      <c r="AV467" s="227"/>
      <c r="AW467" s="227"/>
      <c r="AX467" s="227"/>
      <c r="AY467" s="227"/>
      <c r="AZ467" s="227"/>
      <c r="BA467" s="227"/>
      <c r="BB467" s="227"/>
      <c r="BC467" s="227"/>
      <c r="BD467" s="227"/>
      <c r="BE467" s="227"/>
      <c r="BF467" s="227"/>
      <c r="BG467" s="227"/>
      <c r="BH467" s="227"/>
      <c r="BI467" s="227"/>
      <c r="BJ467" s="227"/>
      <c r="BK467" s="227"/>
      <c r="BL467" s="227"/>
      <c r="BM467" s="227"/>
      <c r="BN467" s="227"/>
      <c r="BO467" s="227"/>
      <c r="BP467" s="227"/>
      <c r="BQ467" s="227"/>
      <c r="BR467" s="227"/>
      <c r="BS467" s="227"/>
      <c r="BT467" s="227"/>
      <c r="BU467" s="227"/>
      <c r="BV467" s="227"/>
      <c r="BW467" s="227"/>
      <c r="BX467" s="227"/>
      <c r="BY467" s="227"/>
      <c r="BZ467" s="227"/>
      <c r="CA467" s="227"/>
      <c r="CB467" s="227"/>
      <c r="CC467" s="227"/>
      <c r="CD467" s="227"/>
      <c r="CE467" s="227"/>
      <c r="CF467" s="227"/>
      <c r="CG467" s="227"/>
      <c r="CH467" s="227"/>
      <c r="CI467" s="227"/>
      <c r="CJ467" s="227"/>
      <c r="CK467" s="227"/>
      <c r="CL467" s="227"/>
      <c r="CM467" s="227"/>
      <c r="CN467" s="227"/>
      <c r="CO467" s="227"/>
      <c r="CP467" s="227"/>
      <c r="CQ467" s="227"/>
      <c r="CR467" s="227"/>
      <c r="CS467" s="227"/>
      <c r="CT467" s="227"/>
      <c r="CU467" s="227"/>
      <c r="CV467" s="227"/>
      <c r="CW467" s="227"/>
      <c r="CX467" s="227"/>
      <c r="CY467" s="227"/>
      <c r="CZ467" s="227"/>
      <c r="DA467" s="227"/>
      <c r="DB467" s="227"/>
      <c r="DC467" s="227"/>
      <c r="DD467" s="227"/>
      <c r="DE467" s="227"/>
      <c r="DF467" s="227"/>
      <c r="DG467" s="227"/>
      <c r="DH467" s="227"/>
      <c r="DI467" s="227"/>
      <c r="DJ467" s="227"/>
      <c r="DK467" s="227"/>
      <c r="DL467" s="227"/>
      <c r="DM467" s="227"/>
      <c r="DN467" s="227"/>
      <c r="DO467" s="227"/>
      <c r="DP467" s="227"/>
      <c r="DQ467" s="227"/>
      <c r="DR467" s="227"/>
      <c r="DS467" s="227"/>
      <c r="DT467" s="227"/>
      <c r="DU467" s="227"/>
      <c r="DV467" s="227"/>
      <c r="DW467" s="227"/>
      <c r="DX467" s="227"/>
      <c r="DY467" s="227"/>
      <c r="DZ467" s="227"/>
      <c r="EA467" s="227"/>
      <c r="EB467" s="227"/>
      <c r="EC467" s="227"/>
      <c r="ED467" s="227"/>
      <c r="EE467" s="227"/>
      <c r="EF467" s="227"/>
      <c r="EG467" s="227"/>
      <c r="EH467" s="227"/>
      <c r="EI467" s="227"/>
      <c r="EJ467" s="227"/>
      <c r="EK467" s="227"/>
      <c r="EL467" s="227"/>
      <c r="EM467" s="227"/>
      <c r="EN467" s="227"/>
      <c r="EO467" s="227"/>
      <c r="EP467" s="227"/>
      <c r="EQ467" s="227"/>
      <c r="ER467" s="227"/>
      <c r="ES467" s="227"/>
      <c r="ET467" s="227"/>
      <c r="EU467" s="227"/>
      <c r="EV467" s="227"/>
      <c r="EW467" s="227"/>
      <c r="EX467" s="227"/>
      <c r="EY467" s="227"/>
      <c r="EZ467" s="227"/>
      <c r="FA467" s="227"/>
      <c r="FB467" s="227"/>
      <c r="FC467" s="227"/>
      <c r="FD467" s="227"/>
      <c r="FE467" s="227"/>
      <c r="FF467" s="227"/>
      <c r="FG467" s="227"/>
      <c r="FH467" s="227"/>
      <c r="FI467" s="227"/>
      <c r="FJ467" s="227"/>
      <c r="FK467" s="227"/>
      <c r="FL467" s="227"/>
      <c r="FM467" s="227"/>
      <c r="FN467" s="227"/>
      <c r="FO467" s="227"/>
      <c r="FP467" s="227"/>
      <c r="FQ467" s="227"/>
      <c r="FR467" s="227"/>
      <c r="FS467" s="227"/>
      <c r="FT467" s="227"/>
      <c r="FU467" s="227"/>
      <c r="FV467" s="227"/>
      <c r="FW467" s="227"/>
      <c r="FX467" s="227"/>
      <c r="FY467" s="227"/>
      <c r="FZ467" s="227"/>
      <c r="GA467" s="227"/>
      <c r="GB467" s="227"/>
      <c r="GC467" s="227"/>
      <c r="GD467" s="227"/>
      <c r="GE467" s="227"/>
      <c r="GF467" s="227"/>
      <c r="GG467" s="227"/>
      <c r="GH467" s="227"/>
      <c r="GI467" s="227"/>
      <c r="GJ467" s="227"/>
      <c r="GK467" s="227"/>
      <c r="GL467" s="227"/>
      <c r="GM467" s="227"/>
      <c r="GN467" s="227"/>
      <c r="GO467" s="227"/>
      <c r="GP467" s="227"/>
      <c r="GQ467" s="227"/>
      <c r="GR467" s="227"/>
      <c r="GS467" s="227"/>
      <c r="GT467" s="227"/>
      <c r="GU467" s="227"/>
      <c r="GV467" s="227"/>
      <c r="GW467" s="227"/>
      <c r="GX467" s="227"/>
      <c r="GY467" s="227"/>
      <c r="GZ467" s="227"/>
      <c r="HA467" s="227"/>
      <c r="HB467" s="227"/>
      <c r="HC467" s="227"/>
      <c r="HD467" s="227"/>
      <c r="HE467" s="227"/>
      <c r="HF467" s="227"/>
      <c r="HG467" s="227"/>
      <c r="HH467" s="227"/>
      <c r="HI467" s="227"/>
      <c r="HJ467" s="227"/>
      <c r="HK467" s="227"/>
      <c r="HL467" s="227"/>
      <c r="HM467" s="227"/>
      <c r="HN467" s="227"/>
      <c r="HO467" s="227"/>
      <c r="HP467" s="227"/>
      <c r="HQ467" s="227"/>
      <c r="HR467" s="227"/>
      <c r="HS467" s="227"/>
      <c r="HT467" s="227"/>
      <c r="HU467" s="227"/>
      <c r="HV467" s="227"/>
      <c r="HW467" s="227"/>
      <c r="HX467" s="227"/>
      <c r="HY467" s="227"/>
      <c r="HZ467" s="227"/>
      <c r="IA467" s="227"/>
      <c r="IB467" s="227"/>
      <c r="IC467" s="227"/>
      <c r="ID467" s="227"/>
      <c r="IE467" s="227"/>
      <c r="IF467" s="227"/>
      <c r="IG467" s="227"/>
      <c r="IH467" s="227"/>
      <c r="II467" s="227"/>
      <c r="IJ467" s="227"/>
      <c r="IK467" s="227"/>
      <c r="IL467" s="227"/>
      <c r="IM467" s="227"/>
      <c r="IN467" s="227"/>
      <c r="IO467" s="227"/>
      <c r="IP467" s="227"/>
      <c r="IQ467" s="227"/>
      <c r="IR467" s="227"/>
      <c r="IS467" s="227"/>
      <c r="IT467" s="227"/>
      <c r="IU467" s="227"/>
      <c r="IV467" s="227"/>
      <c r="IW467" s="227"/>
      <c r="IX467" s="227"/>
      <c r="IY467" s="227"/>
      <c r="IZ467" s="227"/>
      <c r="JA467" s="227"/>
      <c r="JB467" s="227"/>
      <c r="JC467" s="227"/>
      <c r="JD467" s="227"/>
      <c r="JE467" s="227"/>
      <c r="JF467" s="227"/>
      <c r="JG467" s="227"/>
      <c r="JH467" s="227"/>
      <c r="JI467" s="227"/>
      <c r="JJ467" s="227"/>
      <c r="JK467" s="227"/>
      <c r="JL467" s="227"/>
      <c r="JM467" s="227"/>
      <c r="JN467" s="227"/>
      <c r="JO467" s="227"/>
      <c r="JP467" s="227"/>
      <c r="JQ467" s="227"/>
      <c r="JR467" s="227"/>
      <c r="JS467" s="227"/>
      <c r="JT467" s="227"/>
      <c r="JU467" s="227"/>
      <c r="JV467" s="227"/>
      <c r="JW467" s="227"/>
      <c r="JX467" s="227"/>
      <c r="JY467" s="227"/>
      <c r="JZ467" s="227"/>
      <c r="KA467" s="227"/>
      <c r="KB467" s="227"/>
      <c r="KC467" s="227"/>
      <c r="KD467" s="227"/>
      <c r="KE467" s="227"/>
      <c r="KF467" s="227"/>
      <c r="KG467" s="227"/>
      <c r="KH467" s="227"/>
      <c r="KI467" s="227"/>
      <c r="KJ467" s="227"/>
      <c r="KK467" s="227"/>
      <c r="KL467" s="227"/>
      <c r="KM467" s="227"/>
      <c r="KN467" s="227"/>
      <c r="KO467" s="227"/>
      <c r="KP467" s="227"/>
      <c r="KQ467" s="227"/>
      <c r="KR467" s="227"/>
      <c r="KS467" s="227"/>
      <c r="KT467" s="227"/>
      <c r="KU467" s="227"/>
      <c r="KV467" s="227"/>
      <c r="KW467" s="479"/>
    </row>
    <row r="468" spans="1:309" s="226" customFormat="1" ht="21" customHeight="1" thickBot="1">
      <c r="A468" s="109"/>
      <c r="B468" s="112">
        <v>462</v>
      </c>
      <c r="C468" s="116"/>
      <c r="D468" s="136" t="str">
        <f t="shared" si="42"/>
        <v/>
      </c>
      <c r="E468" s="138" t="str">
        <f t="shared" si="44"/>
        <v/>
      </c>
      <c r="F468" s="138" t="str">
        <f t="shared" si="45"/>
        <v/>
      </c>
      <c r="G468" s="138" t="str">
        <f t="shared" si="46"/>
        <v/>
      </c>
      <c r="H468" s="138" t="str">
        <f t="shared" si="43"/>
        <v/>
      </c>
      <c r="I468" s="228"/>
      <c r="J468" s="228"/>
      <c r="K468" s="228"/>
      <c r="L468" s="228"/>
      <c r="M468" s="228"/>
      <c r="N468" s="228"/>
      <c r="O468" s="228"/>
      <c r="P468" s="228"/>
      <c r="Q468" s="228"/>
      <c r="R468" s="228"/>
      <c r="S468" s="228"/>
      <c r="T468" s="228"/>
      <c r="U468" s="228"/>
      <c r="V468" s="228"/>
      <c r="W468" s="228"/>
      <c r="X468" s="228"/>
      <c r="Y468" s="228"/>
      <c r="Z468" s="228"/>
      <c r="AA468" s="228"/>
      <c r="AB468" s="228"/>
      <c r="AC468" s="228"/>
      <c r="AD468" s="228"/>
      <c r="AE468" s="228"/>
      <c r="AF468" s="228"/>
      <c r="AG468" s="228"/>
      <c r="AH468" s="228"/>
      <c r="AI468" s="228"/>
      <c r="AJ468" s="228"/>
      <c r="AK468" s="228"/>
      <c r="AL468" s="228"/>
      <c r="AM468" s="228"/>
      <c r="AN468" s="228"/>
      <c r="AO468" s="228"/>
      <c r="AP468" s="228"/>
      <c r="AQ468" s="228"/>
      <c r="AR468" s="228"/>
      <c r="AS468" s="228"/>
      <c r="AT468" s="228"/>
      <c r="AU468" s="228"/>
      <c r="AV468" s="228"/>
      <c r="AW468" s="228"/>
      <c r="AX468" s="228"/>
      <c r="AY468" s="228"/>
      <c r="AZ468" s="228"/>
      <c r="BA468" s="228"/>
      <c r="BB468" s="228"/>
      <c r="BC468" s="228"/>
      <c r="BD468" s="228"/>
      <c r="BE468" s="228"/>
      <c r="BF468" s="228"/>
      <c r="BG468" s="228"/>
      <c r="BH468" s="228"/>
      <c r="BI468" s="228"/>
      <c r="BJ468" s="228"/>
      <c r="BK468" s="228"/>
      <c r="BL468" s="228"/>
      <c r="BM468" s="228"/>
      <c r="BN468" s="228"/>
      <c r="BO468" s="228"/>
      <c r="BP468" s="228"/>
      <c r="BQ468" s="228"/>
      <c r="BR468" s="228"/>
      <c r="BS468" s="228"/>
      <c r="BT468" s="228"/>
      <c r="BU468" s="228"/>
      <c r="BV468" s="228"/>
      <c r="BW468" s="228"/>
      <c r="BX468" s="228"/>
      <c r="BY468" s="228"/>
      <c r="BZ468" s="228"/>
      <c r="CA468" s="228"/>
      <c r="CB468" s="228"/>
      <c r="CC468" s="228"/>
      <c r="CD468" s="228"/>
      <c r="CE468" s="228"/>
      <c r="CF468" s="228"/>
      <c r="CG468" s="228"/>
      <c r="CH468" s="228"/>
      <c r="CI468" s="228"/>
      <c r="CJ468" s="228"/>
      <c r="CK468" s="228"/>
      <c r="CL468" s="228"/>
      <c r="CM468" s="228"/>
      <c r="CN468" s="228"/>
      <c r="CO468" s="228"/>
      <c r="CP468" s="228"/>
      <c r="CQ468" s="228"/>
      <c r="CR468" s="228"/>
      <c r="CS468" s="228"/>
      <c r="CT468" s="228"/>
      <c r="CU468" s="228"/>
      <c r="CV468" s="228"/>
      <c r="CW468" s="228"/>
      <c r="CX468" s="228"/>
      <c r="CY468" s="228"/>
      <c r="CZ468" s="228"/>
      <c r="DA468" s="228"/>
      <c r="DB468" s="228"/>
      <c r="DC468" s="228"/>
      <c r="DD468" s="228"/>
      <c r="DE468" s="228"/>
      <c r="DF468" s="228"/>
      <c r="DG468" s="228"/>
      <c r="DH468" s="228"/>
      <c r="DI468" s="228"/>
      <c r="DJ468" s="228"/>
      <c r="DK468" s="228"/>
      <c r="DL468" s="228"/>
      <c r="DM468" s="228"/>
      <c r="DN468" s="228"/>
      <c r="DO468" s="228"/>
      <c r="DP468" s="228"/>
      <c r="DQ468" s="228"/>
      <c r="DR468" s="228"/>
      <c r="DS468" s="228"/>
      <c r="DT468" s="228"/>
      <c r="DU468" s="228"/>
      <c r="DV468" s="228"/>
      <c r="DW468" s="228"/>
      <c r="DX468" s="228"/>
      <c r="DY468" s="228"/>
      <c r="DZ468" s="228"/>
      <c r="EA468" s="228"/>
      <c r="EB468" s="228"/>
      <c r="EC468" s="228"/>
      <c r="ED468" s="228"/>
      <c r="EE468" s="228"/>
      <c r="EF468" s="228"/>
      <c r="EG468" s="228"/>
      <c r="EH468" s="228"/>
      <c r="EI468" s="228"/>
      <c r="EJ468" s="228"/>
      <c r="EK468" s="228"/>
      <c r="EL468" s="228"/>
      <c r="EM468" s="228"/>
      <c r="EN468" s="228"/>
      <c r="EO468" s="228"/>
      <c r="EP468" s="228"/>
      <c r="EQ468" s="228"/>
      <c r="ER468" s="228"/>
      <c r="ES468" s="228"/>
      <c r="ET468" s="228"/>
      <c r="EU468" s="228"/>
      <c r="EV468" s="228"/>
      <c r="EW468" s="228"/>
      <c r="EX468" s="228"/>
      <c r="EY468" s="228"/>
      <c r="EZ468" s="228"/>
      <c r="FA468" s="228"/>
      <c r="FB468" s="228"/>
      <c r="FC468" s="228"/>
      <c r="FD468" s="228"/>
      <c r="FE468" s="228"/>
      <c r="FF468" s="228"/>
      <c r="FG468" s="228"/>
      <c r="FH468" s="228"/>
      <c r="FI468" s="228"/>
      <c r="FJ468" s="228"/>
      <c r="FK468" s="228"/>
      <c r="FL468" s="228"/>
      <c r="FM468" s="228"/>
      <c r="FN468" s="228"/>
      <c r="FO468" s="228"/>
      <c r="FP468" s="228"/>
      <c r="FQ468" s="228"/>
      <c r="FR468" s="228"/>
      <c r="FS468" s="228"/>
      <c r="FT468" s="228"/>
      <c r="FU468" s="228"/>
      <c r="FV468" s="228"/>
      <c r="FW468" s="228"/>
      <c r="FX468" s="228"/>
      <c r="FY468" s="228"/>
      <c r="FZ468" s="228"/>
      <c r="GA468" s="228"/>
      <c r="GB468" s="228"/>
      <c r="GC468" s="228"/>
      <c r="GD468" s="228"/>
      <c r="GE468" s="228"/>
      <c r="GF468" s="228"/>
      <c r="GG468" s="228"/>
      <c r="GH468" s="228"/>
      <c r="GI468" s="228"/>
      <c r="GJ468" s="228"/>
      <c r="GK468" s="228"/>
      <c r="GL468" s="228"/>
      <c r="GM468" s="228"/>
      <c r="GN468" s="228"/>
      <c r="GO468" s="228"/>
      <c r="GP468" s="228"/>
      <c r="GQ468" s="228"/>
      <c r="GR468" s="228"/>
      <c r="GS468" s="228"/>
      <c r="GT468" s="228"/>
      <c r="GU468" s="228"/>
      <c r="GV468" s="228"/>
      <c r="GW468" s="228"/>
      <c r="GX468" s="228"/>
      <c r="GY468" s="228"/>
      <c r="GZ468" s="228"/>
      <c r="HA468" s="228"/>
      <c r="HB468" s="228"/>
      <c r="HC468" s="228"/>
      <c r="HD468" s="228"/>
      <c r="HE468" s="228"/>
      <c r="HF468" s="228"/>
      <c r="HG468" s="228"/>
      <c r="HH468" s="228"/>
      <c r="HI468" s="228"/>
      <c r="HJ468" s="228"/>
      <c r="HK468" s="228"/>
      <c r="HL468" s="228"/>
      <c r="HM468" s="228"/>
      <c r="HN468" s="228"/>
      <c r="HO468" s="228"/>
      <c r="HP468" s="228"/>
      <c r="HQ468" s="228"/>
      <c r="HR468" s="228"/>
      <c r="HS468" s="228"/>
      <c r="HT468" s="228"/>
      <c r="HU468" s="228"/>
      <c r="HV468" s="228"/>
      <c r="HW468" s="228"/>
      <c r="HX468" s="228"/>
      <c r="HY468" s="228"/>
      <c r="HZ468" s="228"/>
      <c r="IA468" s="228"/>
      <c r="IB468" s="228"/>
      <c r="IC468" s="228"/>
      <c r="ID468" s="228"/>
      <c r="IE468" s="228"/>
      <c r="IF468" s="228"/>
      <c r="IG468" s="228"/>
      <c r="IH468" s="228"/>
      <c r="II468" s="228"/>
      <c r="IJ468" s="228"/>
      <c r="IK468" s="228"/>
      <c r="IL468" s="228"/>
      <c r="IM468" s="228"/>
      <c r="IN468" s="228"/>
      <c r="IO468" s="228"/>
      <c r="IP468" s="228"/>
      <c r="IQ468" s="228"/>
      <c r="IR468" s="228"/>
      <c r="IS468" s="228"/>
      <c r="IT468" s="228"/>
      <c r="IU468" s="228"/>
      <c r="IV468" s="228"/>
      <c r="IW468" s="228"/>
      <c r="IX468" s="228"/>
      <c r="IY468" s="228"/>
      <c r="IZ468" s="228"/>
      <c r="JA468" s="228"/>
      <c r="JB468" s="228"/>
      <c r="JC468" s="228"/>
      <c r="JD468" s="228"/>
      <c r="JE468" s="228"/>
      <c r="JF468" s="228"/>
      <c r="JG468" s="228"/>
      <c r="JH468" s="228"/>
      <c r="JI468" s="228"/>
      <c r="JJ468" s="228"/>
      <c r="JK468" s="228"/>
      <c r="JL468" s="228"/>
      <c r="JM468" s="228"/>
      <c r="JN468" s="228"/>
      <c r="JO468" s="228"/>
      <c r="JP468" s="228"/>
      <c r="JQ468" s="228"/>
      <c r="JR468" s="228"/>
      <c r="JS468" s="228"/>
      <c r="JT468" s="228"/>
      <c r="JU468" s="228"/>
      <c r="JV468" s="228"/>
      <c r="JW468" s="228"/>
      <c r="JX468" s="228"/>
      <c r="JY468" s="228"/>
      <c r="JZ468" s="228"/>
      <c r="KA468" s="228"/>
      <c r="KB468" s="228"/>
      <c r="KC468" s="228"/>
      <c r="KD468" s="228"/>
      <c r="KE468" s="228"/>
      <c r="KF468" s="228"/>
      <c r="KG468" s="228"/>
      <c r="KH468" s="228"/>
      <c r="KI468" s="228"/>
      <c r="KJ468" s="228"/>
      <c r="KK468" s="228"/>
      <c r="KL468" s="228"/>
      <c r="KM468" s="228"/>
      <c r="KN468" s="228"/>
      <c r="KO468" s="228"/>
      <c r="KP468" s="228"/>
      <c r="KQ468" s="228"/>
      <c r="KR468" s="228"/>
      <c r="KS468" s="228"/>
      <c r="KT468" s="228"/>
      <c r="KU468" s="228"/>
      <c r="KV468" s="228"/>
      <c r="KW468" s="479"/>
    </row>
    <row r="469" spans="1:309" s="226" customFormat="1" ht="21" customHeight="1">
      <c r="A469" s="109"/>
      <c r="B469" s="112">
        <v>463</v>
      </c>
      <c r="C469" s="53"/>
      <c r="D469" s="132" t="str">
        <f t="shared" si="42"/>
        <v/>
      </c>
      <c r="E469" s="132" t="str">
        <f t="shared" si="44"/>
        <v/>
      </c>
      <c r="F469" s="132" t="str">
        <f t="shared" si="45"/>
        <v/>
      </c>
      <c r="G469" s="132" t="str">
        <f t="shared" si="46"/>
        <v/>
      </c>
      <c r="H469" s="213" t="str">
        <f t="shared" si="43"/>
        <v/>
      </c>
      <c r="I469" s="227"/>
      <c r="J469" s="227"/>
      <c r="K469" s="227"/>
      <c r="L469" s="227"/>
      <c r="M469" s="227"/>
      <c r="N469" s="227"/>
      <c r="O469" s="227"/>
      <c r="P469" s="227"/>
      <c r="Q469" s="227"/>
      <c r="R469" s="227"/>
      <c r="S469" s="227"/>
      <c r="T469" s="227"/>
      <c r="U469" s="227"/>
      <c r="V469" s="227"/>
      <c r="W469" s="227"/>
      <c r="X469" s="227"/>
      <c r="Y469" s="227"/>
      <c r="Z469" s="227"/>
      <c r="AA469" s="227"/>
      <c r="AB469" s="227"/>
      <c r="AC469" s="227"/>
      <c r="AD469" s="227"/>
      <c r="AE469" s="227"/>
      <c r="AF469" s="227"/>
      <c r="AG469" s="227"/>
      <c r="AH469" s="227"/>
      <c r="AI469" s="227"/>
      <c r="AJ469" s="227"/>
      <c r="AK469" s="227"/>
      <c r="AL469" s="227"/>
      <c r="AM469" s="227"/>
      <c r="AN469" s="227"/>
      <c r="AO469" s="227"/>
      <c r="AP469" s="227"/>
      <c r="AQ469" s="227"/>
      <c r="AR469" s="227"/>
      <c r="AS469" s="227"/>
      <c r="AT469" s="227"/>
      <c r="AU469" s="227"/>
      <c r="AV469" s="227"/>
      <c r="AW469" s="227"/>
      <c r="AX469" s="227"/>
      <c r="AY469" s="227"/>
      <c r="AZ469" s="227"/>
      <c r="BA469" s="227"/>
      <c r="BB469" s="227"/>
      <c r="BC469" s="227"/>
      <c r="BD469" s="227"/>
      <c r="BE469" s="227"/>
      <c r="BF469" s="227"/>
      <c r="BG469" s="227"/>
      <c r="BH469" s="227"/>
      <c r="BI469" s="227"/>
      <c r="BJ469" s="227"/>
      <c r="BK469" s="227"/>
      <c r="BL469" s="227"/>
      <c r="BM469" s="227"/>
      <c r="BN469" s="227"/>
      <c r="BO469" s="227"/>
      <c r="BP469" s="227"/>
      <c r="BQ469" s="227"/>
      <c r="BR469" s="227"/>
      <c r="BS469" s="227"/>
      <c r="BT469" s="227"/>
      <c r="BU469" s="227"/>
      <c r="BV469" s="227"/>
      <c r="BW469" s="227"/>
      <c r="BX469" s="227"/>
      <c r="BY469" s="227"/>
      <c r="BZ469" s="227"/>
      <c r="CA469" s="227"/>
      <c r="CB469" s="227"/>
      <c r="CC469" s="227"/>
      <c r="CD469" s="227"/>
      <c r="CE469" s="227"/>
      <c r="CF469" s="227"/>
      <c r="CG469" s="227"/>
      <c r="CH469" s="227"/>
      <c r="CI469" s="227"/>
      <c r="CJ469" s="227"/>
      <c r="CK469" s="227"/>
      <c r="CL469" s="227"/>
      <c r="CM469" s="227"/>
      <c r="CN469" s="227"/>
      <c r="CO469" s="227"/>
      <c r="CP469" s="227"/>
      <c r="CQ469" s="227"/>
      <c r="CR469" s="227"/>
      <c r="CS469" s="227"/>
      <c r="CT469" s="227"/>
      <c r="CU469" s="227"/>
      <c r="CV469" s="227"/>
      <c r="CW469" s="227"/>
      <c r="CX469" s="227"/>
      <c r="CY469" s="227"/>
      <c r="CZ469" s="227"/>
      <c r="DA469" s="227"/>
      <c r="DB469" s="227"/>
      <c r="DC469" s="227"/>
      <c r="DD469" s="227"/>
      <c r="DE469" s="227"/>
      <c r="DF469" s="227"/>
      <c r="DG469" s="227"/>
      <c r="DH469" s="227"/>
      <c r="DI469" s="227"/>
      <c r="DJ469" s="227"/>
      <c r="DK469" s="227"/>
      <c r="DL469" s="227"/>
      <c r="DM469" s="227"/>
      <c r="DN469" s="227"/>
      <c r="DO469" s="227"/>
      <c r="DP469" s="227"/>
      <c r="DQ469" s="227"/>
      <c r="DR469" s="227"/>
      <c r="DS469" s="227"/>
      <c r="DT469" s="227"/>
      <c r="DU469" s="227"/>
      <c r="DV469" s="227"/>
      <c r="DW469" s="227"/>
      <c r="DX469" s="227"/>
      <c r="DY469" s="227"/>
      <c r="DZ469" s="227"/>
      <c r="EA469" s="227"/>
      <c r="EB469" s="227"/>
      <c r="EC469" s="227"/>
      <c r="ED469" s="227"/>
      <c r="EE469" s="227"/>
      <c r="EF469" s="227"/>
      <c r="EG469" s="227"/>
      <c r="EH469" s="227"/>
      <c r="EI469" s="227"/>
      <c r="EJ469" s="227"/>
      <c r="EK469" s="227"/>
      <c r="EL469" s="227"/>
      <c r="EM469" s="227"/>
      <c r="EN469" s="227"/>
      <c r="EO469" s="227"/>
      <c r="EP469" s="227"/>
      <c r="EQ469" s="227"/>
      <c r="ER469" s="227"/>
      <c r="ES469" s="227"/>
      <c r="ET469" s="227"/>
      <c r="EU469" s="227"/>
      <c r="EV469" s="227"/>
      <c r="EW469" s="227"/>
      <c r="EX469" s="227"/>
      <c r="EY469" s="227"/>
      <c r="EZ469" s="227"/>
      <c r="FA469" s="227"/>
      <c r="FB469" s="227"/>
      <c r="FC469" s="227"/>
      <c r="FD469" s="227"/>
      <c r="FE469" s="227"/>
      <c r="FF469" s="227"/>
      <c r="FG469" s="227"/>
      <c r="FH469" s="227"/>
      <c r="FI469" s="227"/>
      <c r="FJ469" s="227"/>
      <c r="FK469" s="227"/>
      <c r="FL469" s="227"/>
      <c r="FM469" s="227"/>
      <c r="FN469" s="227"/>
      <c r="FO469" s="227"/>
      <c r="FP469" s="227"/>
      <c r="FQ469" s="227"/>
      <c r="FR469" s="227"/>
      <c r="FS469" s="227"/>
      <c r="FT469" s="227"/>
      <c r="FU469" s="227"/>
      <c r="FV469" s="227"/>
      <c r="FW469" s="227"/>
      <c r="FX469" s="227"/>
      <c r="FY469" s="227"/>
      <c r="FZ469" s="227"/>
      <c r="GA469" s="227"/>
      <c r="GB469" s="227"/>
      <c r="GC469" s="227"/>
      <c r="GD469" s="227"/>
      <c r="GE469" s="227"/>
      <c r="GF469" s="227"/>
      <c r="GG469" s="227"/>
      <c r="GH469" s="227"/>
      <c r="GI469" s="227"/>
      <c r="GJ469" s="227"/>
      <c r="GK469" s="227"/>
      <c r="GL469" s="227"/>
      <c r="GM469" s="227"/>
      <c r="GN469" s="227"/>
      <c r="GO469" s="227"/>
      <c r="GP469" s="227"/>
      <c r="GQ469" s="227"/>
      <c r="GR469" s="227"/>
      <c r="GS469" s="227"/>
      <c r="GT469" s="227"/>
      <c r="GU469" s="227"/>
      <c r="GV469" s="227"/>
      <c r="GW469" s="227"/>
      <c r="GX469" s="227"/>
      <c r="GY469" s="227"/>
      <c r="GZ469" s="227"/>
      <c r="HA469" s="227"/>
      <c r="HB469" s="227"/>
      <c r="HC469" s="227"/>
      <c r="HD469" s="227"/>
      <c r="HE469" s="227"/>
      <c r="HF469" s="227"/>
      <c r="HG469" s="227"/>
      <c r="HH469" s="227"/>
      <c r="HI469" s="227"/>
      <c r="HJ469" s="227"/>
      <c r="HK469" s="227"/>
      <c r="HL469" s="227"/>
      <c r="HM469" s="227"/>
      <c r="HN469" s="227"/>
      <c r="HO469" s="227"/>
      <c r="HP469" s="227"/>
      <c r="HQ469" s="227"/>
      <c r="HR469" s="227"/>
      <c r="HS469" s="227"/>
      <c r="HT469" s="227"/>
      <c r="HU469" s="227"/>
      <c r="HV469" s="227"/>
      <c r="HW469" s="227"/>
      <c r="HX469" s="227"/>
      <c r="HY469" s="227"/>
      <c r="HZ469" s="227"/>
      <c r="IA469" s="227"/>
      <c r="IB469" s="227"/>
      <c r="IC469" s="227"/>
      <c r="ID469" s="227"/>
      <c r="IE469" s="227"/>
      <c r="IF469" s="227"/>
      <c r="IG469" s="227"/>
      <c r="IH469" s="227"/>
      <c r="II469" s="227"/>
      <c r="IJ469" s="227"/>
      <c r="IK469" s="227"/>
      <c r="IL469" s="227"/>
      <c r="IM469" s="227"/>
      <c r="IN469" s="227"/>
      <c r="IO469" s="227"/>
      <c r="IP469" s="227"/>
      <c r="IQ469" s="227"/>
      <c r="IR469" s="227"/>
      <c r="IS469" s="227"/>
      <c r="IT469" s="227"/>
      <c r="IU469" s="227"/>
      <c r="IV469" s="227"/>
      <c r="IW469" s="227"/>
      <c r="IX469" s="227"/>
      <c r="IY469" s="227"/>
      <c r="IZ469" s="227"/>
      <c r="JA469" s="227"/>
      <c r="JB469" s="227"/>
      <c r="JC469" s="227"/>
      <c r="JD469" s="227"/>
      <c r="JE469" s="227"/>
      <c r="JF469" s="227"/>
      <c r="JG469" s="227"/>
      <c r="JH469" s="227"/>
      <c r="JI469" s="227"/>
      <c r="JJ469" s="227"/>
      <c r="JK469" s="227"/>
      <c r="JL469" s="227"/>
      <c r="JM469" s="227"/>
      <c r="JN469" s="227"/>
      <c r="JO469" s="227"/>
      <c r="JP469" s="227"/>
      <c r="JQ469" s="227"/>
      <c r="JR469" s="227"/>
      <c r="JS469" s="227"/>
      <c r="JT469" s="227"/>
      <c r="JU469" s="227"/>
      <c r="JV469" s="227"/>
      <c r="JW469" s="227"/>
      <c r="JX469" s="227"/>
      <c r="JY469" s="227"/>
      <c r="JZ469" s="227"/>
      <c r="KA469" s="227"/>
      <c r="KB469" s="227"/>
      <c r="KC469" s="227"/>
      <c r="KD469" s="227"/>
      <c r="KE469" s="227"/>
      <c r="KF469" s="227"/>
      <c r="KG469" s="227"/>
      <c r="KH469" s="227"/>
      <c r="KI469" s="227"/>
      <c r="KJ469" s="227"/>
      <c r="KK469" s="227"/>
      <c r="KL469" s="227"/>
      <c r="KM469" s="227"/>
      <c r="KN469" s="227"/>
      <c r="KO469" s="227"/>
      <c r="KP469" s="227"/>
      <c r="KQ469" s="227"/>
      <c r="KR469" s="227"/>
      <c r="KS469" s="227"/>
      <c r="KT469" s="227"/>
      <c r="KU469" s="227"/>
      <c r="KV469" s="227"/>
      <c r="KW469" s="479"/>
    </row>
    <row r="470" spans="1:309" s="226" customFormat="1" ht="21" customHeight="1" thickBot="1">
      <c r="A470" s="109"/>
      <c r="B470" s="112">
        <v>464</v>
      </c>
      <c r="C470" s="116"/>
      <c r="D470" s="136" t="str">
        <f t="shared" si="42"/>
        <v/>
      </c>
      <c r="E470" s="138" t="str">
        <f t="shared" si="44"/>
        <v/>
      </c>
      <c r="F470" s="138" t="str">
        <f t="shared" si="45"/>
        <v/>
      </c>
      <c r="G470" s="138" t="str">
        <f t="shared" si="46"/>
        <v/>
      </c>
      <c r="H470" s="138" t="str">
        <f t="shared" si="43"/>
        <v/>
      </c>
      <c r="I470" s="228"/>
      <c r="J470" s="228"/>
      <c r="K470" s="228"/>
      <c r="L470" s="228"/>
      <c r="M470" s="228"/>
      <c r="N470" s="228"/>
      <c r="O470" s="228"/>
      <c r="P470" s="228"/>
      <c r="Q470" s="228"/>
      <c r="R470" s="228"/>
      <c r="S470" s="228"/>
      <c r="T470" s="228"/>
      <c r="U470" s="228"/>
      <c r="V470" s="228"/>
      <c r="W470" s="228"/>
      <c r="X470" s="228"/>
      <c r="Y470" s="228"/>
      <c r="Z470" s="228"/>
      <c r="AA470" s="228"/>
      <c r="AB470" s="228"/>
      <c r="AC470" s="228"/>
      <c r="AD470" s="228"/>
      <c r="AE470" s="228"/>
      <c r="AF470" s="228"/>
      <c r="AG470" s="228"/>
      <c r="AH470" s="228"/>
      <c r="AI470" s="228"/>
      <c r="AJ470" s="228"/>
      <c r="AK470" s="228"/>
      <c r="AL470" s="228"/>
      <c r="AM470" s="228"/>
      <c r="AN470" s="228"/>
      <c r="AO470" s="228"/>
      <c r="AP470" s="228"/>
      <c r="AQ470" s="228"/>
      <c r="AR470" s="228"/>
      <c r="AS470" s="228"/>
      <c r="AT470" s="228"/>
      <c r="AU470" s="228"/>
      <c r="AV470" s="228"/>
      <c r="AW470" s="228"/>
      <c r="AX470" s="228"/>
      <c r="AY470" s="228"/>
      <c r="AZ470" s="228"/>
      <c r="BA470" s="228"/>
      <c r="BB470" s="228"/>
      <c r="BC470" s="228"/>
      <c r="BD470" s="228"/>
      <c r="BE470" s="228"/>
      <c r="BF470" s="228"/>
      <c r="BG470" s="228"/>
      <c r="BH470" s="228"/>
      <c r="BI470" s="228"/>
      <c r="BJ470" s="228"/>
      <c r="BK470" s="228"/>
      <c r="BL470" s="228"/>
      <c r="BM470" s="228"/>
      <c r="BN470" s="228"/>
      <c r="BO470" s="228"/>
      <c r="BP470" s="228"/>
      <c r="BQ470" s="228"/>
      <c r="BR470" s="228"/>
      <c r="BS470" s="228"/>
      <c r="BT470" s="228"/>
      <c r="BU470" s="228"/>
      <c r="BV470" s="228"/>
      <c r="BW470" s="228"/>
      <c r="BX470" s="228"/>
      <c r="BY470" s="228"/>
      <c r="BZ470" s="228"/>
      <c r="CA470" s="228"/>
      <c r="CB470" s="228"/>
      <c r="CC470" s="228"/>
      <c r="CD470" s="228"/>
      <c r="CE470" s="228"/>
      <c r="CF470" s="228"/>
      <c r="CG470" s="228"/>
      <c r="CH470" s="228"/>
      <c r="CI470" s="228"/>
      <c r="CJ470" s="228"/>
      <c r="CK470" s="228"/>
      <c r="CL470" s="228"/>
      <c r="CM470" s="228"/>
      <c r="CN470" s="228"/>
      <c r="CO470" s="228"/>
      <c r="CP470" s="228"/>
      <c r="CQ470" s="228"/>
      <c r="CR470" s="228"/>
      <c r="CS470" s="228"/>
      <c r="CT470" s="228"/>
      <c r="CU470" s="228"/>
      <c r="CV470" s="228"/>
      <c r="CW470" s="228"/>
      <c r="CX470" s="228"/>
      <c r="CY470" s="228"/>
      <c r="CZ470" s="228"/>
      <c r="DA470" s="228"/>
      <c r="DB470" s="228"/>
      <c r="DC470" s="228"/>
      <c r="DD470" s="228"/>
      <c r="DE470" s="228"/>
      <c r="DF470" s="228"/>
      <c r="DG470" s="228"/>
      <c r="DH470" s="228"/>
      <c r="DI470" s="228"/>
      <c r="DJ470" s="228"/>
      <c r="DK470" s="228"/>
      <c r="DL470" s="228"/>
      <c r="DM470" s="228"/>
      <c r="DN470" s="228"/>
      <c r="DO470" s="228"/>
      <c r="DP470" s="228"/>
      <c r="DQ470" s="228"/>
      <c r="DR470" s="228"/>
      <c r="DS470" s="228"/>
      <c r="DT470" s="228"/>
      <c r="DU470" s="228"/>
      <c r="DV470" s="228"/>
      <c r="DW470" s="228"/>
      <c r="DX470" s="228"/>
      <c r="DY470" s="228"/>
      <c r="DZ470" s="228"/>
      <c r="EA470" s="228"/>
      <c r="EB470" s="228"/>
      <c r="EC470" s="228"/>
      <c r="ED470" s="228"/>
      <c r="EE470" s="228"/>
      <c r="EF470" s="228"/>
      <c r="EG470" s="228"/>
      <c r="EH470" s="228"/>
      <c r="EI470" s="228"/>
      <c r="EJ470" s="228"/>
      <c r="EK470" s="228"/>
      <c r="EL470" s="228"/>
      <c r="EM470" s="228"/>
      <c r="EN470" s="228"/>
      <c r="EO470" s="228"/>
      <c r="EP470" s="228"/>
      <c r="EQ470" s="228"/>
      <c r="ER470" s="228"/>
      <c r="ES470" s="228"/>
      <c r="ET470" s="228"/>
      <c r="EU470" s="228"/>
      <c r="EV470" s="228"/>
      <c r="EW470" s="228"/>
      <c r="EX470" s="228"/>
      <c r="EY470" s="228"/>
      <c r="EZ470" s="228"/>
      <c r="FA470" s="228"/>
      <c r="FB470" s="228"/>
      <c r="FC470" s="228"/>
      <c r="FD470" s="228"/>
      <c r="FE470" s="228"/>
      <c r="FF470" s="228"/>
      <c r="FG470" s="228"/>
      <c r="FH470" s="228"/>
      <c r="FI470" s="228"/>
      <c r="FJ470" s="228"/>
      <c r="FK470" s="228"/>
      <c r="FL470" s="228"/>
      <c r="FM470" s="228"/>
      <c r="FN470" s="228"/>
      <c r="FO470" s="228"/>
      <c r="FP470" s="228"/>
      <c r="FQ470" s="228"/>
      <c r="FR470" s="228"/>
      <c r="FS470" s="228"/>
      <c r="FT470" s="228"/>
      <c r="FU470" s="228"/>
      <c r="FV470" s="228"/>
      <c r="FW470" s="228"/>
      <c r="FX470" s="228"/>
      <c r="FY470" s="228"/>
      <c r="FZ470" s="228"/>
      <c r="GA470" s="228"/>
      <c r="GB470" s="228"/>
      <c r="GC470" s="228"/>
      <c r="GD470" s="228"/>
      <c r="GE470" s="228"/>
      <c r="GF470" s="228"/>
      <c r="GG470" s="228"/>
      <c r="GH470" s="228"/>
      <c r="GI470" s="228"/>
      <c r="GJ470" s="228"/>
      <c r="GK470" s="228"/>
      <c r="GL470" s="228"/>
      <c r="GM470" s="228"/>
      <c r="GN470" s="228"/>
      <c r="GO470" s="228"/>
      <c r="GP470" s="228"/>
      <c r="GQ470" s="228"/>
      <c r="GR470" s="228"/>
      <c r="GS470" s="228"/>
      <c r="GT470" s="228"/>
      <c r="GU470" s="228"/>
      <c r="GV470" s="228"/>
      <c r="GW470" s="228"/>
      <c r="GX470" s="228"/>
      <c r="GY470" s="228"/>
      <c r="GZ470" s="228"/>
      <c r="HA470" s="228"/>
      <c r="HB470" s="228"/>
      <c r="HC470" s="228"/>
      <c r="HD470" s="228"/>
      <c r="HE470" s="228"/>
      <c r="HF470" s="228"/>
      <c r="HG470" s="228"/>
      <c r="HH470" s="228"/>
      <c r="HI470" s="228"/>
      <c r="HJ470" s="228"/>
      <c r="HK470" s="228"/>
      <c r="HL470" s="228"/>
      <c r="HM470" s="228"/>
      <c r="HN470" s="228"/>
      <c r="HO470" s="228"/>
      <c r="HP470" s="228"/>
      <c r="HQ470" s="228"/>
      <c r="HR470" s="228"/>
      <c r="HS470" s="228"/>
      <c r="HT470" s="228"/>
      <c r="HU470" s="228"/>
      <c r="HV470" s="228"/>
      <c r="HW470" s="228"/>
      <c r="HX470" s="228"/>
      <c r="HY470" s="228"/>
      <c r="HZ470" s="228"/>
      <c r="IA470" s="228"/>
      <c r="IB470" s="228"/>
      <c r="IC470" s="228"/>
      <c r="ID470" s="228"/>
      <c r="IE470" s="228"/>
      <c r="IF470" s="228"/>
      <c r="IG470" s="228"/>
      <c r="IH470" s="228"/>
      <c r="II470" s="228"/>
      <c r="IJ470" s="228"/>
      <c r="IK470" s="228"/>
      <c r="IL470" s="228"/>
      <c r="IM470" s="228"/>
      <c r="IN470" s="228"/>
      <c r="IO470" s="228"/>
      <c r="IP470" s="228"/>
      <c r="IQ470" s="228"/>
      <c r="IR470" s="228"/>
      <c r="IS470" s="228"/>
      <c r="IT470" s="228"/>
      <c r="IU470" s="228"/>
      <c r="IV470" s="228"/>
      <c r="IW470" s="228"/>
      <c r="IX470" s="228"/>
      <c r="IY470" s="228"/>
      <c r="IZ470" s="228"/>
      <c r="JA470" s="228"/>
      <c r="JB470" s="228"/>
      <c r="JC470" s="228"/>
      <c r="JD470" s="228"/>
      <c r="JE470" s="228"/>
      <c r="JF470" s="228"/>
      <c r="JG470" s="228"/>
      <c r="JH470" s="228"/>
      <c r="JI470" s="228"/>
      <c r="JJ470" s="228"/>
      <c r="JK470" s="228"/>
      <c r="JL470" s="228"/>
      <c r="JM470" s="228"/>
      <c r="JN470" s="228"/>
      <c r="JO470" s="228"/>
      <c r="JP470" s="228"/>
      <c r="JQ470" s="228"/>
      <c r="JR470" s="228"/>
      <c r="JS470" s="228"/>
      <c r="JT470" s="228"/>
      <c r="JU470" s="228"/>
      <c r="JV470" s="228"/>
      <c r="JW470" s="228"/>
      <c r="JX470" s="228"/>
      <c r="JY470" s="228"/>
      <c r="JZ470" s="228"/>
      <c r="KA470" s="228"/>
      <c r="KB470" s="228"/>
      <c r="KC470" s="228"/>
      <c r="KD470" s="228"/>
      <c r="KE470" s="228"/>
      <c r="KF470" s="228"/>
      <c r="KG470" s="228"/>
      <c r="KH470" s="228"/>
      <c r="KI470" s="228"/>
      <c r="KJ470" s="228"/>
      <c r="KK470" s="228"/>
      <c r="KL470" s="228"/>
      <c r="KM470" s="228"/>
      <c r="KN470" s="228"/>
      <c r="KO470" s="228"/>
      <c r="KP470" s="228"/>
      <c r="KQ470" s="228"/>
      <c r="KR470" s="228"/>
      <c r="KS470" s="228"/>
      <c r="KT470" s="228"/>
      <c r="KU470" s="228"/>
      <c r="KV470" s="228"/>
      <c r="KW470" s="479"/>
    </row>
    <row r="471" spans="1:309" s="226" customFormat="1" ht="21" customHeight="1">
      <c r="A471" s="109"/>
      <c r="B471" s="112">
        <v>465</v>
      </c>
      <c r="C471" s="53"/>
      <c r="D471" s="132" t="str">
        <f t="shared" si="42"/>
        <v/>
      </c>
      <c r="E471" s="132" t="str">
        <f t="shared" si="44"/>
        <v/>
      </c>
      <c r="F471" s="132" t="str">
        <f t="shared" si="45"/>
        <v/>
      </c>
      <c r="G471" s="132" t="str">
        <f t="shared" si="46"/>
        <v/>
      </c>
      <c r="H471" s="213" t="str">
        <f t="shared" si="43"/>
        <v/>
      </c>
      <c r="I471" s="227"/>
      <c r="J471" s="227"/>
      <c r="K471" s="227"/>
      <c r="L471" s="227"/>
      <c r="M471" s="227"/>
      <c r="N471" s="227"/>
      <c r="O471" s="227"/>
      <c r="P471" s="227"/>
      <c r="Q471" s="227"/>
      <c r="R471" s="227"/>
      <c r="S471" s="227"/>
      <c r="T471" s="227"/>
      <c r="U471" s="227"/>
      <c r="V471" s="227"/>
      <c r="W471" s="227"/>
      <c r="X471" s="227"/>
      <c r="Y471" s="227"/>
      <c r="Z471" s="227"/>
      <c r="AA471" s="227"/>
      <c r="AB471" s="227"/>
      <c r="AC471" s="227"/>
      <c r="AD471" s="227"/>
      <c r="AE471" s="227"/>
      <c r="AF471" s="227"/>
      <c r="AG471" s="227"/>
      <c r="AH471" s="227"/>
      <c r="AI471" s="227"/>
      <c r="AJ471" s="227"/>
      <c r="AK471" s="227"/>
      <c r="AL471" s="227"/>
      <c r="AM471" s="227"/>
      <c r="AN471" s="227"/>
      <c r="AO471" s="227"/>
      <c r="AP471" s="227"/>
      <c r="AQ471" s="227"/>
      <c r="AR471" s="227"/>
      <c r="AS471" s="227"/>
      <c r="AT471" s="227"/>
      <c r="AU471" s="227"/>
      <c r="AV471" s="227"/>
      <c r="AW471" s="227"/>
      <c r="AX471" s="227"/>
      <c r="AY471" s="227"/>
      <c r="AZ471" s="227"/>
      <c r="BA471" s="227"/>
      <c r="BB471" s="227"/>
      <c r="BC471" s="227"/>
      <c r="BD471" s="227"/>
      <c r="BE471" s="227"/>
      <c r="BF471" s="227"/>
      <c r="BG471" s="227"/>
      <c r="BH471" s="227"/>
      <c r="BI471" s="227"/>
      <c r="BJ471" s="227"/>
      <c r="BK471" s="227"/>
      <c r="BL471" s="227"/>
      <c r="BM471" s="227"/>
      <c r="BN471" s="227"/>
      <c r="BO471" s="227"/>
      <c r="BP471" s="227"/>
      <c r="BQ471" s="227"/>
      <c r="BR471" s="227"/>
      <c r="BS471" s="227"/>
      <c r="BT471" s="227"/>
      <c r="BU471" s="227"/>
      <c r="BV471" s="227"/>
      <c r="BW471" s="227"/>
      <c r="BX471" s="227"/>
      <c r="BY471" s="227"/>
      <c r="BZ471" s="227"/>
      <c r="CA471" s="227"/>
      <c r="CB471" s="227"/>
      <c r="CC471" s="227"/>
      <c r="CD471" s="227"/>
      <c r="CE471" s="227"/>
      <c r="CF471" s="227"/>
      <c r="CG471" s="227"/>
      <c r="CH471" s="227"/>
      <c r="CI471" s="227"/>
      <c r="CJ471" s="227"/>
      <c r="CK471" s="227"/>
      <c r="CL471" s="227"/>
      <c r="CM471" s="227"/>
      <c r="CN471" s="227"/>
      <c r="CO471" s="227"/>
      <c r="CP471" s="227"/>
      <c r="CQ471" s="227"/>
      <c r="CR471" s="227"/>
      <c r="CS471" s="227"/>
      <c r="CT471" s="227"/>
      <c r="CU471" s="227"/>
      <c r="CV471" s="227"/>
      <c r="CW471" s="227"/>
      <c r="CX471" s="227"/>
      <c r="CY471" s="227"/>
      <c r="CZ471" s="227"/>
      <c r="DA471" s="227"/>
      <c r="DB471" s="227"/>
      <c r="DC471" s="227"/>
      <c r="DD471" s="227"/>
      <c r="DE471" s="227"/>
      <c r="DF471" s="227"/>
      <c r="DG471" s="227"/>
      <c r="DH471" s="227"/>
      <c r="DI471" s="227"/>
      <c r="DJ471" s="227"/>
      <c r="DK471" s="227"/>
      <c r="DL471" s="227"/>
      <c r="DM471" s="227"/>
      <c r="DN471" s="227"/>
      <c r="DO471" s="227"/>
      <c r="DP471" s="227"/>
      <c r="DQ471" s="227"/>
      <c r="DR471" s="227"/>
      <c r="DS471" s="227"/>
      <c r="DT471" s="227"/>
      <c r="DU471" s="227"/>
      <c r="DV471" s="227"/>
      <c r="DW471" s="227"/>
      <c r="DX471" s="227"/>
      <c r="DY471" s="227"/>
      <c r="DZ471" s="227"/>
      <c r="EA471" s="227"/>
      <c r="EB471" s="227"/>
      <c r="EC471" s="227"/>
      <c r="ED471" s="227"/>
      <c r="EE471" s="227"/>
      <c r="EF471" s="227"/>
      <c r="EG471" s="227"/>
      <c r="EH471" s="227"/>
      <c r="EI471" s="227"/>
      <c r="EJ471" s="227"/>
      <c r="EK471" s="227"/>
      <c r="EL471" s="227"/>
      <c r="EM471" s="227"/>
      <c r="EN471" s="227"/>
      <c r="EO471" s="227"/>
      <c r="EP471" s="227"/>
      <c r="EQ471" s="227"/>
      <c r="ER471" s="227"/>
      <c r="ES471" s="227"/>
      <c r="ET471" s="227"/>
      <c r="EU471" s="227"/>
      <c r="EV471" s="227"/>
      <c r="EW471" s="227"/>
      <c r="EX471" s="227"/>
      <c r="EY471" s="227"/>
      <c r="EZ471" s="227"/>
      <c r="FA471" s="227"/>
      <c r="FB471" s="227"/>
      <c r="FC471" s="227"/>
      <c r="FD471" s="227"/>
      <c r="FE471" s="227"/>
      <c r="FF471" s="227"/>
      <c r="FG471" s="227"/>
      <c r="FH471" s="227"/>
      <c r="FI471" s="227"/>
      <c r="FJ471" s="227"/>
      <c r="FK471" s="227"/>
      <c r="FL471" s="227"/>
      <c r="FM471" s="227"/>
      <c r="FN471" s="227"/>
      <c r="FO471" s="227"/>
      <c r="FP471" s="227"/>
      <c r="FQ471" s="227"/>
      <c r="FR471" s="227"/>
      <c r="FS471" s="227"/>
      <c r="FT471" s="227"/>
      <c r="FU471" s="227"/>
      <c r="FV471" s="227"/>
      <c r="FW471" s="227"/>
      <c r="FX471" s="227"/>
      <c r="FY471" s="227"/>
      <c r="FZ471" s="227"/>
      <c r="GA471" s="227"/>
      <c r="GB471" s="227"/>
      <c r="GC471" s="227"/>
      <c r="GD471" s="227"/>
      <c r="GE471" s="227"/>
      <c r="GF471" s="227"/>
      <c r="GG471" s="227"/>
      <c r="GH471" s="227"/>
      <c r="GI471" s="227"/>
      <c r="GJ471" s="227"/>
      <c r="GK471" s="227"/>
      <c r="GL471" s="227"/>
      <c r="GM471" s="227"/>
      <c r="GN471" s="227"/>
      <c r="GO471" s="227"/>
      <c r="GP471" s="227"/>
      <c r="GQ471" s="227"/>
      <c r="GR471" s="227"/>
      <c r="GS471" s="227"/>
      <c r="GT471" s="227"/>
      <c r="GU471" s="227"/>
      <c r="GV471" s="227"/>
      <c r="GW471" s="227"/>
      <c r="GX471" s="227"/>
      <c r="GY471" s="227"/>
      <c r="GZ471" s="227"/>
      <c r="HA471" s="227"/>
      <c r="HB471" s="227"/>
      <c r="HC471" s="227"/>
      <c r="HD471" s="227"/>
      <c r="HE471" s="227"/>
      <c r="HF471" s="227"/>
      <c r="HG471" s="227"/>
      <c r="HH471" s="227"/>
      <c r="HI471" s="227"/>
      <c r="HJ471" s="227"/>
      <c r="HK471" s="227"/>
      <c r="HL471" s="227"/>
      <c r="HM471" s="227"/>
      <c r="HN471" s="227"/>
      <c r="HO471" s="227"/>
      <c r="HP471" s="227"/>
      <c r="HQ471" s="227"/>
      <c r="HR471" s="227"/>
      <c r="HS471" s="227"/>
      <c r="HT471" s="227"/>
      <c r="HU471" s="227"/>
      <c r="HV471" s="227"/>
      <c r="HW471" s="227"/>
      <c r="HX471" s="227"/>
      <c r="HY471" s="227"/>
      <c r="HZ471" s="227"/>
      <c r="IA471" s="227"/>
      <c r="IB471" s="227"/>
      <c r="IC471" s="227"/>
      <c r="ID471" s="227"/>
      <c r="IE471" s="227"/>
      <c r="IF471" s="227"/>
      <c r="IG471" s="227"/>
      <c r="IH471" s="227"/>
      <c r="II471" s="227"/>
      <c r="IJ471" s="227"/>
      <c r="IK471" s="227"/>
      <c r="IL471" s="227"/>
      <c r="IM471" s="227"/>
      <c r="IN471" s="227"/>
      <c r="IO471" s="227"/>
      <c r="IP471" s="227"/>
      <c r="IQ471" s="227"/>
      <c r="IR471" s="227"/>
      <c r="IS471" s="227"/>
      <c r="IT471" s="227"/>
      <c r="IU471" s="227"/>
      <c r="IV471" s="227"/>
      <c r="IW471" s="227"/>
      <c r="IX471" s="227"/>
      <c r="IY471" s="227"/>
      <c r="IZ471" s="227"/>
      <c r="JA471" s="227"/>
      <c r="JB471" s="227"/>
      <c r="JC471" s="227"/>
      <c r="JD471" s="227"/>
      <c r="JE471" s="227"/>
      <c r="JF471" s="227"/>
      <c r="JG471" s="227"/>
      <c r="JH471" s="227"/>
      <c r="JI471" s="227"/>
      <c r="JJ471" s="227"/>
      <c r="JK471" s="227"/>
      <c r="JL471" s="227"/>
      <c r="JM471" s="227"/>
      <c r="JN471" s="227"/>
      <c r="JO471" s="227"/>
      <c r="JP471" s="227"/>
      <c r="JQ471" s="227"/>
      <c r="JR471" s="227"/>
      <c r="JS471" s="227"/>
      <c r="JT471" s="227"/>
      <c r="JU471" s="227"/>
      <c r="JV471" s="227"/>
      <c r="JW471" s="227"/>
      <c r="JX471" s="227"/>
      <c r="JY471" s="227"/>
      <c r="JZ471" s="227"/>
      <c r="KA471" s="227"/>
      <c r="KB471" s="227"/>
      <c r="KC471" s="227"/>
      <c r="KD471" s="227"/>
      <c r="KE471" s="227"/>
      <c r="KF471" s="227"/>
      <c r="KG471" s="227"/>
      <c r="KH471" s="227"/>
      <c r="KI471" s="227"/>
      <c r="KJ471" s="227"/>
      <c r="KK471" s="227"/>
      <c r="KL471" s="227"/>
      <c r="KM471" s="227"/>
      <c r="KN471" s="227"/>
      <c r="KO471" s="227"/>
      <c r="KP471" s="227"/>
      <c r="KQ471" s="227"/>
      <c r="KR471" s="227"/>
      <c r="KS471" s="227"/>
      <c r="KT471" s="227"/>
      <c r="KU471" s="227"/>
      <c r="KV471" s="227"/>
      <c r="KW471" s="479"/>
    </row>
    <row r="472" spans="1:309" s="226" customFormat="1" ht="21" customHeight="1" thickBot="1">
      <c r="A472" s="109"/>
      <c r="B472" s="112">
        <v>466</v>
      </c>
      <c r="C472" s="116"/>
      <c r="D472" s="136" t="str">
        <f t="shared" si="42"/>
        <v/>
      </c>
      <c r="E472" s="138" t="str">
        <f t="shared" si="44"/>
        <v/>
      </c>
      <c r="F472" s="138" t="str">
        <f t="shared" si="45"/>
        <v/>
      </c>
      <c r="G472" s="138" t="str">
        <f t="shared" si="46"/>
        <v/>
      </c>
      <c r="H472" s="138" t="str">
        <f t="shared" si="43"/>
        <v/>
      </c>
      <c r="I472" s="228"/>
      <c r="J472" s="228"/>
      <c r="K472" s="228"/>
      <c r="L472" s="228"/>
      <c r="M472" s="228"/>
      <c r="N472" s="228"/>
      <c r="O472" s="228"/>
      <c r="P472" s="228"/>
      <c r="Q472" s="228"/>
      <c r="R472" s="228"/>
      <c r="S472" s="228"/>
      <c r="T472" s="228"/>
      <c r="U472" s="228"/>
      <c r="V472" s="228"/>
      <c r="W472" s="228"/>
      <c r="X472" s="228"/>
      <c r="Y472" s="228"/>
      <c r="Z472" s="228"/>
      <c r="AA472" s="228"/>
      <c r="AB472" s="228"/>
      <c r="AC472" s="228"/>
      <c r="AD472" s="228"/>
      <c r="AE472" s="228"/>
      <c r="AF472" s="228"/>
      <c r="AG472" s="228"/>
      <c r="AH472" s="228"/>
      <c r="AI472" s="228"/>
      <c r="AJ472" s="228"/>
      <c r="AK472" s="228"/>
      <c r="AL472" s="228"/>
      <c r="AM472" s="228"/>
      <c r="AN472" s="228"/>
      <c r="AO472" s="228"/>
      <c r="AP472" s="228"/>
      <c r="AQ472" s="228"/>
      <c r="AR472" s="228"/>
      <c r="AS472" s="228"/>
      <c r="AT472" s="228"/>
      <c r="AU472" s="228"/>
      <c r="AV472" s="228"/>
      <c r="AW472" s="228"/>
      <c r="AX472" s="228"/>
      <c r="AY472" s="228"/>
      <c r="AZ472" s="228"/>
      <c r="BA472" s="228"/>
      <c r="BB472" s="228"/>
      <c r="BC472" s="228"/>
      <c r="BD472" s="228"/>
      <c r="BE472" s="228"/>
      <c r="BF472" s="228"/>
      <c r="BG472" s="228"/>
      <c r="BH472" s="228"/>
      <c r="BI472" s="228"/>
      <c r="BJ472" s="228"/>
      <c r="BK472" s="228"/>
      <c r="BL472" s="228"/>
      <c r="BM472" s="228"/>
      <c r="BN472" s="228"/>
      <c r="BO472" s="228"/>
      <c r="BP472" s="228"/>
      <c r="BQ472" s="228"/>
      <c r="BR472" s="228"/>
      <c r="BS472" s="228"/>
      <c r="BT472" s="228"/>
      <c r="BU472" s="228"/>
      <c r="BV472" s="228"/>
      <c r="BW472" s="228"/>
      <c r="BX472" s="228"/>
      <c r="BY472" s="228"/>
      <c r="BZ472" s="228"/>
      <c r="CA472" s="228"/>
      <c r="CB472" s="228"/>
      <c r="CC472" s="228"/>
      <c r="CD472" s="228"/>
      <c r="CE472" s="228"/>
      <c r="CF472" s="228"/>
      <c r="CG472" s="228"/>
      <c r="CH472" s="228"/>
      <c r="CI472" s="228"/>
      <c r="CJ472" s="228"/>
      <c r="CK472" s="228"/>
      <c r="CL472" s="228"/>
      <c r="CM472" s="228"/>
      <c r="CN472" s="228"/>
      <c r="CO472" s="228"/>
      <c r="CP472" s="228"/>
      <c r="CQ472" s="228"/>
      <c r="CR472" s="228"/>
      <c r="CS472" s="228"/>
      <c r="CT472" s="228"/>
      <c r="CU472" s="228"/>
      <c r="CV472" s="228"/>
      <c r="CW472" s="228"/>
      <c r="CX472" s="228"/>
      <c r="CY472" s="228"/>
      <c r="CZ472" s="228"/>
      <c r="DA472" s="228"/>
      <c r="DB472" s="228"/>
      <c r="DC472" s="228"/>
      <c r="DD472" s="228"/>
      <c r="DE472" s="228"/>
      <c r="DF472" s="228"/>
      <c r="DG472" s="228"/>
      <c r="DH472" s="228"/>
      <c r="DI472" s="228"/>
      <c r="DJ472" s="228"/>
      <c r="DK472" s="228"/>
      <c r="DL472" s="228"/>
      <c r="DM472" s="228"/>
      <c r="DN472" s="228"/>
      <c r="DO472" s="228"/>
      <c r="DP472" s="228"/>
      <c r="DQ472" s="228"/>
      <c r="DR472" s="228"/>
      <c r="DS472" s="228"/>
      <c r="DT472" s="228"/>
      <c r="DU472" s="228"/>
      <c r="DV472" s="228"/>
      <c r="DW472" s="228"/>
      <c r="DX472" s="228"/>
      <c r="DY472" s="228"/>
      <c r="DZ472" s="228"/>
      <c r="EA472" s="228"/>
      <c r="EB472" s="228"/>
      <c r="EC472" s="228"/>
      <c r="ED472" s="228"/>
      <c r="EE472" s="228"/>
      <c r="EF472" s="228"/>
      <c r="EG472" s="228"/>
      <c r="EH472" s="228"/>
      <c r="EI472" s="228"/>
      <c r="EJ472" s="228"/>
      <c r="EK472" s="228"/>
      <c r="EL472" s="228"/>
      <c r="EM472" s="228"/>
      <c r="EN472" s="228"/>
      <c r="EO472" s="228"/>
      <c r="EP472" s="228"/>
      <c r="EQ472" s="228"/>
      <c r="ER472" s="228"/>
      <c r="ES472" s="228"/>
      <c r="ET472" s="228"/>
      <c r="EU472" s="228"/>
      <c r="EV472" s="228"/>
      <c r="EW472" s="228"/>
      <c r="EX472" s="228"/>
      <c r="EY472" s="228"/>
      <c r="EZ472" s="228"/>
      <c r="FA472" s="228"/>
      <c r="FB472" s="228"/>
      <c r="FC472" s="228"/>
      <c r="FD472" s="228"/>
      <c r="FE472" s="228"/>
      <c r="FF472" s="228"/>
      <c r="FG472" s="228"/>
      <c r="FH472" s="228"/>
      <c r="FI472" s="228"/>
      <c r="FJ472" s="228"/>
      <c r="FK472" s="228"/>
      <c r="FL472" s="228"/>
      <c r="FM472" s="228"/>
      <c r="FN472" s="228"/>
      <c r="FO472" s="228"/>
      <c r="FP472" s="228"/>
      <c r="FQ472" s="228"/>
      <c r="FR472" s="228"/>
      <c r="FS472" s="228"/>
      <c r="FT472" s="228"/>
      <c r="FU472" s="228"/>
      <c r="FV472" s="228"/>
      <c r="FW472" s="228"/>
      <c r="FX472" s="228"/>
      <c r="FY472" s="228"/>
      <c r="FZ472" s="228"/>
      <c r="GA472" s="228"/>
      <c r="GB472" s="228"/>
      <c r="GC472" s="228"/>
      <c r="GD472" s="228"/>
      <c r="GE472" s="228"/>
      <c r="GF472" s="228"/>
      <c r="GG472" s="228"/>
      <c r="GH472" s="228"/>
      <c r="GI472" s="228"/>
      <c r="GJ472" s="228"/>
      <c r="GK472" s="228"/>
      <c r="GL472" s="228"/>
      <c r="GM472" s="228"/>
      <c r="GN472" s="228"/>
      <c r="GO472" s="228"/>
      <c r="GP472" s="228"/>
      <c r="GQ472" s="228"/>
      <c r="GR472" s="228"/>
      <c r="GS472" s="228"/>
      <c r="GT472" s="228"/>
      <c r="GU472" s="228"/>
      <c r="GV472" s="228"/>
      <c r="GW472" s="228"/>
      <c r="GX472" s="228"/>
      <c r="GY472" s="228"/>
      <c r="GZ472" s="228"/>
      <c r="HA472" s="228"/>
      <c r="HB472" s="228"/>
      <c r="HC472" s="228"/>
      <c r="HD472" s="228"/>
      <c r="HE472" s="228"/>
      <c r="HF472" s="228"/>
      <c r="HG472" s="228"/>
      <c r="HH472" s="228"/>
      <c r="HI472" s="228"/>
      <c r="HJ472" s="228"/>
      <c r="HK472" s="228"/>
      <c r="HL472" s="228"/>
      <c r="HM472" s="228"/>
      <c r="HN472" s="228"/>
      <c r="HO472" s="228"/>
      <c r="HP472" s="228"/>
      <c r="HQ472" s="228"/>
      <c r="HR472" s="228"/>
      <c r="HS472" s="228"/>
      <c r="HT472" s="228"/>
      <c r="HU472" s="228"/>
      <c r="HV472" s="228"/>
      <c r="HW472" s="228"/>
      <c r="HX472" s="228"/>
      <c r="HY472" s="228"/>
      <c r="HZ472" s="228"/>
      <c r="IA472" s="228"/>
      <c r="IB472" s="228"/>
      <c r="IC472" s="228"/>
      <c r="ID472" s="228"/>
      <c r="IE472" s="228"/>
      <c r="IF472" s="228"/>
      <c r="IG472" s="228"/>
      <c r="IH472" s="228"/>
      <c r="II472" s="228"/>
      <c r="IJ472" s="228"/>
      <c r="IK472" s="228"/>
      <c r="IL472" s="228"/>
      <c r="IM472" s="228"/>
      <c r="IN472" s="228"/>
      <c r="IO472" s="228"/>
      <c r="IP472" s="228"/>
      <c r="IQ472" s="228"/>
      <c r="IR472" s="228"/>
      <c r="IS472" s="228"/>
      <c r="IT472" s="228"/>
      <c r="IU472" s="228"/>
      <c r="IV472" s="228"/>
      <c r="IW472" s="228"/>
      <c r="IX472" s="228"/>
      <c r="IY472" s="228"/>
      <c r="IZ472" s="228"/>
      <c r="JA472" s="228"/>
      <c r="JB472" s="228"/>
      <c r="JC472" s="228"/>
      <c r="JD472" s="228"/>
      <c r="JE472" s="228"/>
      <c r="JF472" s="228"/>
      <c r="JG472" s="228"/>
      <c r="JH472" s="228"/>
      <c r="JI472" s="228"/>
      <c r="JJ472" s="228"/>
      <c r="JK472" s="228"/>
      <c r="JL472" s="228"/>
      <c r="JM472" s="228"/>
      <c r="JN472" s="228"/>
      <c r="JO472" s="228"/>
      <c r="JP472" s="228"/>
      <c r="JQ472" s="228"/>
      <c r="JR472" s="228"/>
      <c r="JS472" s="228"/>
      <c r="JT472" s="228"/>
      <c r="JU472" s="228"/>
      <c r="JV472" s="228"/>
      <c r="JW472" s="228"/>
      <c r="JX472" s="228"/>
      <c r="JY472" s="228"/>
      <c r="JZ472" s="228"/>
      <c r="KA472" s="228"/>
      <c r="KB472" s="228"/>
      <c r="KC472" s="228"/>
      <c r="KD472" s="228"/>
      <c r="KE472" s="228"/>
      <c r="KF472" s="228"/>
      <c r="KG472" s="228"/>
      <c r="KH472" s="228"/>
      <c r="KI472" s="228"/>
      <c r="KJ472" s="228"/>
      <c r="KK472" s="228"/>
      <c r="KL472" s="228"/>
      <c r="KM472" s="228"/>
      <c r="KN472" s="228"/>
      <c r="KO472" s="228"/>
      <c r="KP472" s="228"/>
      <c r="KQ472" s="228"/>
      <c r="KR472" s="228"/>
      <c r="KS472" s="228"/>
      <c r="KT472" s="228"/>
      <c r="KU472" s="228"/>
      <c r="KV472" s="228"/>
      <c r="KW472" s="479"/>
    </row>
    <row r="473" spans="1:309" s="226" customFormat="1" ht="21" customHeight="1">
      <c r="A473" s="109"/>
      <c r="B473" s="112">
        <v>467</v>
      </c>
      <c r="C473" s="53"/>
      <c r="D473" s="132" t="str">
        <f t="shared" si="42"/>
        <v/>
      </c>
      <c r="E473" s="132" t="str">
        <f t="shared" si="44"/>
        <v/>
      </c>
      <c r="F473" s="132" t="str">
        <f t="shared" si="45"/>
        <v/>
      </c>
      <c r="G473" s="132" t="str">
        <f t="shared" si="46"/>
        <v/>
      </c>
      <c r="H473" s="213" t="str">
        <f t="shared" si="43"/>
        <v/>
      </c>
      <c r="I473" s="227"/>
      <c r="J473" s="227"/>
      <c r="K473" s="227"/>
      <c r="L473" s="227"/>
      <c r="M473" s="227"/>
      <c r="N473" s="227"/>
      <c r="O473" s="227"/>
      <c r="P473" s="227"/>
      <c r="Q473" s="227"/>
      <c r="R473" s="227"/>
      <c r="S473" s="227"/>
      <c r="T473" s="227"/>
      <c r="U473" s="227"/>
      <c r="V473" s="227"/>
      <c r="W473" s="227"/>
      <c r="X473" s="227"/>
      <c r="Y473" s="227"/>
      <c r="Z473" s="227"/>
      <c r="AA473" s="227"/>
      <c r="AB473" s="227"/>
      <c r="AC473" s="227"/>
      <c r="AD473" s="227"/>
      <c r="AE473" s="227"/>
      <c r="AF473" s="227"/>
      <c r="AG473" s="227"/>
      <c r="AH473" s="227"/>
      <c r="AI473" s="227"/>
      <c r="AJ473" s="227"/>
      <c r="AK473" s="227"/>
      <c r="AL473" s="227"/>
      <c r="AM473" s="227"/>
      <c r="AN473" s="227"/>
      <c r="AO473" s="227"/>
      <c r="AP473" s="227"/>
      <c r="AQ473" s="227"/>
      <c r="AR473" s="227"/>
      <c r="AS473" s="227"/>
      <c r="AT473" s="227"/>
      <c r="AU473" s="227"/>
      <c r="AV473" s="227"/>
      <c r="AW473" s="227"/>
      <c r="AX473" s="227"/>
      <c r="AY473" s="227"/>
      <c r="AZ473" s="227"/>
      <c r="BA473" s="227"/>
      <c r="BB473" s="227"/>
      <c r="BC473" s="227"/>
      <c r="BD473" s="227"/>
      <c r="BE473" s="227"/>
      <c r="BF473" s="227"/>
      <c r="BG473" s="227"/>
      <c r="BH473" s="227"/>
      <c r="BI473" s="227"/>
      <c r="BJ473" s="227"/>
      <c r="BK473" s="227"/>
      <c r="BL473" s="227"/>
      <c r="BM473" s="227"/>
      <c r="BN473" s="227"/>
      <c r="BO473" s="227"/>
      <c r="BP473" s="227"/>
      <c r="BQ473" s="227"/>
      <c r="BR473" s="227"/>
      <c r="BS473" s="227"/>
      <c r="BT473" s="227"/>
      <c r="BU473" s="227"/>
      <c r="BV473" s="227"/>
      <c r="BW473" s="227"/>
      <c r="BX473" s="227"/>
      <c r="BY473" s="227"/>
      <c r="BZ473" s="227"/>
      <c r="CA473" s="227"/>
      <c r="CB473" s="227"/>
      <c r="CC473" s="227"/>
      <c r="CD473" s="227"/>
      <c r="CE473" s="227"/>
      <c r="CF473" s="227"/>
      <c r="CG473" s="227"/>
      <c r="CH473" s="227"/>
      <c r="CI473" s="227"/>
      <c r="CJ473" s="227"/>
      <c r="CK473" s="227"/>
      <c r="CL473" s="227"/>
      <c r="CM473" s="227"/>
      <c r="CN473" s="227"/>
      <c r="CO473" s="227"/>
      <c r="CP473" s="227"/>
      <c r="CQ473" s="227"/>
      <c r="CR473" s="227"/>
      <c r="CS473" s="227"/>
      <c r="CT473" s="227"/>
      <c r="CU473" s="227"/>
      <c r="CV473" s="227"/>
      <c r="CW473" s="227"/>
      <c r="CX473" s="227"/>
      <c r="CY473" s="227"/>
      <c r="CZ473" s="227"/>
      <c r="DA473" s="227"/>
      <c r="DB473" s="227"/>
      <c r="DC473" s="227"/>
      <c r="DD473" s="227"/>
      <c r="DE473" s="227"/>
      <c r="DF473" s="227"/>
      <c r="DG473" s="227"/>
      <c r="DH473" s="227"/>
      <c r="DI473" s="227"/>
      <c r="DJ473" s="227"/>
      <c r="DK473" s="227"/>
      <c r="DL473" s="227"/>
      <c r="DM473" s="227"/>
      <c r="DN473" s="227"/>
      <c r="DO473" s="227"/>
      <c r="DP473" s="227"/>
      <c r="DQ473" s="227"/>
      <c r="DR473" s="227"/>
      <c r="DS473" s="227"/>
      <c r="DT473" s="227"/>
      <c r="DU473" s="227"/>
      <c r="DV473" s="227"/>
      <c r="DW473" s="227"/>
      <c r="DX473" s="227"/>
      <c r="DY473" s="227"/>
      <c r="DZ473" s="227"/>
      <c r="EA473" s="227"/>
      <c r="EB473" s="227"/>
      <c r="EC473" s="227"/>
      <c r="ED473" s="227"/>
      <c r="EE473" s="227"/>
      <c r="EF473" s="227"/>
      <c r="EG473" s="227"/>
      <c r="EH473" s="227"/>
      <c r="EI473" s="227"/>
      <c r="EJ473" s="227"/>
      <c r="EK473" s="227"/>
      <c r="EL473" s="227"/>
      <c r="EM473" s="227"/>
      <c r="EN473" s="227"/>
      <c r="EO473" s="227"/>
      <c r="EP473" s="227"/>
      <c r="EQ473" s="227"/>
      <c r="ER473" s="227"/>
      <c r="ES473" s="227"/>
      <c r="ET473" s="227"/>
      <c r="EU473" s="227"/>
      <c r="EV473" s="227"/>
      <c r="EW473" s="227"/>
      <c r="EX473" s="227"/>
      <c r="EY473" s="227"/>
      <c r="EZ473" s="227"/>
      <c r="FA473" s="227"/>
      <c r="FB473" s="227"/>
      <c r="FC473" s="227"/>
      <c r="FD473" s="227"/>
      <c r="FE473" s="227"/>
      <c r="FF473" s="227"/>
      <c r="FG473" s="227"/>
      <c r="FH473" s="227"/>
      <c r="FI473" s="227"/>
      <c r="FJ473" s="227"/>
      <c r="FK473" s="227"/>
      <c r="FL473" s="227"/>
      <c r="FM473" s="227"/>
      <c r="FN473" s="227"/>
      <c r="FO473" s="227"/>
      <c r="FP473" s="227"/>
      <c r="FQ473" s="227"/>
      <c r="FR473" s="227"/>
      <c r="FS473" s="227"/>
      <c r="FT473" s="227"/>
      <c r="FU473" s="227"/>
      <c r="FV473" s="227"/>
      <c r="FW473" s="227"/>
      <c r="FX473" s="227"/>
      <c r="FY473" s="227"/>
      <c r="FZ473" s="227"/>
      <c r="GA473" s="227"/>
      <c r="GB473" s="227"/>
      <c r="GC473" s="227"/>
      <c r="GD473" s="227"/>
      <c r="GE473" s="227"/>
      <c r="GF473" s="227"/>
      <c r="GG473" s="227"/>
      <c r="GH473" s="227"/>
      <c r="GI473" s="227"/>
      <c r="GJ473" s="227"/>
      <c r="GK473" s="227"/>
      <c r="GL473" s="227"/>
      <c r="GM473" s="227"/>
      <c r="GN473" s="227"/>
      <c r="GO473" s="227"/>
      <c r="GP473" s="227"/>
      <c r="GQ473" s="227"/>
      <c r="GR473" s="227"/>
      <c r="GS473" s="227"/>
      <c r="GT473" s="227"/>
      <c r="GU473" s="227"/>
      <c r="GV473" s="227"/>
      <c r="GW473" s="227"/>
      <c r="GX473" s="227"/>
      <c r="GY473" s="227"/>
      <c r="GZ473" s="227"/>
      <c r="HA473" s="227"/>
      <c r="HB473" s="227"/>
      <c r="HC473" s="227"/>
      <c r="HD473" s="227"/>
      <c r="HE473" s="227"/>
      <c r="HF473" s="227"/>
      <c r="HG473" s="227"/>
      <c r="HH473" s="227"/>
      <c r="HI473" s="227"/>
      <c r="HJ473" s="227"/>
      <c r="HK473" s="227"/>
      <c r="HL473" s="227"/>
      <c r="HM473" s="227"/>
      <c r="HN473" s="227"/>
      <c r="HO473" s="227"/>
      <c r="HP473" s="227"/>
      <c r="HQ473" s="227"/>
      <c r="HR473" s="227"/>
      <c r="HS473" s="227"/>
      <c r="HT473" s="227"/>
      <c r="HU473" s="227"/>
      <c r="HV473" s="227"/>
      <c r="HW473" s="227"/>
      <c r="HX473" s="227"/>
      <c r="HY473" s="227"/>
      <c r="HZ473" s="227"/>
      <c r="IA473" s="227"/>
      <c r="IB473" s="227"/>
      <c r="IC473" s="227"/>
      <c r="ID473" s="227"/>
      <c r="IE473" s="227"/>
      <c r="IF473" s="227"/>
      <c r="IG473" s="227"/>
      <c r="IH473" s="227"/>
      <c r="II473" s="227"/>
      <c r="IJ473" s="227"/>
      <c r="IK473" s="227"/>
      <c r="IL473" s="227"/>
      <c r="IM473" s="227"/>
      <c r="IN473" s="227"/>
      <c r="IO473" s="227"/>
      <c r="IP473" s="227"/>
      <c r="IQ473" s="227"/>
      <c r="IR473" s="227"/>
      <c r="IS473" s="227"/>
      <c r="IT473" s="227"/>
      <c r="IU473" s="227"/>
      <c r="IV473" s="227"/>
      <c r="IW473" s="227"/>
      <c r="IX473" s="227"/>
      <c r="IY473" s="227"/>
      <c r="IZ473" s="227"/>
      <c r="JA473" s="227"/>
      <c r="JB473" s="227"/>
      <c r="JC473" s="227"/>
      <c r="JD473" s="227"/>
      <c r="JE473" s="227"/>
      <c r="JF473" s="227"/>
      <c r="JG473" s="227"/>
      <c r="JH473" s="227"/>
      <c r="JI473" s="227"/>
      <c r="JJ473" s="227"/>
      <c r="JK473" s="227"/>
      <c r="JL473" s="227"/>
      <c r="JM473" s="227"/>
      <c r="JN473" s="227"/>
      <c r="JO473" s="227"/>
      <c r="JP473" s="227"/>
      <c r="JQ473" s="227"/>
      <c r="JR473" s="227"/>
      <c r="JS473" s="227"/>
      <c r="JT473" s="227"/>
      <c r="JU473" s="227"/>
      <c r="JV473" s="227"/>
      <c r="JW473" s="227"/>
      <c r="JX473" s="227"/>
      <c r="JY473" s="227"/>
      <c r="JZ473" s="227"/>
      <c r="KA473" s="227"/>
      <c r="KB473" s="227"/>
      <c r="KC473" s="227"/>
      <c r="KD473" s="227"/>
      <c r="KE473" s="227"/>
      <c r="KF473" s="227"/>
      <c r="KG473" s="227"/>
      <c r="KH473" s="227"/>
      <c r="KI473" s="227"/>
      <c r="KJ473" s="227"/>
      <c r="KK473" s="227"/>
      <c r="KL473" s="227"/>
      <c r="KM473" s="227"/>
      <c r="KN473" s="227"/>
      <c r="KO473" s="227"/>
      <c r="KP473" s="227"/>
      <c r="KQ473" s="227"/>
      <c r="KR473" s="227"/>
      <c r="KS473" s="227"/>
      <c r="KT473" s="227"/>
      <c r="KU473" s="227"/>
      <c r="KV473" s="227"/>
      <c r="KW473" s="479"/>
    </row>
    <row r="474" spans="1:309" s="226" customFormat="1" ht="21" customHeight="1" thickBot="1">
      <c r="A474" s="109"/>
      <c r="B474" s="112">
        <v>468</v>
      </c>
      <c r="C474" s="116"/>
      <c r="D474" s="136" t="str">
        <f t="shared" si="42"/>
        <v/>
      </c>
      <c r="E474" s="138" t="str">
        <f t="shared" si="44"/>
        <v/>
      </c>
      <c r="F474" s="138" t="str">
        <f t="shared" si="45"/>
        <v/>
      </c>
      <c r="G474" s="138" t="str">
        <f t="shared" si="46"/>
        <v/>
      </c>
      <c r="H474" s="138" t="str">
        <f t="shared" si="43"/>
        <v/>
      </c>
      <c r="I474" s="228"/>
      <c r="J474" s="228"/>
      <c r="K474" s="228"/>
      <c r="L474" s="228"/>
      <c r="M474" s="228"/>
      <c r="N474" s="228"/>
      <c r="O474" s="228"/>
      <c r="P474" s="228"/>
      <c r="Q474" s="228"/>
      <c r="R474" s="228"/>
      <c r="S474" s="228"/>
      <c r="T474" s="228"/>
      <c r="U474" s="228"/>
      <c r="V474" s="228"/>
      <c r="W474" s="228"/>
      <c r="X474" s="228"/>
      <c r="Y474" s="228"/>
      <c r="Z474" s="228"/>
      <c r="AA474" s="228"/>
      <c r="AB474" s="228"/>
      <c r="AC474" s="228"/>
      <c r="AD474" s="228"/>
      <c r="AE474" s="228"/>
      <c r="AF474" s="228"/>
      <c r="AG474" s="228"/>
      <c r="AH474" s="228"/>
      <c r="AI474" s="228"/>
      <c r="AJ474" s="228"/>
      <c r="AK474" s="228"/>
      <c r="AL474" s="228"/>
      <c r="AM474" s="228"/>
      <c r="AN474" s="228"/>
      <c r="AO474" s="228"/>
      <c r="AP474" s="228"/>
      <c r="AQ474" s="228"/>
      <c r="AR474" s="228"/>
      <c r="AS474" s="228"/>
      <c r="AT474" s="228"/>
      <c r="AU474" s="228"/>
      <c r="AV474" s="228"/>
      <c r="AW474" s="228"/>
      <c r="AX474" s="228"/>
      <c r="AY474" s="228"/>
      <c r="AZ474" s="228"/>
      <c r="BA474" s="228"/>
      <c r="BB474" s="228"/>
      <c r="BC474" s="228"/>
      <c r="BD474" s="228"/>
      <c r="BE474" s="228"/>
      <c r="BF474" s="228"/>
      <c r="BG474" s="228"/>
      <c r="BH474" s="228"/>
      <c r="BI474" s="228"/>
      <c r="BJ474" s="228"/>
      <c r="BK474" s="228"/>
      <c r="BL474" s="228"/>
      <c r="BM474" s="228"/>
      <c r="BN474" s="228"/>
      <c r="BO474" s="228"/>
      <c r="BP474" s="228"/>
      <c r="BQ474" s="228"/>
      <c r="BR474" s="228"/>
      <c r="BS474" s="228"/>
      <c r="BT474" s="228"/>
      <c r="BU474" s="228"/>
      <c r="BV474" s="228"/>
      <c r="BW474" s="228"/>
      <c r="BX474" s="228"/>
      <c r="BY474" s="228"/>
      <c r="BZ474" s="228"/>
      <c r="CA474" s="228"/>
      <c r="CB474" s="228"/>
      <c r="CC474" s="228"/>
      <c r="CD474" s="228"/>
      <c r="CE474" s="228"/>
      <c r="CF474" s="228"/>
      <c r="CG474" s="228"/>
      <c r="CH474" s="228"/>
      <c r="CI474" s="228"/>
      <c r="CJ474" s="228"/>
      <c r="CK474" s="228"/>
      <c r="CL474" s="228"/>
      <c r="CM474" s="228"/>
      <c r="CN474" s="228"/>
      <c r="CO474" s="228"/>
      <c r="CP474" s="228"/>
      <c r="CQ474" s="228"/>
      <c r="CR474" s="228"/>
      <c r="CS474" s="228"/>
      <c r="CT474" s="228"/>
      <c r="CU474" s="228"/>
      <c r="CV474" s="228"/>
      <c r="CW474" s="228"/>
      <c r="CX474" s="228"/>
      <c r="CY474" s="228"/>
      <c r="CZ474" s="228"/>
      <c r="DA474" s="228"/>
      <c r="DB474" s="228"/>
      <c r="DC474" s="228"/>
      <c r="DD474" s="228"/>
      <c r="DE474" s="228"/>
      <c r="DF474" s="228"/>
      <c r="DG474" s="228"/>
      <c r="DH474" s="228"/>
      <c r="DI474" s="228"/>
      <c r="DJ474" s="228"/>
      <c r="DK474" s="228"/>
      <c r="DL474" s="228"/>
      <c r="DM474" s="228"/>
      <c r="DN474" s="228"/>
      <c r="DO474" s="228"/>
      <c r="DP474" s="228"/>
      <c r="DQ474" s="228"/>
      <c r="DR474" s="228"/>
      <c r="DS474" s="228"/>
      <c r="DT474" s="228"/>
      <c r="DU474" s="228"/>
      <c r="DV474" s="228"/>
      <c r="DW474" s="228"/>
      <c r="DX474" s="228"/>
      <c r="DY474" s="228"/>
      <c r="DZ474" s="228"/>
      <c r="EA474" s="228"/>
      <c r="EB474" s="228"/>
      <c r="EC474" s="228"/>
      <c r="ED474" s="228"/>
      <c r="EE474" s="228"/>
      <c r="EF474" s="228"/>
      <c r="EG474" s="228"/>
      <c r="EH474" s="228"/>
      <c r="EI474" s="228"/>
      <c r="EJ474" s="228"/>
      <c r="EK474" s="228"/>
      <c r="EL474" s="228"/>
      <c r="EM474" s="228"/>
      <c r="EN474" s="228"/>
      <c r="EO474" s="228"/>
      <c r="EP474" s="228"/>
      <c r="EQ474" s="228"/>
      <c r="ER474" s="228"/>
      <c r="ES474" s="228"/>
      <c r="ET474" s="228"/>
      <c r="EU474" s="228"/>
      <c r="EV474" s="228"/>
      <c r="EW474" s="228"/>
      <c r="EX474" s="228"/>
      <c r="EY474" s="228"/>
      <c r="EZ474" s="228"/>
      <c r="FA474" s="228"/>
      <c r="FB474" s="228"/>
      <c r="FC474" s="228"/>
      <c r="FD474" s="228"/>
      <c r="FE474" s="228"/>
      <c r="FF474" s="228"/>
      <c r="FG474" s="228"/>
      <c r="FH474" s="228"/>
      <c r="FI474" s="228"/>
      <c r="FJ474" s="228"/>
      <c r="FK474" s="228"/>
      <c r="FL474" s="228"/>
      <c r="FM474" s="228"/>
      <c r="FN474" s="228"/>
      <c r="FO474" s="228"/>
      <c r="FP474" s="228"/>
      <c r="FQ474" s="228"/>
      <c r="FR474" s="228"/>
      <c r="FS474" s="228"/>
      <c r="FT474" s="228"/>
      <c r="FU474" s="228"/>
      <c r="FV474" s="228"/>
      <c r="FW474" s="228"/>
      <c r="FX474" s="228"/>
      <c r="FY474" s="228"/>
      <c r="FZ474" s="228"/>
      <c r="GA474" s="228"/>
      <c r="GB474" s="228"/>
      <c r="GC474" s="228"/>
      <c r="GD474" s="228"/>
      <c r="GE474" s="228"/>
      <c r="GF474" s="228"/>
      <c r="GG474" s="228"/>
      <c r="GH474" s="228"/>
      <c r="GI474" s="228"/>
      <c r="GJ474" s="228"/>
      <c r="GK474" s="228"/>
      <c r="GL474" s="228"/>
      <c r="GM474" s="228"/>
      <c r="GN474" s="228"/>
      <c r="GO474" s="228"/>
      <c r="GP474" s="228"/>
      <c r="GQ474" s="228"/>
      <c r="GR474" s="228"/>
      <c r="GS474" s="228"/>
      <c r="GT474" s="228"/>
      <c r="GU474" s="228"/>
      <c r="GV474" s="228"/>
      <c r="GW474" s="228"/>
      <c r="GX474" s="228"/>
      <c r="GY474" s="228"/>
      <c r="GZ474" s="228"/>
      <c r="HA474" s="228"/>
      <c r="HB474" s="228"/>
      <c r="HC474" s="228"/>
      <c r="HD474" s="228"/>
      <c r="HE474" s="228"/>
      <c r="HF474" s="228"/>
      <c r="HG474" s="228"/>
      <c r="HH474" s="228"/>
      <c r="HI474" s="228"/>
      <c r="HJ474" s="228"/>
      <c r="HK474" s="228"/>
      <c r="HL474" s="228"/>
      <c r="HM474" s="228"/>
      <c r="HN474" s="228"/>
      <c r="HO474" s="228"/>
      <c r="HP474" s="228"/>
      <c r="HQ474" s="228"/>
      <c r="HR474" s="228"/>
      <c r="HS474" s="228"/>
      <c r="HT474" s="228"/>
      <c r="HU474" s="228"/>
      <c r="HV474" s="228"/>
      <c r="HW474" s="228"/>
      <c r="HX474" s="228"/>
      <c r="HY474" s="228"/>
      <c r="HZ474" s="228"/>
      <c r="IA474" s="228"/>
      <c r="IB474" s="228"/>
      <c r="IC474" s="228"/>
      <c r="ID474" s="228"/>
      <c r="IE474" s="228"/>
      <c r="IF474" s="228"/>
      <c r="IG474" s="228"/>
      <c r="IH474" s="228"/>
      <c r="II474" s="228"/>
      <c r="IJ474" s="228"/>
      <c r="IK474" s="228"/>
      <c r="IL474" s="228"/>
      <c r="IM474" s="228"/>
      <c r="IN474" s="228"/>
      <c r="IO474" s="228"/>
      <c r="IP474" s="228"/>
      <c r="IQ474" s="228"/>
      <c r="IR474" s="228"/>
      <c r="IS474" s="228"/>
      <c r="IT474" s="228"/>
      <c r="IU474" s="228"/>
      <c r="IV474" s="228"/>
      <c r="IW474" s="228"/>
      <c r="IX474" s="228"/>
      <c r="IY474" s="228"/>
      <c r="IZ474" s="228"/>
      <c r="JA474" s="228"/>
      <c r="JB474" s="228"/>
      <c r="JC474" s="228"/>
      <c r="JD474" s="228"/>
      <c r="JE474" s="228"/>
      <c r="JF474" s="228"/>
      <c r="JG474" s="228"/>
      <c r="JH474" s="228"/>
      <c r="JI474" s="228"/>
      <c r="JJ474" s="228"/>
      <c r="JK474" s="228"/>
      <c r="JL474" s="228"/>
      <c r="JM474" s="228"/>
      <c r="JN474" s="228"/>
      <c r="JO474" s="228"/>
      <c r="JP474" s="228"/>
      <c r="JQ474" s="228"/>
      <c r="JR474" s="228"/>
      <c r="JS474" s="228"/>
      <c r="JT474" s="228"/>
      <c r="JU474" s="228"/>
      <c r="JV474" s="228"/>
      <c r="JW474" s="228"/>
      <c r="JX474" s="228"/>
      <c r="JY474" s="228"/>
      <c r="JZ474" s="228"/>
      <c r="KA474" s="228"/>
      <c r="KB474" s="228"/>
      <c r="KC474" s="228"/>
      <c r="KD474" s="228"/>
      <c r="KE474" s="228"/>
      <c r="KF474" s="228"/>
      <c r="KG474" s="228"/>
      <c r="KH474" s="228"/>
      <c r="KI474" s="228"/>
      <c r="KJ474" s="228"/>
      <c r="KK474" s="228"/>
      <c r="KL474" s="228"/>
      <c r="KM474" s="228"/>
      <c r="KN474" s="228"/>
      <c r="KO474" s="228"/>
      <c r="KP474" s="228"/>
      <c r="KQ474" s="228"/>
      <c r="KR474" s="228"/>
      <c r="KS474" s="228"/>
      <c r="KT474" s="228"/>
      <c r="KU474" s="228"/>
      <c r="KV474" s="228"/>
      <c r="KW474" s="479"/>
    </row>
    <row r="475" spans="1:309" s="226" customFormat="1" ht="21" customHeight="1">
      <c r="A475" s="109"/>
      <c r="B475" s="112">
        <v>469</v>
      </c>
      <c r="C475" s="53"/>
      <c r="D475" s="132" t="str">
        <f t="shared" si="42"/>
        <v/>
      </c>
      <c r="E475" s="132" t="str">
        <f t="shared" si="44"/>
        <v/>
      </c>
      <c r="F475" s="132" t="str">
        <f t="shared" si="45"/>
        <v/>
      </c>
      <c r="G475" s="132" t="str">
        <f t="shared" si="46"/>
        <v/>
      </c>
      <c r="H475" s="213" t="str">
        <f t="shared" si="43"/>
        <v/>
      </c>
      <c r="I475" s="227"/>
      <c r="J475" s="227"/>
      <c r="K475" s="227"/>
      <c r="L475" s="227"/>
      <c r="M475" s="227"/>
      <c r="N475" s="227"/>
      <c r="O475" s="227"/>
      <c r="P475" s="227"/>
      <c r="Q475" s="227"/>
      <c r="R475" s="227"/>
      <c r="S475" s="227"/>
      <c r="T475" s="227"/>
      <c r="U475" s="227"/>
      <c r="V475" s="227"/>
      <c r="W475" s="227"/>
      <c r="X475" s="227"/>
      <c r="Y475" s="227"/>
      <c r="Z475" s="227"/>
      <c r="AA475" s="227"/>
      <c r="AB475" s="227"/>
      <c r="AC475" s="227"/>
      <c r="AD475" s="227"/>
      <c r="AE475" s="227"/>
      <c r="AF475" s="227"/>
      <c r="AG475" s="227"/>
      <c r="AH475" s="227"/>
      <c r="AI475" s="227"/>
      <c r="AJ475" s="227"/>
      <c r="AK475" s="227"/>
      <c r="AL475" s="227"/>
      <c r="AM475" s="227"/>
      <c r="AN475" s="227"/>
      <c r="AO475" s="227"/>
      <c r="AP475" s="227"/>
      <c r="AQ475" s="227"/>
      <c r="AR475" s="227"/>
      <c r="AS475" s="227"/>
      <c r="AT475" s="227"/>
      <c r="AU475" s="227"/>
      <c r="AV475" s="227"/>
      <c r="AW475" s="227"/>
      <c r="AX475" s="227"/>
      <c r="AY475" s="227"/>
      <c r="AZ475" s="227"/>
      <c r="BA475" s="227"/>
      <c r="BB475" s="227"/>
      <c r="BC475" s="227"/>
      <c r="BD475" s="227"/>
      <c r="BE475" s="227"/>
      <c r="BF475" s="227"/>
      <c r="BG475" s="227"/>
      <c r="BH475" s="227"/>
      <c r="BI475" s="227"/>
      <c r="BJ475" s="227"/>
      <c r="BK475" s="227"/>
      <c r="BL475" s="227"/>
      <c r="BM475" s="227"/>
      <c r="BN475" s="227"/>
      <c r="BO475" s="227"/>
      <c r="BP475" s="227"/>
      <c r="BQ475" s="227"/>
      <c r="BR475" s="227"/>
      <c r="BS475" s="227"/>
      <c r="BT475" s="227"/>
      <c r="BU475" s="227"/>
      <c r="BV475" s="227"/>
      <c r="BW475" s="227"/>
      <c r="BX475" s="227"/>
      <c r="BY475" s="227"/>
      <c r="BZ475" s="227"/>
      <c r="CA475" s="227"/>
      <c r="CB475" s="227"/>
      <c r="CC475" s="227"/>
      <c r="CD475" s="227"/>
      <c r="CE475" s="227"/>
      <c r="CF475" s="227"/>
      <c r="CG475" s="227"/>
      <c r="CH475" s="227"/>
      <c r="CI475" s="227"/>
      <c r="CJ475" s="227"/>
      <c r="CK475" s="227"/>
      <c r="CL475" s="227"/>
      <c r="CM475" s="227"/>
      <c r="CN475" s="227"/>
      <c r="CO475" s="227"/>
      <c r="CP475" s="227"/>
      <c r="CQ475" s="227"/>
      <c r="CR475" s="227"/>
      <c r="CS475" s="227"/>
      <c r="CT475" s="227"/>
      <c r="CU475" s="227"/>
      <c r="CV475" s="227"/>
      <c r="CW475" s="227"/>
      <c r="CX475" s="227"/>
      <c r="CY475" s="227"/>
      <c r="CZ475" s="227"/>
      <c r="DA475" s="227"/>
      <c r="DB475" s="227"/>
      <c r="DC475" s="227"/>
      <c r="DD475" s="227"/>
      <c r="DE475" s="227"/>
      <c r="DF475" s="227"/>
      <c r="DG475" s="227"/>
      <c r="DH475" s="227"/>
      <c r="DI475" s="227"/>
      <c r="DJ475" s="227"/>
      <c r="DK475" s="227"/>
      <c r="DL475" s="227"/>
      <c r="DM475" s="227"/>
      <c r="DN475" s="227"/>
      <c r="DO475" s="227"/>
      <c r="DP475" s="227"/>
      <c r="DQ475" s="227"/>
      <c r="DR475" s="227"/>
      <c r="DS475" s="227"/>
      <c r="DT475" s="227"/>
      <c r="DU475" s="227"/>
      <c r="DV475" s="227"/>
      <c r="DW475" s="227"/>
      <c r="DX475" s="227"/>
      <c r="DY475" s="227"/>
      <c r="DZ475" s="227"/>
      <c r="EA475" s="227"/>
      <c r="EB475" s="227"/>
      <c r="EC475" s="227"/>
      <c r="ED475" s="227"/>
      <c r="EE475" s="227"/>
      <c r="EF475" s="227"/>
      <c r="EG475" s="227"/>
      <c r="EH475" s="227"/>
      <c r="EI475" s="227"/>
      <c r="EJ475" s="227"/>
      <c r="EK475" s="227"/>
      <c r="EL475" s="227"/>
      <c r="EM475" s="227"/>
      <c r="EN475" s="227"/>
      <c r="EO475" s="227"/>
      <c r="EP475" s="227"/>
      <c r="EQ475" s="227"/>
      <c r="ER475" s="227"/>
      <c r="ES475" s="227"/>
      <c r="ET475" s="227"/>
      <c r="EU475" s="227"/>
      <c r="EV475" s="227"/>
      <c r="EW475" s="227"/>
      <c r="EX475" s="227"/>
      <c r="EY475" s="227"/>
      <c r="EZ475" s="227"/>
      <c r="FA475" s="227"/>
      <c r="FB475" s="227"/>
      <c r="FC475" s="227"/>
      <c r="FD475" s="227"/>
      <c r="FE475" s="227"/>
      <c r="FF475" s="227"/>
      <c r="FG475" s="227"/>
      <c r="FH475" s="227"/>
      <c r="FI475" s="227"/>
      <c r="FJ475" s="227"/>
      <c r="FK475" s="227"/>
      <c r="FL475" s="227"/>
      <c r="FM475" s="227"/>
      <c r="FN475" s="227"/>
      <c r="FO475" s="227"/>
      <c r="FP475" s="227"/>
      <c r="FQ475" s="227"/>
      <c r="FR475" s="227"/>
      <c r="FS475" s="227"/>
      <c r="FT475" s="227"/>
      <c r="FU475" s="227"/>
      <c r="FV475" s="227"/>
      <c r="FW475" s="227"/>
      <c r="FX475" s="227"/>
      <c r="FY475" s="227"/>
      <c r="FZ475" s="227"/>
      <c r="GA475" s="227"/>
      <c r="GB475" s="227"/>
      <c r="GC475" s="227"/>
      <c r="GD475" s="227"/>
      <c r="GE475" s="227"/>
      <c r="GF475" s="227"/>
      <c r="GG475" s="227"/>
      <c r="GH475" s="227"/>
      <c r="GI475" s="227"/>
      <c r="GJ475" s="227"/>
      <c r="GK475" s="227"/>
      <c r="GL475" s="227"/>
      <c r="GM475" s="227"/>
      <c r="GN475" s="227"/>
      <c r="GO475" s="227"/>
      <c r="GP475" s="227"/>
      <c r="GQ475" s="227"/>
      <c r="GR475" s="227"/>
      <c r="GS475" s="227"/>
      <c r="GT475" s="227"/>
      <c r="GU475" s="227"/>
      <c r="GV475" s="227"/>
      <c r="GW475" s="227"/>
      <c r="GX475" s="227"/>
      <c r="GY475" s="227"/>
      <c r="GZ475" s="227"/>
      <c r="HA475" s="227"/>
      <c r="HB475" s="227"/>
      <c r="HC475" s="227"/>
      <c r="HD475" s="227"/>
      <c r="HE475" s="227"/>
      <c r="HF475" s="227"/>
      <c r="HG475" s="227"/>
      <c r="HH475" s="227"/>
      <c r="HI475" s="227"/>
      <c r="HJ475" s="227"/>
      <c r="HK475" s="227"/>
      <c r="HL475" s="227"/>
      <c r="HM475" s="227"/>
      <c r="HN475" s="227"/>
      <c r="HO475" s="227"/>
      <c r="HP475" s="227"/>
      <c r="HQ475" s="227"/>
      <c r="HR475" s="227"/>
      <c r="HS475" s="227"/>
      <c r="HT475" s="227"/>
      <c r="HU475" s="227"/>
      <c r="HV475" s="227"/>
      <c r="HW475" s="227"/>
      <c r="HX475" s="227"/>
      <c r="HY475" s="227"/>
      <c r="HZ475" s="227"/>
      <c r="IA475" s="227"/>
      <c r="IB475" s="227"/>
      <c r="IC475" s="227"/>
      <c r="ID475" s="227"/>
      <c r="IE475" s="227"/>
      <c r="IF475" s="227"/>
      <c r="IG475" s="227"/>
      <c r="IH475" s="227"/>
      <c r="II475" s="227"/>
      <c r="IJ475" s="227"/>
      <c r="IK475" s="227"/>
      <c r="IL475" s="227"/>
      <c r="IM475" s="227"/>
      <c r="IN475" s="227"/>
      <c r="IO475" s="227"/>
      <c r="IP475" s="227"/>
      <c r="IQ475" s="227"/>
      <c r="IR475" s="227"/>
      <c r="IS475" s="227"/>
      <c r="IT475" s="227"/>
      <c r="IU475" s="227"/>
      <c r="IV475" s="227"/>
      <c r="IW475" s="227"/>
      <c r="IX475" s="227"/>
      <c r="IY475" s="227"/>
      <c r="IZ475" s="227"/>
      <c r="JA475" s="227"/>
      <c r="JB475" s="227"/>
      <c r="JC475" s="227"/>
      <c r="JD475" s="227"/>
      <c r="JE475" s="227"/>
      <c r="JF475" s="227"/>
      <c r="JG475" s="227"/>
      <c r="JH475" s="227"/>
      <c r="JI475" s="227"/>
      <c r="JJ475" s="227"/>
      <c r="JK475" s="227"/>
      <c r="JL475" s="227"/>
      <c r="JM475" s="227"/>
      <c r="JN475" s="227"/>
      <c r="JO475" s="227"/>
      <c r="JP475" s="227"/>
      <c r="JQ475" s="227"/>
      <c r="JR475" s="227"/>
      <c r="JS475" s="227"/>
      <c r="JT475" s="227"/>
      <c r="JU475" s="227"/>
      <c r="JV475" s="227"/>
      <c r="JW475" s="227"/>
      <c r="JX475" s="227"/>
      <c r="JY475" s="227"/>
      <c r="JZ475" s="227"/>
      <c r="KA475" s="227"/>
      <c r="KB475" s="227"/>
      <c r="KC475" s="227"/>
      <c r="KD475" s="227"/>
      <c r="KE475" s="227"/>
      <c r="KF475" s="227"/>
      <c r="KG475" s="227"/>
      <c r="KH475" s="227"/>
      <c r="KI475" s="227"/>
      <c r="KJ475" s="227"/>
      <c r="KK475" s="227"/>
      <c r="KL475" s="227"/>
      <c r="KM475" s="227"/>
      <c r="KN475" s="227"/>
      <c r="KO475" s="227"/>
      <c r="KP475" s="227"/>
      <c r="KQ475" s="227"/>
      <c r="KR475" s="227"/>
      <c r="KS475" s="227"/>
      <c r="KT475" s="227"/>
      <c r="KU475" s="227"/>
      <c r="KV475" s="227"/>
      <c r="KW475" s="479"/>
    </row>
    <row r="476" spans="1:309" s="226" customFormat="1" ht="21" customHeight="1" thickBot="1">
      <c r="A476" s="109"/>
      <c r="B476" s="112">
        <v>470</v>
      </c>
      <c r="C476" s="116"/>
      <c r="D476" s="136" t="str">
        <f t="shared" si="42"/>
        <v/>
      </c>
      <c r="E476" s="138" t="str">
        <f t="shared" si="44"/>
        <v/>
      </c>
      <c r="F476" s="138" t="str">
        <f t="shared" si="45"/>
        <v/>
      </c>
      <c r="G476" s="138" t="str">
        <f t="shared" si="46"/>
        <v/>
      </c>
      <c r="H476" s="138" t="str">
        <f t="shared" si="43"/>
        <v/>
      </c>
      <c r="I476" s="228"/>
      <c r="J476" s="228"/>
      <c r="K476" s="228"/>
      <c r="L476" s="228"/>
      <c r="M476" s="228"/>
      <c r="N476" s="228"/>
      <c r="O476" s="228"/>
      <c r="P476" s="228"/>
      <c r="Q476" s="228"/>
      <c r="R476" s="228"/>
      <c r="S476" s="228"/>
      <c r="T476" s="228"/>
      <c r="U476" s="228"/>
      <c r="V476" s="228"/>
      <c r="W476" s="228"/>
      <c r="X476" s="228"/>
      <c r="Y476" s="228"/>
      <c r="Z476" s="228"/>
      <c r="AA476" s="228"/>
      <c r="AB476" s="228"/>
      <c r="AC476" s="228"/>
      <c r="AD476" s="228"/>
      <c r="AE476" s="228"/>
      <c r="AF476" s="228"/>
      <c r="AG476" s="228"/>
      <c r="AH476" s="228"/>
      <c r="AI476" s="228"/>
      <c r="AJ476" s="228"/>
      <c r="AK476" s="228"/>
      <c r="AL476" s="228"/>
      <c r="AM476" s="228"/>
      <c r="AN476" s="228"/>
      <c r="AO476" s="228"/>
      <c r="AP476" s="228"/>
      <c r="AQ476" s="228"/>
      <c r="AR476" s="228"/>
      <c r="AS476" s="228"/>
      <c r="AT476" s="228"/>
      <c r="AU476" s="228"/>
      <c r="AV476" s="228"/>
      <c r="AW476" s="228"/>
      <c r="AX476" s="228"/>
      <c r="AY476" s="228"/>
      <c r="AZ476" s="228"/>
      <c r="BA476" s="228"/>
      <c r="BB476" s="228"/>
      <c r="BC476" s="228"/>
      <c r="BD476" s="228"/>
      <c r="BE476" s="228"/>
      <c r="BF476" s="228"/>
      <c r="BG476" s="228"/>
      <c r="BH476" s="228"/>
      <c r="BI476" s="228"/>
      <c r="BJ476" s="228"/>
      <c r="BK476" s="228"/>
      <c r="BL476" s="228"/>
      <c r="BM476" s="228"/>
      <c r="BN476" s="228"/>
      <c r="BO476" s="228"/>
      <c r="BP476" s="228"/>
      <c r="BQ476" s="228"/>
      <c r="BR476" s="228"/>
      <c r="BS476" s="228"/>
      <c r="BT476" s="228"/>
      <c r="BU476" s="228"/>
      <c r="BV476" s="228"/>
      <c r="BW476" s="228"/>
      <c r="BX476" s="228"/>
      <c r="BY476" s="228"/>
      <c r="BZ476" s="228"/>
      <c r="CA476" s="228"/>
      <c r="CB476" s="228"/>
      <c r="CC476" s="228"/>
      <c r="CD476" s="228"/>
      <c r="CE476" s="228"/>
      <c r="CF476" s="228"/>
      <c r="CG476" s="228"/>
      <c r="CH476" s="228"/>
      <c r="CI476" s="228"/>
      <c r="CJ476" s="228"/>
      <c r="CK476" s="228"/>
      <c r="CL476" s="228"/>
      <c r="CM476" s="228"/>
      <c r="CN476" s="228"/>
      <c r="CO476" s="228"/>
      <c r="CP476" s="228"/>
      <c r="CQ476" s="228"/>
      <c r="CR476" s="228"/>
      <c r="CS476" s="228"/>
      <c r="CT476" s="228"/>
      <c r="CU476" s="228"/>
      <c r="CV476" s="228"/>
      <c r="CW476" s="228"/>
      <c r="CX476" s="228"/>
      <c r="CY476" s="228"/>
      <c r="CZ476" s="228"/>
      <c r="DA476" s="228"/>
      <c r="DB476" s="228"/>
      <c r="DC476" s="228"/>
      <c r="DD476" s="228"/>
      <c r="DE476" s="228"/>
      <c r="DF476" s="228"/>
      <c r="DG476" s="228"/>
      <c r="DH476" s="228"/>
      <c r="DI476" s="228"/>
      <c r="DJ476" s="228"/>
      <c r="DK476" s="228"/>
      <c r="DL476" s="228"/>
      <c r="DM476" s="228"/>
      <c r="DN476" s="228"/>
      <c r="DO476" s="228"/>
      <c r="DP476" s="228"/>
      <c r="DQ476" s="228"/>
      <c r="DR476" s="228"/>
      <c r="DS476" s="228"/>
      <c r="DT476" s="228"/>
      <c r="DU476" s="228"/>
      <c r="DV476" s="228"/>
      <c r="DW476" s="228"/>
      <c r="DX476" s="228"/>
      <c r="DY476" s="228"/>
      <c r="DZ476" s="228"/>
      <c r="EA476" s="228"/>
      <c r="EB476" s="228"/>
      <c r="EC476" s="228"/>
      <c r="ED476" s="228"/>
      <c r="EE476" s="228"/>
      <c r="EF476" s="228"/>
      <c r="EG476" s="228"/>
      <c r="EH476" s="228"/>
      <c r="EI476" s="228"/>
      <c r="EJ476" s="228"/>
      <c r="EK476" s="228"/>
      <c r="EL476" s="228"/>
      <c r="EM476" s="228"/>
      <c r="EN476" s="228"/>
      <c r="EO476" s="228"/>
      <c r="EP476" s="228"/>
      <c r="EQ476" s="228"/>
      <c r="ER476" s="228"/>
      <c r="ES476" s="228"/>
      <c r="ET476" s="228"/>
      <c r="EU476" s="228"/>
      <c r="EV476" s="228"/>
      <c r="EW476" s="228"/>
      <c r="EX476" s="228"/>
      <c r="EY476" s="228"/>
      <c r="EZ476" s="228"/>
      <c r="FA476" s="228"/>
      <c r="FB476" s="228"/>
      <c r="FC476" s="228"/>
      <c r="FD476" s="228"/>
      <c r="FE476" s="228"/>
      <c r="FF476" s="228"/>
      <c r="FG476" s="228"/>
      <c r="FH476" s="228"/>
      <c r="FI476" s="228"/>
      <c r="FJ476" s="228"/>
      <c r="FK476" s="228"/>
      <c r="FL476" s="228"/>
      <c r="FM476" s="228"/>
      <c r="FN476" s="228"/>
      <c r="FO476" s="228"/>
      <c r="FP476" s="228"/>
      <c r="FQ476" s="228"/>
      <c r="FR476" s="228"/>
      <c r="FS476" s="228"/>
      <c r="FT476" s="228"/>
      <c r="FU476" s="228"/>
      <c r="FV476" s="228"/>
      <c r="FW476" s="228"/>
      <c r="FX476" s="228"/>
      <c r="FY476" s="228"/>
      <c r="FZ476" s="228"/>
      <c r="GA476" s="228"/>
      <c r="GB476" s="228"/>
      <c r="GC476" s="228"/>
      <c r="GD476" s="228"/>
      <c r="GE476" s="228"/>
      <c r="GF476" s="228"/>
      <c r="GG476" s="228"/>
      <c r="GH476" s="228"/>
      <c r="GI476" s="228"/>
      <c r="GJ476" s="228"/>
      <c r="GK476" s="228"/>
      <c r="GL476" s="228"/>
      <c r="GM476" s="228"/>
      <c r="GN476" s="228"/>
      <c r="GO476" s="228"/>
      <c r="GP476" s="228"/>
      <c r="GQ476" s="228"/>
      <c r="GR476" s="228"/>
      <c r="GS476" s="228"/>
      <c r="GT476" s="228"/>
      <c r="GU476" s="228"/>
      <c r="GV476" s="228"/>
      <c r="GW476" s="228"/>
      <c r="GX476" s="228"/>
      <c r="GY476" s="228"/>
      <c r="GZ476" s="228"/>
      <c r="HA476" s="228"/>
      <c r="HB476" s="228"/>
      <c r="HC476" s="228"/>
      <c r="HD476" s="228"/>
      <c r="HE476" s="228"/>
      <c r="HF476" s="228"/>
      <c r="HG476" s="228"/>
      <c r="HH476" s="228"/>
      <c r="HI476" s="228"/>
      <c r="HJ476" s="228"/>
      <c r="HK476" s="228"/>
      <c r="HL476" s="228"/>
      <c r="HM476" s="228"/>
      <c r="HN476" s="228"/>
      <c r="HO476" s="228"/>
      <c r="HP476" s="228"/>
      <c r="HQ476" s="228"/>
      <c r="HR476" s="228"/>
      <c r="HS476" s="228"/>
      <c r="HT476" s="228"/>
      <c r="HU476" s="228"/>
      <c r="HV476" s="228"/>
      <c r="HW476" s="228"/>
      <c r="HX476" s="228"/>
      <c r="HY476" s="228"/>
      <c r="HZ476" s="228"/>
      <c r="IA476" s="228"/>
      <c r="IB476" s="228"/>
      <c r="IC476" s="228"/>
      <c r="ID476" s="228"/>
      <c r="IE476" s="228"/>
      <c r="IF476" s="228"/>
      <c r="IG476" s="228"/>
      <c r="IH476" s="228"/>
      <c r="II476" s="228"/>
      <c r="IJ476" s="228"/>
      <c r="IK476" s="228"/>
      <c r="IL476" s="228"/>
      <c r="IM476" s="228"/>
      <c r="IN476" s="228"/>
      <c r="IO476" s="228"/>
      <c r="IP476" s="228"/>
      <c r="IQ476" s="228"/>
      <c r="IR476" s="228"/>
      <c r="IS476" s="228"/>
      <c r="IT476" s="228"/>
      <c r="IU476" s="228"/>
      <c r="IV476" s="228"/>
      <c r="IW476" s="228"/>
      <c r="IX476" s="228"/>
      <c r="IY476" s="228"/>
      <c r="IZ476" s="228"/>
      <c r="JA476" s="228"/>
      <c r="JB476" s="228"/>
      <c r="JC476" s="228"/>
      <c r="JD476" s="228"/>
      <c r="JE476" s="228"/>
      <c r="JF476" s="228"/>
      <c r="JG476" s="228"/>
      <c r="JH476" s="228"/>
      <c r="JI476" s="228"/>
      <c r="JJ476" s="228"/>
      <c r="JK476" s="228"/>
      <c r="JL476" s="228"/>
      <c r="JM476" s="228"/>
      <c r="JN476" s="228"/>
      <c r="JO476" s="228"/>
      <c r="JP476" s="228"/>
      <c r="JQ476" s="228"/>
      <c r="JR476" s="228"/>
      <c r="JS476" s="228"/>
      <c r="JT476" s="228"/>
      <c r="JU476" s="228"/>
      <c r="JV476" s="228"/>
      <c r="JW476" s="228"/>
      <c r="JX476" s="228"/>
      <c r="JY476" s="228"/>
      <c r="JZ476" s="228"/>
      <c r="KA476" s="228"/>
      <c r="KB476" s="228"/>
      <c r="KC476" s="228"/>
      <c r="KD476" s="228"/>
      <c r="KE476" s="228"/>
      <c r="KF476" s="228"/>
      <c r="KG476" s="228"/>
      <c r="KH476" s="228"/>
      <c r="KI476" s="228"/>
      <c r="KJ476" s="228"/>
      <c r="KK476" s="228"/>
      <c r="KL476" s="228"/>
      <c r="KM476" s="228"/>
      <c r="KN476" s="228"/>
      <c r="KO476" s="228"/>
      <c r="KP476" s="228"/>
      <c r="KQ476" s="228"/>
      <c r="KR476" s="228"/>
      <c r="KS476" s="228"/>
      <c r="KT476" s="228"/>
      <c r="KU476" s="228"/>
      <c r="KV476" s="228"/>
      <c r="KW476" s="479"/>
    </row>
    <row r="477" spans="1:309" s="226" customFormat="1" ht="21" customHeight="1">
      <c r="A477" s="109"/>
      <c r="B477" s="112">
        <v>471</v>
      </c>
      <c r="C477" s="53"/>
      <c r="D477" s="132" t="str">
        <f t="shared" si="42"/>
        <v/>
      </c>
      <c r="E477" s="132" t="str">
        <f t="shared" si="44"/>
        <v/>
      </c>
      <c r="F477" s="132" t="str">
        <f t="shared" si="45"/>
        <v/>
      </c>
      <c r="G477" s="132" t="str">
        <f t="shared" si="46"/>
        <v/>
      </c>
      <c r="H477" s="213" t="str">
        <f t="shared" si="43"/>
        <v/>
      </c>
      <c r="I477" s="227"/>
      <c r="J477" s="227"/>
      <c r="K477" s="227"/>
      <c r="L477" s="227"/>
      <c r="M477" s="227"/>
      <c r="N477" s="227"/>
      <c r="O477" s="227"/>
      <c r="P477" s="227"/>
      <c r="Q477" s="227"/>
      <c r="R477" s="227"/>
      <c r="S477" s="227"/>
      <c r="T477" s="227"/>
      <c r="U477" s="227"/>
      <c r="V477" s="227"/>
      <c r="W477" s="227"/>
      <c r="X477" s="227"/>
      <c r="Y477" s="227"/>
      <c r="Z477" s="227"/>
      <c r="AA477" s="227"/>
      <c r="AB477" s="227"/>
      <c r="AC477" s="227"/>
      <c r="AD477" s="227"/>
      <c r="AE477" s="227"/>
      <c r="AF477" s="227"/>
      <c r="AG477" s="227"/>
      <c r="AH477" s="227"/>
      <c r="AI477" s="227"/>
      <c r="AJ477" s="227"/>
      <c r="AK477" s="227"/>
      <c r="AL477" s="227"/>
      <c r="AM477" s="227"/>
      <c r="AN477" s="227"/>
      <c r="AO477" s="227"/>
      <c r="AP477" s="227"/>
      <c r="AQ477" s="227"/>
      <c r="AR477" s="227"/>
      <c r="AS477" s="227"/>
      <c r="AT477" s="227"/>
      <c r="AU477" s="227"/>
      <c r="AV477" s="227"/>
      <c r="AW477" s="227"/>
      <c r="AX477" s="227"/>
      <c r="AY477" s="227"/>
      <c r="AZ477" s="227"/>
      <c r="BA477" s="227"/>
      <c r="BB477" s="227"/>
      <c r="BC477" s="227"/>
      <c r="BD477" s="227"/>
      <c r="BE477" s="227"/>
      <c r="BF477" s="227"/>
      <c r="BG477" s="227"/>
      <c r="BH477" s="227"/>
      <c r="BI477" s="227"/>
      <c r="BJ477" s="227"/>
      <c r="BK477" s="227"/>
      <c r="BL477" s="227"/>
      <c r="BM477" s="227"/>
      <c r="BN477" s="227"/>
      <c r="BO477" s="227"/>
      <c r="BP477" s="227"/>
      <c r="BQ477" s="227"/>
      <c r="BR477" s="227"/>
      <c r="BS477" s="227"/>
      <c r="BT477" s="227"/>
      <c r="BU477" s="227"/>
      <c r="BV477" s="227"/>
      <c r="BW477" s="227"/>
      <c r="BX477" s="227"/>
      <c r="BY477" s="227"/>
      <c r="BZ477" s="227"/>
      <c r="CA477" s="227"/>
      <c r="CB477" s="227"/>
      <c r="CC477" s="227"/>
      <c r="CD477" s="227"/>
      <c r="CE477" s="227"/>
      <c r="CF477" s="227"/>
      <c r="CG477" s="227"/>
      <c r="CH477" s="227"/>
      <c r="CI477" s="227"/>
      <c r="CJ477" s="227"/>
      <c r="CK477" s="227"/>
      <c r="CL477" s="227"/>
      <c r="CM477" s="227"/>
      <c r="CN477" s="227"/>
      <c r="CO477" s="227"/>
      <c r="CP477" s="227"/>
      <c r="CQ477" s="227"/>
      <c r="CR477" s="227"/>
      <c r="CS477" s="227"/>
      <c r="CT477" s="227"/>
      <c r="CU477" s="227"/>
      <c r="CV477" s="227"/>
      <c r="CW477" s="227"/>
      <c r="CX477" s="227"/>
      <c r="CY477" s="227"/>
      <c r="CZ477" s="227"/>
      <c r="DA477" s="227"/>
      <c r="DB477" s="227"/>
      <c r="DC477" s="227"/>
      <c r="DD477" s="227"/>
      <c r="DE477" s="227"/>
      <c r="DF477" s="227"/>
      <c r="DG477" s="227"/>
      <c r="DH477" s="227"/>
      <c r="DI477" s="227"/>
      <c r="DJ477" s="227"/>
      <c r="DK477" s="227"/>
      <c r="DL477" s="227"/>
      <c r="DM477" s="227"/>
      <c r="DN477" s="227"/>
      <c r="DO477" s="227"/>
      <c r="DP477" s="227"/>
      <c r="DQ477" s="227"/>
      <c r="DR477" s="227"/>
      <c r="DS477" s="227"/>
      <c r="DT477" s="227"/>
      <c r="DU477" s="227"/>
      <c r="DV477" s="227"/>
      <c r="DW477" s="227"/>
      <c r="DX477" s="227"/>
      <c r="DY477" s="227"/>
      <c r="DZ477" s="227"/>
      <c r="EA477" s="227"/>
      <c r="EB477" s="227"/>
      <c r="EC477" s="227"/>
      <c r="ED477" s="227"/>
      <c r="EE477" s="227"/>
      <c r="EF477" s="227"/>
      <c r="EG477" s="227"/>
      <c r="EH477" s="227"/>
      <c r="EI477" s="227"/>
      <c r="EJ477" s="227"/>
      <c r="EK477" s="227"/>
      <c r="EL477" s="227"/>
      <c r="EM477" s="227"/>
      <c r="EN477" s="227"/>
      <c r="EO477" s="227"/>
      <c r="EP477" s="227"/>
      <c r="EQ477" s="227"/>
      <c r="ER477" s="227"/>
      <c r="ES477" s="227"/>
      <c r="ET477" s="227"/>
      <c r="EU477" s="227"/>
      <c r="EV477" s="227"/>
      <c r="EW477" s="227"/>
      <c r="EX477" s="227"/>
      <c r="EY477" s="227"/>
      <c r="EZ477" s="227"/>
      <c r="FA477" s="227"/>
      <c r="FB477" s="227"/>
      <c r="FC477" s="227"/>
      <c r="FD477" s="227"/>
      <c r="FE477" s="227"/>
      <c r="FF477" s="227"/>
      <c r="FG477" s="227"/>
      <c r="FH477" s="227"/>
      <c r="FI477" s="227"/>
      <c r="FJ477" s="227"/>
      <c r="FK477" s="227"/>
      <c r="FL477" s="227"/>
      <c r="FM477" s="227"/>
      <c r="FN477" s="227"/>
      <c r="FO477" s="227"/>
      <c r="FP477" s="227"/>
      <c r="FQ477" s="227"/>
      <c r="FR477" s="227"/>
      <c r="FS477" s="227"/>
      <c r="FT477" s="227"/>
      <c r="FU477" s="227"/>
      <c r="FV477" s="227"/>
      <c r="FW477" s="227"/>
      <c r="FX477" s="227"/>
      <c r="FY477" s="227"/>
      <c r="FZ477" s="227"/>
      <c r="GA477" s="227"/>
      <c r="GB477" s="227"/>
      <c r="GC477" s="227"/>
      <c r="GD477" s="227"/>
      <c r="GE477" s="227"/>
      <c r="GF477" s="227"/>
      <c r="GG477" s="227"/>
      <c r="GH477" s="227"/>
      <c r="GI477" s="227"/>
      <c r="GJ477" s="227"/>
      <c r="GK477" s="227"/>
      <c r="GL477" s="227"/>
      <c r="GM477" s="227"/>
      <c r="GN477" s="227"/>
      <c r="GO477" s="227"/>
      <c r="GP477" s="227"/>
      <c r="GQ477" s="227"/>
      <c r="GR477" s="227"/>
      <c r="GS477" s="227"/>
      <c r="GT477" s="227"/>
      <c r="GU477" s="227"/>
      <c r="GV477" s="227"/>
      <c r="GW477" s="227"/>
      <c r="GX477" s="227"/>
      <c r="GY477" s="227"/>
      <c r="GZ477" s="227"/>
      <c r="HA477" s="227"/>
      <c r="HB477" s="227"/>
      <c r="HC477" s="227"/>
      <c r="HD477" s="227"/>
      <c r="HE477" s="227"/>
      <c r="HF477" s="227"/>
      <c r="HG477" s="227"/>
      <c r="HH477" s="227"/>
      <c r="HI477" s="227"/>
      <c r="HJ477" s="227"/>
      <c r="HK477" s="227"/>
      <c r="HL477" s="227"/>
      <c r="HM477" s="227"/>
      <c r="HN477" s="227"/>
      <c r="HO477" s="227"/>
      <c r="HP477" s="227"/>
      <c r="HQ477" s="227"/>
      <c r="HR477" s="227"/>
      <c r="HS477" s="227"/>
      <c r="HT477" s="227"/>
      <c r="HU477" s="227"/>
      <c r="HV477" s="227"/>
      <c r="HW477" s="227"/>
      <c r="HX477" s="227"/>
      <c r="HY477" s="227"/>
      <c r="HZ477" s="227"/>
      <c r="IA477" s="227"/>
      <c r="IB477" s="227"/>
      <c r="IC477" s="227"/>
      <c r="ID477" s="227"/>
      <c r="IE477" s="227"/>
      <c r="IF477" s="227"/>
      <c r="IG477" s="227"/>
      <c r="IH477" s="227"/>
      <c r="II477" s="227"/>
      <c r="IJ477" s="227"/>
      <c r="IK477" s="227"/>
      <c r="IL477" s="227"/>
      <c r="IM477" s="227"/>
      <c r="IN477" s="227"/>
      <c r="IO477" s="227"/>
      <c r="IP477" s="227"/>
      <c r="IQ477" s="227"/>
      <c r="IR477" s="227"/>
      <c r="IS477" s="227"/>
      <c r="IT477" s="227"/>
      <c r="IU477" s="227"/>
      <c r="IV477" s="227"/>
      <c r="IW477" s="227"/>
      <c r="IX477" s="227"/>
      <c r="IY477" s="227"/>
      <c r="IZ477" s="227"/>
      <c r="JA477" s="227"/>
      <c r="JB477" s="227"/>
      <c r="JC477" s="227"/>
      <c r="JD477" s="227"/>
      <c r="JE477" s="227"/>
      <c r="JF477" s="227"/>
      <c r="JG477" s="227"/>
      <c r="JH477" s="227"/>
      <c r="JI477" s="227"/>
      <c r="JJ477" s="227"/>
      <c r="JK477" s="227"/>
      <c r="JL477" s="227"/>
      <c r="JM477" s="227"/>
      <c r="JN477" s="227"/>
      <c r="JO477" s="227"/>
      <c r="JP477" s="227"/>
      <c r="JQ477" s="227"/>
      <c r="JR477" s="227"/>
      <c r="JS477" s="227"/>
      <c r="JT477" s="227"/>
      <c r="JU477" s="227"/>
      <c r="JV477" s="227"/>
      <c r="JW477" s="227"/>
      <c r="JX477" s="227"/>
      <c r="JY477" s="227"/>
      <c r="JZ477" s="227"/>
      <c r="KA477" s="227"/>
      <c r="KB477" s="227"/>
      <c r="KC477" s="227"/>
      <c r="KD477" s="227"/>
      <c r="KE477" s="227"/>
      <c r="KF477" s="227"/>
      <c r="KG477" s="227"/>
      <c r="KH477" s="227"/>
      <c r="KI477" s="227"/>
      <c r="KJ477" s="227"/>
      <c r="KK477" s="227"/>
      <c r="KL477" s="227"/>
      <c r="KM477" s="227"/>
      <c r="KN477" s="227"/>
      <c r="KO477" s="227"/>
      <c r="KP477" s="227"/>
      <c r="KQ477" s="227"/>
      <c r="KR477" s="227"/>
      <c r="KS477" s="227"/>
      <c r="KT477" s="227"/>
      <c r="KU477" s="227"/>
      <c r="KV477" s="227"/>
      <c r="KW477" s="479"/>
    </row>
    <row r="478" spans="1:309" s="226" customFormat="1" ht="21" customHeight="1" thickBot="1">
      <c r="A478" s="109"/>
      <c r="B478" s="112">
        <v>472</v>
      </c>
      <c r="C478" s="116"/>
      <c r="D478" s="136" t="str">
        <f t="shared" si="42"/>
        <v/>
      </c>
      <c r="E478" s="138" t="str">
        <f t="shared" si="44"/>
        <v/>
      </c>
      <c r="F478" s="138" t="str">
        <f t="shared" si="45"/>
        <v/>
      </c>
      <c r="G478" s="138" t="str">
        <f t="shared" si="46"/>
        <v/>
      </c>
      <c r="H478" s="138" t="str">
        <f t="shared" si="43"/>
        <v/>
      </c>
      <c r="I478" s="228"/>
      <c r="J478" s="228"/>
      <c r="K478" s="228"/>
      <c r="L478" s="228"/>
      <c r="M478" s="228"/>
      <c r="N478" s="228"/>
      <c r="O478" s="228"/>
      <c r="P478" s="228"/>
      <c r="Q478" s="228"/>
      <c r="R478" s="228"/>
      <c r="S478" s="228"/>
      <c r="T478" s="228"/>
      <c r="U478" s="228"/>
      <c r="V478" s="228"/>
      <c r="W478" s="228"/>
      <c r="X478" s="228"/>
      <c r="Y478" s="228"/>
      <c r="Z478" s="228"/>
      <c r="AA478" s="228"/>
      <c r="AB478" s="228"/>
      <c r="AC478" s="228"/>
      <c r="AD478" s="228"/>
      <c r="AE478" s="228"/>
      <c r="AF478" s="228"/>
      <c r="AG478" s="228"/>
      <c r="AH478" s="228"/>
      <c r="AI478" s="228"/>
      <c r="AJ478" s="228"/>
      <c r="AK478" s="228"/>
      <c r="AL478" s="228"/>
      <c r="AM478" s="228"/>
      <c r="AN478" s="228"/>
      <c r="AO478" s="228"/>
      <c r="AP478" s="228"/>
      <c r="AQ478" s="228"/>
      <c r="AR478" s="228"/>
      <c r="AS478" s="228"/>
      <c r="AT478" s="228"/>
      <c r="AU478" s="228"/>
      <c r="AV478" s="228"/>
      <c r="AW478" s="228"/>
      <c r="AX478" s="228"/>
      <c r="AY478" s="228"/>
      <c r="AZ478" s="228"/>
      <c r="BA478" s="228"/>
      <c r="BB478" s="228"/>
      <c r="BC478" s="228"/>
      <c r="BD478" s="228"/>
      <c r="BE478" s="228"/>
      <c r="BF478" s="228"/>
      <c r="BG478" s="228"/>
      <c r="BH478" s="228"/>
      <c r="BI478" s="228"/>
      <c r="BJ478" s="228"/>
      <c r="BK478" s="228"/>
      <c r="BL478" s="228"/>
      <c r="BM478" s="228"/>
      <c r="BN478" s="228"/>
      <c r="BO478" s="228"/>
      <c r="BP478" s="228"/>
      <c r="BQ478" s="228"/>
      <c r="BR478" s="228"/>
      <c r="BS478" s="228"/>
      <c r="BT478" s="228"/>
      <c r="BU478" s="228"/>
      <c r="BV478" s="228"/>
      <c r="BW478" s="228"/>
      <c r="BX478" s="228"/>
      <c r="BY478" s="228"/>
      <c r="BZ478" s="228"/>
      <c r="CA478" s="228"/>
      <c r="CB478" s="228"/>
      <c r="CC478" s="228"/>
      <c r="CD478" s="228"/>
      <c r="CE478" s="228"/>
      <c r="CF478" s="228"/>
      <c r="CG478" s="228"/>
      <c r="CH478" s="228"/>
      <c r="CI478" s="228"/>
      <c r="CJ478" s="228"/>
      <c r="CK478" s="228"/>
      <c r="CL478" s="228"/>
      <c r="CM478" s="228"/>
      <c r="CN478" s="228"/>
      <c r="CO478" s="228"/>
      <c r="CP478" s="228"/>
      <c r="CQ478" s="228"/>
      <c r="CR478" s="228"/>
      <c r="CS478" s="228"/>
      <c r="CT478" s="228"/>
      <c r="CU478" s="228"/>
      <c r="CV478" s="228"/>
      <c r="CW478" s="228"/>
      <c r="CX478" s="228"/>
      <c r="CY478" s="228"/>
      <c r="CZ478" s="228"/>
      <c r="DA478" s="228"/>
      <c r="DB478" s="228"/>
      <c r="DC478" s="228"/>
      <c r="DD478" s="228"/>
      <c r="DE478" s="228"/>
      <c r="DF478" s="228"/>
      <c r="DG478" s="228"/>
      <c r="DH478" s="228"/>
      <c r="DI478" s="228"/>
      <c r="DJ478" s="228"/>
      <c r="DK478" s="228"/>
      <c r="DL478" s="228"/>
      <c r="DM478" s="228"/>
      <c r="DN478" s="228"/>
      <c r="DO478" s="228"/>
      <c r="DP478" s="228"/>
      <c r="DQ478" s="228"/>
      <c r="DR478" s="228"/>
      <c r="DS478" s="228"/>
      <c r="DT478" s="228"/>
      <c r="DU478" s="228"/>
      <c r="DV478" s="228"/>
      <c r="DW478" s="228"/>
      <c r="DX478" s="228"/>
      <c r="DY478" s="228"/>
      <c r="DZ478" s="228"/>
      <c r="EA478" s="228"/>
      <c r="EB478" s="228"/>
      <c r="EC478" s="228"/>
      <c r="ED478" s="228"/>
      <c r="EE478" s="228"/>
      <c r="EF478" s="228"/>
      <c r="EG478" s="228"/>
      <c r="EH478" s="228"/>
      <c r="EI478" s="228"/>
      <c r="EJ478" s="228"/>
      <c r="EK478" s="228"/>
      <c r="EL478" s="228"/>
      <c r="EM478" s="228"/>
      <c r="EN478" s="228"/>
      <c r="EO478" s="228"/>
      <c r="EP478" s="228"/>
      <c r="EQ478" s="228"/>
      <c r="ER478" s="228"/>
      <c r="ES478" s="228"/>
      <c r="ET478" s="228"/>
      <c r="EU478" s="228"/>
      <c r="EV478" s="228"/>
      <c r="EW478" s="228"/>
      <c r="EX478" s="228"/>
      <c r="EY478" s="228"/>
      <c r="EZ478" s="228"/>
      <c r="FA478" s="228"/>
      <c r="FB478" s="228"/>
      <c r="FC478" s="228"/>
      <c r="FD478" s="228"/>
      <c r="FE478" s="228"/>
      <c r="FF478" s="228"/>
      <c r="FG478" s="228"/>
      <c r="FH478" s="228"/>
      <c r="FI478" s="228"/>
      <c r="FJ478" s="228"/>
      <c r="FK478" s="228"/>
      <c r="FL478" s="228"/>
      <c r="FM478" s="228"/>
      <c r="FN478" s="228"/>
      <c r="FO478" s="228"/>
      <c r="FP478" s="228"/>
      <c r="FQ478" s="228"/>
      <c r="FR478" s="228"/>
      <c r="FS478" s="228"/>
      <c r="FT478" s="228"/>
      <c r="FU478" s="228"/>
      <c r="FV478" s="228"/>
      <c r="FW478" s="228"/>
      <c r="FX478" s="228"/>
      <c r="FY478" s="228"/>
      <c r="FZ478" s="228"/>
      <c r="GA478" s="228"/>
      <c r="GB478" s="228"/>
      <c r="GC478" s="228"/>
      <c r="GD478" s="228"/>
      <c r="GE478" s="228"/>
      <c r="GF478" s="228"/>
      <c r="GG478" s="228"/>
      <c r="GH478" s="228"/>
      <c r="GI478" s="228"/>
      <c r="GJ478" s="228"/>
      <c r="GK478" s="228"/>
      <c r="GL478" s="228"/>
      <c r="GM478" s="228"/>
      <c r="GN478" s="228"/>
      <c r="GO478" s="228"/>
      <c r="GP478" s="228"/>
      <c r="GQ478" s="228"/>
      <c r="GR478" s="228"/>
      <c r="GS478" s="228"/>
      <c r="GT478" s="228"/>
      <c r="GU478" s="228"/>
      <c r="GV478" s="228"/>
      <c r="GW478" s="228"/>
      <c r="GX478" s="228"/>
      <c r="GY478" s="228"/>
      <c r="GZ478" s="228"/>
      <c r="HA478" s="228"/>
      <c r="HB478" s="228"/>
      <c r="HC478" s="228"/>
      <c r="HD478" s="228"/>
      <c r="HE478" s="228"/>
      <c r="HF478" s="228"/>
      <c r="HG478" s="228"/>
      <c r="HH478" s="228"/>
      <c r="HI478" s="228"/>
      <c r="HJ478" s="228"/>
      <c r="HK478" s="228"/>
      <c r="HL478" s="228"/>
      <c r="HM478" s="228"/>
      <c r="HN478" s="228"/>
      <c r="HO478" s="228"/>
      <c r="HP478" s="228"/>
      <c r="HQ478" s="228"/>
      <c r="HR478" s="228"/>
      <c r="HS478" s="228"/>
      <c r="HT478" s="228"/>
      <c r="HU478" s="228"/>
      <c r="HV478" s="228"/>
      <c r="HW478" s="228"/>
      <c r="HX478" s="228"/>
      <c r="HY478" s="228"/>
      <c r="HZ478" s="228"/>
      <c r="IA478" s="228"/>
      <c r="IB478" s="228"/>
      <c r="IC478" s="228"/>
      <c r="ID478" s="228"/>
      <c r="IE478" s="228"/>
      <c r="IF478" s="228"/>
      <c r="IG478" s="228"/>
      <c r="IH478" s="228"/>
      <c r="II478" s="228"/>
      <c r="IJ478" s="228"/>
      <c r="IK478" s="228"/>
      <c r="IL478" s="228"/>
      <c r="IM478" s="228"/>
      <c r="IN478" s="228"/>
      <c r="IO478" s="228"/>
      <c r="IP478" s="228"/>
      <c r="IQ478" s="228"/>
      <c r="IR478" s="228"/>
      <c r="IS478" s="228"/>
      <c r="IT478" s="228"/>
      <c r="IU478" s="228"/>
      <c r="IV478" s="228"/>
      <c r="IW478" s="228"/>
      <c r="IX478" s="228"/>
      <c r="IY478" s="228"/>
      <c r="IZ478" s="228"/>
      <c r="JA478" s="228"/>
      <c r="JB478" s="228"/>
      <c r="JC478" s="228"/>
      <c r="JD478" s="228"/>
      <c r="JE478" s="228"/>
      <c r="JF478" s="228"/>
      <c r="JG478" s="228"/>
      <c r="JH478" s="228"/>
      <c r="JI478" s="228"/>
      <c r="JJ478" s="228"/>
      <c r="JK478" s="228"/>
      <c r="JL478" s="228"/>
      <c r="JM478" s="228"/>
      <c r="JN478" s="228"/>
      <c r="JO478" s="228"/>
      <c r="JP478" s="228"/>
      <c r="JQ478" s="228"/>
      <c r="JR478" s="228"/>
      <c r="JS478" s="228"/>
      <c r="JT478" s="228"/>
      <c r="JU478" s="228"/>
      <c r="JV478" s="228"/>
      <c r="JW478" s="228"/>
      <c r="JX478" s="228"/>
      <c r="JY478" s="228"/>
      <c r="JZ478" s="228"/>
      <c r="KA478" s="228"/>
      <c r="KB478" s="228"/>
      <c r="KC478" s="228"/>
      <c r="KD478" s="228"/>
      <c r="KE478" s="228"/>
      <c r="KF478" s="228"/>
      <c r="KG478" s="228"/>
      <c r="KH478" s="228"/>
      <c r="KI478" s="228"/>
      <c r="KJ478" s="228"/>
      <c r="KK478" s="228"/>
      <c r="KL478" s="228"/>
      <c r="KM478" s="228"/>
      <c r="KN478" s="228"/>
      <c r="KO478" s="228"/>
      <c r="KP478" s="228"/>
      <c r="KQ478" s="228"/>
      <c r="KR478" s="228"/>
      <c r="KS478" s="228"/>
      <c r="KT478" s="228"/>
      <c r="KU478" s="228"/>
      <c r="KV478" s="228"/>
      <c r="KW478" s="479"/>
    </row>
    <row r="479" spans="1:309" s="226" customFormat="1" ht="21" customHeight="1">
      <c r="A479" s="109"/>
      <c r="B479" s="112">
        <v>473</v>
      </c>
      <c r="C479" s="53"/>
      <c r="D479" s="132" t="str">
        <f t="shared" si="42"/>
        <v/>
      </c>
      <c r="E479" s="132" t="str">
        <f t="shared" si="44"/>
        <v/>
      </c>
      <c r="F479" s="132" t="str">
        <f t="shared" si="45"/>
        <v/>
      </c>
      <c r="G479" s="132" t="str">
        <f t="shared" si="46"/>
        <v/>
      </c>
      <c r="H479" s="213" t="str">
        <f t="shared" si="43"/>
        <v/>
      </c>
      <c r="I479" s="227"/>
      <c r="J479" s="227"/>
      <c r="K479" s="227"/>
      <c r="L479" s="227"/>
      <c r="M479" s="227"/>
      <c r="N479" s="227"/>
      <c r="O479" s="227"/>
      <c r="P479" s="227"/>
      <c r="Q479" s="227"/>
      <c r="R479" s="227"/>
      <c r="S479" s="227"/>
      <c r="T479" s="227"/>
      <c r="U479" s="227"/>
      <c r="V479" s="227"/>
      <c r="W479" s="227"/>
      <c r="X479" s="227"/>
      <c r="Y479" s="227"/>
      <c r="Z479" s="227"/>
      <c r="AA479" s="227"/>
      <c r="AB479" s="227"/>
      <c r="AC479" s="227"/>
      <c r="AD479" s="227"/>
      <c r="AE479" s="227"/>
      <c r="AF479" s="227"/>
      <c r="AG479" s="227"/>
      <c r="AH479" s="227"/>
      <c r="AI479" s="227"/>
      <c r="AJ479" s="227"/>
      <c r="AK479" s="227"/>
      <c r="AL479" s="227"/>
      <c r="AM479" s="227"/>
      <c r="AN479" s="227"/>
      <c r="AO479" s="227"/>
      <c r="AP479" s="227"/>
      <c r="AQ479" s="227"/>
      <c r="AR479" s="227"/>
      <c r="AS479" s="227"/>
      <c r="AT479" s="227"/>
      <c r="AU479" s="227"/>
      <c r="AV479" s="227"/>
      <c r="AW479" s="227"/>
      <c r="AX479" s="227"/>
      <c r="AY479" s="227"/>
      <c r="AZ479" s="227"/>
      <c r="BA479" s="227"/>
      <c r="BB479" s="227"/>
      <c r="BC479" s="227"/>
      <c r="BD479" s="227"/>
      <c r="BE479" s="227"/>
      <c r="BF479" s="227"/>
      <c r="BG479" s="227"/>
      <c r="BH479" s="227"/>
      <c r="BI479" s="227"/>
      <c r="BJ479" s="227"/>
      <c r="BK479" s="227"/>
      <c r="BL479" s="227"/>
      <c r="BM479" s="227"/>
      <c r="BN479" s="227"/>
      <c r="BO479" s="227"/>
      <c r="BP479" s="227"/>
      <c r="BQ479" s="227"/>
      <c r="BR479" s="227"/>
      <c r="BS479" s="227"/>
      <c r="BT479" s="227"/>
      <c r="BU479" s="227"/>
      <c r="BV479" s="227"/>
      <c r="BW479" s="227"/>
      <c r="BX479" s="227"/>
      <c r="BY479" s="227"/>
      <c r="BZ479" s="227"/>
      <c r="CA479" s="227"/>
      <c r="CB479" s="227"/>
      <c r="CC479" s="227"/>
      <c r="CD479" s="227"/>
      <c r="CE479" s="227"/>
      <c r="CF479" s="227"/>
      <c r="CG479" s="227"/>
      <c r="CH479" s="227"/>
      <c r="CI479" s="227"/>
      <c r="CJ479" s="227"/>
      <c r="CK479" s="227"/>
      <c r="CL479" s="227"/>
      <c r="CM479" s="227"/>
      <c r="CN479" s="227"/>
      <c r="CO479" s="227"/>
      <c r="CP479" s="227"/>
      <c r="CQ479" s="227"/>
      <c r="CR479" s="227"/>
      <c r="CS479" s="227"/>
      <c r="CT479" s="227"/>
      <c r="CU479" s="227"/>
      <c r="CV479" s="227"/>
      <c r="CW479" s="227"/>
      <c r="CX479" s="227"/>
      <c r="CY479" s="227"/>
      <c r="CZ479" s="227"/>
      <c r="DA479" s="227"/>
      <c r="DB479" s="227"/>
      <c r="DC479" s="227"/>
      <c r="DD479" s="227"/>
      <c r="DE479" s="227"/>
      <c r="DF479" s="227"/>
      <c r="DG479" s="227"/>
      <c r="DH479" s="227"/>
      <c r="DI479" s="227"/>
      <c r="DJ479" s="227"/>
      <c r="DK479" s="227"/>
      <c r="DL479" s="227"/>
      <c r="DM479" s="227"/>
      <c r="DN479" s="227"/>
      <c r="DO479" s="227"/>
      <c r="DP479" s="227"/>
      <c r="DQ479" s="227"/>
      <c r="DR479" s="227"/>
      <c r="DS479" s="227"/>
      <c r="DT479" s="227"/>
      <c r="DU479" s="227"/>
      <c r="DV479" s="227"/>
      <c r="DW479" s="227"/>
      <c r="DX479" s="227"/>
      <c r="DY479" s="227"/>
      <c r="DZ479" s="227"/>
      <c r="EA479" s="227"/>
      <c r="EB479" s="227"/>
      <c r="EC479" s="227"/>
      <c r="ED479" s="227"/>
      <c r="EE479" s="227"/>
      <c r="EF479" s="227"/>
      <c r="EG479" s="227"/>
      <c r="EH479" s="227"/>
      <c r="EI479" s="227"/>
      <c r="EJ479" s="227"/>
      <c r="EK479" s="227"/>
      <c r="EL479" s="227"/>
      <c r="EM479" s="227"/>
      <c r="EN479" s="227"/>
      <c r="EO479" s="227"/>
      <c r="EP479" s="227"/>
      <c r="EQ479" s="227"/>
      <c r="ER479" s="227"/>
      <c r="ES479" s="227"/>
      <c r="ET479" s="227"/>
      <c r="EU479" s="227"/>
      <c r="EV479" s="227"/>
      <c r="EW479" s="227"/>
      <c r="EX479" s="227"/>
      <c r="EY479" s="227"/>
      <c r="EZ479" s="227"/>
      <c r="FA479" s="227"/>
      <c r="FB479" s="227"/>
      <c r="FC479" s="227"/>
      <c r="FD479" s="227"/>
      <c r="FE479" s="227"/>
      <c r="FF479" s="227"/>
      <c r="FG479" s="227"/>
      <c r="FH479" s="227"/>
      <c r="FI479" s="227"/>
      <c r="FJ479" s="227"/>
      <c r="FK479" s="227"/>
      <c r="FL479" s="227"/>
      <c r="FM479" s="227"/>
      <c r="FN479" s="227"/>
      <c r="FO479" s="227"/>
      <c r="FP479" s="227"/>
      <c r="FQ479" s="227"/>
      <c r="FR479" s="227"/>
      <c r="FS479" s="227"/>
      <c r="FT479" s="227"/>
      <c r="FU479" s="227"/>
      <c r="FV479" s="227"/>
      <c r="FW479" s="227"/>
      <c r="FX479" s="227"/>
      <c r="FY479" s="227"/>
      <c r="FZ479" s="227"/>
      <c r="GA479" s="227"/>
      <c r="GB479" s="227"/>
      <c r="GC479" s="227"/>
      <c r="GD479" s="227"/>
      <c r="GE479" s="227"/>
      <c r="GF479" s="227"/>
      <c r="GG479" s="227"/>
      <c r="GH479" s="227"/>
      <c r="GI479" s="227"/>
      <c r="GJ479" s="227"/>
      <c r="GK479" s="227"/>
      <c r="GL479" s="227"/>
      <c r="GM479" s="227"/>
      <c r="GN479" s="227"/>
      <c r="GO479" s="227"/>
      <c r="GP479" s="227"/>
      <c r="GQ479" s="227"/>
      <c r="GR479" s="227"/>
      <c r="GS479" s="227"/>
      <c r="GT479" s="227"/>
      <c r="GU479" s="227"/>
      <c r="GV479" s="227"/>
      <c r="GW479" s="227"/>
      <c r="GX479" s="227"/>
      <c r="GY479" s="227"/>
      <c r="GZ479" s="227"/>
      <c r="HA479" s="227"/>
      <c r="HB479" s="227"/>
      <c r="HC479" s="227"/>
      <c r="HD479" s="227"/>
      <c r="HE479" s="227"/>
      <c r="HF479" s="227"/>
      <c r="HG479" s="227"/>
      <c r="HH479" s="227"/>
      <c r="HI479" s="227"/>
      <c r="HJ479" s="227"/>
      <c r="HK479" s="227"/>
      <c r="HL479" s="227"/>
      <c r="HM479" s="227"/>
      <c r="HN479" s="227"/>
      <c r="HO479" s="227"/>
      <c r="HP479" s="227"/>
      <c r="HQ479" s="227"/>
      <c r="HR479" s="227"/>
      <c r="HS479" s="227"/>
      <c r="HT479" s="227"/>
      <c r="HU479" s="227"/>
      <c r="HV479" s="227"/>
      <c r="HW479" s="227"/>
      <c r="HX479" s="227"/>
      <c r="HY479" s="227"/>
      <c r="HZ479" s="227"/>
      <c r="IA479" s="227"/>
      <c r="IB479" s="227"/>
      <c r="IC479" s="227"/>
      <c r="ID479" s="227"/>
      <c r="IE479" s="227"/>
      <c r="IF479" s="227"/>
      <c r="IG479" s="227"/>
      <c r="IH479" s="227"/>
      <c r="II479" s="227"/>
      <c r="IJ479" s="227"/>
      <c r="IK479" s="227"/>
      <c r="IL479" s="227"/>
      <c r="IM479" s="227"/>
      <c r="IN479" s="227"/>
      <c r="IO479" s="227"/>
      <c r="IP479" s="227"/>
      <c r="IQ479" s="227"/>
      <c r="IR479" s="227"/>
      <c r="IS479" s="227"/>
      <c r="IT479" s="227"/>
      <c r="IU479" s="227"/>
      <c r="IV479" s="227"/>
      <c r="IW479" s="227"/>
      <c r="IX479" s="227"/>
      <c r="IY479" s="227"/>
      <c r="IZ479" s="227"/>
      <c r="JA479" s="227"/>
      <c r="JB479" s="227"/>
      <c r="JC479" s="227"/>
      <c r="JD479" s="227"/>
      <c r="JE479" s="227"/>
      <c r="JF479" s="227"/>
      <c r="JG479" s="227"/>
      <c r="JH479" s="227"/>
      <c r="JI479" s="227"/>
      <c r="JJ479" s="227"/>
      <c r="JK479" s="227"/>
      <c r="JL479" s="227"/>
      <c r="JM479" s="227"/>
      <c r="JN479" s="227"/>
      <c r="JO479" s="227"/>
      <c r="JP479" s="227"/>
      <c r="JQ479" s="227"/>
      <c r="JR479" s="227"/>
      <c r="JS479" s="227"/>
      <c r="JT479" s="227"/>
      <c r="JU479" s="227"/>
      <c r="JV479" s="227"/>
      <c r="JW479" s="227"/>
      <c r="JX479" s="227"/>
      <c r="JY479" s="227"/>
      <c r="JZ479" s="227"/>
      <c r="KA479" s="227"/>
      <c r="KB479" s="227"/>
      <c r="KC479" s="227"/>
      <c r="KD479" s="227"/>
      <c r="KE479" s="227"/>
      <c r="KF479" s="227"/>
      <c r="KG479" s="227"/>
      <c r="KH479" s="227"/>
      <c r="KI479" s="227"/>
      <c r="KJ479" s="227"/>
      <c r="KK479" s="227"/>
      <c r="KL479" s="227"/>
      <c r="KM479" s="227"/>
      <c r="KN479" s="227"/>
      <c r="KO479" s="227"/>
      <c r="KP479" s="227"/>
      <c r="KQ479" s="227"/>
      <c r="KR479" s="227"/>
      <c r="KS479" s="227"/>
      <c r="KT479" s="227"/>
      <c r="KU479" s="227"/>
      <c r="KV479" s="227"/>
      <c r="KW479" s="479"/>
    </row>
    <row r="480" spans="1:309" s="226" customFormat="1" ht="21" customHeight="1" thickBot="1">
      <c r="A480" s="109"/>
      <c r="B480" s="112">
        <v>474</v>
      </c>
      <c r="C480" s="116"/>
      <c r="D480" s="136" t="str">
        <f t="shared" si="42"/>
        <v/>
      </c>
      <c r="E480" s="138" t="str">
        <f t="shared" si="44"/>
        <v/>
      </c>
      <c r="F480" s="138" t="str">
        <f t="shared" si="45"/>
        <v/>
      </c>
      <c r="G480" s="138" t="str">
        <f t="shared" si="46"/>
        <v/>
      </c>
      <c r="H480" s="138" t="str">
        <f t="shared" si="43"/>
        <v/>
      </c>
      <c r="I480" s="228"/>
      <c r="J480" s="228"/>
      <c r="K480" s="228"/>
      <c r="L480" s="228"/>
      <c r="M480" s="228"/>
      <c r="N480" s="228"/>
      <c r="O480" s="228"/>
      <c r="P480" s="228"/>
      <c r="Q480" s="228"/>
      <c r="R480" s="228"/>
      <c r="S480" s="228"/>
      <c r="T480" s="228"/>
      <c r="U480" s="228"/>
      <c r="V480" s="228"/>
      <c r="W480" s="228"/>
      <c r="X480" s="228"/>
      <c r="Y480" s="228"/>
      <c r="Z480" s="228"/>
      <c r="AA480" s="228"/>
      <c r="AB480" s="228"/>
      <c r="AC480" s="228"/>
      <c r="AD480" s="228"/>
      <c r="AE480" s="228"/>
      <c r="AF480" s="228"/>
      <c r="AG480" s="228"/>
      <c r="AH480" s="228"/>
      <c r="AI480" s="228"/>
      <c r="AJ480" s="228"/>
      <c r="AK480" s="228"/>
      <c r="AL480" s="228"/>
      <c r="AM480" s="228"/>
      <c r="AN480" s="228"/>
      <c r="AO480" s="228"/>
      <c r="AP480" s="228"/>
      <c r="AQ480" s="228"/>
      <c r="AR480" s="228"/>
      <c r="AS480" s="228"/>
      <c r="AT480" s="228"/>
      <c r="AU480" s="228"/>
      <c r="AV480" s="228"/>
      <c r="AW480" s="228"/>
      <c r="AX480" s="228"/>
      <c r="AY480" s="228"/>
      <c r="AZ480" s="228"/>
      <c r="BA480" s="228"/>
      <c r="BB480" s="228"/>
      <c r="BC480" s="228"/>
      <c r="BD480" s="228"/>
      <c r="BE480" s="228"/>
      <c r="BF480" s="228"/>
      <c r="BG480" s="228"/>
      <c r="BH480" s="228"/>
      <c r="BI480" s="228"/>
      <c r="BJ480" s="228"/>
      <c r="BK480" s="228"/>
      <c r="BL480" s="228"/>
      <c r="BM480" s="228"/>
      <c r="BN480" s="228"/>
      <c r="BO480" s="228"/>
      <c r="BP480" s="228"/>
      <c r="BQ480" s="228"/>
      <c r="BR480" s="228"/>
      <c r="BS480" s="228"/>
      <c r="BT480" s="228"/>
      <c r="BU480" s="228"/>
      <c r="BV480" s="228"/>
      <c r="BW480" s="228"/>
      <c r="BX480" s="228"/>
      <c r="BY480" s="228"/>
      <c r="BZ480" s="228"/>
      <c r="CA480" s="228"/>
      <c r="CB480" s="228"/>
      <c r="CC480" s="228"/>
      <c r="CD480" s="228"/>
      <c r="CE480" s="228"/>
      <c r="CF480" s="228"/>
      <c r="CG480" s="228"/>
      <c r="CH480" s="228"/>
      <c r="CI480" s="228"/>
      <c r="CJ480" s="228"/>
      <c r="CK480" s="228"/>
      <c r="CL480" s="228"/>
      <c r="CM480" s="228"/>
      <c r="CN480" s="228"/>
      <c r="CO480" s="228"/>
      <c r="CP480" s="228"/>
      <c r="CQ480" s="228"/>
      <c r="CR480" s="228"/>
      <c r="CS480" s="228"/>
      <c r="CT480" s="228"/>
      <c r="CU480" s="228"/>
      <c r="CV480" s="228"/>
      <c r="CW480" s="228"/>
      <c r="CX480" s="228"/>
      <c r="CY480" s="228"/>
      <c r="CZ480" s="228"/>
      <c r="DA480" s="228"/>
      <c r="DB480" s="228"/>
      <c r="DC480" s="228"/>
      <c r="DD480" s="228"/>
      <c r="DE480" s="228"/>
      <c r="DF480" s="228"/>
      <c r="DG480" s="228"/>
      <c r="DH480" s="228"/>
      <c r="DI480" s="228"/>
      <c r="DJ480" s="228"/>
      <c r="DK480" s="228"/>
      <c r="DL480" s="228"/>
      <c r="DM480" s="228"/>
      <c r="DN480" s="228"/>
      <c r="DO480" s="228"/>
      <c r="DP480" s="228"/>
      <c r="DQ480" s="228"/>
      <c r="DR480" s="228"/>
      <c r="DS480" s="228"/>
      <c r="DT480" s="228"/>
      <c r="DU480" s="228"/>
      <c r="DV480" s="228"/>
      <c r="DW480" s="228"/>
      <c r="DX480" s="228"/>
      <c r="DY480" s="228"/>
      <c r="DZ480" s="228"/>
      <c r="EA480" s="228"/>
      <c r="EB480" s="228"/>
      <c r="EC480" s="228"/>
      <c r="ED480" s="228"/>
      <c r="EE480" s="228"/>
      <c r="EF480" s="228"/>
      <c r="EG480" s="228"/>
      <c r="EH480" s="228"/>
      <c r="EI480" s="228"/>
      <c r="EJ480" s="228"/>
      <c r="EK480" s="228"/>
      <c r="EL480" s="228"/>
      <c r="EM480" s="228"/>
      <c r="EN480" s="228"/>
      <c r="EO480" s="228"/>
      <c r="EP480" s="228"/>
      <c r="EQ480" s="228"/>
      <c r="ER480" s="228"/>
      <c r="ES480" s="228"/>
      <c r="ET480" s="228"/>
      <c r="EU480" s="228"/>
      <c r="EV480" s="228"/>
      <c r="EW480" s="228"/>
      <c r="EX480" s="228"/>
      <c r="EY480" s="228"/>
      <c r="EZ480" s="228"/>
      <c r="FA480" s="228"/>
      <c r="FB480" s="228"/>
      <c r="FC480" s="228"/>
      <c r="FD480" s="228"/>
      <c r="FE480" s="228"/>
      <c r="FF480" s="228"/>
      <c r="FG480" s="228"/>
      <c r="FH480" s="228"/>
      <c r="FI480" s="228"/>
      <c r="FJ480" s="228"/>
      <c r="FK480" s="228"/>
      <c r="FL480" s="228"/>
      <c r="FM480" s="228"/>
      <c r="FN480" s="228"/>
      <c r="FO480" s="228"/>
      <c r="FP480" s="228"/>
      <c r="FQ480" s="228"/>
      <c r="FR480" s="228"/>
      <c r="FS480" s="228"/>
      <c r="FT480" s="228"/>
      <c r="FU480" s="228"/>
      <c r="FV480" s="228"/>
      <c r="FW480" s="228"/>
      <c r="FX480" s="228"/>
      <c r="FY480" s="228"/>
      <c r="FZ480" s="228"/>
      <c r="GA480" s="228"/>
      <c r="GB480" s="228"/>
      <c r="GC480" s="228"/>
      <c r="GD480" s="228"/>
      <c r="GE480" s="228"/>
      <c r="GF480" s="228"/>
      <c r="GG480" s="228"/>
      <c r="GH480" s="228"/>
      <c r="GI480" s="228"/>
      <c r="GJ480" s="228"/>
      <c r="GK480" s="228"/>
      <c r="GL480" s="228"/>
      <c r="GM480" s="228"/>
      <c r="GN480" s="228"/>
      <c r="GO480" s="228"/>
      <c r="GP480" s="228"/>
      <c r="GQ480" s="228"/>
      <c r="GR480" s="228"/>
      <c r="GS480" s="228"/>
      <c r="GT480" s="228"/>
      <c r="GU480" s="228"/>
      <c r="GV480" s="228"/>
      <c r="GW480" s="228"/>
      <c r="GX480" s="228"/>
      <c r="GY480" s="228"/>
      <c r="GZ480" s="228"/>
      <c r="HA480" s="228"/>
      <c r="HB480" s="228"/>
      <c r="HC480" s="228"/>
      <c r="HD480" s="228"/>
      <c r="HE480" s="228"/>
      <c r="HF480" s="228"/>
      <c r="HG480" s="228"/>
      <c r="HH480" s="228"/>
      <c r="HI480" s="228"/>
      <c r="HJ480" s="228"/>
      <c r="HK480" s="228"/>
      <c r="HL480" s="228"/>
      <c r="HM480" s="228"/>
      <c r="HN480" s="228"/>
      <c r="HO480" s="228"/>
      <c r="HP480" s="228"/>
      <c r="HQ480" s="228"/>
      <c r="HR480" s="228"/>
      <c r="HS480" s="228"/>
      <c r="HT480" s="228"/>
      <c r="HU480" s="228"/>
      <c r="HV480" s="228"/>
      <c r="HW480" s="228"/>
      <c r="HX480" s="228"/>
      <c r="HY480" s="228"/>
      <c r="HZ480" s="228"/>
      <c r="IA480" s="228"/>
      <c r="IB480" s="228"/>
      <c r="IC480" s="228"/>
      <c r="ID480" s="228"/>
      <c r="IE480" s="228"/>
      <c r="IF480" s="228"/>
      <c r="IG480" s="228"/>
      <c r="IH480" s="228"/>
      <c r="II480" s="228"/>
      <c r="IJ480" s="228"/>
      <c r="IK480" s="228"/>
      <c r="IL480" s="228"/>
      <c r="IM480" s="228"/>
      <c r="IN480" s="228"/>
      <c r="IO480" s="228"/>
      <c r="IP480" s="228"/>
      <c r="IQ480" s="228"/>
      <c r="IR480" s="228"/>
      <c r="IS480" s="228"/>
      <c r="IT480" s="228"/>
      <c r="IU480" s="228"/>
      <c r="IV480" s="228"/>
      <c r="IW480" s="228"/>
      <c r="IX480" s="228"/>
      <c r="IY480" s="228"/>
      <c r="IZ480" s="228"/>
      <c r="JA480" s="228"/>
      <c r="JB480" s="228"/>
      <c r="JC480" s="228"/>
      <c r="JD480" s="228"/>
      <c r="JE480" s="228"/>
      <c r="JF480" s="228"/>
      <c r="JG480" s="228"/>
      <c r="JH480" s="228"/>
      <c r="JI480" s="228"/>
      <c r="JJ480" s="228"/>
      <c r="JK480" s="228"/>
      <c r="JL480" s="228"/>
      <c r="JM480" s="228"/>
      <c r="JN480" s="228"/>
      <c r="JO480" s="228"/>
      <c r="JP480" s="228"/>
      <c r="JQ480" s="228"/>
      <c r="JR480" s="228"/>
      <c r="JS480" s="228"/>
      <c r="JT480" s="228"/>
      <c r="JU480" s="228"/>
      <c r="JV480" s="228"/>
      <c r="JW480" s="228"/>
      <c r="JX480" s="228"/>
      <c r="JY480" s="228"/>
      <c r="JZ480" s="228"/>
      <c r="KA480" s="228"/>
      <c r="KB480" s="228"/>
      <c r="KC480" s="228"/>
      <c r="KD480" s="228"/>
      <c r="KE480" s="228"/>
      <c r="KF480" s="228"/>
      <c r="KG480" s="228"/>
      <c r="KH480" s="228"/>
      <c r="KI480" s="228"/>
      <c r="KJ480" s="228"/>
      <c r="KK480" s="228"/>
      <c r="KL480" s="228"/>
      <c r="KM480" s="228"/>
      <c r="KN480" s="228"/>
      <c r="KO480" s="228"/>
      <c r="KP480" s="228"/>
      <c r="KQ480" s="228"/>
      <c r="KR480" s="228"/>
      <c r="KS480" s="228"/>
      <c r="KT480" s="228"/>
      <c r="KU480" s="228"/>
      <c r="KV480" s="228"/>
      <c r="KW480" s="479"/>
    </row>
    <row r="481" spans="1:309" s="226" customFormat="1" ht="21" customHeight="1">
      <c r="A481" s="109"/>
      <c r="B481" s="112">
        <v>475</v>
      </c>
      <c r="C481" s="53"/>
      <c r="D481" s="132" t="str">
        <f t="shared" si="42"/>
        <v/>
      </c>
      <c r="E481" s="132" t="str">
        <f t="shared" si="44"/>
        <v/>
      </c>
      <c r="F481" s="132" t="str">
        <f t="shared" si="45"/>
        <v/>
      </c>
      <c r="G481" s="132" t="str">
        <f t="shared" si="46"/>
        <v/>
      </c>
      <c r="H481" s="213" t="str">
        <f t="shared" si="43"/>
        <v/>
      </c>
      <c r="I481" s="227"/>
      <c r="J481" s="227"/>
      <c r="K481" s="227"/>
      <c r="L481" s="227"/>
      <c r="M481" s="227"/>
      <c r="N481" s="227"/>
      <c r="O481" s="227"/>
      <c r="P481" s="227"/>
      <c r="Q481" s="227"/>
      <c r="R481" s="227"/>
      <c r="S481" s="227"/>
      <c r="T481" s="227"/>
      <c r="U481" s="227"/>
      <c r="V481" s="227"/>
      <c r="W481" s="227"/>
      <c r="X481" s="227"/>
      <c r="Y481" s="227"/>
      <c r="Z481" s="227"/>
      <c r="AA481" s="227"/>
      <c r="AB481" s="227"/>
      <c r="AC481" s="227"/>
      <c r="AD481" s="227"/>
      <c r="AE481" s="227"/>
      <c r="AF481" s="227"/>
      <c r="AG481" s="227"/>
      <c r="AH481" s="227"/>
      <c r="AI481" s="227"/>
      <c r="AJ481" s="227"/>
      <c r="AK481" s="227"/>
      <c r="AL481" s="227"/>
      <c r="AM481" s="227"/>
      <c r="AN481" s="227"/>
      <c r="AO481" s="227"/>
      <c r="AP481" s="227"/>
      <c r="AQ481" s="227"/>
      <c r="AR481" s="227"/>
      <c r="AS481" s="227"/>
      <c r="AT481" s="227"/>
      <c r="AU481" s="227"/>
      <c r="AV481" s="227"/>
      <c r="AW481" s="227"/>
      <c r="AX481" s="227"/>
      <c r="AY481" s="227"/>
      <c r="AZ481" s="227"/>
      <c r="BA481" s="227"/>
      <c r="BB481" s="227"/>
      <c r="BC481" s="227"/>
      <c r="BD481" s="227"/>
      <c r="BE481" s="227"/>
      <c r="BF481" s="227"/>
      <c r="BG481" s="227"/>
      <c r="BH481" s="227"/>
      <c r="BI481" s="227"/>
      <c r="BJ481" s="227"/>
      <c r="BK481" s="227"/>
      <c r="BL481" s="227"/>
      <c r="BM481" s="227"/>
      <c r="BN481" s="227"/>
      <c r="BO481" s="227"/>
      <c r="BP481" s="227"/>
      <c r="BQ481" s="227"/>
      <c r="BR481" s="227"/>
      <c r="BS481" s="227"/>
      <c r="BT481" s="227"/>
      <c r="BU481" s="227"/>
      <c r="BV481" s="227"/>
      <c r="BW481" s="227"/>
      <c r="BX481" s="227"/>
      <c r="BY481" s="227"/>
      <c r="BZ481" s="227"/>
      <c r="CA481" s="227"/>
      <c r="CB481" s="227"/>
      <c r="CC481" s="227"/>
      <c r="CD481" s="227"/>
      <c r="CE481" s="227"/>
      <c r="CF481" s="227"/>
      <c r="CG481" s="227"/>
      <c r="CH481" s="227"/>
      <c r="CI481" s="227"/>
      <c r="CJ481" s="227"/>
      <c r="CK481" s="227"/>
      <c r="CL481" s="227"/>
      <c r="CM481" s="227"/>
      <c r="CN481" s="227"/>
      <c r="CO481" s="227"/>
      <c r="CP481" s="227"/>
      <c r="CQ481" s="227"/>
      <c r="CR481" s="227"/>
      <c r="CS481" s="227"/>
      <c r="CT481" s="227"/>
      <c r="CU481" s="227"/>
      <c r="CV481" s="227"/>
      <c r="CW481" s="227"/>
      <c r="CX481" s="227"/>
      <c r="CY481" s="227"/>
      <c r="CZ481" s="227"/>
      <c r="DA481" s="227"/>
      <c r="DB481" s="227"/>
      <c r="DC481" s="227"/>
      <c r="DD481" s="227"/>
      <c r="DE481" s="227"/>
      <c r="DF481" s="227"/>
      <c r="DG481" s="227"/>
      <c r="DH481" s="227"/>
      <c r="DI481" s="227"/>
      <c r="DJ481" s="227"/>
      <c r="DK481" s="227"/>
      <c r="DL481" s="227"/>
      <c r="DM481" s="227"/>
      <c r="DN481" s="227"/>
      <c r="DO481" s="227"/>
      <c r="DP481" s="227"/>
      <c r="DQ481" s="227"/>
      <c r="DR481" s="227"/>
      <c r="DS481" s="227"/>
      <c r="DT481" s="227"/>
      <c r="DU481" s="227"/>
      <c r="DV481" s="227"/>
      <c r="DW481" s="227"/>
      <c r="DX481" s="227"/>
      <c r="DY481" s="227"/>
      <c r="DZ481" s="227"/>
      <c r="EA481" s="227"/>
      <c r="EB481" s="227"/>
      <c r="EC481" s="227"/>
      <c r="ED481" s="227"/>
      <c r="EE481" s="227"/>
      <c r="EF481" s="227"/>
      <c r="EG481" s="227"/>
      <c r="EH481" s="227"/>
      <c r="EI481" s="227"/>
      <c r="EJ481" s="227"/>
      <c r="EK481" s="227"/>
      <c r="EL481" s="227"/>
      <c r="EM481" s="227"/>
      <c r="EN481" s="227"/>
      <c r="EO481" s="227"/>
      <c r="EP481" s="227"/>
      <c r="EQ481" s="227"/>
      <c r="ER481" s="227"/>
      <c r="ES481" s="227"/>
      <c r="ET481" s="227"/>
      <c r="EU481" s="227"/>
      <c r="EV481" s="227"/>
      <c r="EW481" s="227"/>
      <c r="EX481" s="227"/>
      <c r="EY481" s="227"/>
      <c r="EZ481" s="227"/>
      <c r="FA481" s="227"/>
      <c r="FB481" s="227"/>
      <c r="FC481" s="227"/>
      <c r="FD481" s="227"/>
      <c r="FE481" s="227"/>
      <c r="FF481" s="227"/>
      <c r="FG481" s="227"/>
      <c r="FH481" s="227"/>
      <c r="FI481" s="227"/>
      <c r="FJ481" s="227"/>
      <c r="FK481" s="227"/>
      <c r="FL481" s="227"/>
      <c r="FM481" s="227"/>
      <c r="FN481" s="227"/>
      <c r="FO481" s="227"/>
      <c r="FP481" s="227"/>
      <c r="FQ481" s="227"/>
      <c r="FR481" s="227"/>
      <c r="FS481" s="227"/>
      <c r="FT481" s="227"/>
      <c r="FU481" s="227"/>
      <c r="FV481" s="227"/>
      <c r="FW481" s="227"/>
      <c r="FX481" s="227"/>
      <c r="FY481" s="227"/>
      <c r="FZ481" s="227"/>
      <c r="GA481" s="227"/>
      <c r="GB481" s="227"/>
      <c r="GC481" s="227"/>
      <c r="GD481" s="227"/>
      <c r="GE481" s="227"/>
      <c r="GF481" s="227"/>
      <c r="GG481" s="227"/>
      <c r="GH481" s="227"/>
      <c r="GI481" s="227"/>
      <c r="GJ481" s="227"/>
      <c r="GK481" s="227"/>
      <c r="GL481" s="227"/>
      <c r="GM481" s="227"/>
      <c r="GN481" s="227"/>
      <c r="GO481" s="227"/>
      <c r="GP481" s="227"/>
      <c r="GQ481" s="227"/>
      <c r="GR481" s="227"/>
      <c r="GS481" s="227"/>
      <c r="GT481" s="227"/>
      <c r="GU481" s="227"/>
      <c r="GV481" s="227"/>
      <c r="GW481" s="227"/>
      <c r="GX481" s="227"/>
      <c r="GY481" s="227"/>
      <c r="GZ481" s="227"/>
      <c r="HA481" s="227"/>
      <c r="HB481" s="227"/>
      <c r="HC481" s="227"/>
      <c r="HD481" s="227"/>
      <c r="HE481" s="227"/>
      <c r="HF481" s="227"/>
      <c r="HG481" s="227"/>
      <c r="HH481" s="227"/>
      <c r="HI481" s="227"/>
      <c r="HJ481" s="227"/>
      <c r="HK481" s="227"/>
      <c r="HL481" s="227"/>
      <c r="HM481" s="227"/>
      <c r="HN481" s="227"/>
      <c r="HO481" s="227"/>
      <c r="HP481" s="227"/>
      <c r="HQ481" s="227"/>
      <c r="HR481" s="227"/>
      <c r="HS481" s="227"/>
      <c r="HT481" s="227"/>
      <c r="HU481" s="227"/>
      <c r="HV481" s="227"/>
      <c r="HW481" s="227"/>
      <c r="HX481" s="227"/>
      <c r="HY481" s="227"/>
      <c r="HZ481" s="227"/>
      <c r="IA481" s="227"/>
      <c r="IB481" s="227"/>
      <c r="IC481" s="227"/>
      <c r="ID481" s="227"/>
      <c r="IE481" s="227"/>
      <c r="IF481" s="227"/>
      <c r="IG481" s="227"/>
      <c r="IH481" s="227"/>
      <c r="II481" s="227"/>
      <c r="IJ481" s="227"/>
      <c r="IK481" s="227"/>
      <c r="IL481" s="227"/>
      <c r="IM481" s="227"/>
      <c r="IN481" s="227"/>
      <c r="IO481" s="227"/>
      <c r="IP481" s="227"/>
      <c r="IQ481" s="227"/>
      <c r="IR481" s="227"/>
      <c r="IS481" s="227"/>
      <c r="IT481" s="227"/>
      <c r="IU481" s="227"/>
      <c r="IV481" s="227"/>
      <c r="IW481" s="227"/>
      <c r="IX481" s="227"/>
      <c r="IY481" s="227"/>
      <c r="IZ481" s="227"/>
      <c r="JA481" s="227"/>
      <c r="JB481" s="227"/>
      <c r="JC481" s="227"/>
      <c r="JD481" s="227"/>
      <c r="JE481" s="227"/>
      <c r="JF481" s="227"/>
      <c r="JG481" s="227"/>
      <c r="JH481" s="227"/>
      <c r="JI481" s="227"/>
      <c r="JJ481" s="227"/>
      <c r="JK481" s="227"/>
      <c r="JL481" s="227"/>
      <c r="JM481" s="227"/>
      <c r="JN481" s="227"/>
      <c r="JO481" s="227"/>
      <c r="JP481" s="227"/>
      <c r="JQ481" s="227"/>
      <c r="JR481" s="227"/>
      <c r="JS481" s="227"/>
      <c r="JT481" s="227"/>
      <c r="JU481" s="227"/>
      <c r="JV481" s="227"/>
      <c r="JW481" s="227"/>
      <c r="JX481" s="227"/>
      <c r="JY481" s="227"/>
      <c r="JZ481" s="227"/>
      <c r="KA481" s="227"/>
      <c r="KB481" s="227"/>
      <c r="KC481" s="227"/>
      <c r="KD481" s="227"/>
      <c r="KE481" s="227"/>
      <c r="KF481" s="227"/>
      <c r="KG481" s="227"/>
      <c r="KH481" s="227"/>
      <c r="KI481" s="227"/>
      <c r="KJ481" s="227"/>
      <c r="KK481" s="227"/>
      <c r="KL481" s="227"/>
      <c r="KM481" s="227"/>
      <c r="KN481" s="227"/>
      <c r="KO481" s="227"/>
      <c r="KP481" s="227"/>
      <c r="KQ481" s="227"/>
      <c r="KR481" s="227"/>
      <c r="KS481" s="227"/>
      <c r="KT481" s="227"/>
      <c r="KU481" s="227"/>
      <c r="KV481" s="227"/>
      <c r="KW481" s="479"/>
    </row>
    <row r="482" spans="1:309" s="226" customFormat="1" ht="21" customHeight="1" thickBot="1">
      <c r="A482" s="109"/>
      <c r="B482" s="112">
        <v>476</v>
      </c>
      <c r="C482" s="116"/>
      <c r="D482" s="136" t="str">
        <f t="shared" si="42"/>
        <v/>
      </c>
      <c r="E482" s="138" t="str">
        <f t="shared" si="44"/>
        <v/>
      </c>
      <c r="F482" s="138" t="str">
        <f t="shared" si="45"/>
        <v/>
      </c>
      <c r="G482" s="138" t="str">
        <f t="shared" si="46"/>
        <v/>
      </c>
      <c r="H482" s="138" t="str">
        <f t="shared" si="43"/>
        <v/>
      </c>
      <c r="I482" s="228"/>
      <c r="J482" s="228"/>
      <c r="K482" s="228"/>
      <c r="L482" s="228"/>
      <c r="M482" s="228"/>
      <c r="N482" s="228"/>
      <c r="O482" s="228"/>
      <c r="P482" s="228"/>
      <c r="Q482" s="228"/>
      <c r="R482" s="228"/>
      <c r="S482" s="228"/>
      <c r="T482" s="228"/>
      <c r="U482" s="228"/>
      <c r="V482" s="228"/>
      <c r="W482" s="228"/>
      <c r="X482" s="228"/>
      <c r="Y482" s="228"/>
      <c r="Z482" s="228"/>
      <c r="AA482" s="228"/>
      <c r="AB482" s="228"/>
      <c r="AC482" s="228"/>
      <c r="AD482" s="228"/>
      <c r="AE482" s="228"/>
      <c r="AF482" s="228"/>
      <c r="AG482" s="228"/>
      <c r="AH482" s="228"/>
      <c r="AI482" s="228"/>
      <c r="AJ482" s="228"/>
      <c r="AK482" s="228"/>
      <c r="AL482" s="228"/>
      <c r="AM482" s="228"/>
      <c r="AN482" s="228"/>
      <c r="AO482" s="228"/>
      <c r="AP482" s="228"/>
      <c r="AQ482" s="228"/>
      <c r="AR482" s="228"/>
      <c r="AS482" s="228"/>
      <c r="AT482" s="228"/>
      <c r="AU482" s="228"/>
      <c r="AV482" s="228"/>
      <c r="AW482" s="228"/>
      <c r="AX482" s="228"/>
      <c r="AY482" s="228"/>
      <c r="AZ482" s="228"/>
      <c r="BA482" s="228"/>
      <c r="BB482" s="228"/>
      <c r="BC482" s="228"/>
      <c r="BD482" s="228"/>
      <c r="BE482" s="228"/>
      <c r="BF482" s="228"/>
      <c r="BG482" s="228"/>
      <c r="BH482" s="228"/>
      <c r="BI482" s="228"/>
      <c r="BJ482" s="228"/>
      <c r="BK482" s="228"/>
      <c r="BL482" s="228"/>
      <c r="BM482" s="228"/>
      <c r="BN482" s="228"/>
      <c r="BO482" s="228"/>
      <c r="BP482" s="228"/>
      <c r="BQ482" s="228"/>
      <c r="BR482" s="228"/>
      <c r="BS482" s="228"/>
      <c r="BT482" s="228"/>
      <c r="BU482" s="228"/>
      <c r="BV482" s="228"/>
      <c r="BW482" s="228"/>
      <c r="BX482" s="228"/>
      <c r="BY482" s="228"/>
      <c r="BZ482" s="228"/>
      <c r="CA482" s="228"/>
      <c r="CB482" s="228"/>
      <c r="CC482" s="228"/>
      <c r="CD482" s="228"/>
      <c r="CE482" s="228"/>
      <c r="CF482" s="228"/>
      <c r="CG482" s="228"/>
      <c r="CH482" s="228"/>
      <c r="CI482" s="228"/>
      <c r="CJ482" s="228"/>
      <c r="CK482" s="228"/>
      <c r="CL482" s="228"/>
      <c r="CM482" s="228"/>
      <c r="CN482" s="228"/>
      <c r="CO482" s="228"/>
      <c r="CP482" s="228"/>
      <c r="CQ482" s="228"/>
      <c r="CR482" s="228"/>
      <c r="CS482" s="228"/>
      <c r="CT482" s="228"/>
      <c r="CU482" s="228"/>
      <c r="CV482" s="228"/>
      <c r="CW482" s="228"/>
      <c r="CX482" s="228"/>
      <c r="CY482" s="228"/>
      <c r="CZ482" s="228"/>
      <c r="DA482" s="228"/>
      <c r="DB482" s="228"/>
      <c r="DC482" s="228"/>
      <c r="DD482" s="228"/>
      <c r="DE482" s="228"/>
      <c r="DF482" s="228"/>
      <c r="DG482" s="228"/>
      <c r="DH482" s="228"/>
      <c r="DI482" s="228"/>
      <c r="DJ482" s="228"/>
      <c r="DK482" s="228"/>
      <c r="DL482" s="228"/>
      <c r="DM482" s="228"/>
      <c r="DN482" s="228"/>
      <c r="DO482" s="228"/>
      <c r="DP482" s="228"/>
      <c r="DQ482" s="228"/>
      <c r="DR482" s="228"/>
      <c r="DS482" s="228"/>
      <c r="DT482" s="228"/>
      <c r="DU482" s="228"/>
      <c r="DV482" s="228"/>
      <c r="DW482" s="228"/>
      <c r="DX482" s="228"/>
      <c r="DY482" s="228"/>
      <c r="DZ482" s="228"/>
      <c r="EA482" s="228"/>
      <c r="EB482" s="228"/>
      <c r="EC482" s="228"/>
      <c r="ED482" s="228"/>
      <c r="EE482" s="228"/>
      <c r="EF482" s="228"/>
      <c r="EG482" s="228"/>
      <c r="EH482" s="228"/>
      <c r="EI482" s="228"/>
      <c r="EJ482" s="228"/>
      <c r="EK482" s="228"/>
      <c r="EL482" s="228"/>
      <c r="EM482" s="228"/>
      <c r="EN482" s="228"/>
      <c r="EO482" s="228"/>
      <c r="EP482" s="228"/>
      <c r="EQ482" s="228"/>
      <c r="ER482" s="228"/>
      <c r="ES482" s="228"/>
      <c r="ET482" s="228"/>
      <c r="EU482" s="228"/>
      <c r="EV482" s="228"/>
      <c r="EW482" s="228"/>
      <c r="EX482" s="228"/>
      <c r="EY482" s="228"/>
      <c r="EZ482" s="228"/>
      <c r="FA482" s="228"/>
      <c r="FB482" s="228"/>
      <c r="FC482" s="228"/>
      <c r="FD482" s="228"/>
      <c r="FE482" s="228"/>
      <c r="FF482" s="228"/>
      <c r="FG482" s="228"/>
      <c r="FH482" s="228"/>
      <c r="FI482" s="228"/>
      <c r="FJ482" s="228"/>
      <c r="FK482" s="228"/>
      <c r="FL482" s="228"/>
      <c r="FM482" s="228"/>
      <c r="FN482" s="228"/>
      <c r="FO482" s="228"/>
      <c r="FP482" s="228"/>
      <c r="FQ482" s="228"/>
      <c r="FR482" s="228"/>
      <c r="FS482" s="228"/>
      <c r="FT482" s="228"/>
      <c r="FU482" s="228"/>
      <c r="FV482" s="228"/>
      <c r="FW482" s="228"/>
      <c r="FX482" s="228"/>
      <c r="FY482" s="228"/>
      <c r="FZ482" s="228"/>
      <c r="GA482" s="228"/>
      <c r="GB482" s="228"/>
      <c r="GC482" s="228"/>
      <c r="GD482" s="228"/>
      <c r="GE482" s="228"/>
      <c r="GF482" s="228"/>
      <c r="GG482" s="228"/>
      <c r="GH482" s="228"/>
      <c r="GI482" s="228"/>
      <c r="GJ482" s="228"/>
      <c r="GK482" s="228"/>
      <c r="GL482" s="228"/>
      <c r="GM482" s="228"/>
      <c r="GN482" s="228"/>
      <c r="GO482" s="228"/>
      <c r="GP482" s="228"/>
      <c r="GQ482" s="228"/>
      <c r="GR482" s="228"/>
      <c r="GS482" s="228"/>
      <c r="GT482" s="228"/>
      <c r="GU482" s="228"/>
      <c r="GV482" s="228"/>
      <c r="GW482" s="228"/>
      <c r="GX482" s="228"/>
      <c r="GY482" s="228"/>
      <c r="GZ482" s="228"/>
      <c r="HA482" s="228"/>
      <c r="HB482" s="228"/>
      <c r="HC482" s="228"/>
      <c r="HD482" s="228"/>
      <c r="HE482" s="228"/>
      <c r="HF482" s="228"/>
      <c r="HG482" s="228"/>
      <c r="HH482" s="228"/>
      <c r="HI482" s="228"/>
      <c r="HJ482" s="228"/>
      <c r="HK482" s="228"/>
      <c r="HL482" s="228"/>
      <c r="HM482" s="228"/>
      <c r="HN482" s="228"/>
      <c r="HO482" s="228"/>
      <c r="HP482" s="228"/>
      <c r="HQ482" s="228"/>
      <c r="HR482" s="228"/>
      <c r="HS482" s="228"/>
      <c r="HT482" s="228"/>
      <c r="HU482" s="228"/>
      <c r="HV482" s="228"/>
      <c r="HW482" s="228"/>
      <c r="HX482" s="228"/>
      <c r="HY482" s="228"/>
      <c r="HZ482" s="228"/>
      <c r="IA482" s="228"/>
      <c r="IB482" s="228"/>
      <c r="IC482" s="228"/>
      <c r="ID482" s="228"/>
      <c r="IE482" s="228"/>
      <c r="IF482" s="228"/>
      <c r="IG482" s="228"/>
      <c r="IH482" s="228"/>
      <c r="II482" s="228"/>
      <c r="IJ482" s="228"/>
      <c r="IK482" s="228"/>
      <c r="IL482" s="228"/>
      <c r="IM482" s="228"/>
      <c r="IN482" s="228"/>
      <c r="IO482" s="228"/>
      <c r="IP482" s="228"/>
      <c r="IQ482" s="228"/>
      <c r="IR482" s="228"/>
      <c r="IS482" s="228"/>
      <c r="IT482" s="228"/>
      <c r="IU482" s="228"/>
      <c r="IV482" s="228"/>
      <c r="IW482" s="228"/>
      <c r="IX482" s="228"/>
      <c r="IY482" s="228"/>
      <c r="IZ482" s="228"/>
      <c r="JA482" s="228"/>
      <c r="JB482" s="228"/>
      <c r="JC482" s="228"/>
      <c r="JD482" s="228"/>
      <c r="JE482" s="228"/>
      <c r="JF482" s="228"/>
      <c r="JG482" s="228"/>
      <c r="JH482" s="228"/>
      <c r="JI482" s="228"/>
      <c r="JJ482" s="228"/>
      <c r="JK482" s="228"/>
      <c r="JL482" s="228"/>
      <c r="JM482" s="228"/>
      <c r="JN482" s="228"/>
      <c r="JO482" s="228"/>
      <c r="JP482" s="228"/>
      <c r="JQ482" s="228"/>
      <c r="JR482" s="228"/>
      <c r="JS482" s="228"/>
      <c r="JT482" s="228"/>
      <c r="JU482" s="228"/>
      <c r="JV482" s="228"/>
      <c r="JW482" s="228"/>
      <c r="JX482" s="228"/>
      <c r="JY482" s="228"/>
      <c r="JZ482" s="228"/>
      <c r="KA482" s="228"/>
      <c r="KB482" s="228"/>
      <c r="KC482" s="228"/>
      <c r="KD482" s="228"/>
      <c r="KE482" s="228"/>
      <c r="KF482" s="228"/>
      <c r="KG482" s="228"/>
      <c r="KH482" s="228"/>
      <c r="KI482" s="228"/>
      <c r="KJ482" s="228"/>
      <c r="KK482" s="228"/>
      <c r="KL482" s="228"/>
      <c r="KM482" s="228"/>
      <c r="KN482" s="228"/>
      <c r="KO482" s="228"/>
      <c r="KP482" s="228"/>
      <c r="KQ482" s="228"/>
      <c r="KR482" s="228"/>
      <c r="KS482" s="228"/>
      <c r="KT482" s="228"/>
      <c r="KU482" s="228"/>
      <c r="KV482" s="228"/>
      <c r="KW482" s="479"/>
    </row>
    <row r="483" spans="1:309" s="226" customFormat="1" ht="21" customHeight="1">
      <c r="A483" s="109"/>
      <c r="B483" s="112">
        <v>477</v>
      </c>
      <c r="C483" s="53"/>
      <c r="D483" s="132" t="str">
        <f t="shared" si="42"/>
        <v/>
      </c>
      <c r="E483" s="132" t="str">
        <f t="shared" si="44"/>
        <v/>
      </c>
      <c r="F483" s="132" t="str">
        <f t="shared" si="45"/>
        <v/>
      </c>
      <c r="G483" s="132" t="str">
        <f t="shared" si="46"/>
        <v/>
      </c>
      <c r="H483" s="213" t="str">
        <f t="shared" si="43"/>
        <v/>
      </c>
      <c r="I483" s="227"/>
      <c r="J483" s="227"/>
      <c r="K483" s="227"/>
      <c r="L483" s="227"/>
      <c r="M483" s="227"/>
      <c r="N483" s="227"/>
      <c r="O483" s="227"/>
      <c r="P483" s="227"/>
      <c r="Q483" s="227"/>
      <c r="R483" s="227"/>
      <c r="S483" s="227"/>
      <c r="T483" s="227"/>
      <c r="U483" s="227"/>
      <c r="V483" s="227"/>
      <c r="W483" s="227"/>
      <c r="X483" s="227"/>
      <c r="Y483" s="227"/>
      <c r="Z483" s="227"/>
      <c r="AA483" s="227"/>
      <c r="AB483" s="227"/>
      <c r="AC483" s="227"/>
      <c r="AD483" s="227"/>
      <c r="AE483" s="227"/>
      <c r="AF483" s="227"/>
      <c r="AG483" s="227"/>
      <c r="AH483" s="227"/>
      <c r="AI483" s="227"/>
      <c r="AJ483" s="227"/>
      <c r="AK483" s="227"/>
      <c r="AL483" s="227"/>
      <c r="AM483" s="227"/>
      <c r="AN483" s="227"/>
      <c r="AO483" s="227"/>
      <c r="AP483" s="227"/>
      <c r="AQ483" s="227"/>
      <c r="AR483" s="227"/>
      <c r="AS483" s="227"/>
      <c r="AT483" s="227"/>
      <c r="AU483" s="227"/>
      <c r="AV483" s="227"/>
      <c r="AW483" s="227"/>
      <c r="AX483" s="227"/>
      <c r="AY483" s="227"/>
      <c r="AZ483" s="227"/>
      <c r="BA483" s="227"/>
      <c r="BB483" s="227"/>
      <c r="BC483" s="227"/>
      <c r="BD483" s="227"/>
      <c r="BE483" s="227"/>
      <c r="BF483" s="227"/>
      <c r="BG483" s="227"/>
      <c r="BH483" s="227"/>
      <c r="BI483" s="227"/>
      <c r="BJ483" s="227"/>
      <c r="BK483" s="227"/>
      <c r="BL483" s="227"/>
      <c r="BM483" s="227"/>
      <c r="BN483" s="227"/>
      <c r="BO483" s="227"/>
      <c r="BP483" s="227"/>
      <c r="BQ483" s="227"/>
      <c r="BR483" s="227"/>
      <c r="BS483" s="227"/>
      <c r="BT483" s="227"/>
      <c r="BU483" s="227"/>
      <c r="BV483" s="227"/>
      <c r="BW483" s="227"/>
      <c r="BX483" s="227"/>
      <c r="BY483" s="227"/>
      <c r="BZ483" s="227"/>
      <c r="CA483" s="227"/>
      <c r="CB483" s="227"/>
      <c r="CC483" s="227"/>
      <c r="CD483" s="227"/>
      <c r="CE483" s="227"/>
      <c r="CF483" s="227"/>
      <c r="CG483" s="227"/>
      <c r="CH483" s="227"/>
      <c r="CI483" s="227"/>
      <c r="CJ483" s="227"/>
      <c r="CK483" s="227"/>
      <c r="CL483" s="227"/>
      <c r="CM483" s="227"/>
      <c r="CN483" s="227"/>
      <c r="CO483" s="227"/>
      <c r="CP483" s="227"/>
      <c r="CQ483" s="227"/>
      <c r="CR483" s="227"/>
      <c r="CS483" s="227"/>
      <c r="CT483" s="227"/>
      <c r="CU483" s="227"/>
      <c r="CV483" s="227"/>
      <c r="CW483" s="227"/>
      <c r="CX483" s="227"/>
      <c r="CY483" s="227"/>
      <c r="CZ483" s="227"/>
      <c r="DA483" s="227"/>
      <c r="DB483" s="227"/>
      <c r="DC483" s="227"/>
      <c r="DD483" s="227"/>
      <c r="DE483" s="227"/>
      <c r="DF483" s="227"/>
      <c r="DG483" s="227"/>
      <c r="DH483" s="227"/>
      <c r="DI483" s="227"/>
      <c r="DJ483" s="227"/>
      <c r="DK483" s="227"/>
      <c r="DL483" s="227"/>
      <c r="DM483" s="227"/>
      <c r="DN483" s="227"/>
      <c r="DO483" s="227"/>
      <c r="DP483" s="227"/>
      <c r="DQ483" s="227"/>
      <c r="DR483" s="227"/>
      <c r="DS483" s="227"/>
      <c r="DT483" s="227"/>
      <c r="DU483" s="227"/>
      <c r="DV483" s="227"/>
      <c r="DW483" s="227"/>
      <c r="DX483" s="227"/>
      <c r="DY483" s="227"/>
      <c r="DZ483" s="227"/>
      <c r="EA483" s="227"/>
      <c r="EB483" s="227"/>
      <c r="EC483" s="227"/>
      <c r="ED483" s="227"/>
      <c r="EE483" s="227"/>
      <c r="EF483" s="227"/>
      <c r="EG483" s="227"/>
      <c r="EH483" s="227"/>
      <c r="EI483" s="227"/>
      <c r="EJ483" s="227"/>
      <c r="EK483" s="227"/>
      <c r="EL483" s="227"/>
      <c r="EM483" s="227"/>
      <c r="EN483" s="227"/>
      <c r="EO483" s="227"/>
      <c r="EP483" s="227"/>
      <c r="EQ483" s="227"/>
      <c r="ER483" s="227"/>
      <c r="ES483" s="227"/>
      <c r="ET483" s="227"/>
      <c r="EU483" s="227"/>
      <c r="EV483" s="227"/>
      <c r="EW483" s="227"/>
      <c r="EX483" s="227"/>
      <c r="EY483" s="227"/>
      <c r="EZ483" s="227"/>
      <c r="FA483" s="227"/>
      <c r="FB483" s="227"/>
      <c r="FC483" s="227"/>
      <c r="FD483" s="227"/>
      <c r="FE483" s="227"/>
      <c r="FF483" s="227"/>
      <c r="FG483" s="227"/>
      <c r="FH483" s="227"/>
      <c r="FI483" s="227"/>
      <c r="FJ483" s="227"/>
      <c r="FK483" s="227"/>
      <c r="FL483" s="227"/>
      <c r="FM483" s="227"/>
      <c r="FN483" s="227"/>
      <c r="FO483" s="227"/>
      <c r="FP483" s="227"/>
      <c r="FQ483" s="227"/>
      <c r="FR483" s="227"/>
      <c r="FS483" s="227"/>
      <c r="FT483" s="227"/>
      <c r="FU483" s="227"/>
      <c r="FV483" s="227"/>
      <c r="FW483" s="227"/>
      <c r="FX483" s="227"/>
      <c r="FY483" s="227"/>
      <c r="FZ483" s="227"/>
      <c r="GA483" s="227"/>
      <c r="GB483" s="227"/>
      <c r="GC483" s="227"/>
      <c r="GD483" s="227"/>
      <c r="GE483" s="227"/>
      <c r="GF483" s="227"/>
      <c r="GG483" s="227"/>
      <c r="GH483" s="227"/>
      <c r="GI483" s="227"/>
      <c r="GJ483" s="227"/>
      <c r="GK483" s="227"/>
      <c r="GL483" s="227"/>
      <c r="GM483" s="227"/>
      <c r="GN483" s="227"/>
      <c r="GO483" s="227"/>
      <c r="GP483" s="227"/>
      <c r="GQ483" s="227"/>
      <c r="GR483" s="227"/>
      <c r="GS483" s="227"/>
      <c r="GT483" s="227"/>
      <c r="GU483" s="227"/>
      <c r="GV483" s="227"/>
      <c r="GW483" s="227"/>
      <c r="GX483" s="227"/>
      <c r="GY483" s="227"/>
      <c r="GZ483" s="227"/>
      <c r="HA483" s="227"/>
      <c r="HB483" s="227"/>
      <c r="HC483" s="227"/>
      <c r="HD483" s="227"/>
      <c r="HE483" s="227"/>
      <c r="HF483" s="227"/>
      <c r="HG483" s="227"/>
      <c r="HH483" s="227"/>
      <c r="HI483" s="227"/>
      <c r="HJ483" s="227"/>
      <c r="HK483" s="227"/>
      <c r="HL483" s="227"/>
      <c r="HM483" s="227"/>
      <c r="HN483" s="227"/>
      <c r="HO483" s="227"/>
      <c r="HP483" s="227"/>
      <c r="HQ483" s="227"/>
      <c r="HR483" s="227"/>
      <c r="HS483" s="227"/>
      <c r="HT483" s="227"/>
      <c r="HU483" s="227"/>
      <c r="HV483" s="227"/>
      <c r="HW483" s="227"/>
      <c r="HX483" s="227"/>
      <c r="HY483" s="227"/>
      <c r="HZ483" s="227"/>
      <c r="IA483" s="227"/>
      <c r="IB483" s="227"/>
      <c r="IC483" s="227"/>
      <c r="ID483" s="227"/>
      <c r="IE483" s="227"/>
      <c r="IF483" s="227"/>
      <c r="IG483" s="227"/>
      <c r="IH483" s="227"/>
      <c r="II483" s="227"/>
      <c r="IJ483" s="227"/>
      <c r="IK483" s="227"/>
      <c r="IL483" s="227"/>
      <c r="IM483" s="227"/>
      <c r="IN483" s="227"/>
      <c r="IO483" s="227"/>
      <c r="IP483" s="227"/>
      <c r="IQ483" s="227"/>
      <c r="IR483" s="227"/>
      <c r="IS483" s="227"/>
      <c r="IT483" s="227"/>
      <c r="IU483" s="227"/>
      <c r="IV483" s="227"/>
      <c r="IW483" s="227"/>
      <c r="IX483" s="227"/>
      <c r="IY483" s="227"/>
      <c r="IZ483" s="227"/>
      <c r="JA483" s="227"/>
      <c r="JB483" s="227"/>
      <c r="JC483" s="227"/>
      <c r="JD483" s="227"/>
      <c r="JE483" s="227"/>
      <c r="JF483" s="227"/>
      <c r="JG483" s="227"/>
      <c r="JH483" s="227"/>
      <c r="JI483" s="227"/>
      <c r="JJ483" s="227"/>
      <c r="JK483" s="227"/>
      <c r="JL483" s="227"/>
      <c r="JM483" s="227"/>
      <c r="JN483" s="227"/>
      <c r="JO483" s="227"/>
      <c r="JP483" s="227"/>
      <c r="JQ483" s="227"/>
      <c r="JR483" s="227"/>
      <c r="JS483" s="227"/>
      <c r="JT483" s="227"/>
      <c r="JU483" s="227"/>
      <c r="JV483" s="227"/>
      <c r="JW483" s="227"/>
      <c r="JX483" s="227"/>
      <c r="JY483" s="227"/>
      <c r="JZ483" s="227"/>
      <c r="KA483" s="227"/>
      <c r="KB483" s="227"/>
      <c r="KC483" s="227"/>
      <c r="KD483" s="227"/>
      <c r="KE483" s="227"/>
      <c r="KF483" s="227"/>
      <c r="KG483" s="227"/>
      <c r="KH483" s="227"/>
      <c r="KI483" s="227"/>
      <c r="KJ483" s="227"/>
      <c r="KK483" s="227"/>
      <c r="KL483" s="227"/>
      <c r="KM483" s="227"/>
      <c r="KN483" s="227"/>
      <c r="KO483" s="227"/>
      <c r="KP483" s="227"/>
      <c r="KQ483" s="227"/>
      <c r="KR483" s="227"/>
      <c r="KS483" s="227"/>
      <c r="KT483" s="227"/>
      <c r="KU483" s="227"/>
      <c r="KV483" s="227"/>
      <c r="KW483" s="479"/>
    </row>
    <row r="484" spans="1:309" s="226" customFormat="1" ht="21" customHeight="1" thickBot="1">
      <c r="A484" s="109"/>
      <c r="B484" s="112">
        <v>478</v>
      </c>
      <c r="C484" s="116"/>
      <c r="D484" s="136" t="str">
        <f t="shared" si="42"/>
        <v/>
      </c>
      <c r="E484" s="138" t="str">
        <f t="shared" si="44"/>
        <v/>
      </c>
      <c r="F484" s="138" t="str">
        <f t="shared" si="45"/>
        <v/>
      </c>
      <c r="G484" s="138" t="str">
        <f t="shared" si="46"/>
        <v/>
      </c>
      <c r="H484" s="138" t="str">
        <f t="shared" si="43"/>
        <v/>
      </c>
      <c r="I484" s="228"/>
      <c r="J484" s="228"/>
      <c r="K484" s="228"/>
      <c r="L484" s="228"/>
      <c r="M484" s="228"/>
      <c r="N484" s="228"/>
      <c r="O484" s="228"/>
      <c r="P484" s="228"/>
      <c r="Q484" s="228"/>
      <c r="R484" s="228"/>
      <c r="S484" s="228"/>
      <c r="T484" s="228"/>
      <c r="U484" s="228"/>
      <c r="V484" s="228"/>
      <c r="W484" s="228"/>
      <c r="X484" s="228"/>
      <c r="Y484" s="228"/>
      <c r="Z484" s="228"/>
      <c r="AA484" s="228"/>
      <c r="AB484" s="228"/>
      <c r="AC484" s="228"/>
      <c r="AD484" s="228"/>
      <c r="AE484" s="228"/>
      <c r="AF484" s="228"/>
      <c r="AG484" s="228"/>
      <c r="AH484" s="228"/>
      <c r="AI484" s="228"/>
      <c r="AJ484" s="228"/>
      <c r="AK484" s="228"/>
      <c r="AL484" s="228"/>
      <c r="AM484" s="228"/>
      <c r="AN484" s="228"/>
      <c r="AO484" s="228"/>
      <c r="AP484" s="228"/>
      <c r="AQ484" s="228"/>
      <c r="AR484" s="228"/>
      <c r="AS484" s="228"/>
      <c r="AT484" s="228"/>
      <c r="AU484" s="228"/>
      <c r="AV484" s="228"/>
      <c r="AW484" s="228"/>
      <c r="AX484" s="228"/>
      <c r="AY484" s="228"/>
      <c r="AZ484" s="228"/>
      <c r="BA484" s="228"/>
      <c r="BB484" s="228"/>
      <c r="BC484" s="228"/>
      <c r="BD484" s="228"/>
      <c r="BE484" s="228"/>
      <c r="BF484" s="228"/>
      <c r="BG484" s="228"/>
      <c r="BH484" s="228"/>
      <c r="BI484" s="228"/>
      <c r="BJ484" s="228"/>
      <c r="BK484" s="228"/>
      <c r="BL484" s="228"/>
      <c r="BM484" s="228"/>
      <c r="BN484" s="228"/>
      <c r="BO484" s="228"/>
      <c r="BP484" s="228"/>
      <c r="BQ484" s="228"/>
      <c r="BR484" s="228"/>
      <c r="BS484" s="228"/>
      <c r="BT484" s="228"/>
      <c r="BU484" s="228"/>
      <c r="BV484" s="228"/>
      <c r="BW484" s="228"/>
      <c r="BX484" s="228"/>
      <c r="BY484" s="228"/>
      <c r="BZ484" s="228"/>
      <c r="CA484" s="228"/>
      <c r="CB484" s="228"/>
      <c r="CC484" s="228"/>
      <c r="CD484" s="228"/>
      <c r="CE484" s="228"/>
      <c r="CF484" s="228"/>
      <c r="CG484" s="228"/>
      <c r="CH484" s="228"/>
      <c r="CI484" s="228"/>
      <c r="CJ484" s="228"/>
      <c r="CK484" s="228"/>
      <c r="CL484" s="228"/>
      <c r="CM484" s="228"/>
      <c r="CN484" s="228"/>
      <c r="CO484" s="228"/>
      <c r="CP484" s="228"/>
      <c r="CQ484" s="228"/>
      <c r="CR484" s="228"/>
      <c r="CS484" s="228"/>
      <c r="CT484" s="228"/>
      <c r="CU484" s="228"/>
      <c r="CV484" s="228"/>
      <c r="CW484" s="228"/>
      <c r="CX484" s="228"/>
      <c r="CY484" s="228"/>
      <c r="CZ484" s="228"/>
      <c r="DA484" s="228"/>
      <c r="DB484" s="228"/>
      <c r="DC484" s="228"/>
      <c r="DD484" s="228"/>
      <c r="DE484" s="228"/>
      <c r="DF484" s="228"/>
      <c r="DG484" s="228"/>
      <c r="DH484" s="228"/>
      <c r="DI484" s="228"/>
      <c r="DJ484" s="228"/>
      <c r="DK484" s="228"/>
      <c r="DL484" s="228"/>
      <c r="DM484" s="228"/>
      <c r="DN484" s="228"/>
      <c r="DO484" s="228"/>
      <c r="DP484" s="228"/>
      <c r="DQ484" s="228"/>
      <c r="DR484" s="228"/>
      <c r="DS484" s="228"/>
      <c r="DT484" s="228"/>
      <c r="DU484" s="228"/>
      <c r="DV484" s="228"/>
      <c r="DW484" s="228"/>
      <c r="DX484" s="228"/>
      <c r="DY484" s="228"/>
      <c r="DZ484" s="228"/>
      <c r="EA484" s="228"/>
      <c r="EB484" s="228"/>
      <c r="EC484" s="228"/>
      <c r="ED484" s="228"/>
      <c r="EE484" s="228"/>
      <c r="EF484" s="228"/>
      <c r="EG484" s="228"/>
      <c r="EH484" s="228"/>
      <c r="EI484" s="228"/>
      <c r="EJ484" s="228"/>
      <c r="EK484" s="228"/>
      <c r="EL484" s="228"/>
      <c r="EM484" s="228"/>
      <c r="EN484" s="228"/>
      <c r="EO484" s="228"/>
      <c r="EP484" s="228"/>
      <c r="EQ484" s="228"/>
      <c r="ER484" s="228"/>
      <c r="ES484" s="228"/>
      <c r="ET484" s="228"/>
      <c r="EU484" s="228"/>
      <c r="EV484" s="228"/>
      <c r="EW484" s="228"/>
      <c r="EX484" s="228"/>
      <c r="EY484" s="228"/>
      <c r="EZ484" s="228"/>
      <c r="FA484" s="228"/>
      <c r="FB484" s="228"/>
      <c r="FC484" s="228"/>
      <c r="FD484" s="228"/>
      <c r="FE484" s="228"/>
      <c r="FF484" s="228"/>
      <c r="FG484" s="228"/>
      <c r="FH484" s="228"/>
      <c r="FI484" s="228"/>
      <c r="FJ484" s="228"/>
      <c r="FK484" s="228"/>
      <c r="FL484" s="228"/>
      <c r="FM484" s="228"/>
      <c r="FN484" s="228"/>
      <c r="FO484" s="228"/>
      <c r="FP484" s="228"/>
      <c r="FQ484" s="228"/>
      <c r="FR484" s="228"/>
      <c r="FS484" s="228"/>
      <c r="FT484" s="228"/>
      <c r="FU484" s="228"/>
      <c r="FV484" s="228"/>
      <c r="FW484" s="228"/>
      <c r="FX484" s="228"/>
      <c r="FY484" s="228"/>
      <c r="FZ484" s="228"/>
      <c r="GA484" s="228"/>
      <c r="GB484" s="228"/>
      <c r="GC484" s="228"/>
      <c r="GD484" s="228"/>
      <c r="GE484" s="228"/>
      <c r="GF484" s="228"/>
      <c r="GG484" s="228"/>
      <c r="GH484" s="228"/>
      <c r="GI484" s="228"/>
      <c r="GJ484" s="228"/>
      <c r="GK484" s="228"/>
      <c r="GL484" s="228"/>
      <c r="GM484" s="228"/>
      <c r="GN484" s="228"/>
      <c r="GO484" s="228"/>
      <c r="GP484" s="228"/>
      <c r="GQ484" s="228"/>
      <c r="GR484" s="228"/>
      <c r="GS484" s="228"/>
      <c r="GT484" s="228"/>
      <c r="GU484" s="228"/>
      <c r="GV484" s="228"/>
      <c r="GW484" s="228"/>
      <c r="GX484" s="228"/>
      <c r="GY484" s="228"/>
      <c r="GZ484" s="228"/>
      <c r="HA484" s="228"/>
      <c r="HB484" s="228"/>
      <c r="HC484" s="228"/>
      <c r="HD484" s="228"/>
      <c r="HE484" s="228"/>
      <c r="HF484" s="228"/>
      <c r="HG484" s="228"/>
      <c r="HH484" s="228"/>
      <c r="HI484" s="228"/>
      <c r="HJ484" s="228"/>
      <c r="HK484" s="228"/>
      <c r="HL484" s="228"/>
      <c r="HM484" s="228"/>
      <c r="HN484" s="228"/>
      <c r="HO484" s="228"/>
      <c r="HP484" s="228"/>
      <c r="HQ484" s="228"/>
      <c r="HR484" s="228"/>
      <c r="HS484" s="228"/>
      <c r="HT484" s="228"/>
      <c r="HU484" s="228"/>
      <c r="HV484" s="228"/>
      <c r="HW484" s="228"/>
      <c r="HX484" s="228"/>
      <c r="HY484" s="228"/>
      <c r="HZ484" s="228"/>
      <c r="IA484" s="228"/>
      <c r="IB484" s="228"/>
      <c r="IC484" s="228"/>
      <c r="ID484" s="228"/>
      <c r="IE484" s="228"/>
      <c r="IF484" s="228"/>
      <c r="IG484" s="228"/>
      <c r="IH484" s="228"/>
      <c r="II484" s="228"/>
      <c r="IJ484" s="228"/>
      <c r="IK484" s="228"/>
      <c r="IL484" s="228"/>
      <c r="IM484" s="228"/>
      <c r="IN484" s="228"/>
      <c r="IO484" s="228"/>
      <c r="IP484" s="228"/>
      <c r="IQ484" s="228"/>
      <c r="IR484" s="228"/>
      <c r="IS484" s="228"/>
      <c r="IT484" s="228"/>
      <c r="IU484" s="228"/>
      <c r="IV484" s="228"/>
      <c r="IW484" s="228"/>
      <c r="IX484" s="228"/>
      <c r="IY484" s="228"/>
      <c r="IZ484" s="228"/>
      <c r="JA484" s="228"/>
      <c r="JB484" s="228"/>
      <c r="JC484" s="228"/>
      <c r="JD484" s="228"/>
      <c r="JE484" s="228"/>
      <c r="JF484" s="228"/>
      <c r="JG484" s="228"/>
      <c r="JH484" s="228"/>
      <c r="JI484" s="228"/>
      <c r="JJ484" s="228"/>
      <c r="JK484" s="228"/>
      <c r="JL484" s="228"/>
      <c r="JM484" s="228"/>
      <c r="JN484" s="228"/>
      <c r="JO484" s="228"/>
      <c r="JP484" s="228"/>
      <c r="JQ484" s="228"/>
      <c r="JR484" s="228"/>
      <c r="JS484" s="228"/>
      <c r="JT484" s="228"/>
      <c r="JU484" s="228"/>
      <c r="JV484" s="228"/>
      <c r="JW484" s="228"/>
      <c r="JX484" s="228"/>
      <c r="JY484" s="228"/>
      <c r="JZ484" s="228"/>
      <c r="KA484" s="228"/>
      <c r="KB484" s="228"/>
      <c r="KC484" s="228"/>
      <c r="KD484" s="228"/>
      <c r="KE484" s="228"/>
      <c r="KF484" s="228"/>
      <c r="KG484" s="228"/>
      <c r="KH484" s="228"/>
      <c r="KI484" s="228"/>
      <c r="KJ484" s="228"/>
      <c r="KK484" s="228"/>
      <c r="KL484" s="228"/>
      <c r="KM484" s="228"/>
      <c r="KN484" s="228"/>
      <c r="KO484" s="228"/>
      <c r="KP484" s="228"/>
      <c r="KQ484" s="228"/>
      <c r="KR484" s="228"/>
      <c r="KS484" s="228"/>
      <c r="KT484" s="228"/>
      <c r="KU484" s="228"/>
      <c r="KV484" s="228"/>
      <c r="KW484" s="479"/>
    </row>
    <row r="485" spans="1:309" s="226" customFormat="1" ht="21" customHeight="1">
      <c r="A485" s="109"/>
      <c r="B485" s="112">
        <v>479</v>
      </c>
      <c r="C485" s="53"/>
      <c r="D485" s="132" t="str">
        <f t="shared" si="42"/>
        <v/>
      </c>
      <c r="E485" s="132" t="str">
        <f t="shared" si="44"/>
        <v/>
      </c>
      <c r="F485" s="132" t="str">
        <f t="shared" si="45"/>
        <v/>
      </c>
      <c r="G485" s="132" t="str">
        <f t="shared" si="46"/>
        <v/>
      </c>
      <c r="H485" s="213" t="str">
        <f t="shared" si="43"/>
        <v/>
      </c>
      <c r="I485" s="227"/>
      <c r="J485" s="227"/>
      <c r="K485" s="227"/>
      <c r="L485" s="227"/>
      <c r="M485" s="227"/>
      <c r="N485" s="227"/>
      <c r="O485" s="227"/>
      <c r="P485" s="227"/>
      <c r="Q485" s="227"/>
      <c r="R485" s="227"/>
      <c r="S485" s="227"/>
      <c r="T485" s="227"/>
      <c r="U485" s="227"/>
      <c r="V485" s="227"/>
      <c r="W485" s="227"/>
      <c r="X485" s="227"/>
      <c r="Y485" s="227"/>
      <c r="Z485" s="227"/>
      <c r="AA485" s="227"/>
      <c r="AB485" s="227"/>
      <c r="AC485" s="227"/>
      <c r="AD485" s="227"/>
      <c r="AE485" s="227"/>
      <c r="AF485" s="227"/>
      <c r="AG485" s="227"/>
      <c r="AH485" s="227"/>
      <c r="AI485" s="227"/>
      <c r="AJ485" s="227"/>
      <c r="AK485" s="227"/>
      <c r="AL485" s="227"/>
      <c r="AM485" s="227"/>
      <c r="AN485" s="227"/>
      <c r="AO485" s="227"/>
      <c r="AP485" s="227"/>
      <c r="AQ485" s="227"/>
      <c r="AR485" s="227"/>
      <c r="AS485" s="227"/>
      <c r="AT485" s="227"/>
      <c r="AU485" s="227"/>
      <c r="AV485" s="227"/>
      <c r="AW485" s="227"/>
      <c r="AX485" s="227"/>
      <c r="AY485" s="227"/>
      <c r="AZ485" s="227"/>
      <c r="BA485" s="227"/>
      <c r="BB485" s="227"/>
      <c r="BC485" s="227"/>
      <c r="BD485" s="227"/>
      <c r="BE485" s="227"/>
      <c r="BF485" s="227"/>
      <c r="BG485" s="227"/>
      <c r="BH485" s="227"/>
      <c r="BI485" s="227"/>
      <c r="BJ485" s="227"/>
      <c r="BK485" s="227"/>
      <c r="BL485" s="227"/>
      <c r="BM485" s="227"/>
      <c r="BN485" s="227"/>
      <c r="BO485" s="227"/>
      <c r="BP485" s="227"/>
      <c r="BQ485" s="227"/>
      <c r="BR485" s="227"/>
      <c r="BS485" s="227"/>
      <c r="BT485" s="227"/>
      <c r="BU485" s="227"/>
      <c r="BV485" s="227"/>
      <c r="BW485" s="227"/>
      <c r="BX485" s="227"/>
      <c r="BY485" s="227"/>
      <c r="BZ485" s="227"/>
      <c r="CA485" s="227"/>
      <c r="CB485" s="227"/>
      <c r="CC485" s="227"/>
      <c r="CD485" s="227"/>
      <c r="CE485" s="227"/>
      <c r="CF485" s="227"/>
      <c r="CG485" s="227"/>
      <c r="CH485" s="227"/>
      <c r="CI485" s="227"/>
      <c r="CJ485" s="227"/>
      <c r="CK485" s="227"/>
      <c r="CL485" s="227"/>
      <c r="CM485" s="227"/>
      <c r="CN485" s="227"/>
      <c r="CO485" s="227"/>
      <c r="CP485" s="227"/>
      <c r="CQ485" s="227"/>
      <c r="CR485" s="227"/>
      <c r="CS485" s="227"/>
      <c r="CT485" s="227"/>
      <c r="CU485" s="227"/>
      <c r="CV485" s="227"/>
      <c r="CW485" s="227"/>
      <c r="CX485" s="227"/>
      <c r="CY485" s="227"/>
      <c r="CZ485" s="227"/>
      <c r="DA485" s="227"/>
      <c r="DB485" s="227"/>
      <c r="DC485" s="227"/>
      <c r="DD485" s="227"/>
      <c r="DE485" s="227"/>
      <c r="DF485" s="227"/>
      <c r="DG485" s="227"/>
      <c r="DH485" s="227"/>
      <c r="DI485" s="227"/>
      <c r="DJ485" s="227"/>
      <c r="DK485" s="227"/>
      <c r="DL485" s="227"/>
      <c r="DM485" s="227"/>
      <c r="DN485" s="227"/>
      <c r="DO485" s="227"/>
      <c r="DP485" s="227"/>
      <c r="DQ485" s="227"/>
      <c r="DR485" s="227"/>
      <c r="DS485" s="227"/>
      <c r="DT485" s="227"/>
      <c r="DU485" s="227"/>
      <c r="DV485" s="227"/>
      <c r="DW485" s="227"/>
      <c r="DX485" s="227"/>
      <c r="DY485" s="227"/>
      <c r="DZ485" s="227"/>
      <c r="EA485" s="227"/>
      <c r="EB485" s="227"/>
      <c r="EC485" s="227"/>
      <c r="ED485" s="227"/>
      <c r="EE485" s="227"/>
      <c r="EF485" s="227"/>
      <c r="EG485" s="227"/>
      <c r="EH485" s="227"/>
      <c r="EI485" s="227"/>
      <c r="EJ485" s="227"/>
      <c r="EK485" s="227"/>
      <c r="EL485" s="227"/>
      <c r="EM485" s="227"/>
      <c r="EN485" s="227"/>
      <c r="EO485" s="227"/>
      <c r="EP485" s="227"/>
      <c r="EQ485" s="227"/>
      <c r="ER485" s="227"/>
      <c r="ES485" s="227"/>
      <c r="ET485" s="227"/>
      <c r="EU485" s="227"/>
      <c r="EV485" s="227"/>
      <c r="EW485" s="227"/>
      <c r="EX485" s="227"/>
      <c r="EY485" s="227"/>
      <c r="EZ485" s="227"/>
      <c r="FA485" s="227"/>
      <c r="FB485" s="227"/>
      <c r="FC485" s="227"/>
      <c r="FD485" s="227"/>
      <c r="FE485" s="227"/>
      <c r="FF485" s="227"/>
      <c r="FG485" s="227"/>
      <c r="FH485" s="227"/>
      <c r="FI485" s="227"/>
      <c r="FJ485" s="227"/>
      <c r="FK485" s="227"/>
      <c r="FL485" s="227"/>
      <c r="FM485" s="227"/>
      <c r="FN485" s="227"/>
      <c r="FO485" s="227"/>
      <c r="FP485" s="227"/>
      <c r="FQ485" s="227"/>
      <c r="FR485" s="227"/>
      <c r="FS485" s="227"/>
      <c r="FT485" s="227"/>
      <c r="FU485" s="227"/>
      <c r="FV485" s="227"/>
      <c r="FW485" s="227"/>
      <c r="FX485" s="227"/>
      <c r="FY485" s="227"/>
      <c r="FZ485" s="227"/>
      <c r="GA485" s="227"/>
      <c r="GB485" s="227"/>
      <c r="GC485" s="227"/>
      <c r="GD485" s="227"/>
      <c r="GE485" s="227"/>
      <c r="GF485" s="227"/>
      <c r="GG485" s="227"/>
      <c r="GH485" s="227"/>
      <c r="GI485" s="227"/>
      <c r="GJ485" s="227"/>
      <c r="GK485" s="227"/>
      <c r="GL485" s="227"/>
      <c r="GM485" s="227"/>
      <c r="GN485" s="227"/>
      <c r="GO485" s="227"/>
      <c r="GP485" s="227"/>
      <c r="GQ485" s="227"/>
      <c r="GR485" s="227"/>
      <c r="GS485" s="227"/>
      <c r="GT485" s="227"/>
      <c r="GU485" s="227"/>
      <c r="GV485" s="227"/>
      <c r="GW485" s="227"/>
      <c r="GX485" s="227"/>
      <c r="GY485" s="227"/>
      <c r="GZ485" s="227"/>
      <c r="HA485" s="227"/>
      <c r="HB485" s="227"/>
      <c r="HC485" s="227"/>
      <c r="HD485" s="227"/>
      <c r="HE485" s="227"/>
      <c r="HF485" s="227"/>
      <c r="HG485" s="227"/>
      <c r="HH485" s="227"/>
      <c r="HI485" s="227"/>
      <c r="HJ485" s="227"/>
      <c r="HK485" s="227"/>
      <c r="HL485" s="227"/>
      <c r="HM485" s="227"/>
      <c r="HN485" s="227"/>
      <c r="HO485" s="227"/>
      <c r="HP485" s="227"/>
      <c r="HQ485" s="227"/>
      <c r="HR485" s="227"/>
      <c r="HS485" s="227"/>
      <c r="HT485" s="227"/>
      <c r="HU485" s="227"/>
      <c r="HV485" s="227"/>
      <c r="HW485" s="227"/>
      <c r="HX485" s="227"/>
      <c r="HY485" s="227"/>
      <c r="HZ485" s="227"/>
      <c r="IA485" s="227"/>
      <c r="IB485" s="227"/>
      <c r="IC485" s="227"/>
      <c r="ID485" s="227"/>
      <c r="IE485" s="227"/>
      <c r="IF485" s="227"/>
      <c r="IG485" s="227"/>
      <c r="IH485" s="227"/>
      <c r="II485" s="227"/>
      <c r="IJ485" s="227"/>
      <c r="IK485" s="227"/>
      <c r="IL485" s="227"/>
      <c r="IM485" s="227"/>
      <c r="IN485" s="227"/>
      <c r="IO485" s="227"/>
      <c r="IP485" s="227"/>
      <c r="IQ485" s="227"/>
      <c r="IR485" s="227"/>
      <c r="IS485" s="227"/>
      <c r="IT485" s="227"/>
      <c r="IU485" s="227"/>
      <c r="IV485" s="227"/>
      <c r="IW485" s="227"/>
      <c r="IX485" s="227"/>
      <c r="IY485" s="227"/>
      <c r="IZ485" s="227"/>
      <c r="JA485" s="227"/>
      <c r="JB485" s="227"/>
      <c r="JC485" s="227"/>
      <c r="JD485" s="227"/>
      <c r="JE485" s="227"/>
      <c r="JF485" s="227"/>
      <c r="JG485" s="227"/>
      <c r="JH485" s="227"/>
      <c r="JI485" s="227"/>
      <c r="JJ485" s="227"/>
      <c r="JK485" s="227"/>
      <c r="JL485" s="227"/>
      <c r="JM485" s="227"/>
      <c r="JN485" s="227"/>
      <c r="JO485" s="227"/>
      <c r="JP485" s="227"/>
      <c r="JQ485" s="227"/>
      <c r="JR485" s="227"/>
      <c r="JS485" s="227"/>
      <c r="JT485" s="227"/>
      <c r="JU485" s="227"/>
      <c r="JV485" s="227"/>
      <c r="JW485" s="227"/>
      <c r="JX485" s="227"/>
      <c r="JY485" s="227"/>
      <c r="JZ485" s="227"/>
      <c r="KA485" s="227"/>
      <c r="KB485" s="227"/>
      <c r="KC485" s="227"/>
      <c r="KD485" s="227"/>
      <c r="KE485" s="227"/>
      <c r="KF485" s="227"/>
      <c r="KG485" s="227"/>
      <c r="KH485" s="227"/>
      <c r="KI485" s="227"/>
      <c r="KJ485" s="227"/>
      <c r="KK485" s="227"/>
      <c r="KL485" s="227"/>
      <c r="KM485" s="227"/>
      <c r="KN485" s="227"/>
      <c r="KO485" s="227"/>
      <c r="KP485" s="227"/>
      <c r="KQ485" s="227"/>
      <c r="KR485" s="227"/>
      <c r="KS485" s="227"/>
      <c r="KT485" s="227"/>
      <c r="KU485" s="227"/>
      <c r="KV485" s="227"/>
      <c r="KW485" s="479"/>
    </row>
    <row r="486" spans="1:309" s="226" customFormat="1" ht="21" customHeight="1" thickBot="1">
      <c r="A486" s="109"/>
      <c r="B486" s="112">
        <v>480</v>
      </c>
      <c r="C486" s="116"/>
      <c r="D486" s="136" t="str">
        <f t="shared" si="42"/>
        <v/>
      </c>
      <c r="E486" s="138" t="str">
        <f t="shared" si="44"/>
        <v/>
      </c>
      <c r="F486" s="138" t="str">
        <f t="shared" si="45"/>
        <v/>
      </c>
      <c r="G486" s="138" t="str">
        <f t="shared" si="46"/>
        <v/>
      </c>
      <c r="H486" s="138" t="str">
        <f t="shared" si="43"/>
        <v/>
      </c>
      <c r="I486" s="228"/>
      <c r="J486" s="228"/>
      <c r="K486" s="228"/>
      <c r="L486" s="228"/>
      <c r="M486" s="228"/>
      <c r="N486" s="228"/>
      <c r="O486" s="228"/>
      <c r="P486" s="228"/>
      <c r="Q486" s="228"/>
      <c r="R486" s="228"/>
      <c r="S486" s="228"/>
      <c r="T486" s="228"/>
      <c r="U486" s="228"/>
      <c r="V486" s="228"/>
      <c r="W486" s="228"/>
      <c r="X486" s="228"/>
      <c r="Y486" s="228"/>
      <c r="Z486" s="228"/>
      <c r="AA486" s="228"/>
      <c r="AB486" s="228"/>
      <c r="AC486" s="228"/>
      <c r="AD486" s="228"/>
      <c r="AE486" s="228"/>
      <c r="AF486" s="228"/>
      <c r="AG486" s="228"/>
      <c r="AH486" s="228"/>
      <c r="AI486" s="228"/>
      <c r="AJ486" s="228"/>
      <c r="AK486" s="228"/>
      <c r="AL486" s="228"/>
      <c r="AM486" s="228"/>
      <c r="AN486" s="228"/>
      <c r="AO486" s="228"/>
      <c r="AP486" s="228"/>
      <c r="AQ486" s="228"/>
      <c r="AR486" s="228"/>
      <c r="AS486" s="228"/>
      <c r="AT486" s="228"/>
      <c r="AU486" s="228"/>
      <c r="AV486" s="228"/>
      <c r="AW486" s="228"/>
      <c r="AX486" s="228"/>
      <c r="AY486" s="228"/>
      <c r="AZ486" s="228"/>
      <c r="BA486" s="228"/>
      <c r="BB486" s="228"/>
      <c r="BC486" s="228"/>
      <c r="BD486" s="228"/>
      <c r="BE486" s="228"/>
      <c r="BF486" s="228"/>
      <c r="BG486" s="228"/>
      <c r="BH486" s="228"/>
      <c r="BI486" s="228"/>
      <c r="BJ486" s="228"/>
      <c r="BK486" s="228"/>
      <c r="BL486" s="228"/>
      <c r="BM486" s="228"/>
      <c r="BN486" s="228"/>
      <c r="BO486" s="228"/>
      <c r="BP486" s="228"/>
      <c r="BQ486" s="228"/>
      <c r="BR486" s="228"/>
      <c r="BS486" s="228"/>
      <c r="BT486" s="228"/>
      <c r="BU486" s="228"/>
      <c r="BV486" s="228"/>
      <c r="BW486" s="228"/>
      <c r="BX486" s="228"/>
      <c r="BY486" s="228"/>
      <c r="BZ486" s="228"/>
      <c r="CA486" s="228"/>
      <c r="CB486" s="228"/>
      <c r="CC486" s="228"/>
      <c r="CD486" s="228"/>
      <c r="CE486" s="228"/>
      <c r="CF486" s="228"/>
      <c r="CG486" s="228"/>
      <c r="CH486" s="228"/>
      <c r="CI486" s="228"/>
      <c r="CJ486" s="228"/>
      <c r="CK486" s="228"/>
      <c r="CL486" s="228"/>
      <c r="CM486" s="228"/>
      <c r="CN486" s="228"/>
      <c r="CO486" s="228"/>
      <c r="CP486" s="228"/>
      <c r="CQ486" s="228"/>
      <c r="CR486" s="228"/>
      <c r="CS486" s="228"/>
      <c r="CT486" s="228"/>
      <c r="CU486" s="228"/>
      <c r="CV486" s="228"/>
      <c r="CW486" s="228"/>
      <c r="CX486" s="228"/>
      <c r="CY486" s="228"/>
      <c r="CZ486" s="228"/>
      <c r="DA486" s="228"/>
      <c r="DB486" s="228"/>
      <c r="DC486" s="228"/>
      <c r="DD486" s="228"/>
      <c r="DE486" s="228"/>
      <c r="DF486" s="228"/>
      <c r="DG486" s="228"/>
      <c r="DH486" s="228"/>
      <c r="DI486" s="228"/>
      <c r="DJ486" s="228"/>
      <c r="DK486" s="228"/>
      <c r="DL486" s="228"/>
      <c r="DM486" s="228"/>
      <c r="DN486" s="228"/>
      <c r="DO486" s="228"/>
      <c r="DP486" s="228"/>
      <c r="DQ486" s="228"/>
      <c r="DR486" s="228"/>
      <c r="DS486" s="228"/>
      <c r="DT486" s="228"/>
      <c r="DU486" s="228"/>
      <c r="DV486" s="228"/>
      <c r="DW486" s="228"/>
      <c r="DX486" s="228"/>
      <c r="DY486" s="228"/>
      <c r="DZ486" s="228"/>
      <c r="EA486" s="228"/>
      <c r="EB486" s="228"/>
      <c r="EC486" s="228"/>
      <c r="ED486" s="228"/>
      <c r="EE486" s="228"/>
      <c r="EF486" s="228"/>
      <c r="EG486" s="228"/>
      <c r="EH486" s="228"/>
      <c r="EI486" s="228"/>
      <c r="EJ486" s="228"/>
      <c r="EK486" s="228"/>
      <c r="EL486" s="228"/>
      <c r="EM486" s="228"/>
      <c r="EN486" s="228"/>
      <c r="EO486" s="228"/>
      <c r="EP486" s="228"/>
      <c r="EQ486" s="228"/>
      <c r="ER486" s="228"/>
      <c r="ES486" s="228"/>
      <c r="ET486" s="228"/>
      <c r="EU486" s="228"/>
      <c r="EV486" s="228"/>
      <c r="EW486" s="228"/>
      <c r="EX486" s="228"/>
      <c r="EY486" s="228"/>
      <c r="EZ486" s="228"/>
      <c r="FA486" s="228"/>
      <c r="FB486" s="228"/>
      <c r="FC486" s="228"/>
      <c r="FD486" s="228"/>
      <c r="FE486" s="228"/>
      <c r="FF486" s="228"/>
      <c r="FG486" s="228"/>
      <c r="FH486" s="228"/>
      <c r="FI486" s="228"/>
      <c r="FJ486" s="228"/>
      <c r="FK486" s="228"/>
      <c r="FL486" s="228"/>
      <c r="FM486" s="228"/>
      <c r="FN486" s="228"/>
      <c r="FO486" s="228"/>
      <c r="FP486" s="228"/>
      <c r="FQ486" s="228"/>
      <c r="FR486" s="228"/>
      <c r="FS486" s="228"/>
      <c r="FT486" s="228"/>
      <c r="FU486" s="228"/>
      <c r="FV486" s="228"/>
      <c r="FW486" s="228"/>
      <c r="FX486" s="228"/>
      <c r="FY486" s="228"/>
      <c r="FZ486" s="228"/>
      <c r="GA486" s="228"/>
      <c r="GB486" s="228"/>
      <c r="GC486" s="228"/>
      <c r="GD486" s="228"/>
      <c r="GE486" s="228"/>
      <c r="GF486" s="228"/>
      <c r="GG486" s="228"/>
      <c r="GH486" s="228"/>
      <c r="GI486" s="228"/>
      <c r="GJ486" s="228"/>
      <c r="GK486" s="228"/>
      <c r="GL486" s="228"/>
      <c r="GM486" s="228"/>
      <c r="GN486" s="228"/>
      <c r="GO486" s="228"/>
      <c r="GP486" s="228"/>
      <c r="GQ486" s="228"/>
      <c r="GR486" s="228"/>
      <c r="GS486" s="228"/>
      <c r="GT486" s="228"/>
      <c r="GU486" s="228"/>
      <c r="GV486" s="228"/>
      <c r="GW486" s="228"/>
      <c r="GX486" s="228"/>
      <c r="GY486" s="228"/>
      <c r="GZ486" s="228"/>
      <c r="HA486" s="228"/>
      <c r="HB486" s="228"/>
      <c r="HC486" s="228"/>
      <c r="HD486" s="228"/>
      <c r="HE486" s="228"/>
      <c r="HF486" s="228"/>
      <c r="HG486" s="228"/>
      <c r="HH486" s="228"/>
      <c r="HI486" s="228"/>
      <c r="HJ486" s="228"/>
      <c r="HK486" s="228"/>
      <c r="HL486" s="228"/>
      <c r="HM486" s="228"/>
      <c r="HN486" s="228"/>
      <c r="HO486" s="228"/>
      <c r="HP486" s="228"/>
      <c r="HQ486" s="228"/>
      <c r="HR486" s="228"/>
      <c r="HS486" s="228"/>
      <c r="HT486" s="228"/>
      <c r="HU486" s="228"/>
      <c r="HV486" s="228"/>
      <c r="HW486" s="228"/>
      <c r="HX486" s="228"/>
      <c r="HY486" s="228"/>
      <c r="HZ486" s="228"/>
      <c r="IA486" s="228"/>
      <c r="IB486" s="228"/>
      <c r="IC486" s="228"/>
      <c r="ID486" s="228"/>
      <c r="IE486" s="228"/>
      <c r="IF486" s="228"/>
      <c r="IG486" s="228"/>
      <c r="IH486" s="228"/>
      <c r="II486" s="228"/>
      <c r="IJ486" s="228"/>
      <c r="IK486" s="228"/>
      <c r="IL486" s="228"/>
      <c r="IM486" s="228"/>
      <c r="IN486" s="228"/>
      <c r="IO486" s="228"/>
      <c r="IP486" s="228"/>
      <c r="IQ486" s="228"/>
      <c r="IR486" s="228"/>
      <c r="IS486" s="228"/>
      <c r="IT486" s="228"/>
      <c r="IU486" s="228"/>
      <c r="IV486" s="228"/>
      <c r="IW486" s="228"/>
      <c r="IX486" s="228"/>
      <c r="IY486" s="228"/>
      <c r="IZ486" s="228"/>
      <c r="JA486" s="228"/>
      <c r="JB486" s="228"/>
      <c r="JC486" s="228"/>
      <c r="JD486" s="228"/>
      <c r="JE486" s="228"/>
      <c r="JF486" s="228"/>
      <c r="JG486" s="228"/>
      <c r="JH486" s="228"/>
      <c r="JI486" s="228"/>
      <c r="JJ486" s="228"/>
      <c r="JK486" s="228"/>
      <c r="JL486" s="228"/>
      <c r="JM486" s="228"/>
      <c r="JN486" s="228"/>
      <c r="JO486" s="228"/>
      <c r="JP486" s="228"/>
      <c r="JQ486" s="228"/>
      <c r="JR486" s="228"/>
      <c r="JS486" s="228"/>
      <c r="JT486" s="228"/>
      <c r="JU486" s="228"/>
      <c r="JV486" s="228"/>
      <c r="JW486" s="228"/>
      <c r="JX486" s="228"/>
      <c r="JY486" s="228"/>
      <c r="JZ486" s="228"/>
      <c r="KA486" s="228"/>
      <c r="KB486" s="228"/>
      <c r="KC486" s="228"/>
      <c r="KD486" s="228"/>
      <c r="KE486" s="228"/>
      <c r="KF486" s="228"/>
      <c r="KG486" s="228"/>
      <c r="KH486" s="228"/>
      <c r="KI486" s="228"/>
      <c r="KJ486" s="228"/>
      <c r="KK486" s="228"/>
      <c r="KL486" s="228"/>
      <c r="KM486" s="228"/>
      <c r="KN486" s="228"/>
      <c r="KO486" s="228"/>
      <c r="KP486" s="228"/>
      <c r="KQ486" s="228"/>
      <c r="KR486" s="228"/>
      <c r="KS486" s="228"/>
      <c r="KT486" s="228"/>
      <c r="KU486" s="228"/>
      <c r="KV486" s="228"/>
      <c r="KW486" s="479"/>
    </row>
    <row r="487" spans="1:309" s="226" customFormat="1" ht="21" customHeight="1">
      <c r="A487" s="109"/>
      <c r="B487" s="112">
        <v>481</v>
      </c>
      <c r="C487" s="53"/>
      <c r="D487" s="132" t="str">
        <f t="shared" ref="D487:D506" si="47">_xlfn.IFNA(VLOOKUP(C487,detailsof_programs,2,FALSE),"")</f>
        <v/>
      </c>
      <c r="E487" s="132" t="str">
        <f t="shared" si="44"/>
        <v/>
      </c>
      <c r="F487" s="132" t="str">
        <f t="shared" si="45"/>
        <v/>
      </c>
      <c r="G487" s="132" t="str">
        <f t="shared" si="46"/>
        <v/>
      </c>
      <c r="H487" s="213" t="str">
        <f t="shared" ref="H487:H506" si="48">_xlfn.IFNA(VLOOKUP(C487,detailsof_programs,3,FALSE),"")</f>
        <v/>
      </c>
      <c r="I487" s="227"/>
      <c r="J487" s="227"/>
      <c r="K487" s="227"/>
      <c r="L487" s="227"/>
      <c r="M487" s="227"/>
      <c r="N487" s="227"/>
      <c r="O487" s="227"/>
      <c r="P487" s="227"/>
      <c r="Q487" s="227"/>
      <c r="R487" s="227"/>
      <c r="S487" s="227"/>
      <c r="T487" s="227"/>
      <c r="U487" s="227"/>
      <c r="V487" s="227"/>
      <c r="W487" s="227"/>
      <c r="X487" s="227"/>
      <c r="Y487" s="227"/>
      <c r="Z487" s="227"/>
      <c r="AA487" s="227"/>
      <c r="AB487" s="227"/>
      <c r="AC487" s="227"/>
      <c r="AD487" s="227"/>
      <c r="AE487" s="227"/>
      <c r="AF487" s="227"/>
      <c r="AG487" s="227"/>
      <c r="AH487" s="227"/>
      <c r="AI487" s="227"/>
      <c r="AJ487" s="227"/>
      <c r="AK487" s="227"/>
      <c r="AL487" s="227"/>
      <c r="AM487" s="227"/>
      <c r="AN487" s="227"/>
      <c r="AO487" s="227"/>
      <c r="AP487" s="227"/>
      <c r="AQ487" s="227"/>
      <c r="AR487" s="227"/>
      <c r="AS487" s="227"/>
      <c r="AT487" s="227"/>
      <c r="AU487" s="227"/>
      <c r="AV487" s="227"/>
      <c r="AW487" s="227"/>
      <c r="AX487" s="227"/>
      <c r="AY487" s="227"/>
      <c r="AZ487" s="227"/>
      <c r="BA487" s="227"/>
      <c r="BB487" s="227"/>
      <c r="BC487" s="227"/>
      <c r="BD487" s="227"/>
      <c r="BE487" s="227"/>
      <c r="BF487" s="227"/>
      <c r="BG487" s="227"/>
      <c r="BH487" s="227"/>
      <c r="BI487" s="227"/>
      <c r="BJ487" s="227"/>
      <c r="BK487" s="227"/>
      <c r="BL487" s="227"/>
      <c r="BM487" s="227"/>
      <c r="BN487" s="227"/>
      <c r="BO487" s="227"/>
      <c r="BP487" s="227"/>
      <c r="BQ487" s="227"/>
      <c r="BR487" s="227"/>
      <c r="BS487" s="227"/>
      <c r="BT487" s="227"/>
      <c r="BU487" s="227"/>
      <c r="BV487" s="227"/>
      <c r="BW487" s="227"/>
      <c r="BX487" s="227"/>
      <c r="BY487" s="227"/>
      <c r="BZ487" s="227"/>
      <c r="CA487" s="227"/>
      <c r="CB487" s="227"/>
      <c r="CC487" s="227"/>
      <c r="CD487" s="227"/>
      <c r="CE487" s="227"/>
      <c r="CF487" s="227"/>
      <c r="CG487" s="227"/>
      <c r="CH487" s="227"/>
      <c r="CI487" s="227"/>
      <c r="CJ487" s="227"/>
      <c r="CK487" s="227"/>
      <c r="CL487" s="227"/>
      <c r="CM487" s="227"/>
      <c r="CN487" s="227"/>
      <c r="CO487" s="227"/>
      <c r="CP487" s="227"/>
      <c r="CQ487" s="227"/>
      <c r="CR487" s="227"/>
      <c r="CS487" s="227"/>
      <c r="CT487" s="227"/>
      <c r="CU487" s="227"/>
      <c r="CV487" s="227"/>
      <c r="CW487" s="227"/>
      <c r="CX487" s="227"/>
      <c r="CY487" s="227"/>
      <c r="CZ487" s="227"/>
      <c r="DA487" s="227"/>
      <c r="DB487" s="227"/>
      <c r="DC487" s="227"/>
      <c r="DD487" s="227"/>
      <c r="DE487" s="227"/>
      <c r="DF487" s="227"/>
      <c r="DG487" s="227"/>
      <c r="DH487" s="227"/>
      <c r="DI487" s="227"/>
      <c r="DJ487" s="227"/>
      <c r="DK487" s="227"/>
      <c r="DL487" s="227"/>
      <c r="DM487" s="227"/>
      <c r="DN487" s="227"/>
      <c r="DO487" s="227"/>
      <c r="DP487" s="227"/>
      <c r="DQ487" s="227"/>
      <c r="DR487" s="227"/>
      <c r="DS487" s="227"/>
      <c r="DT487" s="227"/>
      <c r="DU487" s="227"/>
      <c r="DV487" s="227"/>
      <c r="DW487" s="227"/>
      <c r="DX487" s="227"/>
      <c r="DY487" s="227"/>
      <c r="DZ487" s="227"/>
      <c r="EA487" s="227"/>
      <c r="EB487" s="227"/>
      <c r="EC487" s="227"/>
      <c r="ED487" s="227"/>
      <c r="EE487" s="227"/>
      <c r="EF487" s="227"/>
      <c r="EG487" s="227"/>
      <c r="EH487" s="227"/>
      <c r="EI487" s="227"/>
      <c r="EJ487" s="227"/>
      <c r="EK487" s="227"/>
      <c r="EL487" s="227"/>
      <c r="EM487" s="227"/>
      <c r="EN487" s="227"/>
      <c r="EO487" s="227"/>
      <c r="EP487" s="227"/>
      <c r="EQ487" s="227"/>
      <c r="ER487" s="227"/>
      <c r="ES487" s="227"/>
      <c r="ET487" s="227"/>
      <c r="EU487" s="227"/>
      <c r="EV487" s="227"/>
      <c r="EW487" s="227"/>
      <c r="EX487" s="227"/>
      <c r="EY487" s="227"/>
      <c r="EZ487" s="227"/>
      <c r="FA487" s="227"/>
      <c r="FB487" s="227"/>
      <c r="FC487" s="227"/>
      <c r="FD487" s="227"/>
      <c r="FE487" s="227"/>
      <c r="FF487" s="227"/>
      <c r="FG487" s="227"/>
      <c r="FH487" s="227"/>
      <c r="FI487" s="227"/>
      <c r="FJ487" s="227"/>
      <c r="FK487" s="227"/>
      <c r="FL487" s="227"/>
      <c r="FM487" s="227"/>
      <c r="FN487" s="227"/>
      <c r="FO487" s="227"/>
      <c r="FP487" s="227"/>
      <c r="FQ487" s="227"/>
      <c r="FR487" s="227"/>
      <c r="FS487" s="227"/>
      <c r="FT487" s="227"/>
      <c r="FU487" s="227"/>
      <c r="FV487" s="227"/>
      <c r="FW487" s="227"/>
      <c r="FX487" s="227"/>
      <c r="FY487" s="227"/>
      <c r="FZ487" s="227"/>
      <c r="GA487" s="227"/>
      <c r="GB487" s="227"/>
      <c r="GC487" s="227"/>
      <c r="GD487" s="227"/>
      <c r="GE487" s="227"/>
      <c r="GF487" s="227"/>
      <c r="GG487" s="227"/>
      <c r="GH487" s="227"/>
      <c r="GI487" s="227"/>
      <c r="GJ487" s="227"/>
      <c r="GK487" s="227"/>
      <c r="GL487" s="227"/>
      <c r="GM487" s="227"/>
      <c r="GN487" s="227"/>
      <c r="GO487" s="227"/>
      <c r="GP487" s="227"/>
      <c r="GQ487" s="227"/>
      <c r="GR487" s="227"/>
      <c r="GS487" s="227"/>
      <c r="GT487" s="227"/>
      <c r="GU487" s="227"/>
      <c r="GV487" s="227"/>
      <c r="GW487" s="227"/>
      <c r="GX487" s="227"/>
      <c r="GY487" s="227"/>
      <c r="GZ487" s="227"/>
      <c r="HA487" s="227"/>
      <c r="HB487" s="227"/>
      <c r="HC487" s="227"/>
      <c r="HD487" s="227"/>
      <c r="HE487" s="227"/>
      <c r="HF487" s="227"/>
      <c r="HG487" s="227"/>
      <c r="HH487" s="227"/>
      <c r="HI487" s="227"/>
      <c r="HJ487" s="227"/>
      <c r="HK487" s="227"/>
      <c r="HL487" s="227"/>
      <c r="HM487" s="227"/>
      <c r="HN487" s="227"/>
      <c r="HO487" s="227"/>
      <c r="HP487" s="227"/>
      <c r="HQ487" s="227"/>
      <c r="HR487" s="227"/>
      <c r="HS487" s="227"/>
      <c r="HT487" s="227"/>
      <c r="HU487" s="227"/>
      <c r="HV487" s="227"/>
      <c r="HW487" s="227"/>
      <c r="HX487" s="227"/>
      <c r="HY487" s="227"/>
      <c r="HZ487" s="227"/>
      <c r="IA487" s="227"/>
      <c r="IB487" s="227"/>
      <c r="IC487" s="227"/>
      <c r="ID487" s="227"/>
      <c r="IE487" s="227"/>
      <c r="IF487" s="227"/>
      <c r="IG487" s="227"/>
      <c r="IH487" s="227"/>
      <c r="II487" s="227"/>
      <c r="IJ487" s="227"/>
      <c r="IK487" s="227"/>
      <c r="IL487" s="227"/>
      <c r="IM487" s="227"/>
      <c r="IN487" s="227"/>
      <c r="IO487" s="227"/>
      <c r="IP487" s="227"/>
      <c r="IQ487" s="227"/>
      <c r="IR487" s="227"/>
      <c r="IS487" s="227"/>
      <c r="IT487" s="227"/>
      <c r="IU487" s="227"/>
      <c r="IV487" s="227"/>
      <c r="IW487" s="227"/>
      <c r="IX487" s="227"/>
      <c r="IY487" s="227"/>
      <c r="IZ487" s="227"/>
      <c r="JA487" s="227"/>
      <c r="JB487" s="227"/>
      <c r="JC487" s="227"/>
      <c r="JD487" s="227"/>
      <c r="JE487" s="227"/>
      <c r="JF487" s="227"/>
      <c r="JG487" s="227"/>
      <c r="JH487" s="227"/>
      <c r="JI487" s="227"/>
      <c r="JJ487" s="227"/>
      <c r="JK487" s="227"/>
      <c r="JL487" s="227"/>
      <c r="JM487" s="227"/>
      <c r="JN487" s="227"/>
      <c r="JO487" s="227"/>
      <c r="JP487" s="227"/>
      <c r="JQ487" s="227"/>
      <c r="JR487" s="227"/>
      <c r="JS487" s="227"/>
      <c r="JT487" s="227"/>
      <c r="JU487" s="227"/>
      <c r="JV487" s="227"/>
      <c r="JW487" s="227"/>
      <c r="JX487" s="227"/>
      <c r="JY487" s="227"/>
      <c r="JZ487" s="227"/>
      <c r="KA487" s="227"/>
      <c r="KB487" s="227"/>
      <c r="KC487" s="227"/>
      <c r="KD487" s="227"/>
      <c r="KE487" s="227"/>
      <c r="KF487" s="227"/>
      <c r="KG487" s="227"/>
      <c r="KH487" s="227"/>
      <c r="KI487" s="227"/>
      <c r="KJ487" s="227"/>
      <c r="KK487" s="227"/>
      <c r="KL487" s="227"/>
      <c r="KM487" s="227"/>
      <c r="KN487" s="227"/>
      <c r="KO487" s="227"/>
      <c r="KP487" s="227"/>
      <c r="KQ487" s="227"/>
      <c r="KR487" s="227"/>
      <c r="KS487" s="227"/>
      <c r="KT487" s="227"/>
      <c r="KU487" s="227"/>
      <c r="KV487" s="227"/>
      <c r="KW487" s="479"/>
    </row>
    <row r="488" spans="1:309" s="226" customFormat="1" ht="21" customHeight="1" thickBot="1">
      <c r="A488" s="109"/>
      <c r="B488" s="112">
        <v>482</v>
      </c>
      <c r="C488" s="116"/>
      <c r="D488" s="136" t="str">
        <f t="shared" si="47"/>
        <v/>
      </c>
      <c r="E488" s="138" t="str">
        <f t="shared" si="44"/>
        <v/>
      </c>
      <c r="F488" s="138" t="str">
        <f t="shared" si="45"/>
        <v/>
      </c>
      <c r="G488" s="138" t="str">
        <f t="shared" si="46"/>
        <v/>
      </c>
      <c r="H488" s="138" t="str">
        <f t="shared" si="48"/>
        <v/>
      </c>
      <c r="I488" s="228"/>
      <c r="J488" s="228"/>
      <c r="K488" s="228"/>
      <c r="L488" s="228"/>
      <c r="M488" s="228"/>
      <c r="N488" s="228"/>
      <c r="O488" s="228"/>
      <c r="P488" s="228"/>
      <c r="Q488" s="228"/>
      <c r="R488" s="228"/>
      <c r="S488" s="228"/>
      <c r="T488" s="228"/>
      <c r="U488" s="228"/>
      <c r="V488" s="228"/>
      <c r="W488" s="228"/>
      <c r="X488" s="228"/>
      <c r="Y488" s="228"/>
      <c r="Z488" s="228"/>
      <c r="AA488" s="228"/>
      <c r="AB488" s="228"/>
      <c r="AC488" s="228"/>
      <c r="AD488" s="228"/>
      <c r="AE488" s="228"/>
      <c r="AF488" s="228"/>
      <c r="AG488" s="228"/>
      <c r="AH488" s="228"/>
      <c r="AI488" s="228"/>
      <c r="AJ488" s="228"/>
      <c r="AK488" s="228"/>
      <c r="AL488" s="228"/>
      <c r="AM488" s="228"/>
      <c r="AN488" s="228"/>
      <c r="AO488" s="228"/>
      <c r="AP488" s="228"/>
      <c r="AQ488" s="228"/>
      <c r="AR488" s="228"/>
      <c r="AS488" s="228"/>
      <c r="AT488" s="228"/>
      <c r="AU488" s="228"/>
      <c r="AV488" s="228"/>
      <c r="AW488" s="228"/>
      <c r="AX488" s="228"/>
      <c r="AY488" s="228"/>
      <c r="AZ488" s="228"/>
      <c r="BA488" s="228"/>
      <c r="BB488" s="228"/>
      <c r="BC488" s="228"/>
      <c r="BD488" s="228"/>
      <c r="BE488" s="228"/>
      <c r="BF488" s="228"/>
      <c r="BG488" s="228"/>
      <c r="BH488" s="228"/>
      <c r="BI488" s="228"/>
      <c r="BJ488" s="228"/>
      <c r="BK488" s="228"/>
      <c r="BL488" s="228"/>
      <c r="BM488" s="228"/>
      <c r="BN488" s="228"/>
      <c r="BO488" s="228"/>
      <c r="BP488" s="228"/>
      <c r="BQ488" s="228"/>
      <c r="BR488" s="228"/>
      <c r="BS488" s="228"/>
      <c r="BT488" s="228"/>
      <c r="BU488" s="228"/>
      <c r="BV488" s="228"/>
      <c r="BW488" s="228"/>
      <c r="BX488" s="228"/>
      <c r="BY488" s="228"/>
      <c r="BZ488" s="228"/>
      <c r="CA488" s="228"/>
      <c r="CB488" s="228"/>
      <c r="CC488" s="228"/>
      <c r="CD488" s="228"/>
      <c r="CE488" s="228"/>
      <c r="CF488" s="228"/>
      <c r="CG488" s="228"/>
      <c r="CH488" s="228"/>
      <c r="CI488" s="228"/>
      <c r="CJ488" s="228"/>
      <c r="CK488" s="228"/>
      <c r="CL488" s="228"/>
      <c r="CM488" s="228"/>
      <c r="CN488" s="228"/>
      <c r="CO488" s="228"/>
      <c r="CP488" s="228"/>
      <c r="CQ488" s="228"/>
      <c r="CR488" s="228"/>
      <c r="CS488" s="228"/>
      <c r="CT488" s="228"/>
      <c r="CU488" s="228"/>
      <c r="CV488" s="228"/>
      <c r="CW488" s="228"/>
      <c r="CX488" s="228"/>
      <c r="CY488" s="228"/>
      <c r="CZ488" s="228"/>
      <c r="DA488" s="228"/>
      <c r="DB488" s="228"/>
      <c r="DC488" s="228"/>
      <c r="DD488" s="228"/>
      <c r="DE488" s="228"/>
      <c r="DF488" s="228"/>
      <c r="DG488" s="228"/>
      <c r="DH488" s="228"/>
      <c r="DI488" s="228"/>
      <c r="DJ488" s="228"/>
      <c r="DK488" s="228"/>
      <c r="DL488" s="228"/>
      <c r="DM488" s="228"/>
      <c r="DN488" s="228"/>
      <c r="DO488" s="228"/>
      <c r="DP488" s="228"/>
      <c r="DQ488" s="228"/>
      <c r="DR488" s="228"/>
      <c r="DS488" s="228"/>
      <c r="DT488" s="228"/>
      <c r="DU488" s="228"/>
      <c r="DV488" s="228"/>
      <c r="DW488" s="228"/>
      <c r="DX488" s="228"/>
      <c r="DY488" s="228"/>
      <c r="DZ488" s="228"/>
      <c r="EA488" s="228"/>
      <c r="EB488" s="228"/>
      <c r="EC488" s="228"/>
      <c r="ED488" s="228"/>
      <c r="EE488" s="228"/>
      <c r="EF488" s="228"/>
      <c r="EG488" s="228"/>
      <c r="EH488" s="228"/>
      <c r="EI488" s="228"/>
      <c r="EJ488" s="228"/>
      <c r="EK488" s="228"/>
      <c r="EL488" s="228"/>
      <c r="EM488" s="228"/>
      <c r="EN488" s="228"/>
      <c r="EO488" s="228"/>
      <c r="EP488" s="228"/>
      <c r="EQ488" s="228"/>
      <c r="ER488" s="228"/>
      <c r="ES488" s="228"/>
      <c r="ET488" s="228"/>
      <c r="EU488" s="228"/>
      <c r="EV488" s="228"/>
      <c r="EW488" s="228"/>
      <c r="EX488" s="228"/>
      <c r="EY488" s="228"/>
      <c r="EZ488" s="228"/>
      <c r="FA488" s="228"/>
      <c r="FB488" s="228"/>
      <c r="FC488" s="228"/>
      <c r="FD488" s="228"/>
      <c r="FE488" s="228"/>
      <c r="FF488" s="228"/>
      <c r="FG488" s="228"/>
      <c r="FH488" s="228"/>
      <c r="FI488" s="228"/>
      <c r="FJ488" s="228"/>
      <c r="FK488" s="228"/>
      <c r="FL488" s="228"/>
      <c r="FM488" s="228"/>
      <c r="FN488" s="228"/>
      <c r="FO488" s="228"/>
      <c r="FP488" s="228"/>
      <c r="FQ488" s="228"/>
      <c r="FR488" s="228"/>
      <c r="FS488" s="228"/>
      <c r="FT488" s="228"/>
      <c r="FU488" s="228"/>
      <c r="FV488" s="228"/>
      <c r="FW488" s="228"/>
      <c r="FX488" s="228"/>
      <c r="FY488" s="228"/>
      <c r="FZ488" s="228"/>
      <c r="GA488" s="228"/>
      <c r="GB488" s="228"/>
      <c r="GC488" s="228"/>
      <c r="GD488" s="228"/>
      <c r="GE488" s="228"/>
      <c r="GF488" s="228"/>
      <c r="GG488" s="228"/>
      <c r="GH488" s="228"/>
      <c r="GI488" s="228"/>
      <c r="GJ488" s="228"/>
      <c r="GK488" s="228"/>
      <c r="GL488" s="228"/>
      <c r="GM488" s="228"/>
      <c r="GN488" s="228"/>
      <c r="GO488" s="228"/>
      <c r="GP488" s="228"/>
      <c r="GQ488" s="228"/>
      <c r="GR488" s="228"/>
      <c r="GS488" s="228"/>
      <c r="GT488" s="228"/>
      <c r="GU488" s="228"/>
      <c r="GV488" s="228"/>
      <c r="GW488" s="228"/>
      <c r="GX488" s="228"/>
      <c r="GY488" s="228"/>
      <c r="GZ488" s="228"/>
      <c r="HA488" s="228"/>
      <c r="HB488" s="228"/>
      <c r="HC488" s="228"/>
      <c r="HD488" s="228"/>
      <c r="HE488" s="228"/>
      <c r="HF488" s="228"/>
      <c r="HG488" s="228"/>
      <c r="HH488" s="228"/>
      <c r="HI488" s="228"/>
      <c r="HJ488" s="228"/>
      <c r="HK488" s="228"/>
      <c r="HL488" s="228"/>
      <c r="HM488" s="228"/>
      <c r="HN488" s="228"/>
      <c r="HO488" s="228"/>
      <c r="HP488" s="228"/>
      <c r="HQ488" s="228"/>
      <c r="HR488" s="228"/>
      <c r="HS488" s="228"/>
      <c r="HT488" s="228"/>
      <c r="HU488" s="228"/>
      <c r="HV488" s="228"/>
      <c r="HW488" s="228"/>
      <c r="HX488" s="228"/>
      <c r="HY488" s="228"/>
      <c r="HZ488" s="228"/>
      <c r="IA488" s="228"/>
      <c r="IB488" s="228"/>
      <c r="IC488" s="228"/>
      <c r="ID488" s="228"/>
      <c r="IE488" s="228"/>
      <c r="IF488" s="228"/>
      <c r="IG488" s="228"/>
      <c r="IH488" s="228"/>
      <c r="II488" s="228"/>
      <c r="IJ488" s="228"/>
      <c r="IK488" s="228"/>
      <c r="IL488" s="228"/>
      <c r="IM488" s="228"/>
      <c r="IN488" s="228"/>
      <c r="IO488" s="228"/>
      <c r="IP488" s="228"/>
      <c r="IQ488" s="228"/>
      <c r="IR488" s="228"/>
      <c r="IS488" s="228"/>
      <c r="IT488" s="228"/>
      <c r="IU488" s="228"/>
      <c r="IV488" s="228"/>
      <c r="IW488" s="228"/>
      <c r="IX488" s="228"/>
      <c r="IY488" s="228"/>
      <c r="IZ488" s="228"/>
      <c r="JA488" s="228"/>
      <c r="JB488" s="228"/>
      <c r="JC488" s="228"/>
      <c r="JD488" s="228"/>
      <c r="JE488" s="228"/>
      <c r="JF488" s="228"/>
      <c r="JG488" s="228"/>
      <c r="JH488" s="228"/>
      <c r="JI488" s="228"/>
      <c r="JJ488" s="228"/>
      <c r="JK488" s="228"/>
      <c r="JL488" s="228"/>
      <c r="JM488" s="228"/>
      <c r="JN488" s="228"/>
      <c r="JO488" s="228"/>
      <c r="JP488" s="228"/>
      <c r="JQ488" s="228"/>
      <c r="JR488" s="228"/>
      <c r="JS488" s="228"/>
      <c r="JT488" s="228"/>
      <c r="JU488" s="228"/>
      <c r="JV488" s="228"/>
      <c r="JW488" s="228"/>
      <c r="JX488" s="228"/>
      <c r="JY488" s="228"/>
      <c r="JZ488" s="228"/>
      <c r="KA488" s="228"/>
      <c r="KB488" s="228"/>
      <c r="KC488" s="228"/>
      <c r="KD488" s="228"/>
      <c r="KE488" s="228"/>
      <c r="KF488" s="228"/>
      <c r="KG488" s="228"/>
      <c r="KH488" s="228"/>
      <c r="KI488" s="228"/>
      <c r="KJ488" s="228"/>
      <c r="KK488" s="228"/>
      <c r="KL488" s="228"/>
      <c r="KM488" s="228"/>
      <c r="KN488" s="228"/>
      <c r="KO488" s="228"/>
      <c r="KP488" s="228"/>
      <c r="KQ488" s="228"/>
      <c r="KR488" s="228"/>
      <c r="KS488" s="228"/>
      <c r="KT488" s="228"/>
      <c r="KU488" s="228"/>
      <c r="KV488" s="228"/>
      <c r="KW488" s="479"/>
    </row>
    <row r="489" spans="1:309" s="226" customFormat="1" ht="21" customHeight="1">
      <c r="A489" s="109"/>
      <c r="B489" s="112">
        <v>483</v>
      </c>
      <c r="C489" s="53"/>
      <c r="D489" s="132" t="str">
        <f t="shared" si="47"/>
        <v/>
      </c>
      <c r="E489" s="132" t="str">
        <f t="shared" si="44"/>
        <v/>
      </c>
      <c r="F489" s="132" t="str">
        <f t="shared" si="45"/>
        <v/>
      </c>
      <c r="G489" s="132" t="str">
        <f t="shared" si="46"/>
        <v/>
      </c>
      <c r="H489" s="213" t="str">
        <f t="shared" si="48"/>
        <v/>
      </c>
      <c r="I489" s="227"/>
      <c r="J489" s="227"/>
      <c r="K489" s="227"/>
      <c r="L489" s="227"/>
      <c r="M489" s="227"/>
      <c r="N489" s="227"/>
      <c r="O489" s="227"/>
      <c r="P489" s="227"/>
      <c r="Q489" s="227"/>
      <c r="R489" s="227"/>
      <c r="S489" s="227"/>
      <c r="T489" s="227"/>
      <c r="U489" s="227"/>
      <c r="V489" s="227"/>
      <c r="W489" s="227"/>
      <c r="X489" s="227"/>
      <c r="Y489" s="227"/>
      <c r="Z489" s="227"/>
      <c r="AA489" s="227"/>
      <c r="AB489" s="227"/>
      <c r="AC489" s="227"/>
      <c r="AD489" s="227"/>
      <c r="AE489" s="227"/>
      <c r="AF489" s="227"/>
      <c r="AG489" s="227"/>
      <c r="AH489" s="227"/>
      <c r="AI489" s="227"/>
      <c r="AJ489" s="227"/>
      <c r="AK489" s="227"/>
      <c r="AL489" s="227"/>
      <c r="AM489" s="227"/>
      <c r="AN489" s="227"/>
      <c r="AO489" s="227"/>
      <c r="AP489" s="227"/>
      <c r="AQ489" s="227"/>
      <c r="AR489" s="227"/>
      <c r="AS489" s="227"/>
      <c r="AT489" s="227"/>
      <c r="AU489" s="227"/>
      <c r="AV489" s="227"/>
      <c r="AW489" s="227"/>
      <c r="AX489" s="227"/>
      <c r="AY489" s="227"/>
      <c r="AZ489" s="227"/>
      <c r="BA489" s="227"/>
      <c r="BB489" s="227"/>
      <c r="BC489" s="227"/>
      <c r="BD489" s="227"/>
      <c r="BE489" s="227"/>
      <c r="BF489" s="227"/>
      <c r="BG489" s="227"/>
      <c r="BH489" s="227"/>
      <c r="BI489" s="227"/>
      <c r="BJ489" s="227"/>
      <c r="BK489" s="227"/>
      <c r="BL489" s="227"/>
      <c r="BM489" s="227"/>
      <c r="BN489" s="227"/>
      <c r="BO489" s="227"/>
      <c r="BP489" s="227"/>
      <c r="BQ489" s="227"/>
      <c r="BR489" s="227"/>
      <c r="BS489" s="227"/>
      <c r="BT489" s="227"/>
      <c r="BU489" s="227"/>
      <c r="BV489" s="227"/>
      <c r="BW489" s="227"/>
      <c r="BX489" s="227"/>
      <c r="BY489" s="227"/>
      <c r="BZ489" s="227"/>
      <c r="CA489" s="227"/>
      <c r="CB489" s="227"/>
      <c r="CC489" s="227"/>
      <c r="CD489" s="227"/>
      <c r="CE489" s="227"/>
      <c r="CF489" s="227"/>
      <c r="CG489" s="227"/>
      <c r="CH489" s="227"/>
      <c r="CI489" s="227"/>
      <c r="CJ489" s="227"/>
      <c r="CK489" s="227"/>
      <c r="CL489" s="227"/>
      <c r="CM489" s="227"/>
      <c r="CN489" s="227"/>
      <c r="CO489" s="227"/>
      <c r="CP489" s="227"/>
      <c r="CQ489" s="227"/>
      <c r="CR489" s="227"/>
      <c r="CS489" s="227"/>
      <c r="CT489" s="227"/>
      <c r="CU489" s="227"/>
      <c r="CV489" s="227"/>
      <c r="CW489" s="227"/>
      <c r="CX489" s="227"/>
      <c r="CY489" s="227"/>
      <c r="CZ489" s="227"/>
      <c r="DA489" s="227"/>
      <c r="DB489" s="227"/>
      <c r="DC489" s="227"/>
      <c r="DD489" s="227"/>
      <c r="DE489" s="227"/>
      <c r="DF489" s="227"/>
      <c r="DG489" s="227"/>
      <c r="DH489" s="227"/>
      <c r="DI489" s="227"/>
      <c r="DJ489" s="227"/>
      <c r="DK489" s="227"/>
      <c r="DL489" s="227"/>
      <c r="DM489" s="227"/>
      <c r="DN489" s="227"/>
      <c r="DO489" s="227"/>
      <c r="DP489" s="227"/>
      <c r="DQ489" s="227"/>
      <c r="DR489" s="227"/>
      <c r="DS489" s="227"/>
      <c r="DT489" s="227"/>
      <c r="DU489" s="227"/>
      <c r="DV489" s="227"/>
      <c r="DW489" s="227"/>
      <c r="DX489" s="227"/>
      <c r="DY489" s="227"/>
      <c r="DZ489" s="227"/>
      <c r="EA489" s="227"/>
      <c r="EB489" s="227"/>
      <c r="EC489" s="227"/>
      <c r="ED489" s="227"/>
      <c r="EE489" s="227"/>
      <c r="EF489" s="227"/>
      <c r="EG489" s="227"/>
      <c r="EH489" s="227"/>
      <c r="EI489" s="227"/>
      <c r="EJ489" s="227"/>
      <c r="EK489" s="227"/>
      <c r="EL489" s="227"/>
      <c r="EM489" s="227"/>
      <c r="EN489" s="227"/>
      <c r="EO489" s="227"/>
      <c r="EP489" s="227"/>
      <c r="EQ489" s="227"/>
      <c r="ER489" s="227"/>
      <c r="ES489" s="227"/>
      <c r="ET489" s="227"/>
      <c r="EU489" s="227"/>
      <c r="EV489" s="227"/>
      <c r="EW489" s="227"/>
      <c r="EX489" s="227"/>
      <c r="EY489" s="227"/>
      <c r="EZ489" s="227"/>
      <c r="FA489" s="227"/>
      <c r="FB489" s="227"/>
      <c r="FC489" s="227"/>
      <c r="FD489" s="227"/>
      <c r="FE489" s="227"/>
      <c r="FF489" s="227"/>
      <c r="FG489" s="227"/>
      <c r="FH489" s="227"/>
      <c r="FI489" s="227"/>
      <c r="FJ489" s="227"/>
      <c r="FK489" s="227"/>
      <c r="FL489" s="227"/>
      <c r="FM489" s="227"/>
      <c r="FN489" s="227"/>
      <c r="FO489" s="227"/>
      <c r="FP489" s="227"/>
      <c r="FQ489" s="227"/>
      <c r="FR489" s="227"/>
      <c r="FS489" s="227"/>
      <c r="FT489" s="227"/>
      <c r="FU489" s="227"/>
      <c r="FV489" s="227"/>
      <c r="FW489" s="227"/>
      <c r="FX489" s="227"/>
      <c r="FY489" s="227"/>
      <c r="FZ489" s="227"/>
      <c r="GA489" s="227"/>
      <c r="GB489" s="227"/>
      <c r="GC489" s="227"/>
      <c r="GD489" s="227"/>
      <c r="GE489" s="227"/>
      <c r="GF489" s="227"/>
      <c r="GG489" s="227"/>
      <c r="GH489" s="227"/>
      <c r="GI489" s="227"/>
      <c r="GJ489" s="227"/>
      <c r="GK489" s="227"/>
      <c r="GL489" s="227"/>
      <c r="GM489" s="227"/>
      <c r="GN489" s="227"/>
      <c r="GO489" s="227"/>
      <c r="GP489" s="227"/>
      <c r="GQ489" s="227"/>
      <c r="GR489" s="227"/>
      <c r="GS489" s="227"/>
      <c r="GT489" s="227"/>
      <c r="GU489" s="227"/>
      <c r="GV489" s="227"/>
      <c r="GW489" s="227"/>
      <c r="GX489" s="227"/>
      <c r="GY489" s="227"/>
      <c r="GZ489" s="227"/>
      <c r="HA489" s="227"/>
      <c r="HB489" s="227"/>
      <c r="HC489" s="227"/>
      <c r="HD489" s="227"/>
      <c r="HE489" s="227"/>
      <c r="HF489" s="227"/>
      <c r="HG489" s="227"/>
      <c r="HH489" s="227"/>
      <c r="HI489" s="227"/>
      <c r="HJ489" s="227"/>
      <c r="HK489" s="227"/>
      <c r="HL489" s="227"/>
      <c r="HM489" s="227"/>
      <c r="HN489" s="227"/>
      <c r="HO489" s="227"/>
      <c r="HP489" s="227"/>
      <c r="HQ489" s="227"/>
      <c r="HR489" s="227"/>
      <c r="HS489" s="227"/>
      <c r="HT489" s="227"/>
      <c r="HU489" s="227"/>
      <c r="HV489" s="227"/>
      <c r="HW489" s="227"/>
      <c r="HX489" s="227"/>
      <c r="HY489" s="227"/>
      <c r="HZ489" s="227"/>
      <c r="IA489" s="227"/>
      <c r="IB489" s="227"/>
      <c r="IC489" s="227"/>
      <c r="ID489" s="227"/>
      <c r="IE489" s="227"/>
      <c r="IF489" s="227"/>
      <c r="IG489" s="227"/>
      <c r="IH489" s="227"/>
      <c r="II489" s="227"/>
      <c r="IJ489" s="227"/>
      <c r="IK489" s="227"/>
      <c r="IL489" s="227"/>
      <c r="IM489" s="227"/>
      <c r="IN489" s="227"/>
      <c r="IO489" s="227"/>
      <c r="IP489" s="227"/>
      <c r="IQ489" s="227"/>
      <c r="IR489" s="227"/>
      <c r="IS489" s="227"/>
      <c r="IT489" s="227"/>
      <c r="IU489" s="227"/>
      <c r="IV489" s="227"/>
      <c r="IW489" s="227"/>
      <c r="IX489" s="227"/>
      <c r="IY489" s="227"/>
      <c r="IZ489" s="227"/>
      <c r="JA489" s="227"/>
      <c r="JB489" s="227"/>
      <c r="JC489" s="227"/>
      <c r="JD489" s="227"/>
      <c r="JE489" s="227"/>
      <c r="JF489" s="227"/>
      <c r="JG489" s="227"/>
      <c r="JH489" s="227"/>
      <c r="JI489" s="227"/>
      <c r="JJ489" s="227"/>
      <c r="JK489" s="227"/>
      <c r="JL489" s="227"/>
      <c r="JM489" s="227"/>
      <c r="JN489" s="227"/>
      <c r="JO489" s="227"/>
      <c r="JP489" s="227"/>
      <c r="JQ489" s="227"/>
      <c r="JR489" s="227"/>
      <c r="JS489" s="227"/>
      <c r="JT489" s="227"/>
      <c r="JU489" s="227"/>
      <c r="JV489" s="227"/>
      <c r="JW489" s="227"/>
      <c r="JX489" s="227"/>
      <c r="JY489" s="227"/>
      <c r="JZ489" s="227"/>
      <c r="KA489" s="227"/>
      <c r="KB489" s="227"/>
      <c r="KC489" s="227"/>
      <c r="KD489" s="227"/>
      <c r="KE489" s="227"/>
      <c r="KF489" s="227"/>
      <c r="KG489" s="227"/>
      <c r="KH489" s="227"/>
      <c r="KI489" s="227"/>
      <c r="KJ489" s="227"/>
      <c r="KK489" s="227"/>
      <c r="KL489" s="227"/>
      <c r="KM489" s="227"/>
      <c r="KN489" s="227"/>
      <c r="KO489" s="227"/>
      <c r="KP489" s="227"/>
      <c r="KQ489" s="227"/>
      <c r="KR489" s="227"/>
      <c r="KS489" s="227"/>
      <c r="KT489" s="227"/>
      <c r="KU489" s="227"/>
      <c r="KV489" s="227"/>
      <c r="KW489" s="479"/>
    </row>
    <row r="490" spans="1:309" s="226" customFormat="1" ht="21" customHeight="1" thickBot="1">
      <c r="A490" s="109"/>
      <c r="B490" s="112">
        <v>484</v>
      </c>
      <c r="C490" s="116"/>
      <c r="D490" s="136" t="str">
        <f t="shared" si="47"/>
        <v/>
      </c>
      <c r="E490" s="138" t="str">
        <f t="shared" si="44"/>
        <v/>
      </c>
      <c r="F490" s="138" t="str">
        <f t="shared" si="45"/>
        <v/>
      </c>
      <c r="G490" s="138" t="str">
        <f t="shared" si="46"/>
        <v/>
      </c>
      <c r="H490" s="138" t="str">
        <f t="shared" si="48"/>
        <v/>
      </c>
      <c r="I490" s="228"/>
      <c r="J490" s="228"/>
      <c r="K490" s="228"/>
      <c r="L490" s="228"/>
      <c r="M490" s="228"/>
      <c r="N490" s="228"/>
      <c r="O490" s="228"/>
      <c r="P490" s="228"/>
      <c r="Q490" s="228"/>
      <c r="R490" s="228"/>
      <c r="S490" s="228"/>
      <c r="T490" s="228"/>
      <c r="U490" s="228"/>
      <c r="V490" s="228"/>
      <c r="W490" s="228"/>
      <c r="X490" s="228"/>
      <c r="Y490" s="228"/>
      <c r="Z490" s="228"/>
      <c r="AA490" s="228"/>
      <c r="AB490" s="228"/>
      <c r="AC490" s="228"/>
      <c r="AD490" s="228"/>
      <c r="AE490" s="228"/>
      <c r="AF490" s="228"/>
      <c r="AG490" s="228"/>
      <c r="AH490" s="228"/>
      <c r="AI490" s="228"/>
      <c r="AJ490" s="228"/>
      <c r="AK490" s="228"/>
      <c r="AL490" s="228"/>
      <c r="AM490" s="228"/>
      <c r="AN490" s="228"/>
      <c r="AO490" s="228"/>
      <c r="AP490" s="228"/>
      <c r="AQ490" s="228"/>
      <c r="AR490" s="228"/>
      <c r="AS490" s="228"/>
      <c r="AT490" s="228"/>
      <c r="AU490" s="228"/>
      <c r="AV490" s="228"/>
      <c r="AW490" s="228"/>
      <c r="AX490" s="228"/>
      <c r="AY490" s="228"/>
      <c r="AZ490" s="228"/>
      <c r="BA490" s="228"/>
      <c r="BB490" s="228"/>
      <c r="BC490" s="228"/>
      <c r="BD490" s="228"/>
      <c r="BE490" s="228"/>
      <c r="BF490" s="228"/>
      <c r="BG490" s="228"/>
      <c r="BH490" s="228"/>
      <c r="BI490" s="228"/>
      <c r="BJ490" s="228"/>
      <c r="BK490" s="228"/>
      <c r="BL490" s="228"/>
      <c r="BM490" s="228"/>
      <c r="BN490" s="228"/>
      <c r="BO490" s="228"/>
      <c r="BP490" s="228"/>
      <c r="BQ490" s="228"/>
      <c r="BR490" s="228"/>
      <c r="BS490" s="228"/>
      <c r="BT490" s="228"/>
      <c r="BU490" s="228"/>
      <c r="BV490" s="228"/>
      <c r="BW490" s="228"/>
      <c r="BX490" s="228"/>
      <c r="BY490" s="228"/>
      <c r="BZ490" s="228"/>
      <c r="CA490" s="228"/>
      <c r="CB490" s="228"/>
      <c r="CC490" s="228"/>
      <c r="CD490" s="228"/>
      <c r="CE490" s="228"/>
      <c r="CF490" s="228"/>
      <c r="CG490" s="228"/>
      <c r="CH490" s="228"/>
      <c r="CI490" s="228"/>
      <c r="CJ490" s="228"/>
      <c r="CK490" s="228"/>
      <c r="CL490" s="228"/>
      <c r="CM490" s="228"/>
      <c r="CN490" s="228"/>
      <c r="CO490" s="228"/>
      <c r="CP490" s="228"/>
      <c r="CQ490" s="228"/>
      <c r="CR490" s="228"/>
      <c r="CS490" s="228"/>
      <c r="CT490" s="228"/>
      <c r="CU490" s="228"/>
      <c r="CV490" s="228"/>
      <c r="CW490" s="228"/>
      <c r="CX490" s="228"/>
      <c r="CY490" s="228"/>
      <c r="CZ490" s="228"/>
      <c r="DA490" s="228"/>
      <c r="DB490" s="228"/>
      <c r="DC490" s="228"/>
      <c r="DD490" s="228"/>
      <c r="DE490" s="228"/>
      <c r="DF490" s="228"/>
      <c r="DG490" s="228"/>
      <c r="DH490" s="228"/>
      <c r="DI490" s="228"/>
      <c r="DJ490" s="228"/>
      <c r="DK490" s="228"/>
      <c r="DL490" s="228"/>
      <c r="DM490" s="228"/>
      <c r="DN490" s="228"/>
      <c r="DO490" s="228"/>
      <c r="DP490" s="228"/>
      <c r="DQ490" s="228"/>
      <c r="DR490" s="228"/>
      <c r="DS490" s="228"/>
      <c r="DT490" s="228"/>
      <c r="DU490" s="228"/>
      <c r="DV490" s="228"/>
      <c r="DW490" s="228"/>
      <c r="DX490" s="228"/>
      <c r="DY490" s="228"/>
      <c r="DZ490" s="228"/>
      <c r="EA490" s="228"/>
      <c r="EB490" s="228"/>
      <c r="EC490" s="228"/>
      <c r="ED490" s="228"/>
      <c r="EE490" s="228"/>
      <c r="EF490" s="228"/>
      <c r="EG490" s="228"/>
      <c r="EH490" s="228"/>
      <c r="EI490" s="228"/>
      <c r="EJ490" s="228"/>
      <c r="EK490" s="228"/>
      <c r="EL490" s="228"/>
      <c r="EM490" s="228"/>
      <c r="EN490" s="228"/>
      <c r="EO490" s="228"/>
      <c r="EP490" s="228"/>
      <c r="EQ490" s="228"/>
      <c r="ER490" s="228"/>
      <c r="ES490" s="228"/>
      <c r="ET490" s="228"/>
      <c r="EU490" s="228"/>
      <c r="EV490" s="228"/>
      <c r="EW490" s="228"/>
      <c r="EX490" s="228"/>
      <c r="EY490" s="228"/>
      <c r="EZ490" s="228"/>
      <c r="FA490" s="228"/>
      <c r="FB490" s="228"/>
      <c r="FC490" s="228"/>
      <c r="FD490" s="228"/>
      <c r="FE490" s="228"/>
      <c r="FF490" s="228"/>
      <c r="FG490" s="228"/>
      <c r="FH490" s="228"/>
      <c r="FI490" s="228"/>
      <c r="FJ490" s="228"/>
      <c r="FK490" s="228"/>
      <c r="FL490" s="228"/>
      <c r="FM490" s="228"/>
      <c r="FN490" s="228"/>
      <c r="FO490" s="228"/>
      <c r="FP490" s="228"/>
      <c r="FQ490" s="228"/>
      <c r="FR490" s="228"/>
      <c r="FS490" s="228"/>
      <c r="FT490" s="228"/>
      <c r="FU490" s="228"/>
      <c r="FV490" s="228"/>
      <c r="FW490" s="228"/>
      <c r="FX490" s="228"/>
      <c r="FY490" s="228"/>
      <c r="FZ490" s="228"/>
      <c r="GA490" s="228"/>
      <c r="GB490" s="228"/>
      <c r="GC490" s="228"/>
      <c r="GD490" s="228"/>
      <c r="GE490" s="228"/>
      <c r="GF490" s="228"/>
      <c r="GG490" s="228"/>
      <c r="GH490" s="228"/>
      <c r="GI490" s="228"/>
      <c r="GJ490" s="228"/>
      <c r="GK490" s="228"/>
      <c r="GL490" s="228"/>
      <c r="GM490" s="228"/>
      <c r="GN490" s="228"/>
      <c r="GO490" s="228"/>
      <c r="GP490" s="228"/>
      <c r="GQ490" s="228"/>
      <c r="GR490" s="228"/>
      <c r="GS490" s="228"/>
      <c r="GT490" s="228"/>
      <c r="GU490" s="228"/>
      <c r="GV490" s="228"/>
      <c r="GW490" s="228"/>
      <c r="GX490" s="228"/>
      <c r="GY490" s="228"/>
      <c r="GZ490" s="228"/>
      <c r="HA490" s="228"/>
      <c r="HB490" s="228"/>
      <c r="HC490" s="228"/>
      <c r="HD490" s="228"/>
      <c r="HE490" s="228"/>
      <c r="HF490" s="228"/>
      <c r="HG490" s="228"/>
      <c r="HH490" s="228"/>
      <c r="HI490" s="228"/>
      <c r="HJ490" s="228"/>
      <c r="HK490" s="228"/>
      <c r="HL490" s="228"/>
      <c r="HM490" s="228"/>
      <c r="HN490" s="228"/>
      <c r="HO490" s="228"/>
      <c r="HP490" s="228"/>
      <c r="HQ490" s="228"/>
      <c r="HR490" s="228"/>
      <c r="HS490" s="228"/>
      <c r="HT490" s="228"/>
      <c r="HU490" s="228"/>
      <c r="HV490" s="228"/>
      <c r="HW490" s="228"/>
      <c r="HX490" s="228"/>
      <c r="HY490" s="228"/>
      <c r="HZ490" s="228"/>
      <c r="IA490" s="228"/>
      <c r="IB490" s="228"/>
      <c r="IC490" s="228"/>
      <c r="ID490" s="228"/>
      <c r="IE490" s="228"/>
      <c r="IF490" s="228"/>
      <c r="IG490" s="228"/>
      <c r="IH490" s="228"/>
      <c r="II490" s="228"/>
      <c r="IJ490" s="228"/>
      <c r="IK490" s="228"/>
      <c r="IL490" s="228"/>
      <c r="IM490" s="228"/>
      <c r="IN490" s="228"/>
      <c r="IO490" s="228"/>
      <c r="IP490" s="228"/>
      <c r="IQ490" s="228"/>
      <c r="IR490" s="228"/>
      <c r="IS490" s="228"/>
      <c r="IT490" s="228"/>
      <c r="IU490" s="228"/>
      <c r="IV490" s="228"/>
      <c r="IW490" s="228"/>
      <c r="IX490" s="228"/>
      <c r="IY490" s="228"/>
      <c r="IZ490" s="228"/>
      <c r="JA490" s="228"/>
      <c r="JB490" s="228"/>
      <c r="JC490" s="228"/>
      <c r="JD490" s="228"/>
      <c r="JE490" s="228"/>
      <c r="JF490" s="228"/>
      <c r="JG490" s="228"/>
      <c r="JH490" s="228"/>
      <c r="JI490" s="228"/>
      <c r="JJ490" s="228"/>
      <c r="JK490" s="228"/>
      <c r="JL490" s="228"/>
      <c r="JM490" s="228"/>
      <c r="JN490" s="228"/>
      <c r="JO490" s="228"/>
      <c r="JP490" s="228"/>
      <c r="JQ490" s="228"/>
      <c r="JR490" s="228"/>
      <c r="JS490" s="228"/>
      <c r="JT490" s="228"/>
      <c r="JU490" s="228"/>
      <c r="JV490" s="228"/>
      <c r="JW490" s="228"/>
      <c r="JX490" s="228"/>
      <c r="JY490" s="228"/>
      <c r="JZ490" s="228"/>
      <c r="KA490" s="228"/>
      <c r="KB490" s="228"/>
      <c r="KC490" s="228"/>
      <c r="KD490" s="228"/>
      <c r="KE490" s="228"/>
      <c r="KF490" s="228"/>
      <c r="KG490" s="228"/>
      <c r="KH490" s="228"/>
      <c r="KI490" s="228"/>
      <c r="KJ490" s="228"/>
      <c r="KK490" s="228"/>
      <c r="KL490" s="228"/>
      <c r="KM490" s="228"/>
      <c r="KN490" s="228"/>
      <c r="KO490" s="228"/>
      <c r="KP490" s="228"/>
      <c r="KQ490" s="228"/>
      <c r="KR490" s="228"/>
      <c r="KS490" s="228"/>
      <c r="KT490" s="228"/>
      <c r="KU490" s="228"/>
      <c r="KV490" s="228"/>
      <c r="KW490" s="479"/>
    </row>
    <row r="491" spans="1:309" s="226" customFormat="1" ht="21" customHeight="1">
      <c r="A491" s="109"/>
      <c r="B491" s="112">
        <v>485</v>
      </c>
      <c r="C491" s="53"/>
      <c r="D491" s="132" t="str">
        <f t="shared" si="47"/>
        <v/>
      </c>
      <c r="E491" s="132" t="str">
        <f t="shared" si="44"/>
        <v/>
      </c>
      <c r="F491" s="132" t="str">
        <f t="shared" si="45"/>
        <v/>
      </c>
      <c r="G491" s="132" t="str">
        <f t="shared" si="46"/>
        <v/>
      </c>
      <c r="H491" s="213" t="str">
        <f t="shared" si="48"/>
        <v/>
      </c>
      <c r="I491" s="227"/>
      <c r="J491" s="227"/>
      <c r="K491" s="227"/>
      <c r="L491" s="227"/>
      <c r="M491" s="227"/>
      <c r="N491" s="227"/>
      <c r="O491" s="227"/>
      <c r="P491" s="227"/>
      <c r="Q491" s="227"/>
      <c r="R491" s="227"/>
      <c r="S491" s="227"/>
      <c r="T491" s="227"/>
      <c r="U491" s="227"/>
      <c r="V491" s="227"/>
      <c r="W491" s="227"/>
      <c r="X491" s="227"/>
      <c r="Y491" s="227"/>
      <c r="Z491" s="227"/>
      <c r="AA491" s="227"/>
      <c r="AB491" s="227"/>
      <c r="AC491" s="227"/>
      <c r="AD491" s="227"/>
      <c r="AE491" s="227"/>
      <c r="AF491" s="227"/>
      <c r="AG491" s="227"/>
      <c r="AH491" s="227"/>
      <c r="AI491" s="227"/>
      <c r="AJ491" s="227"/>
      <c r="AK491" s="227"/>
      <c r="AL491" s="227"/>
      <c r="AM491" s="227"/>
      <c r="AN491" s="227"/>
      <c r="AO491" s="227"/>
      <c r="AP491" s="227"/>
      <c r="AQ491" s="227"/>
      <c r="AR491" s="227"/>
      <c r="AS491" s="227"/>
      <c r="AT491" s="227"/>
      <c r="AU491" s="227"/>
      <c r="AV491" s="227"/>
      <c r="AW491" s="227"/>
      <c r="AX491" s="227"/>
      <c r="AY491" s="227"/>
      <c r="AZ491" s="227"/>
      <c r="BA491" s="227"/>
      <c r="BB491" s="227"/>
      <c r="BC491" s="227"/>
      <c r="BD491" s="227"/>
      <c r="BE491" s="227"/>
      <c r="BF491" s="227"/>
      <c r="BG491" s="227"/>
      <c r="BH491" s="227"/>
      <c r="BI491" s="227"/>
      <c r="BJ491" s="227"/>
      <c r="BK491" s="227"/>
      <c r="BL491" s="227"/>
      <c r="BM491" s="227"/>
      <c r="BN491" s="227"/>
      <c r="BO491" s="227"/>
      <c r="BP491" s="227"/>
      <c r="BQ491" s="227"/>
      <c r="BR491" s="227"/>
      <c r="BS491" s="227"/>
      <c r="BT491" s="227"/>
      <c r="BU491" s="227"/>
      <c r="BV491" s="227"/>
      <c r="BW491" s="227"/>
      <c r="BX491" s="227"/>
      <c r="BY491" s="227"/>
      <c r="BZ491" s="227"/>
      <c r="CA491" s="227"/>
      <c r="CB491" s="227"/>
      <c r="CC491" s="227"/>
      <c r="CD491" s="227"/>
      <c r="CE491" s="227"/>
      <c r="CF491" s="227"/>
      <c r="CG491" s="227"/>
      <c r="CH491" s="227"/>
      <c r="CI491" s="227"/>
      <c r="CJ491" s="227"/>
      <c r="CK491" s="227"/>
      <c r="CL491" s="227"/>
      <c r="CM491" s="227"/>
      <c r="CN491" s="227"/>
      <c r="CO491" s="227"/>
      <c r="CP491" s="227"/>
      <c r="CQ491" s="227"/>
      <c r="CR491" s="227"/>
      <c r="CS491" s="227"/>
      <c r="CT491" s="227"/>
      <c r="CU491" s="227"/>
      <c r="CV491" s="227"/>
      <c r="CW491" s="227"/>
      <c r="CX491" s="227"/>
      <c r="CY491" s="227"/>
      <c r="CZ491" s="227"/>
      <c r="DA491" s="227"/>
      <c r="DB491" s="227"/>
      <c r="DC491" s="227"/>
      <c r="DD491" s="227"/>
      <c r="DE491" s="227"/>
      <c r="DF491" s="227"/>
      <c r="DG491" s="227"/>
      <c r="DH491" s="227"/>
      <c r="DI491" s="227"/>
      <c r="DJ491" s="227"/>
      <c r="DK491" s="227"/>
      <c r="DL491" s="227"/>
      <c r="DM491" s="227"/>
      <c r="DN491" s="227"/>
      <c r="DO491" s="227"/>
      <c r="DP491" s="227"/>
      <c r="DQ491" s="227"/>
      <c r="DR491" s="227"/>
      <c r="DS491" s="227"/>
      <c r="DT491" s="227"/>
      <c r="DU491" s="227"/>
      <c r="DV491" s="227"/>
      <c r="DW491" s="227"/>
      <c r="DX491" s="227"/>
      <c r="DY491" s="227"/>
      <c r="DZ491" s="227"/>
      <c r="EA491" s="227"/>
      <c r="EB491" s="227"/>
      <c r="EC491" s="227"/>
      <c r="ED491" s="227"/>
      <c r="EE491" s="227"/>
      <c r="EF491" s="227"/>
      <c r="EG491" s="227"/>
      <c r="EH491" s="227"/>
      <c r="EI491" s="227"/>
      <c r="EJ491" s="227"/>
      <c r="EK491" s="227"/>
      <c r="EL491" s="227"/>
      <c r="EM491" s="227"/>
      <c r="EN491" s="227"/>
      <c r="EO491" s="227"/>
      <c r="EP491" s="227"/>
      <c r="EQ491" s="227"/>
      <c r="ER491" s="227"/>
      <c r="ES491" s="227"/>
      <c r="ET491" s="227"/>
      <c r="EU491" s="227"/>
      <c r="EV491" s="227"/>
      <c r="EW491" s="227"/>
      <c r="EX491" s="227"/>
      <c r="EY491" s="227"/>
      <c r="EZ491" s="227"/>
      <c r="FA491" s="227"/>
      <c r="FB491" s="227"/>
      <c r="FC491" s="227"/>
      <c r="FD491" s="227"/>
      <c r="FE491" s="227"/>
      <c r="FF491" s="227"/>
      <c r="FG491" s="227"/>
      <c r="FH491" s="227"/>
      <c r="FI491" s="227"/>
      <c r="FJ491" s="227"/>
      <c r="FK491" s="227"/>
      <c r="FL491" s="227"/>
      <c r="FM491" s="227"/>
      <c r="FN491" s="227"/>
      <c r="FO491" s="227"/>
      <c r="FP491" s="227"/>
      <c r="FQ491" s="227"/>
      <c r="FR491" s="227"/>
      <c r="FS491" s="227"/>
      <c r="FT491" s="227"/>
      <c r="FU491" s="227"/>
      <c r="FV491" s="227"/>
      <c r="FW491" s="227"/>
      <c r="FX491" s="227"/>
      <c r="FY491" s="227"/>
      <c r="FZ491" s="227"/>
      <c r="GA491" s="227"/>
      <c r="GB491" s="227"/>
      <c r="GC491" s="227"/>
      <c r="GD491" s="227"/>
      <c r="GE491" s="227"/>
      <c r="GF491" s="227"/>
      <c r="GG491" s="227"/>
      <c r="GH491" s="227"/>
      <c r="GI491" s="227"/>
      <c r="GJ491" s="227"/>
      <c r="GK491" s="227"/>
      <c r="GL491" s="227"/>
      <c r="GM491" s="227"/>
      <c r="GN491" s="227"/>
      <c r="GO491" s="227"/>
      <c r="GP491" s="227"/>
      <c r="GQ491" s="227"/>
      <c r="GR491" s="227"/>
      <c r="GS491" s="227"/>
      <c r="GT491" s="227"/>
      <c r="GU491" s="227"/>
      <c r="GV491" s="227"/>
      <c r="GW491" s="227"/>
      <c r="GX491" s="227"/>
      <c r="GY491" s="227"/>
      <c r="GZ491" s="227"/>
      <c r="HA491" s="227"/>
      <c r="HB491" s="227"/>
      <c r="HC491" s="227"/>
      <c r="HD491" s="227"/>
      <c r="HE491" s="227"/>
      <c r="HF491" s="227"/>
      <c r="HG491" s="227"/>
      <c r="HH491" s="227"/>
      <c r="HI491" s="227"/>
      <c r="HJ491" s="227"/>
      <c r="HK491" s="227"/>
      <c r="HL491" s="227"/>
      <c r="HM491" s="227"/>
      <c r="HN491" s="227"/>
      <c r="HO491" s="227"/>
      <c r="HP491" s="227"/>
      <c r="HQ491" s="227"/>
      <c r="HR491" s="227"/>
      <c r="HS491" s="227"/>
      <c r="HT491" s="227"/>
      <c r="HU491" s="227"/>
      <c r="HV491" s="227"/>
      <c r="HW491" s="227"/>
      <c r="HX491" s="227"/>
      <c r="HY491" s="227"/>
      <c r="HZ491" s="227"/>
      <c r="IA491" s="227"/>
      <c r="IB491" s="227"/>
      <c r="IC491" s="227"/>
      <c r="ID491" s="227"/>
      <c r="IE491" s="227"/>
      <c r="IF491" s="227"/>
      <c r="IG491" s="227"/>
      <c r="IH491" s="227"/>
      <c r="II491" s="227"/>
      <c r="IJ491" s="227"/>
      <c r="IK491" s="227"/>
      <c r="IL491" s="227"/>
      <c r="IM491" s="227"/>
      <c r="IN491" s="227"/>
      <c r="IO491" s="227"/>
      <c r="IP491" s="227"/>
      <c r="IQ491" s="227"/>
      <c r="IR491" s="227"/>
      <c r="IS491" s="227"/>
      <c r="IT491" s="227"/>
      <c r="IU491" s="227"/>
      <c r="IV491" s="227"/>
      <c r="IW491" s="227"/>
      <c r="IX491" s="227"/>
      <c r="IY491" s="227"/>
      <c r="IZ491" s="227"/>
      <c r="JA491" s="227"/>
      <c r="JB491" s="227"/>
      <c r="JC491" s="227"/>
      <c r="JD491" s="227"/>
      <c r="JE491" s="227"/>
      <c r="JF491" s="227"/>
      <c r="JG491" s="227"/>
      <c r="JH491" s="227"/>
      <c r="JI491" s="227"/>
      <c r="JJ491" s="227"/>
      <c r="JK491" s="227"/>
      <c r="JL491" s="227"/>
      <c r="JM491" s="227"/>
      <c r="JN491" s="227"/>
      <c r="JO491" s="227"/>
      <c r="JP491" s="227"/>
      <c r="JQ491" s="227"/>
      <c r="JR491" s="227"/>
      <c r="JS491" s="227"/>
      <c r="JT491" s="227"/>
      <c r="JU491" s="227"/>
      <c r="JV491" s="227"/>
      <c r="JW491" s="227"/>
      <c r="JX491" s="227"/>
      <c r="JY491" s="227"/>
      <c r="JZ491" s="227"/>
      <c r="KA491" s="227"/>
      <c r="KB491" s="227"/>
      <c r="KC491" s="227"/>
      <c r="KD491" s="227"/>
      <c r="KE491" s="227"/>
      <c r="KF491" s="227"/>
      <c r="KG491" s="227"/>
      <c r="KH491" s="227"/>
      <c r="KI491" s="227"/>
      <c r="KJ491" s="227"/>
      <c r="KK491" s="227"/>
      <c r="KL491" s="227"/>
      <c r="KM491" s="227"/>
      <c r="KN491" s="227"/>
      <c r="KO491" s="227"/>
      <c r="KP491" s="227"/>
      <c r="KQ491" s="227"/>
      <c r="KR491" s="227"/>
      <c r="KS491" s="227"/>
      <c r="KT491" s="227"/>
      <c r="KU491" s="227"/>
      <c r="KV491" s="227"/>
      <c r="KW491" s="479"/>
    </row>
    <row r="492" spans="1:309" s="226" customFormat="1" ht="21" customHeight="1" thickBot="1">
      <c r="A492" s="109"/>
      <c r="B492" s="112">
        <v>486</v>
      </c>
      <c r="C492" s="116"/>
      <c r="D492" s="136" t="str">
        <f t="shared" si="47"/>
        <v/>
      </c>
      <c r="E492" s="138" t="str">
        <f t="shared" si="44"/>
        <v/>
      </c>
      <c r="F492" s="138" t="str">
        <f t="shared" si="45"/>
        <v/>
      </c>
      <c r="G492" s="138" t="str">
        <f t="shared" si="46"/>
        <v/>
      </c>
      <c r="H492" s="138" t="str">
        <f t="shared" si="48"/>
        <v/>
      </c>
      <c r="I492" s="228"/>
      <c r="J492" s="228"/>
      <c r="K492" s="228"/>
      <c r="L492" s="228"/>
      <c r="M492" s="228"/>
      <c r="N492" s="228"/>
      <c r="O492" s="228"/>
      <c r="P492" s="228"/>
      <c r="Q492" s="228"/>
      <c r="R492" s="228"/>
      <c r="S492" s="228"/>
      <c r="T492" s="228"/>
      <c r="U492" s="228"/>
      <c r="V492" s="228"/>
      <c r="W492" s="228"/>
      <c r="X492" s="228"/>
      <c r="Y492" s="228"/>
      <c r="Z492" s="228"/>
      <c r="AA492" s="228"/>
      <c r="AB492" s="228"/>
      <c r="AC492" s="228"/>
      <c r="AD492" s="228"/>
      <c r="AE492" s="228"/>
      <c r="AF492" s="228"/>
      <c r="AG492" s="228"/>
      <c r="AH492" s="228"/>
      <c r="AI492" s="228"/>
      <c r="AJ492" s="228"/>
      <c r="AK492" s="228"/>
      <c r="AL492" s="228"/>
      <c r="AM492" s="228"/>
      <c r="AN492" s="228"/>
      <c r="AO492" s="228"/>
      <c r="AP492" s="228"/>
      <c r="AQ492" s="228"/>
      <c r="AR492" s="228"/>
      <c r="AS492" s="228"/>
      <c r="AT492" s="228"/>
      <c r="AU492" s="228"/>
      <c r="AV492" s="228"/>
      <c r="AW492" s="228"/>
      <c r="AX492" s="228"/>
      <c r="AY492" s="228"/>
      <c r="AZ492" s="228"/>
      <c r="BA492" s="228"/>
      <c r="BB492" s="228"/>
      <c r="BC492" s="228"/>
      <c r="BD492" s="228"/>
      <c r="BE492" s="228"/>
      <c r="BF492" s="228"/>
      <c r="BG492" s="228"/>
      <c r="BH492" s="228"/>
      <c r="BI492" s="228"/>
      <c r="BJ492" s="228"/>
      <c r="BK492" s="228"/>
      <c r="BL492" s="228"/>
      <c r="BM492" s="228"/>
      <c r="BN492" s="228"/>
      <c r="BO492" s="228"/>
      <c r="BP492" s="228"/>
      <c r="BQ492" s="228"/>
      <c r="BR492" s="228"/>
      <c r="BS492" s="228"/>
      <c r="BT492" s="228"/>
      <c r="BU492" s="228"/>
      <c r="BV492" s="228"/>
      <c r="BW492" s="228"/>
      <c r="BX492" s="228"/>
      <c r="BY492" s="228"/>
      <c r="BZ492" s="228"/>
      <c r="CA492" s="228"/>
      <c r="CB492" s="228"/>
      <c r="CC492" s="228"/>
      <c r="CD492" s="228"/>
      <c r="CE492" s="228"/>
      <c r="CF492" s="228"/>
      <c r="CG492" s="228"/>
      <c r="CH492" s="228"/>
      <c r="CI492" s="228"/>
      <c r="CJ492" s="228"/>
      <c r="CK492" s="228"/>
      <c r="CL492" s="228"/>
      <c r="CM492" s="228"/>
      <c r="CN492" s="228"/>
      <c r="CO492" s="228"/>
      <c r="CP492" s="228"/>
      <c r="CQ492" s="228"/>
      <c r="CR492" s="228"/>
      <c r="CS492" s="228"/>
      <c r="CT492" s="228"/>
      <c r="CU492" s="228"/>
      <c r="CV492" s="228"/>
      <c r="CW492" s="228"/>
      <c r="CX492" s="228"/>
      <c r="CY492" s="228"/>
      <c r="CZ492" s="228"/>
      <c r="DA492" s="228"/>
      <c r="DB492" s="228"/>
      <c r="DC492" s="228"/>
      <c r="DD492" s="228"/>
      <c r="DE492" s="228"/>
      <c r="DF492" s="228"/>
      <c r="DG492" s="228"/>
      <c r="DH492" s="228"/>
      <c r="DI492" s="228"/>
      <c r="DJ492" s="228"/>
      <c r="DK492" s="228"/>
      <c r="DL492" s="228"/>
      <c r="DM492" s="228"/>
      <c r="DN492" s="228"/>
      <c r="DO492" s="228"/>
      <c r="DP492" s="228"/>
      <c r="DQ492" s="228"/>
      <c r="DR492" s="228"/>
      <c r="DS492" s="228"/>
      <c r="DT492" s="228"/>
      <c r="DU492" s="228"/>
      <c r="DV492" s="228"/>
      <c r="DW492" s="228"/>
      <c r="DX492" s="228"/>
      <c r="DY492" s="228"/>
      <c r="DZ492" s="228"/>
      <c r="EA492" s="228"/>
      <c r="EB492" s="228"/>
      <c r="EC492" s="228"/>
      <c r="ED492" s="228"/>
      <c r="EE492" s="228"/>
      <c r="EF492" s="228"/>
      <c r="EG492" s="228"/>
      <c r="EH492" s="228"/>
      <c r="EI492" s="228"/>
      <c r="EJ492" s="228"/>
      <c r="EK492" s="228"/>
      <c r="EL492" s="228"/>
      <c r="EM492" s="228"/>
      <c r="EN492" s="228"/>
      <c r="EO492" s="228"/>
      <c r="EP492" s="228"/>
      <c r="EQ492" s="228"/>
      <c r="ER492" s="228"/>
      <c r="ES492" s="228"/>
      <c r="ET492" s="228"/>
      <c r="EU492" s="228"/>
      <c r="EV492" s="228"/>
      <c r="EW492" s="228"/>
      <c r="EX492" s="228"/>
      <c r="EY492" s="228"/>
      <c r="EZ492" s="228"/>
      <c r="FA492" s="228"/>
      <c r="FB492" s="228"/>
      <c r="FC492" s="228"/>
      <c r="FD492" s="228"/>
      <c r="FE492" s="228"/>
      <c r="FF492" s="228"/>
      <c r="FG492" s="228"/>
      <c r="FH492" s="228"/>
      <c r="FI492" s="228"/>
      <c r="FJ492" s="228"/>
      <c r="FK492" s="228"/>
      <c r="FL492" s="228"/>
      <c r="FM492" s="228"/>
      <c r="FN492" s="228"/>
      <c r="FO492" s="228"/>
      <c r="FP492" s="228"/>
      <c r="FQ492" s="228"/>
      <c r="FR492" s="228"/>
      <c r="FS492" s="228"/>
      <c r="FT492" s="228"/>
      <c r="FU492" s="228"/>
      <c r="FV492" s="228"/>
      <c r="FW492" s="228"/>
      <c r="FX492" s="228"/>
      <c r="FY492" s="228"/>
      <c r="FZ492" s="228"/>
      <c r="GA492" s="228"/>
      <c r="GB492" s="228"/>
      <c r="GC492" s="228"/>
      <c r="GD492" s="228"/>
      <c r="GE492" s="228"/>
      <c r="GF492" s="228"/>
      <c r="GG492" s="228"/>
      <c r="GH492" s="228"/>
      <c r="GI492" s="228"/>
      <c r="GJ492" s="228"/>
      <c r="GK492" s="228"/>
      <c r="GL492" s="228"/>
      <c r="GM492" s="228"/>
      <c r="GN492" s="228"/>
      <c r="GO492" s="228"/>
      <c r="GP492" s="228"/>
      <c r="GQ492" s="228"/>
      <c r="GR492" s="228"/>
      <c r="GS492" s="228"/>
      <c r="GT492" s="228"/>
      <c r="GU492" s="228"/>
      <c r="GV492" s="228"/>
      <c r="GW492" s="228"/>
      <c r="GX492" s="228"/>
      <c r="GY492" s="228"/>
      <c r="GZ492" s="228"/>
      <c r="HA492" s="228"/>
      <c r="HB492" s="228"/>
      <c r="HC492" s="228"/>
      <c r="HD492" s="228"/>
      <c r="HE492" s="228"/>
      <c r="HF492" s="228"/>
      <c r="HG492" s="228"/>
      <c r="HH492" s="228"/>
      <c r="HI492" s="228"/>
      <c r="HJ492" s="228"/>
      <c r="HK492" s="228"/>
      <c r="HL492" s="228"/>
      <c r="HM492" s="228"/>
      <c r="HN492" s="228"/>
      <c r="HO492" s="228"/>
      <c r="HP492" s="228"/>
      <c r="HQ492" s="228"/>
      <c r="HR492" s="228"/>
      <c r="HS492" s="228"/>
      <c r="HT492" s="228"/>
      <c r="HU492" s="228"/>
      <c r="HV492" s="228"/>
      <c r="HW492" s="228"/>
      <c r="HX492" s="228"/>
      <c r="HY492" s="228"/>
      <c r="HZ492" s="228"/>
      <c r="IA492" s="228"/>
      <c r="IB492" s="228"/>
      <c r="IC492" s="228"/>
      <c r="ID492" s="228"/>
      <c r="IE492" s="228"/>
      <c r="IF492" s="228"/>
      <c r="IG492" s="228"/>
      <c r="IH492" s="228"/>
      <c r="II492" s="228"/>
      <c r="IJ492" s="228"/>
      <c r="IK492" s="228"/>
      <c r="IL492" s="228"/>
      <c r="IM492" s="228"/>
      <c r="IN492" s="228"/>
      <c r="IO492" s="228"/>
      <c r="IP492" s="228"/>
      <c r="IQ492" s="228"/>
      <c r="IR492" s="228"/>
      <c r="IS492" s="228"/>
      <c r="IT492" s="228"/>
      <c r="IU492" s="228"/>
      <c r="IV492" s="228"/>
      <c r="IW492" s="228"/>
      <c r="IX492" s="228"/>
      <c r="IY492" s="228"/>
      <c r="IZ492" s="228"/>
      <c r="JA492" s="228"/>
      <c r="JB492" s="228"/>
      <c r="JC492" s="228"/>
      <c r="JD492" s="228"/>
      <c r="JE492" s="228"/>
      <c r="JF492" s="228"/>
      <c r="JG492" s="228"/>
      <c r="JH492" s="228"/>
      <c r="JI492" s="228"/>
      <c r="JJ492" s="228"/>
      <c r="JK492" s="228"/>
      <c r="JL492" s="228"/>
      <c r="JM492" s="228"/>
      <c r="JN492" s="228"/>
      <c r="JO492" s="228"/>
      <c r="JP492" s="228"/>
      <c r="JQ492" s="228"/>
      <c r="JR492" s="228"/>
      <c r="JS492" s="228"/>
      <c r="JT492" s="228"/>
      <c r="JU492" s="228"/>
      <c r="JV492" s="228"/>
      <c r="JW492" s="228"/>
      <c r="JX492" s="228"/>
      <c r="JY492" s="228"/>
      <c r="JZ492" s="228"/>
      <c r="KA492" s="228"/>
      <c r="KB492" s="228"/>
      <c r="KC492" s="228"/>
      <c r="KD492" s="228"/>
      <c r="KE492" s="228"/>
      <c r="KF492" s="228"/>
      <c r="KG492" s="228"/>
      <c r="KH492" s="228"/>
      <c r="KI492" s="228"/>
      <c r="KJ492" s="228"/>
      <c r="KK492" s="228"/>
      <c r="KL492" s="228"/>
      <c r="KM492" s="228"/>
      <c r="KN492" s="228"/>
      <c r="KO492" s="228"/>
      <c r="KP492" s="228"/>
      <c r="KQ492" s="228"/>
      <c r="KR492" s="228"/>
      <c r="KS492" s="228"/>
      <c r="KT492" s="228"/>
      <c r="KU492" s="228"/>
      <c r="KV492" s="228"/>
      <c r="KW492" s="479"/>
    </row>
    <row r="493" spans="1:309" s="226" customFormat="1" ht="21" customHeight="1">
      <c r="A493" s="109"/>
      <c r="B493" s="112">
        <v>487</v>
      </c>
      <c r="C493" s="53"/>
      <c r="D493" s="132" t="str">
        <f t="shared" si="47"/>
        <v/>
      </c>
      <c r="E493" s="132" t="str">
        <f t="shared" si="44"/>
        <v/>
      </c>
      <c r="F493" s="132" t="str">
        <f t="shared" si="45"/>
        <v/>
      </c>
      <c r="G493" s="132" t="str">
        <f t="shared" si="46"/>
        <v/>
      </c>
      <c r="H493" s="213" t="str">
        <f t="shared" si="48"/>
        <v/>
      </c>
      <c r="I493" s="227"/>
      <c r="J493" s="227"/>
      <c r="K493" s="227"/>
      <c r="L493" s="227"/>
      <c r="M493" s="227"/>
      <c r="N493" s="227"/>
      <c r="O493" s="227"/>
      <c r="P493" s="227"/>
      <c r="Q493" s="227"/>
      <c r="R493" s="227"/>
      <c r="S493" s="227"/>
      <c r="T493" s="227"/>
      <c r="U493" s="227"/>
      <c r="V493" s="227"/>
      <c r="W493" s="227"/>
      <c r="X493" s="227"/>
      <c r="Y493" s="227"/>
      <c r="Z493" s="227"/>
      <c r="AA493" s="227"/>
      <c r="AB493" s="227"/>
      <c r="AC493" s="227"/>
      <c r="AD493" s="227"/>
      <c r="AE493" s="227"/>
      <c r="AF493" s="227"/>
      <c r="AG493" s="227"/>
      <c r="AH493" s="227"/>
      <c r="AI493" s="227"/>
      <c r="AJ493" s="227"/>
      <c r="AK493" s="227"/>
      <c r="AL493" s="227"/>
      <c r="AM493" s="227"/>
      <c r="AN493" s="227"/>
      <c r="AO493" s="227"/>
      <c r="AP493" s="227"/>
      <c r="AQ493" s="227"/>
      <c r="AR493" s="227"/>
      <c r="AS493" s="227"/>
      <c r="AT493" s="227"/>
      <c r="AU493" s="227"/>
      <c r="AV493" s="227"/>
      <c r="AW493" s="227"/>
      <c r="AX493" s="227"/>
      <c r="AY493" s="227"/>
      <c r="AZ493" s="227"/>
      <c r="BA493" s="227"/>
      <c r="BB493" s="227"/>
      <c r="BC493" s="227"/>
      <c r="BD493" s="227"/>
      <c r="BE493" s="227"/>
      <c r="BF493" s="227"/>
      <c r="BG493" s="227"/>
      <c r="BH493" s="227"/>
      <c r="BI493" s="227"/>
      <c r="BJ493" s="227"/>
      <c r="BK493" s="227"/>
      <c r="BL493" s="227"/>
      <c r="BM493" s="227"/>
      <c r="BN493" s="227"/>
      <c r="BO493" s="227"/>
      <c r="BP493" s="227"/>
      <c r="BQ493" s="227"/>
      <c r="BR493" s="227"/>
      <c r="BS493" s="227"/>
      <c r="BT493" s="227"/>
      <c r="BU493" s="227"/>
      <c r="BV493" s="227"/>
      <c r="BW493" s="227"/>
      <c r="BX493" s="227"/>
      <c r="BY493" s="227"/>
      <c r="BZ493" s="227"/>
      <c r="CA493" s="227"/>
      <c r="CB493" s="227"/>
      <c r="CC493" s="227"/>
      <c r="CD493" s="227"/>
      <c r="CE493" s="227"/>
      <c r="CF493" s="227"/>
      <c r="CG493" s="227"/>
      <c r="CH493" s="227"/>
      <c r="CI493" s="227"/>
      <c r="CJ493" s="227"/>
      <c r="CK493" s="227"/>
      <c r="CL493" s="227"/>
      <c r="CM493" s="227"/>
      <c r="CN493" s="227"/>
      <c r="CO493" s="227"/>
      <c r="CP493" s="227"/>
      <c r="CQ493" s="227"/>
      <c r="CR493" s="227"/>
      <c r="CS493" s="227"/>
      <c r="CT493" s="227"/>
      <c r="CU493" s="227"/>
      <c r="CV493" s="227"/>
      <c r="CW493" s="227"/>
      <c r="CX493" s="227"/>
      <c r="CY493" s="227"/>
      <c r="CZ493" s="227"/>
      <c r="DA493" s="227"/>
      <c r="DB493" s="227"/>
      <c r="DC493" s="227"/>
      <c r="DD493" s="227"/>
      <c r="DE493" s="227"/>
      <c r="DF493" s="227"/>
      <c r="DG493" s="227"/>
      <c r="DH493" s="227"/>
      <c r="DI493" s="227"/>
      <c r="DJ493" s="227"/>
      <c r="DK493" s="227"/>
      <c r="DL493" s="227"/>
      <c r="DM493" s="227"/>
      <c r="DN493" s="227"/>
      <c r="DO493" s="227"/>
      <c r="DP493" s="227"/>
      <c r="DQ493" s="227"/>
      <c r="DR493" s="227"/>
      <c r="DS493" s="227"/>
      <c r="DT493" s="227"/>
      <c r="DU493" s="227"/>
      <c r="DV493" s="227"/>
      <c r="DW493" s="227"/>
      <c r="DX493" s="227"/>
      <c r="DY493" s="227"/>
      <c r="DZ493" s="227"/>
      <c r="EA493" s="227"/>
      <c r="EB493" s="227"/>
      <c r="EC493" s="227"/>
      <c r="ED493" s="227"/>
      <c r="EE493" s="227"/>
      <c r="EF493" s="227"/>
      <c r="EG493" s="227"/>
      <c r="EH493" s="227"/>
      <c r="EI493" s="227"/>
      <c r="EJ493" s="227"/>
      <c r="EK493" s="227"/>
      <c r="EL493" s="227"/>
      <c r="EM493" s="227"/>
      <c r="EN493" s="227"/>
      <c r="EO493" s="227"/>
      <c r="EP493" s="227"/>
      <c r="EQ493" s="227"/>
      <c r="ER493" s="227"/>
      <c r="ES493" s="227"/>
      <c r="ET493" s="227"/>
      <c r="EU493" s="227"/>
      <c r="EV493" s="227"/>
      <c r="EW493" s="227"/>
      <c r="EX493" s="227"/>
      <c r="EY493" s="227"/>
      <c r="EZ493" s="227"/>
      <c r="FA493" s="227"/>
      <c r="FB493" s="227"/>
      <c r="FC493" s="227"/>
      <c r="FD493" s="227"/>
      <c r="FE493" s="227"/>
      <c r="FF493" s="227"/>
      <c r="FG493" s="227"/>
      <c r="FH493" s="227"/>
      <c r="FI493" s="227"/>
      <c r="FJ493" s="227"/>
      <c r="FK493" s="227"/>
      <c r="FL493" s="227"/>
      <c r="FM493" s="227"/>
      <c r="FN493" s="227"/>
      <c r="FO493" s="227"/>
      <c r="FP493" s="227"/>
      <c r="FQ493" s="227"/>
      <c r="FR493" s="227"/>
      <c r="FS493" s="227"/>
      <c r="FT493" s="227"/>
      <c r="FU493" s="227"/>
      <c r="FV493" s="227"/>
      <c r="FW493" s="227"/>
      <c r="FX493" s="227"/>
      <c r="FY493" s="227"/>
      <c r="FZ493" s="227"/>
      <c r="GA493" s="227"/>
      <c r="GB493" s="227"/>
      <c r="GC493" s="227"/>
      <c r="GD493" s="227"/>
      <c r="GE493" s="227"/>
      <c r="GF493" s="227"/>
      <c r="GG493" s="227"/>
      <c r="GH493" s="227"/>
      <c r="GI493" s="227"/>
      <c r="GJ493" s="227"/>
      <c r="GK493" s="227"/>
      <c r="GL493" s="227"/>
      <c r="GM493" s="227"/>
      <c r="GN493" s="227"/>
      <c r="GO493" s="227"/>
      <c r="GP493" s="227"/>
      <c r="GQ493" s="227"/>
      <c r="GR493" s="227"/>
      <c r="GS493" s="227"/>
      <c r="GT493" s="227"/>
      <c r="GU493" s="227"/>
      <c r="GV493" s="227"/>
      <c r="GW493" s="227"/>
      <c r="GX493" s="227"/>
      <c r="GY493" s="227"/>
      <c r="GZ493" s="227"/>
      <c r="HA493" s="227"/>
      <c r="HB493" s="227"/>
      <c r="HC493" s="227"/>
      <c r="HD493" s="227"/>
      <c r="HE493" s="227"/>
      <c r="HF493" s="227"/>
      <c r="HG493" s="227"/>
      <c r="HH493" s="227"/>
      <c r="HI493" s="227"/>
      <c r="HJ493" s="227"/>
      <c r="HK493" s="227"/>
      <c r="HL493" s="227"/>
      <c r="HM493" s="227"/>
      <c r="HN493" s="227"/>
      <c r="HO493" s="227"/>
      <c r="HP493" s="227"/>
      <c r="HQ493" s="227"/>
      <c r="HR493" s="227"/>
      <c r="HS493" s="227"/>
      <c r="HT493" s="227"/>
      <c r="HU493" s="227"/>
      <c r="HV493" s="227"/>
      <c r="HW493" s="227"/>
      <c r="HX493" s="227"/>
      <c r="HY493" s="227"/>
      <c r="HZ493" s="227"/>
      <c r="IA493" s="227"/>
      <c r="IB493" s="227"/>
      <c r="IC493" s="227"/>
      <c r="ID493" s="227"/>
      <c r="IE493" s="227"/>
      <c r="IF493" s="227"/>
      <c r="IG493" s="227"/>
      <c r="IH493" s="227"/>
      <c r="II493" s="227"/>
      <c r="IJ493" s="227"/>
      <c r="IK493" s="227"/>
      <c r="IL493" s="227"/>
      <c r="IM493" s="227"/>
      <c r="IN493" s="227"/>
      <c r="IO493" s="227"/>
      <c r="IP493" s="227"/>
      <c r="IQ493" s="227"/>
      <c r="IR493" s="227"/>
      <c r="IS493" s="227"/>
      <c r="IT493" s="227"/>
      <c r="IU493" s="227"/>
      <c r="IV493" s="227"/>
      <c r="IW493" s="227"/>
      <c r="IX493" s="227"/>
      <c r="IY493" s="227"/>
      <c r="IZ493" s="227"/>
      <c r="JA493" s="227"/>
      <c r="JB493" s="227"/>
      <c r="JC493" s="227"/>
      <c r="JD493" s="227"/>
      <c r="JE493" s="227"/>
      <c r="JF493" s="227"/>
      <c r="JG493" s="227"/>
      <c r="JH493" s="227"/>
      <c r="JI493" s="227"/>
      <c r="JJ493" s="227"/>
      <c r="JK493" s="227"/>
      <c r="JL493" s="227"/>
      <c r="JM493" s="227"/>
      <c r="JN493" s="227"/>
      <c r="JO493" s="227"/>
      <c r="JP493" s="227"/>
      <c r="JQ493" s="227"/>
      <c r="JR493" s="227"/>
      <c r="JS493" s="227"/>
      <c r="JT493" s="227"/>
      <c r="JU493" s="227"/>
      <c r="JV493" s="227"/>
      <c r="JW493" s="227"/>
      <c r="JX493" s="227"/>
      <c r="JY493" s="227"/>
      <c r="JZ493" s="227"/>
      <c r="KA493" s="227"/>
      <c r="KB493" s="227"/>
      <c r="KC493" s="227"/>
      <c r="KD493" s="227"/>
      <c r="KE493" s="227"/>
      <c r="KF493" s="227"/>
      <c r="KG493" s="227"/>
      <c r="KH493" s="227"/>
      <c r="KI493" s="227"/>
      <c r="KJ493" s="227"/>
      <c r="KK493" s="227"/>
      <c r="KL493" s="227"/>
      <c r="KM493" s="227"/>
      <c r="KN493" s="227"/>
      <c r="KO493" s="227"/>
      <c r="KP493" s="227"/>
      <c r="KQ493" s="227"/>
      <c r="KR493" s="227"/>
      <c r="KS493" s="227"/>
      <c r="KT493" s="227"/>
      <c r="KU493" s="227"/>
      <c r="KV493" s="227"/>
      <c r="KW493" s="479"/>
    </row>
    <row r="494" spans="1:309" s="226" customFormat="1" ht="21" customHeight="1" thickBot="1">
      <c r="A494" s="109"/>
      <c r="B494" s="112">
        <v>488</v>
      </c>
      <c r="C494" s="116"/>
      <c r="D494" s="136" t="str">
        <f t="shared" si="47"/>
        <v/>
      </c>
      <c r="E494" s="138" t="str">
        <f t="shared" si="44"/>
        <v/>
      </c>
      <c r="F494" s="138" t="str">
        <f t="shared" si="45"/>
        <v/>
      </c>
      <c r="G494" s="138" t="str">
        <f t="shared" si="46"/>
        <v/>
      </c>
      <c r="H494" s="138" t="str">
        <f t="shared" si="48"/>
        <v/>
      </c>
      <c r="I494" s="228"/>
      <c r="J494" s="228"/>
      <c r="K494" s="228"/>
      <c r="L494" s="228"/>
      <c r="M494" s="228"/>
      <c r="N494" s="228"/>
      <c r="O494" s="228"/>
      <c r="P494" s="228"/>
      <c r="Q494" s="228"/>
      <c r="R494" s="228"/>
      <c r="S494" s="228"/>
      <c r="T494" s="228"/>
      <c r="U494" s="228"/>
      <c r="V494" s="228"/>
      <c r="W494" s="228"/>
      <c r="X494" s="228"/>
      <c r="Y494" s="228"/>
      <c r="Z494" s="228"/>
      <c r="AA494" s="228"/>
      <c r="AB494" s="228"/>
      <c r="AC494" s="228"/>
      <c r="AD494" s="228"/>
      <c r="AE494" s="228"/>
      <c r="AF494" s="228"/>
      <c r="AG494" s="228"/>
      <c r="AH494" s="228"/>
      <c r="AI494" s="228"/>
      <c r="AJ494" s="228"/>
      <c r="AK494" s="228"/>
      <c r="AL494" s="228"/>
      <c r="AM494" s="228"/>
      <c r="AN494" s="228"/>
      <c r="AO494" s="228"/>
      <c r="AP494" s="228"/>
      <c r="AQ494" s="228"/>
      <c r="AR494" s="228"/>
      <c r="AS494" s="228"/>
      <c r="AT494" s="228"/>
      <c r="AU494" s="228"/>
      <c r="AV494" s="228"/>
      <c r="AW494" s="228"/>
      <c r="AX494" s="228"/>
      <c r="AY494" s="228"/>
      <c r="AZ494" s="228"/>
      <c r="BA494" s="228"/>
      <c r="BB494" s="228"/>
      <c r="BC494" s="228"/>
      <c r="BD494" s="228"/>
      <c r="BE494" s="228"/>
      <c r="BF494" s="228"/>
      <c r="BG494" s="228"/>
      <c r="BH494" s="228"/>
      <c r="BI494" s="228"/>
      <c r="BJ494" s="228"/>
      <c r="BK494" s="228"/>
      <c r="BL494" s="228"/>
      <c r="BM494" s="228"/>
      <c r="BN494" s="228"/>
      <c r="BO494" s="228"/>
      <c r="BP494" s="228"/>
      <c r="BQ494" s="228"/>
      <c r="BR494" s="228"/>
      <c r="BS494" s="228"/>
      <c r="BT494" s="228"/>
      <c r="BU494" s="228"/>
      <c r="BV494" s="228"/>
      <c r="BW494" s="228"/>
      <c r="BX494" s="228"/>
      <c r="BY494" s="228"/>
      <c r="BZ494" s="228"/>
      <c r="CA494" s="228"/>
      <c r="CB494" s="228"/>
      <c r="CC494" s="228"/>
      <c r="CD494" s="228"/>
      <c r="CE494" s="228"/>
      <c r="CF494" s="228"/>
      <c r="CG494" s="228"/>
      <c r="CH494" s="228"/>
      <c r="CI494" s="228"/>
      <c r="CJ494" s="228"/>
      <c r="CK494" s="228"/>
      <c r="CL494" s="228"/>
      <c r="CM494" s="228"/>
      <c r="CN494" s="228"/>
      <c r="CO494" s="228"/>
      <c r="CP494" s="228"/>
      <c r="CQ494" s="228"/>
      <c r="CR494" s="228"/>
      <c r="CS494" s="228"/>
      <c r="CT494" s="228"/>
      <c r="CU494" s="228"/>
      <c r="CV494" s="228"/>
      <c r="CW494" s="228"/>
      <c r="CX494" s="228"/>
      <c r="CY494" s="228"/>
      <c r="CZ494" s="228"/>
      <c r="DA494" s="228"/>
      <c r="DB494" s="228"/>
      <c r="DC494" s="228"/>
      <c r="DD494" s="228"/>
      <c r="DE494" s="228"/>
      <c r="DF494" s="228"/>
      <c r="DG494" s="228"/>
      <c r="DH494" s="228"/>
      <c r="DI494" s="228"/>
      <c r="DJ494" s="228"/>
      <c r="DK494" s="228"/>
      <c r="DL494" s="228"/>
      <c r="DM494" s="228"/>
      <c r="DN494" s="228"/>
      <c r="DO494" s="228"/>
      <c r="DP494" s="228"/>
      <c r="DQ494" s="228"/>
      <c r="DR494" s="228"/>
      <c r="DS494" s="228"/>
      <c r="DT494" s="228"/>
      <c r="DU494" s="228"/>
      <c r="DV494" s="228"/>
      <c r="DW494" s="228"/>
      <c r="DX494" s="228"/>
      <c r="DY494" s="228"/>
      <c r="DZ494" s="228"/>
      <c r="EA494" s="228"/>
      <c r="EB494" s="228"/>
      <c r="EC494" s="228"/>
      <c r="ED494" s="228"/>
      <c r="EE494" s="228"/>
      <c r="EF494" s="228"/>
      <c r="EG494" s="228"/>
      <c r="EH494" s="228"/>
      <c r="EI494" s="228"/>
      <c r="EJ494" s="228"/>
      <c r="EK494" s="228"/>
      <c r="EL494" s="228"/>
      <c r="EM494" s="228"/>
      <c r="EN494" s="228"/>
      <c r="EO494" s="228"/>
      <c r="EP494" s="228"/>
      <c r="EQ494" s="228"/>
      <c r="ER494" s="228"/>
      <c r="ES494" s="228"/>
      <c r="ET494" s="228"/>
      <c r="EU494" s="228"/>
      <c r="EV494" s="228"/>
      <c r="EW494" s="228"/>
      <c r="EX494" s="228"/>
      <c r="EY494" s="228"/>
      <c r="EZ494" s="228"/>
      <c r="FA494" s="228"/>
      <c r="FB494" s="228"/>
      <c r="FC494" s="228"/>
      <c r="FD494" s="228"/>
      <c r="FE494" s="228"/>
      <c r="FF494" s="228"/>
      <c r="FG494" s="228"/>
      <c r="FH494" s="228"/>
      <c r="FI494" s="228"/>
      <c r="FJ494" s="228"/>
      <c r="FK494" s="228"/>
      <c r="FL494" s="228"/>
      <c r="FM494" s="228"/>
      <c r="FN494" s="228"/>
      <c r="FO494" s="228"/>
      <c r="FP494" s="228"/>
      <c r="FQ494" s="228"/>
      <c r="FR494" s="228"/>
      <c r="FS494" s="228"/>
      <c r="FT494" s="228"/>
      <c r="FU494" s="228"/>
      <c r="FV494" s="228"/>
      <c r="FW494" s="228"/>
      <c r="FX494" s="228"/>
      <c r="FY494" s="228"/>
      <c r="FZ494" s="228"/>
      <c r="GA494" s="228"/>
      <c r="GB494" s="228"/>
      <c r="GC494" s="228"/>
      <c r="GD494" s="228"/>
      <c r="GE494" s="228"/>
      <c r="GF494" s="228"/>
      <c r="GG494" s="228"/>
      <c r="GH494" s="228"/>
      <c r="GI494" s="228"/>
      <c r="GJ494" s="228"/>
      <c r="GK494" s="228"/>
      <c r="GL494" s="228"/>
      <c r="GM494" s="228"/>
      <c r="GN494" s="228"/>
      <c r="GO494" s="228"/>
      <c r="GP494" s="228"/>
      <c r="GQ494" s="228"/>
      <c r="GR494" s="228"/>
      <c r="GS494" s="228"/>
      <c r="GT494" s="228"/>
      <c r="GU494" s="228"/>
      <c r="GV494" s="228"/>
      <c r="GW494" s="228"/>
      <c r="GX494" s="228"/>
      <c r="GY494" s="228"/>
      <c r="GZ494" s="228"/>
      <c r="HA494" s="228"/>
      <c r="HB494" s="228"/>
      <c r="HC494" s="228"/>
      <c r="HD494" s="228"/>
      <c r="HE494" s="228"/>
      <c r="HF494" s="228"/>
      <c r="HG494" s="228"/>
      <c r="HH494" s="228"/>
      <c r="HI494" s="228"/>
      <c r="HJ494" s="228"/>
      <c r="HK494" s="228"/>
      <c r="HL494" s="228"/>
      <c r="HM494" s="228"/>
      <c r="HN494" s="228"/>
      <c r="HO494" s="228"/>
      <c r="HP494" s="228"/>
      <c r="HQ494" s="228"/>
      <c r="HR494" s="228"/>
      <c r="HS494" s="228"/>
      <c r="HT494" s="228"/>
      <c r="HU494" s="228"/>
      <c r="HV494" s="228"/>
      <c r="HW494" s="228"/>
      <c r="HX494" s="228"/>
      <c r="HY494" s="228"/>
      <c r="HZ494" s="228"/>
      <c r="IA494" s="228"/>
      <c r="IB494" s="228"/>
      <c r="IC494" s="228"/>
      <c r="ID494" s="228"/>
      <c r="IE494" s="228"/>
      <c r="IF494" s="228"/>
      <c r="IG494" s="228"/>
      <c r="IH494" s="228"/>
      <c r="II494" s="228"/>
      <c r="IJ494" s="228"/>
      <c r="IK494" s="228"/>
      <c r="IL494" s="228"/>
      <c r="IM494" s="228"/>
      <c r="IN494" s="228"/>
      <c r="IO494" s="228"/>
      <c r="IP494" s="228"/>
      <c r="IQ494" s="228"/>
      <c r="IR494" s="228"/>
      <c r="IS494" s="228"/>
      <c r="IT494" s="228"/>
      <c r="IU494" s="228"/>
      <c r="IV494" s="228"/>
      <c r="IW494" s="228"/>
      <c r="IX494" s="228"/>
      <c r="IY494" s="228"/>
      <c r="IZ494" s="228"/>
      <c r="JA494" s="228"/>
      <c r="JB494" s="228"/>
      <c r="JC494" s="228"/>
      <c r="JD494" s="228"/>
      <c r="JE494" s="228"/>
      <c r="JF494" s="228"/>
      <c r="JG494" s="228"/>
      <c r="JH494" s="228"/>
      <c r="JI494" s="228"/>
      <c r="JJ494" s="228"/>
      <c r="JK494" s="228"/>
      <c r="JL494" s="228"/>
      <c r="JM494" s="228"/>
      <c r="JN494" s="228"/>
      <c r="JO494" s="228"/>
      <c r="JP494" s="228"/>
      <c r="JQ494" s="228"/>
      <c r="JR494" s="228"/>
      <c r="JS494" s="228"/>
      <c r="JT494" s="228"/>
      <c r="JU494" s="228"/>
      <c r="JV494" s="228"/>
      <c r="JW494" s="228"/>
      <c r="JX494" s="228"/>
      <c r="JY494" s="228"/>
      <c r="JZ494" s="228"/>
      <c r="KA494" s="228"/>
      <c r="KB494" s="228"/>
      <c r="KC494" s="228"/>
      <c r="KD494" s="228"/>
      <c r="KE494" s="228"/>
      <c r="KF494" s="228"/>
      <c r="KG494" s="228"/>
      <c r="KH494" s="228"/>
      <c r="KI494" s="228"/>
      <c r="KJ494" s="228"/>
      <c r="KK494" s="228"/>
      <c r="KL494" s="228"/>
      <c r="KM494" s="228"/>
      <c r="KN494" s="228"/>
      <c r="KO494" s="228"/>
      <c r="KP494" s="228"/>
      <c r="KQ494" s="228"/>
      <c r="KR494" s="228"/>
      <c r="KS494" s="228"/>
      <c r="KT494" s="228"/>
      <c r="KU494" s="228"/>
      <c r="KV494" s="228"/>
      <c r="KW494" s="479"/>
    </row>
    <row r="495" spans="1:309" s="226" customFormat="1" ht="21" customHeight="1">
      <c r="A495" s="109"/>
      <c r="B495" s="112">
        <v>489</v>
      </c>
      <c r="C495" s="53"/>
      <c r="D495" s="132" t="str">
        <f t="shared" si="47"/>
        <v/>
      </c>
      <c r="E495" s="132" t="str">
        <f t="shared" si="44"/>
        <v/>
      </c>
      <c r="F495" s="132" t="str">
        <f t="shared" si="45"/>
        <v/>
      </c>
      <c r="G495" s="132" t="str">
        <f t="shared" si="46"/>
        <v/>
      </c>
      <c r="H495" s="213" t="str">
        <f t="shared" si="48"/>
        <v/>
      </c>
      <c r="I495" s="227"/>
      <c r="J495" s="227"/>
      <c r="K495" s="227"/>
      <c r="L495" s="227"/>
      <c r="M495" s="227"/>
      <c r="N495" s="227"/>
      <c r="O495" s="227"/>
      <c r="P495" s="227"/>
      <c r="Q495" s="227"/>
      <c r="R495" s="227"/>
      <c r="S495" s="227"/>
      <c r="T495" s="227"/>
      <c r="U495" s="227"/>
      <c r="V495" s="227"/>
      <c r="W495" s="227"/>
      <c r="X495" s="227"/>
      <c r="Y495" s="227"/>
      <c r="Z495" s="227"/>
      <c r="AA495" s="227"/>
      <c r="AB495" s="227"/>
      <c r="AC495" s="227"/>
      <c r="AD495" s="227"/>
      <c r="AE495" s="227"/>
      <c r="AF495" s="227"/>
      <c r="AG495" s="227"/>
      <c r="AH495" s="227"/>
      <c r="AI495" s="227"/>
      <c r="AJ495" s="227"/>
      <c r="AK495" s="227"/>
      <c r="AL495" s="227"/>
      <c r="AM495" s="227"/>
      <c r="AN495" s="227"/>
      <c r="AO495" s="227"/>
      <c r="AP495" s="227"/>
      <c r="AQ495" s="227"/>
      <c r="AR495" s="227"/>
      <c r="AS495" s="227"/>
      <c r="AT495" s="227"/>
      <c r="AU495" s="227"/>
      <c r="AV495" s="227"/>
      <c r="AW495" s="227"/>
      <c r="AX495" s="227"/>
      <c r="AY495" s="227"/>
      <c r="AZ495" s="227"/>
      <c r="BA495" s="227"/>
      <c r="BB495" s="227"/>
      <c r="BC495" s="227"/>
      <c r="BD495" s="227"/>
      <c r="BE495" s="227"/>
      <c r="BF495" s="227"/>
      <c r="BG495" s="227"/>
      <c r="BH495" s="227"/>
      <c r="BI495" s="227"/>
      <c r="BJ495" s="227"/>
      <c r="BK495" s="227"/>
      <c r="BL495" s="227"/>
      <c r="BM495" s="227"/>
      <c r="BN495" s="227"/>
      <c r="BO495" s="227"/>
      <c r="BP495" s="227"/>
      <c r="BQ495" s="227"/>
      <c r="BR495" s="227"/>
      <c r="BS495" s="227"/>
      <c r="BT495" s="227"/>
      <c r="BU495" s="227"/>
      <c r="BV495" s="227"/>
      <c r="BW495" s="227"/>
      <c r="BX495" s="227"/>
      <c r="BY495" s="227"/>
      <c r="BZ495" s="227"/>
      <c r="CA495" s="227"/>
      <c r="CB495" s="227"/>
      <c r="CC495" s="227"/>
      <c r="CD495" s="227"/>
      <c r="CE495" s="227"/>
      <c r="CF495" s="227"/>
      <c r="CG495" s="227"/>
      <c r="CH495" s="227"/>
      <c r="CI495" s="227"/>
      <c r="CJ495" s="227"/>
      <c r="CK495" s="227"/>
      <c r="CL495" s="227"/>
      <c r="CM495" s="227"/>
      <c r="CN495" s="227"/>
      <c r="CO495" s="227"/>
      <c r="CP495" s="227"/>
      <c r="CQ495" s="227"/>
      <c r="CR495" s="227"/>
      <c r="CS495" s="227"/>
      <c r="CT495" s="227"/>
      <c r="CU495" s="227"/>
      <c r="CV495" s="227"/>
      <c r="CW495" s="227"/>
      <c r="CX495" s="227"/>
      <c r="CY495" s="227"/>
      <c r="CZ495" s="227"/>
      <c r="DA495" s="227"/>
      <c r="DB495" s="227"/>
      <c r="DC495" s="227"/>
      <c r="DD495" s="227"/>
      <c r="DE495" s="227"/>
      <c r="DF495" s="227"/>
      <c r="DG495" s="227"/>
      <c r="DH495" s="227"/>
      <c r="DI495" s="227"/>
      <c r="DJ495" s="227"/>
      <c r="DK495" s="227"/>
      <c r="DL495" s="227"/>
      <c r="DM495" s="227"/>
      <c r="DN495" s="227"/>
      <c r="DO495" s="227"/>
      <c r="DP495" s="227"/>
      <c r="DQ495" s="227"/>
      <c r="DR495" s="227"/>
      <c r="DS495" s="227"/>
      <c r="DT495" s="227"/>
      <c r="DU495" s="227"/>
      <c r="DV495" s="227"/>
      <c r="DW495" s="227"/>
      <c r="DX495" s="227"/>
      <c r="DY495" s="227"/>
      <c r="DZ495" s="227"/>
      <c r="EA495" s="227"/>
      <c r="EB495" s="227"/>
      <c r="EC495" s="227"/>
      <c r="ED495" s="227"/>
      <c r="EE495" s="227"/>
      <c r="EF495" s="227"/>
      <c r="EG495" s="227"/>
      <c r="EH495" s="227"/>
      <c r="EI495" s="227"/>
      <c r="EJ495" s="227"/>
      <c r="EK495" s="227"/>
      <c r="EL495" s="227"/>
      <c r="EM495" s="227"/>
      <c r="EN495" s="227"/>
      <c r="EO495" s="227"/>
      <c r="EP495" s="227"/>
      <c r="EQ495" s="227"/>
      <c r="ER495" s="227"/>
      <c r="ES495" s="227"/>
      <c r="ET495" s="227"/>
      <c r="EU495" s="227"/>
      <c r="EV495" s="227"/>
      <c r="EW495" s="227"/>
      <c r="EX495" s="227"/>
      <c r="EY495" s="227"/>
      <c r="EZ495" s="227"/>
      <c r="FA495" s="227"/>
      <c r="FB495" s="227"/>
      <c r="FC495" s="227"/>
      <c r="FD495" s="227"/>
      <c r="FE495" s="227"/>
      <c r="FF495" s="227"/>
      <c r="FG495" s="227"/>
      <c r="FH495" s="227"/>
      <c r="FI495" s="227"/>
      <c r="FJ495" s="227"/>
      <c r="FK495" s="227"/>
      <c r="FL495" s="227"/>
      <c r="FM495" s="227"/>
      <c r="FN495" s="227"/>
      <c r="FO495" s="227"/>
      <c r="FP495" s="227"/>
      <c r="FQ495" s="227"/>
      <c r="FR495" s="227"/>
      <c r="FS495" s="227"/>
      <c r="FT495" s="227"/>
      <c r="FU495" s="227"/>
      <c r="FV495" s="227"/>
      <c r="FW495" s="227"/>
      <c r="FX495" s="227"/>
      <c r="FY495" s="227"/>
      <c r="FZ495" s="227"/>
      <c r="GA495" s="227"/>
      <c r="GB495" s="227"/>
      <c r="GC495" s="227"/>
      <c r="GD495" s="227"/>
      <c r="GE495" s="227"/>
      <c r="GF495" s="227"/>
      <c r="GG495" s="227"/>
      <c r="GH495" s="227"/>
      <c r="GI495" s="227"/>
      <c r="GJ495" s="227"/>
      <c r="GK495" s="227"/>
      <c r="GL495" s="227"/>
      <c r="GM495" s="227"/>
      <c r="GN495" s="227"/>
      <c r="GO495" s="227"/>
      <c r="GP495" s="227"/>
      <c r="GQ495" s="227"/>
      <c r="GR495" s="227"/>
      <c r="GS495" s="227"/>
      <c r="GT495" s="227"/>
      <c r="GU495" s="227"/>
      <c r="GV495" s="227"/>
      <c r="GW495" s="227"/>
      <c r="GX495" s="227"/>
      <c r="GY495" s="227"/>
      <c r="GZ495" s="227"/>
      <c r="HA495" s="227"/>
      <c r="HB495" s="227"/>
      <c r="HC495" s="227"/>
      <c r="HD495" s="227"/>
      <c r="HE495" s="227"/>
      <c r="HF495" s="227"/>
      <c r="HG495" s="227"/>
      <c r="HH495" s="227"/>
      <c r="HI495" s="227"/>
      <c r="HJ495" s="227"/>
      <c r="HK495" s="227"/>
      <c r="HL495" s="227"/>
      <c r="HM495" s="227"/>
      <c r="HN495" s="227"/>
      <c r="HO495" s="227"/>
      <c r="HP495" s="227"/>
      <c r="HQ495" s="227"/>
      <c r="HR495" s="227"/>
      <c r="HS495" s="227"/>
      <c r="HT495" s="227"/>
      <c r="HU495" s="227"/>
      <c r="HV495" s="227"/>
      <c r="HW495" s="227"/>
      <c r="HX495" s="227"/>
      <c r="HY495" s="227"/>
      <c r="HZ495" s="227"/>
      <c r="IA495" s="227"/>
      <c r="IB495" s="227"/>
      <c r="IC495" s="227"/>
      <c r="ID495" s="227"/>
      <c r="IE495" s="227"/>
      <c r="IF495" s="227"/>
      <c r="IG495" s="227"/>
      <c r="IH495" s="227"/>
      <c r="II495" s="227"/>
      <c r="IJ495" s="227"/>
      <c r="IK495" s="227"/>
      <c r="IL495" s="227"/>
      <c r="IM495" s="227"/>
      <c r="IN495" s="227"/>
      <c r="IO495" s="227"/>
      <c r="IP495" s="227"/>
      <c r="IQ495" s="227"/>
      <c r="IR495" s="227"/>
      <c r="IS495" s="227"/>
      <c r="IT495" s="227"/>
      <c r="IU495" s="227"/>
      <c r="IV495" s="227"/>
      <c r="IW495" s="227"/>
      <c r="IX495" s="227"/>
      <c r="IY495" s="227"/>
      <c r="IZ495" s="227"/>
      <c r="JA495" s="227"/>
      <c r="JB495" s="227"/>
      <c r="JC495" s="227"/>
      <c r="JD495" s="227"/>
      <c r="JE495" s="227"/>
      <c r="JF495" s="227"/>
      <c r="JG495" s="227"/>
      <c r="JH495" s="227"/>
      <c r="JI495" s="227"/>
      <c r="JJ495" s="227"/>
      <c r="JK495" s="227"/>
      <c r="JL495" s="227"/>
      <c r="JM495" s="227"/>
      <c r="JN495" s="227"/>
      <c r="JO495" s="227"/>
      <c r="JP495" s="227"/>
      <c r="JQ495" s="227"/>
      <c r="JR495" s="227"/>
      <c r="JS495" s="227"/>
      <c r="JT495" s="227"/>
      <c r="JU495" s="227"/>
      <c r="JV495" s="227"/>
      <c r="JW495" s="227"/>
      <c r="JX495" s="227"/>
      <c r="JY495" s="227"/>
      <c r="JZ495" s="227"/>
      <c r="KA495" s="227"/>
      <c r="KB495" s="227"/>
      <c r="KC495" s="227"/>
      <c r="KD495" s="227"/>
      <c r="KE495" s="227"/>
      <c r="KF495" s="227"/>
      <c r="KG495" s="227"/>
      <c r="KH495" s="227"/>
      <c r="KI495" s="227"/>
      <c r="KJ495" s="227"/>
      <c r="KK495" s="227"/>
      <c r="KL495" s="227"/>
      <c r="KM495" s="227"/>
      <c r="KN495" s="227"/>
      <c r="KO495" s="227"/>
      <c r="KP495" s="227"/>
      <c r="KQ495" s="227"/>
      <c r="KR495" s="227"/>
      <c r="KS495" s="227"/>
      <c r="KT495" s="227"/>
      <c r="KU495" s="227"/>
      <c r="KV495" s="227"/>
      <c r="KW495" s="479"/>
    </row>
    <row r="496" spans="1:309" s="226" customFormat="1" ht="21" customHeight="1" thickBot="1">
      <c r="A496" s="109"/>
      <c r="B496" s="112">
        <v>490</v>
      </c>
      <c r="C496" s="116"/>
      <c r="D496" s="136" t="str">
        <f t="shared" si="47"/>
        <v/>
      </c>
      <c r="E496" s="138" t="str">
        <f t="shared" si="44"/>
        <v/>
      </c>
      <c r="F496" s="138" t="str">
        <f t="shared" si="45"/>
        <v/>
      </c>
      <c r="G496" s="138" t="str">
        <f t="shared" si="46"/>
        <v/>
      </c>
      <c r="H496" s="138" t="str">
        <f t="shared" si="48"/>
        <v/>
      </c>
      <c r="I496" s="228"/>
      <c r="J496" s="228"/>
      <c r="K496" s="228"/>
      <c r="L496" s="228"/>
      <c r="M496" s="228"/>
      <c r="N496" s="228"/>
      <c r="O496" s="228"/>
      <c r="P496" s="228"/>
      <c r="Q496" s="228"/>
      <c r="R496" s="228"/>
      <c r="S496" s="228"/>
      <c r="T496" s="228"/>
      <c r="U496" s="228"/>
      <c r="V496" s="228"/>
      <c r="W496" s="228"/>
      <c r="X496" s="228"/>
      <c r="Y496" s="228"/>
      <c r="Z496" s="228"/>
      <c r="AA496" s="228"/>
      <c r="AB496" s="228"/>
      <c r="AC496" s="228"/>
      <c r="AD496" s="228"/>
      <c r="AE496" s="228"/>
      <c r="AF496" s="228"/>
      <c r="AG496" s="228"/>
      <c r="AH496" s="228"/>
      <c r="AI496" s="228"/>
      <c r="AJ496" s="228"/>
      <c r="AK496" s="228"/>
      <c r="AL496" s="228"/>
      <c r="AM496" s="228"/>
      <c r="AN496" s="228"/>
      <c r="AO496" s="228"/>
      <c r="AP496" s="228"/>
      <c r="AQ496" s="228"/>
      <c r="AR496" s="228"/>
      <c r="AS496" s="228"/>
      <c r="AT496" s="228"/>
      <c r="AU496" s="228"/>
      <c r="AV496" s="228"/>
      <c r="AW496" s="228"/>
      <c r="AX496" s="228"/>
      <c r="AY496" s="228"/>
      <c r="AZ496" s="228"/>
      <c r="BA496" s="228"/>
      <c r="BB496" s="228"/>
      <c r="BC496" s="228"/>
      <c r="BD496" s="228"/>
      <c r="BE496" s="228"/>
      <c r="BF496" s="228"/>
      <c r="BG496" s="228"/>
      <c r="BH496" s="228"/>
      <c r="BI496" s="228"/>
      <c r="BJ496" s="228"/>
      <c r="BK496" s="228"/>
      <c r="BL496" s="228"/>
      <c r="BM496" s="228"/>
      <c r="BN496" s="228"/>
      <c r="BO496" s="228"/>
      <c r="BP496" s="228"/>
      <c r="BQ496" s="228"/>
      <c r="BR496" s="228"/>
      <c r="BS496" s="228"/>
      <c r="BT496" s="228"/>
      <c r="BU496" s="228"/>
      <c r="BV496" s="228"/>
      <c r="BW496" s="228"/>
      <c r="BX496" s="228"/>
      <c r="BY496" s="228"/>
      <c r="BZ496" s="228"/>
      <c r="CA496" s="228"/>
      <c r="CB496" s="228"/>
      <c r="CC496" s="228"/>
      <c r="CD496" s="228"/>
      <c r="CE496" s="228"/>
      <c r="CF496" s="228"/>
      <c r="CG496" s="228"/>
      <c r="CH496" s="228"/>
      <c r="CI496" s="228"/>
      <c r="CJ496" s="228"/>
      <c r="CK496" s="228"/>
      <c r="CL496" s="228"/>
      <c r="CM496" s="228"/>
      <c r="CN496" s="228"/>
      <c r="CO496" s="228"/>
      <c r="CP496" s="228"/>
      <c r="CQ496" s="228"/>
      <c r="CR496" s="228"/>
      <c r="CS496" s="228"/>
      <c r="CT496" s="228"/>
      <c r="CU496" s="228"/>
      <c r="CV496" s="228"/>
      <c r="CW496" s="228"/>
      <c r="CX496" s="228"/>
      <c r="CY496" s="228"/>
      <c r="CZ496" s="228"/>
      <c r="DA496" s="228"/>
      <c r="DB496" s="228"/>
      <c r="DC496" s="228"/>
      <c r="DD496" s="228"/>
      <c r="DE496" s="228"/>
      <c r="DF496" s="228"/>
      <c r="DG496" s="228"/>
      <c r="DH496" s="228"/>
      <c r="DI496" s="228"/>
      <c r="DJ496" s="228"/>
      <c r="DK496" s="228"/>
      <c r="DL496" s="228"/>
      <c r="DM496" s="228"/>
      <c r="DN496" s="228"/>
      <c r="DO496" s="228"/>
      <c r="DP496" s="228"/>
      <c r="DQ496" s="228"/>
      <c r="DR496" s="228"/>
      <c r="DS496" s="228"/>
      <c r="DT496" s="228"/>
      <c r="DU496" s="228"/>
      <c r="DV496" s="228"/>
      <c r="DW496" s="228"/>
      <c r="DX496" s="228"/>
      <c r="DY496" s="228"/>
      <c r="DZ496" s="228"/>
      <c r="EA496" s="228"/>
      <c r="EB496" s="228"/>
      <c r="EC496" s="228"/>
      <c r="ED496" s="228"/>
      <c r="EE496" s="228"/>
      <c r="EF496" s="228"/>
      <c r="EG496" s="228"/>
      <c r="EH496" s="228"/>
      <c r="EI496" s="228"/>
      <c r="EJ496" s="228"/>
      <c r="EK496" s="228"/>
      <c r="EL496" s="228"/>
      <c r="EM496" s="228"/>
      <c r="EN496" s="228"/>
      <c r="EO496" s="228"/>
      <c r="EP496" s="228"/>
      <c r="EQ496" s="228"/>
      <c r="ER496" s="228"/>
      <c r="ES496" s="228"/>
      <c r="ET496" s="228"/>
      <c r="EU496" s="228"/>
      <c r="EV496" s="228"/>
      <c r="EW496" s="228"/>
      <c r="EX496" s="228"/>
      <c r="EY496" s="228"/>
      <c r="EZ496" s="228"/>
      <c r="FA496" s="228"/>
      <c r="FB496" s="228"/>
      <c r="FC496" s="228"/>
      <c r="FD496" s="228"/>
      <c r="FE496" s="228"/>
      <c r="FF496" s="228"/>
      <c r="FG496" s="228"/>
      <c r="FH496" s="228"/>
      <c r="FI496" s="228"/>
      <c r="FJ496" s="228"/>
      <c r="FK496" s="228"/>
      <c r="FL496" s="228"/>
      <c r="FM496" s="228"/>
      <c r="FN496" s="228"/>
      <c r="FO496" s="228"/>
      <c r="FP496" s="228"/>
      <c r="FQ496" s="228"/>
      <c r="FR496" s="228"/>
      <c r="FS496" s="228"/>
      <c r="FT496" s="228"/>
      <c r="FU496" s="228"/>
      <c r="FV496" s="228"/>
      <c r="FW496" s="228"/>
      <c r="FX496" s="228"/>
      <c r="FY496" s="228"/>
      <c r="FZ496" s="228"/>
      <c r="GA496" s="228"/>
      <c r="GB496" s="228"/>
      <c r="GC496" s="228"/>
      <c r="GD496" s="228"/>
      <c r="GE496" s="228"/>
      <c r="GF496" s="228"/>
      <c r="GG496" s="228"/>
      <c r="GH496" s="228"/>
      <c r="GI496" s="228"/>
      <c r="GJ496" s="228"/>
      <c r="GK496" s="228"/>
      <c r="GL496" s="228"/>
      <c r="GM496" s="228"/>
      <c r="GN496" s="228"/>
      <c r="GO496" s="228"/>
      <c r="GP496" s="228"/>
      <c r="GQ496" s="228"/>
      <c r="GR496" s="228"/>
      <c r="GS496" s="228"/>
      <c r="GT496" s="228"/>
      <c r="GU496" s="228"/>
      <c r="GV496" s="228"/>
      <c r="GW496" s="228"/>
      <c r="GX496" s="228"/>
      <c r="GY496" s="228"/>
      <c r="GZ496" s="228"/>
      <c r="HA496" s="228"/>
      <c r="HB496" s="228"/>
      <c r="HC496" s="228"/>
      <c r="HD496" s="228"/>
      <c r="HE496" s="228"/>
      <c r="HF496" s="228"/>
      <c r="HG496" s="228"/>
      <c r="HH496" s="228"/>
      <c r="HI496" s="228"/>
      <c r="HJ496" s="228"/>
      <c r="HK496" s="228"/>
      <c r="HL496" s="228"/>
      <c r="HM496" s="228"/>
      <c r="HN496" s="228"/>
      <c r="HO496" s="228"/>
      <c r="HP496" s="228"/>
      <c r="HQ496" s="228"/>
      <c r="HR496" s="228"/>
      <c r="HS496" s="228"/>
      <c r="HT496" s="228"/>
      <c r="HU496" s="228"/>
      <c r="HV496" s="228"/>
      <c r="HW496" s="228"/>
      <c r="HX496" s="228"/>
      <c r="HY496" s="228"/>
      <c r="HZ496" s="228"/>
      <c r="IA496" s="228"/>
      <c r="IB496" s="228"/>
      <c r="IC496" s="228"/>
      <c r="ID496" s="228"/>
      <c r="IE496" s="228"/>
      <c r="IF496" s="228"/>
      <c r="IG496" s="228"/>
      <c r="IH496" s="228"/>
      <c r="II496" s="228"/>
      <c r="IJ496" s="228"/>
      <c r="IK496" s="228"/>
      <c r="IL496" s="228"/>
      <c r="IM496" s="228"/>
      <c r="IN496" s="228"/>
      <c r="IO496" s="228"/>
      <c r="IP496" s="228"/>
      <c r="IQ496" s="228"/>
      <c r="IR496" s="228"/>
      <c r="IS496" s="228"/>
      <c r="IT496" s="228"/>
      <c r="IU496" s="228"/>
      <c r="IV496" s="228"/>
      <c r="IW496" s="228"/>
      <c r="IX496" s="228"/>
      <c r="IY496" s="228"/>
      <c r="IZ496" s="228"/>
      <c r="JA496" s="228"/>
      <c r="JB496" s="228"/>
      <c r="JC496" s="228"/>
      <c r="JD496" s="228"/>
      <c r="JE496" s="228"/>
      <c r="JF496" s="228"/>
      <c r="JG496" s="228"/>
      <c r="JH496" s="228"/>
      <c r="JI496" s="228"/>
      <c r="JJ496" s="228"/>
      <c r="JK496" s="228"/>
      <c r="JL496" s="228"/>
      <c r="JM496" s="228"/>
      <c r="JN496" s="228"/>
      <c r="JO496" s="228"/>
      <c r="JP496" s="228"/>
      <c r="JQ496" s="228"/>
      <c r="JR496" s="228"/>
      <c r="JS496" s="228"/>
      <c r="JT496" s="228"/>
      <c r="JU496" s="228"/>
      <c r="JV496" s="228"/>
      <c r="JW496" s="228"/>
      <c r="JX496" s="228"/>
      <c r="JY496" s="228"/>
      <c r="JZ496" s="228"/>
      <c r="KA496" s="228"/>
      <c r="KB496" s="228"/>
      <c r="KC496" s="228"/>
      <c r="KD496" s="228"/>
      <c r="KE496" s="228"/>
      <c r="KF496" s="228"/>
      <c r="KG496" s="228"/>
      <c r="KH496" s="228"/>
      <c r="KI496" s="228"/>
      <c r="KJ496" s="228"/>
      <c r="KK496" s="228"/>
      <c r="KL496" s="228"/>
      <c r="KM496" s="228"/>
      <c r="KN496" s="228"/>
      <c r="KO496" s="228"/>
      <c r="KP496" s="228"/>
      <c r="KQ496" s="228"/>
      <c r="KR496" s="228"/>
      <c r="KS496" s="228"/>
      <c r="KT496" s="228"/>
      <c r="KU496" s="228"/>
      <c r="KV496" s="228"/>
      <c r="KW496" s="479"/>
    </row>
    <row r="497" spans="1:309" s="226" customFormat="1" ht="21" customHeight="1">
      <c r="A497" s="109"/>
      <c r="B497" s="112">
        <v>491</v>
      </c>
      <c r="C497" s="53"/>
      <c r="D497" s="132" t="str">
        <f t="shared" si="47"/>
        <v/>
      </c>
      <c r="E497" s="132" t="str">
        <f t="shared" si="44"/>
        <v/>
      </c>
      <c r="F497" s="132" t="str">
        <f t="shared" si="45"/>
        <v/>
      </c>
      <c r="G497" s="132" t="str">
        <f t="shared" si="46"/>
        <v/>
      </c>
      <c r="H497" s="213" t="str">
        <f t="shared" si="48"/>
        <v/>
      </c>
      <c r="I497" s="227"/>
      <c r="J497" s="227"/>
      <c r="K497" s="227"/>
      <c r="L497" s="227"/>
      <c r="M497" s="227"/>
      <c r="N497" s="227"/>
      <c r="O497" s="227"/>
      <c r="P497" s="227"/>
      <c r="Q497" s="227"/>
      <c r="R497" s="227"/>
      <c r="S497" s="227"/>
      <c r="T497" s="227"/>
      <c r="U497" s="227"/>
      <c r="V497" s="227"/>
      <c r="W497" s="227"/>
      <c r="X497" s="227"/>
      <c r="Y497" s="227"/>
      <c r="Z497" s="227"/>
      <c r="AA497" s="227"/>
      <c r="AB497" s="227"/>
      <c r="AC497" s="227"/>
      <c r="AD497" s="227"/>
      <c r="AE497" s="227"/>
      <c r="AF497" s="227"/>
      <c r="AG497" s="227"/>
      <c r="AH497" s="227"/>
      <c r="AI497" s="227"/>
      <c r="AJ497" s="227"/>
      <c r="AK497" s="227"/>
      <c r="AL497" s="227"/>
      <c r="AM497" s="227"/>
      <c r="AN497" s="227"/>
      <c r="AO497" s="227"/>
      <c r="AP497" s="227"/>
      <c r="AQ497" s="227"/>
      <c r="AR497" s="227"/>
      <c r="AS497" s="227"/>
      <c r="AT497" s="227"/>
      <c r="AU497" s="227"/>
      <c r="AV497" s="227"/>
      <c r="AW497" s="227"/>
      <c r="AX497" s="227"/>
      <c r="AY497" s="227"/>
      <c r="AZ497" s="227"/>
      <c r="BA497" s="227"/>
      <c r="BB497" s="227"/>
      <c r="BC497" s="227"/>
      <c r="BD497" s="227"/>
      <c r="BE497" s="227"/>
      <c r="BF497" s="227"/>
      <c r="BG497" s="227"/>
      <c r="BH497" s="227"/>
      <c r="BI497" s="227"/>
      <c r="BJ497" s="227"/>
      <c r="BK497" s="227"/>
      <c r="BL497" s="227"/>
      <c r="BM497" s="227"/>
      <c r="BN497" s="227"/>
      <c r="BO497" s="227"/>
      <c r="BP497" s="227"/>
      <c r="BQ497" s="227"/>
      <c r="BR497" s="227"/>
      <c r="BS497" s="227"/>
      <c r="BT497" s="227"/>
      <c r="BU497" s="227"/>
      <c r="BV497" s="227"/>
      <c r="BW497" s="227"/>
      <c r="BX497" s="227"/>
      <c r="BY497" s="227"/>
      <c r="BZ497" s="227"/>
      <c r="CA497" s="227"/>
      <c r="CB497" s="227"/>
      <c r="CC497" s="227"/>
      <c r="CD497" s="227"/>
      <c r="CE497" s="227"/>
      <c r="CF497" s="227"/>
      <c r="CG497" s="227"/>
      <c r="CH497" s="227"/>
      <c r="CI497" s="227"/>
      <c r="CJ497" s="227"/>
      <c r="CK497" s="227"/>
      <c r="CL497" s="227"/>
      <c r="CM497" s="227"/>
      <c r="CN497" s="227"/>
      <c r="CO497" s="227"/>
      <c r="CP497" s="227"/>
      <c r="CQ497" s="227"/>
      <c r="CR497" s="227"/>
      <c r="CS497" s="227"/>
      <c r="CT497" s="227"/>
      <c r="CU497" s="227"/>
      <c r="CV497" s="227"/>
      <c r="CW497" s="227"/>
      <c r="CX497" s="227"/>
      <c r="CY497" s="227"/>
      <c r="CZ497" s="227"/>
      <c r="DA497" s="227"/>
      <c r="DB497" s="227"/>
      <c r="DC497" s="227"/>
      <c r="DD497" s="227"/>
      <c r="DE497" s="227"/>
      <c r="DF497" s="227"/>
      <c r="DG497" s="227"/>
      <c r="DH497" s="227"/>
      <c r="DI497" s="227"/>
      <c r="DJ497" s="227"/>
      <c r="DK497" s="227"/>
      <c r="DL497" s="227"/>
      <c r="DM497" s="227"/>
      <c r="DN497" s="227"/>
      <c r="DO497" s="227"/>
      <c r="DP497" s="227"/>
      <c r="DQ497" s="227"/>
      <c r="DR497" s="227"/>
      <c r="DS497" s="227"/>
      <c r="DT497" s="227"/>
      <c r="DU497" s="227"/>
      <c r="DV497" s="227"/>
      <c r="DW497" s="227"/>
      <c r="DX497" s="227"/>
      <c r="DY497" s="227"/>
      <c r="DZ497" s="227"/>
      <c r="EA497" s="227"/>
      <c r="EB497" s="227"/>
      <c r="EC497" s="227"/>
      <c r="ED497" s="227"/>
      <c r="EE497" s="227"/>
      <c r="EF497" s="227"/>
      <c r="EG497" s="227"/>
      <c r="EH497" s="227"/>
      <c r="EI497" s="227"/>
      <c r="EJ497" s="227"/>
      <c r="EK497" s="227"/>
      <c r="EL497" s="227"/>
      <c r="EM497" s="227"/>
      <c r="EN497" s="227"/>
      <c r="EO497" s="227"/>
      <c r="EP497" s="227"/>
      <c r="EQ497" s="227"/>
      <c r="ER497" s="227"/>
      <c r="ES497" s="227"/>
      <c r="ET497" s="227"/>
      <c r="EU497" s="227"/>
      <c r="EV497" s="227"/>
      <c r="EW497" s="227"/>
      <c r="EX497" s="227"/>
      <c r="EY497" s="227"/>
      <c r="EZ497" s="227"/>
      <c r="FA497" s="227"/>
      <c r="FB497" s="227"/>
      <c r="FC497" s="227"/>
      <c r="FD497" s="227"/>
      <c r="FE497" s="227"/>
      <c r="FF497" s="227"/>
      <c r="FG497" s="227"/>
      <c r="FH497" s="227"/>
      <c r="FI497" s="227"/>
      <c r="FJ497" s="227"/>
      <c r="FK497" s="227"/>
      <c r="FL497" s="227"/>
      <c r="FM497" s="227"/>
      <c r="FN497" s="227"/>
      <c r="FO497" s="227"/>
      <c r="FP497" s="227"/>
      <c r="FQ497" s="227"/>
      <c r="FR497" s="227"/>
      <c r="FS497" s="227"/>
      <c r="FT497" s="227"/>
      <c r="FU497" s="227"/>
      <c r="FV497" s="227"/>
      <c r="FW497" s="227"/>
      <c r="FX497" s="227"/>
      <c r="FY497" s="227"/>
      <c r="FZ497" s="227"/>
      <c r="GA497" s="227"/>
      <c r="GB497" s="227"/>
      <c r="GC497" s="227"/>
      <c r="GD497" s="227"/>
      <c r="GE497" s="227"/>
      <c r="GF497" s="227"/>
      <c r="GG497" s="227"/>
      <c r="GH497" s="227"/>
      <c r="GI497" s="227"/>
      <c r="GJ497" s="227"/>
      <c r="GK497" s="227"/>
      <c r="GL497" s="227"/>
      <c r="GM497" s="227"/>
      <c r="GN497" s="227"/>
      <c r="GO497" s="227"/>
      <c r="GP497" s="227"/>
      <c r="GQ497" s="227"/>
      <c r="GR497" s="227"/>
      <c r="GS497" s="227"/>
      <c r="GT497" s="227"/>
      <c r="GU497" s="227"/>
      <c r="GV497" s="227"/>
      <c r="GW497" s="227"/>
      <c r="GX497" s="227"/>
      <c r="GY497" s="227"/>
      <c r="GZ497" s="227"/>
      <c r="HA497" s="227"/>
      <c r="HB497" s="227"/>
      <c r="HC497" s="227"/>
      <c r="HD497" s="227"/>
      <c r="HE497" s="227"/>
      <c r="HF497" s="227"/>
      <c r="HG497" s="227"/>
      <c r="HH497" s="227"/>
      <c r="HI497" s="227"/>
      <c r="HJ497" s="227"/>
      <c r="HK497" s="227"/>
      <c r="HL497" s="227"/>
      <c r="HM497" s="227"/>
      <c r="HN497" s="227"/>
      <c r="HO497" s="227"/>
      <c r="HP497" s="227"/>
      <c r="HQ497" s="227"/>
      <c r="HR497" s="227"/>
      <c r="HS497" s="227"/>
      <c r="HT497" s="227"/>
      <c r="HU497" s="227"/>
      <c r="HV497" s="227"/>
      <c r="HW497" s="227"/>
      <c r="HX497" s="227"/>
      <c r="HY497" s="227"/>
      <c r="HZ497" s="227"/>
      <c r="IA497" s="227"/>
      <c r="IB497" s="227"/>
      <c r="IC497" s="227"/>
      <c r="ID497" s="227"/>
      <c r="IE497" s="227"/>
      <c r="IF497" s="227"/>
      <c r="IG497" s="227"/>
      <c r="IH497" s="227"/>
      <c r="II497" s="227"/>
      <c r="IJ497" s="227"/>
      <c r="IK497" s="227"/>
      <c r="IL497" s="227"/>
      <c r="IM497" s="227"/>
      <c r="IN497" s="227"/>
      <c r="IO497" s="227"/>
      <c r="IP497" s="227"/>
      <c r="IQ497" s="227"/>
      <c r="IR497" s="227"/>
      <c r="IS497" s="227"/>
      <c r="IT497" s="227"/>
      <c r="IU497" s="227"/>
      <c r="IV497" s="227"/>
      <c r="IW497" s="227"/>
      <c r="IX497" s="227"/>
      <c r="IY497" s="227"/>
      <c r="IZ497" s="227"/>
      <c r="JA497" s="227"/>
      <c r="JB497" s="227"/>
      <c r="JC497" s="227"/>
      <c r="JD497" s="227"/>
      <c r="JE497" s="227"/>
      <c r="JF497" s="227"/>
      <c r="JG497" s="227"/>
      <c r="JH497" s="227"/>
      <c r="JI497" s="227"/>
      <c r="JJ497" s="227"/>
      <c r="JK497" s="227"/>
      <c r="JL497" s="227"/>
      <c r="JM497" s="227"/>
      <c r="JN497" s="227"/>
      <c r="JO497" s="227"/>
      <c r="JP497" s="227"/>
      <c r="JQ497" s="227"/>
      <c r="JR497" s="227"/>
      <c r="JS497" s="227"/>
      <c r="JT497" s="227"/>
      <c r="JU497" s="227"/>
      <c r="JV497" s="227"/>
      <c r="JW497" s="227"/>
      <c r="JX497" s="227"/>
      <c r="JY497" s="227"/>
      <c r="JZ497" s="227"/>
      <c r="KA497" s="227"/>
      <c r="KB497" s="227"/>
      <c r="KC497" s="227"/>
      <c r="KD497" s="227"/>
      <c r="KE497" s="227"/>
      <c r="KF497" s="227"/>
      <c r="KG497" s="227"/>
      <c r="KH497" s="227"/>
      <c r="KI497" s="227"/>
      <c r="KJ497" s="227"/>
      <c r="KK497" s="227"/>
      <c r="KL497" s="227"/>
      <c r="KM497" s="227"/>
      <c r="KN497" s="227"/>
      <c r="KO497" s="227"/>
      <c r="KP497" s="227"/>
      <c r="KQ497" s="227"/>
      <c r="KR497" s="227"/>
      <c r="KS497" s="227"/>
      <c r="KT497" s="227"/>
      <c r="KU497" s="227"/>
      <c r="KV497" s="227"/>
      <c r="KW497" s="479"/>
    </row>
    <row r="498" spans="1:309" s="226" customFormat="1" ht="21" customHeight="1" thickBot="1">
      <c r="A498" s="109"/>
      <c r="B498" s="112">
        <v>492</v>
      </c>
      <c r="C498" s="116"/>
      <c r="D498" s="136" t="str">
        <f t="shared" si="47"/>
        <v/>
      </c>
      <c r="E498" s="138" t="str">
        <f t="shared" si="44"/>
        <v/>
      </c>
      <c r="F498" s="138" t="str">
        <f t="shared" si="45"/>
        <v/>
      </c>
      <c r="G498" s="138" t="str">
        <f t="shared" si="46"/>
        <v/>
      </c>
      <c r="H498" s="138" t="str">
        <f t="shared" si="48"/>
        <v/>
      </c>
      <c r="I498" s="228"/>
      <c r="J498" s="228"/>
      <c r="K498" s="228"/>
      <c r="L498" s="228"/>
      <c r="M498" s="228"/>
      <c r="N498" s="228"/>
      <c r="O498" s="228"/>
      <c r="P498" s="228"/>
      <c r="Q498" s="228"/>
      <c r="R498" s="228"/>
      <c r="S498" s="228"/>
      <c r="T498" s="228"/>
      <c r="U498" s="228"/>
      <c r="V498" s="228"/>
      <c r="W498" s="228"/>
      <c r="X498" s="228"/>
      <c r="Y498" s="228"/>
      <c r="Z498" s="228"/>
      <c r="AA498" s="228"/>
      <c r="AB498" s="228"/>
      <c r="AC498" s="228"/>
      <c r="AD498" s="228"/>
      <c r="AE498" s="228"/>
      <c r="AF498" s="228"/>
      <c r="AG498" s="228"/>
      <c r="AH498" s="228"/>
      <c r="AI498" s="228"/>
      <c r="AJ498" s="228"/>
      <c r="AK498" s="228"/>
      <c r="AL498" s="228"/>
      <c r="AM498" s="228"/>
      <c r="AN498" s="228"/>
      <c r="AO498" s="228"/>
      <c r="AP498" s="228"/>
      <c r="AQ498" s="228"/>
      <c r="AR498" s="228"/>
      <c r="AS498" s="228"/>
      <c r="AT498" s="228"/>
      <c r="AU498" s="228"/>
      <c r="AV498" s="228"/>
      <c r="AW498" s="228"/>
      <c r="AX498" s="228"/>
      <c r="AY498" s="228"/>
      <c r="AZ498" s="228"/>
      <c r="BA498" s="228"/>
      <c r="BB498" s="228"/>
      <c r="BC498" s="228"/>
      <c r="BD498" s="228"/>
      <c r="BE498" s="228"/>
      <c r="BF498" s="228"/>
      <c r="BG498" s="228"/>
      <c r="BH498" s="228"/>
      <c r="BI498" s="228"/>
      <c r="BJ498" s="228"/>
      <c r="BK498" s="228"/>
      <c r="BL498" s="228"/>
      <c r="BM498" s="228"/>
      <c r="BN498" s="228"/>
      <c r="BO498" s="228"/>
      <c r="BP498" s="228"/>
      <c r="BQ498" s="228"/>
      <c r="BR498" s="228"/>
      <c r="BS498" s="228"/>
      <c r="BT498" s="228"/>
      <c r="BU498" s="228"/>
      <c r="BV498" s="228"/>
      <c r="BW498" s="228"/>
      <c r="BX498" s="228"/>
      <c r="BY498" s="228"/>
      <c r="BZ498" s="228"/>
      <c r="CA498" s="228"/>
      <c r="CB498" s="228"/>
      <c r="CC498" s="228"/>
      <c r="CD498" s="228"/>
      <c r="CE498" s="228"/>
      <c r="CF498" s="228"/>
      <c r="CG498" s="228"/>
      <c r="CH498" s="228"/>
      <c r="CI498" s="228"/>
      <c r="CJ498" s="228"/>
      <c r="CK498" s="228"/>
      <c r="CL498" s="228"/>
      <c r="CM498" s="228"/>
      <c r="CN498" s="228"/>
      <c r="CO498" s="228"/>
      <c r="CP498" s="228"/>
      <c r="CQ498" s="228"/>
      <c r="CR498" s="228"/>
      <c r="CS498" s="228"/>
      <c r="CT498" s="228"/>
      <c r="CU498" s="228"/>
      <c r="CV498" s="228"/>
      <c r="CW498" s="228"/>
      <c r="CX498" s="228"/>
      <c r="CY498" s="228"/>
      <c r="CZ498" s="228"/>
      <c r="DA498" s="228"/>
      <c r="DB498" s="228"/>
      <c r="DC498" s="228"/>
      <c r="DD498" s="228"/>
      <c r="DE498" s="228"/>
      <c r="DF498" s="228"/>
      <c r="DG498" s="228"/>
      <c r="DH498" s="228"/>
      <c r="DI498" s="228"/>
      <c r="DJ498" s="228"/>
      <c r="DK498" s="228"/>
      <c r="DL498" s="228"/>
      <c r="DM498" s="228"/>
      <c r="DN498" s="228"/>
      <c r="DO498" s="228"/>
      <c r="DP498" s="228"/>
      <c r="DQ498" s="228"/>
      <c r="DR498" s="228"/>
      <c r="DS498" s="228"/>
      <c r="DT498" s="228"/>
      <c r="DU498" s="228"/>
      <c r="DV498" s="228"/>
      <c r="DW498" s="228"/>
      <c r="DX498" s="228"/>
      <c r="DY498" s="228"/>
      <c r="DZ498" s="228"/>
      <c r="EA498" s="228"/>
      <c r="EB498" s="228"/>
      <c r="EC498" s="228"/>
      <c r="ED498" s="228"/>
      <c r="EE498" s="228"/>
      <c r="EF498" s="228"/>
      <c r="EG498" s="228"/>
      <c r="EH498" s="228"/>
      <c r="EI498" s="228"/>
      <c r="EJ498" s="228"/>
      <c r="EK498" s="228"/>
      <c r="EL498" s="228"/>
      <c r="EM498" s="228"/>
      <c r="EN498" s="228"/>
      <c r="EO498" s="228"/>
      <c r="EP498" s="228"/>
      <c r="EQ498" s="228"/>
      <c r="ER498" s="228"/>
      <c r="ES498" s="228"/>
      <c r="ET498" s="228"/>
      <c r="EU498" s="228"/>
      <c r="EV498" s="228"/>
      <c r="EW498" s="228"/>
      <c r="EX498" s="228"/>
      <c r="EY498" s="228"/>
      <c r="EZ498" s="228"/>
      <c r="FA498" s="228"/>
      <c r="FB498" s="228"/>
      <c r="FC498" s="228"/>
      <c r="FD498" s="228"/>
      <c r="FE498" s="228"/>
      <c r="FF498" s="228"/>
      <c r="FG498" s="228"/>
      <c r="FH498" s="228"/>
      <c r="FI498" s="228"/>
      <c r="FJ498" s="228"/>
      <c r="FK498" s="228"/>
      <c r="FL498" s="228"/>
      <c r="FM498" s="228"/>
      <c r="FN498" s="228"/>
      <c r="FO498" s="228"/>
      <c r="FP498" s="228"/>
      <c r="FQ498" s="228"/>
      <c r="FR498" s="228"/>
      <c r="FS498" s="228"/>
      <c r="FT498" s="228"/>
      <c r="FU498" s="228"/>
      <c r="FV498" s="228"/>
      <c r="FW498" s="228"/>
      <c r="FX498" s="228"/>
      <c r="FY498" s="228"/>
      <c r="FZ498" s="228"/>
      <c r="GA498" s="228"/>
      <c r="GB498" s="228"/>
      <c r="GC498" s="228"/>
      <c r="GD498" s="228"/>
      <c r="GE498" s="228"/>
      <c r="GF498" s="228"/>
      <c r="GG498" s="228"/>
      <c r="GH498" s="228"/>
      <c r="GI498" s="228"/>
      <c r="GJ498" s="228"/>
      <c r="GK498" s="228"/>
      <c r="GL498" s="228"/>
      <c r="GM498" s="228"/>
      <c r="GN498" s="228"/>
      <c r="GO498" s="228"/>
      <c r="GP498" s="228"/>
      <c r="GQ498" s="228"/>
      <c r="GR498" s="228"/>
      <c r="GS498" s="228"/>
      <c r="GT498" s="228"/>
      <c r="GU498" s="228"/>
      <c r="GV498" s="228"/>
      <c r="GW498" s="228"/>
      <c r="GX498" s="228"/>
      <c r="GY498" s="228"/>
      <c r="GZ498" s="228"/>
      <c r="HA498" s="228"/>
      <c r="HB498" s="228"/>
      <c r="HC498" s="228"/>
      <c r="HD498" s="228"/>
      <c r="HE498" s="228"/>
      <c r="HF498" s="228"/>
      <c r="HG498" s="228"/>
      <c r="HH498" s="228"/>
      <c r="HI498" s="228"/>
      <c r="HJ498" s="228"/>
      <c r="HK498" s="228"/>
      <c r="HL498" s="228"/>
      <c r="HM498" s="228"/>
      <c r="HN498" s="228"/>
      <c r="HO498" s="228"/>
      <c r="HP498" s="228"/>
      <c r="HQ498" s="228"/>
      <c r="HR498" s="228"/>
      <c r="HS498" s="228"/>
      <c r="HT498" s="228"/>
      <c r="HU498" s="228"/>
      <c r="HV498" s="228"/>
      <c r="HW498" s="228"/>
      <c r="HX498" s="228"/>
      <c r="HY498" s="228"/>
      <c r="HZ498" s="228"/>
      <c r="IA498" s="228"/>
      <c r="IB498" s="228"/>
      <c r="IC498" s="228"/>
      <c r="ID498" s="228"/>
      <c r="IE498" s="228"/>
      <c r="IF498" s="228"/>
      <c r="IG498" s="228"/>
      <c r="IH498" s="228"/>
      <c r="II498" s="228"/>
      <c r="IJ498" s="228"/>
      <c r="IK498" s="228"/>
      <c r="IL498" s="228"/>
      <c r="IM498" s="228"/>
      <c r="IN498" s="228"/>
      <c r="IO498" s="228"/>
      <c r="IP498" s="228"/>
      <c r="IQ498" s="228"/>
      <c r="IR498" s="228"/>
      <c r="IS498" s="228"/>
      <c r="IT498" s="228"/>
      <c r="IU498" s="228"/>
      <c r="IV498" s="228"/>
      <c r="IW498" s="228"/>
      <c r="IX498" s="228"/>
      <c r="IY498" s="228"/>
      <c r="IZ498" s="228"/>
      <c r="JA498" s="228"/>
      <c r="JB498" s="228"/>
      <c r="JC498" s="228"/>
      <c r="JD498" s="228"/>
      <c r="JE498" s="228"/>
      <c r="JF498" s="228"/>
      <c r="JG498" s="228"/>
      <c r="JH498" s="228"/>
      <c r="JI498" s="228"/>
      <c r="JJ498" s="228"/>
      <c r="JK498" s="228"/>
      <c r="JL498" s="228"/>
      <c r="JM498" s="228"/>
      <c r="JN498" s="228"/>
      <c r="JO498" s="228"/>
      <c r="JP498" s="228"/>
      <c r="JQ498" s="228"/>
      <c r="JR498" s="228"/>
      <c r="JS498" s="228"/>
      <c r="JT498" s="228"/>
      <c r="JU498" s="228"/>
      <c r="JV498" s="228"/>
      <c r="JW498" s="228"/>
      <c r="JX498" s="228"/>
      <c r="JY498" s="228"/>
      <c r="JZ498" s="228"/>
      <c r="KA498" s="228"/>
      <c r="KB498" s="228"/>
      <c r="KC498" s="228"/>
      <c r="KD498" s="228"/>
      <c r="KE498" s="228"/>
      <c r="KF498" s="228"/>
      <c r="KG498" s="228"/>
      <c r="KH498" s="228"/>
      <c r="KI498" s="228"/>
      <c r="KJ498" s="228"/>
      <c r="KK498" s="228"/>
      <c r="KL498" s="228"/>
      <c r="KM498" s="228"/>
      <c r="KN498" s="228"/>
      <c r="KO498" s="228"/>
      <c r="KP498" s="228"/>
      <c r="KQ498" s="228"/>
      <c r="KR498" s="228"/>
      <c r="KS498" s="228"/>
      <c r="KT498" s="228"/>
      <c r="KU498" s="228"/>
      <c r="KV498" s="228"/>
      <c r="KW498" s="479"/>
    </row>
    <row r="499" spans="1:309" s="226" customFormat="1" ht="21" customHeight="1">
      <c r="A499" s="109"/>
      <c r="B499" s="112">
        <v>493</v>
      </c>
      <c r="C499" s="53"/>
      <c r="D499" s="132" t="str">
        <f t="shared" si="47"/>
        <v/>
      </c>
      <c r="E499" s="132" t="str">
        <f t="shared" si="44"/>
        <v/>
      </c>
      <c r="F499" s="132" t="str">
        <f t="shared" si="45"/>
        <v/>
      </c>
      <c r="G499" s="132" t="str">
        <f t="shared" si="46"/>
        <v/>
      </c>
      <c r="H499" s="213" t="str">
        <f t="shared" si="48"/>
        <v/>
      </c>
      <c r="I499" s="227"/>
      <c r="J499" s="227"/>
      <c r="K499" s="227"/>
      <c r="L499" s="227"/>
      <c r="M499" s="227"/>
      <c r="N499" s="227"/>
      <c r="O499" s="227"/>
      <c r="P499" s="227"/>
      <c r="Q499" s="227"/>
      <c r="R499" s="227"/>
      <c r="S499" s="227"/>
      <c r="T499" s="227"/>
      <c r="U499" s="227"/>
      <c r="V499" s="227"/>
      <c r="W499" s="227"/>
      <c r="X499" s="227"/>
      <c r="Y499" s="227"/>
      <c r="Z499" s="227"/>
      <c r="AA499" s="227"/>
      <c r="AB499" s="227"/>
      <c r="AC499" s="227"/>
      <c r="AD499" s="227"/>
      <c r="AE499" s="227"/>
      <c r="AF499" s="227"/>
      <c r="AG499" s="227"/>
      <c r="AH499" s="227"/>
      <c r="AI499" s="227"/>
      <c r="AJ499" s="227"/>
      <c r="AK499" s="227"/>
      <c r="AL499" s="227"/>
      <c r="AM499" s="227"/>
      <c r="AN499" s="227"/>
      <c r="AO499" s="227"/>
      <c r="AP499" s="227"/>
      <c r="AQ499" s="227"/>
      <c r="AR499" s="227"/>
      <c r="AS499" s="227"/>
      <c r="AT499" s="227"/>
      <c r="AU499" s="227"/>
      <c r="AV499" s="227"/>
      <c r="AW499" s="227"/>
      <c r="AX499" s="227"/>
      <c r="AY499" s="227"/>
      <c r="AZ499" s="227"/>
      <c r="BA499" s="227"/>
      <c r="BB499" s="227"/>
      <c r="BC499" s="227"/>
      <c r="BD499" s="227"/>
      <c r="BE499" s="227"/>
      <c r="BF499" s="227"/>
      <c r="BG499" s="227"/>
      <c r="BH499" s="227"/>
      <c r="BI499" s="227"/>
      <c r="BJ499" s="227"/>
      <c r="BK499" s="227"/>
      <c r="BL499" s="227"/>
      <c r="BM499" s="227"/>
      <c r="BN499" s="227"/>
      <c r="BO499" s="227"/>
      <c r="BP499" s="227"/>
      <c r="BQ499" s="227"/>
      <c r="BR499" s="227"/>
      <c r="BS499" s="227"/>
      <c r="BT499" s="227"/>
      <c r="BU499" s="227"/>
      <c r="BV499" s="227"/>
      <c r="BW499" s="227"/>
      <c r="BX499" s="227"/>
      <c r="BY499" s="227"/>
      <c r="BZ499" s="227"/>
      <c r="CA499" s="227"/>
      <c r="CB499" s="227"/>
      <c r="CC499" s="227"/>
      <c r="CD499" s="227"/>
      <c r="CE499" s="227"/>
      <c r="CF499" s="227"/>
      <c r="CG499" s="227"/>
      <c r="CH499" s="227"/>
      <c r="CI499" s="227"/>
      <c r="CJ499" s="227"/>
      <c r="CK499" s="227"/>
      <c r="CL499" s="227"/>
      <c r="CM499" s="227"/>
      <c r="CN499" s="227"/>
      <c r="CO499" s="227"/>
      <c r="CP499" s="227"/>
      <c r="CQ499" s="227"/>
      <c r="CR499" s="227"/>
      <c r="CS499" s="227"/>
      <c r="CT499" s="227"/>
      <c r="CU499" s="227"/>
      <c r="CV499" s="227"/>
      <c r="CW499" s="227"/>
      <c r="CX499" s="227"/>
      <c r="CY499" s="227"/>
      <c r="CZ499" s="227"/>
      <c r="DA499" s="227"/>
      <c r="DB499" s="227"/>
      <c r="DC499" s="227"/>
      <c r="DD499" s="227"/>
      <c r="DE499" s="227"/>
      <c r="DF499" s="227"/>
      <c r="DG499" s="227"/>
      <c r="DH499" s="227"/>
      <c r="DI499" s="227"/>
      <c r="DJ499" s="227"/>
      <c r="DK499" s="227"/>
      <c r="DL499" s="227"/>
      <c r="DM499" s="227"/>
      <c r="DN499" s="227"/>
      <c r="DO499" s="227"/>
      <c r="DP499" s="227"/>
      <c r="DQ499" s="227"/>
      <c r="DR499" s="227"/>
      <c r="DS499" s="227"/>
      <c r="DT499" s="227"/>
      <c r="DU499" s="227"/>
      <c r="DV499" s="227"/>
      <c r="DW499" s="227"/>
      <c r="DX499" s="227"/>
      <c r="DY499" s="227"/>
      <c r="DZ499" s="227"/>
      <c r="EA499" s="227"/>
      <c r="EB499" s="227"/>
      <c r="EC499" s="227"/>
      <c r="ED499" s="227"/>
      <c r="EE499" s="227"/>
      <c r="EF499" s="227"/>
      <c r="EG499" s="227"/>
      <c r="EH499" s="227"/>
      <c r="EI499" s="227"/>
      <c r="EJ499" s="227"/>
      <c r="EK499" s="227"/>
      <c r="EL499" s="227"/>
      <c r="EM499" s="227"/>
      <c r="EN499" s="227"/>
      <c r="EO499" s="227"/>
      <c r="EP499" s="227"/>
      <c r="EQ499" s="227"/>
      <c r="ER499" s="227"/>
      <c r="ES499" s="227"/>
      <c r="ET499" s="227"/>
      <c r="EU499" s="227"/>
      <c r="EV499" s="227"/>
      <c r="EW499" s="227"/>
      <c r="EX499" s="227"/>
      <c r="EY499" s="227"/>
      <c r="EZ499" s="227"/>
      <c r="FA499" s="227"/>
      <c r="FB499" s="227"/>
      <c r="FC499" s="227"/>
      <c r="FD499" s="227"/>
      <c r="FE499" s="227"/>
      <c r="FF499" s="227"/>
      <c r="FG499" s="227"/>
      <c r="FH499" s="227"/>
      <c r="FI499" s="227"/>
      <c r="FJ499" s="227"/>
      <c r="FK499" s="227"/>
      <c r="FL499" s="227"/>
      <c r="FM499" s="227"/>
      <c r="FN499" s="227"/>
      <c r="FO499" s="227"/>
      <c r="FP499" s="227"/>
      <c r="FQ499" s="227"/>
      <c r="FR499" s="227"/>
      <c r="FS499" s="227"/>
      <c r="FT499" s="227"/>
      <c r="FU499" s="227"/>
      <c r="FV499" s="227"/>
      <c r="FW499" s="227"/>
      <c r="FX499" s="227"/>
      <c r="FY499" s="227"/>
      <c r="FZ499" s="227"/>
      <c r="GA499" s="227"/>
      <c r="GB499" s="227"/>
      <c r="GC499" s="227"/>
      <c r="GD499" s="227"/>
      <c r="GE499" s="227"/>
      <c r="GF499" s="227"/>
      <c r="GG499" s="227"/>
      <c r="GH499" s="227"/>
      <c r="GI499" s="227"/>
      <c r="GJ499" s="227"/>
      <c r="GK499" s="227"/>
      <c r="GL499" s="227"/>
      <c r="GM499" s="227"/>
      <c r="GN499" s="227"/>
      <c r="GO499" s="227"/>
      <c r="GP499" s="227"/>
      <c r="GQ499" s="227"/>
      <c r="GR499" s="227"/>
      <c r="GS499" s="227"/>
      <c r="GT499" s="227"/>
      <c r="GU499" s="227"/>
      <c r="GV499" s="227"/>
      <c r="GW499" s="227"/>
      <c r="GX499" s="227"/>
      <c r="GY499" s="227"/>
      <c r="GZ499" s="227"/>
      <c r="HA499" s="227"/>
      <c r="HB499" s="227"/>
      <c r="HC499" s="227"/>
      <c r="HD499" s="227"/>
      <c r="HE499" s="227"/>
      <c r="HF499" s="227"/>
      <c r="HG499" s="227"/>
      <c r="HH499" s="227"/>
      <c r="HI499" s="227"/>
      <c r="HJ499" s="227"/>
      <c r="HK499" s="227"/>
      <c r="HL499" s="227"/>
      <c r="HM499" s="227"/>
      <c r="HN499" s="227"/>
      <c r="HO499" s="227"/>
      <c r="HP499" s="227"/>
      <c r="HQ499" s="227"/>
      <c r="HR499" s="227"/>
      <c r="HS499" s="227"/>
      <c r="HT499" s="227"/>
      <c r="HU499" s="227"/>
      <c r="HV499" s="227"/>
      <c r="HW499" s="227"/>
      <c r="HX499" s="227"/>
      <c r="HY499" s="227"/>
      <c r="HZ499" s="227"/>
      <c r="IA499" s="227"/>
      <c r="IB499" s="227"/>
      <c r="IC499" s="227"/>
      <c r="ID499" s="227"/>
      <c r="IE499" s="227"/>
      <c r="IF499" s="227"/>
      <c r="IG499" s="227"/>
      <c r="IH499" s="227"/>
      <c r="II499" s="227"/>
      <c r="IJ499" s="227"/>
      <c r="IK499" s="227"/>
      <c r="IL499" s="227"/>
      <c r="IM499" s="227"/>
      <c r="IN499" s="227"/>
      <c r="IO499" s="227"/>
      <c r="IP499" s="227"/>
      <c r="IQ499" s="227"/>
      <c r="IR499" s="227"/>
      <c r="IS499" s="227"/>
      <c r="IT499" s="227"/>
      <c r="IU499" s="227"/>
      <c r="IV499" s="227"/>
      <c r="IW499" s="227"/>
      <c r="IX499" s="227"/>
      <c r="IY499" s="227"/>
      <c r="IZ499" s="227"/>
      <c r="JA499" s="227"/>
      <c r="JB499" s="227"/>
      <c r="JC499" s="227"/>
      <c r="JD499" s="227"/>
      <c r="JE499" s="227"/>
      <c r="JF499" s="227"/>
      <c r="JG499" s="227"/>
      <c r="JH499" s="227"/>
      <c r="JI499" s="227"/>
      <c r="JJ499" s="227"/>
      <c r="JK499" s="227"/>
      <c r="JL499" s="227"/>
      <c r="JM499" s="227"/>
      <c r="JN499" s="227"/>
      <c r="JO499" s="227"/>
      <c r="JP499" s="227"/>
      <c r="JQ499" s="227"/>
      <c r="JR499" s="227"/>
      <c r="JS499" s="227"/>
      <c r="JT499" s="227"/>
      <c r="JU499" s="227"/>
      <c r="JV499" s="227"/>
      <c r="JW499" s="227"/>
      <c r="JX499" s="227"/>
      <c r="JY499" s="227"/>
      <c r="JZ499" s="227"/>
      <c r="KA499" s="227"/>
      <c r="KB499" s="227"/>
      <c r="KC499" s="227"/>
      <c r="KD499" s="227"/>
      <c r="KE499" s="227"/>
      <c r="KF499" s="227"/>
      <c r="KG499" s="227"/>
      <c r="KH499" s="227"/>
      <c r="KI499" s="227"/>
      <c r="KJ499" s="227"/>
      <c r="KK499" s="227"/>
      <c r="KL499" s="227"/>
      <c r="KM499" s="227"/>
      <c r="KN499" s="227"/>
      <c r="KO499" s="227"/>
      <c r="KP499" s="227"/>
      <c r="KQ499" s="227"/>
      <c r="KR499" s="227"/>
      <c r="KS499" s="227"/>
      <c r="KT499" s="227"/>
      <c r="KU499" s="227"/>
      <c r="KV499" s="227"/>
      <c r="KW499" s="479"/>
    </row>
    <row r="500" spans="1:309" s="226" customFormat="1" ht="21" customHeight="1" thickBot="1">
      <c r="A500" s="109"/>
      <c r="B500" s="112">
        <v>494</v>
      </c>
      <c r="C500" s="116"/>
      <c r="D500" s="136" t="str">
        <f t="shared" si="47"/>
        <v/>
      </c>
      <c r="E500" s="138" t="str">
        <f t="shared" si="44"/>
        <v/>
      </c>
      <c r="F500" s="138" t="str">
        <f t="shared" si="45"/>
        <v/>
      </c>
      <c r="G500" s="138" t="str">
        <f t="shared" si="46"/>
        <v/>
      </c>
      <c r="H500" s="138" t="str">
        <f t="shared" si="48"/>
        <v/>
      </c>
      <c r="I500" s="228"/>
      <c r="J500" s="228"/>
      <c r="K500" s="228"/>
      <c r="L500" s="228"/>
      <c r="M500" s="228"/>
      <c r="N500" s="228"/>
      <c r="O500" s="228"/>
      <c r="P500" s="228"/>
      <c r="Q500" s="228"/>
      <c r="R500" s="228"/>
      <c r="S500" s="228"/>
      <c r="T500" s="228"/>
      <c r="U500" s="228"/>
      <c r="V500" s="228"/>
      <c r="W500" s="228"/>
      <c r="X500" s="228"/>
      <c r="Y500" s="228"/>
      <c r="Z500" s="228"/>
      <c r="AA500" s="228"/>
      <c r="AB500" s="228"/>
      <c r="AC500" s="228"/>
      <c r="AD500" s="228"/>
      <c r="AE500" s="228"/>
      <c r="AF500" s="228"/>
      <c r="AG500" s="228"/>
      <c r="AH500" s="228"/>
      <c r="AI500" s="228"/>
      <c r="AJ500" s="228"/>
      <c r="AK500" s="228"/>
      <c r="AL500" s="228"/>
      <c r="AM500" s="228"/>
      <c r="AN500" s="228"/>
      <c r="AO500" s="228"/>
      <c r="AP500" s="228"/>
      <c r="AQ500" s="228"/>
      <c r="AR500" s="228"/>
      <c r="AS500" s="228"/>
      <c r="AT500" s="228"/>
      <c r="AU500" s="228"/>
      <c r="AV500" s="228"/>
      <c r="AW500" s="228"/>
      <c r="AX500" s="228"/>
      <c r="AY500" s="228"/>
      <c r="AZ500" s="228"/>
      <c r="BA500" s="228"/>
      <c r="BB500" s="228"/>
      <c r="BC500" s="228"/>
      <c r="BD500" s="228"/>
      <c r="BE500" s="228"/>
      <c r="BF500" s="228"/>
      <c r="BG500" s="228"/>
      <c r="BH500" s="228"/>
      <c r="BI500" s="228"/>
      <c r="BJ500" s="228"/>
      <c r="BK500" s="228"/>
      <c r="BL500" s="228"/>
      <c r="BM500" s="228"/>
      <c r="BN500" s="228"/>
      <c r="BO500" s="228"/>
      <c r="BP500" s="228"/>
      <c r="BQ500" s="228"/>
      <c r="BR500" s="228"/>
      <c r="BS500" s="228"/>
      <c r="BT500" s="228"/>
      <c r="BU500" s="228"/>
      <c r="BV500" s="228"/>
      <c r="BW500" s="228"/>
      <c r="BX500" s="228"/>
      <c r="BY500" s="228"/>
      <c r="BZ500" s="228"/>
      <c r="CA500" s="228"/>
      <c r="CB500" s="228"/>
      <c r="CC500" s="228"/>
      <c r="CD500" s="228"/>
      <c r="CE500" s="228"/>
      <c r="CF500" s="228"/>
      <c r="CG500" s="228"/>
      <c r="CH500" s="228"/>
      <c r="CI500" s="228"/>
      <c r="CJ500" s="228"/>
      <c r="CK500" s="228"/>
      <c r="CL500" s="228"/>
      <c r="CM500" s="228"/>
      <c r="CN500" s="228"/>
      <c r="CO500" s="228"/>
      <c r="CP500" s="228"/>
      <c r="CQ500" s="228"/>
      <c r="CR500" s="228"/>
      <c r="CS500" s="228"/>
      <c r="CT500" s="228"/>
      <c r="CU500" s="228"/>
      <c r="CV500" s="228"/>
      <c r="CW500" s="228"/>
      <c r="CX500" s="228"/>
      <c r="CY500" s="228"/>
      <c r="CZ500" s="228"/>
      <c r="DA500" s="228"/>
      <c r="DB500" s="228"/>
      <c r="DC500" s="228"/>
      <c r="DD500" s="228"/>
      <c r="DE500" s="228"/>
      <c r="DF500" s="228"/>
      <c r="DG500" s="228"/>
      <c r="DH500" s="228"/>
      <c r="DI500" s="228"/>
      <c r="DJ500" s="228"/>
      <c r="DK500" s="228"/>
      <c r="DL500" s="228"/>
      <c r="DM500" s="228"/>
      <c r="DN500" s="228"/>
      <c r="DO500" s="228"/>
      <c r="DP500" s="228"/>
      <c r="DQ500" s="228"/>
      <c r="DR500" s="228"/>
      <c r="DS500" s="228"/>
      <c r="DT500" s="228"/>
      <c r="DU500" s="228"/>
      <c r="DV500" s="228"/>
      <c r="DW500" s="228"/>
      <c r="DX500" s="228"/>
      <c r="DY500" s="228"/>
      <c r="DZ500" s="228"/>
      <c r="EA500" s="228"/>
      <c r="EB500" s="228"/>
      <c r="EC500" s="228"/>
      <c r="ED500" s="228"/>
      <c r="EE500" s="228"/>
      <c r="EF500" s="228"/>
      <c r="EG500" s="228"/>
      <c r="EH500" s="228"/>
      <c r="EI500" s="228"/>
      <c r="EJ500" s="228"/>
      <c r="EK500" s="228"/>
      <c r="EL500" s="228"/>
      <c r="EM500" s="228"/>
      <c r="EN500" s="228"/>
      <c r="EO500" s="228"/>
      <c r="EP500" s="228"/>
      <c r="EQ500" s="228"/>
      <c r="ER500" s="228"/>
      <c r="ES500" s="228"/>
      <c r="ET500" s="228"/>
      <c r="EU500" s="228"/>
      <c r="EV500" s="228"/>
      <c r="EW500" s="228"/>
      <c r="EX500" s="228"/>
      <c r="EY500" s="228"/>
      <c r="EZ500" s="228"/>
      <c r="FA500" s="228"/>
      <c r="FB500" s="228"/>
      <c r="FC500" s="228"/>
      <c r="FD500" s="228"/>
      <c r="FE500" s="228"/>
      <c r="FF500" s="228"/>
      <c r="FG500" s="228"/>
      <c r="FH500" s="228"/>
      <c r="FI500" s="228"/>
      <c r="FJ500" s="228"/>
      <c r="FK500" s="228"/>
      <c r="FL500" s="228"/>
      <c r="FM500" s="228"/>
      <c r="FN500" s="228"/>
      <c r="FO500" s="228"/>
      <c r="FP500" s="228"/>
      <c r="FQ500" s="228"/>
      <c r="FR500" s="228"/>
      <c r="FS500" s="228"/>
      <c r="FT500" s="228"/>
      <c r="FU500" s="228"/>
      <c r="FV500" s="228"/>
      <c r="FW500" s="228"/>
      <c r="FX500" s="228"/>
      <c r="FY500" s="228"/>
      <c r="FZ500" s="228"/>
      <c r="GA500" s="228"/>
      <c r="GB500" s="228"/>
      <c r="GC500" s="228"/>
      <c r="GD500" s="228"/>
      <c r="GE500" s="228"/>
      <c r="GF500" s="228"/>
      <c r="GG500" s="228"/>
      <c r="GH500" s="228"/>
      <c r="GI500" s="228"/>
      <c r="GJ500" s="228"/>
      <c r="GK500" s="228"/>
      <c r="GL500" s="228"/>
      <c r="GM500" s="228"/>
      <c r="GN500" s="228"/>
      <c r="GO500" s="228"/>
      <c r="GP500" s="228"/>
      <c r="GQ500" s="228"/>
      <c r="GR500" s="228"/>
      <c r="GS500" s="228"/>
      <c r="GT500" s="228"/>
      <c r="GU500" s="228"/>
      <c r="GV500" s="228"/>
      <c r="GW500" s="228"/>
      <c r="GX500" s="228"/>
      <c r="GY500" s="228"/>
      <c r="GZ500" s="228"/>
      <c r="HA500" s="228"/>
      <c r="HB500" s="228"/>
      <c r="HC500" s="228"/>
      <c r="HD500" s="228"/>
      <c r="HE500" s="228"/>
      <c r="HF500" s="228"/>
      <c r="HG500" s="228"/>
      <c r="HH500" s="228"/>
      <c r="HI500" s="228"/>
      <c r="HJ500" s="228"/>
      <c r="HK500" s="228"/>
      <c r="HL500" s="228"/>
      <c r="HM500" s="228"/>
      <c r="HN500" s="228"/>
      <c r="HO500" s="228"/>
      <c r="HP500" s="228"/>
      <c r="HQ500" s="228"/>
      <c r="HR500" s="228"/>
      <c r="HS500" s="228"/>
      <c r="HT500" s="228"/>
      <c r="HU500" s="228"/>
      <c r="HV500" s="228"/>
      <c r="HW500" s="228"/>
      <c r="HX500" s="228"/>
      <c r="HY500" s="228"/>
      <c r="HZ500" s="228"/>
      <c r="IA500" s="228"/>
      <c r="IB500" s="228"/>
      <c r="IC500" s="228"/>
      <c r="ID500" s="228"/>
      <c r="IE500" s="228"/>
      <c r="IF500" s="228"/>
      <c r="IG500" s="228"/>
      <c r="IH500" s="228"/>
      <c r="II500" s="228"/>
      <c r="IJ500" s="228"/>
      <c r="IK500" s="228"/>
      <c r="IL500" s="228"/>
      <c r="IM500" s="228"/>
      <c r="IN500" s="228"/>
      <c r="IO500" s="228"/>
      <c r="IP500" s="228"/>
      <c r="IQ500" s="228"/>
      <c r="IR500" s="228"/>
      <c r="IS500" s="228"/>
      <c r="IT500" s="228"/>
      <c r="IU500" s="228"/>
      <c r="IV500" s="228"/>
      <c r="IW500" s="228"/>
      <c r="IX500" s="228"/>
      <c r="IY500" s="228"/>
      <c r="IZ500" s="228"/>
      <c r="JA500" s="228"/>
      <c r="JB500" s="228"/>
      <c r="JC500" s="228"/>
      <c r="JD500" s="228"/>
      <c r="JE500" s="228"/>
      <c r="JF500" s="228"/>
      <c r="JG500" s="228"/>
      <c r="JH500" s="228"/>
      <c r="JI500" s="228"/>
      <c r="JJ500" s="228"/>
      <c r="JK500" s="228"/>
      <c r="JL500" s="228"/>
      <c r="JM500" s="228"/>
      <c r="JN500" s="228"/>
      <c r="JO500" s="228"/>
      <c r="JP500" s="228"/>
      <c r="JQ500" s="228"/>
      <c r="JR500" s="228"/>
      <c r="JS500" s="228"/>
      <c r="JT500" s="228"/>
      <c r="JU500" s="228"/>
      <c r="JV500" s="228"/>
      <c r="JW500" s="228"/>
      <c r="JX500" s="228"/>
      <c r="JY500" s="228"/>
      <c r="JZ500" s="228"/>
      <c r="KA500" s="228"/>
      <c r="KB500" s="228"/>
      <c r="KC500" s="228"/>
      <c r="KD500" s="228"/>
      <c r="KE500" s="228"/>
      <c r="KF500" s="228"/>
      <c r="KG500" s="228"/>
      <c r="KH500" s="228"/>
      <c r="KI500" s="228"/>
      <c r="KJ500" s="228"/>
      <c r="KK500" s="228"/>
      <c r="KL500" s="228"/>
      <c r="KM500" s="228"/>
      <c r="KN500" s="228"/>
      <c r="KO500" s="228"/>
      <c r="KP500" s="228"/>
      <c r="KQ500" s="228"/>
      <c r="KR500" s="228"/>
      <c r="KS500" s="228"/>
      <c r="KT500" s="228"/>
      <c r="KU500" s="228"/>
      <c r="KV500" s="228"/>
      <c r="KW500" s="479"/>
    </row>
    <row r="501" spans="1:309" s="226" customFormat="1" ht="21" customHeight="1">
      <c r="A501" s="109"/>
      <c r="B501" s="112">
        <v>495</v>
      </c>
      <c r="C501" s="53"/>
      <c r="D501" s="132" t="str">
        <f t="shared" si="47"/>
        <v/>
      </c>
      <c r="E501" s="132" t="str">
        <f t="shared" si="44"/>
        <v/>
      </c>
      <c r="F501" s="132" t="str">
        <f t="shared" si="45"/>
        <v/>
      </c>
      <c r="G501" s="132" t="str">
        <f t="shared" si="46"/>
        <v/>
      </c>
      <c r="H501" s="213" t="str">
        <f t="shared" si="48"/>
        <v/>
      </c>
      <c r="I501" s="227"/>
      <c r="J501" s="227"/>
      <c r="K501" s="227"/>
      <c r="L501" s="227"/>
      <c r="M501" s="227"/>
      <c r="N501" s="227"/>
      <c r="O501" s="227"/>
      <c r="P501" s="227"/>
      <c r="Q501" s="227"/>
      <c r="R501" s="227"/>
      <c r="S501" s="227"/>
      <c r="T501" s="227"/>
      <c r="U501" s="227"/>
      <c r="V501" s="227"/>
      <c r="W501" s="227"/>
      <c r="X501" s="227"/>
      <c r="Y501" s="227"/>
      <c r="Z501" s="227"/>
      <c r="AA501" s="227"/>
      <c r="AB501" s="227"/>
      <c r="AC501" s="227"/>
      <c r="AD501" s="227"/>
      <c r="AE501" s="227"/>
      <c r="AF501" s="227"/>
      <c r="AG501" s="227"/>
      <c r="AH501" s="227"/>
      <c r="AI501" s="227"/>
      <c r="AJ501" s="227"/>
      <c r="AK501" s="227"/>
      <c r="AL501" s="227"/>
      <c r="AM501" s="227"/>
      <c r="AN501" s="227"/>
      <c r="AO501" s="227"/>
      <c r="AP501" s="227"/>
      <c r="AQ501" s="227"/>
      <c r="AR501" s="227"/>
      <c r="AS501" s="227"/>
      <c r="AT501" s="227"/>
      <c r="AU501" s="227"/>
      <c r="AV501" s="227"/>
      <c r="AW501" s="227"/>
      <c r="AX501" s="227"/>
      <c r="AY501" s="227"/>
      <c r="AZ501" s="227"/>
      <c r="BA501" s="227"/>
      <c r="BB501" s="227"/>
      <c r="BC501" s="227"/>
      <c r="BD501" s="227"/>
      <c r="BE501" s="227"/>
      <c r="BF501" s="227"/>
      <c r="BG501" s="227"/>
      <c r="BH501" s="227"/>
      <c r="BI501" s="227"/>
      <c r="BJ501" s="227"/>
      <c r="BK501" s="227"/>
      <c r="BL501" s="227"/>
      <c r="BM501" s="227"/>
      <c r="BN501" s="227"/>
      <c r="BO501" s="227"/>
      <c r="BP501" s="227"/>
      <c r="BQ501" s="227"/>
      <c r="BR501" s="227"/>
      <c r="BS501" s="227"/>
      <c r="BT501" s="227"/>
      <c r="BU501" s="227"/>
      <c r="BV501" s="227"/>
      <c r="BW501" s="227"/>
      <c r="BX501" s="227"/>
      <c r="BY501" s="227"/>
      <c r="BZ501" s="227"/>
      <c r="CA501" s="227"/>
      <c r="CB501" s="227"/>
      <c r="CC501" s="227"/>
      <c r="CD501" s="227"/>
      <c r="CE501" s="227"/>
      <c r="CF501" s="227"/>
      <c r="CG501" s="227"/>
      <c r="CH501" s="227"/>
      <c r="CI501" s="227"/>
      <c r="CJ501" s="227"/>
      <c r="CK501" s="227"/>
      <c r="CL501" s="227"/>
      <c r="CM501" s="227"/>
      <c r="CN501" s="227"/>
      <c r="CO501" s="227"/>
      <c r="CP501" s="227"/>
      <c r="CQ501" s="227"/>
      <c r="CR501" s="227"/>
      <c r="CS501" s="227"/>
      <c r="CT501" s="227"/>
      <c r="CU501" s="227"/>
      <c r="CV501" s="227"/>
      <c r="CW501" s="227"/>
      <c r="CX501" s="227"/>
      <c r="CY501" s="227"/>
      <c r="CZ501" s="227"/>
      <c r="DA501" s="227"/>
      <c r="DB501" s="227"/>
      <c r="DC501" s="227"/>
      <c r="DD501" s="227"/>
      <c r="DE501" s="227"/>
      <c r="DF501" s="227"/>
      <c r="DG501" s="227"/>
      <c r="DH501" s="227"/>
      <c r="DI501" s="227"/>
      <c r="DJ501" s="227"/>
      <c r="DK501" s="227"/>
      <c r="DL501" s="227"/>
      <c r="DM501" s="227"/>
      <c r="DN501" s="227"/>
      <c r="DO501" s="227"/>
      <c r="DP501" s="227"/>
      <c r="DQ501" s="227"/>
      <c r="DR501" s="227"/>
      <c r="DS501" s="227"/>
      <c r="DT501" s="227"/>
      <c r="DU501" s="227"/>
      <c r="DV501" s="227"/>
      <c r="DW501" s="227"/>
      <c r="DX501" s="227"/>
      <c r="DY501" s="227"/>
      <c r="DZ501" s="227"/>
      <c r="EA501" s="227"/>
      <c r="EB501" s="227"/>
      <c r="EC501" s="227"/>
      <c r="ED501" s="227"/>
      <c r="EE501" s="227"/>
      <c r="EF501" s="227"/>
      <c r="EG501" s="227"/>
      <c r="EH501" s="227"/>
      <c r="EI501" s="227"/>
      <c r="EJ501" s="227"/>
      <c r="EK501" s="227"/>
      <c r="EL501" s="227"/>
      <c r="EM501" s="227"/>
      <c r="EN501" s="227"/>
      <c r="EO501" s="227"/>
      <c r="EP501" s="227"/>
      <c r="EQ501" s="227"/>
      <c r="ER501" s="227"/>
      <c r="ES501" s="227"/>
      <c r="ET501" s="227"/>
      <c r="EU501" s="227"/>
      <c r="EV501" s="227"/>
      <c r="EW501" s="227"/>
      <c r="EX501" s="227"/>
      <c r="EY501" s="227"/>
      <c r="EZ501" s="227"/>
      <c r="FA501" s="227"/>
      <c r="FB501" s="227"/>
      <c r="FC501" s="227"/>
      <c r="FD501" s="227"/>
      <c r="FE501" s="227"/>
      <c r="FF501" s="227"/>
      <c r="FG501" s="227"/>
      <c r="FH501" s="227"/>
      <c r="FI501" s="227"/>
      <c r="FJ501" s="227"/>
      <c r="FK501" s="227"/>
      <c r="FL501" s="227"/>
      <c r="FM501" s="227"/>
      <c r="FN501" s="227"/>
      <c r="FO501" s="227"/>
      <c r="FP501" s="227"/>
      <c r="FQ501" s="227"/>
      <c r="FR501" s="227"/>
      <c r="FS501" s="227"/>
      <c r="FT501" s="227"/>
      <c r="FU501" s="227"/>
      <c r="FV501" s="227"/>
      <c r="FW501" s="227"/>
      <c r="FX501" s="227"/>
      <c r="FY501" s="227"/>
      <c r="FZ501" s="227"/>
      <c r="GA501" s="227"/>
      <c r="GB501" s="227"/>
      <c r="GC501" s="227"/>
      <c r="GD501" s="227"/>
      <c r="GE501" s="227"/>
      <c r="GF501" s="227"/>
      <c r="GG501" s="227"/>
      <c r="GH501" s="227"/>
      <c r="GI501" s="227"/>
      <c r="GJ501" s="227"/>
      <c r="GK501" s="227"/>
      <c r="GL501" s="227"/>
      <c r="GM501" s="227"/>
      <c r="GN501" s="227"/>
      <c r="GO501" s="227"/>
      <c r="GP501" s="227"/>
      <c r="GQ501" s="227"/>
      <c r="GR501" s="227"/>
      <c r="GS501" s="227"/>
      <c r="GT501" s="227"/>
      <c r="GU501" s="227"/>
      <c r="GV501" s="227"/>
      <c r="GW501" s="227"/>
      <c r="GX501" s="227"/>
      <c r="GY501" s="227"/>
      <c r="GZ501" s="227"/>
      <c r="HA501" s="227"/>
      <c r="HB501" s="227"/>
      <c r="HC501" s="227"/>
      <c r="HD501" s="227"/>
      <c r="HE501" s="227"/>
      <c r="HF501" s="227"/>
      <c r="HG501" s="227"/>
      <c r="HH501" s="227"/>
      <c r="HI501" s="227"/>
      <c r="HJ501" s="227"/>
      <c r="HK501" s="227"/>
      <c r="HL501" s="227"/>
      <c r="HM501" s="227"/>
      <c r="HN501" s="227"/>
      <c r="HO501" s="227"/>
      <c r="HP501" s="227"/>
      <c r="HQ501" s="227"/>
      <c r="HR501" s="227"/>
      <c r="HS501" s="227"/>
      <c r="HT501" s="227"/>
      <c r="HU501" s="227"/>
      <c r="HV501" s="227"/>
      <c r="HW501" s="227"/>
      <c r="HX501" s="227"/>
      <c r="HY501" s="227"/>
      <c r="HZ501" s="227"/>
      <c r="IA501" s="227"/>
      <c r="IB501" s="227"/>
      <c r="IC501" s="227"/>
      <c r="ID501" s="227"/>
      <c r="IE501" s="227"/>
      <c r="IF501" s="227"/>
      <c r="IG501" s="227"/>
      <c r="IH501" s="227"/>
      <c r="II501" s="227"/>
      <c r="IJ501" s="227"/>
      <c r="IK501" s="227"/>
      <c r="IL501" s="227"/>
      <c r="IM501" s="227"/>
      <c r="IN501" s="227"/>
      <c r="IO501" s="227"/>
      <c r="IP501" s="227"/>
      <c r="IQ501" s="227"/>
      <c r="IR501" s="227"/>
      <c r="IS501" s="227"/>
      <c r="IT501" s="227"/>
      <c r="IU501" s="227"/>
      <c r="IV501" s="227"/>
      <c r="IW501" s="227"/>
      <c r="IX501" s="227"/>
      <c r="IY501" s="227"/>
      <c r="IZ501" s="227"/>
      <c r="JA501" s="227"/>
      <c r="JB501" s="227"/>
      <c r="JC501" s="227"/>
      <c r="JD501" s="227"/>
      <c r="JE501" s="227"/>
      <c r="JF501" s="227"/>
      <c r="JG501" s="227"/>
      <c r="JH501" s="227"/>
      <c r="JI501" s="227"/>
      <c r="JJ501" s="227"/>
      <c r="JK501" s="227"/>
      <c r="JL501" s="227"/>
      <c r="JM501" s="227"/>
      <c r="JN501" s="227"/>
      <c r="JO501" s="227"/>
      <c r="JP501" s="227"/>
      <c r="JQ501" s="227"/>
      <c r="JR501" s="227"/>
      <c r="JS501" s="227"/>
      <c r="JT501" s="227"/>
      <c r="JU501" s="227"/>
      <c r="JV501" s="227"/>
      <c r="JW501" s="227"/>
      <c r="JX501" s="227"/>
      <c r="JY501" s="227"/>
      <c r="JZ501" s="227"/>
      <c r="KA501" s="227"/>
      <c r="KB501" s="227"/>
      <c r="KC501" s="227"/>
      <c r="KD501" s="227"/>
      <c r="KE501" s="227"/>
      <c r="KF501" s="227"/>
      <c r="KG501" s="227"/>
      <c r="KH501" s="227"/>
      <c r="KI501" s="227"/>
      <c r="KJ501" s="227"/>
      <c r="KK501" s="227"/>
      <c r="KL501" s="227"/>
      <c r="KM501" s="227"/>
      <c r="KN501" s="227"/>
      <c r="KO501" s="227"/>
      <c r="KP501" s="227"/>
      <c r="KQ501" s="227"/>
      <c r="KR501" s="227"/>
      <c r="KS501" s="227"/>
      <c r="KT501" s="227"/>
      <c r="KU501" s="227"/>
      <c r="KV501" s="227"/>
      <c r="KW501" s="479"/>
    </row>
    <row r="502" spans="1:309" s="226" customFormat="1" ht="21" customHeight="1" thickBot="1">
      <c r="A502" s="109"/>
      <c r="B502" s="112">
        <v>496</v>
      </c>
      <c r="C502" s="116"/>
      <c r="D502" s="136" t="str">
        <f t="shared" si="47"/>
        <v/>
      </c>
      <c r="E502" s="138" t="str">
        <f t="shared" si="44"/>
        <v/>
      </c>
      <c r="F502" s="138" t="str">
        <f t="shared" si="45"/>
        <v/>
      </c>
      <c r="G502" s="138" t="str">
        <f t="shared" si="46"/>
        <v/>
      </c>
      <c r="H502" s="138" t="str">
        <f t="shared" si="48"/>
        <v/>
      </c>
      <c r="I502" s="228"/>
      <c r="J502" s="228"/>
      <c r="K502" s="228"/>
      <c r="L502" s="228"/>
      <c r="M502" s="228"/>
      <c r="N502" s="228"/>
      <c r="O502" s="228"/>
      <c r="P502" s="228"/>
      <c r="Q502" s="228"/>
      <c r="R502" s="228"/>
      <c r="S502" s="228"/>
      <c r="T502" s="228"/>
      <c r="U502" s="228"/>
      <c r="V502" s="228"/>
      <c r="W502" s="228"/>
      <c r="X502" s="228"/>
      <c r="Y502" s="228"/>
      <c r="Z502" s="228"/>
      <c r="AA502" s="228"/>
      <c r="AB502" s="228"/>
      <c r="AC502" s="228"/>
      <c r="AD502" s="228"/>
      <c r="AE502" s="228"/>
      <c r="AF502" s="228"/>
      <c r="AG502" s="228"/>
      <c r="AH502" s="228"/>
      <c r="AI502" s="228"/>
      <c r="AJ502" s="228"/>
      <c r="AK502" s="228"/>
      <c r="AL502" s="228"/>
      <c r="AM502" s="228"/>
      <c r="AN502" s="228"/>
      <c r="AO502" s="228"/>
      <c r="AP502" s="228"/>
      <c r="AQ502" s="228"/>
      <c r="AR502" s="228"/>
      <c r="AS502" s="228"/>
      <c r="AT502" s="228"/>
      <c r="AU502" s="228"/>
      <c r="AV502" s="228"/>
      <c r="AW502" s="228"/>
      <c r="AX502" s="228"/>
      <c r="AY502" s="228"/>
      <c r="AZ502" s="228"/>
      <c r="BA502" s="228"/>
      <c r="BB502" s="228"/>
      <c r="BC502" s="228"/>
      <c r="BD502" s="228"/>
      <c r="BE502" s="228"/>
      <c r="BF502" s="228"/>
      <c r="BG502" s="228"/>
      <c r="BH502" s="228"/>
      <c r="BI502" s="228"/>
      <c r="BJ502" s="228"/>
      <c r="BK502" s="228"/>
      <c r="BL502" s="228"/>
      <c r="BM502" s="228"/>
      <c r="BN502" s="228"/>
      <c r="BO502" s="228"/>
      <c r="BP502" s="228"/>
      <c r="BQ502" s="228"/>
      <c r="BR502" s="228"/>
      <c r="BS502" s="228"/>
      <c r="BT502" s="228"/>
      <c r="BU502" s="228"/>
      <c r="BV502" s="228"/>
      <c r="BW502" s="228"/>
      <c r="BX502" s="228"/>
      <c r="BY502" s="228"/>
      <c r="BZ502" s="228"/>
      <c r="CA502" s="228"/>
      <c r="CB502" s="228"/>
      <c r="CC502" s="228"/>
      <c r="CD502" s="228"/>
      <c r="CE502" s="228"/>
      <c r="CF502" s="228"/>
      <c r="CG502" s="228"/>
      <c r="CH502" s="228"/>
      <c r="CI502" s="228"/>
      <c r="CJ502" s="228"/>
      <c r="CK502" s="228"/>
      <c r="CL502" s="228"/>
      <c r="CM502" s="228"/>
      <c r="CN502" s="228"/>
      <c r="CO502" s="228"/>
      <c r="CP502" s="228"/>
      <c r="CQ502" s="228"/>
      <c r="CR502" s="228"/>
      <c r="CS502" s="228"/>
      <c r="CT502" s="228"/>
      <c r="CU502" s="228"/>
      <c r="CV502" s="228"/>
      <c r="CW502" s="228"/>
      <c r="CX502" s="228"/>
      <c r="CY502" s="228"/>
      <c r="CZ502" s="228"/>
      <c r="DA502" s="228"/>
      <c r="DB502" s="228"/>
      <c r="DC502" s="228"/>
      <c r="DD502" s="228"/>
      <c r="DE502" s="228"/>
      <c r="DF502" s="228"/>
      <c r="DG502" s="228"/>
      <c r="DH502" s="228"/>
      <c r="DI502" s="228"/>
      <c r="DJ502" s="228"/>
      <c r="DK502" s="228"/>
      <c r="DL502" s="228"/>
      <c r="DM502" s="228"/>
      <c r="DN502" s="228"/>
      <c r="DO502" s="228"/>
      <c r="DP502" s="228"/>
      <c r="DQ502" s="228"/>
      <c r="DR502" s="228"/>
      <c r="DS502" s="228"/>
      <c r="DT502" s="228"/>
      <c r="DU502" s="228"/>
      <c r="DV502" s="228"/>
      <c r="DW502" s="228"/>
      <c r="DX502" s="228"/>
      <c r="DY502" s="228"/>
      <c r="DZ502" s="228"/>
      <c r="EA502" s="228"/>
      <c r="EB502" s="228"/>
      <c r="EC502" s="228"/>
      <c r="ED502" s="228"/>
      <c r="EE502" s="228"/>
      <c r="EF502" s="228"/>
      <c r="EG502" s="228"/>
      <c r="EH502" s="228"/>
      <c r="EI502" s="228"/>
      <c r="EJ502" s="228"/>
      <c r="EK502" s="228"/>
      <c r="EL502" s="228"/>
      <c r="EM502" s="228"/>
      <c r="EN502" s="228"/>
      <c r="EO502" s="228"/>
      <c r="EP502" s="228"/>
      <c r="EQ502" s="228"/>
      <c r="ER502" s="228"/>
      <c r="ES502" s="228"/>
      <c r="ET502" s="228"/>
      <c r="EU502" s="228"/>
      <c r="EV502" s="228"/>
      <c r="EW502" s="228"/>
      <c r="EX502" s="228"/>
      <c r="EY502" s="228"/>
      <c r="EZ502" s="228"/>
      <c r="FA502" s="228"/>
      <c r="FB502" s="228"/>
      <c r="FC502" s="228"/>
      <c r="FD502" s="228"/>
      <c r="FE502" s="228"/>
      <c r="FF502" s="228"/>
      <c r="FG502" s="228"/>
      <c r="FH502" s="228"/>
      <c r="FI502" s="228"/>
      <c r="FJ502" s="228"/>
      <c r="FK502" s="228"/>
      <c r="FL502" s="228"/>
      <c r="FM502" s="228"/>
      <c r="FN502" s="228"/>
      <c r="FO502" s="228"/>
      <c r="FP502" s="228"/>
      <c r="FQ502" s="228"/>
      <c r="FR502" s="228"/>
      <c r="FS502" s="228"/>
      <c r="FT502" s="228"/>
      <c r="FU502" s="228"/>
      <c r="FV502" s="228"/>
      <c r="FW502" s="228"/>
      <c r="FX502" s="228"/>
      <c r="FY502" s="228"/>
      <c r="FZ502" s="228"/>
      <c r="GA502" s="228"/>
      <c r="GB502" s="228"/>
      <c r="GC502" s="228"/>
      <c r="GD502" s="228"/>
      <c r="GE502" s="228"/>
      <c r="GF502" s="228"/>
      <c r="GG502" s="228"/>
      <c r="GH502" s="228"/>
      <c r="GI502" s="228"/>
      <c r="GJ502" s="228"/>
      <c r="GK502" s="228"/>
      <c r="GL502" s="228"/>
      <c r="GM502" s="228"/>
      <c r="GN502" s="228"/>
      <c r="GO502" s="228"/>
      <c r="GP502" s="228"/>
      <c r="GQ502" s="228"/>
      <c r="GR502" s="228"/>
      <c r="GS502" s="228"/>
      <c r="GT502" s="228"/>
      <c r="GU502" s="228"/>
      <c r="GV502" s="228"/>
      <c r="GW502" s="228"/>
      <c r="GX502" s="228"/>
      <c r="GY502" s="228"/>
      <c r="GZ502" s="228"/>
      <c r="HA502" s="228"/>
      <c r="HB502" s="228"/>
      <c r="HC502" s="228"/>
      <c r="HD502" s="228"/>
      <c r="HE502" s="228"/>
      <c r="HF502" s="228"/>
      <c r="HG502" s="228"/>
      <c r="HH502" s="228"/>
      <c r="HI502" s="228"/>
      <c r="HJ502" s="228"/>
      <c r="HK502" s="228"/>
      <c r="HL502" s="228"/>
      <c r="HM502" s="228"/>
      <c r="HN502" s="228"/>
      <c r="HO502" s="228"/>
      <c r="HP502" s="228"/>
      <c r="HQ502" s="228"/>
      <c r="HR502" s="228"/>
      <c r="HS502" s="228"/>
      <c r="HT502" s="228"/>
      <c r="HU502" s="228"/>
      <c r="HV502" s="228"/>
      <c r="HW502" s="228"/>
      <c r="HX502" s="228"/>
      <c r="HY502" s="228"/>
      <c r="HZ502" s="228"/>
      <c r="IA502" s="228"/>
      <c r="IB502" s="228"/>
      <c r="IC502" s="228"/>
      <c r="ID502" s="228"/>
      <c r="IE502" s="228"/>
      <c r="IF502" s="228"/>
      <c r="IG502" s="228"/>
      <c r="IH502" s="228"/>
      <c r="II502" s="228"/>
      <c r="IJ502" s="228"/>
      <c r="IK502" s="228"/>
      <c r="IL502" s="228"/>
      <c r="IM502" s="228"/>
      <c r="IN502" s="228"/>
      <c r="IO502" s="228"/>
      <c r="IP502" s="228"/>
      <c r="IQ502" s="228"/>
      <c r="IR502" s="228"/>
      <c r="IS502" s="228"/>
      <c r="IT502" s="228"/>
      <c r="IU502" s="228"/>
      <c r="IV502" s="228"/>
      <c r="IW502" s="228"/>
      <c r="IX502" s="228"/>
      <c r="IY502" s="228"/>
      <c r="IZ502" s="228"/>
      <c r="JA502" s="228"/>
      <c r="JB502" s="228"/>
      <c r="JC502" s="228"/>
      <c r="JD502" s="228"/>
      <c r="JE502" s="228"/>
      <c r="JF502" s="228"/>
      <c r="JG502" s="228"/>
      <c r="JH502" s="228"/>
      <c r="JI502" s="228"/>
      <c r="JJ502" s="228"/>
      <c r="JK502" s="228"/>
      <c r="JL502" s="228"/>
      <c r="JM502" s="228"/>
      <c r="JN502" s="228"/>
      <c r="JO502" s="228"/>
      <c r="JP502" s="228"/>
      <c r="JQ502" s="228"/>
      <c r="JR502" s="228"/>
      <c r="JS502" s="228"/>
      <c r="JT502" s="228"/>
      <c r="JU502" s="228"/>
      <c r="JV502" s="228"/>
      <c r="JW502" s="228"/>
      <c r="JX502" s="228"/>
      <c r="JY502" s="228"/>
      <c r="JZ502" s="228"/>
      <c r="KA502" s="228"/>
      <c r="KB502" s="228"/>
      <c r="KC502" s="228"/>
      <c r="KD502" s="228"/>
      <c r="KE502" s="228"/>
      <c r="KF502" s="228"/>
      <c r="KG502" s="228"/>
      <c r="KH502" s="228"/>
      <c r="KI502" s="228"/>
      <c r="KJ502" s="228"/>
      <c r="KK502" s="228"/>
      <c r="KL502" s="228"/>
      <c r="KM502" s="228"/>
      <c r="KN502" s="228"/>
      <c r="KO502" s="228"/>
      <c r="KP502" s="228"/>
      <c r="KQ502" s="228"/>
      <c r="KR502" s="228"/>
      <c r="KS502" s="228"/>
      <c r="KT502" s="228"/>
      <c r="KU502" s="228"/>
      <c r="KV502" s="228"/>
      <c r="KW502" s="479"/>
    </row>
    <row r="503" spans="1:309" s="226" customFormat="1" ht="21" customHeight="1">
      <c r="A503" s="109"/>
      <c r="B503" s="112">
        <v>497</v>
      </c>
      <c r="C503" s="53"/>
      <c r="D503" s="132" t="str">
        <f t="shared" si="47"/>
        <v/>
      </c>
      <c r="E503" s="132" t="str">
        <f t="shared" si="44"/>
        <v/>
      </c>
      <c r="F503" s="132" t="str">
        <f t="shared" si="45"/>
        <v/>
      </c>
      <c r="G503" s="132" t="str">
        <f t="shared" si="46"/>
        <v/>
      </c>
      <c r="H503" s="213" t="str">
        <f t="shared" si="48"/>
        <v/>
      </c>
      <c r="I503" s="227"/>
      <c r="J503" s="227"/>
      <c r="K503" s="227"/>
      <c r="L503" s="227"/>
      <c r="M503" s="227"/>
      <c r="N503" s="227"/>
      <c r="O503" s="227"/>
      <c r="P503" s="227"/>
      <c r="Q503" s="227"/>
      <c r="R503" s="227"/>
      <c r="S503" s="227"/>
      <c r="T503" s="227"/>
      <c r="U503" s="227"/>
      <c r="V503" s="227"/>
      <c r="W503" s="227"/>
      <c r="X503" s="227"/>
      <c r="Y503" s="227"/>
      <c r="Z503" s="227"/>
      <c r="AA503" s="227"/>
      <c r="AB503" s="227"/>
      <c r="AC503" s="227"/>
      <c r="AD503" s="227"/>
      <c r="AE503" s="227"/>
      <c r="AF503" s="227"/>
      <c r="AG503" s="227"/>
      <c r="AH503" s="227"/>
      <c r="AI503" s="227"/>
      <c r="AJ503" s="227"/>
      <c r="AK503" s="227"/>
      <c r="AL503" s="227"/>
      <c r="AM503" s="227"/>
      <c r="AN503" s="227"/>
      <c r="AO503" s="227"/>
      <c r="AP503" s="227"/>
      <c r="AQ503" s="227"/>
      <c r="AR503" s="227"/>
      <c r="AS503" s="227"/>
      <c r="AT503" s="227"/>
      <c r="AU503" s="227"/>
      <c r="AV503" s="227"/>
      <c r="AW503" s="227"/>
      <c r="AX503" s="227"/>
      <c r="AY503" s="227"/>
      <c r="AZ503" s="227"/>
      <c r="BA503" s="227"/>
      <c r="BB503" s="227"/>
      <c r="BC503" s="227"/>
      <c r="BD503" s="227"/>
      <c r="BE503" s="227"/>
      <c r="BF503" s="227"/>
      <c r="BG503" s="227"/>
      <c r="BH503" s="227"/>
      <c r="BI503" s="227"/>
      <c r="BJ503" s="227"/>
      <c r="BK503" s="227"/>
      <c r="BL503" s="227"/>
      <c r="BM503" s="227"/>
      <c r="BN503" s="227"/>
      <c r="BO503" s="227"/>
      <c r="BP503" s="227"/>
      <c r="BQ503" s="227"/>
      <c r="BR503" s="227"/>
      <c r="BS503" s="227"/>
      <c r="BT503" s="227"/>
      <c r="BU503" s="227"/>
      <c r="BV503" s="227"/>
      <c r="BW503" s="227"/>
      <c r="BX503" s="227"/>
      <c r="BY503" s="227"/>
      <c r="BZ503" s="227"/>
      <c r="CA503" s="227"/>
      <c r="CB503" s="227"/>
      <c r="CC503" s="227"/>
      <c r="CD503" s="227"/>
      <c r="CE503" s="227"/>
      <c r="CF503" s="227"/>
      <c r="CG503" s="227"/>
      <c r="CH503" s="227"/>
      <c r="CI503" s="227"/>
      <c r="CJ503" s="227"/>
      <c r="CK503" s="227"/>
      <c r="CL503" s="227"/>
      <c r="CM503" s="227"/>
      <c r="CN503" s="227"/>
      <c r="CO503" s="227"/>
      <c r="CP503" s="227"/>
      <c r="CQ503" s="227"/>
      <c r="CR503" s="227"/>
      <c r="CS503" s="227"/>
      <c r="CT503" s="227"/>
      <c r="CU503" s="227"/>
      <c r="CV503" s="227"/>
      <c r="CW503" s="227"/>
      <c r="CX503" s="227"/>
      <c r="CY503" s="227"/>
      <c r="CZ503" s="227"/>
      <c r="DA503" s="227"/>
      <c r="DB503" s="227"/>
      <c r="DC503" s="227"/>
      <c r="DD503" s="227"/>
      <c r="DE503" s="227"/>
      <c r="DF503" s="227"/>
      <c r="DG503" s="227"/>
      <c r="DH503" s="227"/>
      <c r="DI503" s="227"/>
      <c r="DJ503" s="227"/>
      <c r="DK503" s="227"/>
      <c r="DL503" s="227"/>
      <c r="DM503" s="227"/>
      <c r="DN503" s="227"/>
      <c r="DO503" s="227"/>
      <c r="DP503" s="227"/>
      <c r="DQ503" s="227"/>
      <c r="DR503" s="227"/>
      <c r="DS503" s="227"/>
      <c r="DT503" s="227"/>
      <c r="DU503" s="227"/>
      <c r="DV503" s="227"/>
      <c r="DW503" s="227"/>
      <c r="DX503" s="227"/>
      <c r="DY503" s="227"/>
      <c r="DZ503" s="227"/>
      <c r="EA503" s="227"/>
      <c r="EB503" s="227"/>
      <c r="EC503" s="227"/>
      <c r="ED503" s="227"/>
      <c r="EE503" s="227"/>
      <c r="EF503" s="227"/>
      <c r="EG503" s="227"/>
      <c r="EH503" s="227"/>
      <c r="EI503" s="227"/>
      <c r="EJ503" s="227"/>
      <c r="EK503" s="227"/>
      <c r="EL503" s="227"/>
      <c r="EM503" s="227"/>
      <c r="EN503" s="227"/>
      <c r="EO503" s="227"/>
      <c r="EP503" s="227"/>
      <c r="EQ503" s="227"/>
      <c r="ER503" s="227"/>
      <c r="ES503" s="227"/>
      <c r="ET503" s="227"/>
      <c r="EU503" s="227"/>
      <c r="EV503" s="227"/>
      <c r="EW503" s="227"/>
      <c r="EX503" s="227"/>
      <c r="EY503" s="227"/>
      <c r="EZ503" s="227"/>
      <c r="FA503" s="227"/>
      <c r="FB503" s="227"/>
      <c r="FC503" s="227"/>
      <c r="FD503" s="227"/>
      <c r="FE503" s="227"/>
      <c r="FF503" s="227"/>
      <c r="FG503" s="227"/>
      <c r="FH503" s="227"/>
      <c r="FI503" s="227"/>
      <c r="FJ503" s="227"/>
      <c r="FK503" s="227"/>
      <c r="FL503" s="227"/>
      <c r="FM503" s="227"/>
      <c r="FN503" s="227"/>
      <c r="FO503" s="227"/>
      <c r="FP503" s="227"/>
      <c r="FQ503" s="227"/>
      <c r="FR503" s="227"/>
      <c r="FS503" s="227"/>
      <c r="FT503" s="227"/>
      <c r="FU503" s="227"/>
      <c r="FV503" s="227"/>
      <c r="FW503" s="227"/>
      <c r="FX503" s="227"/>
      <c r="FY503" s="227"/>
      <c r="FZ503" s="227"/>
      <c r="GA503" s="227"/>
      <c r="GB503" s="227"/>
      <c r="GC503" s="227"/>
      <c r="GD503" s="227"/>
      <c r="GE503" s="227"/>
      <c r="GF503" s="227"/>
      <c r="GG503" s="227"/>
      <c r="GH503" s="227"/>
      <c r="GI503" s="227"/>
      <c r="GJ503" s="227"/>
      <c r="GK503" s="227"/>
      <c r="GL503" s="227"/>
      <c r="GM503" s="227"/>
      <c r="GN503" s="227"/>
      <c r="GO503" s="227"/>
      <c r="GP503" s="227"/>
      <c r="GQ503" s="227"/>
      <c r="GR503" s="227"/>
      <c r="GS503" s="227"/>
      <c r="GT503" s="227"/>
      <c r="GU503" s="227"/>
      <c r="GV503" s="227"/>
      <c r="GW503" s="227"/>
      <c r="GX503" s="227"/>
      <c r="GY503" s="227"/>
      <c r="GZ503" s="227"/>
      <c r="HA503" s="227"/>
      <c r="HB503" s="227"/>
      <c r="HC503" s="227"/>
      <c r="HD503" s="227"/>
      <c r="HE503" s="227"/>
      <c r="HF503" s="227"/>
      <c r="HG503" s="227"/>
      <c r="HH503" s="227"/>
      <c r="HI503" s="227"/>
      <c r="HJ503" s="227"/>
      <c r="HK503" s="227"/>
      <c r="HL503" s="227"/>
      <c r="HM503" s="227"/>
      <c r="HN503" s="227"/>
      <c r="HO503" s="227"/>
      <c r="HP503" s="227"/>
      <c r="HQ503" s="227"/>
      <c r="HR503" s="227"/>
      <c r="HS503" s="227"/>
      <c r="HT503" s="227"/>
      <c r="HU503" s="227"/>
      <c r="HV503" s="227"/>
      <c r="HW503" s="227"/>
      <c r="HX503" s="227"/>
      <c r="HY503" s="227"/>
      <c r="HZ503" s="227"/>
      <c r="IA503" s="227"/>
      <c r="IB503" s="227"/>
      <c r="IC503" s="227"/>
      <c r="ID503" s="227"/>
      <c r="IE503" s="227"/>
      <c r="IF503" s="227"/>
      <c r="IG503" s="227"/>
      <c r="IH503" s="227"/>
      <c r="II503" s="227"/>
      <c r="IJ503" s="227"/>
      <c r="IK503" s="227"/>
      <c r="IL503" s="227"/>
      <c r="IM503" s="227"/>
      <c r="IN503" s="227"/>
      <c r="IO503" s="227"/>
      <c r="IP503" s="227"/>
      <c r="IQ503" s="227"/>
      <c r="IR503" s="227"/>
      <c r="IS503" s="227"/>
      <c r="IT503" s="227"/>
      <c r="IU503" s="227"/>
      <c r="IV503" s="227"/>
      <c r="IW503" s="227"/>
      <c r="IX503" s="227"/>
      <c r="IY503" s="227"/>
      <c r="IZ503" s="227"/>
      <c r="JA503" s="227"/>
      <c r="JB503" s="227"/>
      <c r="JC503" s="227"/>
      <c r="JD503" s="227"/>
      <c r="JE503" s="227"/>
      <c r="JF503" s="227"/>
      <c r="JG503" s="227"/>
      <c r="JH503" s="227"/>
      <c r="JI503" s="227"/>
      <c r="JJ503" s="227"/>
      <c r="JK503" s="227"/>
      <c r="JL503" s="227"/>
      <c r="JM503" s="227"/>
      <c r="JN503" s="227"/>
      <c r="JO503" s="227"/>
      <c r="JP503" s="227"/>
      <c r="JQ503" s="227"/>
      <c r="JR503" s="227"/>
      <c r="JS503" s="227"/>
      <c r="JT503" s="227"/>
      <c r="JU503" s="227"/>
      <c r="JV503" s="227"/>
      <c r="JW503" s="227"/>
      <c r="JX503" s="227"/>
      <c r="JY503" s="227"/>
      <c r="JZ503" s="227"/>
      <c r="KA503" s="227"/>
      <c r="KB503" s="227"/>
      <c r="KC503" s="227"/>
      <c r="KD503" s="227"/>
      <c r="KE503" s="227"/>
      <c r="KF503" s="227"/>
      <c r="KG503" s="227"/>
      <c r="KH503" s="227"/>
      <c r="KI503" s="227"/>
      <c r="KJ503" s="227"/>
      <c r="KK503" s="227"/>
      <c r="KL503" s="227"/>
      <c r="KM503" s="227"/>
      <c r="KN503" s="227"/>
      <c r="KO503" s="227"/>
      <c r="KP503" s="227"/>
      <c r="KQ503" s="227"/>
      <c r="KR503" s="227"/>
      <c r="KS503" s="227"/>
      <c r="KT503" s="227"/>
      <c r="KU503" s="227"/>
      <c r="KV503" s="227"/>
      <c r="KW503" s="479"/>
    </row>
    <row r="504" spans="1:309" s="226" customFormat="1" ht="21" customHeight="1" thickBot="1">
      <c r="A504" s="109"/>
      <c r="B504" s="112">
        <v>498</v>
      </c>
      <c r="C504" s="116"/>
      <c r="D504" s="136" t="str">
        <f t="shared" si="47"/>
        <v/>
      </c>
      <c r="E504" s="138" t="str">
        <f t="shared" si="44"/>
        <v/>
      </c>
      <c r="F504" s="138" t="str">
        <f t="shared" si="45"/>
        <v/>
      </c>
      <c r="G504" s="138" t="str">
        <f t="shared" si="46"/>
        <v/>
      </c>
      <c r="H504" s="138" t="str">
        <f t="shared" si="48"/>
        <v/>
      </c>
      <c r="I504" s="228"/>
      <c r="J504" s="228"/>
      <c r="K504" s="228"/>
      <c r="L504" s="228"/>
      <c r="M504" s="228"/>
      <c r="N504" s="228"/>
      <c r="O504" s="228"/>
      <c r="P504" s="228"/>
      <c r="Q504" s="228"/>
      <c r="R504" s="228"/>
      <c r="S504" s="228"/>
      <c r="T504" s="228"/>
      <c r="U504" s="228"/>
      <c r="V504" s="228"/>
      <c r="W504" s="228"/>
      <c r="X504" s="228"/>
      <c r="Y504" s="228"/>
      <c r="Z504" s="228"/>
      <c r="AA504" s="228"/>
      <c r="AB504" s="228"/>
      <c r="AC504" s="228"/>
      <c r="AD504" s="228"/>
      <c r="AE504" s="228"/>
      <c r="AF504" s="228"/>
      <c r="AG504" s="228"/>
      <c r="AH504" s="228"/>
      <c r="AI504" s="228"/>
      <c r="AJ504" s="228"/>
      <c r="AK504" s="228"/>
      <c r="AL504" s="228"/>
      <c r="AM504" s="228"/>
      <c r="AN504" s="228"/>
      <c r="AO504" s="228"/>
      <c r="AP504" s="228"/>
      <c r="AQ504" s="228"/>
      <c r="AR504" s="228"/>
      <c r="AS504" s="228"/>
      <c r="AT504" s="228"/>
      <c r="AU504" s="228"/>
      <c r="AV504" s="228"/>
      <c r="AW504" s="228"/>
      <c r="AX504" s="228"/>
      <c r="AY504" s="228"/>
      <c r="AZ504" s="228"/>
      <c r="BA504" s="228"/>
      <c r="BB504" s="228"/>
      <c r="BC504" s="228"/>
      <c r="BD504" s="228"/>
      <c r="BE504" s="228"/>
      <c r="BF504" s="228"/>
      <c r="BG504" s="228"/>
      <c r="BH504" s="228"/>
      <c r="BI504" s="228"/>
      <c r="BJ504" s="228"/>
      <c r="BK504" s="228"/>
      <c r="BL504" s="228"/>
      <c r="BM504" s="228"/>
      <c r="BN504" s="228"/>
      <c r="BO504" s="228"/>
      <c r="BP504" s="228"/>
      <c r="BQ504" s="228"/>
      <c r="BR504" s="228"/>
      <c r="BS504" s="228"/>
      <c r="BT504" s="228"/>
      <c r="BU504" s="228"/>
      <c r="BV504" s="228"/>
      <c r="BW504" s="228"/>
      <c r="BX504" s="228"/>
      <c r="BY504" s="228"/>
      <c r="BZ504" s="228"/>
      <c r="CA504" s="228"/>
      <c r="CB504" s="228"/>
      <c r="CC504" s="228"/>
      <c r="CD504" s="228"/>
      <c r="CE504" s="228"/>
      <c r="CF504" s="228"/>
      <c r="CG504" s="228"/>
      <c r="CH504" s="228"/>
      <c r="CI504" s="228"/>
      <c r="CJ504" s="228"/>
      <c r="CK504" s="228"/>
      <c r="CL504" s="228"/>
      <c r="CM504" s="228"/>
      <c r="CN504" s="228"/>
      <c r="CO504" s="228"/>
      <c r="CP504" s="228"/>
      <c r="CQ504" s="228"/>
      <c r="CR504" s="228"/>
      <c r="CS504" s="228"/>
      <c r="CT504" s="228"/>
      <c r="CU504" s="228"/>
      <c r="CV504" s="228"/>
      <c r="CW504" s="228"/>
      <c r="CX504" s="228"/>
      <c r="CY504" s="228"/>
      <c r="CZ504" s="228"/>
      <c r="DA504" s="228"/>
      <c r="DB504" s="228"/>
      <c r="DC504" s="228"/>
      <c r="DD504" s="228"/>
      <c r="DE504" s="228"/>
      <c r="DF504" s="228"/>
      <c r="DG504" s="228"/>
      <c r="DH504" s="228"/>
      <c r="DI504" s="228"/>
      <c r="DJ504" s="228"/>
      <c r="DK504" s="228"/>
      <c r="DL504" s="228"/>
      <c r="DM504" s="228"/>
      <c r="DN504" s="228"/>
      <c r="DO504" s="228"/>
      <c r="DP504" s="228"/>
      <c r="DQ504" s="228"/>
      <c r="DR504" s="228"/>
      <c r="DS504" s="228"/>
      <c r="DT504" s="228"/>
      <c r="DU504" s="228"/>
      <c r="DV504" s="228"/>
      <c r="DW504" s="228"/>
      <c r="DX504" s="228"/>
      <c r="DY504" s="228"/>
      <c r="DZ504" s="228"/>
      <c r="EA504" s="228"/>
      <c r="EB504" s="228"/>
      <c r="EC504" s="228"/>
      <c r="ED504" s="228"/>
      <c r="EE504" s="228"/>
      <c r="EF504" s="228"/>
      <c r="EG504" s="228"/>
      <c r="EH504" s="228"/>
      <c r="EI504" s="228"/>
      <c r="EJ504" s="228"/>
      <c r="EK504" s="228"/>
      <c r="EL504" s="228"/>
      <c r="EM504" s="228"/>
      <c r="EN504" s="228"/>
      <c r="EO504" s="228"/>
      <c r="EP504" s="228"/>
      <c r="EQ504" s="228"/>
      <c r="ER504" s="228"/>
      <c r="ES504" s="228"/>
      <c r="ET504" s="228"/>
      <c r="EU504" s="228"/>
      <c r="EV504" s="228"/>
      <c r="EW504" s="228"/>
      <c r="EX504" s="228"/>
      <c r="EY504" s="228"/>
      <c r="EZ504" s="228"/>
      <c r="FA504" s="228"/>
      <c r="FB504" s="228"/>
      <c r="FC504" s="228"/>
      <c r="FD504" s="228"/>
      <c r="FE504" s="228"/>
      <c r="FF504" s="228"/>
      <c r="FG504" s="228"/>
      <c r="FH504" s="228"/>
      <c r="FI504" s="228"/>
      <c r="FJ504" s="228"/>
      <c r="FK504" s="228"/>
      <c r="FL504" s="228"/>
      <c r="FM504" s="228"/>
      <c r="FN504" s="228"/>
      <c r="FO504" s="228"/>
      <c r="FP504" s="228"/>
      <c r="FQ504" s="228"/>
      <c r="FR504" s="228"/>
      <c r="FS504" s="228"/>
      <c r="FT504" s="228"/>
      <c r="FU504" s="228"/>
      <c r="FV504" s="228"/>
      <c r="FW504" s="228"/>
      <c r="FX504" s="228"/>
      <c r="FY504" s="228"/>
      <c r="FZ504" s="228"/>
      <c r="GA504" s="228"/>
      <c r="GB504" s="228"/>
      <c r="GC504" s="228"/>
      <c r="GD504" s="228"/>
      <c r="GE504" s="228"/>
      <c r="GF504" s="228"/>
      <c r="GG504" s="228"/>
      <c r="GH504" s="228"/>
      <c r="GI504" s="228"/>
      <c r="GJ504" s="228"/>
      <c r="GK504" s="228"/>
      <c r="GL504" s="228"/>
      <c r="GM504" s="228"/>
      <c r="GN504" s="228"/>
      <c r="GO504" s="228"/>
      <c r="GP504" s="228"/>
      <c r="GQ504" s="228"/>
      <c r="GR504" s="228"/>
      <c r="GS504" s="228"/>
      <c r="GT504" s="228"/>
      <c r="GU504" s="228"/>
      <c r="GV504" s="228"/>
      <c r="GW504" s="228"/>
      <c r="GX504" s="228"/>
      <c r="GY504" s="228"/>
      <c r="GZ504" s="228"/>
      <c r="HA504" s="228"/>
      <c r="HB504" s="228"/>
      <c r="HC504" s="228"/>
      <c r="HD504" s="228"/>
      <c r="HE504" s="228"/>
      <c r="HF504" s="228"/>
      <c r="HG504" s="228"/>
      <c r="HH504" s="228"/>
      <c r="HI504" s="228"/>
      <c r="HJ504" s="228"/>
      <c r="HK504" s="228"/>
      <c r="HL504" s="228"/>
      <c r="HM504" s="228"/>
      <c r="HN504" s="228"/>
      <c r="HO504" s="228"/>
      <c r="HP504" s="228"/>
      <c r="HQ504" s="228"/>
      <c r="HR504" s="228"/>
      <c r="HS504" s="228"/>
      <c r="HT504" s="228"/>
      <c r="HU504" s="228"/>
      <c r="HV504" s="228"/>
      <c r="HW504" s="228"/>
      <c r="HX504" s="228"/>
      <c r="HY504" s="228"/>
      <c r="HZ504" s="228"/>
      <c r="IA504" s="228"/>
      <c r="IB504" s="228"/>
      <c r="IC504" s="228"/>
      <c r="ID504" s="228"/>
      <c r="IE504" s="228"/>
      <c r="IF504" s="228"/>
      <c r="IG504" s="228"/>
      <c r="IH504" s="228"/>
      <c r="II504" s="228"/>
      <c r="IJ504" s="228"/>
      <c r="IK504" s="228"/>
      <c r="IL504" s="228"/>
      <c r="IM504" s="228"/>
      <c r="IN504" s="228"/>
      <c r="IO504" s="228"/>
      <c r="IP504" s="228"/>
      <c r="IQ504" s="228"/>
      <c r="IR504" s="228"/>
      <c r="IS504" s="228"/>
      <c r="IT504" s="228"/>
      <c r="IU504" s="228"/>
      <c r="IV504" s="228"/>
      <c r="IW504" s="228"/>
      <c r="IX504" s="228"/>
      <c r="IY504" s="228"/>
      <c r="IZ504" s="228"/>
      <c r="JA504" s="228"/>
      <c r="JB504" s="228"/>
      <c r="JC504" s="228"/>
      <c r="JD504" s="228"/>
      <c r="JE504" s="228"/>
      <c r="JF504" s="228"/>
      <c r="JG504" s="228"/>
      <c r="JH504" s="228"/>
      <c r="JI504" s="228"/>
      <c r="JJ504" s="228"/>
      <c r="JK504" s="228"/>
      <c r="JL504" s="228"/>
      <c r="JM504" s="228"/>
      <c r="JN504" s="228"/>
      <c r="JO504" s="228"/>
      <c r="JP504" s="228"/>
      <c r="JQ504" s="228"/>
      <c r="JR504" s="228"/>
      <c r="JS504" s="228"/>
      <c r="JT504" s="228"/>
      <c r="JU504" s="228"/>
      <c r="JV504" s="228"/>
      <c r="JW504" s="228"/>
      <c r="JX504" s="228"/>
      <c r="JY504" s="228"/>
      <c r="JZ504" s="228"/>
      <c r="KA504" s="228"/>
      <c r="KB504" s="228"/>
      <c r="KC504" s="228"/>
      <c r="KD504" s="228"/>
      <c r="KE504" s="228"/>
      <c r="KF504" s="228"/>
      <c r="KG504" s="228"/>
      <c r="KH504" s="228"/>
      <c r="KI504" s="228"/>
      <c r="KJ504" s="228"/>
      <c r="KK504" s="228"/>
      <c r="KL504" s="228"/>
      <c r="KM504" s="228"/>
      <c r="KN504" s="228"/>
      <c r="KO504" s="228"/>
      <c r="KP504" s="228"/>
      <c r="KQ504" s="228"/>
      <c r="KR504" s="228"/>
      <c r="KS504" s="228"/>
      <c r="KT504" s="228"/>
      <c r="KU504" s="228"/>
      <c r="KV504" s="228"/>
      <c r="KW504" s="479"/>
    </row>
    <row r="505" spans="1:309" s="226" customFormat="1" ht="21" customHeight="1">
      <c r="A505" s="109"/>
      <c r="B505" s="112">
        <v>499</v>
      </c>
      <c r="C505" s="53"/>
      <c r="D505" s="132" t="str">
        <f t="shared" si="47"/>
        <v/>
      </c>
      <c r="E505" s="132" t="str">
        <f t="shared" si="44"/>
        <v/>
      </c>
      <c r="F505" s="132" t="str">
        <f t="shared" si="45"/>
        <v/>
      </c>
      <c r="G505" s="132" t="str">
        <f t="shared" si="46"/>
        <v/>
      </c>
      <c r="H505" s="213" t="str">
        <f t="shared" si="48"/>
        <v/>
      </c>
      <c r="I505" s="227"/>
      <c r="J505" s="227"/>
      <c r="K505" s="227"/>
      <c r="L505" s="227"/>
      <c r="M505" s="227"/>
      <c r="N505" s="227"/>
      <c r="O505" s="227"/>
      <c r="P505" s="227"/>
      <c r="Q505" s="227"/>
      <c r="R505" s="227"/>
      <c r="S505" s="227"/>
      <c r="T505" s="227"/>
      <c r="U505" s="227"/>
      <c r="V505" s="227"/>
      <c r="W505" s="227"/>
      <c r="X505" s="227"/>
      <c r="Y505" s="227"/>
      <c r="Z505" s="227"/>
      <c r="AA505" s="227"/>
      <c r="AB505" s="227"/>
      <c r="AC505" s="227"/>
      <c r="AD505" s="227"/>
      <c r="AE505" s="227"/>
      <c r="AF505" s="227"/>
      <c r="AG505" s="227"/>
      <c r="AH505" s="227"/>
      <c r="AI505" s="227"/>
      <c r="AJ505" s="227"/>
      <c r="AK505" s="227"/>
      <c r="AL505" s="227"/>
      <c r="AM505" s="227"/>
      <c r="AN505" s="227"/>
      <c r="AO505" s="227"/>
      <c r="AP505" s="227"/>
      <c r="AQ505" s="227"/>
      <c r="AR505" s="227"/>
      <c r="AS505" s="227"/>
      <c r="AT505" s="227"/>
      <c r="AU505" s="227"/>
      <c r="AV505" s="227"/>
      <c r="AW505" s="227"/>
      <c r="AX505" s="227"/>
      <c r="AY505" s="227"/>
      <c r="AZ505" s="227"/>
      <c r="BA505" s="227"/>
      <c r="BB505" s="227"/>
      <c r="BC505" s="227"/>
      <c r="BD505" s="227"/>
      <c r="BE505" s="227"/>
      <c r="BF505" s="227"/>
      <c r="BG505" s="227"/>
      <c r="BH505" s="227"/>
      <c r="BI505" s="227"/>
      <c r="BJ505" s="227"/>
      <c r="BK505" s="227"/>
      <c r="BL505" s="227"/>
      <c r="BM505" s="227"/>
      <c r="BN505" s="227"/>
      <c r="BO505" s="227"/>
      <c r="BP505" s="227"/>
      <c r="BQ505" s="227"/>
      <c r="BR505" s="227"/>
      <c r="BS505" s="227"/>
      <c r="BT505" s="227"/>
      <c r="BU505" s="227"/>
      <c r="BV505" s="227"/>
      <c r="BW505" s="227"/>
      <c r="BX505" s="227"/>
      <c r="BY505" s="227"/>
      <c r="BZ505" s="227"/>
      <c r="CA505" s="227"/>
      <c r="CB505" s="227"/>
      <c r="CC505" s="227"/>
      <c r="CD505" s="227"/>
      <c r="CE505" s="227"/>
      <c r="CF505" s="227"/>
      <c r="CG505" s="227"/>
      <c r="CH505" s="227"/>
      <c r="CI505" s="227"/>
      <c r="CJ505" s="227"/>
      <c r="CK505" s="227"/>
      <c r="CL505" s="227"/>
      <c r="CM505" s="227"/>
      <c r="CN505" s="227"/>
      <c r="CO505" s="227"/>
      <c r="CP505" s="227"/>
      <c r="CQ505" s="227"/>
      <c r="CR505" s="227"/>
      <c r="CS505" s="227"/>
      <c r="CT505" s="227"/>
      <c r="CU505" s="227"/>
      <c r="CV505" s="227"/>
      <c r="CW505" s="227"/>
      <c r="CX505" s="227"/>
      <c r="CY505" s="227"/>
      <c r="CZ505" s="227"/>
      <c r="DA505" s="227"/>
      <c r="DB505" s="227"/>
      <c r="DC505" s="227"/>
      <c r="DD505" s="227"/>
      <c r="DE505" s="227"/>
      <c r="DF505" s="227"/>
      <c r="DG505" s="227"/>
      <c r="DH505" s="227"/>
      <c r="DI505" s="227"/>
      <c r="DJ505" s="227"/>
      <c r="DK505" s="227"/>
      <c r="DL505" s="227"/>
      <c r="DM505" s="227"/>
      <c r="DN505" s="227"/>
      <c r="DO505" s="227"/>
      <c r="DP505" s="227"/>
      <c r="DQ505" s="227"/>
      <c r="DR505" s="227"/>
      <c r="DS505" s="227"/>
      <c r="DT505" s="227"/>
      <c r="DU505" s="227"/>
      <c r="DV505" s="227"/>
      <c r="DW505" s="227"/>
      <c r="DX505" s="227"/>
      <c r="DY505" s="227"/>
      <c r="DZ505" s="227"/>
      <c r="EA505" s="227"/>
      <c r="EB505" s="227"/>
      <c r="EC505" s="227"/>
      <c r="ED505" s="227"/>
      <c r="EE505" s="227"/>
      <c r="EF505" s="227"/>
      <c r="EG505" s="227"/>
      <c r="EH505" s="227"/>
      <c r="EI505" s="227"/>
      <c r="EJ505" s="227"/>
      <c r="EK505" s="227"/>
      <c r="EL505" s="227"/>
      <c r="EM505" s="227"/>
      <c r="EN505" s="227"/>
      <c r="EO505" s="227"/>
      <c r="EP505" s="227"/>
      <c r="EQ505" s="227"/>
      <c r="ER505" s="227"/>
      <c r="ES505" s="227"/>
      <c r="ET505" s="227"/>
      <c r="EU505" s="227"/>
      <c r="EV505" s="227"/>
      <c r="EW505" s="227"/>
      <c r="EX505" s="227"/>
      <c r="EY505" s="227"/>
      <c r="EZ505" s="227"/>
      <c r="FA505" s="227"/>
      <c r="FB505" s="227"/>
      <c r="FC505" s="227"/>
      <c r="FD505" s="227"/>
      <c r="FE505" s="227"/>
      <c r="FF505" s="227"/>
      <c r="FG505" s="227"/>
      <c r="FH505" s="227"/>
      <c r="FI505" s="227"/>
      <c r="FJ505" s="227"/>
      <c r="FK505" s="227"/>
      <c r="FL505" s="227"/>
      <c r="FM505" s="227"/>
      <c r="FN505" s="227"/>
      <c r="FO505" s="227"/>
      <c r="FP505" s="227"/>
      <c r="FQ505" s="227"/>
      <c r="FR505" s="227"/>
      <c r="FS505" s="227"/>
      <c r="FT505" s="227"/>
      <c r="FU505" s="227"/>
      <c r="FV505" s="227"/>
      <c r="FW505" s="227"/>
      <c r="FX505" s="227"/>
      <c r="FY505" s="227"/>
      <c r="FZ505" s="227"/>
      <c r="GA505" s="227"/>
      <c r="GB505" s="227"/>
      <c r="GC505" s="227"/>
      <c r="GD505" s="227"/>
      <c r="GE505" s="227"/>
      <c r="GF505" s="227"/>
      <c r="GG505" s="227"/>
      <c r="GH505" s="227"/>
      <c r="GI505" s="227"/>
      <c r="GJ505" s="227"/>
      <c r="GK505" s="227"/>
      <c r="GL505" s="227"/>
      <c r="GM505" s="227"/>
      <c r="GN505" s="227"/>
      <c r="GO505" s="227"/>
      <c r="GP505" s="227"/>
      <c r="GQ505" s="227"/>
      <c r="GR505" s="227"/>
      <c r="GS505" s="227"/>
      <c r="GT505" s="227"/>
      <c r="GU505" s="227"/>
      <c r="GV505" s="227"/>
      <c r="GW505" s="227"/>
      <c r="GX505" s="227"/>
      <c r="GY505" s="227"/>
      <c r="GZ505" s="227"/>
      <c r="HA505" s="227"/>
      <c r="HB505" s="227"/>
      <c r="HC505" s="227"/>
      <c r="HD505" s="227"/>
      <c r="HE505" s="227"/>
      <c r="HF505" s="227"/>
      <c r="HG505" s="227"/>
      <c r="HH505" s="227"/>
      <c r="HI505" s="227"/>
      <c r="HJ505" s="227"/>
      <c r="HK505" s="227"/>
      <c r="HL505" s="227"/>
      <c r="HM505" s="227"/>
      <c r="HN505" s="227"/>
      <c r="HO505" s="227"/>
      <c r="HP505" s="227"/>
      <c r="HQ505" s="227"/>
      <c r="HR505" s="227"/>
      <c r="HS505" s="227"/>
      <c r="HT505" s="227"/>
      <c r="HU505" s="227"/>
      <c r="HV505" s="227"/>
      <c r="HW505" s="227"/>
      <c r="HX505" s="227"/>
      <c r="HY505" s="227"/>
      <c r="HZ505" s="227"/>
      <c r="IA505" s="227"/>
      <c r="IB505" s="227"/>
      <c r="IC505" s="227"/>
      <c r="ID505" s="227"/>
      <c r="IE505" s="227"/>
      <c r="IF505" s="227"/>
      <c r="IG505" s="227"/>
      <c r="IH505" s="227"/>
      <c r="II505" s="227"/>
      <c r="IJ505" s="227"/>
      <c r="IK505" s="227"/>
      <c r="IL505" s="227"/>
      <c r="IM505" s="227"/>
      <c r="IN505" s="227"/>
      <c r="IO505" s="227"/>
      <c r="IP505" s="227"/>
      <c r="IQ505" s="227"/>
      <c r="IR505" s="227"/>
      <c r="IS505" s="227"/>
      <c r="IT505" s="227"/>
      <c r="IU505" s="227"/>
      <c r="IV505" s="227"/>
      <c r="IW505" s="227"/>
      <c r="IX505" s="227"/>
      <c r="IY505" s="227"/>
      <c r="IZ505" s="227"/>
      <c r="JA505" s="227"/>
      <c r="JB505" s="227"/>
      <c r="JC505" s="227"/>
      <c r="JD505" s="227"/>
      <c r="JE505" s="227"/>
      <c r="JF505" s="227"/>
      <c r="JG505" s="227"/>
      <c r="JH505" s="227"/>
      <c r="JI505" s="227"/>
      <c r="JJ505" s="227"/>
      <c r="JK505" s="227"/>
      <c r="JL505" s="227"/>
      <c r="JM505" s="227"/>
      <c r="JN505" s="227"/>
      <c r="JO505" s="227"/>
      <c r="JP505" s="227"/>
      <c r="JQ505" s="227"/>
      <c r="JR505" s="227"/>
      <c r="JS505" s="227"/>
      <c r="JT505" s="227"/>
      <c r="JU505" s="227"/>
      <c r="JV505" s="227"/>
      <c r="JW505" s="227"/>
      <c r="JX505" s="227"/>
      <c r="JY505" s="227"/>
      <c r="JZ505" s="227"/>
      <c r="KA505" s="227"/>
      <c r="KB505" s="227"/>
      <c r="KC505" s="227"/>
      <c r="KD505" s="227"/>
      <c r="KE505" s="227"/>
      <c r="KF505" s="227"/>
      <c r="KG505" s="227"/>
      <c r="KH505" s="227"/>
      <c r="KI505" s="227"/>
      <c r="KJ505" s="227"/>
      <c r="KK505" s="227"/>
      <c r="KL505" s="227"/>
      <c r="KM505" s="227"/>
      <c r="KN505" s="227"/>
      <c r="KO505" s="227"/>
      <c r="KP505" s="227"/>
      <c r="KQ505" s="227"/>
      <c r="KR505" s="227"/>
      <c r="KS505" s="227"/>
      <c r="KT505" s="227"/>
      <c r="KU505" s="227"/>
      <c r="KV505" s="227"/>
      <c r="KW505" s="479"/>
    </row>
    <row r="506" spans="1:309" s="226" customFormat="1" ht="21" customHeight="1" thickBot="1">
      <c r="A506" s="109"/>
      <c r="B506" s="113">
        <v>500</v>
      </c>
      <c r="C506" s="116"/>
      <c r="D506" s="136" t="str">
        <f t="shared" si="47"/>
        <v/>
      </c>
      <c r="E506" s="138" t="str">
        <f t="shared" si="44"/>
        <v/>
      </c>
      <c r="F506" s="138" t="str">
        <f t="shared" si="45"/>
        <v/>
      </c>
      <c r="G506" s="138" t="str">
        <f t="shared" si="46"/>
        <v/>
      </c>
      <c r="H506" s="138" t="str">
        <f t="shared" si="48"/>
        <v/>
      </c>
      <c r="I506" s="228"/>
      <c r="J506" s="228"/>
      <c r="K506" s="228"/>
      <c r="L506" s="228"/>
      <c r="M506" s="228"/>
      <c r="N506" s="228"/>
      <c r="O506" s="228"/>
      <c r="P506" s="228"/>
      <c r="Q506" s="228"/>
      <c r="R506" s="228"/>
      <c r="S506" s="228"/>
      <c r="T506" s="228"/>
      <c r="U506" s="228"/>
      <c r="V506" s="228"/>
      <c r="W506" s="228"/>
      <c r="X506" s="228"/>
      <c r="Y506" s="228"/>
      <c r="Z506" s="228"/>
      <c r="AA506" s="228"/>
      <c r="AB506" s="228"/>
      <c r="AC506" s="228"/>
      <c r="AD506" s="228"/>
      <c r="AE506" s="228"/>
      <c r="AF506" s="228"/>
      <c r="AG506" s="228"/>
      <c r="AH506" s="228"/>
      <c r="AI506" s="228"/>
      <c r="AJ506" s="228"/>
      <c r="AK506" s="228"/>
      <c r="AL506" s="228"/>
      <c r="AM506" s="228"/>
      <c r="AN506" s="228"/>
      <c r="AO506" s="228"/>
      <c r="AP506" s="228"/>
      <c r="AQ506" s="228"/>
      <c r="AR506" s="228"/>
      <c r="AS506" s="228"/>
      <c r="AT506" s="228"/>
      <c r="AU506" s="228"/>
      <c r="AV506" s="228"/>
      <c r="AW506" s="228"/>
      <c r="AX506" s="228"/>
      <c r="AY506" s="228"/>
      <c r="AZ506" s="228"/>
      <c r="BA506" s="228"/>
      <c r="BB506" s="228"/>
      <c r="BC506" s="228"/>
      <c r="BD506" s="228"/>
      <c r="BE506" s="228"/>
      <c r="BF506" s="228"/>
      <c r="BG506" s="228"/>
      <c r="BH506" s="228"/>
      <c r="BI506" s="228"/>
      <c r="BJ506" s="228"/>
      <c r="BK506" s="228"/>
      <c r="BL506" s="228"/>
      <c r="BM506" s="228"/>
      <c r="BN506" s="228"/>
      <c r="BO506" s="228"/>
      <c r="BP506" s="228"/>
      <c r="BQ506" s="228"/>
      <c r="BR506" s="228"/>
      <c r="BS506" s="228"/>
      <c r="BT506" s="228"/>
      <c r="BU506" s="228"/>
      <c r="BV506" s="228"/>
      <c r="BW506" s="228"/>
      <c r="BX506" s="228"/>
      <c r="BY506" s="228"/>
      <c r="BZ506" s="228"/>
      <c r="CA506" s="228"/>
      <c r="CB506" s="228"/>
      <c r="CC506" s="228"/>
      <c r="CD506" s="228"/>
      <c r="CE506" s="228"/>
      <c r="CF506" s="228"/>
      <c r="CG506" s="228"/>
      <c r="CH506" s="228"/>
      <c r="CI506" s="228"/>
      <c r="CJ506" s="228"/>
      <c r="CK506" s="228"/>
      <c r="CL506" s="228"/>
      <c r="CM506" s="228"/>
      <c r="CN506" s="228"/>
      <c r="CO506" s="228"/>
      <c r="CP506" s="228"/>
      <c r="CQ506" s="228"/>
      <c r="CR506" s="228"/>
      <c r="CS506" s="228"/>
      <c r="CT506" s="228"/>
      <c r="CU506" s="228"/>
      <c r="CV506" s="228"/>
      <c r="CW506" s="228"/>
      <c r="CX506" s="228"/>
      <c r="CY506" s="228"/>
      <c r="CZ506" s="228"/>
      <c r="DA506" s="228"/>
      <c r="DB506" s="228"/>
      <c r="DC506" s="228"/>
      <c r="DD506" s="228"/>
      <c r="DE506" s="228"/>
      <c r="DF506" s="228"/>
      <c r="DG506" s="228"/>
      <c r="DH506" s="228"/>
      <c r="DI506" s="228"/>
      <c r="DJ506" s="228"/>
      <c r="DK506" s="228"/>
      <c r="DL506" s="228"/>
      <c r="DM506" s="228"/>
      <c r="DN506" s="228"/>
      <c r="DO506" s="228"/>
      <c r="DP506" s="228"/>
      <c r="DQ506" s="228"/>
      <c r="DR506" s="228"/>
      <c r="DS506" s="228"/>
      <c r="DT506" s="228"/>
      <c r="DU506" s="228"/>
      <c r="DV506" s="228"/>
      <c r="DW506" s="228"/>
      <c r="DX506" s="228"/>
      <c r="DY506" s="228"/>
      <c r="DZ506" s="228"/>
      <c r="EA506" s="228"/>
      <c r="EB506" s="228"/>
      <c r="EC506" s="228"/>
      <c r="ED506" s="228"/>
      <c r="EE506" s="228"/>
      <c r="EF506" s="228"/>
      <c r="EG506" s="228"/>
      <c r="EH506" s="228"/>
      <c r="EI506" s="228"/>
      <c r="EJ506" s="228"/>
      <c r="EK506" s="228"/>
      <c r="EL506" s="228"/>
      <c r="EM506" s="228"/>
      <c r="EN506" s="228"/>
      <c r="EO506" s="228"/>
      <c r="EP506" s="228"/>
      <c r="EQ506" s="228"/>
      <c r="ER506" s="228"/>
      <c r="ES506" s="228"/>
      <c r="ET506" s="228"/>
      <c r="EU506" s="228"/>
      <c r="EV506" s="228"/>
      <c r="EW506" s="228"/>
      <c r="EX506" s="228"/>
      <c r="EY506" s="228"/>
      <c r="EZ506" s="228"/>
      <c r="FA506" s="228"/>
      <c r="FB506" s="228"/>
      <c r="FC506" s="228"/>
      <c r="FD506" s="228"/>
      <c r="FE506" s="228"/>
      <c r="FF506" s="228"/>
      <c r="FG506" s="228"/>
      <c r="FH506" s="228"/>
      <c r="FI506" s="228"/>
      <c r="FJ506" s="228"/>
      <c r="FK506" s="228"/>
      <c r="FL506" s="228"/>
      <c r="FM506" s="228"/>
      <c r="FN506" s="228"/>
      <c r="FO506" s="228"/>
      <c r="FP506" s="228"/>
      <c r="FQ506" s="228"/>
      <c r="FR506" s="228"/>
      <c r="FS506" s="228"/>
      <c r="FT506" s="228"/>
      <c r="FU506" s="228"/>
      <c r="FV506" s="228"/>
      <c r="FW506" s="228"/>
      <c r="FX506" s="228"/>
      <c r="FY506" s="228"/>
      <c r="FZ506" s="228"/>
      <c r="GA506" s="228"/>
      <c r="GB506" s="228"/>
      <c r="GC506" s="228"/>
      <c r="GD506" s="228"/>
      <c r="GE506" s="228"/>
      <c r="GF506" s="228"/>
      <c r="GG506" s="228"/>
      <c r="GH506" s="228"/>
      <c r="GI506" s="228"/>
      <c r="GJ506" s="228"/>
      <c r="GK506" s="228"/>
      <c r="GL506" s="228"/>
      <c r="GM506" s="228"/>
      <c r="GN506" s="228"/>
      <c r="GO506" s="228"/>
      <c r="GP506" s="228"/>
      <c r="GQ506" s="228"/>
      <c r="GR506" s="228"/>
      <c r="GS506" s="228"/>
      <c r="GT506" s="228"/>
      <c r="GU506" s="228"/>
      <c r="GV506" s="228"/>
      <c r="GW506" s="228"/>
      <c r="GX506" s="228"/>
      <c r="GY506" s="228"/>
      <c r="GZ506" s="228"/>
      <c r="HA506" s="228"/>
      <c r="HB506" s="228"/>
      <c r="HC506" s="228"/>
      <c r="HD506" s="228"/>
      <c r="HE506" s="228"/>
      <c r="HF506" s="228"/>
      <c r="HG506" s="228"/>
      <c r="HH506" s="228"/>
      <c r="HI506" s="228"/>
      <c r="HJ506" s="228"/>
      <c r="HK506" s="228"/>
      <c r="HL506" s="228"/>
      <c r="HM506" s="228"/>
      <c r="HN506" s="228"/>
      <c r="HO506" s="228"/>
      <c r="HP506" s="228"/>
      <c r="HQ506" s="228"/>
      <c r="HR506" s="228"/>
      <c r="HS506" s="228"/>
      <c r="HT506" s="228"/>
      <c r="HU506" s="228"/>
      <c r="HV506" s="228"/>
      <c r="HW506" s="228"/>
      <c r="HX506" s="228"/>
      <c r="HY506" s="228"/>
      <c r="HZ506" s="228"/>
      <c r="IA506" s="228"/>
      <c r="IB506" s="228"/>
      <c r="IC506" s="228"/>
      <c r="ID506" s="228"/>
      <c r="IE506" s="228"/>
      <c r="IF506" s="228"/>
      <c r="IG506" s="228"/>
      <c r="IH506" s="228"/>
      <c r="II506" s="228"/>
      <c r="IJ506" s="228"/>
      <c r="IK506" s="228"/>
      <c r="IL506" s="228"/>
      <c r="IM506" s="228"/>
      <c r="IN506" s="228"/>
      <c r="IO506" s="228"/>
      <c r="IP506" s="228"/>
      <c r="IQ506" s="228"/>
      <c r="IR506" s="228"/>
      <c r="IS506" s="228"/>
      <c r="IT506" s="228"/>
      <c r="IU506" s="228"/>
      <c r="IV506" s="228"/>
      <c r="IW506" s="228"/>
      <c r="IX506" s="228"/>
      <c r="IY506" s="228"/>
      <c r="IZ506" s="228"/>
      <c r="JA506" s="228"/>
      <c r="JB506" s="228"/>
      <c r="JC506" s="228"/>
      <c r="JD506" s="228"/>
      <c r="JE506" s="228"/>
      <c r="JF506" s="228"/>
      <c r="JG506" s="228"/>
      <c r="JH506" s="228"/>
      <c r="JI506" s="228"/>
      <c r="JJ506" s="228"/>
      <c r="JK506" s="228"/>
      <c r="JL506" s="228"/>
      <c r="JM506" s="228"/>
      <c r="JN506" s="228"/>
      <c r="JO506" s="228"/>
      <c r="JP506" s="228"/>
      <c r="JQ506" s="228"/>
      <c r="JR506" s="228"/>
      <c r="JS506" s="228"/>
      <c r="JT506" s="228"/>
      <c r="JU506" s="228"/>
      <c r="JV506" s="228"/>
      <c r="JW506" s="228"/>
      <c r="JX506" s="228"/>
      <c r="JY506" s="228"/>
      <c r="JZ506" s="228"/>
      <c r="KA506" s="228"/>
      <c r="KB506" s="228"/>
      <c r="KC506" s="228"/>
      <c r="KD506" s="228"/>
      <c r="KE506" s="228"/>
      <c r="KF506" s="228"/>
      <c r="KG506" s="228"/>
      <c r="KH506" s="228"/>
      <c r="KI506" s="228"/>
      <c r="KJ506" s="228"/>
      <c r="KK506" s="228"/>
      <c r="KL506" s="228"/>
      <c r="KM506" s="228"/>
      <c r="KN506" s="228"/>
      <c r="KO506" s="228"/>
      <c r="KP506" s="228"/>
      <c r="KQ506" s="228"/>
      <c r="KR506" s="228"/>
      <c r="KS506" s="228"/>
      <c r="KT506" s="228"/>
      <c r="KU506" s="228"/>
      <c r="KV506" s="228"/>
      <c r="KW506" s="479"/>
    </row>
    <row r="507" spans="1:309" ht="18">
      <c r="C507" s="109" t="s">
        <v>182</v>
      </c>
      <c r="D507" s="137" t="s">
        <v>182</v>
      </c>
      <c r="E507" s="137"/>
      <c r="F507" s="132" t="str">
        <f t="shared" si="45"/>
        <v/>
      </c>
      <c r="G507" s="137" t="str">
        <f t="shared" si="46"/>
        <v/>
      </c>
      <c r="H507" s="137"/>
    </row>
  </sheetData>
  <sheetProtection selectLockedCells="1"/>
  <mergeCells count="1">
    <mergeCell ref="KW5:KW506"/>
  </mergeCells>
  <phoneticPr fontId="23" type="noConversion"/>
  <conditionalFormatting sqref="KX18:XFD506 I7:KV506">
    <cfRule type="expression" dxfId="46" priority="1">
      <formula>INDEX($1:$1048576,ROW(),5)&lt;INDEX($1:$1048576,2,COLUMN())</formula>
    </cfRule>
  </conditionalFormatting>
  <conditionalFormatting sqref="I2:KV506">
    <cfRule type="expression" dxfId="45" priority="10">
      <formula>OR(INDEX($1:$1048576,3,COLUMN())="",ISERR(INDEX($1:$1048576,3,COLUMN())))</formula>
    </cfRule>
  </conditionalFormatting>
  <conditionalFormatting sqref="I7:KV506">
    <cfRule type="expression" dxfId="44" priority="2">
      <formula>AND(VLOOKUP(INDEX($1:$1048576,ROW(),COLUMN()),detailsof_candidates,3,FALSE)&lt;&gt;INDEX($1:$1048576,3,COLUMN()),VLOOKUP(INDEX($1:$1048576,ROW(),COLUMN()),detailsof_candidates,4,FALSE)&lt;&gt;INDEX($1:$1048576,ROW(),8))</formula>
    </cfRule>
    <cfRule type="expression" dxfId="43" priority="4">
      <formula>VLOOKUP(INDEX($1:$1048576,ROW(),COLUMN()),detailsof_candidates,3,FALSE)&lt;&gt;INDEX($1:$1048576,3,COLUMN())</formula>
    </cfRule>
    <cfRule type="expression" dxfId="42" priority="9">
      <formula>VLOOKUP(INDEX($1:$1048576,ROW(),COLUMN()),detailsof_candidates,4,FALSE)&lt;&gt;INDEX($1:$1048576,ROW(),8)</formula>
    </cfRule>
  </conditionalFormatting>
  <dataValidations count="2">
    <dataValidation type="list" allowBlank="1" showInputMessage="1" showErrorMessage="1" sqref="C5" xr:uid="{4ED47BD0-E61C-4540-AE14-C5E02DF8A5D1}">
      <formula1>listof_program_codes</formula1>
    </dataValidation>
    <dataValidation type="list" allowBlank="1" showInputMessage="1" showErrorMessage="1" sqref="I7:KV506" xr:uid="{93027EE4-A271-4E8D-AC02-B77E07137EDD}">
      <formula1>listof_chest_nos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41EAE-6639-4E9A-BF2B-AFE226CD3912}">
  <sheetPr codeName="Sheet8">
    <tabColor theme="7" tint="-0.499984740745262"/>
  </sheetPr>
  <dimension ref="A1:BK507"/>
  <sheetViews>
    <sheetView zoomScale="67" zoomScaleNormal="86" workbookViewId="0">
      <pane xSplit="7" ySplit="7" topLeftCell="H86" activePane="bottomRight" state="frozen"/>
      <selection activeCell="J28" sqref="J28"/>
      <selection pane="topRight" activeCell="J28" sqref="J28"/>
      <selection pane="bottomLeft" activeCell="J28" sqref="J28"/>
      <selection pane="bottomRight" activeCell="L106" sqref="L8:L328"/>
    </sheetView>
  </sheetViews>
  <sheetFormatPr defaultColWidth="9" defaultRowHeight="14.25"/>
  <cols>
    <col min="1" max="1" width="2.796875" style="39" customWidth="1"/>
    <col min="2" max="2" width="9.265625" style="39" customWidth="1"/>
    <col min="3" max="3" width="10.46484375" style="39" bestFit="1" customWidth="1"/>
    <col min="4" max="4" width="31.33203125" style="135" customWidth="1"/>
    <col min="5" max="5" width="7.9296875" style="39" customWidth="1"/>
    <col min="6" max="6" width="16.3984375" style="39" customWidth="1"/>
    <col min="7" max="7" width="22.33203125" style="39" customWidth="1"/>
    <col min="8" max="62" width="9.1328125" style="39" customWidth="1"/>
    <col min="63" max="16384" width="9" style="39"/>
  </cols>
  <sheetData>
    <row r="1" spans="1:63" ht="4.9000000000000004" customHeight="1"/>
    <row r="2" spans="1:63" ht="38.65" customHeight="1">
      <c r="B2" s="480"/>
      <c r="C2" s="480"/>
      <c r="D2" s="480"/>
    </row>
    <row r="3" spans="1:63" ht="25.15" customHeight="1">
      <c r="A3" s="77"/>
      <c r="B3" s="90" t="str">
        <f>IF(isCandidatesConfirmed,"🔒","🔓")</f>
        <v>🔒</v>
      </c>
      <c r="C3" s="466" t="s">
        <v>46</v>
      </c>
      <c r="D3" s="467"/>
      <c r="E3" s="467"/>
      <c r="F3" s="467"/>
      <c r="G3" s="352">
        <v>30.841121495327101</v>
      </c>
      <c r="H3" s="229" t="b">
        <v>0</v>
      </c>
      <c r="I3" s="229" t="b">
        <v>0</v>
      </c>
      <c r="J3" s="229" t="b">
        <v>1</v>
      </c>
      <c r="K3" s="230" t="b">
        <v>0</v>
      </c>
      <c r="L3" s="230" t="b">
        <v>1</v>
      </c>
      <c r="M3" s="231" t="b">
        <v>0</v>
      </c>
      <c r="N3" s="229" t="b">
        <v>0</v>
      </c>
      <c r="O3" s="229" t="b">
        <v>0</v>
      </c>
      <c r="P3" s="229" t="b">
        <v>0</v>
      </c>
      <c r="Q3" s="229" t="b">
        <v>0</v>
      </c>
      <c r="R3" s="229" t="b">
        <v>0</v>
      </c>
      <c r="S3" s="229" t="b">
        <v>0</v>
      </c>
      <c r="T3" s="229" t="b">
        <v>0</v>
      </c>
      <c r="U3" s="229" t="b">
        <v>0</v>
      </c>
      <c r="V3" s="229" t="b">
        <v>0</v>
      </c>
      <c r="W3" s="229" t="b">
        <v>0</v>
      </c>
      <c r="X3" s="229" t="b">
        <v>0</v>
      </c>
      <c r="Y3" s="229" t="b">
        <v>0</v>
      </c>
      <c r="Z3" s="229" t="b">
        <v>0</v>
      </c>
      <c r="AA3" s="229" t="b">
        <v>0</v>
      </c>
      <c r="AB3" s="229" t="b">
        <v>0</v>
      </c>
      <c r="AC3" s="229" t="b">
        <v>0</v>
      </c>
      <c r="AD3" s="229" t="b">
        <v>0</v>
      </c>
      <c r="AE3" s="229" t="b">
        <v>0</v>
      </c>
      <c r="AF3" s="229" t="b">
        <v>0</v>
      </c>
      <c r="AG3" s="229" t="b">
        <v>0</v>
      </c>
      <c r="AH3" s="229" t="b">
        <v>0</v>
      </c>
      <c r="AI3" s="229" t="b">
        <v>0</v>
      </c>
      <c r="AJ3" s="229" t="b">
        <v>0</v>
      </c>
      <c r="AK3" s="229" t="b">
        <v>0</v>
      </c>
      <c r="AL3" s="229" t="b">
        <v>0</v>
      </c>
      <c r="AM3" s="229" t="b">
        <v>0</v>
      </c>
      <c r="AN3" s="229" t="b">
        <v>0</v>
      </c>
      <c r="AO3" s="229" t="b">
        <v>0</v>
      </c>
      <c r="AP3" s="229" t="b">
        <v>0</v>
      </c>
      <c r="AQ3" s="229" t="b">
        <v>0</v>
      </c>
      <c r="AR3" s="229" t="b">
        <v>0</v>
      </c>
      <c r="AS3" s="229" t="b">
        <v>0</v>
      </c>
      <c r="AT3" s="229" t="b">
        <v>0</v>
      </c>
      <c r="AU3" s="229" t="b">
        <v>0</v>
      </c>
      <c r="AV3" s="229" t="b">
        <v>0</v>
      </c>
      <c r="AW3" s="229" t="b">
        <v>0</v>
      </c>
      <c r="AX3" s="229" t="b">
        <v>0</v>
      </c>
      <c r="AY3" s="229" t="b">
        <v>0</v>
      </c>
      <c r="AZ3" s="229" t="b">
        <v>0</v>
      </c>
      <c r="BA3" s="229" t="b">
        <v>0</v>
      </c>
      <c r="BB3" s="229" t="b">
        <v>0</v>
      </c>
      <c r="BC3" s="229" t="b">
        <v>0</v>
      </c>
      <c r="BD3" s="229" t="b">
        <v>0</v>
      </c>
      <c r="BE3" s="229" t="b">
        <v>0</v>
      </c>
      <c r="BF3" s="229" t="b">
        <v>0</v>
      </c>
      <c r="BG3" s="229" t="b">
        <v>0</v>
      </c>
      <c r="BH3" s="229" t="b">
        <v>0</v>
      </c>
      <c r="BI3" s="229" t="b">
        <v>0</v>
      </c>
      <c r="BJ3" s="229" t="b">
        <v>0</v>
      </c>
    </row>
    <row r="4" spans="1:63" s="159" customFormat="1" ht="31.5" customHeight="1">
      <c r="A4" s="39"/>
      <c r="B4" s="78" t="s">
        <v>45</v>
      </c>
      <c r="C4" s="85" t="s">
        <v>40</v>
      </c>
      <c r="D4" s="86" t="s">
        <v>34</v>
      </c>
      <c r="E4" s="41" t="s">
        <v>41</v>
      </c>
      <c r="F4" s="41" t="s">
        <v>42</v>
      </c>
      <c r="G4" s="182" t="s">
        <v>220</v>
      </c>
      <c r="H4" s="160" t="s">
        <v>210</v>
      </c>
      <c r="I4" s="160" t="s">
        <v>209</v>
      </c>
      <c r="J4" s="160" t="s">
        <v>212</v>
      </c>
      <c r="K4" s="165" t="s">
        <v>213</v>
      </c>
      <c r="L4" s="174" t="s">
        <v>12</v>
      </c>
      <c r="M4" s="169" t="e" cm="1" vm="1">
        <f t="array" ref="M4">TRANSPOSE(_xlfn._xlws.FILTER(listof_curblist_codes,listof_curblist_codes&lt;&gt;0))</f>
        <v>#VALUE!</v>
      </c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39"/>
    </row>
    <row r="5" spans="1:63" ht="9.4" customHeight="1">
      <c r="B5" s="79"/>
      <c r="C5" s="87"/>
      <c r="D5" s="88"/>
      <c r="E5" s="42"/>
      <c r="F5" s="40"/>
      <c r="G5" s="47"/>
      <c r="H5" s="40"/>
      <c r="I5" s="40"/>
      <c r="J5" s="40"/>
      <c r="K5" s="82"/>
      <c r="L5" s="175"/>
      <c r="M5" s="42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</row>
    <row r="6" spans="1:63" s="164" customFormat="1" ht="26.65" customHeight="1">
      <c r="A6" s="39"/>
      <c r="B6" s="80" t="s">
        <v>38</v>
      </c>
      <c r="C6" s="161" t="s">
        <v>917</v>
      </c>
      <c r="D6" s="382" t="str">
        <f ca="1">VLOOKUP($C$6,$C$8:$M$507,COLUMN()-2,0)</f>
        <v>MUHAMMED ABDUL NASIF P.A</v>
      </c>
      <c r="E6" s="181" t="str">
        <f t="shared" ref="E6:M6" ca="1" si="0">VLOOKUP($C$6,$C$8:$M$507,COLUMN()-2,0)</f>
        <v>FANT</v>
      </c>
      <c r="F6" s="162" t="str">
        <f t="shared" ca="1" si="0"/>
        <v>SENIOR</v>
      </c>
      <c r="G6" s="163" t="str">
        <f t="shared" ca="1" si="0"/>
        <v>NO ISSUES</v>
      </c>
      <c r="H6" s="163">
        <f t="shared" ca="1" si="0"/>
        <v>0</v>
      </c>
      <c r="I6" s="163">
        <f t="shared" ca="1" si="0"/>
        <v>0</v>
      </c>
      <c r="J6" s="163">
        <f t="shared" ca="1" si="0"/>
        <v>4</v>
      </c>
      <c r="K6" s="166">
        <f t="shared" ca="1" si="0"/>
        <v>0</v>
      </c>
      <c r="L6" s="176">
        <f t="shared" ca="1" si="0"/>
        <v>6</v>
      </c>
      <c r="M6" s="170">
        <f t="shared" ca="1" si="0"/>
        <v>0</v>
      </c>
      <c r="N6" s="163">
        <f ca="1">VLOOKUP($C$6,$C$8:$BJ$507,COLUMN()-2,0)</f>
        <v>0</v>
      </c>
      <c r="O6" s="163">
        <f t="shared" ref="O6:BJ6" ca="1" si="1">VLOOKUP($C$6,$C$8:$BJ$507,COLUMN()-2,0)</f>
        <v>0</v>
      </c>
      <c r="P6" s="163">
        <f t="shared" ca="1" si="1"/>
        <v>0</v>
      </c>
      <c r="Q6" s="163">
        <f t="shared" ca="1" si="1"/>
        <v>0</v>
      </c>
      <c r="R6" s="163">
        <f t="shared" ca="1" si="1"/>
        <v>0</v>
      </c>
      <c r="S6" s="163">
        <f t="shared" ca="1" si="1"/>
        <v>0</v>
      </c>
      <c r="T6" s="163">
        <f t="shared" ca="1" si="1"/>
        <v>0</v>
      </c>
      <c r="U6" s="163">
        <f t="shared" ca="1" si="1"/>
        <v>0</v>
      </c>
      <c r="V6" s="163">
        <f t="shared" ca="1" si="1"/>
        <v>0</v>
      </c>
      <c r="W6" s="163">
        <f t="shared" ca="1" si="1"/>
        <v>0</v>
      </c>
      <c r="X6" s="163">
        <f t="shared" ca="1" si="1"/>
        <v>0</v>
      </c>
      <c r="Y6" s="163">
        <f t="shared" ca="1" si="1"/>
        <v>0</v>
      </c>
      <c r="Z6" s="163">
        <f t="shared" ca="1" si="1"/>
        <v>0</v>
      </c>
      <c r="AA6" s="163">
        <f t="shared" ca="1" si="1"/>
        <v>0</v>
      </c>
      <c r="AB6" s="163">
        <f t="shared" ca="1" si="1"/>
        <v>0</v>
      </c>
      <c r="AC6" s="163">
        <f t="shared" ca="1" si="1"/>
        <v>0</v>
      </c>
      <c r="AD6" s="163">
        <f t="shared" ca="1" si="1"/>
        <v>0</v>
      </c>
      <c r="AE6" s="163">
        <f t="shared" ca="1" si="1"/>
        <v>0</v>
      </c>
      <c r="AF6" s="163">
        <f t="shared" ca="1" si="1"/>
        <v>0</v>
      </c>
      <c r="AG6" s="163">
        <f t="shared" ca="1" si="1"/>
        <v>0</v>
      </c>
      <c r="AH6" s="163">
        <f t="shared" ca="1" si="1"/>
        <v>0</v>
      </c>
      <c r="AI6" s="163">
        <f t="shared" ca="1" si="1"/>
        <v>0</v>
      </c>
      <c r="AJ6" s="163">
        <f t="shared" ca="1" si="1"/>
        <v>0</v>
      </c>
      <c r="AK6" s="163">
        <f t="shared" ca="1" si="1"/>
        <v>0</v>
      </c>
      <c r="AL6" s="163">
        <f t="shared" ca="1" si="1"/>
        <v>0</v>
      </c>
      <c r="AM6" s="163">
        <f t="shared" ca="1" si="1"/>
        <v>0</v>
      </c>
      <c r="AN6" s="163">
        <f t="shared" ca="1" si="1"/>
        <v>0</v>
      </c>
      <c r="AO6" s="163">
        <f t="shared" ca="1" si="1"/>
        <v>0</v>
      </c>
      <c r="AP6" s="163">
        <f t="shared" ca="1" si="1"/>
        <v>0</v>
      </c>
      <c r="AQ6" s="163">
        <f t="shared" ca="1" si="1"/>
        <v>0</v>
      </c>
      <c r="AR6" s="163">
        <f t="shared" ca="1" si="1"/>
        <v>0</v>
      </c>
      <c r="AS6" s="163">
        <f t="shared" ca="1" si="1"/>
        <v>0</v>
      </c>
      <c r="AT6" s="163">
        <f t="shared" ca="1" si="1"/>
        <v>0</v>
      </c>
      <c r="AU6" s="163">
        <f t="shared" ca="1" si="1"/>
        <v>0</v>
      </c>
      <c r="AV6" s="163">
        <f t="shared" ca="1" si="1"/>
        <v>0</v>
      </c>
      <c r="AW6" s="163">
        <f t="shared" ca="1" si="1"/>
        <v>0</v>
      </c>
      <c r="AX6" s="163">
        <f t="shared" ca="1" si="1"/>
        <v>0</v>
      </c>
      <c r="AY6" s="163">
        <f t="shared" ca="1" si="1"/>
        <v>0</v>
      </c>
      <c r="AZ6" s="163">
        <f t="shared" ca="1" si="1"/>
        <v>0</v>
      </c>
      <c r="BA6" s="163">
        <f t="shared" ca="1" si="1"/>
        <v>0</v>
      </c>
      <c r="BB6" s="163">
        <f t="shared" ca="1" si="1"/>
        <v>0</v>
      </c>
      <c r="BC6" s="163">
        <f t="shared" ca="1" si="1"/>
        <v>0</v>
      </c>
      <c r="BD6" s="163">
        <f t="shared" ca="1" si="1"/>
        <v>0</v>
      </c>
      <c r="BE6" s="163">
        <f t="shared" ca="1" si="1"/>
        <v>0</v>
      </c>
      <c r="BF6" s="163">
        <f t="shared" ca="1" si="1"/>
        <v>0</v>
      </c>
      <c r="BG6" s="163">
        <f t="shared" ca="1" si="1"/>
        <v>0</v>
      </c>
      <c r="BH6" s="163">
        <f t="shared" ca="1" si="1"/>
        <v>0</v>
      </c>
      <c r="BI6" s="163">
        <f t="shared" ca="1" si="1"/>
        <v>0</v>
      </c>
      <c r="BJ6" s="163">
        <f t="shared" ca="1" si="1"/>
        <v>0</v>
      </c>
      <c r="BK6" s="39"/>
    </row>
    <row r="7" spans="1:63" ht="7.5" customHeight="1" thickBot="1">
      <c r="B7" s="81"/>
      <c r="C7" s="51"/>
      <c r="D7" s="89"/>
      <c r="E7" s="52"/>
      <c r="F7" s="50"/>
      <c r="G7" s="49"/>
      <c r="H7" s="50"/>
      <c r="I7" s="50"/>
      <c r="J7" s="50"/>
      <c r="K7" s="83"/>
      <c r="L7" s="177"/>
      <c r="M7" s="52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</row>
    <row r="8" spans="1:63" ht="23.75" customHeight="1">
      <c r="B8" s="72" cm="1">
        <f t="array" ref="B8:B507">_xlfn.SEQUENCE(500)</f>
        <v>1</v>
      </c>
      <c r="C8" s="53" t="str" cm="1">
        <f t="array" aca="1" ref="C8:F507" ca="1">OFFSET(detailsof_candidates,,,,4)</f>
        <v>A100</v>
      </c>
      <c r="D8" s="132" t="str">
        <f ca="1"/>
        <v>ADINAN ABOOBACKER K</v>
      </c>
      <c r="E8" s="54" t="str">
        <f ca="1"/>
        <v>FANT</v>
      </c>
      <c r="F8" s="54" t="str">
        <f ca="1"/>
        <v>SUB JUNIOR</v>
      </c>
      <c r="G8" s="53" t="s">
        <v>514</v>
      </c>
      <c r="H8" s="62"/>
      <c r="I8" s="62"/>
      <c r="J8" s="62">
        <v>1</v>
      </c>
      <c r="K8" s="167"/>
      <c r="L8" s="178">
        <v>1</v>
      </c>
      <c r="M8" s="131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</row>
    <row r="9" spans="1:63" ht="23.75" customHeight="1" thickBot="1">
      <c r="B9" s="73">
        <v>2</v>
      </c>
      <c r="C9" s="43" t="str">
        <f ca="1"/>
        <v>A101</v>
      </c>
      <c r="D9" s="133" t="str">
        <f ca="1"/>
        <v>MUHAMMED TAMEEM</v>
      </c>
      <c r="E9" s="45" t="str">
        <f ca="1"/>
        <v>JARF</v>
      </c>
      <c r="F9" s="45" t="str">
        <f ca="1"/>
        <v>SUB JUNIOR</v>
      </c>
      <c r="G9" s="43" t="s">
        <v>514</v>
      </c>
      <c r="H9" s="59"/>
      <c r="I9" s="59"/>
      <c r="J9" s="59">
        <v>1</v>
      </c>
      <c r="K9" s="168"/>
      <c r="L9" s="179">
        <v>2</v>
      </c>
      <c r="M9" s="171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3" ht="23.75" customHeight="1">
      <c r="B10" s="73">
        <v>3</v>
      </c>
      <c r="C10" s="53" t="str">
        <f ca="1"/>
        <v>A102</v>
      </c>
      <c r="D10" s="132" t="str">
        <f ca="1"/>
        <v>AJZAL ASHRAF OV</v>
      </c>
      <c r="E10" s="54" t="str">
        <f ca="1"/>
        <v>JARF</v>
      </c>
      <c r="F10" s="54" t="str">
        <f ca="1"/>
        <v>SUB JUNIOR</v>
      </c>
      <c r="G10" s="44" t="s">
        <v>514</v>
      </c>
      <c r="H10" s="62"/>
      <c r="I10" s="62"/>
      <c r="J10" s="62">
        <v>3</v>
      </c>
      <c r="K10" s="167"/>
      <c r="L10" s="178">
        <v>3</v>
      </c>
      <c r="M10" s="131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</row>
    <row r="11" spans="1:63" ht="23.75" customHeight="1" thickBot="1">
      <c r="B11" s="73">
        <v>4</v>
      </c>
      <c r="C11" s="43" t="str">
        <f ca="1"/>
        <v>A103</v>
      </c>
      <c r="D11" s="133" t="str">
        <f ca="1"/>
        <v>MUHAMMED RIZIN AMAN</v>
      </c>
      <c r="E11" s="45" t="str">
        <f ca="1"/>
        <v>JARF</v>
      </c>
      <c r="F11" s="45" t="str">
        <f ca="1"/>
        <v>SUB JUNIOR</v>
      </c>
      <c r="G11" s="183" t="s">
        <v>514</v>
      </c>
      <c r="H11" s="59"/>
      <c r="I11" s="59"/>
      <c r="J11" s="59">
        <v>2</v>
      </c>
      <c r="K11" s="168"/>
      <c r="L11" s="179">
        <v>2</v>
      </c>
      <c r="M11" s="171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3" ht="23.75" customHeight="1">
      <c r="B12" s="73">
        <v>5</v>
      </c>
      <c r="C12" s="53" t="str">
        <f ca="1"/>
        <v>A104</v>
      </c>
      <c r="D12" s="132" t="str">
        <f ca="1"/>
        <v>MUHAMMAD AZEEM</v>
      </c>
      <c r="E12" s="54" t="str">
        <f ca="1"/>
        <v>BADF</v>
      </c>
      <c r="F12" s="54" t="str">
        <f ca="1"/>
        <v>SUB JUNIOR</v>
      </c>
      <c r="G12" s="44" t="s">
        <v>514</v>
      </c>
      <c r="H12" s="62"/>
      <c r="I12" s="62"/>
      <c r="J12" s="62">
        <v>2</v>
      </c>
      <c r="K12" s="167"/>
      <c r="L12" s="178">
        <v>3</v>
      </c>
      <c r="M12" s="131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</row>
    <row r="13" spans="1:63" ht="23.75" customHeight="1" thickBot="1">
      <c r="B13" s="73">
        <v>6</v>
      </c>
      <c r="C13" s="43" t="str">
        <f ca="1"/>
        <v>A105</v>
      </c>
      <c r="D13" s="133" t="str">
        <f ca="1"/>
        <v>MUHAMMED HAFIZ S T</v>
      </c>
      <c r="E13" s="45" t="str">
        <f ca="1"/>
        <v>FANT</v>
      </c>
      <c r="F13" s="45" t="str">
        <f ca="1"/>
        <v>SUB JUNIOR</v>
      </c>
      <c r="G13" s="43" t="s">
        <v>514</v>
      </c>
      <c r="H13" s="59"/>
      <c r="I13" s="59"/>
      <c r="J13" s="59">
        <v>1</v>
      </c>
      <c r="K13" s="168"/>
      <c r="L13" s="179">
        <v>1</v>
      </c>
      <c r="M13" s="171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3" ht="23.75" customHeight="1">
      <c r="B14" s="73">
        <v>7</v>
      </c>
      <c r="C14" s="53" t="str">
        <f ca="1"/>
        <v>A106</v>
      </c>
      <c r="D14" s="132" t="str">
        <f ca="1"/>
        <v>Abdul Khader Uvais K A</v>
      </c>
      <c r="E14" s="54" t="str">
        <f ca="1"/>
        <v>BADF</v>
      </c>
      <c r="F14" s="54" t="str">
        <f ca="1"/>
        <v>SUB JUNIOR</v>
      </c>
      <c r="G14" s="44" t="s">
        <v>514</v>
      </c>
      <c r="H14" s="62"/>
      <c r="I14" s="62"/>
      <c r="J14" s="62">
        <v>1</v>
      </c>
      <c r="K14" s="167"/>
      <c r="L14" s="178">
        <v>1</v>
      </c>
      <c r="M14" s="131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</row>
    <row r="15" spans="1:63" ht="23.75" customHeight="1" thickBot="1">
      <c r="B15" s="73">
        <v>8</v>
      </c>
      <c r="C15" s="43" t="str">
        <f ca="1"/>
        <v>A107</v>
      </c>
      <c r="D15" s="133" t="str">
        <f ca="1"/>
        <v>MUHAMMED ADHIL C H</v>
      </c>
      <c r="E15" s="45" t="str">
        <f ca="1"/>
        <v>FANT</v>
      </c>
      <c r="F15" s="45" t="str">
        <f ca="1"/>
        <v>SUB JUNIOR</v>
      </c>
      <c r="G15" s="43" t="s">
        <v>514</v>
      </c>
      <c r="H15" s="59"/>
      <c r="I15" s="59"/>
      <c r="J15" s="59">
        <v>1</v>
      </c>
      <c r="K15" s="168"/>
      <c r="L15" s="179">
        <v>1</v>
      </c>
      <c r="M15" s="171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3" ht="23.75" customHeight="1">
      <c r="B16" s="73">
        <v>9</v>
      </c>
      <c r="C16" s="53" t="str">
        <f ca="1"/>
        <v>A108</v>
      </c>
      <c r="D16" s="132" t="str">
        <f ca="1"/>
        <v>Mohammed Sinan N.A</v>
      </c>
      <c r="E16" s="54" t="str">
        <f ca="1"/>
        <v>BADF</v>
      </c>
      <c r="F16" s="54" t="str">
        <f ca="1"/>
        <v>SUB JUNIOR</v>
      </c>
      <c r="G16" s="44" t="s">
        <v>514</v>
      </c>
      <c r="H16" s="62"/>
      <c r="I16" s="62"/>
      <c r="J16" s="62">
        <v>3</v>
      </c>
      <c r="K16" s="167"/>
      <c r="L16" s="178">
        <v>3</v>
      </c>
      <c r="M16" s="131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</row>
    <row r="17" spans="2:62" ht="23.75" customHeight="1" thickBot="1">
      <c r="B17" s="73">
        <v>10</v>
      </c>
      <c r="C17" s="43" t="str">
        <f ca="1"/>
        <v>A109</v>
      </c>
      <c r="D17" s="133" t="str">
        <f ca="1"/>
        <v>AHMED RAZI MR</v>
      </c>
      <c r="E17" s="45" t="str">
        <f ca="1"/>
        <v>BADF</v>
      </c>
      <c r="F17" s="45" t="str">
        <f ca="1"/>
        <v>SUB JUNIOR</v>
      </c>
      <c r="G17" s="43" t="s">
        <v>514</v>
      </c>
      <c r="H17" s="59"/>
      <c r="I17" s="59"/>
      <c r="J17" s="59">
        <v>1</v>
      </c>
      <c r="K17" s="168"/>
      <c r="L17" s="179">
        <v>1</v>
      </c>
      <c r="M17" s="171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ht="23.75" customHeight="1">
      <c r="B18" s="73">
        <v>11</v>
      </c>
      <c r="C18" s="53" t="str">
        <f ca="1"/>
        <v>A110</v>
      </c>
      <c r="D18" s="132" t="str">
        <f ca="1"/>
        <v>Muhammed Hisham K M</v>
      </c>
      <c r="E18" s="54" t="str">
        <f ca="1"/>
        <v>FANT</v>
      </c>
      <c r="F18" s="54" t="str">
        <f ca="1"/>
        <v>SUB JUNIOR</v>
      </c>
      <c r="G18" s="44" t="s">
        <v>514</v>
      </c>
      <c r="H18" s="62"/>
      <c r="I18" s="62"/>
      <c r="J18" s="62">
        <v>1</v>
      </c>
      <c r="K18" s="167"/>
      <c r="L18" s="178">
        <v>1</v>
      </c>
      <c r="M18" s="131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</row>
    <row r="19" spans="2:62" ht="23.75" customHeight="1" thickBot="1">
      <c r="B19" s="73">
        <v>12</v>
      </c>
      <c r="C19" s="43" t="str">
        <f ca="1"/>
        <v>A111</v>
      </c>
      <c r="D19" s="133" t="str">
        <f ca="1"/>
        <v>HUSSAIN MUHAVIZ B A</v>
      </c>
      <c r="E19" s="45" t="str">
        <f ca="1"/>
        <v>FANT</v>
      </c>
      <c r="F19" s="45" t="str">
        <f ca="1"/>
        <v>SUB JUNIOR</v>
      </c>
      <c r="G19" s="43" t="s">
        <v>514</v>
      </c>
      <c r="H19" s="59"/>
      <c r="I19" s="59"/>
      <c r="J19" s="59">
        <v>2</v>
      </c>
      <c r="K19" s="168"/>
      <c r="L19" s="179">
        <v>2</v>
      </c>
      <c r="M19" s="171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ht="23.75" customHeight="1">
      <c r="B20" s="73">
        <v>13</v>
      </c>
      <c r="C20" s="53" t="str">
        <f ca="1"/>
        <v>A112</v>
      </c>
      <c r="D20" s="132" t="str">
        <f ca="1"/>
        <v>HILAL ABDULLA C H</v>
      </c>
      <c r="E20" s="54" t="str">
        <f ca="1"/>
        <v>DAHF</v>
      </c>
      <c r="F20" s="54" t="str">
        <f ca="1"/>
        <v>SUB JUNIOR</v>
      </c>
      <c r="G20" s="44" t="s">
        <v>514</v>
      </c>
      <c r="H20" s="62"/>
      <c r="I20" s="62"/>
      <c r="J20" s="62">
        <v>0</v>
      </c>
      <c r="K20" s="167"/>
      <c r="L20" s="178">
        <v>1</v>
      </c>
      <c r="M20" s="131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</row>
    <row r="21" spans="2:62" ht="23.75" customHeight="1" thickBot="1">
      <c r="B21" s="73">
        <v>14</v>
      </c>
      <c r="C21" s="43" t="str">
        <f ca="1"/>
        <v>A113</v>
      </c>
      <c r="D21" s="133" t="str">
        <f ca="1"/>
        <v>MOIDEEN KAIS</v>
      </c>
      <c r="E21" s="45" t="str">
        <f ca="1"/>
        <v>DAHF</v>
      </c>
      <c r="F21" s="45" t="str">
        <f ca="1"/>
        <v>SUB JUNIOR</v>
      </c>
      <c r="G21" s="43" t="s">
        <v>514</v>
      </c>
      <c r="H21" s="59"/>
      <c r="I21" s="59"/>
      <c r="J21" s="59">
        <v>3</v>
      </c>
      <c r="K21" s="168"/>
      <c r="L21" s="179">
        <v>4</v>
      </c>
      <c r="M21" s="171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ht="23.75" customHeight="1">
      <c r="B22" s="73">
        <v>15</v>
      </c>
      <c r="C22" s="53" t="str">
        <f ca="1"/>
        <v>A114</v>
      </c>
      <c r="D22" s="132" t="str">
        <f ca="1"/>
        <v>MUHAMMED SHAHID K A</v>
      </c>
      <c r="E22" s="54" t="str">
        <f ca="1"/>
        <v>BADF</v>
      </c>
      <c r="F22" s="54" t="str">
        <f ca="1"/>
        <v>SUB JUNIOR</v>
      </c>
      <c r="G22" s="44" t="s">
        <v>514</v>
      </c>
      <c r="H22" s="62"/>
      <c r="I22" s="62"/>
      <c r="J22" s="62">
        <v>1</v>
      </c>
      <c r="K22" s="167"/>
      <c r="L22" s="178">
        <v>1</v>
      </c>
      <c r="M22" s="131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</row>
    <row r="23" spans="2:62" ht="23.75" customHeight="1" thickBot="1">
      <c r="B23" s="73">
        <v>16</v>
      </c>
      <c r="C23" s="43" t="str">
        <f ca="1"/>
        <v>A115</v>
      </c>
      <c r="D23" s="133" t="str">
        <f ca="1"/>
        <v>K MUHAMMAD JALAL</v>
      </c>
      <c r="E23" s="45" t="str">
        <f ca="1"/>
        <v>DAHF</v>
      </c>
      <c r="F23" s="45" t="str">
        <f ca="1"/>
        <v>SUB JUNIOR</v>
      </c>
      <c r="G23" s="43" t="s">
        <v>514</v>
      </c>
      <c r="H23" s="59"/>
      <c r="I23" s="59"/>
      <c r="J23" s="59">
        <v>1</v>
      </c>
      <c r="K23" s="168"/>
      <c r="L23" s="179">
        <v>1</v>
      </c>
      <c r="M23" s="171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23.75" customHeight="1">
      <c r="B24" s="73">
        <v>17</v>
      </c>
      <c r="C24" s="53" t="str">
        <f ca="1"/>
        <v>A116</v>
      </c>
      <c r="D24" s="132" t="str">
        <f ca="1"/>
        <v>MUHAMMED T K</v>
      </c>
      <c r="E24" s="54">
        <f ca="1"/>
        <v>0</v>
      </c>
      <c r="F24" s="54" t="str">
        <f ca="1"/>
        <v>SUB JUNIOR</v>
      </c>
      <c r="G24" s="44" t="s">
        <v>514</v>
      </c>
      <c r="H24" s="62"/>
      <c r="I24" s="62"/>
      <c r="J24" s="62">
        <v>0</v>
      </c>
      <c r="K24" s="167"/>
      <c r="L24" s="178">
        <v>0</v>
      </c>
      <c r="M24" s="17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</row>
    <row r="25" spans="2:62" ht="23.75" customHeight="1" thickBot="1">
      <c r="B25" s="73">
        <v>18</v>
      </c>
      <c r="C25" s="43" t="str">
        <f ca="1"/>
        <v>A117</v>
      </c>
      <c r="D25" s="133" t="str">
        <f ca="1"/>
        <v>Muhammed Waheed R K</v>
      </c>
      <c r="E25" s="45" t="str">
        <f ca="1"/>
        <v>JARF</v>
      </c>
      <c r="F25" s="45" t="str">
        <f ca="1"/>
        <v>SUB JUNIOR</v>
      </c>
      <c r="G25" s="43" t="s">
        <v>514</v>
      </c>
      <c r="H25" s="59"/>
      <c r="I25" s="59"/>
      <c r="J25" s="59">
        <v>1</v>
      </c>
      <c r="K25" s="168"/>
      <c r="L25" s="179">
        <v>1</v>
      </c>
      <c r="M25" s="171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23.75" customHeight="1">
      <c r="B26" s="73">
        <v>19</v>
      </c>
      <c r="C26" s="53" t="str">
        <f ca="1"/>
        <v>A118</v>
      </c>
      <c r="D26" s="132" t="str">
        <f ca="1"/>
        <v>ABOOBACKER SAFWAN C B</v>
      </c>
      <c r="E26" s="54">
        <f ca="1"/>
        <v>0</v>
      </c>
      <c r="F26" s="54" t="str">
        <f ca="1"/>
        <v>SUB JUNIOR</v>
      </c>
      <c r="G26" s="44" t="s">
        <v>514</v>
      </c>
      <c r="H26" s="62"/>
      <c r="I26" s="62"/>
      <c r="J26" s="62">
        <v>0</v>
      </c>
      <c r="K26" s="167"/>
      <c r="L26" s="178">
        <v>0</v>
      </c>
      <c r="M26" s="17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</row>
    <row r="27" spans="2:62" ht="23.75" customHeight="1" thickBot="1">
      <c r="B27" s="73">
        <v>20</v>
      </c>
      <c r="C27" s="43" t="str">
        <f ca="1"/>
        <v>A119</v>
      </c>
      <c r="D27" s="133" t="str">
        <f ca="1"/>
        <v>MUHAMMED HASHIR A K</v>
      </c>
      <c r="E27" s="45" t="str">
        <f ca="1"/>
        <v>JARF</v>
      </c>
      <c r="F27" s="45" t="str">
        <f ca="1"/>
        <v>SUB JUNIOR</v>
      </c>
      <c r="G27" s="43" t="s">
        <v>514</v>
      </c>
      <c r="H27" s="59"/>
      <c r="I27" s="59"/>
      <c r="J27" s="59">
        <v>1</v>
      </c>
      <c r="K27" s="168"/>
      <c r="L27" s="179">
        <v>1</v>
      </c>
      <c r="M27" s="171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ht="23.75" customHeight="1">
      <c r="B28" s="73">
        <v>21</v>
      </c>
      <c r="C28" s="53" t="str">
        <f ca="1"/>
        <v>A120</v>
      </c>
      <c r="D28" s="132" t="str">
        <f ca="1"/>
        <v>MOHAMMED NAFIH</v>
      </c>
      <c r="E28" s="54" t="str">
        <f ca="1"/>
        <v>DAHF</v>
      </c>
      <c r="F28" s="54" t="str">
        <f ca="1"/>
        <v>SUB JUNIOR</v>
      </c>
      <c r="G28" s="44" t="s">
        <v>514</v>
      </c>
      <c r="H28" s="62"/>
      <c r="I28" s="62"/>
      <c r="J28" s="62">
        <v>1</v>
      </c>
      <c r="K28" s="167"/>
      <c r="L28" s="178">
        <v>1</v>
      </c>
      <c r="M28" s="17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</row>
    <row r="29" spans="2:62" ht="23.75" customHeight="1" thickBot="1">
      <c r="B29" s="73">
        <v>22</v>
      </c>
      <c r="C29" s="43" t="str">
        <f ca="1"/>
        <v>A121</v>
      </c>
      <c r="D29" s="133" t="str">
        <f ca="1"/>
        <v>BEERAN MUEENUDHEEN MH</v>
      </c>
      <c r="E29" s="45" t="str">
        <f ca="1"/>
        <v>JARF</v>
      </c>
      <c r="F29" s="45" t="str">
        <f ca="1"/>
        <v>SUB JUNIOR</v>
      </c>
      <c r="G29" s="43" t="s">
        <v>514</v>
      </c>
      <c r="H29" s="59"/>
      <c r="I29" s="59"/>
      <c r="J29" s="59">
        <v>2</v>
      </c>
      <c r="K29" s="168"/>
      <c r="L29" s="179">
        <v>2</v>
      </c>
      <c r="M29" s="171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ht="23.75" customHeight="1">
      <c r="B30" s="73">
        <v>23</v>
      </c>
      <c r="C30" s="53" t="str">
        <f ca="1"/>
        <v>A122</v>
      </c>
      <c r="D30" s="132" t="str">
        <f ca="1"/>
        <v>MOHAMMAD K A</v>
      </c>
      <c r="E30" s="54" t="str">
        <f ca="1"/>
        <v>FANT</v>
      </c>
      <c r="F30" s="54" t="str">
        <f ca="1"/>
        <v>SUB JUNIOR</v>
      </c>
      <c r="G30" s="44" t="s">
        <v>514</v>
      </c>
      <c r="H30" s="62"/>
      <c r="I30" s="62"/>
      <c r="J30" s="62">
        <v>2</v>
      </c>
      <c r="K30" s="167"/>
      <c r="L30" s="178">
        <v>2</v>
      </c>
      <c r="M30" s="17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</row>
    <row r="31" spans="2:62" ht="23.75" customHeight="1" thickBot="1">
      <c r="B31" s="73">
        <v>24</v>
      </c>
      <c r="C31" s="43" t="str">
        <f ca="1"/>
        <v>A123</v>
      </c>
      <c r="D31" s="133" t="str">
        <f ca="1"/>
        <v>IBRAHIM KALEEL</v>
      </c>
      <c r="E31" s="45" t="str">
        <f ca="1"/>
        <v>JARF</v>
      </c>
      <c r="F31" s="45" t="str">
        <f ca="1"/>
        <v>SUB JUNIOR</v>
      </c>
      <c r="G31" s="43" t="s">
        <v>514</v>
      </c>
      <c r="H31" s="59"/>
      <c r="I31" s="59"/>
      <c r="J31" s="59">
        <v>2</v>
      </c>
      <c r="K31" s="168"/>
      <c r="L31" s="179">
        <v>4</v>
      </c>
      <c r="M31" s="171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ht="23.75" customHeight="1">
      <c r="B32" s="73">
        <v>25</v>
      </c>
      <c r="C32" s="53" t="str">
        <f ca="1"/>
        <v>A124</v>
      </c>
      <c r="D32" s="132" t="str">
        <f ca="1"/>
        <v>MOHAMMED JASEEM</v>
      </c>
      <c r="E32" s="54" t="str">
        <f ca="1"/>
        <v>BADF</v>
      </c>
      <c r="F32" s="54" t="str">
        <f ca="1"/>
        <v>SUB JUNIOR</v>
      </c>
      <c r="G32" s="44" t="s">
        <v>514</v>
      </c>
      <c r="H32" s="62"/>
      <c r="I32" s="62"/>
      <c r="J32" s="62">
        <v>0</v>
      </c>
      <c r="K32" s="167"/>
      <c r="L32" s="178">
        <v>0</v>
      </c>
      <c r="M32" s="17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</row>
    <row r="33" spans="2:62" ht="23.75" customHeight="1" thickBot="1">
      <c r="B33" s="73">
        <v>26</v>
      </c>
      <c r="C33" s="43" t="str">
        <f ca="1"/>
        <v>A125</v>
      </c>
      <c r="D33" s="133" t="str">
        <f ca="1"/>
        <v>MUHAMMED RAZI A T</v>
      </c>
      <c r="E33" s="45" t="str">
        <f ca="1"/>
        <v>DAHF</v>
      </c>
      <c r="F33" s="45" t="str">
        <f ca="1"/>
        <v>SUB JUNIOR</v>
      </c>
      <c r="G33" s="43" t="s">
        <v>514</v>
      </c>
      <c r="H33" s="59"/>
      <c r="I33" s="59"/>
      <c r="J33" s="59">
        <v>1</v>
      </c>
      <c r="K33" s="168"/>
      <c r="L33" s="179">
        <v>1</v>
      </c>
      <c r="M33" s="171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ht="23.75" customHeight="1">
      <c r="B34" s="73">
        <v>27</v>
      </c>
      <c r="C34" s="53" t="str">
        <f ca="1"/>
        <v>A126</v>
      </c>
      <c r="D34" s="132" t="str">
        <f ca="1"/>
        <v>MUHAMMED ZAID</v>
      </c>
      <c r="E34" s="54" t="str">
        <f ca="1"/>
        <v>JARF</v>
      </c>
      <c r="F34" s="54" t="str">
        <f ca="1"/>
        <v>SUB JUNIOR</v>
      </c>
      <c r="G34" s="44" t="s">
        <v>514</v>
      </c>
      <c r="H34" s="62"/>
      <c r="I34" s="62"/>
      <c r="J34" s="62">
        <v>1</v>
      </c>
      <c r="K34" s="167"/>
      <c r="L34" s="178">
        <v>2</v>
      </c>
      <c r="M34" s="17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</row>
    <row r="35" spans="2:62" ht="23.75" customHeight="1" thickBot="1">
      <c r="B35" s="73">
        <v>28</v>
      </c>
      <c r="C35" s="43" t="str">
        <f ca="1"/>
        <v>A127</v>
      </c>
      <c r="D35" s="133" t="str">
        <f ca="1"/>
        <v>MUHAMMED HAFEEZ P</v>
      </c>
      <c r="E35" s="45" t="str">
        <f ca="1"/>
        <v>BADF</v>
      </c>
      <c r="F35" s="45" t="str">
        <f ca="1"/>
        <v>SUB JUNIOR</v>
      </c>
      <c r="G35" s="43" t="s">
        <v>514</v>
      </c>
      <c r="H35" s="59"/>
      <c r="I35" s="59"/>
      <c r="J35" s="59">
        <v>1</v>
      </c>
      <c r="K35" s="168"/>
      <c r="L35" s="179">
        <v>1</v>
      </c>
      <c r="M35" s="171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ht="23.75" customHeight="1">
      <c r="B36" s="73">
        <v>29</v>
      </c>
      <c r="C36" s="53" t="str">
        <f ca="1"/>
        <v>A128</v>
      </c>
      <c r="D36" s="132" t="str">
        <f ca="1"/>
        <v>MOHAMMED HAFEEZ B</v>
      </c>
      <c r="E36" s="54" t="str">
        <f ca="1"/>
        <v>DAHF</v>
      </c>
      <c r="F36" s="54" t="str">
        <f ca="1"/>
        <v>SUB JUNIOR</v>
      </c>
      <c r="G36" s="44" t="s">
        <v>514</v>
      </c>
      <c r="H36" s="62"/>
      <c r="I36" s="62"/>
      <c r="J36" s="62">
        <v>2</v>
      </c>
      <c r="K36" s="167"/>
      <c r="L36" s="178">
        <v>2</v>
      </c>
      <c r="M36" s="17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</row>
    <row r="37" spans="2:62" ht="23.75" customHeight="1" thickBot="1">
      <c r="B37" s="73">
        <v>30</v>
      </c>
      <c r="C37" s="43" t="str">
        <f ca="1"/>
        <v>A129</v>
      </c>
      <c r="D37" s="133" t="str">
        <f ca="1"/>
        <v>MUHAMMED BIN JAFAR</v>
      </c>
      <c r="E37" s="45" t="str">
        <f ca="1"/>
        <v>FANT</v>
      </c>
      <c r="F37" s="45" t="str">
        <f ca="1"/>
        <v>SUB JUNIOR</v>
      </c>
      <c r="G37" s="43" t="s">
        <v>514</v>
      </c>
      <c r="H37" s="59"/>
      <c r="I37" s="59"/>
      <c r="J37" s="59">
        <v>2</v>
      </c>
      <c r="K37" s="168"/>
      <c r="L37" s="179">
        <v>2</v>
      </c>
      <c r="M37" s="171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ht="23.75" customHeight="1">
      <c r="B38" s="73">
        <v>31</v>
      </c>
      <c r="C38" s="53" t="str">
        <f ca="1"/>
        <v>A130</v>
      </c>
      <c r="D38" s="132" t="str">
        <f ca="1"/>
        <v>MOHAMMAD AJWAD</v>
      </c>
      <c r="E38" s="54" t="str">
        <f ca="1"/>
        <v>JARF</v>
      </c>
      <c r="F38" s="54" t="str">
        <f ca="1"/>
        <v>SUB JUNIOR</v>
      </c>
      <c r="G38" s="44" t="s">
        <v>514</v>
      </c>
      <c r="H38" s="62"/>
      <c r="I38" s="62"/>
      <c r="J38" s="62">
        <v>0</v>
      </c>
      <c r="K38" s="167"/>
      <c r="L38" s="178">
        <v>0</v>
      </c>
      <c r="M38" s="17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</row>
    <row r="39" spans="2:62" ht="23.75" customHeight="1" thickBot="1">
      <c r="B39" s="73">
        <v>32</v>
      </c>
      <c r="C39" s="43" t="str">
        <f ca="1"/>
        <v>A131</v>
      </c>
      <c r="D39" s="133" t="str">
        <f ca="1"/>
        <v>FAZIL ABDULLA</v>
      </c>
      <c r="E39" s="45" t="str">
        <f ca="1"/>
        <v>DAHF</v>
      </c>
      <c r="F39" s="45" t="str">
        <f ca="1"/>
        <v>SUB JUNIOR</v>
      </c>
      <c r="G39" s="43" t="s">
        <v>514</v>
      </c>
      <c r="H39" s="59"/>
      <c r="I39" s="59"/>
      <c r="J39" s="59">
        <v>3</v>
      </c>
      <c r="K39" s="168"/>
      <c r="L39" s="179">
        <v>3</v>
      </c>
      <c r="M39" s="171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ht="23.75" customHeight="1">
      <c r="B40" s="73">
        <v>33</v>
      </c>
      <c r="C40" s="53" t="str">
        <f ca="1"/>
        <v>A132</v>
      </c>
      <c r="D40" s="132" t="str">
        <f ca="1"/>
        <v>MUHAMMED SHIRAZ ISHAQUE</v>
      </c>
      <c r="E40" s="54" t="str">
        <f ca="1"/>
        <v>FANT</v>
      </c>
      <c r="F40" s="54" t="str">
        <f ca="1"/>
        <v>SUB JUNIOR</v>
      </c>
      <c r="G40" s="44" t="s">
        <v>514</v>
      </c>
      <c r="H40" s="62"/>
      <c r="I40" s="62"/>
      <c r="J40" s="62">
        <v>0</v>
      </c>
      <c r="K40" s="167"/>
      <c r="L40" s="178">
        <v>1</v>
      </c>
      <c r="M40" s="17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</row>
    <row r="41" spans="2:62" ht="23.75" customHeight="1" thickBot="1">
      <c r="B41" s="73">
        <v>34</v>
      </c>
      <c r="C41" s="43" t="str">
        <f ca="1"/>
        <v>A133</v>
      </c>
      <c r="D41" s="133" t="str">
        <f ca="1"/>
        <v>JAUHAR ASHFAQUE MUHSIN</v>
      </c>
      <c r="E41" s="45" t="str">
        <f ca="1"/>
        <v>JARF</v>
      </c>
      <c r="F41" s="45" t="str">
        <f ca="1"/>
        <v>SUB JUNIOR</v>
      </c>
      <c r="G41" s="43" t="s">
        <v>514</v>
      </c>
      <c r="H41" s="59"/>
      <c r="I41" s="59"/>
      <c r="J41" s="59">
        <v>0</v>
      </c>
      <c r="K41" s="168"/>
      <c r="L41" s="179">
        <v>0</v>
      </c>
      <c r="M41" s="171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</row>
    <row r="42" spans="2:62" ht="23.75" customHeight="1">
      <c r="B42" s="73">
        <v>35</v>
      </c>
      <c r="C42" s="53" t="str">
        <f ca="1"/>
        <v>A134</v>
      </c>
      <c r="D42" s="132" t="str">
        <f ca="1"/>
        <v>YASEEN MUHAMMED</v>
      </c>
      <c r="E42" s="54" t="str">
        <f ca="1"/>
        <v>DAHF</v>
      </c>
      <c r="F42" s="54" t="str">
        <f ca="1"/>
        <v>SUB JUNIOR</v>
      </c>
      <c r="G42" s="44" t="s">
        <v>514</v>
      </c>
      <c r="H42" s="62"/>
      <c r="I42" s="62"/>
      <c r="J42" s="62">
        <v>3</v>
      </c>
      <c r="K42" s="167"/>
      <c r="L42" s="178">
        <v>3</v>
      </c>
      <c r="M42" s="17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</row>
    <row r="43" spans="2:62" ht="23.75" customHeight="1" thickBot="1">
      <c r="B43" s="73">
        <v>36</v>
      </c>
      <c r="C43" s="43" t="str">
        <f ca="1"/>
        <v>A135</v>
      </c>
      <c r="D43" s="133" t="str">
        <f ca="1"/>
        <v>MOHAMMED RAFAN A</v>
      </c>
      <c r="E43" s="45" t="str">
        <f ca="1"/>
        <v>BADF</v>
      </c>
      <c r="F43" s="45" t="str">
        <f ca="1"/>
        <v>SUB JUNIOR</v>
      </c>
      <c r="G43" s="43" t="s">
        <v>514</v>
      </c>
      <c r="H43" s="59"/>
      <c r="I43" s="59"/>
      <c r="J43" s="59">
        <v>1</v>
      </c>
      <c r="K43" s="168"/>
      <c r="L43" s="179">
        <v>1</v>
      </c>
      <c r="M43" s="171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</row>
    <row r="44" spans="2:62" ht="23.75" customHeight="1">
      <c r="B44" s="73">
        <v>37</v>
      </c>
      <c r="C44" s="53" t="str">
        <f ca="1"/>
        <v>A136</v>
      </c>
      <c r="D44" s="132" t="str">
        <f ca="1"/>
        <v>MUHAMMED UVAIS.P. S</v>
      </c>
      <c r="E44" s="54" t="str">
        <f ca="1"/>
        <v>BADF</v>
      </c>
      <c r="F44" s="54" t="str">
        <f ca="1"/>
        <v>SUB JUNIOR</v>
      </c>
      <c r="G44" s="44" t="s">
        <v>514</v>
      </c>
      <c r="H44" s="62"/>
      <c r="I44" s="62"/>
      <c r="J44" s="62">
        <v>0</v>
      </c>
      <c r="K44" s="167"/>
      <c r="L44" s="178">
        <v>1</v>
      </c>
      <c r="M44" s="17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</row>
    <row r="45" spans="2:62" ht="23.75" customHeight="1" thickBot="1">
      <c r="B45" s="73">
        <v>38</v>
      </c>
      <c r="C45" s="43" t="str">
        <f ca="1"/>
        <v>A137</v>
      </c>
      <c r="D45" s="133" t="str">
        <f ca="1"/>
        <v>MOHAMMED SHUAIB K M</v>
      </c>
      <c r="E45" s="45" t="str">
        <f ca="1"/>
        <v>DAHF</v>
      </c>
      <c r="F45" s="45" t="str">
        <f ca="1"/>
        <v>SUB JUNIOR</v>
      </c>
      <c r="G45" s="43" t="s">
        <v>514</v>
      </c>
      <c r="H45" s="59"/>
      <c r="I45" s="59"/>
      <c r="J45" s="59">
        <v>2</v>
      </c>
      <c r="K45" s="168"/>
      <c r="L45" s="179">
        <v>3</v>
      </c>
      <c r="M45" s="171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</row>
    <row r="46" spans="2:62" ht="23.75" customHeight="1">
      <c r="B46" s="73">
        <v>39</v>
      </c>
      <c r="C46" s="53" t="str">
        <f ca="1"/>
        <v>A138</v>
      </c>
      <c r="D46" s="132" t="str">
        <f ca="1"/>
        <v>ziyad. K. M. C</v>
      </c>
      <c r="E46" s="54">
        <f ca="1"/>
        <v>0</v>
      </c>
      <c r="F46" s="54" t="str">
        <f ca="1"/>
        <v>SUB JUNIOR</v>
      </c>
      <c r="G46" s="44" t="s">
        <v>514</v>
      </c>
      <c r="H46" s="62"/>
      <c r="I46" s="62"/>
      <c r="J46" s="62">
        <v>0</v>
      </c>
      <c r="K46" s="167"/>
      <c r="L46" s="178">
        <v>0</v>
      </c>
      <c r="M46" s="17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</row>
    <row r="47" spans="2:62" ht="23.75" customHeight="1" thickBot="1">
      <c r="B47" s="73">
        <v>40</v>
      </c>
      <c r="C47" s="43" t="str">
        <f ca="1"/>
        <v>A139</v>
      </c>
      <c r="D47" s="133" t="str">
        <f ca="1"/>
        <v>MUHAMMED MOIDEEN KUNHI</v>
      </c>
      <c r="E47" s="45" t="str">
        <f ca="1"/>
        <v>FANT</v>
      </c>
      <c r="F47" s="45" t="str">
        <f ca="1"/>
        <v>SUB JUNIOR</v>
      </c>
      <c r="G47" s="43" t="s">
        <v>514</v>
      </c>
      <c r="H47" s="59"/>
      <c r="I47" s="59"/>
      <c r="J47" s="59">
        <v>1</v>
      </c>
      <c r="K47" s="168"/>
      <c r="L47" s="179">
        <v>2</v>
      </c>
      <c r="M47" s="171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</row>
    <row r="48" spans="2:62" ht="23.75" customHeight="1">
      <c r="B48" s="73">
        <v>41</v>
      </c>
      <c r="C48" s="53" t="str">
        <f ca="1"/>
        <v>A140</v>
      </c>
      <c r="D48" s="132" t="str">
        <f ca="1"/>
        <v>MUHAMMED AFLAH.MK</v>
      </c>
      <c r="E48" s="54" t="str">
        <f ca="1"/>
        <v>FANT</v>
      </c>
      <c r="F48" s="54" t="str">
        <f ca="1"/>
        <v>SUB JUNIOR</v>
      </c>
      <c r="G48" s="44" t="s">
        <v>514</v>
      </c>
      <c r="H48" s="62"/>
      <c r="I48" s="62"/>
      <c r="J48" s="62">
        <v>2</v>
      </c>
      <c r="K48" s="167"/>
      <c r="L48" s="178">
        <v>3</v>
      </c>
      <c r="M48" s="17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</row>
    <row r="49" spans="2:62" ht="23.75" customHeight="1" thickBot="1">
      <c r="B49" s="73">
        <v>42</v>
      </c>
      <c r="C49" s="43" t="str">
        <f ca="1"/>
        <v>A141</v>
      </c>
      <c r="D49" s="133" t="str">
        <f ca="1"/>
        <v>MUHAMMED SHUHAIR</v>
      </c>
      <c r="E49" s="45" t="str">
        <f ca="1"/>
        <v>JARF</v>
      </c>
      <c r="F49" s="45" t="str">
        <f ca="1"/>
        <v>SUB JUNIOR</v>
      </c>
      <c r="G49" s="43" t="s">
        <v>514</v>
      </c>
      <c r="H49" s="59"/>
      <c r="I49" s="59"/>
      <c r="J49" s="59">
        <v>3</v>
      </c>
      <c r="K49" s="168"/>
      <c r="L49" s="179">
        <v>4</v>
      </c>
      <c r="M49" s="171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</row>
    <row r="50" spans="2:62" ht="23.75" customHeight="1">
      <c r="B50" s="73">
        <v>43</v>
      </c>
      <c r="C50" s="53" t="str">
        <f ca="1"/>
        <v>A142</v>
      </c>
      <c r="D50" s="132" t="str">
        <f ca="1"/>
        <v>Muhammed Anshad A</v>
      </c>
      <c r="E50" s="54" t="str">
        <f ca="1"/>
        <v>BADF</v>
      </c>
      <c r="F50" s="54" t="str">
        <f ca="1"/>
        <v>SUB JUNIOR</v>
      </c>
      <c r="G50" s="44" t="s">
        <v>514</v>
      </c>
      <c r="H50" s="62"/>
      <c r="I50" s="62"/>
      <c r="J50" s="62">
        <v>3</v>
      </c>
      <c r="K50" s="167"/>
      <c r="L50" s="178">
        <v>4</v>
      </c>
      <c r="M50" s="17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</row>
    <row r="51" spans="2:62" ht="23.75" customHeight="1" thickBot="1">
      <c r="B51" s="73">
        <v>44</v>
      </c>
      <c r="C51" s="43" t="str">
        <f ca="1"/>
        <v>A143</v>
      </c>
      <c r="D51" s="133" t="str">
        <f ca="1"/>
        <v>ABDUL AFEEZ C.F</v>
      </c>
      <c r="E51" s="45" t="str">
        <f ca="1"/>
        <v>FANT</v>
      </c>
      <c r="F51" s="45" t="str">
        <f ca="1"/>
        <v>SUB JUNIOR</v>
      </c>
      <c r="G51" s="43" t="s">
        <v>514</v>
      </c>
      <c r="H51" s="59"/>
      <c r="I51" s="59"/>
      <c r="J51" s="59">
        <v>2</v>
      </c>
      <c r="K51" s="168"/>
      <c r="L51" s="179">
        <v>2</v>
      </c>
      <c r="M51" s="171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</row>
    <row r="52" spans="2:62" ht="23.75" customHeight="1">
      <c r="B52" s="73">
        <v>45</v>
      </c>
      <c r="C52" s="53" t="str">
        <f ca="1"/>
        <v>A144</v>
      </c>
      <c r="D52" s="132" t="str">
        <f ca="1"/>
        <v>ABDULLA</v>
      </c>
      <c r="E52" s="54" t="str">
        <f ca="1"/>
        <v>JARF</v>
      </c>
      <c r="F52" s="54" t="str">
        <f ca="1"/>
        <v>SUB JUNIOR</v>
      </c>
      <c r="G52" s="44" t="s">
        <v>514</v>
      </c>
      <c r="H52" s="62"/>
      <c r="I52" s="62"/>
      <c r="J52" s="62">
        <v>4</v>
      </c>
      <c r="K52" s="167"/>
      <c r="L52" s="178">
        <v>5</v>
      </c>
      <c r="M52" s="17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</row>
    <row r="53" spans="2:62" ht="23.75" customHeight="1" thickBot="1">
      <c r="B53" s="73">
        <v>46</v>
      </c>
      <c r="C53" s="43" t="str">
        <f ca="1"/>
        <v>A145</v>
      </c>
      <c r="D53" s="133" t="str">
        <f ca="1"/>
        <v>ABDULLAH A P</v>
      </c>
      <c r="E53" s="45" t="str">
        <f ca="1"/>
        <v>BADF</v>
      </c>
      <c r="F53" s="45" t="str">
        <f ca="1"/>
        <v>SUB JUNIOR</v>
      </c>
      <c r="G53" s="43" t="s">
        <v>514</v>
      </c>
      <c r="H53" s="59"/>
      <c r="I53" s="59"/>
      <c r="J53" s="59">
        <v>4</v>
      </c>
      <c r="K53" s="168"/>
      <c r="L53" s="179">
        <v>5</v>
      </c>
      <c r="M53" s="171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</row>
    <row r="54" spans="2:62" ht="23.75" customHeight="1">
      <c r="B54" s="73">
        <v>47</v>
      </c>
      <c r="C54" s="53" t="str">
        <f ca="1"/>
        <v>A146</v>
      </c>
      <c r="D54" s="132" t="str">
        <f ca="1"/>
        <v>AHAMED ADIL. A</v>
      </c>
      <c r="E54" s="54" t="str">
        <f ca="1"/>
        <v>BADF</v>
      </c>
      <c r="F54" s="54" t="str">
        <f ca="1"/>
        <v>SUB JUNIOR</v>
      </c>
      <c r="G54" s="44" t="s">
        <v>514</v>
      </c>
      <c r="H54" s="62"/>
      <c r="I54" s="62"/>
      <c r="J54" s="62">
        <v>4</v>
      </c>
      <c r="K54" s="167"/>
      <c r="L54" s="178">
        <v>5</v>
      </c>
      <c r="M54" s="17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</row>
    <row r="55" spans="2:62" ht="23.75" customHeight="1" thickBot="1">
      <c r="B55" s="73">
        <v>48</v>
      </c>
      <c r="C55" s="43" t="str">
        <f ca="1"/>
        <v>A147</v>
      </c>
      <c r="D55" s="133" t="str">
        <f ca="1"/>
        <v>AHMED WALEED K A</v>
      </c>
      <c r="E55" s="45" t="str">
        <f ca="1"/>
        <v>DAHF</v>
      </c>
      <c r="F55" s="45" t="str">
        <f ca="1"/>
        <v>SUB JUNIOR</v>
      </c>
      <c r="G55" s="43" t="s">
        <v>514</v>
      </c>
      <c r="H55" s="59"/>
      <c r="I55" s="59"/>
      <c r="J55" s="59">
        <v>3</v>
      </c>
      <c r="K55" s="168"/>
      <c r="L55" s="179">
        <v>4</v>
      </c>
      <c r="M55" s="171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</row>
    <row r="56" spans="2:62" ht="23.75" customHeight="1">
      <c r="B56" s="73">
        <v>49</v>
      </c>
      <c r="C56" s="53" t="str">
        <f ca="1"/>
        <v>A148</v>
      </c>
      <c r="D56" s="132" t="str">
        <f ca="1"/>
        <v>AYAAN ABOOBAKAR</v>
      </c>
      <c r="E56" s="54" t="str">
        <f ca="1"/>
        <v>BADF</v>
      </c>
      <c r="F56" s="54" t="str">
        <f ca="1"/>
        <v>SUB JUNIOR</v>
      </c>
      <c r="G56" s="44" t="s">
        <v>514</v>
      </c>
      <c r="H56" s="62"/>
      <c r="I56" s="62"/>
      <c r="J56" s="62">
        <v>1</v>
      </c>
      <c r="K56" s="167"/>
      <c r="L56" s="178">
        <v>1</v>
      </c>
      <c r="M56" s="17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</row>
    <row r="57" spans="2:62" ht="23.75" customHeight="1" thickBot="1">
      <c r="B57" s="73">
        <v>50</v>
      </c>
      <c r="C57" s="43" t="str">
        <f ca="1"/>
        <v>A149</v>
      </c>
      <c r="D57" s="133" t="str">
        <f ca="1"/>
        <v>FADIL AMEEN ABDULLA</v>
      </c>
      <c r="E57" s="45" t="str">
        <f ca="1"/>
        <v>JARF</v>
      </c>
      <c r="F57" s="45" t="str">
        <f ca="1"/>
        <v>SUB JUNIOR</v>
      </c>
      <c r="G57" s="43" t="s">
        <v>514</v>
      </c>
      <c r="H57" s="59"/>
      <c r="I57" s="59"/>
      <c r="J57" s="59">
        <v>1</v>
      </c>
      <c r="K57" s="168"/>
      <c r="L57" s="179">
        <v>1</v>
      </c>
      <c r="M57" s="171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</row>
    <row r="58" spans="2:62" ht="23.75" customHeight="1">
      <c r="B58" s="73">
        <v>51</v>
      </c>
      <c r="C58" s="53" t="str">
        <f ca="1"/>
        <v>A150</v>
      </c>
      <c r="D58" s="132" t="str">
        <f ca="1"/>
        <v>MOHAMED JAWHAR J A</v>
      </c>
      <c r="E58" s="54" t="str">
        <f ca="1"/>
        <v>FANT</v>
      </c>
      <c r="F58" s="54" t="str">
        <f ca="1"/>
        <v>SUB JUNIOR</v>
      </c>
      <c r="G58" s="44" t="s">
        <v>514</v>
      </c>
      <c r="H58" s="62"/>
      <c r="I58" s="62"/>
      <c r="J58" s="62">
        <v>1</v>
      </c>
      <c r="K58" s="167"/>
      <c r="L58" s="178">
        <v>1</v>
      </c>
      <c r="M58" s="17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</row>
    <row r="59" spans="2:62" ht="23.75" customHeight="1" thickBot="1">
      <c r="B59" s="73">
        <v>52</v>
      </c>
      <c r="C59" s="43" t="str">
        <f ca="1"/>
        <v>A151</v>
      </c>
      <c r="D59" s="133" t="str">
        <f ca="1"/>
        <v>Mohammad Yaseen</v>
      </c>
      <c r="E59" s="45" t="str">
        <f ca="1"/>
        <v>FANT</v>
      </c>
      <c r="F59" s="45" t="str">
        <f ca="1"/>
        <v>SUB JUNIOR</v>
      </c>
      <c r="G59" s="43" t="s">
        <v>514</v>
      </c>
      <c r="H59" s="59"/>
      <c r="I59" s="59"/>
      <c r="J59" s="59">
        <v>4</v>
      </c>
      <c r="K59" s="168"/>
      <c r="L59" s="179">
        <v>5</v>
      </c>
      <c r="M59" s="171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</row>
    <row r="60" spans="2:62" ht="23.75" customHeight="1">
      <c r="B60" s="73">
        <v>53</v>
      </c>
      <c r="C60" s="53" t="str">
        <f ca="1"/>
        <v>A152</v>
      </c>
      <c r="D60" s="132" t="str">
        <f ca="1"/>
        <v>MOHAMMED QUBAIB A H</v>
      </c>
      <c r="E60" s="54" t="str">
        <f ca="1"/>
        <v>BADF</v>
      </c>
      <c r="F60" s="54" t="str">
        <f ca="1"/>
        <v>SUB JUNIOR</v>
      </c>
      <c r="G60" s="44" t="s">
        <v>514</v>
      </c>
      <c r="H60" s="62"/>
      <c r="I60" s="62"/>
      <c r="J60" s="62">
        <v>0</v>
      </c>
      <c r="K60" s="167"/>
      <c r="L60" s="178">
        <v>0</v>
      </c>
      <c r="M60" s="17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</row>
    <row r="61" spans="2:62" ht="23.75" customHeight="1" thickBot="1">
      <c r="B61" s="73">
        <v>54</v>
      </c>
      <c r="C61" s="43" t="str">
        <f ca="1"/>
        <v>A153</v>
      </c>
      <c r="D61" s="133" t="str">
        <f ca="1"/>
        <v>MOHAMMED SAWA T A</v>
      </c>
      <c r="E61" s="45" t="str">
        <f ca="1"/>
        <v>FANT</v>
      </c>
      <c r="F61" s="45" t="str">
        <f ca="1"/>
        <v>SUB JUNIOR</v>
      </c>
      <c r="G61" s="43" t="s">
        <v>514</v>
      </c>
      <c r="H61" s="59"/>
      <c r="I61" s="59"/>
      <c r="J61" s="59">
        <v>1</v>
      </c>
      <c r="K61" s="168"/>
      <c r="L61" s="179">
        <v>2</v>
      </c>
      <c r="M61" s="171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</row>
    <row r="62" spans="2:62" ht="23.75" customHeight="1">
      <c r="B62" s="73">
        <v>55</v>
      </c>
      <c r="C62" s="53" t="str">
        <f ca="1"/>
        <v>A154</v>
      </c>
      <c r="D62" s="132" t="str">
        <f ca="1"/>
        <v>MOHAMMED WASIM SHAHAD SM</v>
      </c>
      <c r="E62" s="54" t="str">
        <f ca="1"/>
        <v>JARF</v>
      </c>
      <c r="F62" s="54" t="str">
        <f ca="1"/>
        <v>SUB JUNIOR</v>
      </c>
      <c r="G62" s="44" t="s">
        <v>514</v>
      </c>
      <c r="H62" s="62"/>
      <c r="I62" s="62"/>
      <c r="J62" s="62">
        <v>1</v>
      </c>
      <c r="K62" s="167"/>
      <c r="L62" s="178">
        <v>1</v>
      </c>
      <c r="M62" s="17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</row>
    <row r="63" spans="2:62" ht="23.75" customHeight="1" thickBot="1">
      <c r="B63" s="73">
        <v>56</v>
      </c>
      <c r="C63" s="43" t="str">
        <f ca="1"/>
        <v>A155</v>
      </c>
      <c r="D63" s="133" t="str">
        <f ca="1"/>
        <v>Muhammad M</v>
      </c>
      <c r="E63" s="45" t="str">
        <f ca="1"/>
        <v>JARF</v>
      </c>
      <c r="F63" s="45" t="str">
        <f ca="1"/>
        <v>SUB JUNIOR</v>
      </c>
      <c r="G63" s="43" t="s">
        <v>514</v>
      </c>
      <c r="H63" s="59"/>
      <c r="I63" s="59"/>
      <c r="J63" s="59">
        <v>2</v>
      </c>
      <c r="K63" s="168"/>
      <c r="L63" s="179">
        <v>3</v>
      </c>
      <c r="M63" s="171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</row>
    <row r="64" spans="2:62" ht="23.75" customHeight="1">
      <c r="B64" s="73">
        <v>57</v>
      </c>
      <c r="C64" s="53" t="str">
        <f ca="1"/>
        <v>A156</v>
      </c>
      <c r="D64" s="132" t="str">
        <f ca="1"/>
        <v>MUHAMMAD SHAHSAD HASAN</v>
      </c>
      <c r="E64" s="54" t="str">
        <f ca="1"/>
        <v>JARF</v>
      </c>
      <c r="F64" s="54" t="str">
        <f ca="1"/>
        <v>SUB JUNIOR</v>
      </c>
      <c r="G64" s="44" t="s">
        <v>514</v>
      </c>
      <c r="H64" s="62"/>
      <c r="I64" s="62"/>
      <c r="J64" s="62">
        <v>0</v>
      </c>
      <c r="K64" s="167"/>
      <c r="L64" s="178">
        <v>0</v>
      </c>
      <c r="M64" s="17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</row>
    <row r="65" spans="2:62" ht="23.75" customHeight="1" thickBot="1">
      <c r="B65" s="73">
        <v>58</v>
      </c>
      <c r="C65" s="43" t="str">
        <f ca="1"/>
        <v>A157</v>
      </c>
      <c r="D65" s="133" t="str">
        <f ca="1"/>
        <v>MUHAMMED ADNAN K.A</v>
      </c>
      <c r="E65" s="45" t="str">
        <f ca="1"/>
        <v>FANT</v>
      </c>
      <c r="F65" s="45" t="str">
        <f ca="1"/>
        <v>SUB JUNIOR</v>
      </c>
      <c r="G65" s="43" t="s">
        <v>514</v>
      </c>
      <c r="H65" s="59"/>
      <c r="I65" s="59"/>
      <c r="J65" s="59">
        <v>2</v>
      </c>
      <c r="K65" s="168"/>
      <c r="L65" s="179">
        <v>2</v>
      </c>
      <c r="M65" s="171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</row>
    <row r="66" spans="2:62" ht="23.75" customHeight="1">
      <c r="B66" s="73">
        <v>59</v>
      </c>
      <c r="C66" s="53" t="str">
        <f ca="1"/>
        <v>A158</v>
      </c>
      <c r="D66" s="132" t="str">
        <f ca="1"/>
        <v>Muhammed Anas</v>
      </c>
      <c r="E66" s="54" t="str">
        <f ca="1"/>
        <v>DAHF</v>
      </c>
      <c r="F66" s="54" t="str">
        <f ca="1"/>
        <v>SUB JUNIOR</v>
      </c>
      <c r="G66" s="44" t="s">
        <v>514</v>
      </c>
      <c r="H66" s="62"/>
      <c r="I66" s="62"/>
      <c r="J66" s="62">
        <v>2</v>
      </c>
      <c r="K66" s="167"/>
      <c r="L66" s="178">
        <v>2</v>
      </c>
      <c r="M66" s="17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</row>
    <row r="67" spans="2:62" ht="23.75" customHeight="1" thickBot="1">
      <c r="B67" s="73">
        <v>60</v>
      </c>
      <c r="C67" s="43" t="str">
        <f ca="1"/>
        <v>A159</v>
      </c>
      <c r="D67" s="133" t="str">
        <f ca="1"/>
        <v>MUHAMMED ASHIR M</v>
      </c>
      <c r="E67" s="45" t="str">
        <f ca="1"/>
        <v>JARF</v>
      </c>
      <c r="F67" s="45" t="str">
        <f ca="1"/>
        <v>SUB JUNIOR</v>
      </c>
      <c r="G67" s="43" t="s">
        <v>514</v>
      </c>
      <c r="H67" s="59"/>
      <c r="I67" s="59"/>
      <c r="J67" s="59">
        <v>1</v>
      </c>
      <c r="K67" s="168"/>
      <c r="L67" s="179">
        <v>1</v>
      </c>
      <c r="M67" s="171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</row>
    <row r="68" spans="2:62" ht="23.75" customHeight="1">
      <c r="B68" s="73">
        <v>61</v>
      </c>
      <c r="C68" s="53" t="str">
        <f ca="1"/>
        <v>A160</v>
      </c>
      <c r="D68" s="132" t="str">
        <f ca="1"/>
        <v>MUHAMMED AYAAN</v>
      </c>
      <c r="E68" s="54" t="str">
        <f ca="1"/>
        <v>JARF</v>
      </c>
      <c r="F68" s="54" t="str">
        <f ca="1"/>
        <v>SUB JUNIOR</v>
      </c>
      <c r="G68" s="44" t="s">
        <v>514</v>
      </c>
      <c r="H68" s="62"/>
      <c r="I68" s="62"/>
      <c r="J68" s="62">
        <v>1</v>
      </c>
      <c r="K68" s="167"/>
      <c r="L68" s="178">
        <v>1</v>
      </c>
      <c r="M68" s="17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</row>
    <row r="69" spans="2:62" ht="23.75" customHeight="1" thickBot="1">
      <c r="B69" s="73">
        <v>62</v>
      </c>
      <c r="C69" s="43" t="str">
        <f ca="1"/>
        <v>A161</v>
      </c>
      <c r="D69" s="133" t="str">
        <f ca="1"/>
        <v>MUHAMMED FAHAD</v>
      </c>
      <c r="E69" s="45" t="str">
        <f ca="1"/>
        <v>FANT</v>
      </c>
      <c r="F69" s="45" t="str">
        <f ca="1"/>
        <v>SUB JUNIOR</v>
      </c>
      <c r="G69" s="43" t="s">
        <v>514</v>
      </c>
      <c r="H69" s="59"/>
      <c r="I69" s="59"/>
      <c r="J69" s="59">
        <v>1</v>
      </c>
      <c r="K69" s="168"/>
      <c r="L69" s="179">
        <v>1</v>
      </c>
      <c r="M69" s="171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</row>
    <row r="70" spans="2:62" ht="23.75" customHeight="1">
      <c r="B70" s="73">
        <v>63</v>
      </c>
      <c r="C70" s="53" t="str">
        <f ca="1"/>
        <v>A162</v>
      </c>
      <c r="D70" s="132" t="str">
        <f ca="1"/>
        <v>MUHAMMED FAREED A S</v>
      </c>
      <c r="E70" s="54" t="str">
        <f ca="1"/>
        <v>FANT</v>
      </c>
      <c r="F70" s="54" t="str">
        <f ca="1"/>
        <v>SUB JUNIOR</v>
      </c>
      <c r="G70" s="44" t="s">
        <v>514</v>
      </c>
      <c r="H70" s="62"/>
      <c r="I70" s="62"/>
      <c r="J70" s="62">
        <v>2</v>
      </c>
      <c r="K70" s="167"/>
      <c r="L70" s="178">
        <v>3</v>
      </c>
      <c r="M70" s="17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</row>
    <row r="71" spans="2:62" ht="23.75" customHeight="1" thickBot="1">
      <c r="B71" s="73">
        <v>64</v>
      </c>
      <c r="C71" s="43" t="str">
        <f ca="1"/>
        <v>A163</v>
      </c>
      <c r="D71" s="133" t="str">
        <f ca="1"/>
        <v>MUHAMMED LUQMAN TD</v>
      </c>
      <c r="E71" s="45" t="str">
        <f ca="1"/>
        <v>BADF</v>
      </c>
      <c r="F71" s="45" t="str">
        <f ca="1"/>
        <v>SUB JUNIOR</v>
      </c>
      <c r="G71" s="43" t="s">
        <v>514</v>
      </c>
      <c r="H71" s="59"/>
      <c r="I71" s="59"/>
      <c r="J71" s="59">
        <v>2</v>
      </c>
      <c r="K71" s="168"/>
      <c r="L71" s="179">
        <v>3</v>
      </c>
      <c r="M71" s="171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</row>
    <row r="72" spans="2:62" ht="23.75" customHeight="1">
      <c r="B72" s="73">
        <v>65</v>
      </c>
      <c r="C72" s="53" t="str">
        <f ca="1"/>
        <v>A164</v>
      </c>
      <c r="D72" s="132" t="str">
        <f ca="1"/>
        <v>MUHAMMED MICDAD RAMEES A H</v>
      </c>
      <c r="E72" s="54" t="str">
        <f ca="1"/>
        <v>DAHF</v>
      </c>
      <c r="F72" s="54" t="str">
        <f ca="1"/>
        <v>SUB JUNIOR</v>
      </c>
      <c r="G72" s="44" t="s">
        <v>514</v>
      </c>
      <c r="H72" s="62"/>
      <c r="I72" s="62"/>
      <c r="J72" s="62">
        <v>1</v>
      </c>
      <c r="K72" s="167"/>
      <c r="L72" s="178">
        <v>2</v>
      </c>
      <c r="M72" s="17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</row>
    <row r="73" spans="2:62" ht="23.75" customHeight="1" thickBot="1">
      <c r="B73" s="73">
        <v>66</v>
      </c>
      <c r="C73" s="43" t="str">
        <f ca="1"/>
        <v>A165</v>
      </c>
      <c r="D73" s="133" t="str">
        <f ca="1"/>
        <v>MUHAMMED MIDLAJ</v>
      </c>
      <c r="E73" s="45" t="str">
        <f ca="1"/>
        <v>DAHF</v>
      </c>
      <c r="F73" s="45" t="str">
        <f ca="1"/>
        <v>SUB JUNIOR</v>
      </c>
      <c r="G73" s="43" t="s">
        <v>514</v>
      </c>
      <c r="H73" s="59"/>
      <c r="I73" s="59"/>
      <c r="J73" s="59">
        <v>0</v>
      </c>
      <c r="K73" s="168"/>
      <c r="L73" s="179">
        <v>1</v>
      </c>
      <c r="M73" s="171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</row>
    <row r="74" spans="2:62" ht="23.75" customHeight="1">
      <c r="B74" s="73">
        <v>67</v>
      </c>
      <c r="C74" s="53" t="str">
        <f ca="1"/>
        <v>A166</v>
      </c>
      <c r="D74" s="132" t="str">
        <f ca="1"/>
        <v>Muhammed Naieem</v>
      </c>
      <c r="E74" s="54" t="str">
        <f ca="1"/>
        <v>BADF</v>
      </c>
      <c r="F74" s="54" t="str">
        <f ca="1"/>
        <v>SUB JUNIOR</v>
      </c>
      <c r="G74" s="44" t="s">
        <v>514</v>
      </c>
      <c r="H74" s="62"/>
      <c r="I74" s="62"/>
      <c r="J74" s="62">
        <v>3</v>
      </c>
      <c r="K74" s="167"/>
      <c r="L74" s="178">
        <v>3</v>
      </c>
      <c r="M74" s="17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</row>
    <row r="75" spans="2:62" ht="23.75" customHeight="1" thickBot="1">
      <c r="B75" s="73">
        <v>68</v>
      </c>
      <c r="C75" s="43" t="str">
        <f ca="1"/>
        <v>A167</v>
      </c>
      <c r="D75" s="133" t="str">
        <f ca="1"/>
        <v>MUHAMMED RAEES C A</v>
      </c>
      <c r="E75" s="45" t="str">
        <f ca="1"/>
        <v>BADF</v>
      </c>
      <c r="F75" s="45" t="str">
        <f ca="1"/>
        <v>SUB JUNIOR</v>
      </c>
      <c r="G75" s="43" t="s">
        <v>514</v>
      </c>
      <c r="H75" s="59"/>
      <c r="I75" s="59"/>
      <c r="J75" s="59">
        <v>0</v>
      </c>
      <c r="K75" s="168"/>
      <c r="L75" s="179">
        <v>0</v>
      </c>
      <c r="M75" s="171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</row>
    <row r="76" spans="2:62" ht="23.75" customHeight="1">
      <c r="B76" s="73">
        <v>69</v>
      </c>
      <c r="C76" s="53" t="str">
        <f ca="1"/>
        <v>A168</v>
      </c>
      <c r="D76" s="132" t="str">
        <f ca="1"/>
        <v>Muhammed Sinan D A</v>
      </c>
      <c r="E76" s="54" t="str">
        <f ca="1"/>
        <v>JARF</v>
      </c>
      <c r="F76" s="54" t="str">
        <f ca="1"/>
        <v>SUB JUNIOR</v>
      </c>
      <c r="G76" s="44" t="s">
        <v>514</v>
      </c>
      <c r="H76" s="62"/>
      <c r="I76" s="62"/>
      <c r="J76" s="62">
        <v>1</v>
      </c>
      <c r="K76" s="167"/>
      <c r="L76" s="178">
        <v>1</v>
      </c>
      <c r="M76" s="17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</row>
    <row r="77" spans="2:62" ht="23.75" customHeight="1" thickBot="1">
      <c r="B77" s="73">
        <v>70</v>
      </c>
      <c r="C77" s="43" t="str">
        <f ca="1"/>
        <v>A169</v>
      </c>
      <c r="D77" s="133" t="str">
        <f ca="1"/>
        <v>NAZWAN MOHAMMED</v>
      </c>
      <c r="E77" s="45" t="str">
        <f ca="1"/>
        <v>FANT</v>
      </c>
      <c r="F77" s="45" t="str">
        <f ca="1"/>
        <v>SUB JUNIOR</v>
      </c>
      <c r="G77" s="43" t="s">
        <v>514</v>
      </c>
      <c r="H77" s="59"/>
      <c r="I77" s="59"/>
      <c r="J77" s="59">
        <v>1</v>
      </c>
      <c r="K77" s="168"/>
      <c r="L77" s="179">
        <v>2</v>
      </c>
      <c r="M77" s="171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</row>
    <row r="78" spans="2:62" ht="23.75" customHeight="1">
      <c r="B78" s="73">
        <v>71</v>
      </c>
      <c r="C78" s="53" t="str">
        <f ca="1"/>
        <v>A170</v>
      </c>
      <c r="D78" s="132" t="str">
        <f ca="1"/>
        <v>P.V.AHMAD ANAS</v>
      </c>
      <c r="E78" s="54" t="str">
        <f ca="1"/>
        <v>DAHF</v>
      </c>
      <c r="F78" s="54" t="str">
        <f ca="1"/>
        <v>SUB JUNIOR</v>
      </c>
      <c r="G78" s="44" t="s">
        <v>514</v>
      </c>
      <c r="H78" s="62"/>
      <c r="I78" s="62"/>
      <c r="J78" s="62">
        <v>1</v>
      </c>
      <c r="K78" s="167"/>
      <c r="L78" s="178">
        <v>1</v>
      </c>
      <c r="M78" s="17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</row>
    <row r="79" spans="2:62" ht="23.75" customHeight="1" thickBot="1">
      <c r="B79" s="73">
        <v>72</v>
      </c>
      <c r="C79" s="43" t="str">
        <f ca="1"/>
        <v>A171</v>
      </c>
      <c r="D79" s="133" t="str">
        <f ca="1"/>
        <v>SAYYED MOHAMMED SINAN AM</v>
      </c>
      <c r="E79" s="45" t="str">
        <f ca="1"/>
        <v>DAHF</v>
      </c>
      <c r="F79" s="45" t="str">
        <f ca="1"/>
        <v>SUB JUNIOR</v>
      </c>
      <c r="G79" s="43" t="s">
        <v>514</v>
      </c>
      <c r="H79" s="59"/>
      <c r="I79" s="59"/>
      <c r="J79" s="59">
        <v>0</v>
      </c>
      <c r="K79" s="168"/>
      <c r="L79" s="179">
        <v>0</v>
      </c>
      <c r="M79" s="171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</row>
    <row r="80" spans="2:62" ht="23.75" customHeight="1">
      <c r="B80" s="73">
        <v>73</v>
      </c>
      <c r="C80" s="53" t="str">
        <f ca="1"/>
        <v>A172</v>
      </c>
      <c r="D80" s="132" t="str">
        <f ca="1"/>
        <v>SAYYED MUHAMMED ABOOBACKER</v>
      </c>
      <c r="E80" s="54" t="str">
        <f ca="1"/>
        <v>DAHF</v>
      </c>
      <c r="F80" s="54" t="str">
        <f ca="1"/>
        <v>SUB JUNIOR</v>
      </c>
      <c r="G80" s="44" t="s">
        <v>514</v>
      </c>
      <c r="H80" s="62"/>
      <c r="I80" s="62"/>
      <c r="J80" s="62">
        <v>1</v>
      </c>
      <c r="K80" s="167"/>
      <c r="L80" s="178">
        <v>2</v>
      </c>
      <c r="M80" s="17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</row>
    <row r="81" spans="2:62" ht="23.75" customHeight="1" thickBot="1">
      <c r="B81" s="73">
        <v>74</v>
      </c>
      <c r="C81" s="43" t="str">
        <f ca="1"/>
        <v>A173</v>
      </c>
      <c r="D81" s="133" t="str">
        <f ca="1"/>
        <v>SHAHUL HAMEED B.I</v>
      </c>
      <c r="E81" s="45" t="str">
        <f ca="1"/>
        <v>BADF</v>
      </c>
      <c r="F81" s="45" t="str">
        <f ca="1"/>
        <v>SUB JUNIOR</v>
      </c>
      <c r="G81" s="43" t="s">
        <v>514</v>
      </c>
      <c r="H81" s="59"/>
      <c r="I81" s="59"/>
      <c r="J81" s="59">
        <v>0</v>
      </c>
      <c r="K81" s="168"/>
      <c r="L81" s="179">
        <v>1</v>
      </c>
      <c r="M81" s="171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</row>
    <row r="82" spans="2:62" ht="23.75" customHeight="1">
      <c r="B82" s="73">
        <v>75</v>
      </c>
      <c r="C82" s="53" t="str">
        <f ca="1"/>
        <v>A174</v>
      </c>
      <c r="D82" s="132" t="str">
        <f ca="1"/>
        <v>THUFAIL</v>
      </c>
      <c r="E82" s="54" t="str">
        <f ca="1"/>
        <v>DAHF</v>
      </c>
      <c r="F82" s="54" t="str">
        <f ca="1"/>
        <v>SUB JUNIOR</v>
      </c>
      <c r="G82" s="44" t="s">
        <v>514</v>
      </c>
      <c r="H82" s="62"/>
      <c r="I82" s="62"/>
      <c r="J82" s="62">
        <v>2</v>
      </c>
      <c r="K82" s="167"/>
      <c r="L82" s="178">
        <v>2</v>
      </c>
      <c r="M82" s="17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</row>
    <row r="83" spans="2:62" ht="23.75" customHeight="1" thickBot="1">
      <c r="B83" s="73">
        <v>76</v>
      </c>
      <c r="C83" s="43" t="str">
        <f ca="1"/>
        <v>A175</v>
      </c>
      <c r="D83" s="133" t="str">
        <f ca="1"/>
        <v>YOUSUF FAHEEM P</v>
      </c>
      <c r="E83" s="45" t="str">
        <f ca="1"/>
        <v>DAHF</v>
      </c>
      <c r="F83" s="45" t="str">
        <f ca="1"/>
        <v>SUB JUNIOR</v>
      </c>
      <c r="G83" s="43" t="s">
        <v>514</v>
      </c>
      <c r="H83" s="59"/>
      <c r="I83" s="59"/>
      <c r="J83" s="59">
        <v>1</v>
      </c>
      <c r="K83" s="168"/>
      <c r="L83" s="179">
        <v>1</v>
      </c>
      <c r="M83" s="171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</row>
    <row r="84" spans="2:62" ht="23.75" customHeight="1">
      <c r="B84" s="73">
        <v>77</v>
      </c>
      <c r="C84" s="53" t="str">
        <f ca="1"/>
        <v>B100</v>
      </c>
      <c r="D84" s="132" t="str">
        <f ca="1"/>
        <v>ZAINUL ABID K</v>
      </c>
      <c r="E84" s="54" t="str">
        <f ca="1"/>
        <v>BADF</v>
      </c>
      <c r="F84" s="54" t="str">
        <f ca="1"/>
        <v>JUNIOR</v>
      </c>
      <c r="G84" s="44" t="s">
        <v>514</v>
      </c>
      <c r="H84" s="62"/>
      <c r="I84" s="62"/>
      <c r="J84" s="62">
        <v>1</v>
      </c>
      <c r="K84" s="167"/>
      <c r="L84" s="178">
        <v>2</v>
      </c>
      <c r="M84" s="17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</row>
    <row r="85" spans="2:62" ht="23.75" customHeight="1" thickBot="1">
      <c r="B85" s="73">
        <v>78</v>
      </c>
      <c r="C85" s="43" t="str">
        <f ca="1"/>
        <v>B101</v>
      </c>
      <c r="D85" s="133" t="str">
        <f ca="1"/>
        <v>AHMED AFRAZ MB</v>
      </c>
      <c r="E85" s="45" t="str">
        <f ca="1"/>
        <v>DAHF</v>
      </c>
      <c r="F85" s="45" t="str">
        <f ca="1"/>
        <v>JUNIOR</v>
      </c>
      <c r="G85" s="43" t="s">
        <v>514</v>
      </c>
      <c r="H85" s="59"/>
      <c r="I85" s="59"/>
      <c r="J85" s="59">
        <v>0</v>
      </c>
      <c r="K85" s="168"/>
      <c r="L85" s="179">
        <v>0</v>
      </c>
      <c r="M85" s="171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</row>
    <row r="86" spans="2:62" ht="23.75" customHeight="1">
      <c r="B86" s="73">
        <v>79</v>
      </c>
      <c r="C86" s="53" t="str">
        <f ca="1"/>
        <v>B102</v>
      </c>
      <c r="D86" s="132" t="str">
        <f ca="1"/>
        <v>AHMAD MUBASHAR</v>
      </c>
      <c r="E86" s="54" t="str">
        <f ca="1"/>
        <v>FANT</v>
      </c>
      <c r="F86" s="54" t="str">
        <f ca="1"/>
        <v>JUNIOR</v>
      </c>
      <c r="G86" s="44" t="s">
        <v>514</v>
      </c>
      <c r="H86" s="62"/>
      <c r="I86" s="62"/>
      <c r="J86" s="62">
        <v>1</v>
      </c>
      <c r="K86" s="167"/>
      <c r="L86" s="178">
        <v>1</v>
      </c>
      <c r="M86" s="17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</row>
    <row r="87" spans="2:62" ht="23.75" customHeight="1" thickBot="1">
      <c r="B87" s="73">
        <v>80</v>
      </c>
      <c r="C87" s="43" t="str">
        <f ca="1"/>
        <v>B103</v>
      </c>
      <c r="D87" s="133" t="str">
        <f ca="1"/>
        <v>MOHAMMED NAFIH BA</v>
      </c>
      <c r="E87" s="45" t="str">
        <f ca="1"/>
        <v>BADF</v>
      </c>
      <c r="F87" s="45" t="str">
        <f ca="1"/>
        <v>JUNIOR</v>
      </c>
      <c r="G87" s="43" t="s">
        <v>514</v>
      </c>
      <c r="H87" s="59"/>
      <c r="I87" s="59"/>
      <c r="J87" s="59">
        <v>3</v>
      </c>
      <c r="K87" s="168"/>
      <c r="L87" s="179">
        <v>6</v>
      </c>
      <c r="M87" s="171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</row>
    <row r="88" spans="2:62" ht="23.75" customHeight="1">
      <c r="B88" s="73">
        <v>81</v>
      </c>
      <c r="C88" s="53" t="str">
        <f ca="1"/>
        <v>B104</v>
      </c>
      <c r="D88" s="132" t="str">
        <f ca="1"/>
        <v>FAKRUDDIN NAFIL</v>
      </c>
      <c r="E88" s="54" t="str">
        <f ca="1"/>
        <v>FANT</v>
      </c>
      <c r="F88" s="54" t="str">
        <f ca="1"/>
        <v>JUNIOR</v>
      </c>
      <c r="G88" s="44" t="s">
        <v>514</v>
      </c>
      <c r="H88" s="62"/>
      <c r="I88" s="62"/>
      <c r="J88" s="62">
        <v>0</v>
      </c>
      <c r="K88" s="167"/>
      <c r="L88" s="178">
        <v>1</v>
      </c>
      <c r="M88" s="17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</row>
    <row r="89" spans="2:62" ht="23.75" customHeight="1" thickBot="1">
      <c r="B89" s="73">
        <v>82</v>
      </c>
      <c r="C89" s="43" t="str">
        <f ca="1"/>
        <v>B105</v>
      </c>
      <c r="D89" s="133" t="str">
        <f ca="1"/>
        <v>HASAN THAMMEEM</v>
      </c>
      <c r="E89" s="45" t="str">
        <f ca="1"/>
        <v>JARF</v>
      </c>
      <c r="F89" s="45" t="str">
        <f ca="1"/>
        <v>JUNIOR</v>
      </c>
      <c r="G89" s="43" t="s">
        <v>514</v>
      </c>
      <c r="H89" s="59"/>
      <c r="I89" s="59"/>
      <c r="J89" s="59">
        <v>3</v>
      </c>
      <c r="K89" s="168"/>
      <c r="L89" s="179">
        <v>6</v>
      </c>
      <c r="M89" s="171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ht="23.75" customHeight="1">
      <c r="B90" s="73">
        <v>83</v>
      </c>
      <c r="C90" s="53" t="str">
        <f ca="1"/>
        <v>B106</v>
      </c>
      <c r="D90" s="132" t="str">
        <f ca="1"/>
        <v>MUHAMMED ROUHAN M.K</v>
      </c>
      <c r="E90" s="54" t="str">
        <f ca="1"/>
        <v>BADF</v>
      </c>
      <c r="F90" s="54" t="str">
        <f ca="1"/>
        <v>JUNIOR</v>
      </c>
      <c r="G90" s="44" t="s">
        <v>514</v>
      </c>
      <c r="H90" s="62"/>
      <c r="I90" s="62"/>
      <c r="J90" s="62">
        <v>2</v>
      </c>
      <c r="K90" s="167"/>
      <c r="L90" s="178">
        <v>2</v>
      </c>
      <c r="M90" s="17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</row>
    <row r="91" spans="2:62" ht="23.75" customHeight="1" thickBot="1">
      <c r="B91" s="73">
        <v>84</v>
      </c>
      <c r="C91" s="43" t="str">
        <f ca="1"/>
        <v>B107</v>
      </c>
      <c r="D91" s="133" t="str">
        <f ca="1"/>
        <v>MUHAMMED ZAMIL</v>
      </c>
      <c r="E91" s="45" t="str">
        <f ca="1"/>
        <v>JARF</v>
      </c>
      <c r="F91" s="45" t="str">
        <f ca="1"/>
        <v>JUNIOR</v>
      </c>
      <c r="G91" s="43" t="s">
        <v>514</v>
      </c>
      <c r="H91" s="59"/>
      <c r="I91" s="59"/>
      <c r="J91" s="59">
        <v>1</v>
      </c>
      <c r="K91" s="168"/>
      <c r="L91" s="179">
        <v>2</v>
      </c>
      <c r="M91" s="171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ht="23.75" customHeight="1">
      <c r="B92" s="73">
        <v>85</v>
      </c>
      <c r="C92" s="53" t="str">
        <f ca="1"/>
        <v>B108</v>
      </c>
      <c r="D92" s="132" t="str">
        <f ca="1"/>
        <v>ABDUL RAHIMAN FAIZ T A</v>
      </c>
      <c r="E92" s="54" t="str">
        <f ca="1"/>
        <v>JARF</v>
      </c>
      <c r="F92" s="54" t="str">
        <f ca="1"/>
        <v>JUNIOR</v>
      </c>
      <c r="G92" s="44" t="s">
        <v>514</v>
      </c>
      <c r="H92" s="62"/>
      <c r="I92" s="62"/>
      <c r="J92" s="62">
        <v>1</v>
      </c>
      <c r="K92" s="167"/>
      <c r="L92" s="178">
        <v>1</v>
      </c>
      <c r="M92" s="17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</row>
    <row r="93" spans="2:62" ht="23.75" customHeight="1" thickBot="1">
      <c r="B93" s="73">
        <v>86</v>
      </c>
      <c r="C93" s="43" t="str">
        <f ca="1"/>
        <v>B109</v>
      </c>
      <c r="D93" s="133" t="str">
        <f ca="1"/>
        <v>AHAMMED SAFAR ZAKARIYA</v>
      </c>
      <c r="E93" s="45" t="str">
        <f ca="1"/>
        <v>DAHF</v>
      </c>
      <c r="F93" s="45" t="str">
        <f ca="1"/>
        <v>JUNIOR</v>
      </c>
      <c r="G93" s="43" t="s">
        <v>514</v>
      </c>
      <c r="H93" s="59"/>
      <c r="I93" s="59"/>
      <c r="J93" s="59">
        <v>2</v>
      </c>
      <c r="K93" s="168"/>
      <c r="L93" s="179">
        <v>5</v>
      </c>
      <c r="M93" s="171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ht="23.75" customHeight="1">
      <c r="B94" s="73">
        <v>87</v>
      </c>
      <c r="C94" s="53" t="str">
        <f ca="1"/>
        <v>B110</v>
      </c>
      <c r="D94" s="132" t="str">
        <f ca="1"/>
        <v>MUHAMMED MUHAZ P A</v>
      </c>
      <c r="E94" s="54" t="str">
        <f ca="1"/>
        <v>DAHF</v>
      </c>
      <c r="F94" s="54" t="str">
        <f ca="1"/>
        <v>JUNIOR</v>
      </c>
      <c r="G94" s="44" t="s">
        <v>514</v>
      </c>
      <c r="H94" s="62"/>
      <c r="I94" s="62"/>
      <c r="J94" s="62">
        <v>2</v>
      </c>
      <c r="K94" s="167"/>
      <c r="L94" s="178">
        <v>2</v>
      </c>
      <c r="M94" s="17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</row>
    <row r="95" spans="2:62" ht="23.75" customHeight="1" thickBot="1">
      <c r="B95" s="73">
        <v>88</v>
      </c>
      <c r="C95" s="43" t="str">
        <f ca="1"/>
        <v>B111</v>
      </c>
      <c r="D95" s="133" t="str">
        <f ca="1"/>
        <v>MUHAMMED SAHEEM ASHRAF</v>
      </c>
      <c r="E95" s="45" t="str">
        <f ca="1"/>
        <v>FANT</v>
      </c>
      <c r="F95" s="45" t="str">
        <f ca="1"/>
        <v>JUNIOR</v>
      </c>
      <c r="G95" s="43" t="s">
        <v>514</v>
      </c>
      <c r="H95" s="59"/>
      <c r="I95" s="59"/>
      <c r="J95" s="59">
        <v>1</v>
      </c>
      <c r="K95" s="168"/>
      <c r="L95" s="179">
        <v>1</v>
      </c>
      <c r="M95" s="171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ht="23.75" customHeight="1">
      <c r="B96" s="73">
        <v>89</v>
      </c>
      <c r="C96" s="53" t="str">
        <f ca="1"/>
        <v>B112</v>
      </c>
      <c r="D96" s="132" t="str">
        <f ca="1"/>
        <v>SHARAZ AHAMMED</v>
      </c>
      <c r="E96" s="54" t="str">
        <f ca="1"/>
        <v>FANT</v>
      </c>
      <c r="F96" s="54" t="str">
        <f ca="1"/>
        <v>JUNIOR</v>
      </c>
      <c r="G96" s="44" t="s">
        <v>514</v>
      </c>
      <c r="H96" s="62"/>
      <c r="I96" s="62"/>
      <c r="J96" s="62">
        <v>1</v>
      </c>
      <c r="K96" s="167"/>
      <c r="L96" s="178">
        <v>1</v>
      </c>
      <c r="M96" s="17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</row>
    <row r="97" spans="2:62" ht="23.75" customHeight="1" thickBot="1">
      <c r="B97" s="73">
        <v>90</v>
      </c>
      <c r="C97" s="43" t="str">
        <f ca="1"/>
        <v>B113</v>
      </c>
      <c r="D97" s="133" t="str">
        <f ca="1"/>
        <v>MUHAMMED IHTHISHAM P I</v>
      </c>
      <c r="E97" s="45" t="str">
        <f ca="1"/>
        <v>BADF</v>
      </c>
      <c r="F97" s="45" t="str">
        <f ca="1"/>
        <v>JUNIOR</v>
      </c>
      <c r="G97" s="43" t="s">
        <v>514</v>
      </c>
      <c r="H97" s="59"/>
      <c r="I97" s="59"/>
      <c r="J97" s="59">
        <v>1</v>
      </c>
      <c r="K97" s="168"/>
      <c r="L97" s="179">
        <v>1</v>
      </c>
      <c r="M97" s="171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ht="23.75" customHeight="1">
      <c r="B98" s="73">
        <v>91</v>
      </c>
      <c r="C98" s="53" t="str">
        <f ca="1"/>
        <v>B114</v>
      </c>
      <c r="D98" s="132" t="str">
        <f ca="1"/>
        <v>AMEEN RAHMAN MTP</v>
      </c>
      <c r="E98" s="54" t="str">
        <f ca="1"/>
        <v>DAHF</v>
      </c>
      <c r="F98" s="54" t="str">
        <f ca="1"/>
        <v>JUNIOR</v>
      </c>
      <c r="G98" s="44" t="s">
        <v>514</v>
      </c>
      <c r="H98" s="62"/>
      <c r="I98" s="62"/>
      <c r="J98" s="62">
        <v>2</v>
      </c>
      <c r="K98" s="167"/>
      <c r="L98" s="178">
        <v>2</v>
      </c>
      <c r="M98" s="17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</row>
    <row r="99" spans="2:62" ht="23.75" customHeight="1" thickBot="1">
      <c r="B99" s="73">
        <v>92</v>
      </c>
      <c r="C99" s="43" t="str">
        <f ca="1"/>
        <v>B115</v>
      </c>
      <c r="D99" s="133" t="str">
        <f ca="1"/>
        <v>HASSAN SAHAL N A</v>
      </c>
      <c r="E99" s="45" t="str">
        <f ca="1"/>
        <v>FANT</v>
      </c>
      <c r="F99" s="45" t="str">
        <f ca="1"/>
        <v>JUNIOR</v>
      </c>
      <c r="G99" s="43" t="s">
        <v>514</v>
      </c>
      <c r="H99" s="59"/>
      <c r="I99" s="59"/>
      <c r="J99" s="59">
        <v>1</v>
      </c>
      <c r="K99" s="168"/>
      <c r="L99" s="179">
        <v>2</v>
      </c>
      <c r="M99" s="171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ht="23.75" customHeight="1">
      <c r="B100" s="73">
        <v>93</v>
      </c>
      <c r="C100" s="53" t="str">
        <f ca="1"/>
        <v>B116</v>
      </c>
      <c r="D100" s="132" t="str">
        <f ca="1"/>
        <v>MOHAMMED SABIK BM</v>
      </c>
      <c r="E100" s="54" t="str">
        <f ca="1"/>
        <v>JARF</v>
      </c>
      <c r="F100" s="54" t="str">
        <f ca="1"/>
        <v>JUNIOR</v>
      </c>
      <c r="G100" s="44" t="s">
        <v>514</v>
      </c>
      <c r="H100" s="62"/>
      <c r="I100" s="62"/>
      <c r="J100" s="62">
        <v>1</v>
      </c>
      <c r="K100" s="167"/>
      <c r="L100" s="178">
        <v>1</v>
      </c>
      <c r="M100" s="17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</row>
    <row r="101" spans="2:62" ht="23.75" customHeight="1" thickBot="1">
      <c r="B101" s="73">
        <v>94</v>
      </c>
      <c r="C101" s="43" t="str">
        <f ca="1"/>
        <v>B117</v>
      </c>
      <c r="D101" s="133" t="str">
        <f ca="1"/>
        <v>MUHAMMAD SABITH V K P</v>
      </c>
      <c r="E101" s="45" t="str">
        <f ca="1"/>
        <v>BADF</v>
      </c>
      <c r="F101" s="45" t="str">
        <f ca="1"/>
        <v>JUNIOR</v>
      </c>
      <c r="G101" s="43" t="s">
        <v>514</v>
      </c>
      <c r="H101" s="59"/>
      <c r="I101" s="59"/>
      <c r="J101" s="59">
        <v>1</v>
      </c>
      <c r="K101" s="168"/>
      <c r="L101" s="179">
        <v>1</v>
      </c>
      <c r="M101" s="171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ht="23.75" customHeight="1">
      <c r="B102" s="73">
        <v>95</v>
      </c>
      <c r="C102" s="53" t="str">
        <f ca="1"/>
        <v>B118</v>
      </c>
      <c r="D102" s="132" t="str">
        <f ca="1"/>
        <v>Muhammad Muaaz</v>
      </c>
      <c r="E102" s="54" t="str">
        <f ca="1"/>
        <v>JARF</v>
      </c>
      <c r="F102" s="54" t="str">
        <f ca="1"/>
        <v>JUNIOR</v>
      </c>
      <c r="G102" s="44" t="s">
        <v>514</v>
      </c>
      <c r="H102" s="62"/>
      <c r="I102" s="62"/>
      <c r="J102" s="62">
        <v>0</v>
      </c>
      <c r="K102" s="167"/>
      <c r="L102" s="178">
        <v>2</v>
      </c>
      <c r="M102" s="17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</row>
    <row r="103" spans="2:62" ht="23.75" customHeight="1" thickBot="1">
      <c r="B103" s="73">
        <v>96</v>
      </c>
      <c r="C103" s="43" t="str">
        <f ca="1"/>
        <v>B119</v>
      </c>
      <c r="D103" s="133" t="str">
        <f ca="1"/>
        <v>ABDUL SA-AD</v>
      </c>
      <c r="E103" s="45" t="str">
        <f ca="1"/>
        <v>JARF</v>
      </c>
      <c r="F103" s="45" t="str">
        <f ca="1"/>
        <v>JUNIOR</v>
      </c>
      <c r="G103" s="43" t="s">
        <v>514</v>
      </c>
      <c r="H103" s="59"/>
      <c r="I103" s="59"/>
      <c r="J103" s="59">
        <v>0</v>
      </c>
      <c r="K103" s="168"/>
      <c r="L103" s="179">
        <v>0</v>
      </c>
      <c r="M103" s="171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ht="23.75" customHeight="1">
      <c r="B104" s="73">
        <v>97</v>
      </c>
      <c r="C104" s="53" t="str">
        <f ca="1"/>
        <v>B120</v>
      </c>
      <c r="D104" s="132" t="str">
        <f ca="1"/>
        <v>MOHAMMED RIYAN</v>
      </c>
      <c r="E104" s="54" t="str">
        <f ca="1"/>
        <v>FANT</v>
      </c>
      <c r="F104" s="54" t="str">
        <f ca="1"/>
        <v>JUNIOR</v>
      </c>
      <c r="G104" s="44" t="s">
        <v>514</v>
      </c>
      <c r="H104" s="62"/>
      <c r="I104" s="62"/>
      <c r="J104" s="62">
        <v>4</v>
      </c>
      <c r="K104" s="167"/>
      <c r="L104" s="178">
        <v>6</v>
      </c>
      <c r="M104" s="17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</row>
    <row r="105" spans="2:62" ht="23.75" customHeight="1" thickBot="1">
      <c r="B105" s="73">
        <v>98</v>
      </c>
      <c r="C105" s="43" t="str">
        <f ca="1"/>
        <v>B121</v>
      </c>
      <c r="D105" s="133" t="str">
        <f ca="1"/>
        <v>MOHIDDEEN SHAHSHAD</v>
      </c>
      <c r="E105" s="45" t="str">
        <f ca="1"/>
        <v>BADF</v>
      </c>
      <c r="F105" s="45" t="str">
        <f ca="1"/>
        <v>JUNIOR</v>
      </c>
      <c r="G105" s="43" t="s">
        <v>514</v>
      </c>
      <c r="H105" s="59"/>
      <c r="I105" s="59"/>
      <c r="J105" s="59">
        <v>1</v>
      </c>
      <c r="K105" s="168"/>
      <c r="L105" s="179">
        <v>3</v>
      </c>
      <c r="M105" s="171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ht="23.75" customHeight="1">
      <c r="B106" s="73">
        <v>99</v>
      </c>
      <c r="C106" s="53" t="str">
        <f ca="1"/>
        <v>B122</v>
      </c>
      <c r="D106" s="132" t="str">
        <f ca="1"/>
        <v>MUHAMMAD FAYIZ B</v>
      </c>
      <c r="E106" s="54" t="str">
        <f ca="1"/>
        <v>DAHF</v>
      </c>
      <c r="F106" s="54" t="str">
        <f ca="1"/>
        <v>JUNIOR</v>
      </c>
      <c r="G106" s="44" t="s">
        <v>514</v>
      </c>
      <c r="H106" s="62"/>
      <c r="I106" s="62"/>
      <c r="J106" s="62">
        <v>0</v>
      </c>
      <c r="K106" s="167"/>
      <c r="L106" s="178">
        <v>1</v>
      </c>
      <c r="M106" s="17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</row>
    <row r="107" spans="2:62" ht="23.75" customHeight="1" thickBot="1">
      <c r="B107" s="73">
        <v>100</v>
      </c>
      <c r="C107" s="43" t="str">
        <f ca="1"/>
        <v>B123</v>
      </c>
      <c r="D107" s="133" t="str">
        <f ca="1"/>
        <v>MUHAMMED YASEEN</v>
      </c>
      <c r="E107" s="45" t="str">
        <f ca="1"/>
        <v>FANT</v>
      </c>
      <c r="F107" s="45" t="str">
        <f ca="1"/>
        <v>JUNIOR</v>
      </c>
      <c r="G107" s="43" t="s">
        <v>514</v>
      </c>
      <c r="H107" s="59"/>
      <c r="I107" s="59"/>
      <c r="J107" s="59">
        <v>2</v>
      </c>
      <c r="K107" s="168"/>
      <c r="L107" s="179">
        <v>3</v>
      </c>
      <c r="M107" s="171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ht="23.75" customHeight="1">
      <c r="B108" s="73">
        <v>101</v>
      </c>
      <c r="C108" s="53" t="str">
        <f ca="1"/>
        <v>B124</v>
      </c>
      <c r="D108" s="132" t="str">
        <f ca="1"/>
        <v>MOHAMMED RAED. UA</v>
      </c>
      <c r="E108" s="54" t="str">
        <f ca="1"/>
        <v>DAHF</v>
      </c>
      <c r="F108" s="54" t="str">
        <f ca="1"/>
        <v>JUNIOR</v>
      </c>
      <c r="G108" s="44" t="s">
        <v>514</v>
      </c>
      <c r="H108" s="62"/>
      <c r="I108" s="62"/>
      <c r="J108" s="62">
        <v>1</v>
      </c>
      <c r="K108" s="167"/>
      <c r="L108" s="178">
        <v>1</v>
      </c>
      <c r="M108" s="17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</row>
    <row r="109" spans="2:62" ht="23.75" customHeight="1" thickBot="1">
      <c r="B109" s="73">
        <v>102</v>
      </c>
      <c r="C109" s="43" t="str">
        <f ca="1"/>
        <v>B125</v>
      </c>
      <c r="D109" s="133" t="str">
        <f ca="1"/>
        <v>MUHAMMED SHANIFM P</v>
      </c>
      <c r="E109" s="45" t="str">
        <f ca="1"/>
        <v>DAHF</v>
      </c>
      <c r="F109" s="45" t="str">
        <f ca="1"/>
        <v>JUNIOR</v>
      </c>
      <c r="G109" s="43" t="s">
        <v>514</v>
      </c>
      <c r="H109" s="59"/>
      <c r="I109" s="59"/>
      <c r="J109" s="59">
        <v>1</v>
      </c>
      <c r="K109" s="168"/>
      <c r="L109" s="179">
        <v>1</v>
      </c>
      <c r="M109" s="171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ht="23.75" customHeight="1">
      <c r="B110" s="73">
        <v>103</v>
      </c>
      <c r="C110" s="53" t="str">
        <f ca="1"/>
        <v>B126</v>
      </c>
      <c r="D110" s="132" t="str">
        <f ca="1"/>
        <v>AHAMMED JABIR K H</v>
      </c>
      <c r="E110" s="54" t="str">
        <f ca="1"/>
        <v>JARF</v>
      </c>
      <c r="F110" s="54" t="str">
        <f ca="1"/>
        <v>JUNIOR</v>
      </c>
      <c r="G110" s="44" t="s">
        <v>514</v>
      </c>
      <c r="H110" s="62"/>
      <c r="I110" s="62"/>
      <c r="J110" s="62">
        <v>0</v>
      </c>
      <c r="K110" s="167"/>
      <c r="L110" s="178">
        <v>1</v>
      </c>
      <c r="M110" s="17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</row>
    <row r="111" spans="2:62" ht="23.75" customHeight="1" thickBot="1">
      <c r="B111" s="73">
        <v>104</v>
      </c>
      <c r="C111" s="43" t="str">
        <f ca="1"/>
        <v>B127</v>
      </c>
      <c r="D111" s="133" t="str">
        <f ca="1"/>
        <v>THANSEEHU RAHMAN</v>
      </c>
      <c r="E111" s="45" t="str">
        <f ca="1"/>
        <v>DAHF</v>
      </c>
      <c r="F111" s="45" t="str">
        <f ca="1"/>
        <v>JUNIOR</v>
      </c>
      <c r="G111" s="43" t="s">
        <v>514</v>
      </c>
      <c r="H111" s="59"/>
      <c r="I111" s="59"/>
      <c r="J111" s="59">
        <v>0</v>
      </c>
      <c r="K111" s="168"/>
      <c r="L111" s="179">
        <v>2</v>
      </c>
      <c r="M111" s="171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ht="23.75" customHeight="1">
      <c r="B112" s="73">
        <v>105</v>
      </c>
      <c r="C112" s="53" t="str">
        <f ca="1"/>
        <v>B128</v>
      </c>
      <c r="D112" s="132" t="str">
        <f ca="1"/>
        <v>MOHAMMED AFNAN</v>
      </c>
      <c r="E112" s="54" t="str">
        <f ca="1"/>
        <v>BADF</v>
      </c>
      <c r="F112" s="54" t="str">
        <f ca="1"/>
        <v>JUNIOR</v>
      </c>
      <c r="G112" s="44" t="s">
        <v>514</v>
      </c>
      <c r="H112" s="62"/>
      <c r="I112" s="62"/>
      <c r="J112" s="62">
        <v>1</v>
      </c>
      <c r="K112" s="167"/>
      <c r="L112" s="178">
        <v>1</v>
      </c>
      <c r="M112" s="17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</row>
    <row r="113" spans="2:62" ht="23.75" customHeight="1" thickBot="1">
      <c r="B113" s="73">
        <v>106</v>
      </c>
      <c r="C113" s="43" t="str">
        <f ca="1"/>
        <v>B129</v>
      </c>
      <c r="D113" s="133" t="str">
        <f ca="1"/>
        <v>MOHAMMED SABITH KU</v>
      </c>
      <c r="E113" s="45" t="str">
        <f ca="1"/>
        <v>FANT</v>
      </c>
      <c r="F113" s="45" t="str">
        <f ca="1"/>
        <v>JUNIOR</v>
      </c>
      <c r="G113" s="43" t="s">
        <v>514</v>
      </c>
      <c r="H113" s="59"/>
      <c r="I113" s="59"/>
      <c r="J113" s="59">
        <v>2</v>
      </c>
      <c r="K113" s="168"/>
      <c r="L113" s="179">
        <v>2</v>
      </c>
      <c r="M113" s="171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ht="23.75" customHeight="1">
      <c r="B114" s="73">
        <v>107</v>
      </c>
      <c r="C114" s="53" t="str">
        <f ca="1"/>
        <v>B130</v>
      </c>
      <c r="D114" s="132" t="str">
        <f ca="1"/>
        <v>HAFIL ADIL AMANULLAH K K</v>
      </c>
      <c r="E114" s="54" t="str">
        <f ca="1"/>
        <v>FANT</v>
      </c>
      <c r="F114" s="54" t="str">
        <f ca="1"/>
        <v>JUNIOR</v>
      </c>
      <c r="G114" s="44" t="s">
        <v>514</v>
      </c>
      <c r="H114" s="62"/>
      <c r="I114" s="62"/>
      <c r="J114" s="62">
        <v>0</v>
      </c>
      <c r="K114" s="167"/>
      <c r="L114" s="178">
        <v>1</v>
      </c>
      <c r="M114" s="17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</row>
    <row r="115" spans="2:62" ht="23.75" customHeight="1" thickBot="1">
      <c r="B115" s="73">
        <v>108</v>
      </c>
      <c r="C115" s="43" t="str">
        <f ca="1"/>
        <v>B131</v>
      </c>
      <c r="D115" s="133" t="str">
        <f ca="1"/>
        <v>MUHAMMED BASSIM. E</v>
      </c>
      <c r="E115" s="45" t="str">
        <f ca="1"/>
        <v>JARF</v>
      </c>
      <c r="F115" s="45" t="str">
        <f ca="1"/>
        <v>JUNIOR</v>
      </c>
      <c r="G115" s="43" t="s">
        <v>514</v>
      </c>
      <c r="H115" s="59"/>
      <c r="I115" s="59"/>
      <c r="J115" s="59">
        <v>2</v>
      </c>
      <c r="K115" s="168"/>
      <c r="L115" s="179">
        <v>2</v>
      </c>
      <c r="M115" s="171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ht="23.75" customHeight="1">
      <c r="B116" s="73">
        <v>109</v>
      </c>
      <c r="C116" s="53" t="str">
        <f ca="1"/>
        <v>B132</v>
      </c>
      <c r="D116" s="132" t="str">
        <f ca="1"/>
        <v>MUHAMMED SAEED THUFAIL</v>
      </c>
      <c r="E116" s="54" t="str">
        <f ca="1"/>
        <v>DAHF</v>
      </c>
      <c r="F116" s="54" t="str">
        <f ca="1"/>
        <v>JUNIOR</v>
      </c>
      <c r="G116" s="44" t="s">
        <v>514</v>
      </c>
      <c r="H116" s="62"/>
      <c r="I116" s="62"/>
      <c r="J116" s="62">
        <v>1</v>
      </c>
      <c r="K116" s="167"/>
      <c r="L116" s="178">
        <v>2</v>
      </c>
      <c r="M116" s="17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</row>
    <row r="117" spans="2:62" ht="23.75" customHeight="1" thickBot="1">
      <c r="B117" s="73">
        <v>110</v>
      </c>
      <c r="C117" s="43" t="str">
        <f ca="1"/>
        <v>B133</v>
      </c>
      <c r="D117" s="133" t="str">
        <f ca="1"/>
        <v>MEERAN MOHIUDHEEN RAFIH</v>
      </c>
      <c r="E117" s="45" t="str">
        <f ca="1"/>
        <v>JARF</v>
      </c>
      <c r="F117" s="45" t="str">
        <f ca="1"/>
        <v>JUNIOR</v>
      </c>
      <c r="G117" s="43" t="s">
        <v>514</v>
      </c>
      <c r="H117" s="59"/>
      <c r="I117" s="59"/>
      <c r="J117" s="59">
        <v>1</v>
      </c>
      <c r="K117" s="168"/>
      <c r="L117" s="179">
        <v>1</v>
      </c>
      <c r="M117" s="171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ht="23.75" customHeight="1">
      <c r="B118" s="73">
        <v>111</v>
      </c>
      <c r="C118" s="53" t="str">
        <f ca="1"/>
        <v>B134</v>
      </c>
      <c r="D118" s="132" t="str">
        <f ca="1"/>
        <v>ABDUL RAHIMAN AZAAN</v>
      </c>
      <c r="E118" s="54" t="str">
        <f ca="1"/>
        <v>JARF</v>
      </c>
      <c r="F118" s="54" t="str">
        <f ca="1"/>
        <v>JUNIOR</v>
      </c>
      <c r="G118" s="44" t="s">
        <v>514</v>
      </c>
      <c r="H118" s="62"/>
      <c r="I118" s="62"/>
      <c r="J118" s="62">
        <v>0</v>
      </c>
      <c r="K118" s="167"/>
      <c r="L118" s="178">
        <v>0</v>
      </c>
      <c r="M118" s="17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</row>
    <row r="119" spans="2:62" ht="23.75" customHeight="1" thickBot="1">
      <c r="B119" s="73">
        <v>112</v>
      </c>
      <c r="C119" s="43" t="str">
        <f ca="1"/>
        <v>B135</v>
      </c>
      <c r="D119" s="133" t="str">
        <f ca="1"/>
        <v>MOHAMMED RAFIH M R</v>
      </c>
      <c r="E119" s="45" t="str">
        <f ca="1"/>
        <v>FANT</v>
      </c>
      <c r="F119" s="45" t="str">
        <f ca="1"/>
        <v>JUNIOR</v>
      </c>
      <c r="G119" s="43" t="s">
        <v>514</v>
      </c>
      <c r="H119" s="59"/>
      <c r="I119" s="59"/>
      <c r="J119" s="59">
        <v>0</v>
      </c>
      <c r="K119" s="168"/>
      <c r="L119" s="179">
        <v>0</v>
      </c>
      <c r="M119" s="171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ht="23.75" customHeight="1">
      <c r="B120" s="73">
        <v>113</v>
      </c>
      <c r="C120" s="53" t="str">
        <f ca="1"/>
        <v>B136</v>
      </c>
      <c r="D120" s="132" t="str">
        <f ca="1"/>
        <v>MUHAMMAD MIJVAD K</v>
      </c>
      <c r="E120" s="54" t="str">
        <f ca="1"/>
        <v>BADF</v>
      </c>
      <c r="F120" s="54" t="str">
        <f ca="1"/>
        <v>JUNIOR</v>
      </c>
      <c r="G120" s="44" t="s">
        <v>514</v>
      </c>
      <c r="H120" s="62"/>
      <c r="I120" s="62"/>
      <c r="J120" s="62">
        <v>1</v>
      </c>
      <c r="K120" s="167"/>
      <c r="L120" s="178">
        <v>1</v>
      </c>
      <c r="M120" s="17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</row>
    <row r="121" spans="2:62" ht="23.75" customHeight="1" thickBot="1">
      <c r="B121" s="73">
        <v>114</v>
      </c>
      <c r="C121" s="43" t="str">
        <f ca="1"/>
        <v>B137</v>
      </c>
      <c r="D121" s="133" t="str">
        <f ca="1"/>
        <v>MOHAMMAD IJAN</v>
      </c>
      <c r="E121" s="45" t="str">
        <f ca="1"/>
        <v>BADF</v>
      </c>
      <c r="F121" s="45" t="str">
        <f ca="1"/>
        <v>JUNIOR</v>
      </c>
      <c r="G121" s="43" t="s">
        <v>514</v>
      </c>
      <c r="H121" s="59"/>
      <c r="I121" s="59"/>
      <c r="J121" s="59">
        <v>1</v>
      </c>
      <c r="K121" s="168"/>
      <c r="L121" s="179">
        <v>2</v>
      </c>
      <c r="M121" s="171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ht="23.75" customHeight="1">
      <c r="B122" s="73">
        <v>115</v>
      </c>
      <c r="C122" s="53" t="str">
        <f ca="1"/>
        <v>B138</v>
      </c>
      <c r="D122" s="132" t="str">
        <f ca="1"/>
        <v>HABEEB RAHMAN CA</v>
      </c>
      <c r="E122" s="54" t="str">
        <f ca="1"/>
        <v>BADF</v>
      </c>
      <c r="F122" s="54" t="str">
        <f ca="1"/>
        <v>JUNIOR</v>
      </c>
      <c r="G122" s="44" t="s">
        <v>514</v>
      </c>
      <c r="H122" s="62"/>
      <c r="I122" s="62"/>
      <c r="J122" s="62">
        <v>1</v>
      </c>
      <c r="K122" s="167"/>
      <c r="L122" s="178">
        <v>1</v>
      </c>
      <c r="M122" s="17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</row>
    <row r="123" spans="2:62" ht="23.75" customHeight="1" thickBot="1">
      <c r="B123" s="73">
        <v>116</v>
      </c>
      <c r="C123" s="43" t="str">
        <f ca="1"/>
        <v>B139</v>
      </c>
      <c r="D123" s="133" t="str">
        <f ca="1"/>
        <v>Muhammad</v>
      </c>
      <c r="E123" s="45" t="str">
        <f ca="1"/>
        <v>DAHF</v>
      </c>
      <c r="F123" s="45" t="str">
        <f ca="1"/>
        <v>JUNIOR</v>
      </c>
      <c r="G123" s="43" t="s">
        <v>514</v>
      </c>
      <c r="H123" s="59"/>
      <c r="I123" s="59"/>
      <c r="J123" s="59">
        <v>0</v>
      </c>
      <c r="K123" s="168"/>
      <c r="L123" s="179">
        <v>0</v>
      </c>
      <c r="M123" s="171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ht="23.75" customHeight="1">
      <c r="B124" s="73">
        <v>117</v>
      </c>
      <c r="C124" s="53" t="str">
        <f ca="1"/>
        <v>B140</v>
      </c>
      <c r="D124" s="132" t="str">
        <f ca="1"/>
        <v>MOHAMMED SHAHID</v>
      </c>
      <c r="E124" s="54" t="str">
        <f ca="1"/>
        <v>BADF</v>
      </c>
      <c r="F124" s="54" t="str">
        <f ca="1"/>
        <v>JUNIOR</v>
      </c>
      <c r="G124" s="44" t="s">
        <v>514</v>
      </c>
      <c r="H124" s="62"/>
      <c r="I124" s="62"/>
      <c r="J124" s="62">
        <v>1</v>
      </c>
      <c r="K124" s="167"/>
      <c r="L124" s="178">
        <v>1</v>
      </c>
      <c r="M124" s="17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</row>
    <row r="125" spans="2:62" ht="23.75" customHeight="1" thickBot="1">
      <c r="B125" s="73">
        <v>118</v>
      </c>
      <c r="C125" s="43" t="str">
        <f ca="1"/>
        <v>B141</v>
      </c>
      <c r="D125" s="133" t="str">
        <f ca="1"/>
        <v>RAFNAS P</v>
      </c>
      <c r="E125" s="45" t="str">
        <f ca="1"/>
        <v>FANT</v>
      </c>
      <c r="F125" s="45" t="str">
        <f ca="1"/>
        <v>JUNIOR</v>
      </c>
      <c r="G125" s="43" t="s">
        <v>514</v>
      </c>
      <c r="H125" s="59"/>
      <c r="I125" s="59"/>
      <c r="J125" s="59">
        <v>4</v>
      </c>
      <c r="K125" s="168"/>
      <c r="L125" s="179">
        <v>5</v>
      </c>
      <c r="M125" s="171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ht="23.75" customHeight="1">
      <c r="B126" s="73">
        <v>119</v>
      </c>
      <c r="C126" s="53" t="str">
        <f ca="1"/>
        <v>B142</v>
      </c>
      <c r="D126" s="132" t="str">
        <f ca="1"/>
        <v>MUHAMMED HAMDAN A.P</v>
      </c>
      <c r="E126" s="54" t="str">
        <f ca="1"/>
        <v>BADF</v>
      </c>
      <c r="F126" s="54" t="str">
        <f ca="1"/>
        <v>JUNIOR</v>
      </c>
      <c r="G126" s="44" t="s">
        <v>514</v>
      </c>
      <c r="H126" s="62"/>
      <c r="I126" s="62"/>
      <c r="J126" s="62">
        <v>0</v>
      </c>
      <c r="K126" s="167"/>
      <c r="L126" s="178">
        <v>0</v>
      </c>
      <c r="M126" s="17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</row>
    <row r="127" spans="2:62" ht="23.75" customHeight="1" thickBot="1">
      <c r="B127" s="73">
        <v>120</v>
      </c>
      <c r="C127" s="43" t="str">
        <f ca="1"/>
        <v>B143</v>
      </c>
      <c r="D127" s="133" t="str">
        <f ca="1"/>
        <v>MOHAMMED SHADIL AP</v>
      </c>
      <c r="E127" s="45" t="str">
        <f ca="1"/>
        <v>FANT</v>
      </c>
      <c r="F127" s="45" t="str">
        <f ca="1"/>
        <v>JUNIOR</v>
      </c>
      <c r="G127" s="43" t="s">
        <v>514</v>
      </c>
      <c r="H127" s="59"/>
      <c r="I127" s="59"/>
      <c r="J127" s="59">
        <v>1</v>
      </c>
      <c r="K127" s="168"/>
      <c r="L127" s="179">
        <v>2</v>
      </c>
      <c r="M127" s="171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ht="23.75" customHeight="1">
      <c r="B128" s="73">
        <v>121</v>
      </c>
      <c r="C128" s="53" t="str">
        <f ca="1"/>
        <v>B144</v>
      </c>
      <c r="D128" s="132" t="str">
        <f ca="1"/>
        <v>MUHAMMED NAFIH CI</v>
      </c>
      <c r="E128" s="54" t="str">
        <f ca="1"/>
        <v>FANT</v>
      </c>
      <c r="F128" s="54" t="str">
        <f ca="1"/>
        <v>JUNIOR</v>
      </c>
      <c r="G128" s="44" t="s">
        <v>514</v>
      </c>
      <c r="H128" s="62"/>
      <c r="I128" s="62"/>
      <c r="J128" s="62">
        <v>2</v>
      </c>
      <c r="K128" s="167"/>
      <c r="L128" s="178">
        <v>4</v>
      </c>
      <c r="M128" s="17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</row>
    <row r="129" spans="2:62" ht="23.75" customHeight="1" thickBot="1">
      <c r="B129" s="73">
        <v>122</v>
      </c>
      <c r="C129" s="43" t="str">
        <f ca="1"/>
        <v>B145</v>
      </c>
      <c r="D129" s="133" t="str">
        <f ca="1"/>
        <v>YASEEN NOORULLA PH</v>
      </c>
      <c r="E129" s="45" t="str">
        <f ca="1"/>
        <v>FANT</v>
      </c>
      <c r="F129" s="45" t="str">
        <f ca="1"/>
        <v>JUNIOR</v>
      </c>
      <c r="G129" s="43" t="s">
        <v>514</v>
      </c>
      <c r="H129" s="59"/>
      <c r="I129" s="59"/>
      <c r="J129" s="59">
        <v>0</v>
      </c>
      <c r="K129" s="168"/>
      <c r="L129" s="179">
        <v>1</v>
      </c>
      <c r="M129" s="171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ht="23.75" customHeight="1">
      <c r="B130" s="73">
        <v>123</v>
      </c>
      <c r="C130" s="53" t="str">
        <f ca="1"/>
        <v>B146</v>
      </c>
      <c r="D130" s="132" t="str">
        <f ca="1"/>
        <v>WASEEM NIHAD A M</v>
      </c>
      <c r="E130" s="54" t="str">
        <f ca="1"/>
        <v>BADF</v>
      </c>
      <c r="F130" s="54" t="str">
        <f ca="1"/>
        <v>JUNIOR</v>
      </c>
      <c r="G130" s="44" t="s">
        <v>514</v>
      </c>
      <c r="H130" s="62"/>
      <c r="I130" s="62"/>
      <c r="J130" s="62">
        <v>1</v>
      </c>
      <c r="K130" s="167"/>
      <c r="L130" s="178">
        <v>2</v>
      </c>
      <c r="M130" s="17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</row>
    <row r="131" spans="2:62" ht="23.75" customHeight="1" thickBot="1">
      <c r="B131" s="73">
        <v>124</v>
      </c>
      <c r="C131" s="43" t="str">
        <f ca="1"/>
        <v>B147</v>
      </c>
      <c r="D131" s="133" t="str">
        <f ca="1"/>
        <v>MOHAMMED SHAMEEM B K</v>
      </c>
      <c r="E131" s="45" t="str">
        <f ca="1"/>
        <v>JARF</v>
      </c>
      <c r="F131" s="45" t="str">
        <f ca="1"/>
        <v>JUNIOR</v>
      </c>
      <c r="G131" s="43" t="s">
        <v>514</v>
      </c>
      <c r="H131" s="59"/>
      <c r="I131" s="59"/>
      <c r="J131" s="59">
        <v>1</v>
      </c>
      <c r="K131" s="168"/>
      <c r="L131" s="179">
        <v>2</v>
      </c>
      <c r="M131" s="171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ht="23.75" customHeight="1">
      <c r="B132" s="73">
        <v>125</v>
      </c>
      <c r="C132" s="53" t="str">
        <f ca="1"/>
        <v>B148</v>
      </c>
      <c r="D132" s="132" t="str">
        <f ca="1"/>
        <v>MOHAMMED BAQIR TS</v>
      </c>
      <c r="E132" s="54" t="str">
        <f ca="1"/>
        <v>JARF</v>
      </c>
      <c r="F132" s="54" t="str">
        <f ca="1"/>
        <v>JUNIOR</v>
      </c>
      <c r="G132" s="44" t="s">
        <v>514</v>
      </c>
      <c r="H132" s="62"/>
      <c r="I132" s="62"/>
      <c r="J132" s="62">
        <v>4</v>
      </c>
      <c r="K132" s="167"/>
      <c r="L132" s="178">
        <v>6</v>
      </c>
      <c r="M132" s="17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</row>
    <row r="133" spans="2:62" ht="23.75" customHeight="1" thickBot="1">
      <c r="B133" s="73">
        <v>126</v>
      </c>
      <c r="C133" s="43" t="str">
        <f ca="1"/>
        <v>B149</v>
      </c>
      <c r="D133" s="133" t="str">
        <f ca="1"/>
        <v>MUHAMMED FARHAN PH</v>
      </c>
      <c r="E133" s="45" t="str">
        <f ca="1"/>
        <v>DAHF</v>
      </c>
      <c r="F133" s="45" t="str">
        <f ca="1"/>
        <v>JUNIOR</v>
      </c>
      <c r="G133" s="43" t="s">
        <v>514</v>
      </c>
      <c r="H133" s="59"/>
      <c r="I133" s="59"/>
      <c r="J133" s="59">
        <v>4</v>
      </c>
      <c r="K133" s="168"/>
      <c r="L133" s="179">
        <v>6</v>
      </c>
      <c r="M133" s="171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ht="23.75" customHeight="1">
      <c r="B134" s="73">
        <v>127</v>
      </c>
      <c r="C134" s="53" t="str">
        <f ca="1"/>
        <v>B150</v>
      </c>
      <c r="D134" s="132" t="str">
        <f ca="1"/>
        <v>ABDULLA FAHAD T.U</v>
      </c>
      <c r="E134" s="54" t="str">
        <f ca="1"/>
        <v>FANT</v>
      </c>
      <c r="F134" s="54" t="str">
        <f ca="1"/>
        <v>JUNIOR</v>
      </c>
      <c r="G134" s="44" t="s">
        <v>514</v>
      </c>
      <c r="H134" s="62"/>
      <c r="I134" s="62"/>
      <c r="J134" s="62">
        <v>0</v>
      </c>
      <c r="K134" s="167"/>
      <c r="L134" s="178">
        <v>1</v>
      </c>
      <c r="M134" s="17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</row>
    <row r="135" spans="2:62" ht="23.75" customHeight="1" thickBot="1">
      <c r="B135" s="73">
        <v>128</v>
      </c>
      <c r="C135" s="43" t="str">
        <f ca="1"/>
        <v>B151</v>
      </c>
      <c r="D135" s="133" t="str">
        <f ca="1"/>
        <v>ABDUL GAFOOR</v>
      </c>
      <c r="E135" s="45" t="str">
        <f ca="1"/>
        <v>BADF</v>
      </c>
      <c r="F135" s="45" t="str">
        <f ca="1"/>
        <v>JUNIOR</v>
      </c>
      <c r="G135" s="43" t="s">
        <v>514</v>
      </c>
      <c r="H135" s="59"/>
      <c r="I135" s="59"/>
      <c r="J135" s="59">
        <v>0</v>
      </c>
      <c r="K135" s="168"/>
      <c r="L135" s="179">
        <v>2</v>
      </c>
      <c r="M135" s="171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ht="23.75" customHeight="1">
      <c r="B136" s="73">
        <v>129</v>
      </c>
      <c r="C136" s="53" t="str">
        <f ca="1"/>
        <v>B152</v>
      </c>
      <c r="D136" s="132" t="str">
        <f ca="1"/>
        <v>MUHAMMED MUNAZIR MM</v>
      </c>
      <c r="E136" s="54" t="str">
        <f ca="1"/>
        <v>JARF</v>
      </c>
      <c r="F136" s="54" t="str">
        <f ca="1"/>
        <v>JUNIOR</v>
      </c>
      <c r="G136" s="44" t="s">
        <v>514</v>
      </c>
      <c r="H136" s="62"/>
      <c r="I136" s="62"/>
      <c r="J136" s="62">
        <v>4</v>
      </c>
      <c r="K136" s="167"/>
      <c r="L136" s="178">
        <v>6</v>
      </c>
      <c r="M136" s="17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</row>
    <row r="137" spans="2:62" ht="23.75" customHeight="1" thickBot="1">
      <c r="B137" s="73">
        <v>130</v>
      </c>
      <c r="C137" s="43" t="str">
        <f ca="1"/>
        <v>B153</v>
      </c>
      <c r="D137" s="133" t="str">
        <f ca="1"/>
        <v>ABDUL KHADER ISHAQUE</v>
      </c>
      <c r="E137" s="45" t="str">
        <f ca="1"/>
        <v>BADF</v>
      </c>
      <c r="F137" s="45" t="str">
        <f ca="1"/>
        <v>JUNIOR</v>
      </c>
      <c r="G137" s="43" t="s">
        <v>514</v>
      </c>
      <c r="H137" s="59"/>
      <c r="I137" s="59"/>
      <c r="J137" s="59">
        <v>1</v>
      </c>
      <c r="K137" s="168"/>
      <c r="L137" s="179">
        <v>2</v>
      </c>
      <c r="M137" s="171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ht="23.75" customHeight="1">
      <c r="B138" s="73">
        <v>131</v>
      </c>
      <c r="C138" s="53" t="str">
        <f ca="1"/>
        <v>B154</v>
      </c>
      <c r="D138" s="132" t="str">
        <f ca="1"/>
        <v>ABDULLA ALBAS</v>
      </c>
      <c r="E138" s="54" t="str">
        <f ca="1"/>
        <v>DAHF</v>
      </c>
      <c r="F138" s="54" t="str">
        <f ca="1"/>
        <v>JUNIOR</v>
      </c>
      <c r="G138" s="44" t="s">
        <v>514</v>
      </c>
      <c r="H138" s="62"/>
      <c r="I138" s="62"/>
      <c r="J138" s="62">
        <v>0</v>
      </c>
      <c r="K138" s="167"/>
      <c r="L138" s="178">
        <v>1</v>
      </c>
      <c r="M138" s="17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</row>
    <row r="139" spans="2:62" ht="23.75" customHeight="1" thickBot="1">
      <c r="B139" s="73">
        <v>132</v>
      </c>
      <c r="C139" s="43" t="str">
        <f ca="1"/>
        <v>B155</v>
      </c>
      <c r="D139" s="133" t="str">
        <f ca="1"/>
        <v>MUHAMMED A</v>
      </c>
      <c r="E139" s="45" t="str">
        <f ca="1"/>
        <v>DAHF</v>
      </c>
      <c r="F139" s="45" t="str">
        <f ca="1"/>
        <v>JUNIOR</v>
      </c>
      <c r="G139" s="43" t="s">
        <v>514</v>
      </c>
      <c r="H139" s="59"/>
      <c r="I139" s="59"/>
      <c r="J139" s="59">
        <v>4</v>
      </c>
      <c r="K139" s="168"/>
      <c r="L139" s="179">
        <v>6</v>
      </c>
      <c r="M139" s="171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ht="23.75" customHeight="1">
      <c r="B140" s="73">
        <v>133</v>
      </c>
      <c r="C140" s="53" t="str">
        <f ca="1"/>
        <v>B156</v>
      </c>
      <c r="D140" s="132" t="str">
        <f ca="1"/>
        <v>MOHAMMED ANAS A.A</v>
      </c>
      <c r="E140" s="54" t="str">
        <f ca="1"/>
        <v>JARF</v>
      </c>
      <c r="F140" s="54" t="str">
        <f ca="1"/>
        <v>JUNIOR</v>
      </c>
      <c r="G140" s="44" t="s">
        <v>514</v>
      </c>
      <c r="H140" s="62"/>
      <c r="I140" s="62"/>
      <c r="J140" s="62">
        <v>1</v>
      </c>
      <c r="K140" s="167"/>
      <c r="L140" s="178">
        <v>1</v>
      </c>
      <c r="M140" s="17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</row>
    <row r="141" spans="2:62" ht="23.75" customHeight="1" thickBot="1">
      <c r="B141" s="73">
        <v>134</v>
      </c>
      <c r="C141" s="43" t="str">
        <f ca="1"/>
        <v>B157</v>
      </c>
      <c r="D141" s="133" t="str">
        <f ca="1"/>
        <v>MUHAMMED MIHRAZ</v>
      </c>
      <c r="E141" s="45" t="str">
        <f ca="1"/>
        <v>FANT</v>
      </c>
      <c r="F141" s="45" t="str">
        <f ca="1"/>
        <v>JUNIOR</v>
      </c>
      <c r="G141" s="43" t="s">
        <v>514</v>
      </c>
      <c r="H141" s="59"/>
      <c r="I141" s="59"/>
      <c r="J141" s="59">
        <v>1</v>
      </c>
      <c r="K141" s="168"/>
      <c r="L141" s="179">
        <v>2</v>
      </c>
      <c r="M141" s="171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ht="23.75" customHeight="1">
      <c r="B142" s="73">
        <v>135</v>
      </c>
      <c r="C142" s="53" t="str">
        <f ca="1"/>
        <v>B158</v>
      </c>
      <c r="D142" s="132" t="str">
        <f ca="1"/>
        <v>FADIL MOHAMMED K M</v>
      </c>
      <c r="E142" s="54" t="str">
        <f ca="1"/>
        <v>DAHF</v>
      </c>
      <c r="F142" s="54" t="str">
        <f ca="1"/>
        <v>JUNIOR</v>
      </c>
      <c r="G142" s="44" t="s">
        <v>514</v>
      </c>
      <c r="H142" s="62"/>
      <c r="I142" s="62"/>
      <c r="J142" s="62">
        <v>1</v>
      </c>
      <c r="K142" s="167"/>
      <c r="L142" s="178">
        <v>1</v>
      </c>
      <c r="M142" s="17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</row>
    <row r="143" spans="2:62" ht="23.75" customHeight="1" thickBot="1">
      <c r="B143" s="73">
        <v>136</v>
      </c>
      <c r="C143" s="43" t="str">
        <f ca="1"/>
        <v>B159</v>
      </c>
      <c r="D143" s="133" t="str">
        <f ca="1"/>
        <v>AJMAL AHMED MT</v>
      </c>
      <c r="E143" s="45" t="str">
        <f ca="1"/>
        <v>DAHF</v>
      </c>
      <c r="F143" s="45" t="str">
        <f ca="1"/>
        <v>JUNIOR</v>
      </c>
      <c r="G143" s="43" t="s">
        <v>514</v>
      </c>
      <c r="H143" s="59"/>
      <c r="I143" s="59"/>
      <c r="J143" s="59">
        <v>2</v>
      </c>
      <c r="K143" s="168"/>
      <c r="L143" s="179">
        <v>2</v>
      </c>
      <c r="M143" s="171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ht="23.75" customHeight="1">
      <c r="B144" s="73">
        <v>137</v>
      </c>
      <c r="C144" s="53" t="str">
        <f ca="1"/>
        <v>B160</v>
      </c>
      <c r="D144" s="132" t="str">
        <f ca="1"/>
        <v>MOHAMMED DAWOOD K</v>
      </c>
      <c r="E144" s="54" t="str">
        <f ca="1"/>
        <v>JARF</v>
      </c>
      <c r="F144" s="54" t="str">
        <f ca="1"/>
        <v>JUNIOR</v>
      </c>
      <c r="G144" s="44" t="s">
        <v>514</v>
      </c>
      <c r="H144" s="62"/>
      <c r="I144" s="62"/>
      <c r="J144" s="62">
        <v>1</v>
      </c>
      <c r="K144" s="167"/>
      <c r="L144" s="178">
        <v>2</v>
      </c>
      <c r="M144" s="17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</row>
    <row r="145" spans="2:62" ht="23.75" customHeight="1" thickBot="1">
      <c r="B145" s="73">
        <v>138</v>
      </c>
      <c r="C145" s="43" t="str">
        <f ca="1"/>
        <v>B161</v>
      </c>
      <c r="D145" s="133" t="str">
        <f ca="1"/>
        <v>MUHAMMED RAZI TM</v>
      </c>
      <c r="E145" s="45" t="str">
        <f ca="1"/>
        <v>DAHF</v>
      </c>
      <c r="F145" s="45" t="str">
        <f ca="1"/>
        <v>JUNIOR</v>
      </c>
      <c r="G145" s="43" t="s">
        <v>514</v>
      </c>
      <c r="H145" s="59"/>
      <c r="I145" s="59"/>
      <c r="J145" s="59">
        <v>0</v>
      </c>
      <c r="K145" s="168"/>
      <c r="L145" s="179">
        <v>1</v>
      </c>
      <c r="M145" s="171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ht="23.75" customHeight="1">
      <c r="B146" s="73">
        <v>139</v>
      </c>
      <c r="C146" s="53" t="str">
        <f ca="1"/>
        <v>B162</v>
      </c>
      <c r="D146" s="132" t="str">
        <f ca="1"/>
        <v>RAYHAN PH</v>
      </c>
      <c r="E146" s="54" t="str">
        <f ca="1"/>
        <v>JARF</v>
      </c>
      <c r="F146" s="54" t="str">
        <f ca="1"/>
        <v>JUNIOR</v>
      </c>
      <c r="G146" s="44" t="s">
        <v>514</v>
      </c>
      <c r="H146" s="62"/>
      <c r="I146" s="62"/>
      <c r="J146" s="62">
        <v>0</v>
      </c>
      <c r="K146" s="167"/>
      <c r="L146" s="178">
        <v>0</v>
      </c>
      <c r="M146" s="17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</row>
    <row r="147" spans="2:62" ht="23.75" customHeight="1" thickBot="1">
      <c r="B147" s="73">
        <v>140</v>
      </c>
      <c r="C147" s="43" t="str">
        <f ca="1"/>
        <v>B163</v>
      </c>
      <c r="D147" s="133" t="str">
        <f ca="1"/>
        <v>MOHAMMED YOUNUS</v>
      </c>
      <c r="E147" s="45" t="str">
        <f ca="1"/>
        <v>JARF</v>
      </c>
      <c r="F147" s="45" t="str">
        <f ca="1"/>
        <v>JUNIOR</v>
      </c>
      <c r="G147" s="43" t="s">
        <v>514</v>
      </c>
      <c r="H147" s="59"/>
      <c r="I147" s="59"/>
      <c r="J147" s="59">
        <v>0</v>
      </c>
      <c r="K147" s="168"/>
      <c r="L147" s="179">
        <v>0</v>
      </c>
      <c r="M147" s="171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ht="23.75" customHeight="1">
      <c r="B148" s="73">
        <v>141</v>
      </c>
      <c r="C148" s="53" t="str">
        <f ca="1"/>
        <v>B164</v>
      </c>
      <c r="D148" s="132" t="str">
        <f ca="1"/>
        <v>RASALUL AMEEN T</v>
      </c>
      <c r="E148" s="54" t="str">
        <f ca="1"/>
        <v>BADF</v>
      </c>
      <c r="F148" s="54" t="str">
        <f ca="1"/>
        <v>JUNIOR</v>
      </c>
      <c r="G148" s="44" t="s">
        <v>514</v>
      </c>
      <c r="H148" s="62"/>
      <c r="I148" s="62"/>
      <c r="J148" s="62">
        <v>4</v>
      </c>
      <c r="K148" s="167"/>
      <c r="L148" s="178">
        <v>6</v>
      </c>
      <c r="M148" s="17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</row>
    <row r="149" spans="2:62" ht="23.75" customHeight="1" thickBot="1">
      <c r="B149" s="73">
        <v>142</v>
      </c>
      <c r="C149" s="43" t="str">
        <f ca="1"/>
        <v>C100</v>
      </c>
      <c r="D149" s="133" t="str">
        <f ca="1"/>
        <v>IBRAHIM AFIL</v>
      </c>
      <c r="E149" s="45" t="str">
        <f ca="1"/>
        <v>DAHF</v>
      </c>
      <c r="F149" s="45" t="str">
        <f ca="1"/>
        <v>SENIOR</v>
      </c>
      <c r="G149" s="43" t="s">
        <v>514</v>
      </c>
      <c r="H149" s="59"/>
      <c r="I149" s="59"/>
      <c r="J149" s="59">
        <v>4</v>
      </c>
      <c r="K149" s="168"/>
      <c r="L149" s="179">
        <v>6</v>
      </c>
      <c r="M149" s="171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ht="23.75" customHeight="1">
      <c r="B150" s="73">
        <v>143</v>
      </c>
      <c r="C150" s="53" t="str">
        <f ca="1"/>
        <v>C101</v>
      </c>
      <c r="D150" s="132" t="str">
        <f ca="1"/>
        <v>MUHAMMED KASHIF</v>
      </c>
      <c r="E150" s="54" t="str">
        <f ca="1"/>
        <v>FANT</v>
      </c>
      <c r="F150" s="54" t="str">
        <f ca="1"/>
        <v>SENIOR</v>
      </c>
      <c r="G150" s="44" t="s">
        <v>514</v>
      </c>
      <c r="H150" s="62"/>
      <c r="I150" s="62"/>
      <c r="J150" s="62">
        <v>0</v>
      </c>
      <c r="K150" s="167"/>
      <c r="L150" s="178">
        <v>0</v>
      </c>
      <c r="M150" s="17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</row>
    <row r="151" spans="2:62" ht="23.75" customHeight="1" thickBot="1">
      <c r="B151" s="73">
        <v>144</v>
      </c>
      <c r="C151" s="43" t="str">
        <f ca="1"/>
        <v>C102</v>
      </c>
      <c r="D151" s="133" t="str">
        <f ca="1"/>
        <v>AHAMMED MAHSHOOK M.B</v>
      </c>
      <c r="E151" s="45" t="str">
        <f ca="1"/>
        <v>DAHF</v>
      </c>
      <c r="F151" s="45" t="str">
        <f ca="1"/>
        <v>SENIOR</v>
      </c>
      <c r="G151" s="43" t="s">
        <v>514</v>
      </c>
      <c r="H151" s="59"/>
      <c r="I151" s="59"/>
      <c r="J151" s="59">
        <v>2</v>
      </c>
      <c r="K151" s="168"/>
      <c r="L151" s="179">
        <v>2</v>
      </c>
      <c r="M151" s="171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ht="23.75" customHeight="1">
      <c r="B152" s="73">
        <v>145</v>
      </c>
      <c r="C152" s="53" t="str">
        <f ca="1"/>
        <v>C103</v>
      </c>
      <c r="D152" s="132" t="str">
        <f ca="1"/>
        <v>MUHAMMED ABDUL KADER</v>
      </c>
      <c r="E152" s="54" t="str">
        <f ca="1"/>
        <v>BADF</v>
      </c>
      <c r="F152" s="54" t="str">
        <f ca="1"/>
        <v>SENIOR</v>
      </c>
      <c r="G152" s="44" t="s">
        <v>514</v>
      </c>
      <c r="H152" s="62"/>
      <c r="I152" s="62"/>
      <c r="J152" s="62">
        <v>4</v>
      </c>
      <c r="K152" s="167"/>
      <c r="L152" s="178">
        <v>4</v>
      </c>
      <c r="M152" s="17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</row>
    <row r="153" spans="2:62" ht="23.75" customHeight="1" thickBot="1">
      <c r="B153" s="73">
        <v>146</v>
      </c>
      <c r="C153" s="43" t="str">
        <f ca="1"/>
        <v>C104</v>
      </c>
      <c r="D153" s="133" t="str">
        <f ca="1"/>
        <v>HADIL RIJAS</v>
      </c>
      <c r="E153" s="45" t="str">
        <f ca="1"/>
        <v>BADF</v>
      </c>
      <c r="F153" s="45" t="str">
        <f ca="1"/>
        <v>SENIOR</v>
      </c>
      <c r="G153" s="43" t="s">
        <v>514</v>
      </c>
      <c r="H153" s="59"/>
      <c r="I153" s="59"/>
      <c r="J153" s="59">
        <v>1</v>
      </c>
      <c r="K153" s="168"/>
      <c r="L153" s="179">
        <v>1</v>
      </c>
      <c r="M153" s="171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ht="23.75" customHeight="1">
      <c r="B154" s="73">
        <v>147</v>
      </c>
      <c r="C154" s="53" t="str">
        <f ca="1"/>
        <v>C105</v>
      </c>
      <c r="D154" s="132" t="str">
        <f ca="1"/>
        <v>AHMAD MANAL KUDINGILA</v>
      </c>
      <c r="E154" s="54" t="str">
        <f ca="1"/>
        <v>JARF</v>
      </c>
      <c r="F154" s="54" t="str">
        <f ca="1"/>
        <v>SENIOR</v>
      </c>
      <c r="G154" s="44" t="s">
        <v>514</v>
      </c>
      <c r="H154" s="62"/>
      <c r="I154" s="62"/>
      <c r="J154" s="62">
        <v>4</v>
      </c>
      <c r="K154" s="167"/>
      <c r="L154" s="178">
        <v>5</v>
      </c>
      <c r="M154" s="17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</row>
    <row r="155" spans="2:62" ht="23.75" customHeight="1" thickBot="1">
      <c r="B155" s="73">
        <v>148</v>
      </c>
      <c r="C155" s="43" t="str">
        <f ca="1"/>
        <v>C106</v>
      </c>
      <c r="D155" s="133" t="str">
        <f ca="1"/>
        <v>ABDUL RAHMAN ANFHAL M I</v>
      </c>
      <c r="E155" s="45" t="str">
        <f ca="1"/>
        <v>BADF</v>
      </c>
      <c r="F155" s="45" t="str">
        <f ca="1"/>
        <v>SENIOR</v>
      </c>
      <c r="G155" s="43" t="s">
        <v>514</v>
      </c>
      <c r="H155" s="59"/>
      <c r="I155" s="59"/>
      <c r="J155" s="59">
        <v>1</v>
      </c>
      <c r="K155" s="168"/>
      <c r="L155" s="179">
        <v>3</v>
      </c>
      <c r="M155" s="171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ht="23.75" customHeight="1">
      <c r="B156" s="73">
        <v>149</v>
      </c>
      <c r="C156" s="53" t="str">
        <f ca="1"/>
        <v>C107</v>
      </c>
      <c r="D156" s="132" t="str">
        <f ca="1"/>
        <v>ADIL ABDULLA A</v>
      </c>
      <c r="E156" s="54" t="str">
        <f ca="1"/>
        <v>DAHF</v>
      </c>
      <c r="F156" s="54" t="str">
        <f ca="1"/>
        <v>SENIOR</v>
      </c>
      <c r="G156" s="44" t="s">
        <v>514</v>
      </c>
      <c r="H156" s="62"/>
      <c r="I156" s="62"/>
      <c r="J156" s="62">
        <v>1</v>
      </c>
      <c r="K156" s="167"/>
      <c r="L156" s="178">
        <v>1</v>
      </c>
      <c r="M156" s="17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</row>
    <row r="157" spans="2:62" ht="23.75" customHeight="1" thickBot="1">
      <c r="B157" s="73">
        <v>150</v>
      </c>
      <c r="C157" s="43" t="str">
        <f ca="1"/>
        <v>C108</v>
      </c>
      <c r="D157" s="133" t="str">
        <f ca="1"/>
        <v>ABDULLA SALMAN FARIS M</v>
      </c>
      <c r="E157" s="45" t="str">
        <f ca="1"/>
        <v>FANT</v>
      </c>
      <c r="F157" s="45" t="str">
        <f ca="1"/>
        <v>SENIOR</v>
      </c>
      <c r="G157" s="43" t="s">
        <v>514</v>
      </c>
      <c r="H157" s="59"/>
      <c r="I157" s="59"/>
      <c r="J157" s="59">
        <v>1</v>
      </c>
      <c r="K157" s="168"/>
      <c r="L157" s="179">
        <v>1</v>
      </c>
      <c r="M157" s="171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ht="23.75" customHeight="1">
      <c r="B158" s="73">
        <v>151</v>
      </c>
      <c r="C158" s="53" t="str">
        <f ca="1"/>
        <v>C109</v>
      </c>
      <c r="D158" s="132" t="str">
        <f ca="1"/>
        <v>ABDULLA FARHAN M</v>
      </c>
      <c r="E158" s="54" t="str">
        <f ca="1"/>
        <v>BADF</v>
      </c>
      <c r="F158" s="54" t="str">
        <f ca="1"/>
        <v>SENIOR</v>
      </c>
      <c r="G158" s="44" t="s">
        <v>514</v>
      </c>
      <c r="H158" s="62"/>
      <c r="I158" s="62"/>
      <c r="J158" s="62">
        <v>2</v>
      </c>
      <c r="K158" s="167"/>
      <c r="L158" s="178">
        <v>2</v>
      </c>
      <c r="M158" s="17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</row>
    <row r="159" spans="2:62" ht="23.75" customHeight="1" thickBot="1">
      <c r="B159" s="73">
        <v>152</v>
      </c>
      <c r="C159" s="43" t="str">
        <f ca="1"/>
        <v>C110</v>
      </c>
      <c r="D159" s="133" t="str">
        <f ca="1"/>
        <v>SHADIL AHAMED</v>
      </c>
      <c r="E159" s="45" t="str">
        <f ca="1"/>
        <v>DAHF</v>
      </c>
      <c r="F159" s="45" t="str">
        <f ca="1"/>
        <v>SENIOR</v>
      </c>
      <c r="G159" s="43" t="s">
        <v>514</v>
      </c>
      <c r="H159" s="59"/>
      <c r="I159" s="59"/>
      <c r="J159" s="59">
        <v>0</v>
      </c>
      <c r="K159" s="168"/>
      <c r="L159" s="179">
        <v>0</v>
      </c>
      <c r="M159" s="171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ht="23.75" customHeight="1">
      <c r="B160" s="73">
        <v>153</v>
      </c>
      <c r="C160" s="53" t="str">
        <f ca="1"/>
        <v>C111</v>
      </c>
      <c r="D160" s="132" t="str">
        <f ca="1"/>
        <v>MUHAMMAD ISMAIL HAMDULLA V K</v>
      </c>
      <c r="E160" s="54" t="str">
        <f ca="1"/>
        <v>JARF</v>
      </c>
      <c r="F160" s="54" t="str">
        <f ca="1"/>
        <v>SENIOR</v>
      </c>
      <c r="G160" s="44" t="s">
        <v>514</v>
      </c>
      <c r="H160" s="62"/>
      <c r="I160" s="62"/>
      <c r="J160" s="62">
        <v>1</v>
      </c>
      <c r="K160" s="167"/>
      <c r="L160" s="178">
        <v>1</v>
      </c>
      <c r="M160" s="17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</row>
    <row r="161" spans="2:62" ht="23.75" customHeight="1" thickBot="1">
      <c r="B161" s="73">
        <v>154</v>
      </c>
      <c r="C161" s="43" t="str">
        <f ca="1"/>
        <v>C112</v>
      </c>
      <c r="D161" s="133" t="str">
        <f ca="1"/>
        <v>MOHAMMED SA'DUDDEEN K</v>
      </c>
      <c r="E161" s="45" t="str">
        <f ca="1"/>
        <v>FANT</v>
      </c>
      <c r="F161" s="45" t="str">
        <f ca="1"/>
        <v>SENIOR</v>
      </c>
      <c r="G161" s="43" t="s">
        <v>514</v>
      </c>
      <c r="H161" s="59"/>
      <c r="I161" s="59"/>
      <c r="J161" s="59">
        <v>0</v>
      </c>
      <c r="K161" s="168"/>
      <c r="L161" s="179">
        <v>0</v>
      </c>
      <c r="M161" s="171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ht="23.75" customHeight="1">
      <c r="B162" s="73">
        <v>155</v>
      </c>
      <c r="C162" s="53" t="str">
        <f ca="1"/>
        <v>C113</v>
      </c>
      <c r="D162" s="132" t="str">
        <f ca="1"/>
        <v>SEYYAD MUHAMMED FAHMAN</v>
      </c>
      <c r="E162" s="54" t="str">
        <f ca="1"/>
        <v>JARF</v>
      </c>
      <c r="F162" s="54" t="str">
        <f ca="1"/>
        <v>SENIOR</v>
      </c>
      <c r="G162" s="44" t="s">
        <v>514</v>
      </c>
      <c r="H162" s="62"/>
      <c r="I162" s="62"/>
      <c r="J162" s="62">
        <v>1</v>
      </c>
      <c r="K162" s="167"/>
      <c r="L162" s="178">
        <v>1</v>
      </c>
      <c r="M162" s="17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</row>
    <row r="163" spans="2:62" ht="23.75" customHeight="1" thickBot="1">
      <c r="B163" s="73">
        <v>156</v>
      </c>
      <c r="C163" s="43" t="str">
        <f ca="1"/>
        <v>C114</v>
      </c>
      <c r="D163" s="133" t="str">
        <f ca="1"/>
        <v>AJMAL RUWAIS</v>
      </c>
      <c r="E163" s="45" t="str">
        <f ca="1"/>
        <v>BADF</v>
      </c>
      <c r="F163" s="45" t="str">
        <f ca="1"/>
        <v>SENIOR</v>
      </c>
      <c r="G163" s="43" t="s">
        <v>514</v>
      </c>
      <c r="H163" s="59"/>
      <c r="I163" s="59"/>
      <c r="J163" s="59">
        <v>2</v>
      </c>
      <c r="K163" s="168"/>
      <c r="L163" s="179">
        <v>2</v>
      </c>
      <c r="M163" s="171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ht="23.75" customHeight="1">
      <c r="B164" s="73">
        <v>157</v>
      </c>
      <c r="C164" s="53" t="str">
        <f ca="1"/>
        <v>C115</v>
      </c>
      <c r="D164" s="132" t="str">
        <f ca="1"/>
        <v>MOHAMMED ABDUL KHADER K</v>
      </c>
      <c r="E164" s="54" t="str">
        <f ca="1"/>
        <v>FANT</v>
      </c>
      <c r="F164" s="54" t="str">
        <f ca="1"/>
        <v>SENIOR</v>
      </c>
      <c r="G164" s="44" t="s">
        <v>514</v>
      </c>
      <c r="H164" s="62"/>
      <c r="I164" s="62"/>
      <c r="J164" s="62">
        <v>3</v>
      </c>
      <c r="K164" s="167"/>
      <c r="L164" s="178">
        <v>3</v>
      </c>
      <c r="M164" s="17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</row>
    <row r="165" spans="2:62" ht="23.75" customHeight="1" thickBot="1">
      <c r="B165" s="73">
        <v>158</v>
      </c>
      <c r="C165" s="43" t="str">
        <f ca="1"/>
        <v>C116</v>
      </c>
      <c r="D165" s="133" t="str">
        <f ca="1"/>
        <v>MUAHMMED ANAS P A</v>
      </c>
      <c r="E165" s="45" t="str">
        <f ca="1"/>
        <v>JARF</v>
      </c>
      <c r="F165" s="45" t="str">
        <f ca="1"/>
        <v>SENIOR</v>
      </c>
      <c r="G165" s="43" t="s">
        <v>514</v>
      </c>
      <c r="H165" s="59"/>
      <c r="I165" s="59"/>
      <c r="J165" s="59">
        <v>2</v>
      </c>
      <c r="K165" s="168"/>
      <c r="L165" s="179">
        <v>2</v>
      </c>
      <c r="M165" s="171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ht="23.75" customHeight="1">
      <c r="B166" s="73">
        <v>159</v>
      </c>
      <c r="C166" s="53" t="str">
        <f ca="1"/>
        <v>C117</v>
      </c>
      <c r="D166" s="132" t="str">
        <f ca="1"/>
        <v>Muhammed fahiz A K</v>
      </c>
      <c r="E166" s="54" t="str">
        <f ca="1"/>
        <v>DAHF</v>
      </c>
      <c r="F166" s="54" t="str">
        <f ca="1"/>
        <v>SENIOR</v>
      </c>
      <c r="G166" s="44" t="s">
        <v>514</v>
      </c>
      <c r="H166" s="62"/>
      <c r="I166" s="62"/>
      <c r="J166" s="62">
        <v>2</v>
      </c>
      <c r="K166" s="167"/>
      <c r="L166" s="178">
        <v>2</v>
      </c>
      <c r="M166" s="17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</row>
    <row r="167" spans="2:62" ht="23.75" customHeight="1" thickBot="1">
      <c r="B167" s="73">
        <v>160</v>
      </c>
      <c r="C167" s="43" t="str">
        <f ca="1"/>
        <v>C118</v>
      </c>
      <c r="D167" s="133" t="str">
        <f ca="1"/>
        <v>MUHAMMAD SHAMMAS</v>
      </c>
      <c r="E167" s="45" t="str">
        <f ca="1"/>
        <v>FANT</v>
      </c>
      <c r="F167" s="45" t="str">
        <f ca="1"/>
        <v>SENIOR</v>
      </c>
      <c r="G167" s="43" t="s">
        <v>514</v>
      </c>
      <c r="H167" s="59"/>
      <c r="I167" s="59"/>
      <c r="J167" s="59">
        <v>2</v>
      </c>
      <c r="K167" s="168"/>
      <c r="L167" s="179">
        <v>3</v>
      </c>
      <c r="M167" s="171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ht="23.75" customHeight="1">
      <c r="B168" s="73">
        <v>161</v>
      </c>
      <c r="C168" s="53" t="str">
        <f ca="1"/>
        <v>C119</v>
      </c>
      <c r="D168" s="132" t="str">
        <f ca="1"/>
        <v>ARIFUDEEN ABBAS A</v>
      </c>
      <c r="E168" s="54" t="str">
        <f ca="1"/>
        <v>JARF</v>
      </c>
      <c r="F168" s="54" t="str">
        <f ca="1"/>
        <v>SENIOR</v>
      </c>
      <c r="G168" s="44" t="s">
        <v>514</v>
      </c>
      <c r="H168" s="62"/>
      <c r="I168" s="62"/>
      <c r="J168" s="62">
        <v>2</v>
      </c>
      <c r="K168" s="167"/>
      <c r="L168" s="178">
        <v>3</v>
      </c>
      <c r="M168" s="17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</row>
    <row r="169" spans="2:62" ht="23.75" customHeight="1" thickBot="1">
      <c r="B169" s="73">
        <v>162</v>
      </c>
      <c r="C169" s="43" t="str">
        <f ca="1"/>
        <v>C120</v>
      </c>
      <c r="D169" s="133" t="str">
        <f ca="1"/>
        <v>MAJID MUHAMMED M</v>
      </c>
      <c r="E169" s="45" t="str">
        <f ca="1"/>
        <v>DAHF</v>
      </c>
      <c r="F169" s="45" t="str">
        <f ca="1"/>
        <v>SENIOR</v>
      </c>
      <c r="G169" s="43" t="s">
        <v>514</v>
      </c>
      <c r="H169" s="59"/>
      <c r="I169" s="59"/>
      <c r="J169" s="59">
        <v>0</v>
      </c>
      <c r="K169" s="168"/>
      <c r="L169" s="179">
        <v>0</v>
      </c>
      <c r="M169" s="171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ht="23.75" customHeight="1">
      <c r="B170" s="73">
        <v>163</v>
      </c>
      <c r="C170" s="53" t="str">
        <f ca="1"/>
        <v>C121</v>
      </c>
      <c r="D170" s="132" t="str">
        <f ca="1"/>
        <v>ABDUL SALAM ARIF</v>
      </c>
      <c r="E170" s="54" t="str">
        <f ca="1"/>
        <v>JARF</v>
      </c>
      <c r="F170" s="54" t="str">
        <f ca="1"/>
        <v>SENIOR</v>
      </c>
      <c r="G170" s="44" t="s">
        <v>514</v>
      </c>
      <c r="H170" s="62"/>
      <c r="I170" s="62"/>
      <c r="J170" s="62">
        <v>2</v>
      </c>
      <c r="K170" s="167"/>
      <c r="L170" s="178">
        <v>2</v>
      </c>
      <c r="M170" s="17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</row>
    <row r="171" spans="2:62" ht="23.75" customHeight="1" thickBot="1">
      <c r="B171" s="73">
        <v>164</v>
      </c>
      <c r="C171" s="43" t="str">
        <f ca="1"/>
        <v>C122</v>
      </c>
      <c r="D171" s="133" t="str">
        <f ca="1"/>
        <v>MOHAMMED K H</v>
      </c>
      <c r="E171" s="45" t="str">
        <f ca="1"/>
        <v>BADF</v>
      </c>
      <c r="F171" s="45" t="str">
        <f ca="1"/>
        <v>SENIOR</v>
      </c>
      <c r="G171" s="43" t="s">
        <v>514</v>
      </c>
      <c r="H171" s="59"/>
      <c r="I171" s="59"/>
      <c r="J171" s="59">
        <v>1</v>
      </c>
      <c r="K171" s="168"/>
      <c r="L171" s="179">
        <v>1</v>
      </c>
      <c r="M171" s="171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ht="23.75" customHeight="1">
      <c r="B172" s="73">
        <v>165</v>
      </c>
      <c r="C172" s="53" t="str">
        <f ca="1"/>
        <v>C123</v>
      </c>
      <c r="D172" s="132" t="str">
        <f ca="1"/>
        <v>MOHAMMED FAQRUDDEEN RAZI</v>
      </c>
      <c r="E172" s="54" t="str">
        <f ca="1"/>
        <v>BADF</v>
      </c>
      <c r="F172" s="54" t="str">
        <f ca="1"/>
        <v>SENIOR</v>
      </c>
      <c r="G172" s="44" t="s">
        <v>514</v>
      </c>
      <c r="H172" s="62"/>
      <c r="I172" s="62"/>
      <c r="J172" s="62">
        <v>0</v>
      </c>
      <c r="K172" s="167"/>
      <c r="L172" s="178">
        <v>0</v>
      </c>
      <c r="M172" s="17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</row>
    <row r="173" spans="2:62" ht="23.75" customHeight="1" thickBot="1">
      <c r="B173" s="73">
        <v>166</v>
      </c>
      <c r="C173" s="43" t="str">
        <f ca="1"/>
        <v>C124</v>
      </c>
      <c r="D173" s="133" t="str">
        <f ca="1"/>
        <v>MOHAMMED MUBASHIR</v>
      </c>
      <c r="E173" s="45" t="str">
        <f ca="1"/>
        <v>BADF</v>
      </c>
      <c r="F173" s="45" t="str">
        <f ca="1"/>
        <v>SENIOR</v>
      </c>
      <c r="G173" s="43" t="s">
        <v>514</v>
      </c>
      <c r="H173" s="59"/>
      <c r="I173" s="59"/>
      <c r="J173" s="59">
        <v>4</v>
      </c>
      <c r="K173" s="168"/>
      <c r="L173" s="179">
        <v>6</v>
      </c>
      <c r="M173" s="171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ht="23.75" customHeight="1">
      <c r="B174" s="73">
        <v>167</v>
      </c>
      <c r="C174" s="53" t="str">
        <f ca="1"/>
        <v>C125</v>
      </c>
      <c r="D174" s="132" t="str">
        <f ca="1"/>
        <v>AHAMMED MINHAJ E M</v>
      </c>
      <c r="E174" s="54" t="str">
        <f ca="1"/>
        <v>FANT</v>
      </c>
      <c r="F174" s="54" t="str">
        <f ca="1"/>
        <v>SENIOR</v>
      </c>
      <c r="G174" s="44" t="s">
        <v>514</v>
      </c>
      <c r="H174" s="62"/>
      <c r="I174" s="62"/>
      <c r="J174" s="62">
        <v>0</v>
      </c>
      <c r="K174" s="167"/>
      <c r="L174" s="178">
        <v>0</v>
      </c>
      <c r="M174" s="17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</row>
    <row r="175" spans="2:62" ht="23.75" customHeight="1" thickBot="1">
      <c r="B175" s="73">
        <v>168</v>
      </c>
      <c r="C175" s="43" t="str">
        <f ca="1"/>
        <v>C126</v>
      </c>
      <c r="D175" s="133" t="str">
        <f ca="1"/>
        <v>ADNAN ABDULLAH B A</v>
      </c>
      <c r="E175" s="45" t="str">
        <f ca="1"/>
        <v>JARF</v>
      </c>
      <c r="F175" s="45" t="str">
        <f ca="1"/>
        <v>SENIOR</v>
      </c>
      <c r="G175" s="43" t="s">
        <v>514</v>
      </c>
      <c r="H175" s="59"/>
      <c r="I175" s="59"/>
      <c r="J175" s="59">
        <v>2</v>
      </c>
      <c r="K175" s="168"/>
      <c r="L175" s="179">
        <v>2</v>
      </c>
      <c r="M175" s="171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ht="23.75" customHeight="1">
      <c r="B176" s="73">
        <v>169</v>
      </c>
      <c r="C176" s="53" t="str">
        <f ca="1"/>
        <v>C127</v>
      </c>
      <c r="D176" s="132" t="str">
        <f ca="1"/>
        <v>SHAMMAZ P A</v>
      </c>
      <c r="E176" s="54" t="str">
        <f ca="1"/>
        <v>FANT</v>
      </c>
      <c r="F176" s="54" t="str">
        <f ca="1"/>
        <v>SENIOR</v>
      </c>
      <c r="G176" s="44" t="s">
        <v>514</v>
      </c>
      <c r="H176" s="62"/>
      <c r="I176" s="62"/>
      <c r="J176" s="62">
        <v>2</v>
      </c>
      <c r="K176" s="167"/>
      <c r="L176" s="178">
        <v>2</v>
      </c>
      <c r="M176" s="17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</row>
    <row r="177" spans="2:62" ht="23.75" customHeight="1" thickBot="1">
      <c r="B177" s="73">
        <v>170</v>
      </c>
      <c r="C177" s="43" t="str">
        <f ca="1"/>
        <v>C128</v>
      </c>
      <c r="D177" s="133" t="str">
        <f ca="1"/>
        <v>MAHIN SINAN</v>
      </c>
      <c r="E177" s="45" t="str">
        <f ca="1"/>
        <v>DAHF</v>
      </c>
      <c r="F177" s="45" t="str">
        <f ca="1"/>
        <v>SENIOR</v>
      </c>
      <c r="G177" s="43" t="s">
        <v>514</v>
      </c>
      <c r="H177" s="59"/>
      <c r="I177" s="59"/>
      <c r="J177" s="59">
        <v>0</v>
      </c>
      <c r="K177" s="168"/>
      <c r="L177" s="179">
        <v>0</v>
      </c>
      <c r="M177" s="171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ht="23.75" customHeight="1">
      <c r="B178" s="73">
        <v>171</v>
      </c>
      <c r="C178" s="53" t="str">
        <f ca="1"/>
        <v>C129</v>
      </c>
      <c r="D178" s="132" t="str">
        <f ca="1"/>
        <v>P K ZAMEEL AHMED</v>
      </c>
      <c r="E178" s="54" t="str">
        <f ca="1"/>
        <v>BADF</v>
      </c>
      <c r="F178" s="54" t="str">
        <f ca="1"/>
        <v>SENIOR</v>
      </c>
      <c r="G178" s="44" t="s">
        <v>514</v>
      </c>
      <c r="H178" s="62"/>
      <c r="I178" s="62"/>
      <c r="J178" s="62">
        <v>1</v>
      </c>
      <c r="K178" s="167"/>
      <c r="L178" s="178">
        <v>1</v>
      </c>
      <c r="M178" s="17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</row>
    <row r="179" spans="2:62" ht="23.75" customHeight="1" thickBot="1">
      <c r="B179" s="73">
        <v>172</v>
      </c>
      <c r="C179" s="43" t="str">
        <f ca="1"/>
        <v>C130</v>
      </c>
      <c r="D179" s="133" t="str">
        <f ca="1"/>
        <v>MOHAMMED HISHAM</v>
      </c>
      <c r="E179" s="45" t="str">
        <f ca="1"/>
        <v>DAHF</v>
      </c>
      <c r="F179" s="45" t="str">
        <f ca="1"/>
        <v>SENIOR</v>
      </c>
      <c r="G179" s="43" t="s">
        <v>514</v>
      </c>
      <c r="H179" s="59"/>
      <c r="I179" s="59"/>
      <c r="J179" s="59">
        <v>1</v>
      </c>
      <c r="K179" s="168"/>
      <c r="L179" s="179">
        <v>1</v>
      </c>
      <c r="M179" s="171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ht="23.75" customHeight="1">
      <c r="B180" s="73">
        <v>173</v>
      </c>
      <c r="C180" s="53" t="str">
        <f ca="1"/>
        <v>C131</v>
      </c>
      <c r="D180" s="132" t="str">
        <f ca="1"/>
        <v>IBRAHIM AHRAZ</v>
      </c>
      <c r="E180" s="54" t="str">
        <f ca="1"/>
        <v>FANT</v>
      </c>
      <c r="F180" s="54" t="str">
        <f ca="1"/>
        <v>SENIOR</v>
      </c>
      <c r="G180" s="44" t="s">
        <v>514</v>
      </c>
      <c r="H180" s="62"/>
      <c r="I180" s="62"/>
      <c r="J180" s="62">
        <v>4</v>
      </c>
      <c r="K180" s="167"/>
      <c r="L180" s="178">
        <v>10</v>
      </c>
      <c r="M180" s="17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</row>
    <row r="181" spans="2:62" ht="23.75" customHeight="1" thickBot="1">
      <c r="B181" s="73">
        <v>174</v>
      </c>
      <c r="C181" s="43" t="str">
        <f ca="1"/>
        <v>C132</v>
      </c>
      <c r="D181" s="133" t="str">
        <f ca="1"/>
        <v>MUHAMMAD SHAZIN</v>
      </c>
      <c r="E181" s="45" t="str">
        <f ca="1"/>
        <v>BADF</v>
      </c>
      <c r="F181" s="45" t="str">
        <f ca="1"/>
        <v>SENIOR</v>
      </c>
      <c r="G181" s="43" t="s">
        <v>514</v>
      </c>
      <c r="H181" s="59"/>
      <c r="I181" s="59"/>
      <c r="J181" s="59">
        <v>1</v>
      </c>
      <c r="K181" s="168"/>
      <c r="L181" s="179">
        <v>2</v>
      </c>
      <c r="M181" s="171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ht="23.75" customHeight="1">
      <c r="B182" s="73">
        <v>175</v>
      </c>
      <c r="C182" s="53" t="str">
        <f ca="1"/>
        <v>C133</v>
      </c>
      <c r="D182" s="132" t="str">
        <f ca="1"/>
        <v>SALMANUL FARIS</v>
      </c>
      <c r="E182" s="54" t="str">
        <f ca="1"/>
        <v>DAHF</v>
      </c>
      <c r="F182" s="54" t="str">
        <f ca="1"/>
        <v>SENIOR</v>
      </c>
      <c r="G182" s="44" t="s">
        <v>514</v>
      </c>
      <c r="H182" s="62"/>
      <c r="I182" s="62"/>
      <c r="J182" s="62">
        <v>3</v>
      </c>
      <c r="K182" s="167"/>
      <c r="L182" s="178">
        <v>6</v>
      </c>
      <c r="M182" s="17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</row>
    <row r="183" spans="2:62" ht="23.75" customHeight="1" thickBot="1">
      <c r="B183" s="73">
        <v>176</v>
      </c>
      <c r="C183" s="43" t="str">
        <f ca="1"/>
        <v>C134</v>
      </c>
      <c r="D183" s="133" t="str">
        <f ca="1"/>
        <v>MUHAMMED ABDUL NASIF P.A</v>
      </c>
      <c r="E183" s="45" t="str">
        <f ca="1"/>
        <v>FANT</v>
      </c>
      <c r="F183" s="45" t="str">
        <f ca="1"/>
        <v>SENIOR</v>
      </c>
      <c r="G183" s="43" t="s">
        <v>514</v>
      </c>
      <c r="H183" s="59"/>
      <c r="I183" s="59"/>
      <c r="J183" s="59">
        <v>4</v>
      </c>
      <c r="K183" s="168"/>
      <c r="L183" s="179">
        <v>6</v>
      </c>
      <c r="M183" s="171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ht="23.75" customHeight="1">
      <c r="B184" s="73">
        <v>177</v>
      </c>
      <c r="C184" s="53" t="str">
        <f ca="1"/>
        <v>C135</v>
      </c>
      <c r="D184" s="132" t="str">
        <f ca="1"/>
        <v>AHAMAD SHABAB P A</v>
      </c>
      <c r="E184" s="54" t="str">
        <f ca="1"/>
        <v>JARF</v>
      </c>
      <c r="F184" s="54" t="str">
        <f ca="1"/>
        <v>SENIOR</v>
      </c>
      <c r="G184" s="44" t="s">
        <v>514</v>
      </c>
      <c r="H184" s="62"/>
      <c r="I184" s="62"/>
      <c r="J184" s="62">
        <v>1</v>
      </c>
      <c r="K184" s="167"/>
      <c r="L184" s="178">
        <v>1</v>
      </c>
      <c r="M184" s="17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</row>
    <row r="185" spans="2:62" ht="23.75" customHeight="1" thickBot="1">
      <c r="B185" s="73">
        <v>178</v>
      </c>
      <c r="C185" s="43" t="str">
        <f ca="1"/>
        <v>C136</v>
      </c>
      <c r="D185" s="133" t="str">
        <f ca="1"/>
        <v>MOHAMMED SHAKIR HUSSAIN K.Y</v>
      </c>
      <c r="E185" s="45" t="str">
        <f ca="1"/>
        <v>DAHF</v>
      </c>
      <c r="F185" s="45" t="str">
        <f ca="1"/>
        <v>SENIOR</v>
      </c>
      <c r="G185" s="43" t="s">
        <v>514</v>
      </c>
      <c r="H185" s="59"/>
      <c r="I185" s="59"/>
      <c r="J185" s="59">
        <v>1</v>
      </c>
      <c r="K185" s="168"/>
      <c r="L185" s="179">
        <v>1</v>
      </c>
      <c r="M185" s="171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ht="23.75" customHeight="1">
      <c r="B186" s="73">
        <v>179</v>
      </c>
      <c r="C186" s="53" t="str">
        <f ca="1"/>
        <v>C137</v>
      </c>
      <c r="D186" s="132" t="str">
        <f ca="1"/>
        <v>MUHAMMED SHUHAIB S</v>
      </c>
      <c r="E186" s="54" t="str">
        <f ca="1"/>
        <v>FANT</v>
      </c>
      <c r="F186" s="54" t="str">
        <f ca="1"/>
        <v>SENIOR</v>
      </c>
      <c r="G186" s="44" t="s">
        <v>514</v>
      </c>
      <c r="H186" s="62"/>
      <c r="I186" s="62"/>
      <c r="J186" s="62">
        <v>0</v>
      </c>
      <c r="K186" s="167"/>
      <c r="L186" s="178">
        <v>0</v>
      </c>
      <c r="M186" s="17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</row>
    <row r="187" spans="2:62" ht="23.75" customHeight="1" thickBot="1">
      <c r="B187" s="73">
        <v>180</v>
      </c>
      <c r="C187" s="43" t="str">
        <f ca="1"/>
        <v>C138</v>
      </c>
      <c r="D187" s="133" t="str">
        <f ca="1"/>
        <v>MOHAMMED MOINUDDEEN CHISTY</v>
      </c>
      <c r="E187" s="45" t="str">
        <f ca="1"/>
        <v>FANT</v>
      </c>
      <c r="F187" s="45" t="str">
        <f ca="1"/>
        <v>SENIOR</v>
      </c>
      <c r="G187" s="43" t="s">
        <v>514</v>
      </c>
      <c r="H187" s="59"/>
      <c r="I187" s="59"/>
      <c r="J187" s="59">
        <v>0</v>
      </c>
      <c r="K187" s="168"/>
      <c r="L187" s="179">
        <v>0</v>
      </c>
      <c r="M187" s="171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ht="23.75" customHeight="1">
      <c r="B188" s="73">
        <v>181</v>
      </c>
      <c r="C188" s="53" t="str">
        <f ca="1"/>
        <v>C139</v>
      </c>
      <c r="D188" s="132" t="str">
        <f ca="1"/>
        <v>SULAIMAN FAHAD AP</v>
      </c>
      <c r="E188" s="54" t="str">
        <f ca="1"/>
        <v>BADF</v>
      </c>
      <c r="F188" s="54" t="str">
        <f ca="1"/>
        <v>SENIOR</v>
      </c>
      <c r="G188" s="44" t="s">
        <v>514</v>
      </c>
      <c r="H188" s="62"/>
      <c r="I188" s="62"/>
      <c r="J188" s="62">
        <v>4</v>
      </c>
      <c r="K188" s="167"/>
      <c r="L188" s="178">
        <v>8</v>
      </c>
      <c r="M188" s="17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</row>
    <row r="189" spans="2:62" ht="23.75" customHeight="1" thickBot="1">
      <c r="B189" s="73">
        <v>182</v>
      </c>
      <c r="C189" s="43" t="str">
        <f ca="1"/>
        <v>C140</v>
      </c>
      <c r="D189" s="133" t="str">
        <f ca="1"/>
        <v>IJAS EBRAHIM</v>
      </c>
      <c r="E189" s="45" t="str">
        <f ca="1"/>
        <v>JARF</v>
      </c>
      <c r="F189" s="45" t="str">
        <f ca="1"/>
        <v>SENIOR</v>
      </c>
      <c r="G189" s="43" t="s">
        <v>514</v>
      </c>
      <c r="H189" s="59"/>
      <c r="I189" s="59"/>
      <c r="J189" s="59">
        <v>2</v>
      </c>
      <c r="K189" s="168"/>
      <c r="L189" s="179">
        <v>2</v>
      </c>
      <c r="M189" s="171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ht="23.75" customHeight="1">
      <c r="B190" s="73">
        <v>183</v>
      </c>
      <c r="C190" s="53" t="str">
        <f ca="1"/>
        <v>C141</v>
      </c>
      <c r="D190" s="132" t="str">
        <f ca="1"/>
        <v>AHMAD MINHAJ</v>
      </c>
      <c r="E190" s="54" t="str">
        <f ca="1"/>
        <v>BADF</v>
      </c>
      <c r="F190" s="54" t="str">
        <f ca="1"/>
        <v>SENIOR</v>
      </c>
      <c r="G190" s="44" t="s">
        <v>514</v>
      </c>
      <c r="H190" s="62"/>
      <c r="I190" s="62"/>
      <c r="J190" s="62">
        <v>0</v>
      </c>
      <c r="K190" s="167"/>
      <c r="L190" s="178">
        <v>0</v>
      </c>
      <c r="M190" s="17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</row>
    <row r="191" spans="2:62" ht="23.75" customHeight="1" thickBot="1">
      <c r="B191" s="73">
        <v>184</v>
      </c>
      <c r="C191" s="43" t="str">
        <f ca="1"/>
        <v>C142</v>
      </c>
      <c r="D191" s="133" t="str">
        <f ca="1"/>
        <v>AHMAD AMEEN T S</v>
      </c>
      <c r="E191" s="45" t="str">
        <f ca="1"/>
        <v>FANT</v>
      </c>
      <c r="F191" s="45" t="str">
        <f ca="1"/>
        <v>SENIOR</v>
      </c>
      <c r="G191" s="43" t="s">
        <v>514</v>
      </c>
      <c r="H191" s="59"/>
      <c r="I191" s="59"/>
      <c r="J191" s="59">
        <v>2</v>
      </c>
      <c r="K191" s="168"/>
      <c r="L191" s="179">
        <v>2</v>
      </c>
      <c r="M191" s="171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ht="23.75" customHeight="1">
      <c r="B192" s="73">
        <v>185</v>
      </c>
      <c r="C192" s="53" t="str">
        <f ca="1"/>
        <v>C143</v>
      </c>
      <c r="D192" s="132" t="str">
        <f ca="1"/>
        <v>MUHAMMED SINAN M</v>
      </c>
      <c r="E192" s="54" t="str">
        <f ca="1"/>
        <v>JARF</v>
      </c>
      <c r="F192" s="54" t="str">
        <f ca="1"/>
        <v>SENIOR</v>
      </c>
      <c r="G192" s="44" t="s">
        <v>514</v>
      </c>
      <c r="H192" s="62"/>
      <c r="I192" s="62"/>
      <c r="J192" s="62">
        <v>3</v>
      </c>
      <c r="K192" s="167"/>
      <c r="L192" s="178">
        <v>4</v>
      </c>
      <c r="M192" s="17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</row>
    <row r="193" spans="2:62" ht="23.75" customHeight="1" thickBot="1">
      <c r="B193" s="73">
        <v>186</v>
      </c>
      <c r="C193" s="43" t="str">
        <f ca="1"/>
        <v>C144</v>
      </c>
      <c r="D193" s="133" t="str">
        <f ca="1"/>
        <v>MUHAMMED ASHKKAR ALI</v>
      </c>
      <c r="E193" s="45" t="str">
        <f ca="1"/>
        <v>DAHF</v>
      </c>
      <c r="F193" s="45" t="str">
        <f ca="1"/>
        <v>SENIOR</v>
      </c>
      <c r="G193" s="43" t="s">
        <v>514</v>
      </c>
      <c r="H193" s="59"/>
      <c r="I193" s="59"/>
      <c r="J193" s="59">
        <v>3</v>
      </c>
      <c r="K193" s="168"/>
      <c r="L193" s="179">
        <v>7</v>
      </c>
      <c r="M193" s="171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ht="23.75" customHeight="1">
      <c r="B194" s="73">
        <v>187</v>
      </c>
      <c r="C194" s="53" t="str">
        <f ca="1"/>
        <v>C145</v>
      </c>
      <c r="D194" s="132" t="str">
        <f ca="1"/>
        <v>SHAMEEL AHAMMED P</v>
      </c>
      <c r="E194" s="54" t="str">
        <f ca="1"/>
        <v>BADF</v>
      </c>
      <c r="F194" s="54" t="str">
        <f ca="1"/>
        <v>SENIOR</v>
      </c>
      <c r="G194" s="44" t="s">
        <v>514</v>
      </c>
      <c r="H194" s="62"/>
      <c r="I194" s="62"/>
      <c r="J194" s="62">
        <v>0</v>
      </c>
      <c r="K194" s="167"/>
      <c r="L194" s="178">
        <v>0</v>
      </c>
      <c r="M194" s="17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</row>
    <row r="195" spans="2:62" ht="23.75" customHeight="1" thickBot="1">
      <c r="B195" s="73">
        <v>188</v>
      </c>
      <c r="C195" s="43" t="str">
        <f ca="1"/>
        <v>C146</v>
      </c>
      <c r="D195" s="133" t="str">
        <f ca="1"/>
        <v>IMRAN HUSSAIN TI</v>
      </c>
      <c r="E195" s="45" t="str">
        <f ca="1"/>
        <v>JARF</v>
      </c>
      <c r="F195" s="45" t="str">
        <f ca="1"/>
        <v>SENIOR</v>
      </c>
      <c r="G195" s="43" t="s">
        <v>514</v>
      </c>
      <c r="H195" s="59"/>
      <c r="I195" s="59"/>
      <c r="J195" s="59">
        <v>3</v>
      </c>
      <c r="K195" s="168"/>
      <c r="L195" s="179">
        <v>3</v>
      </c>
      <c r="M195" s="171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ht="23.75" customHeight="1">
      <c r="B196" s="73">
        <v>189</v>
      </c>
      <c r="C196" s="53" t="str">
        <f ca="1"/>
        <v>C147</v>
      </c>
      <c r="D196" s="132" t="str">
        <f ca="1"/>
        <v>AHAMED ZAKI FOUZAN T.Z</v>
      </c>
      <c r="E196" s="54" t="str">
        <f ca="1"/>
        <v>JARF</v>
      </c>
      <c r="F196" s="54" t="str">
        <f ca="1"/>
        <v>SENIOR</v>
      </c>
      <c r="G196" s="44" t="s">
        <v>514</v>
      </c>
      <c r="H196" s="62"/>
      <c r="I196" s="62"/>
      <c r="J196" s="62">
        <v>4</v>
      </c>
      <c r="K196" s="167"/>
      <c r="L196" s="178">
        <v>5</v>
      </c>
      <c r="M196" s="17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</row>
    <row r="197" spans="2:62" ht="23.75" customHeight="1" thickBot="1">
      <c r="B197" s="73">
        <v>190</v>
      </c>
      <c r="C197" s="43" t="str">
        <f ca="1"/>
        <v>C148</v>
      </c>
      <c r="D197" s="133" t="str">
        <f ca="1"/>
        <v>MUHAMMED SHABEEB</v>
      </c>
      <c r="E197" s="45" t="str">
        <f ca="1"/>
        <v>BADF</v>
      </c>
      <c r="F197" s="45" t="str">
        <f ca="1"/>
        <v>SENIOR</v>
      </c>
      <c r="G197" s="43" t="s">
        <v>514</v>
      </c>
      <c r="H197" s="59"/>
      <c r="I197" s="59"/>
      <c r="J197" s="59">
        <v>4</v>
      </c>
      <c r="K197" s="168"/>
      <c r="L197" s="179">
        <v>4</v>
      </c>
      <c r="M197" s="171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ht="23.75" customHeight="1">
      <c r="B198" s="73">
        <v>191</v>
      </c>
      <c r="C198" s="53" t="str">
        <f ca="1"/>
        <v>C149</v>
      </c>
      <c r="D198" s="132" t="str">
        <f ca="1"/>
        <v>ABDUL BAAIS N.A</v>
      </c>
      <c r="E198" s="54" t="str">
        <f ca="1"/>
        <v>FANT</v>
      </c>
      <c r="F198" s="54" t="str">
        <f ca="1"/>
        <v>SENIOR</v>
      </c>
      <c r="G198" s="44" t="s">
        <v>514</v>
      </c>
      <c r="H198" s="62"/>
      <c r="I198" s="62"/>
      <c r="J198" s="62">
        <v>0</v>
      </c>
      <c r="K198" s="167"/>
      <c r="L198" s="178">
        <v>0</v>
      </c>
      <c r="M198" s="17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</row>
    <row r="199" spans="2:62" ht="23.75" customHeight="1" thickBot="1">
      <c r="B199" s="73">
        <v>192</v>
      </c>
      <c r="C199" s="43" t="str">
        <f ca="1"/>
        <v>C150</v>
      </c>
      <c r="D199" s="133" t="str">
        <f ca="1"/>
        <v>MUHAMMED PK</v>
      </c>
      <c r="E199" s="45" t="str">
        <f ca="1"/>
        <v>DAHF</v>
      </c>
      <c r="F199" s="45" t="str">
        <f ca="1"/>
        <v>SENIOR</v>
      </c>
      <c r="G199" s="43" t="s">
        <v>514</v>
      </c>
      <c r="H199" s="59"/>
      <c r="I199" s="59"/>
      <c r="J199" s="59">
        <v>4</v>
      </c>
      <c r="K199" s="168"/>
      <c r="L199" s="179">
        <v>6</v>
      </c>
      <c r="M199" s="171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ht="23.75" customHeight="1">
      <c r="B200" s="73">
        <v>193</v>
      </c>
      <c r="C200" s="53" t="str">
        <f ca="1"/>
        <v>C151</v>
      </c>
      <c r="D200" s="132" t="str">
        <f ca="1"/>
        <v>MOHAMMED ASHMIL K A</v>
      </c>
      <c r="E200" s="54" t="str">
        <f ca="1"/>
        <v>JARF</v>
      </c>
      <c r="F200" s="54" t="str">
        <f ca="1"/>
        <v>SENIOR</v>
      </c>
      <c r="G200" s="44" t="s">
        <v>514</v>
      </c>
      <c r="H200" s="62"/>
      <c r="I200" s="62"/>
      <c r="J200" s="62">
        <v>1</v>
      </c>
      <c r="K200" s="167"/>
      <c r="L200" s="178">
        <v>2</v>
      </c>
      <c r="M200" s="17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</row>
    <row r="201" spans="2:62" ht="23.75" customHeight="1" thickBot="1">
      <c r="B201" s="73">
        <v>194</v>
      </c>
      <c r="C201" s="43" t="str">
        <f ca="1"/>
        <v>C152</v>
      </c>
      <c r="D201" s="133" t="str">
        <f ca="1"/>
        <v>MUHAMMED SABITH ALI TM</v>
      </c>
      <c r="E201" s="45" t="str">
        <f ca="1"/>
        <v>JARF</v>
      </c>
      <c r="F201" s="45" t="str">
        <f ca="1"/>
        <v>SENIOR</v>
      </c>
      <c r="G201" s="43" t="s">
        <v>514</v>
      </c>
      <c r="H201" s="59"/>
      <c r="I201" s="59"/>
      <c r="J201" s="59">
        <v>4</v>
      </c>
      <c r="K201" s="168"/>
      <c r="L201" s="179">
        <v>6</v>
      </c>
      <c r="M201" s="171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ht="23.75" customHeight="1">
      <c r="B202" s="73">
        <v>195</v>
      </c>
      <c r="C202" s="53" t="str">
        <f ca="1"/>
        <v>C153</v>
      </c>
      <c r="D202" s="132" t="str">
        <f ca="1"/>
        <v>MUHAMMED AHMASH K</v>
      </c>
      <c r="E202" s="54" t="str">
        <f ca="1"/>
        <v>DAHF</v>
      </c>
      <c r="F202" s="54" t="str">
        <f ca="1"/>
        <v>SENIOR</v>
      </c>
      <c r="G202" s="44" t="s">
        <v>514</v>
      </c>
      <c r="H202" s="62"/>
      <c r="I202" s="62"/>
      <c r="J202" s="62">
        <v>1</v>
      </c>
      <c r="K202" s="167"/>
      <c r="L202" s="178">
        <v>1</v>
      </c>
      <c r="M202" s="17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</row>
    <row r="203" spans="2:62" ht="23.75" customHeight="1" thickBot="1">
      <c r="B203" s="73">
        <v>196</v>
      </c>
      <c r="C203" s="43" t="str">
        <f ca="1"/>
        <v>C154</v>
      </c>
      <c r="D203" s="133" t="str">
        <f ca="1"/>
        <v>MOHAMMED RAZEEN S.P</v>
      </c>
      <c r="E203" s="45" t="str">
        <f ca="1"/>
        <v>DAHF</v>
      </c>
      <c r="F203" s="45" t="str">
        <f ca="1"/>
        <v>SENIOR</v>
      </c>
      <c r="G203" s="43" t="s">
        <v>514</v>
      </c>
      <c r="H203" s="59"/>
      <c r="I203" s="59"/>
      <c r="J203" s="59">
        <v>1</v>
      </c>
      <c r="K203" s="168"/>
      <c r="L203" s="179">
        <v>1</v>
      </c>
      <c r="M203" s="171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ht="23.75" customHeight="1">
      <c r="B204" s="73">
        <v>197</v>
      </c>
      <c r="C204" s="53" t="str">
        <f ca="1"/>
        <v>C155</v>
      </c>
      <c r="D204" s="132" t="str">
        <f ca="1"/>
        <v>HASSAN ZARKASH</v>
      </c>
      <c r="E204" s="54" t="str">
        <f ca="1"/>
        <v>FANT</v>
      </c>
      <c r="F204" s="54" t="str">
        <f ca="1"/>
        <v>SENIOR</v>
      </c>
      <c r="G204" s="44" t="s">
        <v>514</v>
      </c>
      <c r="H204" s="62"/>
      <c r="I204" s="62"/>
      <c r="J204" s="62">
        <v>3</v>
      </c>
      <c r="K204" s="167"/>
      <c r="L204" s="178">
        <v>4</v>
      </c>
      <c r="M204" s="17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</row>
    <row r="205" spans="2:62" ht="23.75" customHeight="1" thickBot="1">
      <c r="B205" s="73">
        <v>198</v>
      </c>
      <c r="C205" s="43" t="str">
        <f ca="1"/>
        <v>C156</v>
      </c>
      <c r="D205" s="133" t="str">
        <f ca="1"/>
        <v>ABDULLA RAMSHAD</v>
      </c>
      <c r="E205" s="45" t="str">
        <f ca="1"/>
        <v>FANT</v>
      </c>
      <c r="F205" s="45" t="str">
        <f ca="1"/>
        <v>SENIOR</v>
      </c>
      <c r="G205" s="43" t="s">
        <v>514</v>
      </c>
      <c r="H205" s="59"/>
      <c r="I205" s="59"/>
      <c r="J205" s="59">
        <v>4</v>
      </c>
      <c r="K205" s="168"/>
      <c r="L205" s="179">
        <v>6</v>
      </c>
      <c r="M205" s="171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ht="23.75" customHeight="1">
      <c r="B206" s="73">
        <v>199</v>
      </c>
      <c r="C206" s="53" t="str">
        <f ca="1"/>
        <v>C157</v>
      </c>
      <c r="D206" s="132" t="str">
        <f ca="1"/>
        <v>HASAN YASIR</v>
      </c>
      <c r="E206" s="54" t="str">
        <f ca="1"/>
        <v>BADF</v>
      </c>
      <c r="F206" s="54" t="str">
        <f ca="1"/>
        <v>SENIOR</v>
      </c>
      <c r="G206" s="44" t="s">
        <v>514</v>
      </c>
      <c r="H206" s="62"/>
      <c r="I206" s="62"/>
      <c r="J206" s="62">
        <v>1</v>
      </c>
      <c r="K206" s="167"/>
      <c r="L206" s="178">
        <v>1</v>
      </c>
      <c r="M206" s="17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</row>
    <row r="207" spans="2:62" ht="23.75" customHeight="1" thickBot="1">
      <c r="B207" s="73">
        <v>200</v>
      </c>
      <c r="C207" s="43" t="str">
        <f ca="1"/>
        <v>C158</v>
      </c>
      <c r="D207" s="133" t="str">
        <f ca="1"/>
        <v>ABDUL FATHAH AHAMMED C</v>
      </c>
      <c r="E207" s="45" t="str">
        <f ca="1"/>
        <v>DAHF</v>
      </c>
      <c r="F207" s="45" t="str">
        <f ca="1"/>
        <v>SENIOR</v>
      </c>
      <c r="G207" s="43" t="s">
        <v>514</v>
      </c>
      <c r="H207" s="59"/>
      <c r="I207" s="59"/>
      <c r="J207" s="59">
        <v>1</v>
      </c>
      <c r="K207" s="168"/>
      <c r="L207" s="179">
        <v>2</v>
      </c>
      <c r="M207" s="171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ht="23.75" customHeight="1">
      <c r="B208" s="73">
        <v>201</v>
      </c>
      <c r="C208" s="53" t="str">
        <f ca="1"/>
        <v>C159</v>
      </c>
      <c r="D208" s="132" t="str">
        <f ca="1"/>
        <v>MUHAMMED KAIF BS</v>
      </c>
      <c r="E208" s="54" t="str">
        <f ca="1"/>
        <v>BADF</v>
      </c>
      <c r="F208" s="54" t="str">
        <f ca="1"/>
        <v>SENIOR</v>
      </c>
      <c r="G208" s="44" t="s">
        <v>514</v>
      </c>
      <c r="H208" s="62"/>
      <c r="I208" s="62"/>
      <c r="J208" s="62">
        <v>1</v>
      </c>
      <c r="K208" s="167"/>
      <c r="L208" s="178">
        <v>1</v>
      </c>
      <c r="M208" s="17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</row>
    <row r="209" spans="2:62" ht="23.75" customHeight="1" thickBot="1">
      <c r="B209" s="73">
        <v>202</v>
      </c>
      <c r="C209" s="43" t="str">
        <f ca="1"/>
        <v>C160</v>
      </c>
      <c r="D209" s="133" t="str">
        <f ca="1"/>
        <v>AJMAL AM</v>
      </c>
      <c r="E209" s="45" t="str">
        <f ca="1"/>
        <v>BADF</v>
      </c>
      <c r="F209" s="45" t="str">
        <f ca="1"/>
        <v>SENIOR</v>
      </c>
      <c r="G209" s="43" t="s">
        <v>514</v>
      </c>
      <c r="H209" s="59"/>
      <c r="I209" s="59"/>
      <c r="J209" s="59">
        <v>1</v>
      </c>
      <c r="K209" s="168"/>
      <c r="L209" s="179">
        <v>1</v>
      </c>
      <c r="M209" s="171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ht="23.75" customHeight="1">
      <c r="B210" s="73">
        <v>203</v>
      </c>
      <c r="C210" s="53" t="str">
        <f ca="1"/>
        <v>C161</v>
      </c>
      <c r="D210" s="132" t="str">
        <f ca="1"/>
        <v>MOHAMMED ABDUL KHADER NABAVI E A</v>
      </c>
      <c r="E210" s="54" t="str">
        <f ca="1"/>
        <v>DAHF</v>
      </c>
      <c r="F210" s="54" t="str">
        <f ca="1"/>
        <v>SENIOR</v>
      </c>
      <c r="G210" s="44" t="s">
        <v>514</v>
      </c>
      <c r="H210" s="62"/>
      <c r="I210" s="62"/>
      <c r="J210" s="62">
        <v>3</v>
      </c>
      <c r="K210" s="167"/>
      <c r="L210" s="178">
        <v>4</v>
      </c>
      <c r="M210" s="17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</row>
    <row r="211" spans="2:62" ht="23.75" customHeight="1" thickBot="1">
      <c r="B211" s="73">
        <v>204</v>
      </c>
      <c r="C211" s="43" t="str">
        <f ca="1"/>
        <v>C162</v>
      </c>
      <c r="D211" s="133" t="str">
        <f ca="1"/>
        <v>MUHAMMAD K.A</v>
      </c>
      <c r="E211" s="45" t="str">
        <f ca="1"/>
        <v>FANT</v>
      </c>
      <c r="F211" s="45" t="str">
        <f ca="1"/>
        <v>SENIOR</v>
      </c>
      <c r="G211" s="43" t="s">
        <v>514</v>
      </c>
      <c r="H211" s="59"/>
      <c r="I211" s="59"/>
      <c r="J211" s="59">
        <v>4</v>
      </c>
      <c r="K211" s="168"/>
      <c r="L211" s="179">
        <v>6</v>
      </c>
      <c r="M211" s="171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ht="23.75" customHeight="1">
      <c r="B212" s="73">
        <v>205</v>
      </c>
      <c r="C212" s="53" t="str">
        <f ca="1"/>
        <v>C163</v>
      </c>
      <c r="D212" s="132" t="str">
        <f ca="1"/>
        <v>MOHAMMED SAHEED A.K</v>
      </c>
      <c r="E212" s="54" t="str">
        <f ca="1"/>
        <v>JARF</v>
      </c>
      <c r="F212" s="54" t="str">
        <f ca="1"/>
        <v>SENIOR</v>
      </c>
      <c r="G212" s="44" t="s">
        <v>514</v>
      </c>
      <c r="H212" s="62"/>
      <c r="I212" s="62"/>
      <c r="J212" s="62">
        <v>0</v>
      </c>
      <c r="K212" s="167"/>
      <c r="L212" s="178">
        <v>0</v>
      </c>
      <c r="M212" s="17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</row>
    <row r="213" spans="2:62" ht="23.75" customHeight="1" thickBot="1">
      <c r="B213" s="73">
        <v>206</v>
      </c>
      <c r="C213" s="43" t="str">
        <f ca="1"/>
        <v>C164</v>
      </c>
      <c r="D213" s="133" t="str">
        <f ca="1"/>
        <v>AHMED FAHEEM MA</v>
      </c>
      <c r="E213" s="45" t="str">
        <f ca="1"/>
        <v>FANT</v>
      </c>
      <c r="F213" s="45" t="str">
        <f ca="1"/>
        <v>SENIOR</v>
      </c>
      <c r="G213" s="43" t="s">
        <v>514</v>
      </c>
      <c r="H213" s="59"/>
      <c r="I213" s="59"/>
      <c r="J213" s="59">
        <v>3</v>
      </c>
      <c r="K213" s="168"/>
      <c r="L213" s="179">
        <v>5</v>
      </c>
      <c r="M213" s="171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ht="23.75" customHeight="1">
      <c r="B214" s="73">
        <v>207</v>
      </c>
      <c r="C214" s="53" t="str">
        <f ca="1"/>
        <v>C165</v>
      </c>
      <c r="D214" s="132" t="str">
        <f ca="1"/>
        <v>MUHAMMAD IBN AHMAD</v>
      </c>
      <c r="E214" s="54" t="str">
        <f ca="1"/>
        <v>JARF</v>
      </c>
      <c r="F214" s="54" t="str">
        <f ca="1"/>
        <v>SENIOR</v>
      </c>
      <c r="G214" s="44" t="s">
        <v>514</v>
      </c>
      <c r="H214" s="62"/>
      <c r="I214" s="62"/>
      <c r="J214" s="62">
        <v>4</v>
      </c>
      <c r="K214" s="167"/>
      <c r="L214" s="178">
        <v>5</v>
      </c>
      <c r="M214" s="17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</row>
    <row r="215" spans="2:62" ht="23.75" customHeight="1" thickBot="1">
      <c r="B215" s="73">
        <v>208</v>
      </c>
      <c r="C215" s="43" t="str">
        <f ca="1"/>
        <v>C166</v>
      </c>
      <c r="D215" s="133" t="str">
        <f ca="1"/>
        <v>RESWAN</v>
      </c>
      <c r="E215" s="45" t="str">
        <f ca="1"/>
        <v>DAHF</v>
      </c>
      <c r="F215" s="45" t="str">
        <f ca="1"/>
        <v>SENIOR</v>
      </c>
      <c r="G215" s="43" t="s">
        <v>514</v>
      </c>
      <c r="H215" s="59"/>
      <c r="I215" s="59"/>
      <c r="J215" s="59">
        <v>3</v>
      </c>
      <c r="K215" s="168"/>
      <c r="L215" s="179">
        <v>4</v>
      </c>
      <c r="M215" s="171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ht="23.75" customHeight="1">
      <c r="B216" s="73">
        <v>209</v>
      </c>
      <c r="C216" s="53" t="str">
        <f ca="1"/>
        <v>C167</v>
      </c>
      <c r="D216" s="132" t="str">
        <f ca="1"/>
        <v>MUHAMMED MUJTHABA MK</v>
      </c>
      <c r="E216" s="54" t="str">
        <f ca="1"/>
        <v>JARF</v>
      </c>
      <c r="F216" s="54" t="str">
        <f ca="1"/>
        <v>SENIOR</v>
      </c>
      <c r="G216" s="44" t="s">
        <v>514</v>
      </c>
      <c r="H216" s="62"/>
      <c r="I216" s="62"/>
      <c r="J216" s="62">
        <v>1</v>
      </c>
      <c r="K216" s="167"/>
      <c r="L216" s="178">
        <v>2</v>
      </c>
      <c r="M216" s="17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</row>
    <row r="217" spans="2:62" ht="23.75" customHeight="1" thickBot="1">
      <c r="B217" s="73">
        <v>210</v>
      </c>
      <c r="C217" s="43" t="str">
        <f ca="1"/>
        <v>C168</v>
      </c>
      <c r="D217" s="133" t="str">
        <f ca="1"/>
        <v>MUHAMMED SHAHAN P.S</v>
      </c>
      <c r="E217" s="45" t="str">
        <f ca="1"/>
        <v>FANT</v>
      </c>
      <c r="F217" s="45" t="str">
        <f ca="1"/>
        <v>SENIOR</v>
      </c>
      <c r="G217" s="43" t="s">
        <v>514</v>
      </c>
      <c r="H217" s="59"/>
      <c r="I217" s="59"/>
      <c r="J217" s="59">
        <v>3</v>
      </c>
      <c r="K217" s="168"/>
      <c r="L217" s="179">
        <v>5</v>
      </c>
      <c r="M217" s="171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ht="23.75" customHeight="1">
      <c r="B218" s="73">
        <v>211</v>
      </c>
      <c r="C218" s="53" t="str">
        <f ca="1"/>
        <v>C169</v>
      </c>
      <c r="D218" s="132" t="str">
        <f ca="1"/>
        <v>MOHAMMED THAJUDDEEN A R P</v>
      </c>
      <c r="E218" s="54" t="str">
        <f ca="1"/>
        <v>BADF</v>
      </c>
      <c r="F218" s="54" t="str">
        <f ca="1"/>
        <v>SENIOR</v>
      </c>
      <c r="G218" s="44" t="s">
        <v>514</v>
      </c>
      <c r="H218" s="62"/>
      <c r="I218" s="62"/>
      <c r="J218" s="62">
        <v>2</v>
      </c>
      <c r="K218" s="167"/>
      <c r="L218" s="178">
        <v>3</v>
      </c>
      <c r="M218" s="17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</row>
    <row r="219" spans="2:62" ht="23.75" customHeight="1" thickBot="1">
      <c r="B219" s="73">
        <v>212</v>
      </c>
      <c r="C219" s="43" t="str">
        <f ca="1"/>
        <v>C170</v>
      </c>
      <c r="D219" s="133" t="str">
        <f ca="1"/>
        <v>RUMAIZALI R IBRAHIM</v>
      </c>
      <c r="E219" s="45" t="str">
        <f ca="1"/>
        <v>BADF</v>
      </c>
      <c r="F219" s="45" t="str">
        <f ca="1"/>
        <v>SENIOR</v>
      </c>
      <c r="G219" s="43" t="s">
        <v>514</v>
      </c>
      <c r="H219" s="59"/>
      <c r="I219" s="59"/>
      <c r="J219" s="59">
        <v>1</v>
      </c>
      <c r="K219" s="168"/>
      <c r="L219" s="179">
        <v>3</v>
      </c>
      <c r="M219" s="171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ht="23.75" customHeight="1">
      <c r="B220" s="73">
        <v>213</v>
      </c>
      <c r="C220" s="53" t="str">
        <f ca="1"/>
        <v>C171</v>
      </c>
      <c r="D220" s="132" t="str">
        <f ca="1"/>
        <v>MUHAMMED THASLEEM</v>
      </c>
      <c r="E220" s="54" t="str">
        <f ca="1"/>
        <v>BADF</v>
      </c>
      <c r="F220" s="54" t="str">
        <f ca="1"/>
        <v>SENIOR</v>
      </c>
      <c r="G220" s="44" t="s">
        <v>514</v>
      </c>
      <c r="H220" s="62"/>
      <c r="I220" s="62"/>
      <c r="J220" s="62">
        <v>4</v>
      </c>
      <c r="K220" s="167"/>
      <c r="L220" s="178">
        <v>7</v>
      </c>
      <c r="M220" s="17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</row>
    <row r="221" spans="2:62" ht="23.75" customHeight="1" thickBot="1">
      <c r="B221" s="73">
        <v>214</v>
      </c>
      <c r="C221" s="43" t="str">
        <f ca="1"/>
        <v>C172</v>
      </c>
      <c r="D221" s="133" t="str">
        <f ca="1"/>
        <v>AHAMED SHAMMAS C.M</v>
      </c>
      <c r="E221" s="45" t="str">
        <f ca="1"/>
        <v>DAHF</v>
      </c>
      <c r="F221" s="45" t="str">
        <f ca="1"/>
        <v>SENIOR</v>
      </c>
      <c r="G221" s="43" t="s">
        <v>514</v>
      </c>
      <c r="H221" s="59"/>
      <c r="I221" s="59"/>
      <c r="J221" s="59">
        <v>4</v>
      </c>
      <c r="K221" s="168"/>
      <c r="L221" s="179">
        <v>6</v>
      </c>
      <c r="M221" s="171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ht="23.75" customHeight="1">
      <c r="B222" s="73">
        <v>215</v>
      </c>
      <c r="C222" s="53" t="str">
        <f ca="1"/>
        <v>C173</v>
      </c>
      <c r="D222" s="132" t="str">
        <f ca="1"/>
        <v>ABDUL HADIL P.M</v>
      </c>
      <c r="E222" s="54" t="str">
        <f ca="1"/>
        <v>FANT</v>
      </c>
      <c r="F222" s="54" t="str">
        <f ca="1"/>
        <v>SENIOR</v>
      </c>
      <c r="G222" s="44" t="s">
        <v>514</v>
      </c>
      <c r="H222" s="62"/>
      <c r="I222" s="62"/>
      <c r="J222" s="62">
        <v>1</v>
      </c>
      <c r="K222" s="167"/>
      <c r="L222" s="178">
        <v>1</v>
      </c>
      <c r="M222" s="17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</row>
    <row r="223" spans="2:62" ht="23.75" customHeight="1" thickBot="1">
      <c r="B223" s="73">
        <v>216</v>
      </c>
      <c r="C223" s="43" t="str">
        <f ca="1"/>
        <v>C174</v>
      </c>
      <c r="D223" s="133" t="str">
        <f ca="1"/>
        <v>MUHAMMAD MUSTHAFA K.M</v>
      </c>
      <c r="E223" s="45" t="str">
        <f ca="1"/>
        <v>BADF</v>
      </c>
      <c r="F223" s="45" t="str">
        <f ca="1"/>
        <v>SENIOR</v>
      </c>
      <c r="G223" s="43" t="s">
        <v>514</v>
      </c>
      <c r="H223" s="59"/>
      <c r="I223" s="59"/>
      <c r="J223" s="59">
        <v>4</v>
      </c>
      <c r="K223" s="168"/>
      <c r="L223" s="179">
        <v>5</v>
      </c>
      <c r="M223" s="171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ht="23.75" customHeight="1">
      <c r="B224" s="73">
        <v>217</v>
      </c>
      <c r="C224" s="53" t="str">
        <f ca="1"/>
        <v>C175</v>
      </c>
      <c r="D224" s="132" t="str">
        <f ca="1"/>
        <v>ABDULLAH MAZIN</v>
      </c>
      <c r="E224" s="54" t="str">
        <f ca="1"/>
        <v>JARF</v>
      </c>
      <c r="F224" s="54" t="str">
        <f ca="1"/>
        <v>SENIOR</v>
      </c>
      <c r="G224" s="44" t="s">
        <v>514</v>
      </c>
      <c r="H224" s="62"/>
      <c r="I224" s="62"/>
      <c r="J224" s="62">
        <v>2</v>
      </c>
      <c r="K224" s="167"/>
      <c r="L224" s="178">
        <v>2</v>
      </c>
      <c r="M224" s="17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</row>
    <row r="225" spans="2:62" ht="23.75" customHeight="1" thickBot="1">
      <c r="B225" s="73">
        <v>218</v>
      </c>
      <c r="C225" s="43" t="str">
        <f ca="1"/>
        <v>C176</v>
      </c>
      <c r="D225" s="133" t="str">
        <f ca="1"/>
        <v>MUHAMMED T A</v>
      </c>
      <c r="E225" s="45" t="str">
        <f ca="1"/>
        <v>FANT</v>
      </c>
      <c r="F225" s="45" t="str">
        <f ca="1"/>
        <v>SENIOR</v>
      </c>
      <c r="G225" s="43" t="s">
        <v>514</v>
      </c>
      <c r="H225" s="59"/>
      <c r="I225" s="59"/>
      <c r="J225" s="59">
        <v>3</v>
      </c>
      <c r="K225" s="168"/>
      <c r="L225" s="179">
        <v>3</v>
      </c>
      <c r="M225" s="171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ht="23.75" customHeight="1">
      <c r="B226" s="73">
        <v>219</v>
      </c>
      <c r="C226" s="53" t="str">
        <f ca="1"/>
        <v>C177</v>
      </c>
      <c r="D226" s="132" t="str">
        <f ca="1"/>
        <v>MOHAMMED HUSSAIN</v>
      </c>
      <c r="E226" s="54" t="str">
        <f ca="1"/>
        <v>DAHF</v>
      </c>
      <c r="F226" s="54" t="str">
        <f ca="1"/>
        <v>SENIOR</v>
      </c>
      <c r="G226" s="44" t="s">
        <v>514</v>
      </c>
      <c r="H226" s="62"/>
      <c r="I226" s="62"/>
      <c r="J226" s="62">
        <v>1</v>
      </c>
      <c r="K226" s="167"/>
      <c r="L226" s="178">
        <v>1</v>
      </c>
      <c r="M226" s="17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</row>
    <row r="227" spans="2:62" ht="23.75" customHeight="1" thickBot="1">
      <c r="B227" s="73">
        <v>220</v>
      </c>
      <c r="C227" s="43" t="str">
        <f ca="1"/>
        <v>C178</v>
      </c>
      <c r="D227" s="133" t="str">
        <f ca="1"/>
        <v>MUHAMMED ZAYAN N.S</v>
      </c>
      <c r="E227" s="45" t="str">
        <f ca="1"/>
        <v>JARF</v>
      </c>
      <c r="F227" s="45" t="str">
        <f ca="1"/>
        <v>SENIOR</v>
      </c>
      <c r="G227" s="43" t="s">
        <v>514</v>
      </c>
      <c r="H227" s="59"/>
      <c r="I227" s="59"/>
      <c r="J227" s="59">
        <v>0</v>
      </c>
      <c r="K227" s="168"/>
      <c r="L227" s="179">
        <v>2</v>
      </c>
      <c r="M227" s="171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ht="23.75" customHeight="1">
      <c r="B228" s="73">
        <v>221</v>
      </c>
      <c r="C228" s="53" t="str">
        <f ca="1"/>
        <v>C179</v>
      </c>
      <c r="D228" s="132" t="str">
        <f ca="1"/>
        <v>MUHAMMED FARHAN</v>
      </c>
      <c r="E228" s="54" t="str">
        <f ca="1"/>
        <v>DAHF</v>
      </c>
      <c r="F228" s="54" t="str">
        <f ca="1"/>
        <v>SENIOR</v>
      </c>
      <c r="G228" s="44" t="s">
        <v>514</v>
      </c>
      <c r="H228" s="62"/>
      <c r="I228" s="62"/>
      <c r="J228" s="62">
        <v>4</v>
      </c>
      <c r="K228" s="167"/>
      <c r="L228" s="178">
        <v>5</v>
      </c>
      <c r="M228" s="17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</row>
    <row r="229" spans="2:62" ht="23.75" customHeight="1" thickBot="1">
      <c r="B229" s="73">
        <v>222</v>
      </c>
      <c r="C229" s="43" t="str">
        <f ca="1"/>
        <v>D100</v>
      </c>
      <c r="D229" s="133" t="str">
        <f ca="1"/>
        <v>MOHAMMED RAZI</v>
      </c>
      <c r="E229" s="45" t="str">
        <f ca="1"/>
        <v>JARF</v>
      </c>
      <c r="F229" s="45" t="str">
        <f ca="1"/>
        <v>SUPER SENIOR</v>
      </c>
      <c r="G229" s="43" t="s">
        <v>514</v>
      </c>
      <c r="H229" s="59"/>
      <c r="I229" s="59"/>
      <c r="J229" s="59">
        <v>3</v>
      </c>
      <c r="K229" s="168"/>
      <c r="L229" s="179">
        <v>4</v>
      </c>
      <c r="M229" s="171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ht="23.75" customHeight="1">
      <c r="B230" s="73">
        <v>223</v>
      </c>
      <c r="C230" s="53" t="str">
        <f ca="1"/>
        <v>D101</v>
      </c>
      <c r="D230" s="132" t="str">
        <f ca="1"/>
        <v>MOHAMMED AFSAL</v>
      </c>
      <c r="E230" s="54" t="str">
        <f ca="1"/>
        <v>JARF</v>
      </c>
      <c r="F230" s="54" t="str">
        <f ca="1"/>
        <v>SUPER SENIOR</v>
      </c>
      <c r="G230" s="44" t="s">
        <v>514</v>
      </c>
      <c r="H230" s="62"/>
      <c r="I230" s="62"/>
      <c r="J230" s="62">
        <v>0</v>
      </c>
      <c r="K230" s="167"/>
      <c r="L230" s="178">
        <v>2</v>
      </c>
      <c r="M230" s="17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</row>
    <row r="231" spans="2:62" ht="23.75" customHeight="1" thickBot="1">
      <c r="B231" s="73">
        <v>224</v>
      </c>
      <c r="C231" s="43" t="str">
        <f ca="1"/>
        <v>D102</v>
      </c>
      <c r="D231" s="133" t="str">
        <f ca="1"/>
        <v>JALALUDHEEN K</v>
      </c>
      <c r="E231" s="45" t="str">
        <f ca="1"/>
        <v>DAHF</v>
      </c>
      <c r="F231" s="45" t="str">
        <f ca="1"/>
        <v>SUPER SENIOR</v>
      </c>
      <c r="G231" s="43" t="s">
        <v>514</v>
      </c>
      <c r="H231" s="59"/>
      <c r="I231" s="59"/>
      <c r="J231" s="59">
        <v>4</v>
      </c>
      <c r="K231" s="168"/>
      <c r="L231" s="179">
        <v>7</v>
      </c>
      <c r="M231" s="171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ht="23.75" customHeight="1">
      <c r="B232" s="73">
        <v>225</v>
      </c>
      <c r="C232" s="53" t="str">
        <f ca="1"/>
        <v>D103</v>
      </c>
      <c r="D232" s="132" t="str">
        <f ca="1"/>
        <v>MUHAMMAD RAZI</v>
      </c>
      <c r="E232" s="54" t="str">
        <f ca="1"/>
        <v>DAHF</v>
      </c>
      <c r="F232" s="54" t="str">
        <f ca="1"/>
        <v>SUPER SENIOR</v>
      </c>
      <c r="G232" s="44" t="s">
        <v>514</v>
      </c>
      <c r="H232" s="62"/>
      <c r="I232" s="62"/>
      <c r="J232" s="62">
        <v>1</v>
      </c>
      <c r="K232" s="167"/>
      <c r="L232" s="178">
        <v>1</v>
      </c>
      <c r="M232" s="17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</row>
    <row r="233" spans="2:62" ht="23.75" customHeight="1" thickBot="1">
      <c r="B233" s="73">
        <v>226</v>
      </c>
      <c r="C233" s="43" t="str">
        <f ca="1"/>
        <v>D104</v>
      </c>
      <c r="D233" s="133" t="str">
        <f ca="1"/>
        <v>MUHAMMAD SHANEED.</v>
      </c>
      <c r="E233" s="45" t="str">
        <f ca="1"/>
        <v>JARF</v>
      </c>
      <c r="F233" s="45" t="str">
        <f ca="1"/>
        <v>SUPER SENIOR</v>
      </c>
      <c r="G233" s="43" t="s">
        <v>514</v>
      </c>
      <c r="H233" s="59"/>
      <c r="I233" s="59"/>
      <c r="J233" s="59">
        <v>3</v>
      </c>
      <c r="K233" s="168"/>
      <c r="L233" s="179">
        <v>4</v>
      </c>
      <c r="M233" s="171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ht="23.75" customHeight="1">
      <c r="B234" s="73">
        <v>227</v>
      </c>
      <c r="C234" s="53" t="str">
        <f ca="1"/>
        <v>D105</v>
      </c>
      <c r="D234" s="132" t="str">
        <f ca="1"/>
        <v>ABDUL WADHOOD</v>
      </c>
      <c r="E234" s="54" t="str">
        <f ca="1"/>
        <v>FANT</v>
      </c>
      <c r="F234" s="54" t="str">
        <f ca="1"/>
        <v>SUPER SENIOR</v>
      </c>
      <c r="G234" s="44" t="s">
        <v>514</v>
      </c>
      <c r="H234" s="62"/>
      <c r="I234" s="62"/>
      <c r="J234" s="62">
        <v>2</v>
      </c>
      <c r="K234" s="167"/>
      <c r="L234" s="178">
        <v>3</v>
      </c>
      <c r="M234" s="17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</row>
    <row r="235" spans="2:62" ht="23.75" customHeight="1" thickBot="1">
      <c r="B235" s="73">
        <v>228</v>
      </c>
      <c r="C235" s="43" t="str">
        <f ca="1"/>
        <v>D106</v>
      </c>
      <c r="D235" s="133" t="str">
        <f ca="1"/>
        <v>MOHAMMED SHAMMAS S.I</v>
      </c>
      <c r="E235" s="45" t="str">
        <f ca="1"/>
        <v>DAHF</v>
      </c>
      <c r="F235" s="45" t="str">
        <f ca="1"/>
        <v>SUPER SENIOR</v>
      </c>
      <c r="G235" s="43" t="s">
        <v>514</v>
      </c>
      <c r="H235" s="59"/>
      <c r="I235" s="59"/>
      <c r="J235" s="59">
        <v>0</v>
      </c>
      <c r="K235" s="168"/>
      <c r="L235" s="179">
        <v>0</v>
      </c>
      <c r="M235" s="171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ht="23.75" customHeight="1">
      <c r="B236" s="73">
        <v>229</v>
      </c>
      <c r="C236" s="53" t="str">
        <f ca="1"/>
        <v>D107</v>
      </c>
      <c r="D236" s="132" t="str">
        <f ca="1"/>
        <v>AHMMED HASHIM M</v>
      </c>
      <c r="E236" s="54" t="str">
        <f ca="1"/>
        <v>DAHF</v>
      </c>
      <c r="F236" s="54" t="str">
        <f ca="1"/>
        <v>SUPER SENIOR</v>
      </c>
      <c r="G236" s="44" t="s">
        <v>514</v>
      </c>
      <c r="H236" s="62"/>
      <c r="I236" s="62"/>
      <c r="J236" s="62">
        <v>2</v>
      </c>
      <c r="K236" s="167"/>
      <c r="L236" s="178">
        <v>4</v>
      </c>
      <c r="M236" s="17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</row>
    <row r="237" spans="2:62" ht="23.75" customHeight="1" thickBot="1">
      <c r="B237" s="73">
        <v>230</v>
      </c>
      <c r="C237" s="43" t="str">
        <f ca="1"/>
        <v>D108</v>
      </c>
      <c r="D237" s="133" t="str">
        <f ca="1"/>
        <v>MOHAMMED HASHIR</v>
      </c>
      <c r="E237" s="45" t="str">
        <f ca="1"/>
        <v>DAHF</v>
      </c>
      <c r="F237" s="45" t="str">
        <f ca="1"/>
        <v>SUPER SENIOR</v>
      </c>
      <c r="G237" s="43" t="s">
        <v>514</v>
      </c>
      <c r="H237" s="59"/>
      <c r="I237" s="59"/>
      <c r="J237" s="59">
        <v>0</v>
      </c>
      <c r="K237" s="168"/>
      <c r="L237" s="179">
        <v>0</v>
      </c>
      <c r="M237" s="171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ht="23.75" customHeight="1">
      <c r="B238" s="73">
        <v>231</v>
      </c>
      <c r="C238" s="53" t="str">
        <f ca="1"/>
        <v>D109</v>
      </c>
      <c r="D238" s="132" t="str">
        <f ca="1"/>
        <v>AHAMMED AJEER</v>
      </c>
      <c r="E238" s="54" t="str">
        <f ca="1"/>
        <v>BADF</v>
      </c>
      <c r="F238" s="54" t="str">
        <f ca="1"/>
        <v>SUPER SENIOR</v>
      </c>
      <c r="G238" s="44" t="s">
        <v>514</v>
      </c>
      <c r="H238" s="62"/>
      <c r="I238" s="62"/>
      <c r="J238" s="62">
        <v>2</v>
      </c>
      <c r="K238" s="167"/>
      <c r="L238" s="178">
        <v>3</v>
      </c>
      <c r="M238" s="17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</row>
    <row r="239" spans="2:62" ht="23.75" customHeight="1" thickBot="1">
      <c r="B239" s="73">
        <v>232</v>
      </c>
      <c r="C239" s="43" t="str">
        <f ca="1"/>
        <v>D110</v>
      </c>
      <c r="D239" s="133" t="str">
        <f ca="1"/>
        <v>ABBAS AZNAB M.A</v>
      </c>
      <c r="E239" s="45" t="str">
        <f ca="1"/>
        <v>BADF</v>
      </c>
      <c r="F239" s="45" t="str">
        <f ca="1"/>
        <v>SUPER SENIOR</v>
      </c>
      <c r="G239" s="43" t="s">
        <v>514</v>
      </c>
      <c r="H239" s="59"/>
      <c r="I239" s="59"/>
      <c r="J239" s="59">
        <v>1</v>
      </c>
      <c r="K239" s="168"/>
      <c r="L239" s="179">
        <v>2</v>
      </c>
      <c r="M239" s="171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ht="23.75" customHeight="1">
      <c r="B240" s="73">
        <v>233</v>
      </c>
      <c r="C240" s="53" t="str">
        <f ca="1"/>
        <v>D111</v>
      </c>
      <c r="D240" s="132" t="str">
        <f ca="1"/>
        <v>MAHAMMED SHAMEEL</v>
      </c>
      <c r="E240" s="54" t="str">
        <f ca="1"/>
        <v>JARF</v>
      </c>
      <c r="F240" s="54" t="str">
        <f ca="1"/>
        <v>SUPER SENIOR</v>
      </c>
      <c r="G240" s="44" t="s">
        <v>514</v>
      </c>
      <c r="H240" s="62"/>
      <c r="I240" s="62"/>
      <c r="J240" s="62">
        <v>1</v>
      </c>
      <c r="K240" s="167"/>
      <c r="L240" s="178">
        <v>3</v>
      </c>
      <c r="M240" s="17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</row>
    <row r="241" spans="2:62" ht="23.75" customHeight="1" thickBot="1">
      <c r="B241" s="73">
        <v>234</v>
      </c>
      <c r="C241" s="43" t="str">
        <f ca="1"/>
        <v>D112</v>
      </c>
      <c r="D241" s="133" t="str">
        <f ca="1"/>
        <v>AMEEN ABDULLA</v>
      </c>
      <c r="E241" s="45" t="str">
        <f ca="1"/>
        <v>FANT</v>
      </c>
      <c r="F241" s="45" t="str">
        <f ca="1"/>
        <v>SUPER SENIOR</v>
      </c>
      <c r="G241" s="43" t="s">
        <v>514</v>
      </c>
      <c r="H241" s="59"/>
      <c r="I241" s="59"/>
      <c r="J241" s="59">
        <v>1</v>
      </c>
      <c r="K241" s="168"/>
      <c r="L241" s="179">
        <v>1</v>
      </c>
      <c r="M241" s="171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ht="23.75" customHeight="1">
      <c r="B242" s="73">
        <v>235</v>
      </c>
      <c r="C242" s="53" t="str">
        <f ca="1"/>
        <v>D113</v>
      </c>
      <c r="D242" s="132" t="str">
        <f ca="1"/>
        <v>ZULFIKARALI</v>
      </c>
      <c r="E242" s="54" t="str">
        <f ca="1"/>
        <v>JARF</v>
      </c>
      <c r="F242" s="54" t="str">
        <f ca="1"/>
        <v>SUPER SENIOR</v>
      </c>
      <c r="G242" s="44" t="s">
        <v>514</v>
      </c>
      <c r="H242" s="62"/>
      <c r="I242" s="62"/>
      <c r="J242" s="62">
        <v>4</v>
      </c>
      <c r="K242" s="167"/>
      <c r="L242" s="178">
        <v>5</v>
      </c>
      <c r="M242" s="17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</row>
    <row r="243" spans="2:62" ht="23.75" customHeight="1" thickBot="1">
      <c r="B243" s="73">
        <v>236</v>
      </c>
      <c r="C243" s="43" t="str">
        <f ca="1"/>
        <v>D114</v>
      </c>
      <c r="D243" s="133" t="str">
        <f ca="1"/>
        <v>MUHAMMED ANAS M.N</v>
      </c>
      <c r="E243" s="45" t="str">
        <f ca="1"/>
        <v>FANT</v>
      </c>
      <c r="F243" s="45" t="str">
        <f ca="1"/>
        <v>SUPER SENIOR</v>
      </c>
      <c r="G243" s="43" t="s">
        <v>514</v>
      </c>
      <c r="H243" s="59"/>
      <c r="I243" s="59"/>
      <c r="J243" s="59">
        <v>1</v>
      </c>
      <c r="K243" s="168"/>
      <c r="L243" s="179">
        <v>2</v>
      </c>
      <c r="M243" s="171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ht="23.75" customHeight="1">
      <c r="B244" s="73">
        <v>237</v>
      </c>
      <c r="C244" s="53" t="str">
        <f ca="1"/>
        <v>D115</v>
      </c>
      <c r="D244" s="132" t="str">
        <f ca="1"/>
        <v>ABDULLA M HAKEEM</v>
      </c>
      <c r="E244" s="54" t="str">
        <f ca="1"/>
        <v>DAHF</v>
      </c>
      <c r="F244" s="54" t="str">
        <f ca="1"/>
        <v>SUPER SENIOR</v>
      </c>
      <c r="G244" s="44" t="s">
        <v>514</v>
      </c>
      <c r="H244" s="62"/>
      <c r="I244" s="62"/>
      <c r="J244" s="62">
        <v>3</v>
      </c>
      <c r="K244" s="167"/>
      <c r="L244" s="178">
        <v>5</v>
      </c>
      <c r="M244" s="17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</row>
    <row r="245" spans="2:62" ht="23.75" customHeight="1" thickBot="1">
      <c r="B245" s="73">
        <v>238</v>
      </c>
      <c r="C245" s="43" t="str">
        <f ca="1"/>
        <v>D116</v>
      </c>
      <c r="D245" s="133" t="str">
        <f ca="1"/>
        <v>HASSAN SHADDAD UM</v>
      </c>
      <c r="E245" s="45" t="str">
        <f ca="1"/>
        <v>JARF</v>
      </c>
      <c r="F245" s="45" t="str">
        <f ca="1"/>
        <v>SUPER SENIOR</v>
      </c>
      <c r="G245" s="43" t="s">
        <v>514</v>
      </c>
      <c r="H245" s="59"/>
      <c r="I245" s="59"/>
      <c r="J245" s="59">
        <v>3</v>
      </c>
      <c r="K245" s="168"/>
      <c r="L245" s="179">
        <v>4</v>
      </c>
      <c r="M245" s="171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ht="23.75" customHeight="1">
      <c r="B246" s="73">
        <v>239</v>
      </c>
      <c r="C246" s="53" t="str">
        <f ca="1"/>
        <v>D117</v>
      </c>
      <c r="D246" s="132" t="str">
        <f ca="1"/>
        <v>MOHAMMED SAHL CS</v>
      </c>
      <c r="E246" s="54" t="str">
        <f ca="1"/>
        <v>FANT</v>
      </c>
      <c r="F246" s="54" t="str">
        <f ca="1"/>
        <v>SUPER SENIOR</v>
      </c>
      <c r="G246" s="44" t="s">
        <v>514</v>
      </c>
      <c r="H246" s="62"/>
      <c r="I246" s="62"/>
      <c r="J246" s="62">
        <v>3</v>
      </c>
      <c r="K246" s="167"/>
      <c r="L246" s="178">
        <v>5</v>
      </c>
      <c r="M246" s="17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</row>
    <row r="247" spans="2:62" ht="23.75" customHeight="1" thickBot="1">
      <c r="B247" s="73">
        <v>240</v>
      </c>
      <c r="C247" s="43" t="str">
        <f ca="1"/>
        <v>D118</v>
      </c>
      <c r="D247" s="133" t="str">
        <f ca="1"/>
        <v>MOHAMMAD KHALANDAR ZIYAD</v>
      </c>
      <c r="E247" s="45" t="str">
        <f ca="1"/>
        <v>BADF</v>
      </c>
      <c r="F247" s="45" t="str">
        <f ca="1"/>
        <v>SUPER SENIOR</v>
      </c>
      <c r="G247" s="43" t="s">
        <v>514</v>
      </c>
      <c r="H247" s="59"/>
      <c r="I247" s="59"/>
      <c r="J247" s="59">
        <v>0</v>
      </c>
      <c r="K247" s="168"/>
      <c r="L247" s="179">
        <v>0</v>
      </c>
      <c r="M247" s="171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ht="23.75" customHeight="1">
      <c r="B248" s="73">
        <v>241</v>
      </c>
      <c r="C248" s="53" t="str">
        <f ca="1"/>
        <v>D119</v>
      </c>
      <c r="D248" s="132" t="str">
        <f ca="1"/>
        <v>ABU THAHIR</v>
      </c>
      <c r="E248" s="54" t="str">
        <f ca="1"/>
        <v>BADF</v>
      </c>
      <c r="F248" s="54" t="str">
        <f ca="1"/>
        <v>SUPER SENIOR</v>
      </c>
      <c r="G248" s="44" t="s">
        <v>514</v>
      </c>
      <c r="H248" s="62"/>
      <c r="I248" s="62"/>
      <c r="J248" s="62">
        <v>4</v>
      </c>
      <c r="K248" s="167"/>
      <c r="L248" s="178">
        <v>7</v>
      </c>
      <c r="M248" s="17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</row>
    <row r="249" spans="2:62" ht="23.75" customHeight="1" thickBot="1">
      <c r="B249" s="73">
        <v>242</v>
      </c>
      <c r="C249" s="43" t="str">
        <f ca="1"/>
        <v>D120</v>
      </c>
      <c r="D249" s="133" t="str">
        <f ca="1"/>
        <v>MUHAMMAD SINAN NP</v>
      </c>
      <c r="E249" s="45" t="str">
        <f ca="1"/>
        <v>FANT</v>
      </c>
      <c r="F249" s="45" t="str">
        <f ca="1"/>
        <v>SUPER SENIOR</v>
      </c>
      <c r="G249" s="43" t="s">
        <v>514</v>
      </c>
      <c r="H249" s="59"/>
      <c r="I249" s="59"/>
      <c r="J249" s="59">
        <v>3</v>
      </c>
      <c r="K249" s="168"/>
      <c r="L249" s="179">
        <v>5</v>
      </c>
      <c r="M249" s="171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ht="23.75" customHeight="1">
      <c r="B250" s="73">
        <v>243</v>
      </c>
      <c r="C250" s="53" t="str">
        <f ca="1"/>
        <v>D121</v>
      </c>
      <c r="D250" s="132" t="str">
        <f ca="1"/>
        <v>ABDUL RAHMAN MUNZIR</v>
      </c>
      <c r="E250" s="54" t="str">
        <f ca="1"/>
        <v>DAHF</v>
      </c>
      <c r="F250" s="54" t="str">
        <f ca="1"/>
        <v>SUPER SENIOR</v>
      </c>
      <c r="G250" s="44" t="s">
        <v>514</v>
      </c>
      <c r="H250" s="62"/>
      <c r="I250" s="62"/>
      <c r="J250" s="62">
        <v>4</v>
      </c>
      <c r="K250" s="167"/>
      <c r="L250" s="178">
        <v>8</v>
      </c>
      <c r="M250" s="17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</row>
    <row r="251" spans="2:62" ht="23.75" customHeight="1" thickBot="1">
      <c r="B251" s="73">
        <v>244</v>
      </c>
      <c r="C251" s="43" t="str">
        <f ca="1"/>
        <v>D122</v>
      </c>
      <c r="D251" s="133" t="str">
        <f ca="1"/>
        <v>MUHAMMED MUZAMMIL P.M</v>
      </c>
      <c r="E251" s="45">
        <f ca="1"/>
        <v>0</v>
      </c>
      <c r="F251" s="45" t="str">
        <f ca="1"/>
        <v>SUPER SENIOR</v>
      </c>
      <c r="G251" s="43" t="s">
        <v>514</v>
      </c>
      <c r="H251" s="59"/>
      <c r="I251" s="59"/>
      <c r="J251" s="59">
        <v>0</v>
      </c>
      <c r="K251" s="168"/>
      <c r="L251" s="179">
        <v>0</v>
      </c>
      <c r="M251" s="171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ht="23.75" customHeight="1">
      <c r="B252" s="73">
        <v>245</v>
      </c>
      <c r="C252" s="53" t="str">
        <f ca="1"/>
        <v>D123</v>
      </c>
      <c r="D252" s="132" t="str">
        <f ca="1"/>
        <v>MOHAMMED SALIH</v>
      </c>
      <c r="E252" s="54" t="str">
        <f ca="1"/>
        <v>JARF</v>
      </c>
      <c r="F252" s="54" t="str">
        <f ca="1"/>
        <v>SUPER SENIOR</v>
      </c>
      <c r="G252" s="44" t="s">
        <v>514</v>
      </c>
      <c r="H252" s="62"/>
      <c r="I252" s="62"/>
      <c r="J252" s="62">
        <v>4</v>
      </c>
      <c r="K252" s="167"/>
      <c r="L252" s="178">
        <v>7</v>
      </c>
      <c r="M252" s="17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</row>
    <row r="253" spans="2:62" ht="23.75" customHeight="1" thickBot="1">
      <c r="B253" s="73">
        <v>246</v>
      </c>
      <c r="C253" s="43" t="str">
        <f ca="1"/>
        <v>D124</v>
      </c>
      <c r="D253" s="133" t="str">
        <f ca="1"/>
        <v>MUHAMMED SUFAZ P</v>
      </c>
      <c r="E253" s="45" t="str">
        <f ca="1"/>
        <v>BADF</v>
      </c>
      <c r="F253" s="45" t="str">
        <f ca="1"/>
        <v>SUPER SENIOR</v>
      </c>
      <c r="G253" s="43" t="s">
        <v>514</v>
      </c>
      <c r="H253" s="59"/>
      <c r="I253" s="59"/>
      <c r="J253" s="59">
        <v>4</v>
      </c>
      <c r="K253" s="168"/>
      <c r="L253" s="179">
        <v>8</v>
      </c>
      <c r="M253" s="171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ht="23.75" customHeight="1">
      <c r="B254" s="73">
        <v>247</v>
      </c>
      <c r="C254" s="53" t="str">
        <f ca="1"/>
        <v>D125</v>
      </c>
      <c r="D254" s="132" t="str">
        <f ca="1"/>
        <v>SAYYAD MOHAMMED VASIL</v>
      </c>
      <c r="E254" s="54" t="str">
        <f ca="1"/>
        <v>DAHF</v>
      </c>
      <c r="F254" s="54" t="str">
        <f ca="1"/>
        <v>SUPER SENIOR</v>
      </c>
      <c r="G254" s="44" t="s">
        <v>514</v>
      </c>
      <c r="H254" s="62"/>
      <c r="I254" s="62"/>
      <c r="J254" s="62">
        <v>3</v>
      </c>
      <c r="K254" s="167"/>
      <c r="L254" s="178">
        <v>5</v>
      </c>
      <c r="M254" s="17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</row>
    <row r="255" spans="2:62" ht="23.75" customHeight="1" thickBot="1">
      <c r="B255" s="73">
        <v>248</v>
      </c>
      <c r="C255" s="43" t="str">
        <f ca="1"/>
        <v>D126</v>
      </c>
      <c r="D255" s="133" t="str">
        <f ca="1"/>
        <v>MUHAMMED MIDHLAJ KK</v>
      </c>
      <c r="E255" s="45" t="str">
        <f ca="1"/>
        <v>BADF</v>
      </c>
      <c r="F255" s="45" t="str">
        <f ca="1"/>
        <v>SUPER SENIOR</v>
      </c>
      <c r="G255" s="43" t="s">
        <v>514</v>
      </c>
      <c r="H255" s="59"/>
      <c r="I255" s="59"/>
      <c r="J255" s="59">
        <v>1</v>
      </c>
      <c r="K255" s="168"/>
      <c r="L255" s="179">
        <v>2</v>
      </c>
      <c r="M255" s="171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ht="23.75" customHeight="1">
      <c r="B256" s="73">
        <v>249</v>
      </c>
      <c r="C256" s="53" t="str">
        <f ca="1"/>
        <v>D127</v>
      </c>
      <c r="D256" s="132" t="str">
        <f ca="1"/>
        <v>SHADIN G</v>
      </c>
      <c r="E256" s="54" t="str">
        <f ca="1"/>
        <v>FANT</v>
      </c>
      <c r="F256" s="54" t="str">
        <f ca="1"/>
        <v>SUPER SENIOR</v>
      </c>
      <c r="G256" s="44" t="s">
        <v>514</v>
      </c>
      <c r="H256" s="62"/>
      <c r="I256" s="62"/>
      <c r="J256" s="62">
        <v>0</v>
      </c>
      <c r="K256" s="167"/>
      <c r="L256" s="178">
        <v>2</v>
      </c>
      <c r="M256" s="17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</row>
    <row r="257" spans="2:62" ht="23.75" customHeight="1" thickBot="1">
      <c r="B257" s="73">
        <v>250</v>
      </c>
      <c r="C257" s="43" t="str">
        <f ca="1"/>
        <v>D128</v>
      </c>
      <c r="D257" s="133" t="str">
        <f ca="1"/>
        <v>MEHAZIN AMAN T</v>
      </c>
      <c r="E257" s="45" t="str">
        <f ca="1"/>
        <v>FANT</v>
      </c>
      <c r="F257" s="45" t="str">
        <f ca="1"/>
        <v>SUPER SENIOR</v>
      </c>
      <c r="G257" s="43" t="s">
        <v>514</v>
      </c>
      <c r="H257" s="59"/>
      <c r="I257" s="59"/>
      <c r="J257" s="59">
        <v>3</v>
      </c>
      <c r="K257" s="168"/>
      <c r="L257" s="179">
        <v>7</v>
      </c>
      <c r="M257" s="171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ht="23.75" customHeight="1">
      <c r="B258" s="73">
        <v>251</v>
      </c>
      <c r="C258" s="53" t="str">
        <f ca="1"/>
        <v>D129</v>
      </c>
      <c r="D258" s="132" t="str">
        <f ca="1"/>
        <v>MUHAMMED UNAIS CK</v>
      </c>
      <c r="E258" s="54" t="str">
        <f ca="1"/>
        <v>BADF</v>
      </c>
      <c r="F258" s="54" t="str">
        <f ca="1"/>
        <v>SUPER SENIOR</v>
      </c>
      <c r="G258" s="44" t="s">
        <v>514</v>
      </c>
      <c r="H258" s="62"/>
      <c r="I258" s="62"/>
      <c r="J258" s="62">
        <v>4</v>
      </c>
      <c r="K258" s="167"/>
      <c r="L258" s="178">
        <v>8</v>
      </c>
      <c r="M258" s="17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</row>
    <row r="259" spans="2:62" ht="23.75" customHeight="1" thickBot="1">
      <c r="B259" s="73">
        <v>252</v>
      </c>
      <c r="C259" s="43" t="str">
        <f ca="1"/>
        <v>D130</v>
      </c>
      <c r="D259" s="133" t="str">
        <f ca="1"/>
        <v>ZAINUDEEN</v>
      </c>
      <c r="E259" s="45" t="str">
        <f ca="1"/>
        <v>DAHF</v>
      </c>
      <c r="F259" s="45" t="str">
        <f ca="1"/>
        <v>SUPER SENIOR</v>
      </c>
      <c r="G259" s="43" t="s">
        <v>514</v>
      </c>
      <c r="H259" s="59"/>
      <c r="I259" s="59"/>
      <c r="J259" s="59">
        <v>0</v>
      </c>
      <c r="K259" s="168"/>
      <c r="L259" s="179">
        <v>0</v>
      </c>
      <c r="M259" s="171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ht="23.75" customHeight="1">
      <c r="B260" s="73">
        <v>253</v>
      </c>
      <c r="C260" s="53" t="str">
        <f ca="1"/>
        <v>D131</v>
      </c>
      <c r="D260" s="132" t="str">
        <f ca="1"/>
        <v>MAHAMMAD RIYAZ</v>
      </c>
      <c r="E260" s="54" t="str">
        <f ca="1"/>
        <v>DAHF</v>
      </c>
      <c r="F260" s="54" t="str">
        <f ca="1"/>
        <v>SUPER SENIOR</v>
      </c>
      <c r="G260" s="44" t="s">
        <v>514</v>
      </c>
      <c r="H260" s="62"/>
      <c r="I260" s="62"/>
      <c r="J260" s="62">
        <v>0</v>
      </c>
      <c r="K260" s="167"/>
      <c r="L260" s="178">
        <v>0</v>
      </c>
      <c r="M260" s="17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</row>
    <row r="261" spans="2:62" ht="23.75" customHeight="1" thickBot="1">
      <c r="B261" s="73">
        <v>254</v>
      </c>
      <c r="C261" s="43" t="str">
        <f ca="1"/>
        <v>D132</v>
      </c>
      <c r="D261" s="133" t="str">
        <f ca="1"/>
        <v>ABOOBAKR MA'ROOF</v>
      </c>
      <c r="E261" s="45" t="str">
        <f ca="1"/>
        <v>FANT</v>
      </c>
      <c r="F261" s="45" t="str">
        <f ca="1"/>
        <v>SUPER SENIOR</v>
      </c>
      <c r="G261" s="43" t="s">
        <v>514</v>
      </c>
      <c r="H261" s="59"/>
      <c r="I261" s="59"/>
      <c r="J261" s="59">
        <v>4</v>
      </c>
      <c r="K261" s="168"/>
      <c r="L261" s="179">
        <v>6</v>
      </c>
      <c r="M261" s="171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ht="23.75" customHeight="1">
      <c r="B262" s="73">
        <v>255</v>
      </c>
      <c r="C262" s="53" t="str">
        <f ca="1"/>
        <v>D133</v>
      </c>
      <c r="D262" s="132" t="str">
        <f ca="1"/>
        <v>MOHAMMED SHAMSHEER</v>
      </c>
      <c r="E262" s="54" t="str">
        <f ca="1"/>
        <v>FANT</v>
      </c>
      <c r="F262" s="54" t="str">
        <f ca="1"/>
        <v>SUPER SENIOR</v>
      </c>
      <c r="G262" s="44" t="s">
        <v>514</v>
      </c>
      <c r="H262" s="62"/>
      <c r="I262" s="62"/>
      <c r="J262" s="62">
        <v>0</v>
      </c>
      <c r="K262" s="167"/>
      <c r="L262" s="178">
        <v>0</v>
      </c>
      <c r="M262" s="17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</row>
    <row r="263" spans="2:62" ht="23.75" customHeight="1" thickBot="1">
      <c r="B263" s="73">
        <v>256</v>
      </c>
      <c r="C263" s="43" t="str">
        <f ca="1"/>
        <v>D134</v>
      </c>
      <c r="D263" s="133" t="str">
        <f ca="1"/>
        <v>AJMAL ANEES</v>
      </c>
      <c r="E263" s="45" t="str">
        <f ca="1"/>
        <v>FANT</v>
      </c>
      <c r="F263" s="45" t="str">
        <f ca="1"/>
        <v>SUPER SENIOR</v>
      </c>
      <c r="G263" s="43" t="s">
        <v>514</v>
      </c>
      <c r="H263" s="59"/>
      <c r="I263" s="59"/>
      <c r="J263" s="59">
        <v>2</v>
      </c>
      <c r="K263" s="168"/>
      <c r="L263" s="179">
        <v>3</v>
      </c>
      <c r="M263" s="171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ht="23.75" customHeight="1">
      <c r="B264" s="73">
        <v>257</v>
      </c>
      <c r="C264" s="53" t="str">
        <f ca="1"/>
        <v>D135</v>
      </c>
      <c r="D264" s="132" t="str">
        <f ca="1"/>
        <v>HASHIR HUSSAIN IK</v>
      </c>
      <c r="E264" s="54" t="str">
        <f ca="1"/>
        <v>DAHF</v>
      </c>
      <c r="F264" s="54" t="str">
        <f ca="1"/>
        <v>SUPER SENIOR</v>
      </c>
      <c r="G264" s="44" t="s">
        <v>514</v>
      </c>
      <c r="H264" s="62"/>
      <c r="I264" s="62"/>
      <c r="J264" s="62">
        <v>4</v>
      </c>
      <c r="K264" s="167"/>
      <c r="L264" s="178">
        <v>6</v>
      </c>
      <c r="M264" s="17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</row>
    <row r="265" spans="2:62" ht="23.75" customHeight="1" thickBot="1">
      <c r="B265" s="73">
        <v>258</v>
      </c>
      <c r="C265" s="43" t="str">
        <f ca="1"/>
        <v>D136</v>
      </c>
      <c r="D265" s="133" t="str">
        <f ca="1"/>
        <v>MUHAMMED ASBAQUE</v>
      </c>
      <c r="E265" s="45" t="str">
        <f ca="1"/>
        <v>JARF</v>
      </c>
      <c r="F265" s="45" t="str">
        <f ca="1"/>
        <v>SUPER SENIOR</v>
      </c>
      <c r="G265" s="43" t="s">
        <v>514</v>
      </c>
      <c r="H265" s="59"/>
      <c r="I265" s="59"/>
      <c r="J265" s="59">
        <v>4</v>
      </c>
      <c r="K265" s="168"/>
      <c r="L265" s="179">
        <v>9</v>
      </c>
      <c r="M265" s="171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ht="23.75" customHeight="1">
      <c r="B266" s="73">
        <v>259</v>
      </c>
      <c r="C266" s="53" t="str">
        <f ca="1"/>
        <v>D137</v>
      </c>
      <c r="D266" s="132" t="str">
        <f ca="1"/>
        <v>AYYOOB V.N</v>
      </c>
      <c r="E266" s="54" t="str">
        <f ca="1"/>
        <v>BADF</v>
      </c>
      <c r="F266" s="54" t="str">
        <f ca="1"/>
        <v>SUPER SENIOR</v>
      </c>
      <c r="G266" s="44" t="s">
        <v>514</v>
      </c>
      <c r="H266" s="62"/>
      <c r="I266" s="62"/>
      <c r="J266" s="62">
        <v>4</v>
      </c>
      <c r="K266" s="167"/>
      <c r="L266" s="178">
        <v>5</v>
      </c>
      <c r="M266" s="17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</row>
    <row r="267" spans="2:62" ht="23.75" customHeight="1" thickBot="1">
      <c r="B267" s="73">
        <v>260</v>
      </c>
      <c r="C267" s="43" t="str">
        <f ca="1"/>
        <v>D138</v>
      </c>
      <c r="D267" s="133" t="str">
        <f ca="1"/>
        <v>MOHAMMED JAWAD A</v>
      </c>
      <c r="E267" s="45" t="str">
        <f ca="1"/>
        <v>FANT</v>
      </c>
      <c r="F267" s="45" t="str">
        <f ca="1"/>
        <v>SUPER SENIOR</v>
      </c>
      <c r="G267" s="43" t="s">
        <v>514</v>
      </c>
      <c r="H267" s="59"/>
      <c r="I267" s="59"/>
      <c r="J267" s="59">
        <v>2</v>
      </c>
      <c r="K267" s="168"/>
      <c r="L267" s="179">
        <v>3</v>
      </c>
      <c r="M267" s="171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ht="23.75" customHeight="1">
      <c r="B268" s="73">
        <v>261</v>
      </c>
      <c r="C268" s="53" t="str">
        <f ca="1"/>
        <v>D139</v>
      </c>
      <c r="D268" s="132" t="str">
        <f ca="1"/>
        <v>AHAMMED MUBARAK KA</v>
      </c>
      <c r="E268" s="54" t="str">
        <f ca="1"/>
        <v>JARF</v>
      </c>
      <c r="F268" s="54" t="str">
        <f ca="1"/>
        <v>SUPER SENIOR</v>
      </c>
      <c r="G268" s="44" t="s">
        <v>514</v>
      </c>
      <c r="H268" s="62"/>
      <c r="I268" s="62"/>
      <c r="J268" s="62">
        <v>3</v>
      </c>
      <c r="K268" s="167"/>
      <c r="L268" s="178">
        <v>4</v>
      </c>
      <c r="M268" s="17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</row>
    <row r="269" spans="2:62" ht="23.75" customHeight="1" thickBot="1">
      <c r="B269" s="73">
        <v>262</v>
      </c>
      <c r="C269" s="43" t="str">
        <f ca="1"/>
        <v>D140</v>
      </c>
      <c r="D269" s="133" t="str">
        <f ca="1"/>
        <v>MUHAMMED FAISAL A K</v>
      </c>
      <c r="E269" s="45" t="str">
        <f ca="1"/>
        <v>DAHF</v>
      </c>
      <c r="F269" s="45" t="str">
        <f ca="1"/>
        <v>SUPER SENIOR</v>
      </c>
      <c r="G269" s="43" t="s">
        <v>514</v>
      </c>
      <c r="H269" s="59"/>
      <c r="I269" s="59"/>
      <c r="J269" s="59">
        <v>0</v>
      </c>
      <c r="K269" s="168"/>
      <c r="L269" s="179">
        <v>2</v>
      </c>
      <c r="M269" s="171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ht="23.75" customHeight="1">
      <c r="B270" s="73">
        <v>263</v>
      </c>
      <c r="C270" s="53" t="str">
        <f ca="1"/>
        <v>D141</v>
      </c>
      <c r="D270" s="132" t="str">
        <f ca="1"/>
        <v>MUHAMMAD MUSTHAFA P.K</v>
      </c>
      <c r="E270" s="54" t="str">
        <f ca="1"/>
        <v>BADF</v>
      </c>
      <c r="F270" s="54" t="str">
        <f ca="1"/>
        <v>SUPER SENIOR</v>
      </c>
      <c r="G270" s="44" t="s">
        <v>514</v>
      </c>
      <c r="H270" s="62"/>
      <c r="I270" s="62"/>
      <c r="J270" s="62">
        <v>4</v>
      </c>
      <c r="K270" s="167"/>
      <c r="L270" s="178">
        <v>9</v>
      </c>
      <c r="M270" s="17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</row>
    <row r="271" spans="2:62" ht="23.75" customHeight="1" thickBot="1">
      <c r="B271" s="73">
        <v>264</v>
      </c>
      <c r="C271" s="43" t="str">
        <f ca="1"/>
        <v>D142</v>
      </c>
      <c r="D271" s="133" t="str">
        <f ca="1"/>
        <v>ISHAM V.K</v>
      </c>
      <c r="E271" s="45" t="str">
        <f ca="1"/>
        <v>FANT</v>
      </c>
      <c r="F271" s="45" t="str">
        <f ca="1"/>
        <v>SUPER SENIOR</v>
      </c>
      <c r="G271" s="43" t="s">
        <v>514</v>
      </c>
      <c r="H271" s="59"/>
      <c r="I271" s="59"/>
      <c r="J271" s="59">
        <v>1</v>
      </c>
      <c r="K271" s="168"/>
      <c r="L271" s="179">
        <v>2</v>
      </c>
      <c r="M271" s="171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ht="23.75" customHeight="1">
      <c r="B272" s="73">
        <v>265</v>
      </c>
      <c r="C272" s="53" t="str">
        <f ca="1"/>
        <v>D143</v>
      </c>
      <c r="D272" s="132" t="str">
        <f ca="1"/>
        <v>MUHAMMED MA</v>
      </c>
      <c r="E272" s="54" t="str">
        <f ca="1"/>
        <v>BADF</v>
      </c>
      <c r="F272" s="54" t="str">
        <f ca="1"/>
        <v>SUPER SENIOR</v>
      </c>
      <c r="G272" s="44" t="s">
        <v>514</v>
      </c>
      <c r="H272" s="62"/>
      <c r="I272" s="62"/>
      <c r="J272" s="62">
        <v>2</v>
      </c>
      <c r="K272" s="167"/>
      <c r="L272" s="178">
        <v>2</v>
      </c>
      <c r="M272" s="17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</row>
    <row r="273" spans="2:62" ht="23.75" customHeight="1" thickBot="1">
      <c r="B273" s="73">
        <v>266</v>
      </c>
      <c r="C273" s="43" t="str">
        <f ca="1"/>
        <v>D144</v>
      </c>
      <c r="D273" s="133" t="str">
        <f ca="1"/>
        <v>MUHAMMED RASHAD KA</v>
      </c>
      <c r="E273" s="45" t="str">
        <f ca="1"/>
        <v>JARF</v>
      </c>
      <c r="F273" s="45" t="str">
        <f ca="1"/>
        <v>SUPER SENIOR</v>
      </c>
      <c r="G273" s="43" t="s">
        <v>514</v>
      </c>
      <c r="H273" s="59"/>
      <c r="I273" s="59"/>
      <c r="J273" s="59">
        <v>4</v>
      </c>
      <c r="K273" s="168"/>
      <c r="L273" s="179">
        <v>8</v>
      </c>
      <c r="M273" s="171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ht="23.75" customHeight="1">
      <c r="B274" s="73">
        <v>267</v>
      </c>
      <c r="C274" s="53" t="str">
        <f ca="1"/>
        <v>D145</v>
      </c>
      <c r="D274" s="132" t="str">
        <f ca="1"/>
        <v>ABBAS ARFAS O.R</v>
      </c>
      <c r="E274" s="54" t="str">
        <f ca="1"/>
        <v>BADF</v>
      </c>
      <c r="F274" s="54" t="str">
        <f ca="1"/>
        <v>SUPER SENIOR</v>
      </c>
      <c r="G274" s="44" t="s">
        <v>514</v>
      </c>
      <c r="H274" s="62"/>
      <c r="I274" s="62"/>
      <c r="J274" s="62">
        <v>1</v>
      </c>
      <c r="K274" s="167"/>
      <c r="L274" s="178">
        <v>1</v>
      </c>
      <c r="M274" s="17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</row>
    <row r="275" spans="2:62" ht="23.75" customHeight="1" thickBot="1">
      <c r="B275" s="73">
        <v>268</v>
      </c>
      <c r="C275" s="43" t="str">
        <f ca="1"/>
        <v>D146</v>
      </c>
      <c r="D275" s="133" t="str">
        <f ca="1"/>
        <v>ABDUL YOUNUS</v>
      </c>
      <c r="E275" s="45" t="str">
        <f ca="1"/>
        <v>DAHF</v>
      </c>
      <c r="F275" s="45" t="str">
        <f ca="1"/>
        <v>SUPER SENIOR</v>
      </c>
      <c r="G275" s="43" t="s">
        <v>514</v>
      </c>
      <c r="H275" s="59"/>
      <c r="I275" s="59"/>
      <c r="J275" s="59">
        <v>0</v>
      </c>
      <c r="K275" s="168"/>
      <c r="L275" s="179">
        <v>0</v>
      </c>
      <c r="M275" s="171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ht="23.75" customHeight="1">
      <c r="B276" s="73">
        <v>269</v>
      </c>
      <c r="C276" s="53" t="str">
        <f ca="1"/>
        <v>D147</v>
      </c>
      <c r="D276" s="132" t="str">
        <f ca="1"/>
        <v>MOHAMMED SHAHZAN T.K</v>
      </c>
      <c r="E276" s="54" t="str">
        <f ca="1"/>
        <v>FANT</v>
      </c>
      <c r="F276" s="54" t="str">
        <f ca="1"/>
        <v>SUPER SENIOR</v>
      </c>
      <c r="G276" s="44" t="s">
        <v>514</v>
      </c>
      <c r="H276" s="62"/>
      <c r="I276" s="62"/>
      <c r="J276" s="62">
        <v>4</v>
      </c>
      <c r="K276" s="167"/>
      <c r="L276" s="178">
        <v>5</v>
      </c>
      <c r="M276" s="17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</row>
    <row r="277" spans="2:62" ht="23.75" customHeight="1" thickBot="1">
      <c r="B277" s="73">
        <v>270</v>
      </c>
      <c r="C277" s="43" t="str">
        <f ca="1"/>
        <v>D148</v>
      </c>
      <c r="D277" s="133" t="str">
        <f ca="1"/>
        <v>UMARUL FAROOK K .K</v>
      </c>
      <c r="E277" s="45" t="str">
        <f ca="1"/>
        <v>DAHF</v>
      </c>
      <c r="F277" s="45" t="str">
        <f ca="1"/>
        <v>SUPER SENIOR</v>
      </c>
      <c r="G277" s="43" t="s">
        <v>514</v>
      </c>
      <c r="H277" s="59"/>
      <c r="I277" s="59"/>
      <c r="J277" s="59">
        <v>1</v>
      </c>
      <c r="K277" s="168"/>
      <c r="L277" s="179">
        <v>1</v>
      </c>
      <c r="M277" s="171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ht="23.75" customHeight="1">
      <c r="B278" s="73">
        <v>271</v>
      </c>
      <c r="C278" s="53" t="str">
        <f ca="1"/>
        <v>D149</v>
      </c>
      <c r="D278" s="132" t="str">
        <f ca="1"/>
        <v>MOHAMMED MARZOOK AM</v>
      </c>
      <c r="E278" s="54" t="str">
        <f ca="1"/>
        <v>JARF</v>
      </c>
      <c r="F278" s="54" t="str">
        <f ca="1"/>
        <v>SUPER SENIOR</v>
      </c>
      <c r="G278" s="44" t="s">
        <v>514</v>
      </c>
      <c r="H278" s="62"/>
      <c r="I278" s="62"/>
      <c r="J278" s="62">
        <v>0</v>
      </c>
      <c r="K278" s="167"/>
      <c r="L278" s="178">
        <v>2</v>
      </c>
      <c r="M278" s="17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</row>
    <row r="279" spans="2:62" ht="23.75" customHeight="1" thickBot="1">
      <c r="B279" s="73">
        <v>272</v>
      </c>
      <c r="C279" s="43" t="str">
        <f ca="1"/>
        <v>D150</v>
      </c>
      <c r="D279" s="133" t="str">
        <f ca="1"/>
        <v>ABDUL KHADER</v>
      </c>
      <c r="E279" s="45" t="str">
        <f ca="1"/>
        <v>DAHF</v>
      </c>
      <c r="F279" s="45" t="str">
        <f ca="1"/>
        <v>SUPER SENIOR</v>
      </c>
      <c r="G279" s="43" t="s">
        <v>514</v>
      </c>
      <c r="H279" s="59"/>
      <c r="I279" s="59"/>
      <c r="J279" s="59">
        <v>3</v>
      </c>
      <c r="K279" s="168"/>
      <c r="L279" s="179">
        <v>7</v>
      </c>
      <c r="M279" s="171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ht="23.75" customHeight="1">
      <c r="B280" s="73">
        <v>273</v>
      </c>
      <c r="C280" s="53" t="str">
        <f ca="1"/>
        <v>D151</v>
      </c>
      <c r="D280" s="132" t="str">
        <f ca="1"/>
        <v>MUHAMMED SHANAVAS M.A</v>
      </c>
      <c r="E280" s="54" t="str">
        <f ca="1"/>
        <v>JARF</v>
      </c>
      <c r="F280" s="54" t="str">
        <f ca="1"/>
        <v>SUPER SENIOR</v>
      </c>
      <c r="G280" s="44" t="s">
        <v>514</v>
      </c>
      <c r="H280" s="62"/>
      <c r="I280" s="62"/>
      <c r="J280" s="62">
        <v>1</v>
      </c>
      <c r="K280" s="167"/>
      <c r="L280" s="178">
        <v>2</v>
      </c>
      <c r="M280" s="17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</row>
    <row r="281" spans="2:62" ht="23.75" customHeight="1" thickBot="1">
      <c r="B281" s="73">
        <v>274</v>
      </c>
      <c r="C281" s="43" t="str">
        <f ca="1"/>
        <v>D152</v>
      </c>
      <c r="D281" s="133" t="str">
        <f ca="1"/>
        <v>MOHAMMAD ISMAIL SINAN KM</v>
      </c>
      <c r="E281" s="45" t="str">
        <f ca="1"/>
        <v>DAHF</v>
      </c>
      <c r="F281" s="45" t="str">
        <f ca="1"/>
        <v>SUPER SENIOR</v>
      </c>
      <c r="G281" s="43" t="s">
        <v>514</v>
      </c>
      <c r="H281" s="59"/>
      <c r="I281" s="59"/>
      <c r="J281" s="59">
        <v>1</v>
      </c>
      <c r="K281" s="168"/>
      <c r="L281" s="179">
        <v>1</v>
      </c>
      <c r="M281" s="171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ht="23.75" customHeight="1">
      <c r="B282" s="73">
        <v>275</v>
      </c>
      <c r="C282" s="53" t="str">
        <f ca="1"/>
        <v>D153</v>
      </c>
      <c r="D282" s="132" t="str">
        <f ca="1"/>
        <v>MUHAMMED UNAIS PT</v>
      </c>
      <c r="E282" s="54" t="str">
        <f ca="1"/>
        <v>JARF</v>
      </c>
      <c r="F282" s="54" t="str">
        <f ca="1"/>
        <v>SUPER SENIOR</v>
      </c>
      <c r="G282" s="44" t="s">
        <v>514</v>
      </c>
      <c r="H282" s="62"/>
      <c r="I282" s="62"/>
      <c r="J282" s="62">
        <v>1</v>
      </c>
      <c r="K282" s="167"/>
      <c r="L282" s="178">
        <v>2</v>
      </c>
      <c r="M282" s="17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</row>
    <row r="283" spans="2:62" ht="23.75" customHeight="1" thickBot="1">
      <c r="B283" s="73">
        <v>276</v>
      </c>
      <c r="C283" s="43" t="str">
        <f ca="1"/>
        <v>D154</v>
      </c>
      <c r="D283" s="133" t="str">
        <f ca="1"/>
        <v>ASHIKK.I</v>
      </c>
      <c r="E283" s="45" t="str">
        <f ca="1"/>
        <v>JARF</v>
      </c>
      <c r="F283" s="45" t="str">
        <f ca="1"/>
        <v>SUPER SENIOR</v>
      </c>
      <c r="G283" s="43" t="s">
        <v>514</v>
      </c>
      <c r="H283" s="59"/>
      <c r="I283" s="59"/>
      <c r="J283" s="59">
        <v>1</v>
      </c>
      <c r="K283" s="168"/>
      <c r="L283" s="179">
        <v>2</v>
      </c>
      <c r="M283" s="171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ht="23.75" customHeight="1">
      <c r="B284" s="73">
        <v>277</v>
      </c>
      <c r="C284" s="53" t="str">
        <f ca="1"/>
        <v>D155</v>
      </c>
      <c r="D284" s="132" t="str">
        <f ca="1"/>
        <v>MUHAMMED YASIR K</v>
      </c>
      <c r="E284" s="54" t="str">
        <f ca="1"/>
        <v>BADF</v>
      </c>
      <c r="F284" s="54" t="str">
        <f ca="1"/>
        <v>SUPER SENIOR</v>
      </c>
      <c r="G284" s="44" t="s">
        <v>514</v>
      </c>
      <c r="H284" s="62"/>
      <c r="I284" s="62"/>
      <c r="J284" s="62">
        <v>2</v>
      </c>
      <c r="K284" s="167"/>
      <c r="L284" s="178">
        <v>3</v>
      </c>
      <c r="M284" s="17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</row>
    <row r="285" spans="2:62" ht="23.75" customHeight="1" thickBot="1">
      <c r="B285" s="73">
        <v>278</v>
      </c>
      <c r="C285" s="43" t="str">
        <f ca="1"/>
        <v>D156</v>
      </c>
      <c r="D285" s="133" t="str">
        <f ca="1"/>
        <v>MUHAMMED BIN ABDUL KADHAR</v>
      </c>
      <c r="E285" s="45">
        <f ca="1"/>
        <v>0</v>
      </c>
      <c r="F285" s="45" t="str">
        <f ca="1"/>
        <v>SUPER SENIOR</v>
      </c>
      <c r="G285" s="43" t="s">
        <v>514</v>
      </c>
      <c r="H285" s="59"/>
      <c r="I285" s="59"/>
      <c r="J285" s="59">
        <v>0</v>
      </c>
      <c r="K285" s="168"/>
      <c r="L285" s="179">
        <v>0</v>
      </c>
      <c r="M285" s="171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ht="23.75" customHeight="1">
      <c r="B286" s="73">
        <v>279</v>
      </c>
      <c r="C286" s="53" t="str">
        <f ca="1"/>
        <v>D157</v>
      </c>
      <c r="D286" s="132" t="str">
        <f ca="1"/>
        <v>MUHAMMAD MUZAMMIL E.A</v>
      </c>
      <c r="E286" s="54" t="str">
        <f ca="1"/>
        <v>BADF</v>
      </c>
      <c r="F286" s="54" t="str">
        <f ca="1"/>
        <v>SUPER SENIOR</v>
      </c>
      <c r="G286" s="44" t="s">
        <v>514</v>
      </c>
      <c r="H286" s="62"/>
      <c r="I286" s="62"/>
      <c r="J286" s="62">
        <v>2</v>
      </c>
      <c r="K286" s="167"/>
      <c r="L286" s="178">
        <v>2</v>
      </c>
      <c r="M286" s="17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</row>
    <row r="287" spans="2:62" ht="23.75" customHeight="1" thickBot="1">
      <c r="B287" s="73">
        <v>280</v>
      </c>
      <c r="C287" s="43" t="str">
        <f ca="1"/>
        <v>D158</v>
      </c>
      <c r="D287" s="133" t="str">
        <f ca="1"/>
        <v>MUHAMMED UNAIS</v>
      </c>
      <c r="E287" s="45">
        <f ca="1"/>
        <v>0</v>
      </c>
      <c r="F287" s="45" t="str">
        <f ca="1"/>
        <v>SUPER SENIOR</v>
      </c>
      <c r="G287" s="43" t="s">
        <v>514</v>
      </c>
      <c r="H287" s="59"/>
      <c r="I287" s="59"/>
      <c r="J287" s="59">
        <v>0</v>
      </c>
      <c r="K287" s="168"/>
      <c r="L287" s="179">
        <v>0</v>
      </c>
      <c r="M287" s="171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ht="23.75" customHeight="1">
      <c r="B288" s="73">
        <v>281</v>
      </c>
      <c r="C288" s="53" t="str">
        <f ca="1"/>
        <v>D159</v>
      </c>
      <c r="D288" s="132" t="str">
        <f ca="1"/>
        <v>MUHAMMED MUZAMMIL</v>
      </c>
      <c r="E288" s="54" t="str">
        <f ca="1"/>
        <v>FANT</v>
      </c>
      <c r="F288" s="54" t="str">
        <f ca="1"/>
        <v>SUPER SENIOR</v>
      </c>
      <c r="G288" s="44" t="s">
        <v>514</v>
      </c>
      <c r="H288" s="62"/>
      <c r="I288" s="62"/>
      <c r="J288" s="62">
        <v>1</v>
      </c>
      <c r="K288" s="167"/>
      <c r="L288" s="178">
        <v>1</v>
      </c>
      <c r="M288" s="17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</row>
    <row r="289" spans="2:62" ht="23.75" customHeight="1" thickBot="1">
      <c r="B289" s="73">
        <v>282</v>
      </c>
      <c r="C289" s="43" t="str">
        <f ca="1"/>
        <v>D160</v>
      </c>
      <c r="D289" s="133" t="str">
        <f ca="1"/>
        <v>SALMAN FARIS</v>
      </c>
      <c r="E289" s="45" t="str">
        <f ca="1"/>
        <v>JARF</v>
      </c>
      <c r="F289" s="45" t="str">
        <f ca="1"/>
        <v>SUPER SENIOR</v>
      </c>
      <c r="G289" s="43" t="s">
        <v>514</v>
      </c>
      <c r="H289" s="59"/>
      <c r="I289" s="59"/>
      <c r="J289" s="59">
        <v>3</v>
      </c>
      <c r="K289" s="168"/>
      <c r="L289" s="179">
        <v>6</v>
      </c>
      <c r="M289" s="171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ht="23.75" customHeight="1">
      <c r="B290" s="73">
        <v>283</v>
      </c>
      <c r="C290" s="53" t="str">
        <f ca="1"/>
        <v>D161</v>
      </c>
      <c r="D290" s="132" t="str">
        <f ca="1"/>
        <v>MOHAMMED ATHHAR THAYYIB MS</v>
      </c>
      <c r="E290" s="54" t="str">
        <f ca="1"/>
        <v>BADF</v>
      </c>
      <c r="F290" s="54" t="str">
        <f ca="1"/>
        <v>SUPER SENIOR</v>
      </c>
      <c r="G290" s="44" t="s">
        <v>514</v>
      </c>
      <c r="H290" s="62"/>
      <c r="I290" s="62"/>
      <c r="J290" s="62">
        <v>1</v>
      </c>
      <c r="K290" s="167"/>
      <c r="L290" s="178">
        <v>3</v>
      </c>
      <c r="M290" s="17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</row>
    <row r="291" spans="2:62" ht="23.75" customHeight="1" thickBot="1">
      <c r="B291" s="73">
        <v>284</v>
      </c>
      <c r="C291" s="43" t="str">
        <f ca="1"/>
        <v>D162</v>
      </c>
      <c r="D291" s="133" t="str">
        <f ca="1"/>
        <v>ABDURAHMAN P.H</v>
      </c>
      <c r="E291" s="45" t="str">
        <f ca="1"/>
        <v>BADF</v>
      </c>
      <c r="F291" s="45" t="str">
        <f ca="1"/>
        <v>SUPER SENIOR</v>
      </c>
      <c r="G291" s="43" t="s">
        <v>514</v>
      </c>
      <c r="H291" s="59"/>
      <c r="I291" s="59"/>
      <c r="J291" s="59">
        <v>1</v>
      </c>
      <c r="K291" s="168"/>
      <c r="L291" s="179">
        <v>2</v>
      </c>
      <c r="M291" s="171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ht="23.75" customHeight="1">
      <c r="B292" s="73">
        <v>285</v>
      </c>
      <c r="C292" s="53" t="str">
        <f ca="1"/>
        <v>D163</v>
      </c>
      <c r="D292" s="132" t="str">
        <f ca="1"/>
        <v>ABDUL JANIS</v>
      </c>
      <c r="E292" s="54" t="str">
        <f ca="1"/>
        <v>FANT</v>
      </c>
      <c r="F292" s="54" t="str">
        <f ca="1"/>
        <v>SUPER SENIOR</v>
      </c>
      <c r="G292" s="44" t="s">
        <v>514</v>
      </c>
      <c r="H292" s="62"/>
      <c r="I292" s="62"/>
      <c r="J292" s="62">
        <v>3</v>
      </c>
      <c r="K292" s="167"/>
      <c r="L292" s="178">
        <v>6</v>
      </c>
      <c r="M292" s="17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</row>
    <row r="293" spans="2:62" ht="23.75" customHeight="1" thickBot="1">
      <c r="B293" s="73">
        <v>286</v>
      </c>
      <c r="C293" s="43" t="str">
        <f ca="1"/>
        <v>D164</v>
      </c>
      <c r="D293" s="133" t="str">
        <f ca="1"/>
        <v>AHMED SULTHAN</v>
      </c>
      <c r="E293" s="45" t="str">
        <f ca="1"/>
        <v>JARF</v>
      </c>
      <c r="F293" s="45" t="str">
        <f ca="1"/>
        <v>SUPER SENIOR</v>
      </c>
      <c r="G293" s="43" t="s">
        <v>514</v>
      </c>
      <c r="H293" s="59"/>
      <c r="I293" s="59"/>
      <c r="J293" s="59">
        <v>2</v>
      </c>
      <c r="K293" s="168"/>
      <c r="L293" s="179">
        <v>3</v>
      </c>
      <c r="M293" s="171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ht="23.75" customHeight="1">
      <c r="B294" s="73">
        <v>287</v>
      </c>
      <c r="C294" s="53" t="str">
        <f ca="1"/>
        <v>D165</v>
      </c>
      <c r="D294" s="132" t="str">
        <f ca="1"/>
        <v>AJMAL KI</v>
      </c>
      <c r="E294" s="54" t="str">
        <f ca="1"/>
        <v>FANT</v>
      </c>
      <c r="F294" s="54" t="str">
        <f ca="1"/>
        <v>SUPER SENIOR</v>
      </c>
      <c r="G294" s="44" t="s">
        <v>514</v>
      </c>
      <c r="H294" s="62"/>
      <c r="I294" s="62"/>
      <c r="J294" s="62">
        <v>1</v>
      </c>
      <c r="K294" s="167"/>
      <c r="L294" s="178">
        <v>1</v>
      </c>
      <c r="M294" s="17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</row>
    <row r="295" spans="2:62" ht="23.75" customHeight="1" thickBot="1">
      <c r="B295" s="73">
        <v>288</v>
      </c>
      <c r="C295" s="43" t="str">
        <f ca="1"/>
        <v>D166</v>
      </c>
      <c r="D295" s="133" t="str">
        <f ca="1"/>
        <v>MOHAMMED IRFAN C</v>
      </c>
      <c r="E295" s="45" t="str">
        <f ca="1"/>
        <v>DAHF</v>
      </c>
      <c r="F295" s="45" t="str">
        <f ca="1"/>
        <v>SUPER SENIOR</v>
      </c>
      <c r="G295" s="43" t="s">
        <v>514</v>
      </c>
      <c r="H295" s="59"/>
      <c r="I295" s="59"/>
      <c r="J295" s="59">
        <v>4</v>
      </c>
      <c r="K295" s="168"/>
      <c r="L295" s="179">
        <v>6</v>
      </c>
      <c r="M295" s="171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ht="23.75" customHeight="1">
      <c r="B296" s="73">
        <v>289</v>
      </c>
      <c r="C296" s="53" t="str">
        <f ca="1"/>
        <v>D167</v>
      </c>
      <c r="D296" s="132" t="str">
        <f ca="1"/>
        <v>AHMAD BINYAMUL ASHIQUE</v>
      </c>
      <c r="E296" s="54" t="str">
        <f ca="1"/>
        <v>JARF</v>
      </c>
      <c r="F296" s="54" t="str">
        <f ca="1"/>
        <v>SUPER SENIOR</v>
      </c>
      <c r="G296" s="44" t="s">
        <v>514</v>
      </c>
      <c r="H296" s="62"/>
      <c r="I296" s="62"/>
      <c r="J296" s="62">
        <v>0</v>
      </c>
      <c r="K296" s="167"/>
      <c r="L296" s="178">
        <v>1</v>
      </c>
      <c r="M296" s="17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</row>
    <row r="297" spans="2:62" ht="23.75" customHeight="1" thickBot="1">
      <c r="B297" s="73">
        <v>290</v>
      </c>
      <c r="C297" s="43" t="str">
        <f ca="1"/>
        <v>D168</v>
      </c>
      <c r="D297" s="133" t="str">
        <f ca="1"/>
        <v>MOHAMMED NAFIH KA</v>
      </c>
      <c r="E297" s="45" t="str">
        <f ca="1"/>
        <v>FANT</v>
      </c>
      <c r="F297" s="45" t="str">
        <f ca="1"/>
        <v>SUPER SENIOR</v>
      </c>
      <c r="G297" s="43" t="s">
        <v>514</v>
      </c>
      <c r="H297" s="59"/>
      <c r="I297" s="59"/>
      <c r="J297" s="59">
        <v>1</v>
      </c>
      <c r="K297" s="168"/>
      <c r="L297" s="179">
        <v>2</v>
      </c>
      <c r="M297" s="171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ht="23.75" customHeight="1">
      <c r="B298" s="73">
        <v>291</v>
      </c>
      <c r="C298" s="53" t="str">
        <f ca="1"/>
        <v>D169</v>
      </c>
      <c r="D298" s="132" t="str">
        <f ca="1"/>
        <v>MUHAMMED AYIZ</v>
      </c>
      <c r="E298" s="54" t="str">
        <f ca="1"/>
        <v>BADF</v>
      </c>
      <c r="F298" s="54" t="str">
        <f ca="1"/>
        <v>SUPER SENIOR</v>
      </c>
      <c r="G298" s="44" t="s">
        <v>514</v>
      </c>
      <c r="H298" s="62"/>
      <c r="I298" s="62"/>
      <c r="J298" s="62">
        <v>0</v>
      </c>
      <c r="K298" s="167"/>
      <c r="L298" s="178">
        <v>0</v>
      </c>
      <c r="M298" s="17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</row>
    <row r="299" spans="2:62" ht="23.75" customHeight="1" thickBot="1">
      <c r="B299" s="73">
        <v>292</v>
      </c>
      <c r="C299" s="43" t="str">
        <f ca="1"/>
        <v>D170</v>
      </c>
      <c r="D299" s="133" t="str">
        <f ca="1"/>
        <v>AHMED ADIL B.K</v>
      </c>
      <c r="E299" s="45" t="str">
        <f ca="1"/>
        <v>JARF</v>
      </c>
      <c r="F299" s="45" t="str">
        <f ca="1"/>
        <v>SUPER SENIOR</v>
      </c>
      <c r="G299" s="43" t="s">
        <v>514</v>
      </c>
      <c r="H299" s="59"/>
      <c r="I299" s="59"/>
      <c r="J299" s="59">
        <v>1</v>
      </c>
      <c r="K299" s="168"/>
      <c r="L299" s="179">
        <v>2</v>
      </c>
      <c r="M299" s="171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ht="23.75" customHeight="1">
      <c r="B300" s="73">
        <v>293</v>
      </c>
      <c r="C300" s="53" t="str">
        <f ca="1"/>
        <v>D171</v>
      </c>
      <c r="D300" s="132" t="str">
        <f ca="1"/>
        <v>MOHAMMED ANFAHUDEEN T.A</v>
      </c>
      <c r="E300" s="54" t="str">
        <f ca="1"/>
        <v>FANT</v>
      </c>
      <c r="F300" s="54" t="str">
        <f ca="1"/>
        <v>SUPER SENIOR</v>
      </c>
      <c r="G300" s="44" t="s">
        <v>514</v>
      </c>
      <c r="H300" s="62"/>
      <c r="I300" s="62"/>
      <c r="J300" s="62">
        <v>1</v>
      </c>
      <c r="K300" s="167"/>
      <c r="L300" s="178">
        <v>1</v>
      </c>
      <c r="M300" s="17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</row>
    <row r="301" spans="2:62" ht="23.75" customHeight="1" thickBot="1">
      <c r="B301" s="73">
        <v>294</v>
      </c>
      <c r="C301" s="43" t="str">
        <f ca="1"/>
        <v>D172</v>
      </c>
      <c r="D301" s="133" t="str">
        <f ca="1"/>
        <v>MUHAMMED MUFEED</v>
      </c>
      <c r="E301" s="45" t="str">
        <f ca="1"/>
        <v>DAHF</v>
      </c>
      <c r="F301" s="45" t="str">
        <f ca="1"/>
        <v>SUPER SENIOR</v>
      </c>
      <c r="G301" s="43" t="s">
        <v>514</v>
      </c>
      <c r="H301" s="59"/>
      <c r="I301" s="59"/>
      <c r="J301" s="59">
        <v>4</v>
      </c>
      <c r="K301" s="168"/>
      <c r="L301" s="179">
        <v>7</v>
      </c>
      <c r="M301" s="171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ht="23.75" customHeight="1">
      <c r="B302" s="73">
        <v>295</v>
      </c>
      <c r="C302" s="53" t="str">
        <f ca="1"/>
        <v>D173</v>
      </c>
      <c r="D302" s="132" t="str">
        <f ca="1"/>
        <v>ABOOBACKER SIDDIK</v>
      </c>
      <c r="E302" s="54" t="str">
        <f ca="1"/>
        <v>BADF</v>
      </c>
      <c r="F302" s="54" t="str">
        <f ca="1"/>
        <v>SUPER SENIOR</v>
      </c>
      <c r="G302" s="44" t="s">
        <v>514</v>
      </c>
      <c r="H302" s="62"/>
      <c r="I302" s="62"/>
      <c r="J302" s="62">
        <v>1</v>
      </c>
      <c r="K302" s="167"/>
      <c r="L302" s="178">
        <v>3</v>
      </c>
      <c r="M302" s="17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</row>
    <row r="303" spans="2:62" ht="23.75" customHeight="1" thickBot="1">
      <c r="B303" s="73">
        <v>296</v>
      </c>
      <c r="C303" s="43" t="str">
        <f ca="1"/>
        <v>D174</v>
      </c>
      <c r="D303" s="133" t="str">
        <f ca="1"/>
        <v>BADRUDHIN A</v>
      </c>
      <c r="E303" s="45" t="str">
        <f ca="1"/>
        <v>BADF</v>
      </c>
      <c r="F303" s="45" t="str">
        <f ca="1"/>
        <v>SUPER SENIOR</v>
      </c>
      <c r="G303" s="43" t="s">
        <v>514</v>
      </c>
      <c r="H303" s="59"/>
      <c r="I303" s="59"/>
      <c r="J303" s="59">
        <v>4</v>
      </c>
      <c r="K303" s="168"/>
      <c r="L303" s="179">
        <v>4</v>
      </c>
      <c r="M303" s="171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ht="23.75" customHeight="1">
      <c r="B304" s="73">
        <v>297</v>
      </c>
      <c r="C304" s="53" t="str">
        <f ca="1"/>
        <v>D175</v>
      </c>
      <c r="D304" s="132" t="str">
        <f ca="1"/>
        <v>AKBAR P</v>
      </c>
      <c r="E304" s="54" t="str">
        <f ca="1"/>
        <v>FANT</v>
      </c>
      <c r="F304" s="54" t="str">
        <f ca="1"/>
        <v>SUPER SENIOR</v>
      </c>
      <c r="G304" s="44" t="s">
        <v>514</v>
      </c>
      <c r="H304" s="62"/>
      <c r="I304" s="62"/>
      <c r="J304" s="62">
        <v>0</v>
      </c>
      <c r="K304" s="167"/>
      <c r="L304" s="178">
        <v>2</v>
      </c>
      <c r="M304" s="17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</row>
    <row r="305" spans="2:62" ht="23.75" customHeight="1" thickBot="1">
      <c r="B305" s="73">
        <v>298</v>
      </c>
      <c r="C305" s="43" t="str">
        <f ca="1"/>
        <v>D176</v>
      </c>
      <c r="D305" s="133" t="str">
        <f ca="1"/>
        <v>MOHAMMED NASFAR AFNAN H</v>
      </c>
      <c r="E305" s="45" t="str">
        <f ca="1"/>
        <v>JARF</v>
      </c>
      <c r="F305" s="45" t="str">
        <f ca="1"/>
        <v>SUPER SENIOR</v>
      </c>
      <c r="G305" s="43" t="s">
        <v>514</v>
      </c>
      <c r="H305" s="62"/>
      <c r="I305" s="62"/>
      <c r="J305" s="62">
        <v>4</v>
      </c>
      <c r="K305" s="167"/>
      <c r="L305" s="179">
        <v>7</v>
      </c>
      <c r="M305" s="171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ht="23.75" customHeight="1">
      <c r="B306" s="73">
        <v>299</v>
      </c>
      <c r="C306" s="53" t="str">
        <f ca="1"/>
        <v>D177</v>
      </c>
      <c r="D306" s="132" t="str">
        <f ca="1"/>
        <v>SHAMEEM ABDULLA P.S</v>
      </c>
      <c r="E306" s="54" t="str">
        <f ca="1"/>
        <v>FANT</v>
      </c>
      <c r="F306" s="54" t="str">
        <f ca="1"/>
        <v>SUPER SENIOR</v>
      </c>
      <c r="G306" s="44" t="s">
        <v>514</v>
      </c>
      <c r="H306" s="59"/>
      <c r="I306" s="59"/>
      <c r="J306" s="59">
        <v>1</v>
      </c>
      <c r="K306" s="168"/>
      <c r="L306" s="178">
        <v>2</v>
      </c>
      <c r="M306" s="17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</row>
    <row r="307" spans="2:62" ht="23.75" customHeight="1" thickBot="1">
      <c r="B307" s="73">
        <v>300</v>
      </c>
      <c r="C307" s="43" t="str">
        <f ca="1"/>
        <v>D178</v>
      </c>
      <c r="D307" s="133" t="str">
        <f ca="1"/>
        <v>AHMED BK</v>
      </c>
      <c r="E307" s="45" t="str">
        <f ca="1"/>
        <v>BADF</v>
      </c>
      <c r="F307" s="45" t="str">
        <f ca="1"/>
        <v>SUPER SENIOR</v>
      </c>
      <c r="G307" s="43" t="s">
        <v>514</v>
      </c>
      <c r="H307" s="62"/>
      <c r="I307" s="62"/>
      <c r="J307" s="62">
        <v>2</v>
      </c>
      <c r="K307" s="167"/>
      <c r="L307" s="179">
        <v>3</v>
      </c>
      <c r="M307" s="171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ht="23.75" customHeight="1">
      <c r="B308" s="73">
        <v>301</v>
      </c>
      <c r="C308" s="53" t="str">
        <f ca="1"/>
        <v>D179</v>
      </c>
      <c r="D308" s="132" t="str">
        <f ca="1"/>
        <v>MUHAMMED AKBAR NP</v>
      </c>
      <c r="E308" s="54" t="str">
        <f ca="1"/>
        <v>DAHF</v>
      </c>
      <c r="F308" s="54" t="str">
        <f ca="1"/>
        <v>SUPER SENIOR</v>
      </c>
      <c r="G308" s="44" t="s">
        <v>514</v>
      </c>
      <c r="H308" s="59"/>
      <c r="I308" s="59"/>
      <c r="J308" s="59">
        <v>1</v>
      </c>
      <c r="K308" s="168"/>
      <c r="L308" s="178">
        <v>3</v>
      </c>
      <c r="M308" s="17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</row>
    <row r="309" spans="2:62" ht="23.75" customHeight="1" thickBot="1">
      <c r="B309" s="73">
        <v>302</v>
      </c>
      <c r="C309" s="43" t="str">
        <f ca="1"/>
        <v>D180</v>
      </c>
      <c r="D309" s="133" t="str">
        <f ca="1"/>
        <v>ATHIF ABDULKHADER</v>
      </c>
      <c r="E309" s="45" t="str">
        <f ca="1"/>
        <v>FANT</v>
      </c>
      <c r="F309" s="45" t="str">
        <f ca="1"/>
        <v>SUPER SENIOR</v>
      </c>
      <c r="G309" s="43" t="s">
        <v>514</v>
      </c>
      <c r="H309" s="62"/>
      <c r="I309" s="62"/>
      <c r="J309" s="62">
        <v>3</v>
      </c>
      <c r="K309" s="167"/>
      <c r="L309" s="179">
        <v>3</v>
      </c>
      <c r="M309" s="171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ht="23.75" customHeight="1">
      <c r="B310" s="73">
        <v>303</v>
      </c>
      <c r="C310" s="53" t="str">
        <f ca="1"/>
        <v>D181</v>
      </c>
      <c r="D310" s="132" t="str">
        <f ca="1"/>
        <v>MUHAMMED SAJJAD</v>
      </c>
      <c r="E310" s="54" t="str">
        <f ca="1"/>
        <v>DAHF</v>
      </c>
      <c r="F310" s="54" t="str">
        <f ca="1"/>
        <v>SUPER SENIOR</v>
      </c>
      <c r="G310" s="44" t="s">
        <v>514</v>
      </c>
      <c r="H310" s="59"/>
      <c r="I310" s="59"/>
      <c r="J310" s="59">
        <v>0</v>
      </c>
      <c r="K310" s="168"/>
      <c r="L310" s="178">
        <v>0</v>
      </c>
      <c r="M310" s="17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</row>
    <row r="311" spans="2:62" ht="23.75" customHeight="1" thickBot="1">
      <c r="B311" s="73">
        <v>304</v>
      </c>
      <c r="C311" s="43" t="str">
        <f ca="1"/>
        <v>D182</v>
      </c>
      <c r="D311" s="133" t="str">
        <f ca="1"/>
        <v>AHAMED ASIF M</v>
      </c>
      <c r="E311" s="45" t="str">
        <f ca="1"/>
        <v>JARF</v>
      </c>
      <c r="F311" s="45" t="str">
        <f ca="1"/>
        <v>SUPER SENIOR</v>
      </c>
      <c r="G311" s="43" t="s">
        <v>514</v>
      </c>
      <c r="H311" s="62"/>
      <c r="I311" s="62"/>
      <c r="J311" s="62">
        <v>1</v>
      </c>
      <c r="K311" s="167"/>
      <c r="L311" s="179">
        <v>1</v>
      </c>
      <c r="M311" s="171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ht="23.75" customHeight="1">
      <c r="B312" s="73">
        <v>305</v>
      </c>
      <c r="C312" s="53" t="str">
        <f ca="1"/>
        <v>D183</v>
      </c>
      <c r="D312" s="132" t="str">
        <f ca="1"/>
        <v>MOHAMMAD SWALIH K</v>
      </c>
      <c r="E312" s="54" t="str">
        <f ca="1"/>
        <v>DAHF</v>
      </c>
      <c r="F312" s="54" t="str">
        <f ca="1"/>
        <v>SUPER SENIOR</v>
      </c>
      <c r="G312" s="44" t="s">
        <v>514</v>
      </c>
      <c r="H312" s="59"/>
      <c r="I312" s="59"/>
      <c r="J312" s="59">
        <v>4</v>
      </c>
      <c r="K312" s="168"/>
      <c r="L312" s="178">
        <v>6</v>
      </c>
      <c r="M312" s="17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</row>
    <row r="313" spans="2:62" ht="23.75" customHeight="1" thickBot="1">
      <c r="B313" s="73">
        <v>306</v>
      </c>
      <c r="C313" s="43" t="str">
        <f ca="1"/>
        <v>D184</v>
      </c>
      <c r="D313" s="133" t="str">
        <f ca="1"/>
        <v>YASEEN</v>
      </c>
      <c r="E313" s="45" t="str">
        <f ca="1"/>
        <v>FANT</v>
      </c>
      <c r="F313" s="45" t="str">
        <f ca="1"/>
        <v>SUPER SENIOR</v>
      </c>
      <c r="G313" s="43" t="s">
        <v>514</v>
      </c>
      <c r="H313" s="62"/>
      <c r="I313" s="62"/>
      <c r="J313" s="62">
        <v>4</v>
      </c>
      <c r="K313" s="167"/>
      <c r="L313" s="179">
        <v>8</v>
      </c>
      <c r="M313" s="171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ht="23.75" customHeight="1">
      <c r="B314" s="73">
        <v>307</v>
      </c>
      <c r="C314" s="53" t="str">
        <f ca="1"/>
        <v>D185</v>
      </c>
      <c r="D314" s="132" t="str">
        <f ca="1"/>
        <v>MAHAMMED ASHIK</v>
      </c>
      <c r="E314" s="54">
        <f ca="1"/>
        <v>0</v>
      </c>
      <c r="F314" s="54" t="str">
        <f ca="1"/>
        <v>SUPER SENIOR</v>
      </c>
      <c r="G314" s="44" t="s">
        <v>514</v>
      </c>
      <c r="H314" s="62"/>
      <c r="I314" s="62"/>
      <c r="J314" s="62">
        <v>0</v>
      </c>
      <c r="K314" s="167"/>
      <c r="L314" s="178">
        <v>0</v>
      </c>
      <c r="M314" s="17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</row>
    <row r="315" spans="2:62" ht="23.75" customHeight="1" thickBot="1">
      <c r="B315" s="73">
        <v>308</v>
      </c>
      <c r="C315" s="43" t="str">
        <f ca="1"/>
        <v>D186</v>
      </c>
      <c r="D315" s="133" t="str">
        <f ca="1"/>
        <v>SALAHUDDEEN AYYOOBI KM</v>
      </c>
      <c r="E315" s="45" t="str">
        <f ca="1"/>
        <v>FANT</v>
      </c>
      <c r="F315" s="45" t="str">
        <f ca="1"/>
        <v>SUPER SENIOR</v>
      </c>
      <c r="G315" s="43" t="s">
        <v>514</v>
      </c>
      <c r="H315" s="59"/>
      <c r="I315" s="59"/>
      <c r="J315" s="59">
        <v>0</v>
      </c>
      <c r="K315" s="168"/>
      <c r="L315" s="179">
        <v>0</v>
      </c>
      <c r="M315" s="171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ht="23.75" customHeight="1">
      <c r="B316" s="73">
        <v>309</v>
      </c>
      <c r="C316" s="53" t="str">
        <f ca="1"/>
        <v>D187</v>
      </c>
      <c r="D316" s="132" t="str">
        <f ca="1"/>
        <v>ABDUL RAHMAN</v>
      </c>
      <c r="E316" s="54" t="str">
        <f ca="1"/>
        <v>DAHF</v>
      </c>
      <c r="F316" s="54" t="str">
        <f ca="1"/>
        <v>SUPER SENIOR</v>
      </c>
      <c r="G316" s="44" t="s">
        <v>514</v>
      </c>
      <c r="H316" s="62"/>
      <c r="I316" s="62"/>
      <c r="J316" s="62">
        <v>1</v>
      </c>
      <c r="K316" s="167"/>
      <c r="L316" s="178">
        <v>1</v>
      </c>
      <c r="M316" s="17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</row>
    <row r="317" spans="2:62" ht="23.75" customHeight="1" thickBot="1">
      <c r="B317" s="73">
        <v>310</v>
      </c>
      <c r="C317" s="43" t="str">
        <f ca="1"/>
        <v>D188</v>
      </c>
      <c r="D317" s="133" t="str">
        <f ca="1"/>
        <v>AHMED MANHAL HUSSAIN</v>
      </c>
      <c r="E317" s="45" t="str">
        <f ca="1"/>
        <v>FANT</v>
      </c>
      <c r="F317" s="45" t="str">
        <f ca="1"/>
        <v>SUPER SENIOR</v>
      </c>
      <c r="G317" s="43" t="s">
        <v>514</v>
      </c>
      <c r="H317" s="59"/>
      <c r="I317" s="59"/>
      <c r="J317" s="59">
        <v>4</v>
      </c>
      <c r="K317" s="168"/>
      <c r="L317" s="179">
        <v>5</v>
      </c>
      <c r="M317" s="171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ht="23.75" customHeight="1">
      <c r="B318" s="73">
        <v>311</v>
      </c>
      <c r="C318" s="53" t="str">
        <f ca="1"/>
        <v>D189</v>
      </c>
      <c r="D318" s="132" t="str">
        <f ca="1"/>
        <v>ASGAR ALI</v>
      </c>
      <c r="E318" s="54" t="str">
        <f ca="1"/>
        <v>BADF</v>
      </c>
      <c r="F318" s="54" t="str">
        <f ca="1"/>
        <v>SUPER SENIOR</v>
      </c>
      <c r="G318" s="44" t="s">
        <v>514</v>
      </c>
      <c r="H318" s="62"/>
      <c r="I318" s="62"/>
      <c r="J318" s="62">
        <v>3</v>
      </c>
      <c r="K318" s="167"/>
      <c r="L318" s="178">
        <v>7</v>
      </c>
      <c r="M318" s="17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</row>
    <row r="319" spans="2:62" ht="23.75" customHeight="1" thickBot="1">
      <c r="B319" s="73">
        <v>312</v>
      </c>
      <c r="C319" s="43" t="str">
        <f ca="1"/>
        <v>D190</v>
      </c>
      <c r="D319" s="133" t="str">
        <f ca="1"/>
        <v>MOHAMMED AMEEN B.A</v>
      </c>
      <c r="E319" s="45" t="str">
        <f ca="1"/>
        <v>BADF</v>
      </c>
      <c r="F319" s="45" t="str">
        <f ca="1"/>
        <v>SUPER SENIOR</v>
      </c>
      <c r="G319" s="43" t="s">
        <v>514</v>
      </c>
      <c r="H319" s="59"/>
      <c r="I319" s="59"/>
      <c r="J319" s="59">
        <v>2</v>
      </c>
      <c r="K319" s="168"/>
      <c r="L319" s="179">
        <v>4</v>
      </c>
      <c r="M319" s="171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ht="23.75" customHeight="1">
      <c r="B320" s="73">
        <v>313</v>
      </c>
      <c r="C320" s="53" t="str">
        <f ca="1"/>
        <v>D191</v>
      </c>
      <c r="D320" s="132" t="str">
        <f ca="1"/>
        <v>THAMJEED TM</v>
      </c>
      <c r="E320" s="54" t="str">
        <f ca="1"/>
        <v>JARF</v>
      </c>
      <c r="F320" s="54" t="str">
        <f ca="1"/>
        <v>SUPER SENIOR</v>
      </c>
      <c r="G320" s="44" t="s">
        <v>514</v>
      </c>
      <c r="H320" s="62"/>
      <c r="I320" s="62"/>
      <c r="J320" s="62">
        <v>0</v>
      </c>
      <c r="K320" s="167"/>
      <c r="L320" s="178">
        <v>0</v>
      </c>
      <c r="M320" s="17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</row>
    <row r="321" spans="2:62" ht="23.75" customHeight="1" thickBot="1">
      <c r="B321" s="73">
        <v>314</v>
      </c>
      <c r="C321" s="43" t="str">
        <f ca="1"/>
        <v>D192</v>
      </c>
      <c r="D321" s="133" t="str">
        <f ca="1"/>
        <v>MUHAMMED SIFARATH T A</v>
      </c>
      <c r="E321" s="45" t="str">
        <f ca="1"/>
        <v>DAHF</v>
      </c>
      <c r="F321" s="45" t="str">
        <f ca="1"/>
        <v>SUPER SENIOR</v>
      </c>
      <c r="G321" s="43" t="s">
        <v>514</v>
      </c>
      <c r="H321" s="59"/>
      <c r="I321" s="59"/>
      <c r="J321" s="59">
        <v>4</v>
      </c>
      <c r="K321" s="168"/>
      <c r="L321" s="179">
        <v>7</v>
      </c>
      <c r="M321" s="171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ht="23.75" customHeight="1">
      <c r="B322" s="73">
        <v>315</v>
      </c>
      <c r="C322" s="53" t="str">
        <f ca="1"/>
        <v>D193</v>
      </c>
      <c r="D322" s="132" t="str">
        <f ca="1"/>
        <v>MUHAMMED ABDUL GHANI M.A</v>
      </c>
      <c r="E322" s="54" t="str">
        <f ca="1"/>
        <v>JARF</v>
      </c>
      <c r="F322" s="54" t="str">
        <f ca="1"/>
        <v>SUPER SENIOR</v>
      </c>
      <c r="G322" s="44" t="s">
        <v>514</v>
      </c>
      <c r="H322" s="62"/>
      <c r="I322" s="62"/>
      <c r="J322" s="62">
        <v>1</v>
      </c>
      <c r="K322" s="167"/>
      <c r="L322" s="178">
        <v>1</v>
      </c>
      <c r="M322" s="17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</row>
    <row r="323" spans="2:62" ht="23.75" customHeight="1" thickBot="1">
      <c r="B323" s="73">
        <v>316</v>
      </c>
      <c r="C323" s="43" t="str">
        <f ca="1"/>
        <v>D194</v>
      </c>
      <c r="D323" s="133" t="str">
        <f ca="1"/>
        <v>AYAZ RAHMAN T</v>
      </c>
      <c r="E323" s="45" t="str">
        <f ca="1"/>
        <v>JARF</v>
      </c>
      <c r="F323" s="45" t="str">
        <f ca="1"/>
        <v>SUPER SENIOR</v>
      </c>
      <c r="G323" s="43" t="s">
        <v>514</v>
      </c>
      <c r="H323" s="59"/>
      <c r="I323" s="59"/>
      <c r="J323" s="59">
        <v>1</v>
      </c>
      <c r="K323" s="168"/>
      <c r="L323" s="179">
        <v>5</v>
      </c>
      <c r="M323" s="171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ht="23.75" customHeight="1">
      <c r="B324" s="73">
        <v>317</v>
      </c>
      <c r="C324" s="53" t="str">
        <f ca="1"/>
        <v>D195</v>
      </c>
      <c r="D324" s="132" t="str">
        <f ca="1"/>
        <v>AHMED SWALAHUDHEEN PI</v>
      </c>
      <c r="E324" s="54" t="str">
        <f ca="1"/>
        <v>BADF</v>
      </c>
      <c r="F324" s="54" t="str">
        <f ca="1"/>
        <v>SUPER SENIOR</v>
      </c>
      <c r="G324" s="44" t="s">
        <v>514</v>
      </c>
      <c r="H324" s="62"/>
      <c r="I324" s="62"/>
      <c r="J324" s="62">
        <v>0</v>
      </c>
      <c r="K324" s="167"/>
      <c r="L324" s="178">
        <v>1</v>
      </c>
      <c r="M324" s="17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</row>
    <row r="325" spans="2:62" ht="23.75" customHeight="1" thickBot="1">
      <c r="B325" s="73">
        <v>318</v>
      </c>
      <c r="C325" s="43" t="str">
        <f ca="1"/>
        <v>D196</v>
      </c>
      <c r="D325" s="133" t="str">
        <f ca="1"/>
        <v>ABDUL VAJID K</v>
      </c>
      <c r="E325" s="45" t="str">
        <f ca="1"/>
        <v>DAHF</v>
      </c>
      <c r="F325" s="45" t="str">
        <f ca="1"/>
        <v>SUPER SENIOR</v>
      </c>
      <c r="G325" s="43" t="s">
        <v>514</v>
      </c>
      <c r="H325" s="59"/>
      <c r="I325" s="59"/>
      <c r="J325" s="59">
        <v>1</v>
      </c>
      <c r="K325" s="168"/>
      <c r="L325" s="179">
        <v>1</v>
      </c>
      <c r="M325" s="171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ht="23.75" customHeight="1">
      <c r="B326" s="73">
        <v>319</v>
      </c>
      <c r="C326" s="53" t="str">
        <f ca="1"/>
        <v>D197</v>
      </c>
      <c r="D326" s="132" t="str">
        <f ca="1"/>
        <v>MUHAMMED ASHFAK K</v>
      </c>
      <c r="E326" s="54" t="str">
        <f ca="1"/>
        <v>DAHF</v>
      </c>
      <c r="F326" s="54" t="str">
        <f ca="1"/>
        <v>SUPER SENIOR</v>
      </c>
      <c r="G326" s="44" t="s">
        <v>514</v>
      </c>
      <c r="H326" s="62"/>
      <c r="I326" s="62"/>
      <c r="J326" s="62">
        <v>0</v>
      </c>
      <c r="K326" s="167"/>
      <c r="L326" s="178">
        <v>0</v>
      </c>
      <c r="M326" s="17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</row>
    <row r="327" spans="2:62" ht="23.75" customHeight="1" thickBot="1">
      <c r="B327" s="73">
        <v>320</v>
      </c>
      <c r="C327" s="43" t="str">
        <f ca="1"/>
        <v>D198</v>
      </c>
      <c r="D327" s="133" t="str">
        <f ca="1"/>
        <v>MUHAMMED SAFWAN</v>
      </c>
      <c r="E327" s="45" t="str">
        <f ca="1"/>
        <v>FANT</v>
      </c>
      <c r="F327" s="45" t="str">
        <f ca="1"/>
        <v>SUPER SENIOR</v>
      </c>
      <c r="G327" s="43" t="s">
        <v>514</v>
      </c>
      <c r="H327" s="59"/>
      <c r="I327" s="59"/>
      <c r="J327" s="59">
        <v>0</v>
      </c>
      <c r="K327" s="168"/>
      <c r="L327" s="179">
        <v>2</v>
      </c>
      <c r="M327" s="171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ht="23.75" customHeight="1">
      <c r="B328" s="73">
        <v>321</v>
      </c>
      <c r="C328" s="53" t="str">
        <f ca="1"/>
        <v>D199</v>
      </c>
      <c r="D328" s="132" t="str">
        <f ca="1"/>
        <v>Simsarul Haq VPM</v>
      </c>
      <c r="E328" s="54" t="str">
        <f ca="1"/>
        <v>BADF</v>
      </c>
      <c r="F328" s="54" t="str">
        <f ca="1"/>
        <v>SUPER SENIOR</v>
      </c>
      <c r="G328" s="44" t="s">
        <v>514</v>
      </c>
      <c r="H328" s="62"/>
      <c r="I328" s="62"/>
      <c r="J328" s="62">
        <v>0</v>
      </c>
      <c r="K328" s="167"/>
      <c r="L328" s="178">
        <v>0</v>
      </c>
      <c r="M328" s="17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</row>
    <row r="329" spans="2:62" ht="23.75" customHeight="1" thickBot="1">
      <c r="B329" s="73">
        <v>322</v>
      </c>
      <c r="C329" s="43">
        <f ca="1"/>
        <v>0</v>
      </c>
      <c r="D329" s="133">
        <f ca="1"/>
        <v>0</v>
      </c>
      <c r="E329" s="45">
        <f ca="1"/>
        <v>0</v>
      </c>
      <c r="F329" s="45">
        <f ca="1"/>
        <v>0</v>
      </c>
      <c r="G329" s="43"/>
      <c r="H329" s="59"/>
      <c r="I329" s="59"/>
      <c r="J329" s="59"/>
      <c r="K329" s="168"/>
      <c r="L329" s="179"/>
      <c r="M329" s="171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ht="23.75" customHeight="1">
      <c r="B330" s="73">
        <v>323</v>
      </c>
      <c r="C330" s="53">
        <f ca="1"/>
        <v>0</v>
      </c>
      <c r="D330" s="132">
        <f ca="1"/>
        <v>0</v>
      </c>
      <c r="E330" s="54">
        <f ca="1"/>
        <v>0</v>
      </c>
      <c r="F330" s="54">
        <f ca="1"/>
        <v>0</v>
      </c>
      <c r="G330" s="44"/>
      <c r="H330" s="62"/>
      <c r="I330" s="62"/>
      <c r="J330" s="62"/>
      <c r="K330" s="167"/>
      <c r="L330" s="178"/>
      <c r="M330" s="17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</row>
    <row r="331" spans="2:62" ht="23.75" customHeight="1" thickBot="1">
      <c r="B331" s="73">
        <v>324</v>
      </c>
      <c r="C331" s="43">
        <f ca="1"/>
        <v>0</v>
      </c>
      <c r="D331" s="133">
        <f ca="1"/>
        <v>0</v>
      </c>
      <c r="E331" s="45">
        <f ca="1"/>
        <v>0</v>
      </c>
      <c r="F331" s="45">
        <f ca="1"/>
        <v>0</v>
      </c>
      <c r="G331" s="43"/>
      <c r="H331" s="59"/>
      <c r="I331" s="59"/>
      <c r="J331" s="59"/>
      <c r="K331" s="168"/>
      <c r="L331" s="179"/>
      <c r="M331" s="171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ht="23.75" customHeight="1">
      <c r="B332" s="73">
        <v>325</v>
      </c>
      <c r="C332" s="53">
        <f ca="1"/>
        <v>0</v>
      </c>
      <c r="D332" s="132">
        <f ca="1"/>
        <v>0</v>
      </c>
      <c r="E332" s="54">
        <f ca="1"/>
        <v>0</v>
      </c>
      <c r="F332" s="54">
        <f ca="1"/>
        <v>0</v>
      </c>
      <c r="G332" s="44"/>
      <c r="H332" s="62"/>
      <c r="I332" s="62"/>
      <c r="J332" s="62"/>
      <c r="K332" s="167"/>
      <c r="L332" s="178"/>
      <c r="M332" s="17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</row>
    <row r="333" spans="2:62" ht="23.75" customHeight="1" thickBot="1">
      <c r="B333" s="73">
        <v>326</v>
      </c>
      <c r="C333" s="43">
        <f ca="1"/>
        <v>0</v>
      </c>
      <c r="D333" s="133">
        <f ca="1"/>
        <v>0</v>
      </c>
      <c r="E333" s="45">
        <f ca="1"/>
        <v>0</v>
      </c>
      <c r="F333" s="45">
        <f ca="1"/>
        <v>0</v>
      </c>
      <c r="G333" s="43"/>
      <c r="H333" s="59"/>
      <c r="I333" s="59"/>
      <c r="J333" s="59"/>
      <c r="K333" s="168"/>
      <c r="L333" s="179"/>
      <c r="M333" s="171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ht="23.75" customHeight="1">
      <c r="B334" s="73">
        <v>327</v>
      </c>
      <c r="C334" s="53">
        <f ca="1"/>
        <v>0</v>
      </c>
      <c r="D334" s="132">
        <f ca="1"/>
        <v>0</v>
      </c>
      <c r="E334" s="54">
        <f ca="1"/>
        <v>0</v>
      </c>
      <c r="F334" s="54">
        <f ca="1"/>
        <v>0</v>
      </c>
      <c r="G334" s="44"/>
      <c r="H334" s="62"/>
      <c r="I334" s="62"/>
      <c r="J334" s="62"/>
      <c r="K334" s="167"/>
      <c r="L334" s="178"/>
      <c r="M334" s="17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</row>
    <row r="335" spans="2:62" ht="23.75" customHeight="1" thickBot="1">
      <c r="B335" s="73">
        <v>328</v>
      </c>
      <c r="C335" s="43">
        <f ca="1"/>
        <v>0</v>
      </c>
      <c r="D335" s="133">
        <f ca="1"/>
        <v>0</v>
      </c>
      <c r="E335" s="45">
        <f ca="1"/>
        <v>0</v>
      </c>
      <c r="F335" s="45">
        <f ca="1"/>
        <v>0</v>
      </c>
      <c r="G335" s="43"/>
      <c r="H335" s="59"/>
      <c r="I335" s="59"/>
      <c r="J335" s="59"/>
      <c r="K335" s="168"/>
      <c r="L335" s="179"/>
      <c r="M335" s="171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ht="23.75" customHeight="1">
      <c r="B336" s="73">
        <v>329</v>
      </c>
      <c r="C336" s="53">
        <f ca="1"/>
        <v>0</v>
      </c>
      <c r="D336" s="132">
        <f ca="1"/>
        <v>0</v>
      </c>
      <c r="E336" s="54">
        <f ca="1"/>
        <v>0</v>
      </c>
      <c r="F336" s="54">
        <f ca="1"/>
        <v>0</v>
      </c>
      <c r="G336" s="44"/>
      <c r="H336" s="62"/>
      <c r="I336" s="62"/>
      <c r="J336" s="62"/>
      <c r="K336" s="167"/>
      <c r="L336" s="178"/>
      <c r="M336" s="17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</row>
    <row r="337" spans="2:62" ht="23.75" customHeight="1" thickBot="1">
      <c r="B337" s="73">
        <v>330</v>
      </c>
      <c r="C337" s="43">
        <f ca="1"/>
        <v>0</v>
      </c>
      <c r="D337" s="133">
        <f ca="1"/>
        <v>0</v>
      </c>
      <c r="E337" s="45">
        <f ca="1"/>
        <v>0</v>
      </c>
      <c r="F337" s="45">
        <f ca="1"/>
        <v>0</v>
      </c>
      <c r="G337" s="43"/>
      <c r="H337" s="59"/>
      <c r="I337" s="59"/>
      <c r="J337" s="59"/>
      <c r="K337" s="168"/>
      <c r="L337" s="179"/>
      <c r="M337" s="171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ht="23.75" customHeight="1">
      <c r="B338" s="73">
        <v>331</v>
      </c>
      <c r="C338" s="53">
        <f ca="1"/>
        <v>0</v>
      </c>
      <c r="D338" s="132">
        <f ca="1"/>
        <v>0</v>
      </c>
      <c r="E338" s="54">
        <f ca="1"/>
        <v>0</v>
      </c>
      <c r="F338" s="54">
        <f ca="1"/>
        <v>0</v>
      </c>
      <c r="G338" s="44"/>
      <c r="H338" s="62"/>
      <c r="I338" s="62"/>
      <c r="J338" s="62"/>
      <c r="K338" s="167"/>
      <c r="L338" s="178"/>
      <c r="M338" s="17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</row>
    <row r="339" spans="2:62" ht="23.75" customHeight="1" thickBot="1">
      <c r="B339" s="73">
        <v>332</v>
      </c>
      <c r="C339" s="43">
        <f ca="1"/>
        <v>0</v>
      </c>
      <c r="D339" s="133">
        <f ca="1"/>
        <v>0</v>
      </c>
      <c r="E339" s="45">
        <f ca="1"/>
        <v>0</v>
      </c>
      <c r="F339" s="45">
        <f ca="1"/>
        <v>0</v>
      </c>
      <c r="G339" s="43"/>
      <c r="H339" s="59"/>
      <c r="I339" s="59"/>
      <c r="J339" s="59"/>
      <c r="K339" s="168"/>
      <c r="L339" s="179"/>
      <c r="M339" s="171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ht="23.75" customHeight="1">
      <c r="B340" s="73">
        <v>333</v>
      </c>
      <c r="C340" s="53">
        <f ca="1"/>
        <v>0</v>
      </c>
      <c r="D340" s="132">
        <f ca="1"/>
        <v>0</v>
      </c>
      <c r="E340" s="54">
        <f ca="1"/>
        <v>0</v>
      </c>
      <c r="F340" s="54">
        <f ca="1"/>
        <v>0</v>
      </c>
      <c r="G340" s="44"/>
      <c r="H340" s="62"/>
      <c r="I340" s="62"/>
      <c r="J340" s="62"/>
      <c r="K340" s="167"/>
      <c r="L340" s="178"/>
      <c r="M340" s="17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</row>
    <row r="341" spans="2:62" ht="23.75" customHeight="1" thickBot="1">
      <c r="B341" s="73">
        <v>334</v>
      </c>
      <c r="C341" s="43">
        <f ca="1"/>
        <v>0</v>
      </c>
      <c r="D341" s="133">
        <f ca="1"/>
        <v>0</v>
      </c>
      <c r="E341" s="45">
        <f ca="1"/>
        <v>0</v>
      </c>
      <c r="F341" s="45">
        <f ca="1"/>
        <v>0</v>
      </c>
      <c r="G341" s="43"/>
      <c r="H341" s="59"/>
      <c r="I341" s="59"/>
      <c r="J341" s="59"/>
      <c r="K341" s="168"/>
      <c r="L341" s="179"/>
      <c r="M341" s="171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ht="23.75" customHeight="1">
      <c r="B342" s="73">
        <v>335</v>
      </c>
      <c r="C342" s="53">
        <f ca="1"/>
        <v>0</v>
      </c>
      <c r="D342" s="132">
        <f ca="1"/>
        <v>0</v>
      </c>
      <c r="E342" s="54">
        <f ca="1"/>
        <v>0</v>
      </c>
      <c r="F342" s="54">
        <f ca="1"/>
        <v>0</v>
      </c>
      <c r="G342" s="44"/>
      <c r="H342" s="62"/>
      <c r="I342" s="62"/>
      <c r="J342" s="62"/>
      <c r="K342" s="167"/>
      <c r="L342" s="178"/>
      <c r="M342" s="17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</row>
    <row r="343" spans="2:62" ht="23.75" customHeight="1" thickBot="1">
      <c r="B343" s="73">
        <v>336</v>
      </c>
      <c r="C343" s="43">
        <f ca="1"/>
        <v>0</v>
      </c>
      <c r="D343" s="133">
        <f ca="1"/>
        <v>0</v>
      </c>
      <c r="E343" s="45">
        <f ca="1"/>
        <v>0</v>
      </c>
      <c r="F343" s="45">
        <f ca="1"/>
        <v>0</v>
      </c>
      <c r="G343" s="43"/>
      <c r="H343" s="59"/>
      <c r="I343" s="59"/>
      <c r="J343" s="59"/>
      <c r="K343" s="168"/>
      <c r="L343" s="179"/>
      <c r="M343" s="171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ht="23.75" customHeight="1">
      <c r="B344" s="73">
        <v>337</v>
      </c>
      <c r="C344" s="53">
        <f ca="1"/>
        <v>0</v>
      </c>
      <c r="D344" s="132">
        <f ca="1"/>
        <v>0</v>
      </c>
      <c r="E344" s="54">
        <f ca="1"/>
        <v>0</v>
      </c>
      <c r="F344" s="54">
        <f ca="1"/>
        <v>0</v>
      </c>
      <c r="G344" s="44"/>
      <c r="H344" s="62"/>
      <c r="I344" s="62"/>
      <c r="J344" s="62"/>
      <c r="K344" s="167"/>
      <c r="L344" s="178"/>
      <c r="M344" s="17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</row>
    <row r="345" spans="2:62" ht="23.75" customHeight="1" thickBot="1">
      <c r="B345" s="73">
        <v>338</v>
      </c>
      <c r="C345" s="43">
        <f ca="1"/>
        <v>0</v>
      </c>
      <c r="D345" s="133">
        <f ca="1"/>
        <v>0</v>
      </c>
      <c r="E345" s="45">
        <f ca="1"/>
        <v>0</v>
      </c>
      <c r="F345" s="45">
        <f ca="1"/>
        <v>0</v>
      </c>
      <c r="G345" s="43"/>
      <c r="H345" s="59"/>
      <c r="I345" s="59"/>
      <c r="J345" s="59"/>
      <c r="K345" s="168"/>
      <c r="L345" s="179"/>
      <c r="M345" s="171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ht="23.75" customHeight="1">
      <c r="B346" s="73">
        <v>339</v>
      </c>
      <c r="C346" s="53">
        <f ca="1"/>
        <v>0</v>
      </c>
      <c r="D346" s="132">
        <f ca="1"/>
        <v>0</v>
      </c>
      <c r="E346" s="54">
        <f ca="1"/>
        <v>0</v>
      </c>
      <c r="F346" s="54">
        <f ca="1"/>
        <v>0</v>
      </c>
      <c r="G346" s="44"/>
      <c r="H346" s="62"/>
      <c r="I346" s="62"/>
      <c r="J346" s="62"/>
      <c r="K346" s="167"/>
      <c r="L346" s="178"/>
      <c r="M346" s="17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</row>
    <row r="347" spans="2:62" ht="23.75" customHeight="1" thickBot="1">
      <c r="B347" s="73">
        <v>340</v>
      </c>
      <c r="C347" s="43">
        <f ca="1"/>
        <v>0</v>
      </c>
      <c r="D347" s="133">
        <f ca="1"/>
        <v>0</v>
      </c>
      <c r="E347" s="45">
        <f ca="1"/>
        <v>0</v>
      </c>
      <c r="F347" s="45">
        <f ca="1"/>
        <v>0</v>
      </c>
      <c r="G347" s="43"/>
      <c r="H347" s="59"/>
      <c r="I347" s="59"/>
      <c r="J347" s="59"/>
      <c r="K347" s="168"/>
      <c r="L347" s="179"/>
      <c r="M347" s="171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ht="23.75" customHeight="1">
      <c r="B348" s="73">
        <v>341</v>
      </c>
      <c r="C348" s="53">
        <f ca="1"/>
        <v>0</v>
      </c>
      <c r="D348" s="132">
        <f ca="1"/>
        <v>0</v>
      </c>
      <c r="E348" s="54">
        <f ca="1"/>
        <v>0</v>
      </c>
      <c r="F348" s="54">
        <f ca="1"/>
        <v>0</v>
      </c>
      <c r="G348" s="44"/>
      <c r="H348" s="62"/>
      <c r="I348" s="62"/>
      <c r="J348" s="62"/>
      <c r="K348" s="167"/>
      <c r="L348" s="178"/>
      <c r="M348" s="17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</row>
    <row r="349" spans="2:62" ht="23.75" customHeight="1" thickBot="1">
      <c r="B349" s="73">
        <v>342</v>
      </c>
      <c r="C349" s="43">
        <f ca="1"/>
        <v>0</v>
      </c>
      <c r="D349" s="133">
        <f ca="1"/>
        <v>0</v>
      </c>
      <c r="E349" s="45">
        <f ca="1"/>
        <v>0</v>
      </c>
      <c r="F349" s="45">
        <f ca="1"/>
        <v>0</v>
      </c>
      <c r="G349" s="43"/>
      <c r="H349" s="59"/>
      <c r="I349" s="59"/>
      <c r="J349" s="59"/>
      <c r="K349" s="168"/>
      <c r="L349" s="179"/>
      <c r="M349" s="171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ht="23.75" customHeight="1">
      <c r="B350" s="73">
        <v>343</v>
      </c>
      <c r="C350" s="53">
        <f ca="1"/>
        <v>0</v>
      </c>
      <c r="D350" s="132">
        <f ca="1"/>
        <v>0</v>
      </c>
      <c r="E350" s="54">
        <f ca="1"/>
        <v>0</v>
      </c>
      <c r="F350" s="54">
        <f ca="1"/>
        <v>0</v>
      </c>
      <c r="G350" s="44"/>
      <c r="H350" s="62"/>
      <c r="I350" s="62"/>
      <c r="J350" s="62"/>
      <c r="K350" s="167"/>
      <c r="L350" s="178"/>
      <c r="M350" s="17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</row>
    <row r="351" spans="2:62" ht="23.75" customHeight="1" thickBot="1">
      <c r="B351" s="73">
        <v>344</v>
      </c>
      <c r="C351" s="43">
        <f ca="1"/>
        <v>0</v>
      </c>
      <c r="D351" s="133">
        <f ca="1"/>
        <v>0</v>
      </c>
      <c r="E351" s="45">
        <f ca="1"/>
        <v>0</v>
      </c>
      <c r="F351" s="45">
        <f ca="1"/>
        <v>0</v>
      </c>
      <c r="G351" s="43"/>
      <c r="H351" s="59"/>
      <c r="I351" s="59"/>
      <c r="J351" s="59"/>
      <c r="K351" s="168"/>
      <c r="L351" s="179"/>
      <c r="M351" s="171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ht="23.75" customHeight="1">
      <c r="B352" s="73">
        <v>345</v>
      </c>
      <c r="C352" s="53">
        <f ca="1"/>
        <v>0</v>
      </c>
      <c r="D352" s="132">
        <f ca="1"/>
        <v>0</v>
      </c>
      <c r="E352" s="54">
        <f ca="1"/>
        <v>0</v>
      </c>
      <c r="F352" s="54">
        <f ca="1"/>
        <v>0</v>
      </c>
      <c r="G352" s="44"/>
      <c r="H352" s="62"/>
      <c r="I352" s="62"/>
      <c r="J352" s="62"/>
      <c r="K352" s="167"/>
      <c r="L352" s="178"/>
      <c r="M352" s="17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</row>
    <row r="353" spans="2:62" ht="23.75" customHeight="1" thickBot="1">
      <c r="B353" s="73">
        <v>346</v>
      </c>
      <c r="C353" s="43">
        <f ca="1"/>
        <v>0</v>
      </c>
      <c r="D353" s="133">
        <f ca="1"/>
        <v>0</v>
      </c>
      <c r="E353" s="45">
        <f ca="1"/>
        <v>0</v>
      </c>
      <c r="F353" s="45">
        <f ca="1"/>
        <v>0</v>
      </c>
      <c r="G353" s="43"/>
      <c r="H353" s="59"/>
      <c r="I353" s="59"/>
      <c r="J353" s="59"/>
      <c r="K353" s="168"/>
      <c r="L353" s="179"/>
      <c r="M353" s="171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ht="23.75" customHeight="1">
      <c r="B354" s="73">
        <v>347</v>
      </c>
      <c r="C354" s="53">
        <f ca="1"/>
        <v>0</v>
      </c>
      <c r="D354" s="132">
        <f ca="1"/>
        <v>0</v>
      </c>
      <c r="E354" s="54">
        <f ca="1"/>
        <v>0</v>
      </c>
      <c r="F354" s="54">
        <f ca="1"/>
        <v>0</v>
      </c>
      <c r="G354" s="44"/>
      <c r="H354" s="62"/>
      <c r="I354" s="62"/>
      <c r="J354" s="62"/>
      <c r="K354" s="167"/>
      <c r="L354" s="178"/>
      <c r="M354" s="17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</row>
    <row r="355" spans="2:62" ht="23.75" customHeight="1" thickBot="1">
      <c r="B355" s="73">
        <v>348</v>
      </c>
      <c r="C355" s="43">
        <f ca="1"/>
        <v>0</v>
      </c>
      <c r="D355" s="133">
        <f ca="1"/>
        <v>0</v>
      </c>
      <c r="E355" s="45">
        <f ca="1"/>
        <v>0</v>
      </c>
      <c r="F355" s="45">
        <f ca="1"/>
        <v>0</v>
      </c>
      <c r="G355" s="43"/>
      <c r="H355" s="59"/>
      <c r="I355" s="59"/>
      <c r="J355" s="59"/>
      <c r="K355" s="168"/>
      <c r="L355" s="179"/>
      <c r="M355" s="171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ht="23.75" customHeight="1">
      <c r="B356" s="73">
        <v>349</v>
      </c>
      <c r="C356" s="53">
        <f ca="1"/>
        <v>0</v>
      </c>
      <c r="D356" s="132">
        <f ca="1"/>
        <v>0</v>
      </c>
      <c r="E356" s="54">
        <f ca="1"/>
        <v>0</v>
      </c>
      <c r="F356" s="54">
        <f ca="1"/>
        <v>0</v>
      </c>
      <c r="G356" s="44"/>
      <c r="H356" s="62"/>
      <c r="I356" s="62"/>
      <c r="J356" s="62"/>
      <c r="K356" s="167"/>
      <c r="L356" s="178"/>
      <c r="M356" s="17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  <c r="AW356" s="62"/>
      <c r="AX356" s="62"/>
      <c r="AY356" s="62"/>
      <c r="AZ356" s="62"/>
      <c r="BA356" s="62"/>
      <c r="BB356" s="62"/>
      <c r="BC356" s="62"/>
      <c r="BD356" s="62"/>
      <c r="BE356" s="62"/>
      <c r="BF356" s="62"/>
      <c r="BG356" s="62"/>
      <c r="BH356" s="62"/>
      <c r="BI356" s="62"/>
      <c r="BJ356" s="62"/>
    </row>
    <row r="357" spans="2:62" ht="23.75" customHeight="1" thickBot="1">
      <c r="B357" s="73">
        <v>350</v>
      </c>
      <c r="C357" s="43">
        <f ca="1"/>
        <v>0</v>
      </c>
      <c r="D357" s="133">
        <f ca="1"/>
        <v>0</v>
      </c>
      <c r="E357" s="45">
        <f ca="1"/>
        <v>0</v>
      </c>
      <c r="F357" s="45">
        <f ca="1"/>
        <v>0</v>
      </c>
      <c r="G357" s="43"/>
      <c r="H357" s="59"/>
      <c r="I357" s="59"/>
      <c r="J357" s="59"/>
      <c r="K357" s="168"/>
      <c r="L357" s="179"/>
      <c r="M357" s="171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ht="23.75" customHeight="1">
      <c r="B358" s="73">
        <v>351</v>
      </c>
      <c r="C358" s="53">
        <f ca="1"/>
        <v>0</v>
      </c>
      <c r="D358" s="132">
        <f ca="1"/>
        <v>0</v>
      </c>
      <c r="E358" s="54">
        <f ca="1"/>
        <v>0</v>
      </c>
      <c r="F358" s="54">
        <f ca="1"/>
        <v>0</v>
      </c>
      <c r="G358" s="44"/>
      <c r="H358" s="62"/>
      <c r="I358" s="62"/>
      <c r="J358" s="62"/>
      <c r="K358" s="167"/>
      <c r="L358" s="178"/>
      <c r="M358" s="17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  <c r="AW358" s="62"/>
      <c r="AX358" s="62"/>
      <c r="AY358" s="62"/>
      <c r="AZ358" s="62"/>
      <c r="BA358" s="62"/>
      <c r="BB358" s="62"/>
      <c r="BC358" s="62"/>
      <c r="BD358" s="62"/>
      <c r="BE358" s="62"/>
      <c r="BF358" s="62"/>
      <c r="BG358" s="62"/>
      <c r="BH358" s="62"/>
      <c r="BI358" s="62"/>
      <c r="BJ358" s="62"/>
    </row>
    <row r="359" spans="2:62" ht="23.75" customHeight="1" thickBot="1">
      <c r="B359" s="73">
        <v>352</v>
      </c>
      <c r="C359" s="43">
        <f ca="1"/>
        <v>0</v>
      </c>
      <c r="D359" s="133">
        <f ca="1"/>
        <v>0</v>
      </c>
      <c r="E359" s="45">
        <f ca="1"/>
        <v>0</v>
      </c>
      <c r="F359" s="45">
        <f ca="1"/>
        <v>0</v>
      </c>
      <c r="G359" s="43"/>
      <c r="H359" s="59"/>
      <c r="I359" s="59"/>
      <c r="J359" s="59"/>
      <c r="K359" s="168"/>
      <c r="L359" s="179"/>
      <c r="M359" s="171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ht="23.75" customHeight="1">
      <c r="B360" s="73">
        <v>353</v>
      </c>
      <c r="C360" s="53">
        <f ca="1"/>
        <v>0</v>
      </c>
      <c r="D360" s="132">
        <f ca="1"/>
        <v>0</v>
      </c>
      <c r="E360" s="54">
        <f ca="1"/>
        <v>0</v>
      </c>
      <c r="F360" s="54">
        <f ca="1"/>
        <v>0</v>
      </c>
      <c r="G360" s="44"/>
      <c r="H360" s="62"/>
      <c r="I360" s="62"/>
      <c r="J360" s="62"/>
      <c r="K360" s="167"/>
      <c r="L360" s="178"/>
      <c r="M360" s="17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  <c r="AW360" s="62"/>
      <c r="AX360" s="62"/>
      <c r="AY360" s="62"/>
      <c r="AZ360" s="62"/>
      <c r="BA360" s="62"/>
      <c r="BB360" s="62"/>
      <c r="BC360" s="62"/>
      <c r="BD360" s="62"/>
      <c r="BE360" s="62"/>
      <c r="BF360" s="62"/>
      <c r="BG360" s="62"/>
      <c r="BH360" s="62"/>
      <c r="BI360" s="62"/>
      <c r="BJ360" s="62"/>
    </row>
    <row r="361" spans="2:62" ht="23.75" customHeight="1" thickBot="1">
      <c r="B361" s="73">
        <v>354</v>
      </c>
      <c r="C361" s="43">
        <f ca="1"/>
        <v>0</v>
      </c>
      <c r="D361" s="133">
        <f ca="1"/>
        <v>0</v>
      </c>
      <c r="E361" s="45">
        <f ca="1"/>
        <v>0</v>
      </c>
      <c r="F361" s="45">
        <f ca="1"/>
        <v>0</v>
      </c>
      <c r="G361" s="43"/>
      <c r="H361" s="59"/>
      <c r="I361" s="59"/>
      <c r="J361" s="59"/>
      <c r="K361" s="168"/>
      <c r="L361" s="179"/>
      <c r="M361" s="171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ht="23.75" customHeight="1">
      <c r="B362" s="73">
        <v>355</v>
      </c>
      <c r="C362" s="53">
        <f ca="1"/>
        <v>0</v>
      </c>
      <c r="D362" s="132">
        <f ca="1"/>
        <v>0</v>
      </c>
      <c r="E362" s="54">
        <f ca="1"/>
        <v>0</v>
      </c>
      <c r="F362" s="54">
        <f ca="1"/>
        <v>0</v>
      </c>
      <c r="G362" s="44"/>
      <c r="H362" s="62"/>
      <c r="I362" s="62"/>
      <c r="J362" s="62"/>
      <c r="K362" s="167"/>
      <c r="L362" s="178"/>
      <c r="M362" s="17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  <c r="AX362" s="62"/>
      <c r="AY362" s="62"/>
      <c r="AZ362" s="62"/>
      <c r="BA362" s="62"/>
      <c r="BB362" s="62"/>
      <c r="BC362" s="62"/>
      <c r="BD362" s="62"/>
      <c r="BE362" s="62"/>
      <c r="BF362" s="62"/>
      <c r="BG362" s="62"/>
      <c r="BH362" s="62"/>
      <c r="BI362" s="62"/>
      <c r="BJ362" s="62"/>
    </row>
    <row r="363" spans="2:62" ht="23.75" customHeight="1" thickBot="1">
      <c r="B363" s="73">
        <v>356</v>
      </c>
      <c r="C363" s="43">
        <f ca="1"/>
        <v>0</v>
      </c>
      <c r="D363" s="133">
        <f ca="1"/>
        <v>0</v>
      </c>
      <c r="E363" s="45">
        <f ca="1"/>
        <v>0</v>
      </c>
      <c r="F363" s="45">
        <f ca="1"/>
        <v>0</v>
      </c>
      <c r="G363" s="43"/>
      <c r="H363" s="59"/>
      <c r="I363" s="59"/>
      <c r="J363" s="59"/>
      <c r="K363" s="168"/>
      <c r="L363" s="179"/>
      <c r="M363" s="171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ht="23.75" customHeight="1">
      <c r="B364" s="73">
        <v>357</v>
      </c>
      <c r="C364" s="53">
        <f ca="1"/>
        <v>0</v>
      </c>
      <c r="D364" s="132">
        <f ca="1"/>
        <v>0</v>
      </c>
      <c r="E364" s="54">
        <f ca="1"/>
        <v>0</v>
      </c>
      <c r="F364" s="54">
        <f ca="1"/>
        <v>0</v>
      </c>
      <c r="G364" s="44"/>
      <c r="H364" s="62"/>
      <c r="I364" s="62"/>
      <c r="J364" s="62"/>
      <c r="K364" s="167"/>
      <c r="L364" s="178"/>
      <c r="M364" s="17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  <c r="AW364" s="62"/>
      <c r="AX364" s="62"/>
      <c r="AY364" s="62"/>
      <c r="AZ364" s="62"/>
      <c r="BA364" s="62"/>
      <c r="BB364" s="62"/>
      <c r="BC364" s="62"/>
      <c r="BD364" s="62"/>
      <c r="BE364" s="62"/>
      <c r="BF364" s="62"/>
      <c r="BG364" s="62"/>
      <c r="BH364" s="62"/>
      <c r="BI364" s="62"/>
      <c r="BJ364" s="62"/>
    </row>
    <row r="365" spans="2:62" ht="23.75" customHeight="1" thickBot="1">
      <c r="B365" s="73">
        <v>358</v>
      </c>
      <c r="C365" s="43">
        <f ca="1"/>
        <v>0</v>
      </c>
      <c r="D365" s="133">
        <f ca="1"/>
        <v>0</v>
      </c>
      <c r="E365" s="45">
        <f ca="1"/>
        <v>0</v>
      </c>
      <c r="F365" s="45">
        <f ca="1"/>
        <v>0</v>
      </c>
      <c r="G365" s="43"/>
      <c r="H365" s="59"/>
      <c r="I365" s="59"/>
      <c r="J365" s="59"/>
      <c r="K365" s="168"/>
      <c r="L365" s="179"/>
      <c r="M365" s="171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ht="23.75" customHeight="1">
      <c r="B366" s="73">
        <v>359</v>
      </c>
      <c r="C366" s="53">
        <f ca="1"/>
        <v>0</v>
      </c>
      <c r="D366" s="132">
        <f ca="1"/>
        <v>0</v>
      </c>
      <c r="E366" s="54">
        <f ca="1"/>
        <v>0</v>
      </c>
      <c r="F366" s="54">
        <f ca="1"/>
        <v>0</v>
      </c>
      <c r="G366" s="44"/>
      <c r="H366" s="62"/>
      <c r="I366" s="62"/>
      <c r="J366" s="62"/>
      <c r="K366" s="167"/>
      <c r="L366" s="178"/>
      <c r="M366" s="17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2"/>
      <c r="AY366" s="62"/>
      <c r="AZ366" s="62"/>
      <c r="BA366" s="62"/>
      <c r="BB366" s="62"/>
      <c r="BC366" s="62"/>
      <c r="BD366" s="62"/>
      <c r="BE366" s="62"/>
      <c r="BF366" s="62"/>
      <c r="BG366" s="62"/>
      <c r="BH366" s="62"/>
      <c r="BI366" s="62"/>
      <c r="BJ366" s="62"/>
    </row>
    <row r="367" spans="2:62" ht="23.75" customHeight="1" thickBot="1">
      <c r="B367" s="73">
        <v>360</v>
      </c>
      <c r="C367" s="43">
        <f ca="1"/>
        <v>0</v>
      </c>
      <c r="D367" s="133">
        <f ca="1"/>
        <v>0</v>
      </c>
      <c r="E367" s="45">
        <f ca="1"/>
        <v>0</v>
      </c>
      <c r="F367" s="45">
        <f ca="1"/>
        <v>0</v>
      </c>
      <c r="G367" s="43"/>
      <c r="H367" s="59"/>
      <c r="I367" s="59"/>
      <c r="J367" s="59"/>
      <c r="K367" s="168"/>
      <c r="L367" s="179"/>
      <c r="M367" s="171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ht="23.75" customHeight="1">
      <c r="B368" s="73">
        <v>361</v>
      </c>
      <c r="C368" s="53">
        <f ca="1"/>
        <v>0</v>
      </c>
      <c r="D368" s="132">
        <f ca="1"/>
        <v>0</v>
      </c>
      <c r="E368" s="54">
        <f ca="1"/>
        <v>0</v>
      </c>
      <c r="F368" s="54">
        <f ca="1"/>
        <v>0</v>
      </c>
      <c r="G368" s="44"/>
      <c r="H368" s="62"/>
      <c r="I368" s="62"/>
      <c r="J368" s="62"/>
      <c r="K368" s="167"/>
      <c r="L368" s="178"/>
      <c r="M368" s="17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  <c r="BB368" s="62"/>
      <c r="BC368" s="62"/>
      <c r="BD368" s="62"/>
      <c r="BE368" s="62"/>
      <c r="BF368" s="62"/>
      <c r="BG368" s="62"/>
      <c r="BH368" s="62"/>
      <c r="BI368" s="62"/>
      <c r="BJ368" s="62"/>
    </row>
    <row r="369" spans="2:62" ht="23.75" customHeight="1" thickBot="1">
      <c r="B369" s="73">
        <v>362</v>
      </c>
      <c r="C369" s="43">
        <f ca="1"/>
        <v>0</v>
      </c>
      <c r="D369" s="133">
        <f ca="1"/>
        <v>0</v>
      </c>
      <c r="E369" s="45">
        <f ca="1"/>
        <v>0</v>
      </c>
      <c r="F369" s="45">
        <f ca="1"/>
        <v>0</v>
      </c>
      <c r="G369" s="43"/>
      <c r="H369" s="59"/>
      <c r="I369" s="59"/>
      <c r="J369" s="59"/>
      <c r="K369" s="168"/>
      <c r="L369" s="179"/>
      <c r="M369" s="171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ht="23.75" customHeight="1">
      <c r="B370" s="73">
        <v>363</v>
      </c>
      <c r="C370" s="53">
        <f ca="1"/>
        <v>0</v>
      </c>
      <c r="D370" s="132">
        <f ca="1"/>
        <v>0</v>
      </c>
      <c r="E370" s="54">
        <f ca="1"/>
        <v>0</v>
      </c>
      <c r="F370" s="54">
        <f ca="1"/>
        <v>0</v>
      </c>
      <c r="G370" s="44"/>
      <c r="H370" s="62"/>
      <c r="I370" s="62"/>
      <c r="J370" s="62"/>
      <c r="K370" s="167"/>
      <c r="L370" s="178"/>
      <c r="M370" s="17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2"/>
      <c r="AY370" s="62"/>
      <c r="AZ370" s="62"/>
      <c r="BA370" s="62"/>
      <c r="BB370" s="62"/>
      <c r="BC370" s="62"/>
      <c r="BD370" s="62"/>
      <c r="BE370" s="62"/>
      <c r="BF370" s="62"/>
      <c r="BG370" s="62"/>
      <c r="BH370" s="62"/>
      <c r="BI370" s="62"/>
      <c r="BJ370" s="62"/>
    </row>
    <row r="371" spans="2:62" ht="23.75" customHeight="1" thickBot="1">
      <c r="B371" s="73">
        <v>364</v>
      </c>
      <c r="C371" s="43">
        <f ca="1"/>
        <v>0</v>
      </c>
      <c r="D371" s="133">
        <f ca="1"/>
        <v>0</v>
      </c>
      <c r="E371" s="45">
        <f ca="1"/>
        <v>0</v>
      </c>
      <c r="F371" s="45">
        <f ca="1"/>
        <v>0</v>
      </c>
      <c r="G371" s="43"/>
      <c r="H371" s="59"/>
      <c r="I371" s="59"/>
      <c r="J371" s="59"/>
      <c r="K371" s="168"/>
      <c r="L371" s="179"/>
      <c r="M371" s="171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ht="23.75" customHeight="1">
      <c r="B372" s="73">
        <v>365</v>
      </c>
      <c r="C372" s="53">
        <f ca="1"/>
        <v>0</v>
      </c>
      <c r="D372" s="132">
        <f ca="1"/>
        <v>0</v>
      </c>
      <c r="E372" s="54">
        <f ca="1"/>
        <v>0</v>
      </c>
      <c r="F372" s="54">
        <f ca="1"/>
        <v>0</v>
      </c>
      <c r="G372" s="44"/>
      <c r="H372" s="62"/>
      <c r="I372" s="62"/>
      <c r="J372" s="62"/>
      <c r="K372" s="167"/>
      <c r="L372" s="178"/>
      <c r="M372" s="17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  <c r="AW372" s="62"/>
      <c r="AX372" s="62"/>
      <c r="AY372" s="62"/>
      <c r="AZ372" s="62"/>
      <c r="BA372" s="62"/>
      <c r="BB372" s="62"/>
      <c r="BC372" s="62"/>
      <c r="BD372" s="62"/>
      <c r="BE372" s="62"/>
      <c r="BF372" s="62"/>
      <c r="BG372" s="62"/>
      <c r="BH372" s="62"/>
      <c r="BI372" s="62"/>
      <c r="BJ372" s="62"/>
    </row>
    <row r="373" spans="2:62" ht="23.75" customHeight="1" thickBot="1">
      <c r="B373" s="73">
        <v>366</v>
      </c>
      <c r="C373" s="43">
        <f ca="1"/>
        <v>0</v>
      </c>
      <c r="D373" s="133">
        <f ca="1"/>
        <v>0</v>
      </c>
      <c r="E373" s="45">
        <f ca="1"/>
        <v>0</v>
      </c>
      <c r="F373" s="45">
        <f ca="1"/>
        <v>0</v>
      </c>
      <c r="G373" s="43"/>
      <c r="H373" s="59"/>
      <c r="I373" s="59"/>
      <c r="J373" s="59"/>
      <c r="K373" s="168"/>
      <c r="L373" s="179"/>
      <c r="M373" s="171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ht="23.75" customHeight="1">
      <c r="B374" s="73">
        <v>367</v>
      </c>
      <c r="C374" s="53">
        <f ca="1"/>
        <v>0</v>
      </c>
      <c r="D374" s="132">
        <f ca="1"/>
        <v>0</v>
      </c>
      <c r="E374" s="54">
        <f ca="1"/>
        <v>0</v>
      </c>
      <c r="F374" s="54">
        <f ca="1"/>
        <v>0</v>
      </c>
      <c r="G374" s="44"/>
      <c r="H374" s="62"/>
      <c r="I374" s="62"/>
      <c r="J374" s="62"/>
      <c r="K374" s="167"/>
      <c r="L374" s="178"/>
      <c r="M374" s="17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  <c r="AW374" s="62"/>
      <c r="AX374" s="62"/>
      <c r="AY374" s="62"/>
      <c r="AZ374" s="62"/>
      <c r="BA374" s="62"/>
      <c r="BB374" s="62"/>
      <c r="BC374" s="62"/>
      <c r="BD374" s="62"/>
      <c r="BE374" s="62"/>
      <c r="BF374" s="62"/>
      <c r="BG374" s="62"/>
      <c r="BH374" s="62"/>
      <c r="BI374" s="62"/>
      <c r="BJ374" s="62"/>
    </row>
    <row r="375" spans="2:62" ht="23.75" customHeight="1" thickBot="1">
      <c r="B375" s="73">
        <v>368</v>
      </c>
      <c r="C375" s="43">
        <f ca="1"/>
        <v>0</v>
      </c>
      <c r="D375" s="133">
        <f ca="1"/>
        <v>0</v>
      </c>
      <c r="E375" s="45">
        <f ca="1"/>
        <v>0</v>
      </c>
      <c r="F375" s="45">
        <f ca="1"/>
        <v>0</v>
      </c>
      <c r="G375" s="43"/>
      <c r="H375" s="59"/>
      <c r="I375" s="59"/>
      <c r="J375" s="59"/>
      <c r="K375" s="168"/>
      <c r="L375" s="179"/>
      <c r="M375" s="171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ht="23.75" customHeight="1">
      <c r="B376" s="73">
        <v>369</v>
      </c>
      <c r="C376" s="53">
        <f ca="1"/>
        <v>0</v>
      </c>
      <c r="D376" s="132">
        <f ca="1"/>
        <v>0</v>
      </c>
      <c r="E376" s="54">
        <f ca="1"/>
        <v>0</v>
      </c>
      <c r="F376" s="54">
        <f ca="1"/>
        <v>0</v>
      </c>
      <c r="G376" s="44"/>
      <c r="H376" s="62"/>
      <c r="I376" s="62"/>
      <c r="J376" s="62"/>
      <c r="K376" s="167"/>
      <c r="L376" s="178"/>
      <c r="M376" s="17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  <c r="AW376" s="62"/>
      <c r="AX376" s="62"/>
      <c r="AY376" s="62"/>
      <c r="AZ376" s="62"/>
      <c r="BA376" s="62"/>
      <c r="BB376" s="62"/>
      <c r="BC376" s="62"/>
      <c r="BD376" s="62"/>
      <c r="BE376" s="62"/>
      <c r="BF376" s="62"/>
      <c r="BG376" s="62"/>
      <c r="BH376" s="62"/>
      <c r="BI376" s="62"/>
      <c r="BJ376" s="62"/>
    </row>
    <row r="377" spans="2:62" ht="23.75" customHeight="1" thickBot="1">
      <c r="B377" s="73">
        <v>370</v>
      </c>
      <c r="C377" s="43">
        <f ca="1"/>
        <v>0</v>
      </c>
      <c r="D377" s="133">
        <f ca="1"/>
        <v>0</v>
      </c>
      <c r="E377" s="45">
        <f ca="1"/>
        <v>0</v>
      </c>
      <c r="F377" s="45">
        <f ca="1"/>
        <v>0</v>
      </c>
      <c r="G377" s="43"/>
      <c r="H377" s="59"/>
      <c r="I377" s="59"/>
      <c r="J377" s="59"/>
      <c r="K377" s="168"/>
      <c r="L377" s="179"/>
      <c r="M377" s="171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ht="23.75" customHeight="1">
      <c r="B378" s="73">
        <v>371</v>
      </c>
      <c r="C378" s="53">
        <f ca="1"/>
        <v>0</v>
      </c>
      <c r="D378" s="132">
        <f ca="1"/>
        <v>0</v>
      </c>
      <c r="E378" s="54">
        <f ca="1"/>
        <v>0</v>
      </c>
      <c r="F378" s="54">
        <f ca="1"/>
        <v>0</v>
      </c>
      <c r="G378" s="44"/>
      <c r="H378" s="62"/>
      <c r="I378" s="62"/>
      <c r="J378" s="62"/>
      <c r="K378" s="167"/>
      <c r="L378" s="178"/>
      <c r="M378" s="17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  <c r="AW378" s="62"/>
      <c r="AX378" s="62"/>
      <c r="AY378" s="62"/>
      <c r="AZ378" s="62"/>
      <c r="BA378" s="62"/>
      <c r="BB378" s="62"/>
      <c r="BC378" s="62"/>
      <c r="BD378" s="62"/>
      <c r="BE378" s="62"/>
      <c r="BF378" s="62"/>
      <c r="BG378" s="62"/>
      <c r="BH378" s="62"/>
      <c r="BI378" s="62"/>
      <c r="BJ378" s="62"/>
    </row>
    <row r="379" spans="2:62" ht="23.75" customHeight="1" thickBot="1">
      <c r="B379" s="73">
        <v>372</v>
      </c>
      <c r="C379" s="43">
        <f ca="1"/>
        <v>0</v>
      </c>
      <c r="D379" s="133">
        <f ca="1"/>
        <v>0</v>
      </c>
      <c r="E379" s="45">
        <f ca="1"/>
        <v>0</v>
      </c>
      <c r="F379" s="45">
        <f ca="1"/>
        <v>0</v>
      </c>
      <c r="G379" s="43"/>
      <c r="H379" s="59"/>
      <c r="I379" s="59"/>
      <c r="J379" s="59"/>
      <c r="K379" s="168"/>
      <c r="L379" s="179"/>
      <c r="M379" s="171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ht="23.75" customHeight="1">
      <c r="B380" s="73">
        <v>373</v>
      </c>
      <c r="C380" s="53">
        <f ca="1"/>
        <v>0</v>
      </c>
      <c r="D380" s="132">
        <f ca="1"/>
        <v>0</v>
      </c>
      <c r="E380" s="54">
        <f ca="1"/>
        <v>0</v>
      </c>
      <c r="F380" s="54">
        <f ca="1"/>
        <v>0</v>
      </c>
      <c r="G380" s="44"/>
      <c r="H380" s="62"/>
      <c r="I380" s="62"/>
      <c r="J380" s="62"/>
      <c r="K380" s="167"/>
      <c r="L380" s="178"/>
      <c r="M380" s="17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  <c r="AW380" s="62"/>
      <c r="AX380" s="62"/>
      <c r="AY380" s="62"/>
      <c r="AZ380" s="62"/>
      <c r="BA380" s="62"/>
      <c r="BB380" s="62"/>
      <c r="BC380" s="62"/>
      <c r="BD380" s="62"/>
      <c r="BE380" s="62"/>
      <c r="BF380" s="62"/>
      <c r="BG380" s="62"/>
      <c r="BH380" s="62"/>
      <c r="BI380" s="62"/>
      <c r="BJ380" s="62"/>
    </row>
    <row r="381" spans="2:62" ht="23.75" customHeight="1" thickBot="1">
      <c r="B381" s="73">
        <v>374</v>
      </c>
      <c r="C381" s="43">
        <f ca="1"/>
        <v>0</v>
      </c>
      <c r="D381" s="133">
        <f ca="1"/>
        <v>0</v>
      </c>
      <c r="E381" s="45">
        <f ca="1"/>
        <v>0</v>
      </c>
      <c r="F381" s="45">
        <f ca="1"/>
        <v>0</v>
      </c>
      <c r="G381" s="43"/>
      <c r="H381" s="59"/>
      <c r="I381" s="59"/>
      <c r="J381" s="59"/>
      <c r="K381" s="168"/>
      <c r="L381" s="179"/>
      <c r="M381" s="171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ht="23.75" customHeight="1">
      <c r="B382" s="73">
        <v>375</v>
      </c>
      <c r="C382" s="53">
        <f ca="1"/>
        <v>0</v>
      </c>
      <c r="D382" s="132">
        <f ca="1"/>
        <v>0</v>
      </c>
      <c r="E382" s="54">
        <f ca="1"/>
        <v>0</v>
      </c>
      <c r="F382" s="54">
        <f ca="1"/>
        <v>0</v>
      </c>
      <c r="G382" s="44"/>
      <c r="H382" s="62"/>
      <c r="I382" s="62"/>
      <c r="J382" s="62"/>
      <c r="K382" s="167"/>
      <c r="L382" s="178"/>
      <c r="M382" s="17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  <c r="AX382" s="62"/>
      <c r="AY382" s="62"/>
      <c r="AZ382" s="62"/>
      <c r="BA382" s="62"/>
      <c r="BB382" s="62"/>
      <c r="BC382" s="62"/>
      <c r="BD382" s="62"/>
      <c r="BE382" s="62"/>
      <c r="BF382" s="62"/>
      <c r="BG382" s="62"/>
      <c r="BH382" s="62"/>
      <c r="BI382" s="62"/>
      <c r="BJ382" s="62"/>
    </row>
    <row r="383" spans="2:62" ht="23.75" customHeight="1" thickBot="1">
      <c r="B383" s="73">
        <v>376</v>
      </c>
      <c r="C383" s="43">
        <f ca="1"/>
        <v>0</v>
      </c>
      <c r="D383" s="133">
        <f ca="1"/>
        <v>0</v>
      </c>
      <c r="E383" s="45">
        <f ca="1"/>
        <v>0</v>
      </c>
      <c r="F383" s="45">
        <f ca="1"/>
        <v>0</v>
      </c>
      <c r="G383" s="43"/>
      <c r="H383" s="59"/>
      <c r="I383" s="59"/>
      <c r="J383" s="59"/>
      <c r="K383" s="168"/>
      <c r="L383" s="179"/>
      <c r="M383" s="171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ht="23.75" customHeight="1">
      <c r="B384" s="73">
        <v>377</v>
      </c>
      <c r="C384" s="53">
        <f ca="1"/>
        <v>0</v>
      </c>
      <c r="D384" s="132">
        <f ca="1"/>
        <v>0</v>
      </c>
      <c r="E384" s="54">
        <f ca="1"/>
        <v>0</v>
      </c>
      <c r="F384" s="54">
        <f ca="1"/>
        <v>0</v>
      </c>
      <c r="G384" s="44"/>
      <c r="H384" s="62"/>
      <c r="I384" s="62"/>
      <c r="J384" s="62"/>
      <c r="K384" s="167"/>
      <c r="L384" s="178"/>
      <c r="M384" s="17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  <c r="AW384" s="62"/>
      <c r="AX384" s="62"/>
      <c r="AY384" s="62"/>
      <c r="AZ384" s="62"/>
      <c r="BA384" s="62"/>
      <c r="BB384" s="62"/>
      <c r="BC384" s="62"/>
      <c r="BD384" s="62"/>
      <c r="BE384" s="62"/>
      <c r="BF384" s="62"/>
      <c r="BG384" s="62"/>
      <c r="BH384" s="62"/>
      <c r="BI384" s="62"/>
      <c r="BJ384" s="62"/>
    </row>
    <row r="385" spans="2:62" ht="23.75" customHeight="1" thickBot="1">
      <c r="B385" s="73">
        <v>378</v>
      </c>
      <c r="C385" s="43">
        <f ca="1"/>
        <v>0</v>
      </c>
      <c r="D385" s="133">
        <f ca="1"/>
        <v>0</v>
      </c>
      <c r="E385" s="45">
        <f ca="1"/>
        <v>0</v>
      </c>
      <c r="F385" s="45">
        <f ca="1"/>
        <v>0</v>
      </c>
      <c r="G385" s="43"/>
      <c r="H385" s="59"/>
      <c r="I385" s="59"/>
      <c r="J385" s="59"/>
      <c r="K385" s="168"/>
      <c r="L385" s="179"/>
      <c r="M385" s="171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ht="23.75" customHeight="1">
      <c r="B386" s="73">
        <v>379</v>
      </c>
      <c r="C386" s="53">
        <f ca="1"/>
        <v>0</v>
      </c>
      <c r="D386" s="132">
        <f ca="1"/>
        <v>0</v>
      </c>
      <c r="E386" s="54">
        <f ca="1"/>
        <v>0</v>
      </c>
      <c r="F386" s="54">
        <f ca="1"/>
        <v>0</v>
      </c>
      <c r="G386" s="44"/>
      <c r="H386" s="62"/>
      <c r="I386" s="62"/>
      <c r="J386" s="62"/>
      <c r="K386" s="167"/>
      <c r="L386" s="178"/>
      <c r="M386" s="17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  <c r="AW386" s="62"/>
      <c r="AX386" s="62"/>
      <c r="AY386" s="62"/>
      <c r="AZ386" s="62"/>
      <c r="BA386" s="62"/>
      <c r="BB386" s="62"/>
      <c r="BC386" s="62"/>
      <c r="BD386" s="62"/>
      <c r="BE386" s="62"/>
      <c r="BF386" s="62"/>
      <c r="BG386" s="62"/>
      <c r="BH386" s="62"/>
      <c r="BI386" s="62"/>
      <c r="BJ386" s="62"/>
    </row>
    <row r="387" spans="2:62" ht="23.75" customHeight="1" thickBot="1">
      <c r="B387" s="73">
        <v>380</v>
      </c>
      <c r="C387" s="43">
        <f ca="1"/>
        <v>0</v>
      </c>
      <c r="D387" s="133">
        <f ca="1"/>
        <v>0</v>
      </c>
      <c r="E387" s="45">
        <f ca="1"/>
        <v>0</v>
      </c>
      <c r="F387" s="45">
        <f ca="1"/>
        <v>0</v>
      </c>
      <c r="G387" s="43"/>
      <c r="H387" s="59"/>
      <c r="I387" s="59"/>
      <c r="J387" s="59"/>
      <c r="K387" s="168"/>
      <c r="L387" s="179"/>
      <c r="M387" s="171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ht="23.75" customHeight="1">
      <c r="B388" s="73">
        <v>381</v>
      </c>
      <c r="C388" s="53">
        <f ca="1"/>
        <v>0</v>
      </c>
      <c r="D388" s="132">
        <f ca="1"/>
        <v>0</v>
      </c>
      <c r="E388" s="54">
        <f ca="1"/>
        <v>0</v>
      </c>
      <c r="F388" s="54">
        <f ca="1"/>
        <v>0</v>
      </c>
      <c r="G388" s="44"/>
      <c r="H388" s="62"/>
      <c r="I388" s="62"/>
      <c r="J388" s="62"/>
      <c r="K388" s="167"/>
      <c r="L388" s="178"/>
      <c r="M388" s="17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  <c r="AW388" s="62"/>
      <c r="AX388" s="62"/>
      <c r="AY388" s="62"/>
      <c r="AZ388" s="62"/>
      <c r="BA388" s="62"/>
      <c r="BB388" s="62"/>
      <c r="BC388" s="62"/>
      <c r="BD388" s="62"/>
      <c r="BE388" s="62"/>
      <c r="BF388" s="62"/>
      <c r="BG388" s="62"/>
      <c r="BH388" s="62"/>
      <c r="BI388" s="62"/>
      <c r="BJ388" s="62"/>
    </row>
    <row r="389" spans="2:62" ht="23.75" customHeight="1" thickBot="1">
      <c r="B389" s="73">
        <v>382</v>
      </c>
      <c r="C389" s="43">
        <f ca="1"/>
        <v>0</v>
      </c>
      <c r="D389" s="133">
        <f ca="1"/>
        <v>0</v>
      </c>
      <c r="E389" s="45">
        <f ca="1"/>
        <v>0</v>
      </c>
      <c r="F389" s="45">
        <f ca="1"/>
        <v>0</v>
      </c>
      <c r="G389" s="43"/>
      <c r="H389" s="59"/>
      <c r="I389" s="59"/>
      <c r="J389" s="59"/>
      <c r="K389" s="168"/>
      <c r="L389" s="179"/>
      <c r="M389" s="171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ht="23.75" customHeight="1">
      <c r="B390" s="73">
        <v>383</v>
      </c>
      <c r="C390" s="53">
        <f ca="1"/>
        <v>0</v>
      </c>
      <c r="D390" s="132">
        <f ca="1"/>
        <v>0</v>
      </c>
      <c r="E390" s="54">
        <f ca="1"/>
        <v>0</v>
      </c>
      <c r="F390" s="54">
        <f ca="1"/>
        <v>0</v>
      </c>
      <c r="G390" s="44"/>
      <c r="H390" s="62"/>
      <c r="I390" s="62"/>
      <c r="J390" s="62"/>
      <c r="K390" s="167"/>
      <c r="L390" s="178"/>
      <c r="M390" s="17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  <c r="AW390" s="62"/>
      <c r="AX390" s="62"/>
      <c r="AY390" s="62"/>
      <c r="AZ390" s="62"/>
      <c r="BA390" s="62"/>
      <c r="BB390" s="62"/>
      <c r="BC390" s="62"/>
      <c r="BD390" s="62"/>
      <c r="BE390" s="62"/>
      <c r="BF390" s="62"/>
      <c r="BG390" s="62"/>
      <c r="BH390" s="62"/>
      <c r="BI390" s="62"/>
      <c r="BJ390" s="62"/>
    </row>
    <row r="391" spans="2:62" ht="23.75" customHeight="1" thickBot="1">
      <c r="B391" s="73">
        <v>384</v>
      </c>
      <c r="C391" s="43">
        <f ca="1"/>
        <v>0</v>
      </c>
      <c r="D391" s="133">
        <f ca="1"/>
        <v>0</v>
      </c>
      <c r="E391" s="45">
        <f ca="1"/>
        <v>0</v>
      </c>
      <c r="F391" s="45">
        <f ca="1"/>
        <v>0</v>
      </c>
      <c r="G391" s="43"/>
      <c r="H391" s="59"/>
      <c r="I391" s="59"/>
      <c r="J391" s="59"/>
      <c r="K391" s="168"/>
      <c r="L391" s="179"/>
      <c r="M391" s="171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ht="23.75" customHeight="1">
      <c r="B392" s="73">
        <v>385</v>
      </c>
      <c r="C392" s="53">
        <f ca="1"/>
        <v>0</v>
      </c>
      <c r="D392" s="132">
        <f ca="1"/>
        <v>0</v>
      </c>
      <c r="E392" s="54">
        <f ca="1"/>
        <v>0</v>
      </c>
      <c r="F392" s="54">
        <f ca="1"/>
        <v>0</v>
      </c>
      <c r="G392" s="44"/>
      <c r="H392" s="62"/>
      <c r="I392" s="62"/>
      <c r="J392" s="62"/>
      <c r="K392" s="167"/>
      <c r="L392" s="178"/>
      <c r="M392" s="17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  <c r="AW392" s="62"/>
      <c r="AX392" s="62"/>
      <c r="AY392" s="62"/>
      <c r="AZ392" s="62"/>
      <c r="BA392" s="62"/>
      <c r="BB392" s="62"/>
      <c r="BC392" s="62"/>
      <c r="BD392" s="62"/>
      <c r="BE392" s="62"/>
      <c r="BF392" s="62"/>
      <c r="BG392" s="62"/>
      <c r="BH392" s="62"/>
      <c r="BI392" s="62"/>
      <c r="BJ392" s="62"/>
    </row>
    <row r="393" spans="2:62" ht="23.75" customHeight="1" thickBot="1">
      <c r="B393" s="73">
        <v>386</v>
      </c>
      <c r="C393" s="43">
        <f ca="1"/>
        <v>0</v>
      </c>
      <c r="D393" s="133">
        <f ca="1"/>
        <v>0</v>
      </c>
      <c r="E393" s="45">
        <f ca="1"/>
        <v>0</v>
      </c>
      <c r="F393" s="45">
        <f ca="1"/>
        <v>0</v>
      </c>
      <c r="G393" s="43"/>
      <c r="H393" s="59"/>
      <c r="I393" s="59"/>
      <c r="J393" s="59"/>
      <c r="K393" s="168"/>
      <c r="L393" s="179"/>
      <c r="M393" s="171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ht="23.75" customHeight="1">
      <c r="B394" s="73">
        <v>387</v>
      </c>
      <c r="C394" s="53">
        <f ca="1"/>
        <v>0</v>
      </c>
      <c r="D394" s="132">
        <f ca="1"/>
        <v>0</v>
      </c>
      <c r="E394" s="54">
        <f ca="1"/>
        <v>0</v>
      </c>
      <c r="F394" s="54">
        <f ca="1"/>
        <v>0</v>
      </c>
      <c r="G394" s="44"/>
      <c r="H394" s="62"/>
      <c r="I394" s="62"/>
      <c r="J394" s="62"/>
      <c r="K394" s="167"/>
      <c r="L394" s="178"/>
      <c r="M394" s="17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  <c r="AM394" s="62"/>
      <c r="AN394" s="62"/>
      <c r="AO394" s="62"/>
      <c r="AP394" s="62"/>
      <c r="AQ394" s="62"/>
      <c r="AR394" s="62"/>
      <c r="AS394" s="62"/>
      <c r="AT394" s="62"/>
      <c r="AU394" s="62"/>
      <c r="AV394" s="62"/>
      <c r="AW394" s="62"/>
      <c r="AX394" s="62"/>
      <c r="AY394" s="62"/>
      <c r="AZ394" s="62"/>
      <c r="BA394" s="62"/>
      <c r="BB394" s="62"/>
      <c r="BC394" s="62"/>
      <c r="BD394" s="62"/>
      <c r="BE394" s="62"/>
      <c r="BF394" s="62"/>
      <c r="BG394" s="62"/>
      <c r="BH394" s="62"/>
      <c r="BI394" s="62"/>
      <c r="BJ394" s="62"/>
    </row>
    <row r="395" spans="2:62" ht="23.75" customHeight="1" thickBot="1">
      <c r="B395" s="73">
        <v>388</v>
      </c>
      <c r="C395" s="43">
        <f ca="1"/>
        <v>0</v>
      </c>
      <c r="D395" s="133">
        <f ca="1"/>
        <v>0</v>
      </c>
      <c r="E395" s="45">
        <f ca="1"/>
        <v>0</v>
      </c>
      <c r="F395" s="45">
        <f ca="1"/>
        <v>0</v>
      </c>
      <c r="G395" s="43"/>
      <c r="H395" s="59"/>
      <c r="I395" s="59"/>
      <c r="J395" s="59"/>
      <c r="K395" s="168"/>
      <c r="L395" s="179"/>
      <c r="M395" s="171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ht="23.75" customHeight="1">
      <c r="B396" s="73">
        <v>389</v>
      </c>
      <c r="C396" s="53">
        <f ca="1"/>
        <v>0</v>
      </c>
      <c r="D396" s="132">
        <f ca="1"/>
        <v>0</v>
      </c>
      <c r="E396" s="54">
        <f ca="1"/>
        <v>0</v>
      </c>
      <c r="F396" s="54">
        <f ca="1"/>
        <v>0</v>
      </c>
      <c r="G396" s="44"/>
      <c r="H396" s="62"/>
      <c r="I396" s="62"/>
      <c r="J396" s="62"/>
      <c r="K396" s="167"/>
      <c r="L396" s="178"/>
      <c r="M396" s="17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  <c r="AM396" s="62"/>
      <c r="AN396" s="62"/>
      <c r="AO396" s="62"/>
      <c r="AP396" s="62"/>
      <c r="AQ396" s="62"/>
      <c r="AR396" s="62"/>
      <c r="AS396" s="62"/>
      <c r="AT396" s="62"/>
      <c r="AU396" s="62"/>
      <c r="AV396" s="62"/>
      <c r="AW396" s="62"/>
      <c r="AX396" s="62"/>
      <c r="AY396" s="62"/>
      <c r="AZ396" s="62"/>
      <c r="BA396" s="62"/>
      <c r="BB396" s="62"/>
      <c r="BC396" s="62"/>
      <c r="BD396" s="62"/>
      <c r="BE396" s="62"/>
      <c r="BF396" s="62"/>
      <c r="BG396" s="62"/>
      <c r="BH396" s="62"/>
      <c r="BI396" s="62"/>
      <c r="BJ396" s="62"/>
    </row>
    <row r="397" spans="2:62" ht="23.75" customHeight="1" thickBot="1">
      <c r="B397" s="73">
        <v>390</v>
      </c>
      <c r="C397" s="43">
        <f ca="1"/>
        <v>0</v>
      </c>
      <c r="D397" s="133">
        <f ca="1"/>
        <v>0</v>
      </c>
      <c r="E397" s="45">
        <f ca="1"/>
        <v>0</v>
      </c>
      <c r="F397" s="45">
        <f ca="1"/>
        <v>0</v>
      </c>
      <c r="G397" s="43"/>
      <c r="H397" s="59"/>
      <c r="I397" s="59"/>
      <c r="J397" s="59"/>
      <c r="K397" s="168"/>
      <c r="L397" s="179"/>
      <c r="M397" s="171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ht="23.75" customHeight="1">
      <c r="B398" s="73">
        <v>391</v>
      </c>
      <c r="C398" s="53">
        <f ca="1"/>
        <v>0</v>
      </c>
      <c r="D398" s="132">
        <f ca="1"/>
        <v>0</v>
      </c>
      <c r="E398" s="54">
        <f ca="1"/>
        <v>0</v>
      </c>
      <c r="F398" s="54">
        <f ca="1"/>
        <v>0</v>
      </c>
      <c r="G398" s="44"/>
      <c r="H398" s="62"/>
      <c r="I398" s="62"/>
      <c r="J398" s="62"/>
      <c r="K398" s="167"/>
      <c r="L398" s="178"/>
      <c r="M398" s="17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  <c r="AM398" s="62"/>
      <c r="AN398" s="62"/>
      <c r="AO398" s="62"/>
      <c r="AP398" s="62"/>
      <c r="AQ398" s="62"/>
      <c r="AR398" s="62"/>
      <c r="AS398" s="62"/>
      <c r="AT398" s="62"/>
      <c r="AU398" s="62"/>
      <c r="AV398" s="62"/>
      <c r="AW398" s="62"/>
      <c r="AX398" s="62"/>
      <c r="AY398" s="62"/>
      <c r="AZ398" s="62"/>
      <c r="BA398" s="62"/>
      <c r="BB398" s="62"/>
      <c r="BC398" s="62"/>
      <c r="BD398" s="62"/>
      <c r="BE398" s="62"/>
      <c r="BF398" s="62"/>
      <c r="BG398" s="62"/>
      <c r="BH398" s="62"/>
      <c r="BI398" s="62"/>
      <c r="BJ398" s="62"/>
    </row>
    <row r="399" spans="2:62" ht="23.75" customHeight="1" thickBot="1">
      <c r="B399" s="73">
        <v>392</v>
      </c>
      <c r="C399" s="43">
        <f ca="1"/>
        <v>0</v>
      </c>
      <c r="D399" s="133">
        <f ca="1"/>
        <v>0</v>
      </c>
      <c r="E399" s="45">
        <f ca="1"/>
        <v>0</v>
      </c>
      <c r="F399" s="45">
        <f ca="1"/>
        <v>0</v>
      </c>
      <c r="G399" s="43"/>
      <c r="H399" s="59"/>
      <c r="I399" s="59"/>
      <c r="J399" s="59"/>
      <c r="K399" s="168"/>
      <c r="L399" s="179"/>
      <c r="M399" s="171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ht="23.75" customHeight="1">
      <c r="B400" s="73">
        <v>393</v>
      </c>
      <c r="C400" s="53">
        <f ca="1"/>
        <v>0</v>
      </c>
      <c r="D400" s="132">
        <f ca="1"/>
        <v>0</v>
      </c>
      <c r="E400" s="54">
        <f ca="1"/>
        <v>0</v>
      </c>
      <c r="F400" s="54">
        <f ca="1"/>
        <v>0</v>
      </c>
      <c r="G400" s="44"/>
      <c r="H400" s="62"/>
      <c r="I400" s="62"/>
      <c r="J400" s="62"/>
      <c r="K400" s="167"/>
      <c r="L400" s="178"/>
      <c r="M400" s="17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  <c r="AW400" s="62"/>
      <c r="AX400" s="62"/>
      <c r="AY400" s="62"/>
      <c r="AZ400" s="62"/>
      <c r="BA400" s="62"/>
      <c r="BB400" s="62"/>
      <c r="BC400" s="62"/>
      <c r="BD400" s="62"/>
      <c r="BE400" s="62"/>
      <c r="BF400" s="62"/>
      <c r="BG400" s="62"/>
      <c r="BH400" s="62"/>
      <c r="BI400" s="62"/>
      <c r="BJ400" s="62"/>
    </row>
    <row r="401" spans="2:62" ht="23.75" customHeight="1" thickBot="1">
      <c r="B401" s="73">
        <v>394</v>
      </c>
      <c r="C401" s="43">
        <f ca="1"/>
        <v>0</v>
      </c>
      <c r="D401" s="133">
        <f ca="1"/>
        <v>0</v>
      </c>
      <c r="E401" s="45">
        <f ca="1"/>
        <v>0</v>
      </c>
      <c r="F401" s="45">
        <f ca="1"/>
        <v>0</v>
      </c>
      <c r="G401" s="43"/>
      <c r="H401" s="59"/>
      <c r="I401" s="59"/>
      <c r="J401" s="59"/>
      <c r="K401" s="168"/>
      <c r="L401" s="179"/>
      <c r="M401" s="171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ht="23.75" customHeight="1">
      <c r="B402" s="73">
        <v>395</v>
      </c>
      <c r="C402" s="53">
        <f ca="1"/>
        <v>0</v>
      </c>
      <c r="D402" s="132">
        <f ca="1"/>
        <v>0</v>
      </c>
      <c r="E402" s="54">
        <f ca="1"/>
        <v>0</v>
      </c>
      <c r="F402" s="54">
        <f ca="1"/>
        <v>0</v>
      </c>
      <c r="G402" s="44"/>
      <c r="H402" s="62"/>
      <c r="I402" s="62"/>
      <c r="J402" s="62"/>
      <c r="K402" s="167"/>
      <c r="L402" s="178"/>
      <c r="M402" s="17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  <c r="AM402" s="62"/>
      <c r="AN402" s="62"/>
      <c r="AO402" s="62"/>
      <c r="AP402" s="62"/>
      <c r="AQ402" s="62"/>
      <c r="AR402" s="62"/>
      <c r="AS402" s="62"/>
      <c r="AT402" s="62"/>
      <c r="AU402" s="62"/>
      <c r="AV402" s="62"/>
      <c r="AW402" s="62"/>
      <c r="AX402" s="62"/>
      <c r="AY402" s="62"/>
      <c r="AZ402" s="62"/>
      <c r="BA402" s="62"/>
      <c r="BB402" s="62"/>
      <c r="BC402" s="62"/>
      <c r="BD402" s="62"/>
      <c r="BE402" s="62"/>
      <c r="BF402" s="62"/>
      <c r="BG402" s="62"/>
      <c r="BH402" s="62"/>
      <c r="BI402" s="62"/>
      <c r="BJ402" s="62"/>
    </row>
    <row r="403" spans="2:62" ht="23.75" customHeight="1" thickBot="1">
      <c r="B403" s="73">
        <v>396</v>
      </c>
      <c r="C403" s="43">
        <f ca="1"/>
        <v>0</v>
      </c>
      <c r="D403" s="133">
        <f ca="1"/>
        <v>0</v>
      </c>
      <c r="E403" s="45">
        <f ca="1"/>
        <v>0</v>
      </c>
      <c r="F403" s="45">
        <f ca="1"/>
        <v>0</v>
      </c>
      <c r="G403" s="43"/>
      <c r="H403" s="59"/>
      <c r="I403" s="59"/>
      <c r="J403" s="59"/>
      <c r="K403" s="168"/>
      <c r="L403" s="179"/>
      <c r="M403" s="171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ht="23.75" customHeight="1">
      <c r="B404" s="73">
        <v>397</v>
      </c>
      <c r="C404" s="53">
        <f ca="1"/>
        <v>0</v>
      </c>
      <c r="D404" s="132">
        <f ca="1"/>
        <v>0</v>
      </c>
      <c r="E404" s="54">
        <f ca="1"/>
        <v>0</v>
      </c>
      <c r="F404" s="54">
        <f ca="1"/>
        <v>0</v>
      </c>
      <c r="G404" s="44"/>
      <c r="H404" s="62"/>
      <c r="I404" s="62"/>
      <c r="J404" s="62"/>
      <c r="K404" s="167"/>
      <c r="L404" s="178"/>
      <c r="M404" s="17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  <c r="AM404" s="62"/>
      <c r="AN404" s="62"/>
      <c r="AO404" s="62"/>
      <c r="AP404" s="62"/>
      <c r="AQ404" s="62"/>
      <c r="AR404" s="62"/>
      <c r="AS404" s="62"/>
      <c r="AT404" s="62"/>
      <c r="AU404" s="62"/>
      <c r="AV404" s="62"/>
      <c r="AW404" s="62"/>
      <c r="AX404" s="62"/>
      <c r="AY404" s="62"/>
      <c r="AZ404" s="62"/>
      <c r="BA404" s="62"/>
      <c r="BB404" s="62"/>
      <c r="BC404" s="62"/>
      <c r="BD404" s="62"/>
      <c r="BE404" s="62"/>
      <c r="BF404" s="62"/>
      <c r="BG404" s="62"/>
      <c r="BH404" s="62"/>
      <c r="BI404" s="62"/>
      <c r="BJ404" s="62"/>
    </row>
    <row r="405" spans="2:62" ht="23.75" customHeight="1" thickBot="1">
      <c r="B405" s="73">
        <v>398</v>
      </c>
      <c r="C405" s="43">
        <f ca="1"/>
        <v>0</v>
      </c>
      <c r="D405" s="133">
        <f ca="1"/>
        <v>0</v>
      </c>
      <c r="E405" s="45">
        <f ca="1"/>
        <v>0</v>
      </c>
      <c r="F405" s="45">
        <f ca="1"/>
        <v>0</v>
      </c>
      <c r="G405" s="43"/>
      <c r="H405" s="59"/>
      <c r="I405" s="59"/>
      <c r="J405" s="59"/>
      <c r="K405" s="168"/>
      <c r="L405" s="179"/>
      <c r="M405" s="171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ht="23.75" customHeight="1">
      <c r="B406" s="73">
        <v>399</v>
      </c>
      <c r="C406" s="53">
        <f ca="1"/>
        <v>0</v>
      </c>
      <c r="D406" s="132">
        <f ca="1"/>
        <v>0</v>
      </c>
      <c r="E406" s="54">
        <f ca="1"/>
        <v>0</v>
      </c>
      <c r="F406" s="54">
        <f ca="1"/>
        <v>0</v>
      </c>
      <c r="G406" s="44"/>
      <c r="H406" s="62"/>
      <c r="I406" s="62"/>
      <c r="J406" s="62"/>
      <c r="K406" s="167"/>
      <c r="L406" s="178"/>
      <c r="M406" s="17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62"/>
      <c r="AJ406" s="62"/>
      <c r="AK406" s="62"/>
      <c r="AL406" s="62"/>
      <c r="AM406" s="62"/>
      <c r="AN406" s="62"/>
      <c r="AO406" s="62"/>
      <c r="AP406" s="62"/>
      <c r="AQ406" s="62"/>
      <c r="AR406" s="62"/>
      <c r="AS406" s="62"/>
      <c r="AT406" s="62"/>
      <c r="AU406" s="62"/>
      <c r="AV406" s="62"/>
      <c r="AW406" s="62"/>
      <c r="AX406" s="62"/>
      <c r="AY406" s="62"/>
      <c r="AZ406" s="62"/>
      <c r="BA406" s="62"/>
      <c r="BB406" s="62"/>
      <c r="BC406" s="62"/>
      <c r="BD406" s="62"/>
      <c r="BE406" s="62"/>
      <c r="BF406" s="62"/>
      <c r="BG406" s="62"/>
      <c r="BH406" s="62"/>
      <c r="BI406" s="62"/>
      <c r="BJ406" s="62"/>
    </row>
    <row r="407" spans="2:62" ht="23.75" customHeight="1" thickBot="1">
      <c r="B407" s="73">
        <v>400</v>
      </c>
      <c r="C407" s="43">
        <f ca="1"/>
        <v>0</v>
      </c>
      <c r="D407" s="133">
        <f ca="1"/>
        <v>0</v>
      </c>
      <c r="E407" s="45">
        <f ca="1"/>
        <v>0</v>
      </c>
      <c r="F407" s="45">
        <f ca="1"/>
        <v>0</v>
      </c>
      <c r="G407" s="43"/>
      <c r="H407" s="59"/>
      <c r="I407" s="59"/>
      <c r="J407" s="59"/>
      <c r="K407" s="168"/>
      <c r="L407" s="179"/>
      <c r="M407" s="171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ht="23.75" customHeight="1">
      <c r="B408" s="73">
        <v>401</v>
      </c>
      <c r="C408" s="53">
        <f ca="1"/>
        <v>0</v>
      </c>
      <c r="D408" s="132">
        <f ca="1"/>
        <v>0</v>
      </c>
      <c r="E408" s="54">
        <f ca="1"/>
        <v>0</v>
      </c>
      <c r="F408" s="54">
        <f ca="1"/>
        <v>0</v>
      </c>
      <c r="G408" s="44"/>
      <c r="H408" s="62"/>
      <c r="I408" s="62"/>
      <c r="J408" s="62"/>
      <c r="K408" s="167"/>
      <c r="L408" s="178"/>
      <c r="M408" s="17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62"/>
      <c r="AJ408" s="62"/>
      <c r="AK408" s="62"/>
      <c r="AL408" s="62"/>
      <c r="AM408" s="62"/>
      <c r="AN408" s="62"/>
      <c r="AO408" s="62"/>
      <c r="AP408" s="62"/>
      <c r="AQ408" s="62"/>
      <c r="AR408" s="62"/>
      <c r="AS408" s="62"/>
      <c r="AT408" s="62"/>
      <c r="AU408" s="62"/>
      <c r="AV408" s="62"/>
      <c r="AW408" s="62"/>
      <c r="AX408" s="62"/>
      <c r="AY408" s="62"/>
      <c r="AZ408" s="62"/>
      <c r="BA408" s="62"/>
      <c r="BB408" s="62"/>
      <c r="BC408" s="62"/>
      <c r="BD408" s="62"/>
      <c r="BE408" s="62"/>
      <c r="BF408" s="62"/>
      <c r="BG408" s="62"/>
      <c r="BH408" s="62"/>
      <c r="BI408" s="62"/>
      <c r="BJ408" s="62"/>
    </row>
    <row r="409" spans="2:62" ht="23.75" customHeight="1" thickBot="1">
      <c r="B409" s="73">
        <v>402</v>
      </c>
      <c r="C409" s="43">
        <f ca="1"/>
        <v>0</v>
      </c>
      <c r="D409" s="133">
        <f ca="1"/>
        <v>0</v>
      </c>
      <c r="E409" s="45">
        <f ca="1"/>
        <v>0</v>
      </c>
      <c r="F409" s="45">
        <f ca="1"/>
        <v>0</v>
      </c>
      <c r="G409" s="43"/>
      <c r="H409" s="59"/>
      <c r="I409" s="59"/>
      <c r="J409" s="59"/>
      <c r="K409" s="168"/>
      <c r="L409" s="179"/>
      <c r="M409" s="171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ht="23.75" customHeight="1">
      <c r="B410" s="73">
        <v>403</v>
      </c>
      <c r="C410" s="53">
        <f ca="1"/>
        <v>0</v>
      </c>
      <c r="D410" s="132">
        <f ca="1"/>
        <v>0</v>
      </c>
      <c r="E410" s="54">
        <f ca="1"/>
        <v>0</v>
      </c>
      <c r="F410" s="54">
        <f ca="1"/>
        <v>0</v>
      </c>
      <c r="G410" s="44"/>
      <c r="H410" s="62"/>
      <c r="I410" s="62"/>
      <c r="J410" s="62"/>
      <c r="K410" s="167"/>
      <c r="L410" s="178"/>
      <c r="M410" s="17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  <c r="AK410" s="62"/>
      <c r="AL410" s="62"/>
      <c r="AM410" s="62"/>
      <c r="AN410" s="62"/>
      <c r="AO410" s="62"/>
      <c r="AP410" s="62"/>
      <c r="AQ410" s="62"/>
      <c r="AR410" s="62"/>
      <c r="AS410" s="62"/>
      <c r="AT410" s="62"/>
      <c r="AU410" s="62"/>
      <c r="AV410" s="62"/>
      <c r="AW410" s="62"/>
      <c r="AX410" s="62"/>
      <c r="AY410" s="62"/>
      <c r="AZ410" s="62"/>
      <c r="BA410" s="62"/>
      <c r="BB410" s="62"/>
      <c r="BC410" s="62"/>
      <c r="BD410" s="62"/>
      <c r="BE410" s="62"/>
      <c r="BF410" s="62"/>
      <c r="BG410" s="62"/>
      <c r="BH410" s="62"/>
      <c r="BI410" s="62"/>
      <c r="BJ410" s="62"/>
    </row>
    <row r="411" spans="2:62" ht="23.75" customHeight="1" thickBot="1">
      <c r="B411" s="73">
        <v>404</v>
      </c>
      <c r="C411" s="43">
        <f ca="1"/>
        <v>0</v>
      </c>
      <c r="D411" s="133">
        <f ca="1"/>
        <v>0</v>
      </c>
      <c r="E411" s="45">
        <f ca="1"/>
        <v>0</v>
      </c>
      <c r="F411" s="45">
        <f ca="1"/>
        <v>0</v>
      </c>
      <c r="G411" s="43"/>
      <c r="H411" s="59"/>
      <c r="I411" s="59"/>
      <c r="J411" s="59"/>
      <c r="K411" s="168"/>
      <c r="L411" s="179"/>
      <c r="M411" s="171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ht="23.75" customHeight="1">
      <c r="B412" s="73">
        <v>405</v>
      </c>
      <c r="C412" s="53">
        <f ca="1"/>
        <v>0</v>
      </c>
      <c r="D412" s="132">
        <f ca="1"/>
        <v>0</v>
      </c>
      <c r="E412" s="54">
        <f ca="1"/>
        <v>0</v>
      </c>
      <c r="F412" s="54">
        <f ca="1"/>
        <v>0</v>
      </c>
      <c r="G412" s="44"/>
      <c r="H412" s="62"/>
      <c r="I412" s="62"/>
      <c r="J412" s="62"/>
      <c r="K412" s="167"/>
      <c r="L412" s="178"/>
      <c r="M412" s="17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2"/>
      <c r="AS412" s="62"/>
      <c r="AT412" s="62"/>
      <c r="AU412" s="62"/>
      <c r="AV412" s="62"/>
      <c r="AW412" s="62"/>
      <c r="AX412" s="62"/>
      <c r="AY412" s="62"/>
      <c r="AZ412" s="62"/>
      <c r="BA412" s="62"/>
      <c r="BB412" s="62"/>
      <c r="BC412" s="62"/>
      <c r="BD412" s="62"/>
      <c r="BE412" s="62"/>
      <c r="BF412" s="62"/>
      <c r="BG412" s="62"/>
      <c r="BH412" s="62"/>
      <c r="BI412" s="62"/>
      <c r="BJ412" s="62"/>
    </row>
    <row r="413" spans="2:62" ht="23.75" customHeight="1" thickBot="1">
      <c r="B413" s="73">
        <v>406</v>
      </c>
      <c r="C413" s="43">
        <f ca="1"/>
        <v>0</v>
      </c>
      <c r="D413" s="133">
        <f ca="1"/>
        <v>0</v>
      </c>
      <c r="E413" s="45">
        <f ca="1"/>
        <v>0</v>
      </c>
      <c r="F413" s="45">
        <f ca="1"/>
        <v>0</v>
      </c>
      <c r="G413" s="43"/>
      <c r="H413" s="59"/>
      <c r="I413" s="59"/>
      <c r="J413" s="59"/>
      <c r="K413" s="168"/>
      <c r="L413" s="179"/>
      <c r="M413" s="171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ht="23.75" customHeight="1">
      <c r="B414" s="73">
        <v>407</v>
      </c>
      <c r="C414" s="53">
        <f ca="1"/>
        <v>0</v>
      </c>
      <c r="D414" s="132">
        <f ca="1"/>
        <v>0</v>
      </c>
      <c r="E414" s="54">
        <f ca="1"/>
        <v>0</v>
      </c>
      <c r="F414" s="54">
        <f ca="1"/>
        <v>0</v>
      </c>
      <c r="G414" s="44"/>
      <c r="H414" s="62"/>
      <c r="I414" s="62"/>
      <c r="J414" s="62"/>
      <c r="K414" s="167"/>
      <c r="L414" s="178"/>
      <c r="M414" s="17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2"/>
      <c r="AS414" s="62"/>
      <c r="AT414" s="62"/>
      <c r="AU414" s="62"/>
      <c r="AV414" s="62"/>
      <c r="AW414" s="62"/>
      <c r="AX414" s="62"/>
      <c r="AY414" s="62"/>
      <c r="AZ414" s="62"/>
      <c r="BA414" s="62"/>
      <c r="BB414" s="62"/>
      <c r="BC414" s="62"/>
      <c r="BD414" s="62"/>
      <c r="BE414" s="62"/>
      <c r="BF414" s="62"/>
      <c r="BG414" s="62"/>
      <c r="BH414" s="62"/>
      <c r="BI414" s="62"/>
      <c r="BJ414" s="62"/>
    </row>
    <row r="415" spans="2:62" ht="23.75" customHeight="1" thickBot="1">
      <c r="B415" s="73">
        <v>408</v>
      </c>
      <c r="C415" s="43">
        <f ca="1"/>
        <v>0</v>
      </c>
      <c r="D415" s="133">
        <f ca="1"/>
        <v>0</v>
      </c>
      <c r="E415" s="45">
        <f ca="1"/>
        <v>0</v>
      </c>
      <c r="F415" s="45">
        <f ca="1"/>
        <v>0</v>
      </c>
      <c r="G415" s="43"/>
      <c r="H415" s="59"/>
      <c r="I415" s="59"/>
      <c r="J415" s="59"/>
      <c r="K415" s="168"/>
      <c r="L415" s="179"/>
      <c r="M415" s="171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ht="23.75" customHeight="1">
      <c r="B416" s="73">
        <v>409</v>
      </c>
      <c r="C416" s="53">
        <f ca="1"/>
        <v>0</v>
      </c>
      <c r="D416" s="132">
        <f ca="1"/>
        <v>0</v>
      </c>
      <c r="E416" s="54">
        <f ca="1"/>
        <v>0</v>
      </c>
      <c r="F416" s="54">
        <f ca="1"/>
        <v>0</v>
      </c>
      <c r="G416" s="44"/>
      <c r="H416" s="62"/>
      <c r="I416" s="62"/>
      <c r="J416" s="62"/>
      <c r="K416" s="167"/>
      <c r="L416" s="178"/>
      <c r="M416" s="17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2"/>
      <c r="AS416" s="62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</row>
    <row r="417" spans="2:62" ht="23.75" customHeight="1" thickBot="1">
      <c r="B417" s="73">
        <v>410</v>
      </c>
      <c r="C417" s="43">
        <f ca="1"/>
        <v>0</v>
      </c>
      <c r="D417" s="133">
        <f ca="1"/>
        <v>0</v>
      </c>
      <c r="E417" s="45">
        <f ca="1"/>
        <v>0</v>
      </c>
      <c r="F417" s="45">
        <f ca="1"/>
        <v>0</v>
      </c>
      <c r="G417" s="43"/>
      <c r="H417" s="59"/>
      <c r="I417" s="59"/>
      <c r="J417" s="59"/>
      <c r="K417" s="168"/>
      <c r="L417" s="179"/>
      <c r="M417" s="171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ht="23.75" customHeight="1">
      <c r="B418" s="73">
        <v>411</v>
      </c>
      <c r="C418" s="53">
        <f ca="1"/>
        <v>0</v>
      </c>
      <c r="D418" s="132">
        <f ca="1"/>
        <v>0</v>
      </c>
      <c r="E418" s="54">
        <f ca="1"/>
        <v>0</v>
      </c>
      <c r="F418" s="54">
        <f ca="1"/>
        <v>0</v>
      </c>
      <c r="G418" s="44"/>
      <c r="H418" s="62"/>
      <c r="I418" s="62"/>
      <c r="J418" s="62"/>
      <c r="K418" s="167"/>
      <c r="L418" s="178"/>
      <c r="M418" s="17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2"/>
      <c r="AS418" s="62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</row>
    <row r="419" spans="2:62" ht="23.75" customHeight="1" thickBot="1">
      <c r="B419" s="73">
        <v>412</v>
      </c>
      <c r="C419" s="43">
        <f ca="1"/>
        <v>0</v>
      </c>
      <c r="D419" s="133">
        <f ca="1"/>
        <v>0</v>
      </c>
      <c r="E419" s="45">
        <f ca="1"/>
        <v>0</v>
      </c>
      <c r="F419" s="45">
        <f ca="1"/>
        <v>0</v>
      </c>
      <c r="G419" s="43"/>
      <c r="H419" s="59"/>
      <c r="I419" s="59"/>
      <c r="J419" s="59"/>
      <c r="K419" s="168"/>
      <c r="L419" s="179"/>
      <c r="M419" s="171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ht="23.75" customHeight="1">
      <c r="B420" s="73">
        <v>413</v>
      </c>
      <c r="C420" s="53">
        <f ca="1"/>
        <v>0</v>
      </c>
      <c r="D420" s="132">
        <f ca="1"/>
        <v>0</v>
      </c>
      <c r="E420" s="54">
        <f ca="1"/>
        <v>0</v>
      </c>
      <c r="F420" s="54">
        <f ca="1"/>
        <v>0</v>
      </c>
      <c r="G420" s="44"/>
      <c r="H420" s="62"/>
      <c r="I420" s="62"/>
      <c r="J420" s="62"/>
      <c r="K420" s="167"/>
      <c r="L420" s="178"/>
      <c r="M420" s="17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2"/>
      <c r="AS420" s="62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</row>
    <row r="421" spans="2:62" ht="23.75" customHeight="1" thickBot="1">
      <c r="B421" s="73">
        <v>414</v>
      </c>
      <c r="C421" s="43">
        <f ca="1"/>
        <v>0</v>
      </c>
      <c r="D421" s="133">
        <f ca="1"/>
        <v>0</v>
      </c>
      <c r="E421" s="45">
        <f ca="1"/>
        <v>0</v>
      </c>
      <c r="F421" s="45">
        <f ca="1"/>
        <v>0</v>
      </c>
      <c r="G421" s="43"/>
      <c r="H421" s="59"/>
      <c r="I421" s="59"/>
      <c r="J421" s="59"/>
      <c r="K421" s="168"/>
      <c r="L421" s="179"/>
      <c r="M421" s="171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ht="23.75" customHeight="1">
      <c r="B422" s="73">
        <v>415</v>
      </c>
      <c r="C422" s="53">
        <f ca="1"/>
        <v>0</v>
      </c>
      <c r="D422" s="132">
        <f ca="1"/>
        <v>0</v>
      </c>
      <c r="E422" s="54">
        <f ca="1"/>
        <v>0</v>
      </c>
      <c r="F422" s="54">
        <f ca="1"/>
        <v>0</v>
      </c>
      <c r="G422" s="44"/>
      <c r="H422" s="62"/>
      <c r="I422" s="62"/>
      <c r="J422" s="62"/>
      <c r="K422" s="167"/>
      <c r="L422" s="178"/>
      <c r="M422" s="17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2"/>
      <c r="AS422" s="62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</row>
    <row r="423" spans="2:62" ht="23.75" customHeight="1" thickBot="1">
      <c r="B423" s="73">
        <v>416</v>
      </c>
      <c r="C423" s="43">
        <f ca="1"/>
        <v>0</v>
      </c>
      <c r="D423" s="133">
        <f ca="1"/>
        <v>0</v>
      </c>
      <c r="E423" s="45">
        <f ca="1"/>
        <v>0</v>
      </c>
      <c r="F423" s="45">
        <f ca="1"/>
        <v>0</v>
      </c>
      <c r="G423" s="43"/>
      <c r="H423" s="59"/>
      <c r="I423" s="59"/>
      <c r="J423" s="59"/>
      <c r="K423" s="168"/>
      <c r="L423" s="179"/>
      <c r="M423" s="171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ht="23.75" customHeight="1">
      <c r="B424" s="73">
        <v>417</v>
      </c>
      <c r="C424" s="53">
        <f ca="1"/>
        <v>0</v>
      </c>
      <c r="D424" s="132">
        <f ca="1"/>
        <v>0</v>
      </c>
      <c r="E424" s="54">
        <f ca="1"/>
        <v>0</v>
      </c>
      <c r="F424" s="54">
        <f ca="1"/>
        <v>0</v>
      </c>
      <c r="G424" s="44"/>
      <c r="H424" s="62"/>
      <c r="I424" s="62"/>
      <c r="J424" s="62"/>
      <c r="K424" s="167"/>
      <c r="L424" s="178"/>
      <c r="M424" s="17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</row>
    <row r="425" spans="2:62" ht="23.75" customHeight="1" thickBot="1">
      <c r="B425" s="73">
        <v>418</v>
      </c>
      <c r="C425" s="43">
        <f ca="1"/>
        <v>0</v>
      </c>
      <c r="D425" s="133">
        <f ca="1"/>
        <v>0</v>
      </c>
      <c r="E425" s="45">
        <f ca="1"/>
        <v>0</v>
      </c>
      <c r="F425" s="45">
        <f ca="1"/>
        <v>0</v>
      </c>
      <c r="G425" s="43"/>
      <c r="H425" s="59"/>
      <c r="I425" s="59"/>
      <c r="J425" s="59"/>
      <c r="K425" s="168"/>
      <c r="L425" s="179"/>
      <c r="M425" s="171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ht="23.75" customHeight="1">
      <c r="B426" s="73">
        <v>419</v>
      </c>
      <c r="C426" s="53">
        <f ca="1"/>
        <v>0</v>
      </c>
      <c r="D426" s="132">
        <f ca="1"/>
        <v>0</v>
      </c>
      <c r="E426" s="54">
        <f ca="1"/>
        <v>0</v>
      </c>
      <c r="F426" s="54">
        <f ca="1"/>
        <v>0</v>
      </c>
      <c r="G426" s="44"/>
      <c r="H426" s="62"/>
      <c r="I426" s="62"/>
      <c r="J426" s="62"/>
      <c r="K426" s="167"/>
      <c r="L426" s="178"/>
      <c r="M426" s="17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2"/>
      <c r="AS426" s="62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</row>
    <row r="427" spans="2:62" ht="23.75" customHeight="1" thickBot="1">
      <c r="B427" s="73">
        <v>420</v>
      </c>
      <c r="C427" s="43">
        <f ca="1"/>
        <v>0</v>
      </c>
      <c r="D427" s="133">
        <f ca="1"/>
        <v>0</v>
      </c>
      <c r="E427" s="45">
        <f ca="1"/>
        <v>0</v>
      </c>
      <c r="F427" s="45">
        <f ca="1"/>
        <v>0</v>
      </c>
      <c r="G427" s="43"/>
      <c r="H427" s="59"/>
      <c r="I427" s="59"/>
      <c r="J427" s="59"/>
      <c r="K427" s="168"/>
      <c r="L427" s="179"/>
      <c r="M427" s="171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ht="23.75" customHeight="1">
      <c r="B428" s="73">
        <v>421</v>
      </c>
      <c r="C428" s="53">
        <f ca="1"/>
        <v>0</v>
      </c>
      <c r="D428" s="132">
        <f ca="1"/>
        <v>0</v>
      </c>
      <c r="E428" s="54">
        <f ca="1"/>
        <v>0</v>
      </c>
      <c r="F428" s="54">
        <f ca="1"/>
        <v>0</v>
      </c>
      <c r="G428" s="44"/>
      <c r="H428" s="62"/>
      <c r="I428" s="62"/>
      <c r="J428" s="62"/>
      <c r="K428" s="167"/>
      <c r="L428" s="178"/>
      <c r="M428" s="17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2"/>
      <c r="AS428" s="62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</row>
    <row r="429" spans="2:62" ht="23.75" customHeight="1" thickBot="1">
      <c r="B429" s="73">
        <v>422</v>
      </c>
      <c r="C429" s="43">
        <f ca="1"/>
        <v>0</v>
      </c>
      <c r="D429" s="133">
        <f ca="1"/>
        <v>0</v>
      </c>
      <c r="E429" s="45">
        <f ca="1"/>
        <v>0</v>
      </c>
      <c r="F429" s="45">
        <f ca="1"/>
        <v>0</v>
      </c>
      <c r="G429" s="43"/>
      <c r="H429" s="59"/>
      <c r="I429" s="59"/>
      <c r="J429" s="59"/>
      <c r="K429" s="168"/>
      <c r="L429" s="179"/>
      <c r="M429" s="171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ht="23.75" customHeight="1">
      <c r="B430" s="73">
        <v>423</v>
      </c>
      <c r="C430" s="53">
        <f ca="1"/>
        <v>0</v>
      </c>
      <c r="D430" s="132">
        <f ca="1"/>
        <v>0</v>
      </c>
      <c r="E430" s="54">
        <f ca="1"/>
        <v>0</v>
      </c>
      <c r="F430" s="54">
        <f ca="1"/>
        <v>0</v>
      </c>
      <c r="G430" s="44"/>
      <c r="H430" s="62"/>
      <c r="I430" s="62"/>
      <c r="J430" s="62"/>
      <c r="K430" s="167"/>
      <c r="L430" s="178"/>
      <c r="M430" s="17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2"/>
      <c r="AS430" s="62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</row>
    <row r="431" spans="2:62" ht="23.75" customHeight="1" thickBot="1">
      <c r="B431" s="73">
        <v>424</v>
      </c>
      <c r="C431" s="43">
        <f ca="1"/>
        <v>0</v>
      </c>
      <c r="D431" s="133">
        <f ca="1"/>
        <v>0</v>
      </c>
      <c r="E431" s="45">
        <f ca="1"/>
        <v>0</v>
      </c>
      <c r="F431" s="45">
        <f ca="1"/>
        <v>0</v>
      </c>
      <c r="G431" s="43"/>
      <c r="H431" s="59"/>
      <c r="I431" s="59"/>
      <c r="J431" s="59"/>
      <c r="K431" s="168"/>
      <c r="L431" s="179"/>
      <c r="M431" s="171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ht="23.75" customHeight="1">
      <c r="B432" s="73">
        <v>425</v>
      </c>
      <c r="C432" s="53">
        <f ca="1"/>
        <v>0</v>
      </c>
      <c r="D432" s="132">
        <f ca="1"/>
        <v>0</v>
      </c>
      <c r="E432" s="54">
        <f ca="1"/>
        <v>0</v>
      </c>
      <c r="F432" s="54">
        <f ca="1"/>
        <v>0</v>
      </c>
      <c r="G432" s="44"/>
      <c r="H432" s="62"/>
      <c r="I432" s="62"/>
      <c r="J432" s="62"/>
      <c r="K432" s="167"/>
      <c r="L432" s="178"/>
      <c r="M432" s="17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</row>
    <row r="433" spans="2:62" ht="23.75" customHeight="1" thickBot="1">
      <c r="B433" s="73">
        <v>426</v>
      </c>
      <c r="C433" s="43">
        <f ca="1"/>
        <v>0</v>
      </c>
      <c r="D433" s="133">
        <f ca="1"/>
        <v>0</v>
      </c>
      <c r="E433" s="45">
        <f ca="1"/>
        <v>0</v>
      </c>
      <c r="F433" s="45">
        <f ca="1"/>
        <v>0</v>
      </c>
      <c r="G433" s="43"/>
      <c r="H433" s="59"/>
      <c r="I433" s="59"/>
      <c r="J433" s="59"/>
      <c r="K433" s="168"/>
      <c r="L433" s="179"/>
      <c r="M433" s="171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ht="23.75" customHeight="1">
      <c r="B434" s="73">
        <v>427</v>
      </c>
      <c r="C434" s="53">
        <f ca="1"/>
        <v>0</v>
      </c>
      <c r="D434" s="132">
        <f ca="1"/>
        <v>0</v>
      </c>
      <c r="E434" s="54">
        <f ca="1"/>
        <v>0</v>
      </c>
      <c r="F434" s="54">
        <f ca="1"/>
        <v>0</v>
      </c>
      <c r="G434" s="44"/>
      <c r="H434" s="62"/>
      <c r="I434" s="62"/>
      <c r="J434" s="62"/>
      <c r="K434" s="167"/>
      <c r="L434" s="178"/>
      <c r="M434" s="17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</row>
    <row r="435" spans="2:62" ht="23.75" customHeight="1" thickBot="1">
      <c r="B435" s="73">
        <v>428</v>
      </c>
      <c r="C435" s="43">
        <f ca="1"/>
        <v>0</v>
      </c>
      <c r="D435" s="133">
        <f ca="1"/>
        <v>0</v>
      </c>
      <c r="E435" s="45">
        <f ca="1"/>
        <v>0</v>
      </c>
      <c r="F435" s="45">
        <f ca="1"/>
        <v>0</v>
      </c>
      <c r="G435" s="43"/>
      <c r="H435" s="59"/>
      <c r="I435" s="59"/>
      <c r="J435" s="59"/>
      <c r="K435" s="168"/>
      <c r="L435" s="179"/>
      <c r="M435" s="171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ht="23.75" customHeight="1">
      <c r="B436" s="73">
        <v>429</v>
      </c>
      <c r="C436" s="53">
        <f ca="1"/>
        <v>0</v>
      </c>
      <c r="D436" s="132">
        <f ca="1"/>
        <v>0</v>
      </c>
      <c r="E436" s="54">
        <f ca="1"/>
        <v>0</v>
      </c>
      <c r="F436" s="54">
        <f ca="1"/>
        <v>0</v>
      </c>
      <c r="G436" s="44"/>
      <c r="H436" s="62"/>
      <c r="I436" s="62"/>
      <c r="J436" s="62"/>
      <c r="K436" s="167"/>
      <c r="L436" s="178"/>
      <c r="M436" s="17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</row>
    <row r="437" spans="2:62" ht="23.75" customHeight="1" thickBot="1">
      <c r="B437" s="73">
        <v>430</v>
      </c>
      <c r="C437" s="43">
        <f ca="1"/>
        <v>0</v>
      </c>
      <c r="D437" s="133">
        <f ca="1"/>
        <v>0</v>
      </c>
      <c r="E437" s="45">
        <f ca="1"/>
        <v>0</v>
      </c>
      <c r="F437" s="45">
        <f ca="1"/>
        <v>0</v>
      </c>
      <c r="G437" s="43"/>
      <c r="H437" s="59"/>
      <c r="I437" s="59"/>
      <c r="J437" s="59"/>
      <c r="K437" s="168"/>
      <c r="L437" s="179"/>
      <c r="M437" s="171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ht="23.75" customHeight="1">
      <c r="B438" s="73">
        <v>431</v>
      </c>
      <c r="C438" s="53">
        <f ca="1"/>
        <v>0</v>
      </c>
      <c r="D438" s="132">
        <f ca="1"/>
        <v>0</v>
      </c>
      <c r="E438" s="54">
        <f ca="1"/>
        <v>0</v>
      </c>
      <c r="F438" s="54">
        <f ca="1"/>
        <v>0</v>
      </c>
      <c r="G438" s="44"/>
      <c r="H438" s="62"/>
      <c r="I438" s="62"/>
      <c r="J438" s="62"/>
      <c r="K438" s="167"/>
      <c r="L438" s="178"/>
      <c r="M438" s="17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</row>
    <row r="439" spans="2:62" ht="23.75" customHeight="1" thickBot="1">
      <c r="B439" s="73">
        <v>432</v>
      </c>
      <c r="C439" s="43">
        <f ca="1"/>
        <v>0</v>
      </c>
      <c r="D439" s="133">
        <f ca="1"/>
        <v>0</v>
      </c>
      <c r="E439" s="45">
        <f ca="1"/>
        <v>0</v>
      </c>
      <c r="F439" s="45">
        <f ca="1"/>
        <v>0</v>
      </c>
      <c r="G439" s="43"/>
      <c r="H439" s="59"/>
      <c r="I439" s="59"/>
      <c r="J439" s="59"/>
      <c r="K439" s="168"/>
      <c r="L439" s="179"/>
      <c r="M439" s="171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ht="23.75" customHeight="1">
      <c r="B440" s="73">
        <v>433</v>
      </c>
      <c r="C440" s="53">
        <f ca="1"/>
        <v>0</v>
      </c>
      <c r="D440" s="132">
        <f ca="1"/>
        <v>0</v>
      </c>
      <c r="E440" s="54">
        <f ca="1"/>
        <v>0</v>
      </c>
      <c r="F440" s="54">
        <f ca="1"/>
        <v>0</v>
      </c>
      <c r="G440" s="44"/>
      <c r="H440" s="62"/>
      <c r="I440" s="62"/>
      <c r="J440" s="62"/>
      <c r="K440" s="167"/>
      <c r="L440" s="178"/>
      <c r="M440" s="17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</row>
    <row r="441" spans="2:62" ht="23.75" customHeight="1" thickBot="1">
      <c r="B441" s="73">
        <v>434</v>
      </c>
      <c r="C441" s="43">
        <f ca="1"/>
        <v>0</v>
      </c>
      <c r="D441" s="133">
        <f ca="1"/>
        <v>0</v>
      </c>
      <c r="E441" s="45">
        <f ca="1"/>
        <v>0</v>
      </c>
      <c r="F441" s="45">
        <f ca="1"/>
        <v>0</v>
      </c>
      <c r="G441" s="43"/>
      <c r="H441" s="59"/>
      <c r="I441" s="59"/>
      <c r="J441" s="59"/>
      <c r="K441" s="168"/>
      <c r="L441" s="179"/>
      <c r="M441" s="171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ht="23.75" customHeight="1">
      <c r="B442" s="73">
        <v>435</v>
      </c>
      <c r="C442" s="53">
        <f ca="1"/>
        <v>0</v>
      </c>
      <c r="D442" s="132">
        <f ca="1"/>
        <v>0</v>
      </c>
      <c r="E442" s="54">
        <f ca="1"/>
        <v>0</v>
      </c>
      <c r="F442" s="54">
        <f ca="1"/>
        <v>0</v>
      </c>
      <c r="G442" s="44"/>
      <c r="H442" s="62"/>
      <c r="I442" s="62"/>
      <c r="J442" s="62"/>
      <c r="K442" s="167"/>
      <c r="L442" s="178"/>
      <c r="M442" s="17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</row>
    <row r="443" spans="2:62" ht="23.75" customHeight="1" thickBot="1">
      <c r="B443" s="73">
        <v>436</v>
      </c>
      <c r="C443" s="43">
        <f ca="1"/>
        <v>0</v>
      </c>
      <c r="D443" s="133">
        <f ca="1"/>
        <v>0</v>
      </c>
      <c r="E443" s="45">
        <f ca="1"/>
        <v>0</v>
      </c>
      <c r="F443" s="45">
        <f ca="1"/>
        <v>0</v>
      </c>
      <c r="G443" s="43"/>
      <c r="H443" s="59"/>
      <c r="I443" s="59"/>
      <c r="J443" s="59"/>
      <c r="K443" s="168"/>
      <c r="L443" s="179"/>
      <c r="M443" s="171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ht="23.75" customHeight="1">
      <c r="B444" s="73">
        <v>437</v>
      </c>
      <c r="C444" s="53">
        <f ca="1"/>
        <v>0</v>
      </c>
      <c r="D444" s="132">
        <f ca="1"/>
        <v>0</v>
      </c>
      <c r="E444" s="54">
        <f ca="1"/>
        <v>0</v>
      </c>
      <c r="F444" s="54">
        <f ca="1"/>
        <v>0</v>
      </c>
      <c r="G444" s="44"/>
      <c r="H444" s="62"/>
      <c r="I444" s="62"/>
      <c r="J444" s="62"/>
      <c r="K444" s="167"/>
      <c r="L444" s="178"/>
      <c r="M444" s="17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2"/>
      <c r="AS444" s="62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</row>
    <row r="445" spans="2:62" ht="23.75" customHeight="1" thickBot="1">
      <c r="B445" s="73">
        <v>438</v>
      </c>
      <c r="C445" s="43">
        <f ca="1"/>
        <v>0</v>
      </c>
      <c r="D445" s="133">
        <f ca="1"/>
        <v>0</v>
      </c>
      <c r="E445" s="45">
        <f ca="1"/>
        <v>0</v>
      </c>
      <c r="F445" s="45">
        <f ca="1"/>
        <v>0</v>
      </c>
      <c r="G445" s="43"/>
      <c r="H445" s="59"/>
      <c r="I445" s="59"/>
      <c r="J445" s="59"/>
      <c r="K445" s="168"/>
      <c r="L445" s="179"/>
      <c r="M445" s="171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ht="23.75" customHeight="1">
      <c r="B446" s="73">
        <v>439</v>
      </c>
      <c r="C446" s="53">
        <f ca="1"/>
        <v>0</v>
      </c>
      <c r="D446" s="132">
        <f ca="1"/>
        <v>0</v>
      </c>
      <c r="E446" s="54">
        <f ca="1"/>
        <v>0</v>
      </c>
      <c r="F446" s="54">
        <f ca="1"/>
        <v>0</v>
      </c>
      <c r="G446" s="44"/>
      <c r="H446" s="62"/>
      <c r="I446" s="62"/>
      <c r="J446" s="62"/>
      <c r="K446" s="167"/>
      <c r="L446" s="178"/>
      <c r="M446" s="17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2"/>
      <c r="AS446" s="62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</row>
    <row r="447" spans="2:62" ht="23.75" customHeight="1" thickBot="1">
      <c r="B447" s="73">
        <v>440</v>
      </c>
      <c r="C447" s="43">
        <f ca="1"/>
        <v>0</v>
      </c>
      <c r="D447" s="133">
        <f ca="1"/>
        <v>0</v>
      </c>
      <c r="E447" s="45">
        <f ca="1"/>
        <v>0</v>
      </c>
      <c r="F447" s="45">
        <f ca="1"/>
        <v>0</v>
      </c>
      <c r="G447" s="43"/>
      <c r="H447" s="59"/>
      <c r="I447" s="59"/>
      <c r="J447" s="59"/>
      <c r="K447" s="168"/>
      <c r="L447" s="179"/>
      <c r="M447" s="171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ht="23.75" customHeight="1">
      <c r="B448" s="73">
        <v>441</v>
      </c>
      <c r="C448" s="53">
        <f ca="1"/>
        <v>0</v>
      </c>
      <c r="D448" s="132">
        <f ca="1"/>
        <v>0</v>
      </c>
      <c r="E448" s="54">
        <f ca="1"/>
        <v>0</v>
      </c>
      <c r="F448" s="54">
        <f ca="1"/>
        <v>0</v>
      </c>
      <c r="G448" s="44"/>
      <c r="H448" s="62"/>
      <c r="I448" s="62"/>
      <c r="J448" s="62"/>
      <c r="K448" s="167"/>
      <c r="L448" s="178"/>
      <c r="M448" s="17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</row>
    <row r="449" spans="2:62" ht="23.75" customHeight="1" thickBot="1">
      <c r="B449" s="73">
        <v>442</v>
      </c>
      <c r="C449" s="43">
        <f ca="1"/>
        <v>0</v>
      </c>
      <c r="D449" s="133">
        <f ca="1"/>
        <v>0</v>
      </c>
      <c r="E449" s="45">
        <f ca="1"/>
        <v>0</v>
      </c>
      <c r="F449" s="45">
        <f ca="1"/>
        <v>0</v>
      </c>
      <c r="G449" s="43"/>
      <c r="H449" s="59"/>
      <c r="I449" s="59"/>
      <c r="J449" s="59"/>
      <c r="K449" s="168"/>
      <c r="L449" s="179"/>
      <c r="M449" s="171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ht="23.75" customHeight="1">
      <c r="B450" s="73">
        <v>443</v>
      </c>
      <c r="C450" s="53">
        <f ca="1"/>
        <v>0</v>
      </c>
      <c r="D450" s="132">
        <f ca="1"/>
        <v>0</v>
      </c>
      <c r="E450" s="54">
        <f ca="1"/>
        <v>0</v>
      </c>
      <c r="F450" s="54">
        <f ca="1"/>
        <v>0</v>
      </c>
      <c r="G450" s="44"/>
      <c r="H450" s="62"/>
      <c r="I450" s="62"/>
      <c r="J450" s="62"/>
      <c r="K450" s="167"/>
      <c r="L450" s="178"/>
      <c r="M450" s="17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2"/>
      <c r="AS450" s="62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</row>
    <row r="451" spans="2:62" ht="23.75" customHeight="1" thickBot="1">
      <c r="B451" s="73">
        <v>444</v>
      </c>
      <c r="C451" s="43">
        <f ca="1"/>
        <v>0</v>
      </c>
      <c r="D451" s="133">
        <f ca="1"/>
        <v>0</v>
      </c>
      <c r="E451" s="45">
        <f ca="1"/>
        <v>0</v>
      </c>
      <c r="F451" s="45">
        <f ca="1"/>
        <v>0</v>
      </c>
      <c r="G451" s="43"/>
      <c r="H451" s="59"/>
      <c r="I451" s="59"/>
      <c r="J451" s="59"/>
      <c r="K451" s="168"/>
      <c r="L451" s="179"/>
      <c r="M451" s="171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ht="23.75" customHeight="1">
      <c r="B452" s="73">
        <v>445</v>
      </c>
      <c r="C452" s="53">
        <f ca="1"/>
        <v>0</v>
      </c>
      <c r="D452" s="132">
        <f ca="1"/>
        <v>0</v>
      </c>
      <c r="E452" s="54">
        <f ca="1"/>
        <v>0</v>
      </c>
      <c r="F452" s="54">
        <f ca="1"/>
        <v>0</v>
      </c>
      <c r="G452" s="44"/>
      <c r="H452" s="62"/>
      <c r="I452" s="62"/>
      <c r="J452" s="62"/>
      <c r="K452" s="167"/>
      <c r="L452" s="178"/>
      <c r="M452" s="17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2"/>
      <c r="AS452" s="62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</row>
    <row r="453" spans="2:62" ht="23.75" customHeight="1" thickBot="1">
      <c r="B453" s="73">
        <v>446</v>
      </c>
      <c r="C453" s="43">
        <f ca="1"/>
        <v>0</v>
      </c>
      <c r="D453" s="133">
        <f ca="1"/>
        <v>0</v>
      </c>
      <c r="E453" s="45">
        <f ca="1"/>
        <v>0</v>
      </c>
      <c r="F453" s="45">
        <f ca="1"/>
        <v>0</v>
      </c>
      <c r="G453" s="43"/>
      <c r="H453" s="59"/>
      <c r="I453" s="59"/>
      <c r="J453" s="59"/>
      <c r="K453" s="168"/>
      <c r="L453" s="179"/>
      <c r="M453" s="171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ht="23.75" customHeight="1">
      <c r="B454" s="73">
        <v>447</v>
      </c>
      <c r="C454" s="53">
        <f ca="1"/>
        <v>0</v>
      </c>
      <c r="D454" s="132">
        <f ca="1"/>
        <v>0</v>
      </c>
      <c r="E454" s="54">
        <f ca="1"/>
        <v>0</v>
      </c>
      <c r="F454" s="54">
        <f ca="1"/>
        <v>0</v>
      </c>
      <c r="G454" s="44"/>
      <c r="H454" s="62"/>
      <c r="I454" s="62"/>
      <c r="J454" s="62"/>
      <c r="K454" s="167"/>
      <c r="L454" s="178"/>
      <c r="M454" s="17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2"/>
      <c r="AS454" s="62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</row>
    <row r="455" spans="2:62" ht="23.75" customHeight="1" thickBot="1">
      <c r="B455" s="73">
        <v>448</v>
      </c>
      <c r="C455" s="43">
        <f ca="1"/>
        <v>0</v>
      </c>
      <c r="D455" s="133">
        <f ca="1"/>
        <v>0</v>
      </c>
      <c r="E455" s="45">
        <f ca="1"/>
        <v>0</v>
      </c>
      <c r="F455" s="45">
        <f ca="1"/>
        <v>0</v>
      </c>
      <c r="G455" s="43"/>
      <c r="H455" s="59"/>
      <c r="I455" s="59"/>
      <c r="J455" s="59"/>
      <c r="K455" s="168"/>
      <c r="L455" s="179"/>
      <c r="M455" s="171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ht="23.75" customHeight="1">
      <c r="B456" s="73">
        <v>449</v>
      </c>
      <c r="C456" s="53">
        <f ca="1"/>
        <v>0</v>
      </c>
      <c r="D456" s="132">
        <f ca="1"/>
        <v>0</v>
      </c>
      <c r="E456" s="54">
        <f ca="1"/>
        <v>0</v>
      </c>
      <c r="F456" s="54">
        <f ca="1"/>
        <v>0</v>
      </c>
      <c r="G456" s="44"/>
      <c r="H456" s="62"/>
      <c r="I456" s="62"/>
      <c r="J456" s="62"/>
      <c r="K456" s="167"/>
      <c r="L456" s="178"/>
      <c r="M456" s="17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2"/>
      <c r="AS456" s="62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</row>
    <row r="457" spans="2:62" ht="23.75" customHeight="1" thickBot="1">
      <c r="B457" s="73">
        <v>450</v>
      </c>
      <c r="C457" s="43">
        <f ca="1"/>
        <v>0</v>
      </c>
      <c r="D457" s="133">
        <f ca="1"/>
        <v>0</v>
      </c>
      <c r="E457" s="45">
        <f ca="1"/>
        <v>0</v>
      </c>
      <c r="F457" s="45">
        <f ca="1"/>
        <v>0</v>
      </c>
      <c r="G457" s="43"/>
      <c r="H457" s="59"/>
      <c r="I457" s="59"/>
      <c r="J457" s="59"/>
      <c r="K457" s="168"/>
      <c r="L457" s="179"/>
      <c r="M457" s="171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ht="23.75" customHeight="1">
      <c r="B458" s="73">
        <v>451</v>
      </c>
      <c r="C458" s="53">
        <f ca="1"/>
        <v>0</v>
      </c>
      <c r="D458" s="132">
        <f ca="1"/>
        <v>0</v>
      </c>
      <c r="E458" s="54">
        <f ca="1"/>
        <v>0</v>
      </c>
      <c r="F458" s="54">
        <f ca="1"/>
        <v>0</v>
      </c>
      <c r="G458" s="44"/>
      <c r="H458" s="62"/>
      <c r="I458" s="62"/>
      <c r="J458" s="62"/>
      <c r="K458" s="167"/>
      <c r="L458" s="178"/>
      <c r="M458" s="17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2"/>
      <c r="AS458" s="62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</row>
    <row r="459" spans="2:62" ht="23.75" customHeight="1" thickBot="1">
      <c r="B459" s="73">
        <v>452</v>
      </c>
      <c r="C459" s="43">
        <f ca="1"/>
        <v>0</v>
      </c>
      <c r="D459" s="133">
        <f ca="1"/>
        <v>0</v>
      </c>
      <c r="E459" s="45">
        <f ca="1"/>
        <v>0</v>
      </c>
      <c r="F459" s="45">
        <f ca="1"/>
        <v>0</v>
      </c>
      <c r="G459" s="43"/>
      <c r="H459" s="59"/>
      <c r="I459" s="59"/>
      <c r="J459" s="59"/>
      <c r="K459" s="168"/>
      <c r="L459" s="179"/>
      <c r="M459" s="171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ht="23.75" customHeight="1">
      <c r="B460" s="73">
        <v>453</v>
      </c>
      <c r="C460" s="53">
        <f ca="1"/>
        <v>0</v>
      </c>
      <c r="D460" s="132">
        <f ca="1"/>
        <v>0</v>
      </c>
      <c r="E460" s="54">
        <f ca="1"/>
        <v>0</v>
      </c>
      <c r="F460" s="54">
        <f ca="1"/>
        <v>0</v>
      </c>
      <c r="G460" s="44"/>
      <c r="H460" s="62"/>
      <c r="I460" s="62"/>
      <c r="J460" s="62"/>
      <c r="K460" s="167"/>
      <c r="L460" s="178"/>
      <c r="M460" s="17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2"/>
      <c r="AS460" s="62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</row>
    <row r="461" spans="2:62" ht="23.75" customHeight="1" thickBot="1">
      <c r="B461" s="73">
        <v>454</v>
      </c>
      <c r="C461" s="43">
        <f ca="1"/>
        <v>0</v>
      </c>
      <c r="D461" s="133">
        <f ca="1"/>
        <v>0</v>
      </c>
      <c r="E461" s="45">
        <f ca="1"/>
        <v>0</v>
      </c>
      <c r="F461" s="45">
        <f ca="1"/>
        <v>0</v>
      </c>
      <c r="G461" s="43"/>
      <c r="H461" s="59"/>
      <c r="I461" s="59"/>
      <c r="J461" s="59"/>
      <c r="K461" s="168"/>
      <c r="L461" s="179"/>
      <c r="M461" s="171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ht="23.75" customHeight="1">
      <c r="B462" s="73">
        <v>455</v>
      </c>
      <c r="C462" s="53">
        <f ca="1"/>
        <v>0</v>
      </c>
      <c r="D462" s="132">
        <f ca="1"/>
        <v>0</v>
      </c>
      <c r="E462" s="54">
        <f ca="1"/>
        <v>0</v>
      </c>
      <c r="F462" s="54">
        <f ca="1"/>
        <v>0</v>
      </c>
      <c r="G462" s="44"/>
      <c r="H462" s="62"/>
      <c r="I462" s="62"/>
      <c r="J462" s="62"/>
      <c r="K462" s="167"/>
      <c r="L462" s="178"/>
      <c r="M462" s="17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2"/>
      <c r="AS462" s="62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</row>
    <row r="463" spans="2:62" ht="23.75" customHeight="1" thickBot="1">
      <c r="B463" s="73">
        <v>456</v>
      </c>
      <c r="C463" s="43">
        <f ca="1"/>
        <v>0</v>
      </c>
      <c r="D463" s="133">
        <f ca="1"/>
        <v>0</v>
      </c>
      <c r="E463" s="45">
        <f ca="1"/>
        <v>0</v>
      </c>
      <c r="F463" s="45">
        <f ca="1"/>
        <v>0</v>
      </c>
      <c r="G463" s="43"/>
      <c r="H463" s="59"/>
      <c r="I463" s="59"/>
      <c r="J463" s="59"/>
      <c r="K463" s="168"/>
      <c r="L463" s="179"/>
      <c r="M463" s="171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ht="23.75" customHeight="1">
      <c r="B464" s="73">
        <v>457</v>
      </c>
      <c r="C464" s="53">
        <f ca="1"/>
        <v>0</v>
      </c>
      <c r="D464" s="132">
        <f ca="1"/>
        <v>0</v>
      </c>
      <c r="E464" s="54">
        <f ca="1"/>
        <v>0</v>
      </c>
      <c r="F464" s="54">
        <f ca="1"/>
        <v>0</v>
      </c>
      <c r="G464" s="44"/>
      <c r="H464" s="62"/>
      <c r="I464" s="62"/>
      <c r="J464" s="62"/>
      <c r="K464" s="167"/>
      <c r="L464" s="178"/>
      <c r="M464" s="17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2"/>
      <c r="AS464" s="62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</row>
    <row r="465" spans="2:62" ht="23.75" customHeight="1" thickBot="1">
      <c r="B465" s="73">
        <v>458</v>
      </c>
      <c r="C465" s="43">
        <f ca="1"/>
        <v>0</v>
      </c>
      <c r="D465" s="133">
        <f ca="1"/>
        <v>0</v>
      </c>
      <c r="E465" s="45">
        <f ca="1"/>
        <v>0</v>
      </c>
      <c r="F465" s="45">
        <f ca="1"/>
        <v>0</v>
      </c>
      <c r="G465" s="43"/>
      <c r="H465" s="59"/>
      <c r="I465" s="59"/>
      <c r="J465" s="59"/>
      <c r="K465" s="168"/>
      <c r="L465" s="179"/>
      <c r="M465" s="171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ht="23.75" customHeight="1">
      <c r="B466" s="73">
        <v>459</v>
      </c>
      <c r="C466" s="53">
        <f ca="1"/>
        <v>0</v>
      </c>
      <c r="D466" s="132">
        <f ca="1"/>
        <v>0</v>
      </c>
      <c r="E466" s="54">
        <f ca="1"/>
        <v>0</v>
      </c>
      <c r="F466" s="54">
        <f ca="1"/>
        <v>0</v>
      </c>
      <c r="G466" s="44"/>
      <c r="H466" s="62"/>
      <c r="I466" s="62"/>
      <c r="J466" s="62"/>
      <c r="K466" s="167"/>
      <c r="L466" s="178"/>
      <c r="M466" s="17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2"/>
      <c r="AS466" s="62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</row>
    <row r="467" spans="2:62" ht="23.75" customHeight="1" thickBot="1">
      <c r="B467" s="73">
        <v>460</v>
      </c>
      <c r="C467" s="43">
        <f ca="1"/>
        <v>0</v>
      </c>
      <c r="D467" s="133">
        <f ca="1"/>
        <v>0</v>
      </c>
      <c r="E467" s="45">
        <f ca="1"/>
        <v>0</v>
      </c>
      <c r="F467" s="45">
        <f ca="1"/>
        <v>0</v>
      </c>
      <c r="G467" s="43"/>
      <c r="H467" s="59"/>
      <c r="I467" s="59"/>
      <c r="J467" s="59"/>
      <c r="K467" s="168"/>
      <c r="L467" s="179"/>
      <c r="M467" s="171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ht="23.75" customHeight="1">
      <c r="B468" s="73">
        <v>461</v>
      </c>
      <c r="C468" s="53">
        <f ca="1"/>
        <v>0</v>
      </c>
      <c r="D468" s="132">
        <f ca="1"/>
        <v>0</v>
      </c>
      <c r="E468" s="54">
        <f ca="1"/>
        <v>0</v>
      </c>
      <c r="F468" s="54">
        <f ca="1"/>
        <v>0</v>
      </c>
      <c r="G468" s="44"/>
      <c r="H468" s="62"/>
      <c r="I468" s="62"/>
      <c r="J468" s="62"/>
      <c r="K468" s="167"/>
      <c r="L468" s="178"/>
      <c r="M468" s="17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2"/>
      <c r="AS468" s="62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</row>
    <row r="469" spans="2:62" ht="23.75" customHeight="1" thickBot="1">
      <c r="B469" s="73">
        <v>462</v>
      </c>
      <c r="C469" s="43">
        <f ca="1"/>
        <v>0</v>
      </c>
      <c r="D469" s="133">
        <f ca="1"/>
        <v>0</v>
      </c>
      <c r="E469" s="45">
        <f ca="1"/>
        <v>0</v>
      </c>
      <c r="F469" s="45">
        <f ca="1"/>
        <v>0</v>
      </c>
      <c r="G469" s="43"/>
      <c r="H469" s="59"/>
      <c r="I469" s="59"/>
      <c r="J469" s="59"/>
      <c r="K469" s="168"/>
      <c r="L469" s="179"/>
      <c r="M469" s="171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ht="23.75" customHeight="1">
      <c r="B470" s="73">
        <v>463</v>
      </c>
      <c r="C470" s="53">
        <f ca="1"/>
        <v>0</v>
      </c>
      <c r="D470" s="132">
        <f ca="1"/>
        <v>0</v>
      </c>
      <c r="E470" s="54">
        <f ca="1"/>
        <v>0</v>
      </c>
      <c r="F470" s="54">
        <f ca="1"/>
        <v>0</v>
      </c>
      <c r="G470" s="44"/>
      <c r="H470" s="62"/>
      <c r="I470" s="62"/>
      <c r="J470" s="62"/>
      <c r="K470" s="167"/>
      <c r="L470" s="178"/>
      <c r="M470" s="17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2"/>
      <c r="AS470" s="62"/>
      <c r="AT470" s="62"/>
      <c r="AU470" s="62"/>
      <c r="AV470" s="62"/>
      <c r="AW470" s="62"/>
      <c r="AX470" s="62"/>
      <c r="AY470" s="62"/>
      <c r="AZ470" s="62"/>
      <c r="BA470" s="62"/>
      <c r="BB470" s="62"/>
      <c r="BC470" s="62"/>
      <c r="BD470" s="62"/>
      <c r="BE470" s="62"/>
      <c r="BF470" s="62"/>
      <c r="BG470" s="62"/>
      <c r="BH470" s="62"/>
      <c r="BI470" s="62"/>
      <c r="BJ470" s="62"/>
    </row>
    <row r="471" spans="2:62" ht="23.75" customHeight="1" thickBot="1">
      <c r="B471" s="73">
        <v>464</v>
      </c>
      <c r="C471" s="43">
        <f ca="1"/>
        <v>0</v>
      </c>
      <c r="D471" s="133">
        <f ca="1"/>
        <v>0</v>
      </c>
      <c r="E471" s="45">
        <f ca="1"/>
        <v>0</v>
      </c>
      <c r="F471" s="45">
        <f ca="1"/>
        <v>0</v>
      </c>
      <c r="G471" s="43"/>
      <c r="H471" s="59"/>
      <c r="I471" s="59"/>
      <c r="J471" s="59"/>
      <c r="K471" s="168"/>
      <c r="L471" s="179"/>
      <c r="M471" s="171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ht="23.75" customHeight="1">
      <c r="B472" s="73">
        <v>465</v>
      </c>
      <c r="C472" s="53">
        <f ca="1"/>
        <v>0</v>
      </c>
      <c r="D472" s="132">
        <f ca="1"/>
        <v>0</v>
      </c>
      <c r="E472" s="54">
        <f ca="1"/>
        <v>0</v>
      </c>
      <c r="F472" s="54">
        <f ca="1"/>
        <v>0</v>
      </c>
      <c r="G472" s="44"/>
      <c r="H472" s="62"/>
      <c r="I472" s="62"/>
      <c r="J472" s="62"/>
      <c r="K472" s="167"/>
      <c r="L472" s="178"/>
      <c r="M472" s="17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2"/>
      <c r="AS472" s="62"/>
      <c r="AT472" s="62"/>
      <c r="AU472" s="62"/>
      <c r="AV472" s="62"/>
      <c r="AW472" s="62"/>
      <c r="AX472" s="62"/>
      <c r="AY472" s="62"/>
      <c r="AZ472" s="62"/>
      <c r="BA472" s="62"/>
      <c r="BB472" s="62"/>
      <c r="BC472" s="62"/>
      <c r="BD472" s="62"/>
      <c r="BE472" s="62"/>
      <c r="BF472" s="62"/>
      <c r="BG472" s="62"/>
      <c r="BH472" s="62"/>
      <c r="BI472" s="62"/>
      <c r="BJ472" s="62"/>
    </row>
    <row r="473" spans="2:62" ht="23.75" customHeight="1" thickBot="1">
      <c r="B473" s="73">
        <v>466</v>
      </c>
      <c r="C473" s="43">
        <f ca="1"/>
        <v>0</v>
      </c>
      <c r="D473" s="133">
        <f ca="1"/>
        <v>0</v>
      </c>
      <c r="E473" s="45">
        <f ca="1"/>
        <v>0</v>
      </c>
      <c r="F473" s="45">
        <f ca="1"/>
        <v>0</v>
      </c>
      <c r="G473" s="43"/>
      <c r="H473" s="59"/>
      <c r="I473" s="59"/>
      <c r="J473" s="59"/>
      <c r="K473" s="168"/>
      <c r="L473" s="179"/>
      <c r="M473" s="171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ht="23.75" customHeight="1">
      <c r="B474" s="73">
        <v>467</v>
      </c>
      <c r="C474" s="53">
        <f ca="1"/>
        <v>0</v>
      </c>
      <c r="D474" s="132">
        <f ca="1"/>
        <v>0</v>
      </c>
      <c r="E474" s="54">
        <f ca="1"/>
        <v>0</v>
      </c>
      <c r="F474" s="54">
        <f ca="1"/>
        <v>0</v>
      </c>
      <c r="G474" s="44"/>
      <c r="H474" s="62"/>
      <c r="I474" s="62"/>
      <c r="J474" s="62"/>
      <c r="K474" s="167"/>
      <c r="L474" s="178"/>
      <c r="M474" s="17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62"/>
      <c r="AK474" s="62"/>
      <c r="AL474" s="62"/>
      <c r="AM474" s="62"/>
      <c r="AN474" s="62"/>
      <c r="AO474" s="62"/>
      <c r="AP474" s="62"/>
      <c r="AQ474" s="62"/>
      <c r="AR474" s="62"/>
      <c r="AS474" s="62"/>
      <c r="AT474" s="62"/>
      <c r="AU474" s="62"/>
      <c r="AV474" s="62"/>
      <c r="AW474" s="62"/>
      <c r="AX474" s="62"/>
      <c r="AY474" s="62"/>
      <c r="AZ474" s="62"/>
      <c r="BA474" s="62"/>
      <c r="BB474" s="62"/>
      <c r="BC474" s="62"/>
      <c r="BD474" s="62"/>
      <c r="BE474" s="62"/>
      <c r="BF474" s="62"/>
      <c r="BG474" s="62"/>
      <c r="BH474" s="62"/>
      <c r="BI474" s="62"/>
      <c r="BJ474" s="62"/>
    </row>
    <row r="475" spans="2:62" ht="23.75" customHeight="1" thickBot="1">
      <c r="B475" s="73">
        <v>468</v>
      </c>
      <c r="C475" s="43">
        <f ca="1"/>
        <v>0</v>
      </c>
      <c r="D475" s="133">
        <f ca="1"/>
        <v>0</v>
      </c>
      <c r="E475" s="45">
        <f ca="1"/>
        <v>0</v>
      </c>
      <c r="F475" s="45">
        <f ca="1"/>
        <v>0</v>
      </c>
      <c r="G475" s="43"/>
      <c r="H475" s="59"/>
      <c r="I475" s="59"/>
      <c r="J475" s="59"/>
      <c r="K475" s="168"/>
      <c r="L475" s="179"/>
      <c r="M475" s="171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ht="23.75" customHeight="1">
      <c r="B476" s="73">
        <v>469</v>
      </c>
      <c r="C476" s="53">
        <f ca="1"/>
        <v>0</v>
      </c>
      <c r="D476" s="132">
        <f ca="1"/>
        <v>0</v>
      </c>
      <c r="E476" s="54">
        <f ca="1"/>
        <v>0</v>
      </c>
      <c r="F476" s="54">
        <f ca="1"/>
        <v>0</v>
      </c>
      <c r="G476" s="44"/>
      <c r="H476" s="62"/>
      <c r="I476" s="62"/>
      <c r="J476" s="62"/>
      <c r="K476" s="167"/>
      <c r="L476" s="178"/>
      <c r="M476" s="17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  <c r="AK476" s="62"/>
      <c r="AL476" s="62"/>
      <c r="AM476" s="62"/>
      <c r="AN476" s="62"/>
      <c r="AO476" s="62"/>
      <c r="AP476" s="62"/>
      <c r="AQ476" s="62"/>
      <c r="AR476" s="62"/>
      <c r="AS476" s="62"/>
      <c r="AT476" s="62"/>
      <c r="AU476" s="62"/>
      <c r="AV476" s="62"/>
      <c r="AW476" s="62"/>
      <c r="AX476" s="62"/>
      <c r="AY476" s="62"/>
      <c r="AZ476" s="62"/>
      <c r="BA476" s="62"/>
      <c r="BB476" s="62"/>
      <c r="BC476" s="62"/>
      <c r="BD476" s="62"/>
      <c r="BE476" s="62"/>
      <c r="BF476" s="62"/>
      <c r="BG476" s="62"/>
      <c r="BH476" s="62"/>
      <c r="BI476" s="62"/>
      <c r="BJ476" s="62"/>
    </row>
    <row r="477" spans="2:62" ht="23.75" customHeight="1" thickBot="1">
      <c r="B477" s="73">
        <v>470</v>
      </c>
      <c r="C477" s="43">
        <f ca="1"/>
        <v>0</v>
      </c>
      <c r="D477" s="133">
        <f ca="1"/>
        <v>0</v>
      </c>
      <c r="E477" s="45">
        <f ca="1"/>
        <v>0</v>
      </c>
      <c r="F477" s="45">
        <f ca="1"/>
        <v>0</v>
      </c>
      <c r="G477" s="43"/>
      <c r="H477" s="59"/>
      <c r="I477" s="59"/>
      <c r="J477" s="59"/>
      <c r="K477" s="168"/>
      <c r="L477" s="179"/>
      <c r="M477" s="171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ht="23.75" customHeight="1">
      <c r="B478" s="73">
        <v>471</v>
      </c>
      <c r="C478" s="53">
        <f ca="1"/>
        <v>0</v>
      </c>
      <c r="D478" s="132">
        <f ca="1"/>
        <v>0</v>
      </c>
      <c r="E478" s="54">
        <f ca="1"/>
        <v>0</v>
      </c>
      <c r="F478" s="54">
        <f ca="1"/>
        <v>0</v>
      </c>
      <c r="G478" s="44"/>
      <c r="H478" s="62"/>
      <c r="I478" s="62"/>
      <c r="J478" s="62"/>
      <c r="K478" s="167"/>
      <c r="L478" s="178"/>
      <c r="M478" s="17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62"/>
      <c r="AK478" s="62"/>
      <c r="AL478" s="62"/>
      <c r="AM478" s="62"/>
      <c r="AN478" s="62"/>
      <c r="AO478" s="62"/>
      <c r="AP478" s="62"/>
      <c r="AQ478" s="62"/>
      <c r="AR478" s="62"/>
      <c r="AS478" s="62"/>
      <c r="AT478" s="62"/>
      <c r="AU478" s="62"/>
      <c r="AV478" s="62"/>
      <c r="AW478" s="62"/>
      <c r="AX478" s="62"/>
      <c r="AY478" s="62"/>
      <c r="AZ478" s="62"/>
      <c r="BA478" s="62"/>
      <c r="BB478" s="62"/>
      <c r="BC478" s="62"/>
      <c r="BD478" s="62"/>
      <c r="BE478" s="62"/>
      <c r="BF478" s="62"/>
      <c r="BG478" s="62"/>
      <c r="BH478" s="62"/>
      <c r="BI478" s="62"/>
      <c r="BJ478" s="62"/>
    </row>
    <row r="479" spans="2:62" ht="23.75" customHeight="1" thickBot="1">
      <c r="B479" s="73">
        <v>472</v>
      </c>
      <c r="C479" s="43">
        <f ca="1"/>
        <v>0</v>
      </c>
      <c r="D479" s="133">
        <f ca="1"/>
        <v>0</v>
      </c>
      <c r="E479" s="45">
        <f ca="1"/>
        <v>0</v>
      </c>
      <c r="F479" s="45">
        <f ca="1"/>
        <v>0</v>
      </c>
      <c r="G479" s="43"/>
      <c r="H479" s="59"/>
      <c r="I479" s="59"/>
      <c r="J479" s="59"/>
      <c r="K479" s="168"/>
      <c r="L479" s="179"/>
      <c r="M479" s="171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ht="23.75" customHeight="1">
      <c r="B480" s="73">
        <v>473</v>
      </c>
      <c r="C480" s="53">
        <f ca="1"/>
        <v>0</v>
      </c>
      <c r="D480" s="132">
        <f ca="1"/>
        <v>0</v>
      </c>
      <c r="E480" s="54">
        <f ca="1"/>
        <v>0</v>
      </c>
      <c r="F480" s="54">
        <f ca="1"/>
        <v>0</v>
      </c>
      <c r="G480" s="44"/>
      <c r="H480" s="62"/>
      <c r="I480" s="62"/>
      <c r="J480" s="62"/>
      <c r="K480" s="167"/>
      <c r="L480" s="178"/>
      <c r="M480" s="17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62"/>
      <c r="AK480" s="62"/>
      <c r="AL480" s="62"/>
      <c r="AM480" s="62"/>
      <c r="AN480" s="62"/>
      <c r="AO480" s="62"/>
      <c r="AP480" s="62"/>
      <c r="AQ480" s="62"/>
      <c r="AR480" s="62"/>
      <c r="AS480" s="62"/>
      <c r="AT480" s="62"/>
      <c r="AU480" s="62"/>
      <c r="AV480" s="62"/>
      <c r="AW480" s="62"/>
      <c r="AX480" s="62"/>
      <c r="AY480" s="62"/>
      <c r="AZ480" s="62"/>
      <c r="BA480" s="62"/>
      <c r="BB480" s="62"/>
      <c r="BC480" s="62"/>
      <c r="BD480" s="62"/>
      <c r="BE480" s="62"/>
      <c r="BF480" s="62"/>
      <c r="BG480" s="62"/>
      <c r="BH480" s="62"/>
      <c r="BI480" s="62"/>
      <c r="BJ480" s="62"/>
    </row>
    <row r="481" spans="2:62" ht="23.75" customHeight="1" thickBot="1">
      <c r="B481" s="73">
        <v>474</v>
      </c>
      <c r="C481" s="43">
        <f ca="1"/>
        <v>0</v>
      </c>
      <c r="D481" s="133">
        <f ca="1"/>
        <v>0</v>
      </c>
      <c r="E481" s="45">
        <f ca="1"/>
        <v>0</v>
      </c>
      <c r="F481" s="45">
        <f ca="1"/>
        <v>0</v>
      </c>
      <c r="G481" s="43"/>
      <c r="H481" s="59"/>
      <c r="I481" s="59"/>
      <c r="J481" s="59"/>
      <c r="K481" s="168"/>
      <c r="L481" s="179"/>
      <c r="M481" s="171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ht="23.75" customHeight="1">
      <c r="B482" s="73">
        <v>475</v>
      </c>
      <c r="C482" s="53">
        <f ca="1"/>
        <v>0</v>
      </c>
      <c r="D482" s="132">
        <f ca="1"/>
        <v>0</v>
      </c>
      <c r="E482" s="54">
        <f ca="1"/>
        <v>0</v>
      </c>
      <c r="F482" s="54">
        <f ca="1"/>
        <v>0</v>
      </c>
      <c r="G482" s="44"/>
      <c r="H482" s="62"/>
      <c r="I482" s="62"/>
      <c r="J482" s="62"/>
      <c r="K482" s="167"/>
      <c r="L482" s="178"/>
      <c r="M482" s="17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62"/>
      <c r="AJ482" s="62"/>
      <c r="AK482" s="62"/>
      <c r="AL482" s="62"/>
      <c r="AM482" s="62"/>
      <c r="AN482" s="62"/>
      <c r="AO482" s="62"/>
      <c r="AP482" s="62"/>
      <c r="AQ482" s="62"/>
      <c r="AR482" s="62"/>
      <c r="AS482" s="62"/>
      <c r="AT482" s="62"/>
      <c r="AU482" s="62"/>
      <c r="AV482" s="62"/>
      <c r="AW482" s="62"/>
      <c r="AX482" s="62"/>
      <c r="AY482" s="62"/>
      <c r="AZ482" s="62"/>
      <c r="BA482" s="62"/>
      <c r="BB482" s="62"/>
      <c r="BC482" s="62"/>
      <c r="BD482" s="62"/>
      <c r="BE482" s="62"/>
      <c r="BF482" s="62"/>
      <c r="BG482" s="62"/>
      <c r="BH482" s="62"/>
      <c r="BI482" s="62"/>
      <c r="BJ482" s="62"/>
    </row>
    <row r="483" spans="2:62" ht="23.75" customHeight="1" thickBot="1">
      <c r="B483" s="73">
        <v>476</v>
      </c>
      <c r="C483" s="43">
        <f ca="1"/>
        <v>0</v>
      </c>
      <c r="D483" s="133">
        <f ca="1"/>
        <v>0</v>
      </c>
      <c r="E483" s="45">
        <f ca="1"/>
        <v>0</v>
      </c>
      <c r="F483" s="45">
        <f ca="1"/>
        <v>0</v>
      </c>
      <c r="G483" s="43"/>
      <c r="H483" s="59"/>
      <c r="I483" s="59"/>
      <c r="J483" s="59"/>
      <c r="K483" s="168"/>
      <c r="L483" s="179"/>
      <c r="M483" s="171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ht="23.75" customHeight="1">
      <c r="B484" s="73">
        <v>477</v>
      </c>
      <c r="C484" s="53">
        <f ca="1"/>
        <v>0</v>
      </c>
      <c r="D484" s="132">
        <f ca="1"/>
        <v>0</v>
      </c>
      <c r="E484" s="54">
        <f ca="1"/>
        <v>0</v>
      </c>
      <c r="F484" s="54">
        <f ca="1"/>
        <v>0</v>
      </c>
      <c r="G484" s="44"/>
      <c r="H484" s="62"/>
      <c r="I484" s="62"/>
      <c r="J484" s="62"/>
      <c r="K484" s="167"/>
      <c r="L484" s="178"/>
      <c r="M484" s="17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  <c r="AW484" s="62"/>
      <c r="AX484" s="62"/>
      <c r="AY484" s="62"/>
      <c r="AZ484" s="62"/>
      <c r="BA484" s="62"/>
      <c r="BB484" s="62"/>
      <c r="BC484" s="62"/>
      <c r="BD484" s="62"/>
      <c r="BE484" s="62"/>
      <c r="BF484" s="62"/>
      <c r="BG484" s="62"/>
      <c r="BH484" s="62"/>
      <c r="BI484" s="62"/>
      <c r="BJ484" s="62"/>
    </row>
    <row r="485" spans="2:62" ht="23.75" customHeight="1" thickBot="1">
      <c r="B485" s="73">
        <v>478</v>
      </c>
      <c r="C485" s="43">
        <f ca="1"/>
        <v>0</v>
      </c>
      <c r="D485" s="133">
        <f ca="1"/>
        <v>0</v>
      </c>
      <c r="E485" s="45">
        <f ca="1"/>
        <v>0</v>
      </c>
      <c r="F485" s="45">
        <f ca="1"/>
        <v>0</v>
      </c>
      <c r="G485" s="43"/>
      <c r="H485" s="59"/>
      <c r="I485" s="59"/>
      <c r="J485" s="59"/>
      <c r="K485" s="168"/>
      <c r="L485" s="179"/>
      <c r="M485" s="171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ht="23.75" customHeight="1">
      <c r="B486" s="73">
        <v>479</v>
      </c>
      <c r="C486" s="53">
        <f ca="1"/>
        <v>0</v>
      </c>
      <c r="D486" s="132">
        <f ca="1"/>
        <v>0</v>
      </c>
      <c r="E486" s="54">
        <f ca="1"/>
        <v>0</v>
      </c>
      <c r="F486" s="54">
        <f ca="1"/>
        <v>0</v>
      </c>
      <c r="G486" s="44"/>
      <c r="H486" s="62"/>
      <c r="I486" s="62"/>
      <c r="J486" s="62"/>
      <c r="K486" s="167"/>
      <c r="L486" s="178"/>
      <c r="M486" s="17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  <c r="AW486" s="62"/>
      <c r="AX486" s="62"/>
      <c r="AY486" s="62"/>
      <c r="AZ486" s="62"/>
      <c r="BA486" s="62"/>
      <c r="BB486" s="62"/>
      <c r="BC486" s="62"/>
      <c r="BD486" s="62"/>
      <c r="BE486" s="62"/>
      <c r="BF486" s="62"/>
      <c r="BG486" s="62"/>
      <c r="BH486" s="62"/>
      <c r="BI486" s="62"/>
      <c r="BJ486" s="62"/>
    </row>
    <row r="487" spans="2:62" ht="23.75" customHeight="1" thickBot="1">
      <c r="B487" s="73">
        <v>480</v>
      </c>
      <c r="C487" s="43">
        <f ca="1"/>
        <v>0</v>
      </c>
      <c r="D487" s="133">
        <f ca="1"/>
        <v>0</v>
      </c>
      <c r="E487" s="45">
        <f ca="1"/>
        <v>0</v>
      </c>
      <c r="F487" s="45">
        <f ca="1"/>
        <v>0</v>
      </c>
      <c r="G487" s="43"/>
      <c r="H487" s="59"/>
      <c r="I487" s="59"/>
      <c r="J487" s="59"/>
      <c r="K487" s="168"/>
      <c r="L487" s="179"/>
      <c r="M487" s="171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ht="23.75" customHeight="1">
      <c r="B488" s="73">
        <v>481</v>
      </c>
      <c r="C488" s="53">
        <f ca="1"/>
        <v>0</v>
      </c>
      <c r="D488" s="132">
        <f ca="1"/>
        <v>0</v>
      </c>
      <c r="E488" s="54">
        <f ca="1"/>
        <v>0</v>
      </c>
      <c r="F488" s="54">
        <f ca="1"/>
        <v>0</v>
      </c>
      <c r="G488" s="44"/>
      <c r="H488" s="62"/>
      <c r="I488" s="62"/>
      <c r="J488" s="62"/>
      <c r="K488" s="167"/>
      <c r="L488" s="178"/>
      <c r="M488" s="17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62"/>
      <c r="AJ488" s="62"/>
      <c r="AK488" s="62"/>
      <c r="AL488" s="62"/>
      <c r="AM488" s="62"/>
      <c r="AN488" s="62"/>
      <c r="AO488" s="62"/>
      <c r="AP488" s="62"/>
      <c r="AQ488" s="62"/>
      <c r="AR488" s="62"/>
      <c r="AS488" s="62"/>
      <c r="AT488" s="62"/>
      <c r="AU488" s="62"/>
      <c r="AV488" s="62"/>
      <c r="AW488" s="62"/>
      <c r="AX488" s="62"/>
      <c r="AY488" s="62"/>
      <c r="AZ488" s="62"/>
      <c r="BA488" s="62"/>
      <c r="BB488" s="62"/>
      <c r="BC488" s="62"/>
      <c r="BD488" s="62"/>
      <c r="BE488" s="62"/>
      <c r="BF488" s="62"/>
      <c r="BG488" s="62"/>
      <c r="BH488" s="62"/>
      <c r="BI488" s="62"/>
      <c r="BJ488" s="62"/>
    </row>
    <row r="489" spans="2:62" ht="23.75" customHeight="1" thickBot="1">
      <c r="B489" s="73">
        <v>482</v>
      </c>
      <c r="C489" s="43">
        <f ca="1"/>
        <v>0</v>
      </c>
      <c r="D489" s="133">
        <f ca="1"/>
        <v>0</v>
      </c>
      <c r="E489" s="45">
        <f ca="1"/>
        <v>0</v>
      </c>
      <c r="F489" s="45">
        <f ca="1"/>
        <v>0</v>
      </c>
      <c r="G489" s="43"/>
      <c r="H489" s="59"/>
      <c r="I489" s="59"/>
      <c r="J489" s="59"/>
      <c r="K489" s="168"/>
      <c r="L489" s="179"/>
      <c r="M489" s="171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ht="23.75" customHeight="1">
      <c r="B490" s="73">
        <v>483</v>
      </c>
      <c r="C490" s="53">
        <f ca="1"/>
        <v>0</v>
      </c>
      <c r="D490" s="132">
        <f ca="1"/>
        <v>0</v>
      </c>
      <c r="E490" s="54">
        <f ca="1"/>
        <v>0</v>
      </c>
      <c r="F490" s="54">
        <f ca="1"/>
        <v>0</v>
      </c>
      <c r="G490" s="44"/>
      <c r="H490" s="62"/>
      <c r="I490" s="62"/>
      <c r="J490" s="62"/>
      <c r="K490" s="167"/>
      <c r="L490" s="178"/>
      <c r="M490" s="17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62"/>
      <c r="AJ490" s="62"/>
      <c r="AK490" s="62"/>
      <c r="AL490" s="62"/>
      <c r="AM490" s="62"/>
      <c r="AN490" s="62"/>
      <c r="AO490" s="62"/>
      <c r="AP490" s="62"/>
      <c r="AQ490" s="62"/>
      <c r="AR490" s="62"/>
      <c r="AS490" s="62"/>
      <c r="AT490" s="62"/>
      <c r="AU490" s="62"/>
      <c r="AV490" s="62"/>
      <c r="AW490" s="62"/>
      <c r="AX490" s="62"/>
      <c r="AY490" s="62"/>
      <c r="AZ490" s="62"/>
      <c r="BA490" s="62"/>
      <c r="BB490" s="62"/>
      <c r="BC490" s="62"/>
      <c r="BD490" s="62"/>
      <c r="BE490" s="62"/>
      <c r="BF490" s="62"/>
      <c r="BG490" s="62"/>
      <c r="BH490" s="62"/>
      <c r="BI490" s="62"/>
      <c r="BJ490" s="62"/>
    </row>
    <row r="491" spans="2:62" ht="23.75" customHeight="1" thickBot="1">
      <c r="B491" s="73">
        <v>484</v>
      </c>
      <c r="C491" s="43">
        <f ca="1"/>
        <v>0</v>
      </c>
      <c r="D491" s="133">
        <f ca="1"/>
        <v>0</v>
      </c>
      <c r="E491" s="45">
        <f ca="1"/>
        <v>0</v>
      </c>
      <c r="F491" s="45">
        <f ca="1"/>
        <v>0</v>
      </c>
      <c r="G491" s="43"/>
      <c r="H491" s="59"/>
      <c r="I491" s="59"/>
      <c r="J491" s="59"/>
      <c r="K491" s="168"/>
      <c r="L491" s="179"/>
      <c r="M491" s="171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ht="23.75" customHeight="1">
      <c r="B492" s="73">
        <v>485</v>
      </c>
      <c r="C492" s="53">
        <f ca="1"/>
        <v>0</v>
      </c>
      <c r="D492" s="132">
        <f ca="1"/>
        <v>0</v>
      </c>
      <c r="E492" s="54">
        <f ca="1"/>
        <v>0</v>
      </c>
      <c r="F492" s="54">
        <f ca="1"/>
        <v>0</v>
      </c>
      <c r="G492" s="44"/>
      <c r="H492" s="62"/>
      <c r="I492" s="62"/>
      <c r="J492" s="62"/>
      <c r="K492" s="167"/>
      <c r="L492" s="178"/>
      <c r="M492" s="17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62"/>
      <c r="AJ492" s="62"/>
      <c r="AK492" s="62"/>
      <c r="AL492" s="62"/>
      <c r="AM492" s="62"/>
      <c r="AN492" s="62"/>
      <c r="AO492" s="62"/>
      <c r="AP492" s="62"/>
      <c r="AQ492" s="62"/>
      <c r="AR492" s="62"/>
      <c r="AS492" s="62"/>
      <c r="AT492" s="62"/>
      <c r="AU492" s="62"/>
      <c r="AV492" s="62"/>
      <c r="AW492" s="62"/>
      <c r="AX492" s="62"/>
      <c r="AY492" s="62"/>
      <c r="AZ492" s="62"/>
      <c r="BA492" s="62"/>
      <c r="BB492" s="62"/>
      <c r="BC492" s="62"/>
      <c r="BD492" s="62"/>
      <c r="BE492" s="62"/>
      <c r="BF492" s="62"/>
      <c r="BG492" s="62"/>
      <c r="BH492" s="62"/>
      <c r="BI492" s="62"/>
      <c r="BJ492" s="62"/>
    </row>
    <row r="493" spans="2:62" ht="23.75" customHeight="1" thickBot="1">
      <c r="B493" s="73">
        <v>486</v>
      </c>
      <c r="C493" s="43">
        <f ca="1"/>
        <v>0</v>
      </c>
      <c r="D493" s="133">
        <f ca="1"/>
        <v>0</v>
      </c>
      <c r="E493" s="45">
        <f ca="1"/>
        <v>0</v>
      </c>
      <c r="F493" s="45">
        <f ca="1"/>
        <v>0</v>
      </c>
      <c r="G493" s="43"/>
      <c r="H493" s="59"/>
      <c r="I493" s="59"/>
      <c r="J493" s="59"/>
      <c r="K493" s="168"/>
      <c r="L493" s="179"/>
      <c r="M493" s="171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ht="23.75" customHeight="1">
      <c r="B494" s="73">
        <v>487</v>
      </c>
      <c r="C494" s="53">
        <f ca="1"/>
        <v>0</v>
      </c>
      <c r="D494" s="132">
        <f ca="1"/>
        <v>0</v>
      </c>
      <c r="E494" s="54">
        <f ca="1"/>
        <v>0</v>
      </c>
      <c r="F494" s="54">
        <f ca="1"/>
        <v>0</v>
      </c>
      <c r="G494" s="44"/>
      <c r="H494" s="62"/>
      <c r="I494" s="62"/>
      <c r="J494" s="62"/>
      <c r="K494" s="167"/>
      <c r="L494" s="178"/>
      <c r="M494" s="17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62"/>
      <c r="AJ494" s="62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2"/>
      <c r="AV494" s="62"/>
      <c r="AW494" s="62"/>
      <c r="AX494" s="62"/>
      <c r="AY494" s="62"/>
      <c r="AZ494" s="62"/>
      <c r="BA494" s="62"/>
      <c r="BB494" s="62"/>
      <c r="BC494" s="62"/>
      <c r="BD494" s="62"/>
      <c r="BE494" s="62"/>
      <c r="BF494" s="62"/>
      <c r="BG494" s="62"/>
      <c r="BH494" s="62"/>
      <c r="BI494" s="62"/>
      <c r="BJ494" s="62"/>
    </row>
    <row r="495" spans="2:62" ht="23.75" customHeight="1" thickBot="1">
      <c r="B495" s="73">
        <v>488</v>
      </c>
      <c r="C495" s="43">
        <f ca="1"/>
        <v>0</v>
      </c>
      <c r="D495" s="133">
        <f ca="1"/>
        <v>0</v>
      </c>
      <c r="E495" s="45">
        <f ca="1"/>
        <v>0</v>
      </c>
      <c r="F495" s="45">
        <f ca="1"/>
        <v>0</v>
      </c>
      <c r="G495" s="43"/>
      <c r="H495" s="59"/>
      <c r="I495" s="59"/>
      <c r="J495" s="59"/>
      <c r="K495" s="168"/>
      <c r="L495" s="179"/>
      <c r="M495" s="171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ht="23.75" customHeight="1">
      <c r="B496" s="73">
        <v>489</v>
      </c>
      <c r="C496" s="53">
        <f ca="1"/>
        <v>0</v>
      </c>
      <c r="D496" s="132">
        <f ca="1"/>
        <v>0</v>
      </c>
      <c r="E496" s="54">
        <f ca="1"/>
        <v>0</v>
      </c>
      <c r="F496" s="54">
        <f ca="1"/>
        <v>0</v>
      </c>
      <c r="G496" s="44"/>
      <c r="H496" s="62"/>
      <c r="I496" s="62"/>
      <c r="J496" s="62"/>
      <c r="K496" s="167"/>
      <c r="L496" s="178"/>
      <c r="M496" s="17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62"/>
      <c r="AJ496" s="62"/>
      <c r="AK496" s="62"/>
      <c r="AL496" s="62"/>
      <c r="AM496" s="62"/>
      <c r="AN496" s="62"/>
      <c r="AO496" s="62"/>
      <c r="AP496" s="62"/>
      <c r="AQ496" s="62"/>
      <c r="AR496" s="62"/>
      <c r="AS496" s="62"/>
      <c r="AT496" s="62"/>
      <c r="AU496" s="62"/>
      <c r="AV496" s="62"/>
      <c r="AW496" s="62"/>
      <c r="AX496" s="62"/>
      <c r="AY496" s="62"/>
      <c r="AZ496" s="62"/>
      <c r="BA496" s="62"/>
      <c r="BB496" s="62"/>
      <c r="BC496" s="62"/>
      <c r="BD496" s="62"/>
      <c r="BE496" s="62"/>
      <c r="BF496" s="62"/>
      <c r="BG496" s="62"/>
      <c r="BH496" s="62"/>
      <c r="BI496" s="62"/>
      <c r="BJ496" s="62"/>
    </row>
    <row r="497" spans="2:62" ht="23.75" customHeight="1" thickBot="1">
      <c r="B497" s="73">
        <v>490</v>
      </c>
      <c r="C497" s="43">
        <f ca="1"/>
        <v>0</v>
      </c>
      <c r="D497" s="133">
        <f ca="1"/>
        <v>0</v>
      </c>
      <c r="E497" s="45">
        <f ca="1"/>
        <v>0</v>
      </c>
      <c r="F497" s="45">
        <f ca="1"/>
        <v>0</v>
      </c>
      <c r="G497" s="43"/>
      <c r="H497" s="59"/>
      <c r="I497" s="59"/>
      <c r="J497" s="59"/>
      <c r="K497" s="168"/>
      <c r="L497" s="179"/>
      <c r="M497" s="171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ht="23.75" customHeight="1">
      <c r="B498" s="73">
        <v>491</v>
      </c>
      <c r="C498" s="53">
        <f ca="1"/>
        <v>0</v>
      </c>
      <c r="D498" s="132">
        <f ca="1"/>
        <v>0</v>
      </c>
      <c r="E498" s="54">
        <f ca="1"/>
        <v>0</v>
      </c>
      <c r="F498" s="54">
        <f ca="1"/>
        <v>0</v>
      </c>
      <c r="G498" s="44"/>
      <c r="H498" s="62"/>
      <c r="I498" s="62"/>
      <c r="J498" s="62"/>
      <c r="K498" s="167"/>
      <c r="L498" s="178"/>
      <c r="M498" s="17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  <c r="AK498" s="62"/>
      <c r="AL498" s="62"/>
      <c r="AM498" s="62"/>
      <c r="AN498" s="62"/>
      <c r="AO498" s="62"/>
      <c r="AP498" s="62"/>
      <c r="AQ498" s="62"/>
      <c r="AR498" s="62"/>
      <c r="AS498" s="62"/>
      <c r="AT498" s="62"/>
      <c r="AU498" s="62"/>
      <c r="AV498" s="62"/>
      <c r="AW498" s="62"/>
      <c r="AX498" s="62"/>
      <c r="AY498" s="62"/>
      <c r="AZ498" s="62"/>
      <c r="BA498" s="62"/>
      <c r="BB498" s="62"/>
      <c r="BC498" s="62"/>
      <c r="BD498" s="62"/>
      <c r="BE498" s="62"/>
      <c r="BF498" s="62"/>
      <c r="BG498" s="62"/>
      <c r="BH498" s="62"/>
      <c r="BI498" s="62"/>
      <c r="BJ498" s="62"/>
    </row>
    <row r="499" spans="2:62" ht="23.75" customHeight="1" thickBot="1">
      <c r="B499" s="73">
        <v>492</v>
      </c>
      <c r="C499" s="43">
        <f ca="1"/>
        <v>0</v>
      </c>
      <c r="D499" s="133">
        <f ca="1"/>
        <v>0</v>
      </c>
      <c r="E499" s="45">
        <f ca="1"/>
        <v>0</v>
      </c>
      <c r="F499" s="45">
        <f ca="1"/>
        <v>0</v>
      </c>
      <c r="G499" s="43"/>
      <c r="H499" s="59"/>
      <c r="I499" s="59"/>
      <c r="J499" s="59"/>
      <c r="K499" s="168"/>
      <c r="L499" s="179"/>
      <c r="M499" s="171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ht="23.75" customHeight="1">
      <c r="B500" s="73">
        <v>493</v>
      </c>
      <c r="C500" s="53">
        <f ca="1"/>
        <v>0</v>
      </c>
      <c r="D500" s="132">
        <f ca="1"/>
        <v>0</v>
      </c>
      <c r="E500" s="54">
        <f ca="1"/>
        <v>0</v>
      </c>
      <c r="F500" s="54">
        <f ca="1"/>
        <v>0</v>
      </c>
      <c r="G500" s="44"/>
      <c r="H500" s="62"/>
      <c r="I500" s="62"/>
      <c r="J500" s="62"/>
      <c r="K500" s="167"/>
      <c r="L500" s="178"/>
      <c r="M500" s="17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62"/>
      <c r="AJ500" s="62"/>
      <c r="AK500" s="62"/>
      <c r="AL500" s="62"/>
      <c r="AM500" s="62"/>
      <c r="AN500" s="62"/>
      <c r="AO500" s="62"/>
      <c r="AP500" s="62"/>
      <c r="AQ500" s="62"/>
      <c r="AR500" s="62"/>
      <c r="AS500" s="62"/>
      <c r="AT500" s="62"/>
      <c r="AU500" s="62"/>
      <c r="AV500" s="62"/>
      <c r="AW500" s="62"/>
      <c r="AX500" s="62"/>
      <c r="AY500" s="62"/>
      <c r="AZ500" s="62"/>
      <c r="BA500" s="62"/>
      <c r="BB500" s="62"/>
      <c r="BC500" s="62"/>
      <c r="BD500" s="62"/>
      <c r="BE500" s="62"/>
      <c r="BF500" s="62"/>
      <c r="BG500" s="62"/>
      <c r="BH500" s="62"/>
      <c r="BI500" s="62"/>
      <c r="BJ500" s="62"/>
    </row>
    <row r="501" spans="2:62" ht="23.75" customHeight="1" thickBot="1">
      <c r="B501" s="73">
        <v>494</v>
      </c>
      <c r="C501" s="43">
        <f ca="1"/>
        <v>0</v>
      </c>
      <c r="D501" s="133">
        <f ca="1"/>
        <v>0</v>
      </c>
      <c r="E501" s="45">
        <f ca="1"/>
        <v>0</v>
      </c>
      <c r="F501" s="45">
        <f ca="1"/>
        <v>0</v>
      </c>
      <c r="G501" s="43"/>
      <c r="H501" s="59"/>
      <c r="I501" s="59"/>
      <c r="J501" s="59"/>
      <c r="K501" s="168"/>
      <c r="L501" s="179"/>
      <c r="M501" s="171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ht="23.75" customHeight="1">
      <c r="B502" s="73">
        <v>495</v>
      </c>
      <c r="C502" s="53">
        <f ca="1"/>
        <v>0</v>
      </c>
      <c r="D502" s="132">
        <f ca="1"/>
        <v>0</v>
      </c>
      <c r="E502" s="54">
        <f ca="1"/>
        <v>0</v>
      </c>
      <c r="F502" s="54">
        <f ca="1"/>
        <v>0</v>
      </c>
      <c r="G502" s="44"/>
      <c r="H502" s="62"/>
      <c r="I502" s="62"/>
      <c r="J502" s="62"/>
      <c r="K502" s="167"/>
      <c r="L502" s="178"/>
      <c r="M502" s="17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62"/>
      <c r="AJ502" s="62"/>
      <c r="AK502" s="62"/>
      <c r="AL502" s="62"/>
      <c r="AM502" s="62"/>
      <c r="AN502" s="62"/>
      <c r="AO502" s="62"/>
      <c r="AP502" s="62"/>
      <c r="AQ502" s="62"/>
      <c r="AR502" s="62"/>
      <c r="AS502" s="62"/>
      <c r="AT502" s="62"/>
      <c r="AU502" s="62"/>
      <c r="AV502" s="62"/>
      <c r="AW502" s="62"/>
      <c r="AX502" s="62"/>
      <c r="AY502" s="62"/>
      <c r="AZ502" s="62"/>
      <c r="BA502" s="62"/>
      <c r="BB502" s="62"/>
      <c r="BC502" s="62"/>
      <c r="BD502" s="62"/>
      <c r="BE502" s="62"/>
      <c r="BF502" s="62"/>
      <c r="BG502" s="62"/>
      <c r="BH502" s="62"/>
      <c r="BI502" s="62"/>
      <c r="BJ502" s="62"/>
    </row>
    <row r="503" spans="2:62" ht="23.75" customHeight="1" thickBot="1">
      <c r="B503" s="73">
        <v>496</v>
      </c>
      <c r="C503" s="43">
        <f ca="1"/>
        <v>0</v>
      </c>
      <c r="D503" s="133">
        <f ca="1"/>
        <v>0</v>
      </c>
      <c r="E503" s="45">
        <f ca="1"/>
        <v>0</v>
      </c>
      <c r="F503" s="45">
        <f ca="1"/>
        <v>0</v>
      </c>
      <c r="G503" s="43"/>
      <c r="H503" s="59"/>
      <c r="I503" s="59"/>
      <c r="J503" s="59"/>
      <c r="K503" s="168"/>
      <c r="L503" s="179"/>
      <c r="M503" s="171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ht="23.75" customHeight="1">
      <c r="B504" s="73">
        <v>497</v>
      </c>
      <c r="C504" s="53">
        <f ca="1"/>
        <v>0</v>
      </c>
      <c r="D504" s="132">
        <f ca="1"/>
        <v>0</v>
      </c>
      <c r="E504" s="54">
        <f ca="1"/>
        <v>0</v>
      </c>
      <c r="F504" s="54">
        <f ca="1"/>
        <v>0</v>
      </c>
      <c r="G504" s="44"/>
      <c r="H504" s="62"/>
      <c r="I504" s="62"/>
      <c r="J504" s="62"/>
      <c r="K504" s="167"/>
      <c r="L504" s="178"/>
      <c r="M504" s="17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  <c r="AW504" s="62"/>
      <c r="AX504" s="62"/>
      <c r="AY504" s="62"/>
      <c r="AZ504" s="62"/>
      <c r="BA504" s="62"/>
      <c r="BB504" s="62"/>
      <c r="BC504" s="62"/>
      <c r="BD504" s="62"/>
      <c r="BE504" s="62"/>
      <c r="BF504" s="62"/>
      <c r="BG504" s="62"/>
      <c r="BH504" s="62"/>
      <c r="BI504" s="62"/>
      <c r="BJ504" s="62"/>
    </row>
    <row r="505" spans="2:62" ht="23.75" customHeight="1" thickBot="1">
      <c r="B505" s="73">
        <v>498</v>
      </c>
      <c r="C505" s="43">
        <f ca="1"/>
        <v>0</v>
      </c>
      <c r="D505" s="133">
        <f ca="1"/>
        <v>0</v>
      </c>
      <c r="E505" s="45">
        <f ca="1"/>
        <v>0</v>
      </c>
      <c r="F505" s="45">
        <f ca="1"/>
        <v>0</v>
      </c>
      <c r="G505" s="43"/>
      <c r="H505" s="59"/>
      <c r="I505" s="59"/>
      <c r="J505" s="59"/>
      <c r="K505" s="168"/>
      <c r="L505" s="179"/>
      <c r="M505" s="171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ht="23.75" customHeight="1">
      <c r="B506" s="73">
        <v>499</v>
      </c>
      <c r="C506" s="53">
        <f ca="1"/>
        <v>0</v>
      </c>
      <c r="D506" s="132">
        <f ca="1"/>
        <v>0</v>
      </c>
      <c r="E506" s="54">
        <f ca="1"/>
        <v>0</v>
      </c>
      <c r="F506" s="54">
        <f ca="1"/>
        <v>0</v>
      </c>
      <c r="G506" s="44"/>
      <c r="H506" s="62"/>
      <c r="I506" s="62"/>
      <c r="J506" s="62"/>
      <c r="K506" s="167"/>
      <c r="L506" s="178"/>
      <c r="M506" s="17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62"/>
      <c r="AJ506" s="62"/>
      <c r="AK506" s="62"/>
      <c r="AL506" s="62"/>
      <c r="AM506" s="62"/>
      <c r="AN506" s="62"/>
      <c r="AO506" s="62"/>
      <c r="AP506" s="62"/>
      <c r="AQ506" s="62"/>
      <c r="AR506" s="62"/>
      <c r="AS506" s="62"/>
      <c r="AT506" s="62"/>
      <c r="AU506" s="62"/>
      <c r="AV506" s="62"/>
      <c r="AW506" s="62"/>
      <c r="AX506" s="62"/>
      <c r="AY506" s="62"/>
      <c r="AZ506" s="62"/>
      <c r="BA506" s="62"/>
      <c r="BB506" s="62"/>
      <c r="BC506" s="62"/>
      <c r="BD506" s="62"/>
      <c r="BE506" s="62"/>
      <c r="BF506" s="62"/>
      <c r="BG506" s="62"/>
      <c r="BH506" s="62"/>
      <c r="BI506" s="62"/>
      <c r="BJ506" s="62"/>
    </row>
    <row r="507" spans="2:62" ht="23.75" customHeight="1" thickBot="1">
      <c r="B507" s="74">
        <v>500</v>
      </c>
      <c r="C507" s="43">
        <f ca="1"/>
        <v>0</v>
      </c>
      <c r="D507" s="133">
        <f ca="1"/>
        <v>0</v>
      </c>
      <c r="E507" s="45">
        <f ca="1"/>
        <v>0</v>
      </c>
      <c r="F507" s="45">
        <f ca="1"/>
        <v>0</v>
      </c>
      <c r="G507" s="55"/>
      <c r="H507" s="59"/>
      <c r="I507" s="59"/>
      <c r="J507" s="59"/>
      <c r="K507" s="168"/>
      <c r="L507" s="180"/>
      <c r="M507" s="173"/>
      <c r="N507" s="65" t="s">
        <v>182</v>
      </c>
      <c r="O507" s="65" t="s">
        <v>182</v>
      </c>
      <c r="P507" s="65" t="s">
        <v>182</v>
      </c>
      <c r="Q507" s="65" t="s">
        <v>182</v>
      </c>
      <c r="R507" s="65" t="s">
        <v>182</v>
      </c>
      <c r="S507" s="65" t="s">
        <v>182</v>
      </c>
      <c r="T507" s="65" t="s">
        <v>182</v>
      </c>
      <c r="U507" s="65" t="s">
        <v>182</v>
      </c>
      <c r="V507" s="65" t="s">
        <v>182</v>
      </c>
      <c r="W507" s="65" t="s">
        <v>182</v>
      </c>
      <c r="X507" s="65" t="s">
        <v>182</v>
      </c>
      <c r="Y507" s="65" t="s">
        <v>182</v>
      </c>
      <c r="Z507" s="65" t="s">
        <v>182</v>
      </c>
      <c r="AA507" s="65" t="s">
        <v>182</v>
      </c>
      <c r="AB507" s="65" t="s">
        <v>182</v>
      </c>
      <c r="AC507" s="65" t="s">
        <v>182</v>
      </c>
      <c r="AD507" s="65" t="s">
        <v>182</v>
      </c>
      <c r="AE507" s="65" t="s">
        <v>182</v>
      </c>
      <c r="AF507" s="65" t="s">
        <v>182</v>
      </c>
      <c r="AG507" s="65"/>
      <c r="AH507" s="65" t="s">
        <v>182</v>
      </c>
      <c r="AI507" s="65" t="s">
        <v>182</v>
      </c>
      <c r="AJ507" s="65" t="s">
        <v>182</v>
      </c>
      <c r="AK507" s="65" t="s">
        <v>182</v>
      </c>
      <c r="AL507" s="65" t="s">
        <v>182</v>
      </c>
      <c r="AM507" s="65" t="s">
        <v>182</v>
      </c>
      <c r="AN507" s="65" t="s">
        <v>182</v>
      </c>
      <c r="AO507" s="65" t="s">
        <v>182</v>
      </c>
      <c r="AP507" s="65" t="s">
        <v>182</v>
      </c>
      <c r="AQ507" s="65" t="s">
        <v>182</v>
      </c>
      <c r="AR507" s="65" t="s">
        <v>182</v>
      </c>
      <c r="AS507" s="65" t="s">
        <v>182</v>
      </c>
      <c r="AT507" s="65" t="s">
        <v>182</v>
      </c>
      <c r="AU507" s="65" t="s">
        <v>182</v>
      </c>
      <c r="AV507" s="65" t="s">
        <v>182</v>
      </c>
      <c r="AW507" s="65" t="s">
        <v>182</v>
      </c>
      <c r="AX507" s="65" t="s">
        <v>182</v>
      </c>
      <c r="AY507" s="65" t="s">
        <v>182</v>
      </c>
      <c r="AZ507" s="65" t="s">
        <v>182</v>
      </c>
      <c r="BA507" s="65" t="s">
        <v>182</v>
      </c>
      <c r="BB507" s="65" t="s">
        <v>182</v>
      </c>
      <c r="BC507" s="65" t="s">
        <v>182</v>
      </c>
      <c r="BD507" s="65" t="s">
        <v>182</v>
      </c>
      <c r="BE507" s="65" t="s">
        <v>182</v>
      </c>
      <c r="BF507" s="65" t="s">
        <v>182</v>
      </c>
      <c r="BG507" s="65" t="s">
        <v>182</v>
      </c>
      <c r="BH507" s="65" t="s">
        <v>182</v>
      </c>
      <c r="BI507" s="65" t="s">
        <v>182</v>
      </c>
      <c r="BJ507" s="65" t="s">
        <v>182</v>
      </c>
    </row>
  </sheetData>
  <sheetProtection sheet="1" objects="1" scenarios="1"/>
  <mergeCells count="2">
    <mergeCell ref="C3:F3"/>
    <mergeCell ref="B2:D2"/>
  </mergeCells>
  <conditionalFormatting sqref="C8:C507">
    <cfRule type="duplicateValues" dxfId="41" priority="21"/>
  </conditionalFormatting>
  <conditionalFormatting sqref="M8:BJ507">
    <cfRule type="expression" dxfId="40" priority="9">
      <formula>AND(INDEX(detailsof_curblist,MATCH(INDEX($1:$1048576,4,COLUMN()),listof_curblist_codes,0),12)&gt;INDEX($1:$1048576,ROW(),COLUMN()),INDEX($1:$1048576,ROW(),3) &lt;&gt; 0)</formula>
    </cfRule>
    <cfRule type="expression" dxfId="39" priority="10">
      <formula>AND(INDEX(detailsof_curblist,MATCH(INDEX($1:$1048576,4,COLUMN()),listof_curblist_codes,0),13)&lt;INDEX($1:$1048576,ROW(),COLUMN()),INDEX(detailsof_curblist,MATCH(INDEX($1:$1048576,4,COLUMN()),listof_curblist_codes,0),13)&lt;&gt;0)</formula>
    </cfRule>
  </conditionalFormatting>
  <conditionalFormatting sqref="G3">
    <cfRule type="dataBar" priority="7">
      <dataBar>
        <cfvo type="min"/>
        <cfvo type="num" val="100"/>
        <color rgb="FF00B050"/>
      </dataBar>
      <extLst>
        <ext xmlns:x14="http://schemas.microsoft.com/office/spreadsheetml/2009/9/main" uri="{B025F937-C7B1-47D3-B67F-A62EFF666E3E}">
          <x14:id>{F721FFC6-1BD4-436C-9D62-6122ED8DD4C5}</x14:id>
        </ext>
      </extLst>
    </cfRule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{50D3E131-051E-4EFF-99AC-9302C4A15825}</x14:id>
        </ext>
      </extLst>
    </cfRule>
  </conditionalFormatting>
  <conditionalFormatting sqref="G8:G507">
    <cfRule type="colorScale" priority="3">
      <colorScale>
        <cfvo type="min"/>
        <cfvo type="max"/>
        <color theme="5" tint="0.59999389629810485"/>
        <color theme="5" tint="0.39997558519241921"/>
      </colorScale>
    </cfRule>
    <cfRule type="cellIs" dxfId="38" priority="5" operator="equal">
      <formula>"NO ISSUES"</formula>
    </cfRule>
  </conditionalFormatting>
  <conditionalFormatting sqref="C8:F507">
    <cfRule type="cellIs" dxfId="37" priority="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3">
              <controlPr defaultSize="0" autoFill="0" autoLine="0" autoPict="0">
                <anchor moveWithCells="1">
                  <from>
                    <xdr:col>7</xdr:col>
                    <xdr:colOff>57150</xdr:colOff>
                    <xdr:row>2</xdr:row>
                    <xdr:rowOff>76200</xdr:rowOff>
                  </from>
                  <to>
                    <xdr:col>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13">
              <controlPr defaultSize="0" autoFill="0" autoLine="0" autoPict="0">
                <anchor moveWithCells="1">
                  <from>
                    <xdr:col>8</xdr:col>
                    <xdr:colOff>57150</xdr:colOff>
                    <xdr:row>2</xdr:row>
                    <xdr:rowOff>76200</xdr:rowOff>
                  </from>
                  <to>
                    <xdr:col>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74">
              <controlPr defaultSize="0" autoFill="0" autoLine="0" autoPict="0">
                <anchor moveWithCells="1">
                  <from>
                    <xdr:col>9</xdr:col>
                    <xdr:colOff>57150</xdr:colOff>
                    <xdr:row>2</xdr:row>
                    <xdr:rowOff>76200</xdr:rowOff>
                  </from>
                  <to>
                    <xdr:col>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75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76200</xdr:rowOff>
                  </from>
                  <to>
                    <xdr:col>10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76200</xdr:rowOff>
                  </from>
                  <to>
                    <xdr:col>12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88">
              <controlPr defaultSize="0" autoFill="0" autoLine="0" autoPict="0">
                <anchor moveWithCells="1">
                  <from>
                    <xdr:col>13</xdr:col>
                    <xdr:colOff>57150</xdr:colOff>
                    <xdr:row>2</xdr:row>
                    <xdr:rowOff>76200</xdr:rowOff>
                  </from>
                  <to>
                    <xdr:col>13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91">
              <controlPr defaultSize="0" autoFill="0" autoLine="0" autoPict="0">
                <anchor moveWithCells="1">
                  <from>
                    <xdr:col>14</xdr:col>
                    <xdr:colOff>57150</xdr:colOff>
                    <xdr:row>2</xdr:row>
                    <xdr:rowOff>76200</xdr:rowOff>
                  </from>
                  <to>
                    <xdr:col>14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92">
              <controlPr defaultSize="0" autoFill="0" autoLine="0" autoPict="0">
                <anchor moveWithCells="1">
                  <from>
                    <xdr:col>15</xdr:col>
                    <xdr:colOff>57150</xdr:colOff>
                    <xdr:row>2</xdr:row>
                    <xdr:rowOff>76200</xdr:rowOff>
                  </from>
                  <to>
                    <xdr:col>15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3">
              <controlPr defaultSize="0" autoFill="0" autoLine="0" autoPict="0">
                <anchor moveWithCells="1">
                  <from>
                    <xdr:col>16</xdr:col>
                    <xdr:colOff>57150</xdr:colOff>
                    <xdr:row>2</xdr:row>
                    <xdr:rowOff>76200</xdr:rowOff>
                  </from>
                  <to>
                    <xdr:col>16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94">
              <controlPr defaultSize="0" autoFill="0" autoLine="0" autoPict="0">
                <anchor moveWithCells="1">
                  <from>
                    <xdr:col>17</xdr:col>
                    <xdr:colOff>57150</xdr:colOff>
                    <xdr:row>2</xdr:row>
                    <xdr:rowOff>76200</xdr:rowOff>
                  </from>
                  <to>
                    <xdr:col>17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95">
              <controlPr defaultSize="0" autoFill="0" autoLine="0" autoPict="0">
                <anchor moveWithCells="1">
                  <from>
                    <xdr:col>18</xdr:col>
                    <xdr:colOff>57150</xdr:colOff>
                    <xdr:row>2</xdr:row>
                    <xdr:rowOff>76200</xdr:rowOff>
                  </from>
                  <to>
                    <xdr:col>18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96">
              <controlPr defaultSize="0" autoFill="0" autoLine="0" autoPict="0">
                <anchor moveWithCells="1">
                  <from>
                    <xdr:col>19</xdr:col>
                    <xdr:colOff>57150</xdr:colOff>
                    <xdr:row>2</xdr:row>
                    <xdr:rowOff>76200</xdr:rowOff>
                  </from>
                  <to>
                    <xdr:col>19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97">
              <controlPr defaultSize="0" autoFill="0" autoLine="0" autoPict="0">
                <anchor moveWithCells="1">
                  <from>
                    <xdr:col>20</xdr:col>
                    <xdr:colOff>57150</xdr:colOff>
                    <xdr:row>2</xdr:row>
                    <xdr:rowOff>76200</xdr:rowOff>
                  </from>
                  <to>
                    <xdr:col>20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98">
              <controlPr defaultSize="0" autoFill="0" autoLine="0" autoPict="0">
                <anchor moveWithCells="1">
                  <from>
                    <xdr:col>21</xdr:col>
                    <xdr:colOff>57150</xdr:colOff>
                    <xdr:row>2</xdr:row>
                    <xdr:rowOff>76200</xdr:rowOff>
                  </from>
                  <to>
                    <xdr:col>21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99">
              <controlPr defaultSize="0" autoFill="0" autoLine="0" autoPict="0">
                <anchor moveWithCells="1">
                  <from>
                    <xdr:col>22</xdr:col>
                    <xdr:colOff>57150</xdr:colOff>
                    <xdr:row>2</xdr:row>
                    <xdr:rowOff>76200</xdr:rowOff>
                  </from>
                  <to>
                    <xdr:col>22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00">
              <controlPr defaultSize="0" autoFill="0" autoLine="0" autoPict="0">
                <anchor moveWithCells="1">
                  <from>
                    <xdr:col>23</xdr:col>
                    <xdr:colOff>57150</xdr:colOff>
                    <xdr:row>2</xdr:row>
                    <xdr:rowOff>76200</xdr:rowOff>
                  </from>
                  <to>
                    <xdr:col>23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01">
              <controlPr defaultSize="0" autoFill="0" autoLine="0" autoPict="0">
                <anchor moveWithCells="1">
                  <from>
                    <xdr:col>24</xdr:col>
                    <xdr:colOff>57150</xdr:colOff>
                    <xdr:row>2</xdr:row>
                    <xdr:rowOff>76200</xdr:rowOff>
                  </from>
                  <to>
                    <xdr:col>24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02">
              <controlPr defaultSize="0" autoFill="0" autoLine="0" autoPict="0">
                <anchor moveWithCells="1">
                  <from>
                    <xdr:col>25</xdr:col>
                    <xdr:colOff>57150</xdr:colOff>
                    <xdr:row>2</xdr:row>
                    <xdr:rowOff>76200</xdr:rowOff>
                  </from>
                  <to>
                    <xdr:col>25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03">
              <controlPr defaultSize="0" autoFill="0" autoLine="0" autoPict="0">
                <anchor moveWithCells="1">
                  <from>
                    <xdr:col>26</xdr:col>
                    <xdr:colOff>57150</xdr:colOff>
                    <xdr:row>2</xdr:row>
                    <xdr:rowOff>76200</xdr:rowOff>
                  </from>
                  <to>
                    <xdr:col>26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104">
              <controlPr defaultSize="0" autoFill="0" autoLine="0" autoPict="0">
                <anchor moveWithCells="1">
                  <from>
                    <xdr:col>27</xdr:col>
                    <xdr:colOff>57150</xdr:colOff>
                    <xdr:row>2</xdr:row>
                    <xdr:rowOff>76200</xdr:rowOff>
                  </from>
                  <to>
                    <xdr:col>27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105">
              <controlPr defaultSize="0" autoFill="0" autoLine="0" autoPict="0">
                <anchor moveWithCells="1">
                  <from>
                    <xdr:col>28</xdr:col>
                    <xdr:colOff>57150</xdr:colOff>
                    <xdr:row>2</xdr:row>
                    <xdr:rowOff>76200</xdr:rowOff>
                  </from>
                  <to>
                    <xdr:col>28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106">
              <controlPr defaultSize="0" autoFill="0" autoLine="0" autoPict="0">
                <anchor moveWithCells="1">
                  <from>
                    <xdr:col>29</xdr:col>
                    <xdr:colOff>57150</xdr:colOff>
                    <xdr:row>2</xdr:row>
                    <xdr:rowOff>76200</xdr:rowOff>
                  </from>
                  <to>
                    <xdr:col>29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107">
              <controlPr defaultSize="0" autoFill="0" autoLine="0" autoPict="0">
                <anchor moveWithCells="1">
                  <from>
                    <xdr:col>30</xdr:col>
                    <xdr:colOff>57150</xdr:colOff>
                    <xdr:row>2</xdr:row>
                    <xdr:rowOff>76200</xdr:rowOff>
                  </from>
                  <to>
                    <xdr:col>30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108">
              <controlPr defaultSize="0" autoFill="0" autoLine="0" autoPict="0">
                <anchor moveWithCells="1">
                  <from>
                    <xdr:col>31</xdr:col>
                    <xdr:colOff>57150</xdr:colOff>
                    <xdr:row>2</xdr:row>
                    <xdr:rowOff>76200</xdr:rowOff>
                  </from>
                  <to>
                    <xdr:col>31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109">
              <controlPr defaultSize="0" autoFill="0" autoLine="0" autoPict="0">
                <anchor moveWithCells="1">
                  <from>
                    <xdr:col>32</xdr:col>
                    <xdr:colOff>57150</xdr:colOff>
                    <xdr:row>2</xdr:row>
                    <xdr:rowOff>76200</xdr:rowOff>
                  </from>
                  <to>
                    <xdr:col>32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110">
              <controlPr defaultSize="0" autoFill="0" autoLine="0" autoPict="0">
                <anchor moveWithCells="1">
                  <from>
                    <xdr:col>33</xdr:col>
                    <xdr:colOff>57150</xdr:colOff>
                    <xdr:row>2</xdr:row>
                    <xdr:rowOff>76200</xdr:rowOff>
                  </from>
                  <to>
                    <xdr:col>33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111">
              <controlPr defaultSize="0" autoFill="0" autoLine="0" autoPict="0">
                <anchor moveWithCells="1">
                  <from>
                    <xdr:col>34</xdr:col>
                    <xdr:colOff>57150</xdr:colOff>
                    <xdr:row>2</xdr:row>
                    <xdr:rowOff>76200</xdr:rowOff>
                  </from>
                  <to>
                    <xdr:col>34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112">
              <controlPr defaultSize="0" autoFill="0" autoLine="0" autoPict="0">
                <anchor moveWithCells="1">
                  <from>
                    <xdr:col>35</xdr:col>
                    <xdr:colOff>57150</xdr:colOff>
                    <xdr:row>2</xdr:row>
                    <xdr:rowOff>76200</xdr:rowOff>
                  </from>
                  <to>
                    <xdr:col>35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113">
              <controlPr defaultSize="0" autoFill="0" autoLine="0" autoPict="0">
                <anchor moveWithCells="1">
                  <from>
                    <xdr:col>36</xdr:col>
                    <xdr:colOff>57150</xdr:colOff>
                    <xdr:row>2</xdr:row>
                    <xdr:rowOff>76200</xdr:rowOff>
                  </from>
                  <to>
                    <xdr:col>36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114">
              <controlPr defaultSize="0" autoFill="0" autoLine="0" autoPict="0">
                <anchor moveWithCells="1">
                  <from>
                    <xdr:col>37</xdr:col>
                    <xdr:colOff>57150</xdr:colOff>
                    <xdr:row>2</xdr:row>
                    <xdr:rowOff>76200</xdr:rowOff>
                  </from>
                  <to>
                    <xdr:col>37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115">
              <controlPr defaultSize="0" autoFill="0" autoLine="0" autoPict="0">
                <anchor moveWithCells="1">
                  <from>
                    <xdr:col>38</xdr:col>
                    <xdr:colOff>57150</xdr:colOff>
                    <xdr:row>2</xdr:row>
                    <xdr:rowOff>76200</xdr:rowOff>
                  </from>
                  <to>
                    <xdr:col>38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117">
              <controlPr defaultSize="0" autoFill="0" autoLine="0" autoPict="0">
                <anchor moveWithCells="1">
                  <from>
                    <xdr:col>39</xdr:col>
                    <xdr:colOff>57150</xdr:colOff>
                    <xdr:row>2</xdr:row>
                    <xdr:rowOff>76200</xdr:rowOff>
                  </from>
                  <to>
                    <xdr:col>39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118">
              <controlPr defaultSize="0" autoFill="0" autoLine="0" autoPict="0">
                <anchor moveWithCells="1">
                  <from>
                    <xdr:col>40</xdr:col>
                    <xdr:colOff>57150</xdr:colOff>
                    <xdr:row>2</xdr:row>
                    <xdr:rowOff>76200</xdr:rowOff>
                  </from>
                  <to>
                    <xdr:col>40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119">
              <controlPr defaultSize="0" autoFill="0" autoLine="0" autoPict="0">
                <anchor moveWithCells="1">
                  <from>
                    <xdr:col>41</xdr:col>
                    <xdr:colOff>57150</xdr:colOff>
                    <xdr:row>2</xdr:row>
                    <xdr:rowOff>76200</xdr:rowOff>
                  </from>
                  <to>
                    <xdr:col>41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120">
              <controlPr defaultSize="0" autoFill="0" autoLine="0" autoPict="0">
                <anchor moveWithCells="1">
                  <from>
                    <xdr:col>42</xdr:col>
                    <xdr:colOff>57150</xdr:colOff>
                    <xdr:row>2</xdr:row>
                    <xdr:rowOff>76200</xdr:rowOff>
                  </from>
                  <to>
                    <xdr:col>42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121">
              <controlPr defaultSize="0" autoFill="0" autoLine="0" autoPict="0">
                <anchor moveWithCells="1">
                  <from>
                    <xdr:col>43</xdr:col>
                    <xdr:colOff>57150</xdr:colOff>
                    <xdr:row>2</xdr:row>
                    <xdr:rowOff>76200</xdr:rowOff>
                  </from>
                  <to>
                    <xdr:col>43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122">
              <controlPr defaultSize="0" autoFill="0" autoLine="0" autoPict="0">
                <anchor moveWithCells="1">
                  <from>
                    <xdr:col>44</xdr:col>
                    <xdr:colOff>57150</xdr:colOff>
                    <xdr:row>2</xdr:row>
                    <xdr:rowOff>76200</xdr:rowOff>
                  </from>
                  <to>
                    <xdr:col>44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123">
              <controlPr defaultSize="0" autoFill="0" autoLine="0" autoPict="0">
                <anchor moveWithCells="1">
                  <from>
                    <xdr:col>45</xdr:col>
                    <xdr:colOff>57150</xdr:colOff>
                    <xdr:row>2</xdr:row>
                    <xdr:rowOff>76200</xdr:rowOff>
                  </from>
                  <to>
                    <xdr:col>45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124">
              <controlPr defaultSize="0" autoFill="0" autoLine="0" autoPict="0">
                <anchor moveWithCells="1">
                  <from>
                    <xdr:col>46</xdr:col>
                    <xdr:colOff>57150</xdr:colOff>
                    <xdr:row>2</xdr:row>
                    <xdr:rowOff>76200</xdr:rowOff>
                  </from>
                  <to>
                    <xdr:col>46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43" name="Check Box 125">
              <controlPr defaultSize="0" autoFill="0" autoLine="0" autoPict="0">
                <anchor moveWithCells="1">
                  <from>
                    <xdr:col>47</xdr:col>
                    <xdr:colOff>57150</xdr:colOff>
                    <xdr:row>2</xdr:row>
                    <xdr:rowOff>76200</xdr:rowOff>
                  </from>
                  <to>
                    <xdr:col>47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4" name="Check Box 126">
              <controlPr defaultSize="0" autoFill="0" autoLine="0" autoPict="0">
                <anchor moveWithCells="1">
                  <from>
                    <xdr:col>48</xdr:col>
                    <xdr:colOff>57150</xdr:colOff>
                    <xdr:row>2</xdr:row>
                    <xdr:rowOff>76200</xdr:rowOff>
                  </from>
                  <to>
                    <xdr:col>48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5" name="Check Box 127">
              <controlPr defaultSize="0" autoFill="0" autoLine="0" autoPict="0">
                <anchor moveWithCells="1">
                  <from>
                    <xdr:col>49</xdr:col>
                    <xdr:colOff>57150</xdr:colOff>
                    <xdr:row>2</xdr:row>
                    <xdr:rowOff>76200</xdr:rowOff>
                  </from>
                  <to>
                    <xdr:col>49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6" name="Check Box 128">
              <controlPr defaultSize="0" autoFill="0" autoLine="0" autoPict="0">
                <anchor moveWithCells="1">
                  <from>
                    <xdr:col>50</xdr:col>
                    <xdr:colOff>57150</xdr:colOff>
                    <xdr:row>2</xdr:row>
                    <xdr:rowOff>76200</xdr:rowOff>
                  </from>
                  <to>
                    <xdr:col>50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7" name="Check Box 129">
              <controlPr defaultSize="0" autoFill="0" autoLine="0" autoPict="0">
                <anchor moveWithCells="1">
                  <from>
                    <xdr:col>51</xdr:col>
                    <xdr:colOff>57150</xdr:colOff>
                    <xdr:row>2</xdr:row>
                    <xdr:rowOff>76200</xdr:rowOff>
                  </from>
                  <to>
                    <xdr:col>51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8" name="Check Box 130">
              <controlPr defaultSize="0" autoFill="0" autoLine="0" autoPict="0">
                <anchor moveWithCells="1">
                  <from>
                    <xdr:col>52</xdr:col>
                    <xdr:colOff>57150</xdr:colOff>
                    <xdr:row>2</xdr:row>
                    <xdr:rowOff>76200</xdr:rowOff>
                  </from>
                  <to>
                    <xdr:col>52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9" name="Check Box 131">
              <controlPr defaultSize="0" autoFill="0" autoLine="0" autoPict="0">
                <anchor moveWithCells="1">
                  <from>
                    <xdr:col>53</xdr:col>
                    <xdr:colOff>57150</xdr:colOff>
                    <xdr:row>2</xdr:row>
                    <xdr:rowOff>76200</xdr:rowOff>
                  </from>
                  <to>
                    <xdr:col>53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50" name="Check Box 132">
              <controlPr defaultSize="0" autoFill="0" autoLine="0" autoPict="0">
                <anchor moveWithCells="1">
                  <from>
                    <xdr:col>54</xdr:col>
                    <xdr:colOff>57150</xdr:colOff>
                    <xdr:row>2</xdr:row>
                    <xdr:rowOff>76200</xdr:rowOff>
                  </from>
                  <to>
                    <xdr:col>54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51" name="Check Box 133">
              <controlPr defaultSize="0" autoFill="0" autoLine="0" autoPict="0">
                <anchor moveWithCells="1">
                  <from>
                    <xdr:col>55</xdr:col>
                    <xdr:colOff>57150</xdr:colOff>
                    <xdr:row>2</xdr:row>
                    <xdr:rowOff>76200</xdr:rowOff>
                  </from>
                  <to>
                    <xdr:col>55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52" name="Check Box 134">
              <controlPr defaultSize="0" autoFill="0" autoLine="0" autoPict="0">
                <anchor moveWithCells="1">
                  <from>
                    <xdr:col>56</xdr:col>
                    <xdr:colOff>57150</xdr:colOff>
                    <xdr:row>2</xdr:row>
                    <xdr:rowOff>76200</xdr:rowOff>
                  </from>
                  <to>
                    <xdr:col>56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53" name="Check Box 135">
              <controlPr defaultSize="0" autoFill="0" autoLine="0" autoPict="0">
                <anchor moveWithCells="1">
                  <from>
                    <xdr:col>57</xdr:col>
                    <xdr:colOff>57150</xdr:colOff>
                    <xdr:row>2</xdr:row>
                    <xdr:rowOff>76200</xdr:rowOff>
                  </from>
                  <to>
                    <xdr:col>57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54" name="Check Box 136">
              <controlPr defaultSize="0" autoFill="0" autoLine="0" autoPict="0">
                <anchor moveWithCells="1">
                  <from>
                    <xdr:col>58</xdr:col>
                    <xdr:colOff>57150</xdr:colOff>
                    <xdr:row>2</xdr:row>
                    <xdr:rowOff>76200</xdr:rowOff>
                  </from>
                  <to>
                    <xdr:col>58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55" name="Check Box 137">
              <controlPr defaultSize="0" autoFill="0" autoLine="0" autoPict="0">
                <anchor moveWithCells="1">
                  <from>
                    <xdr:col>59</xdr:col>
                    <xdr:colOff>57150</xdr:colOff>
                    <xdr:row>2</xdr:row>
                    <xdr:rowOff>76200</xdr:rowOff>
                  </from>
                  <to>
                    <xdr:col>59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56" name="Check Box 138">
              <controlPr defaultSize="0" autoFill="0" autoLine="0" autoPict="0">
                <anchor moveWithCells="1">
                  <from>
                    <xdr:col>60</xdr:col>
                    <xdr:colOff>57150</xdr:colOff>
                    <xdr:row>2</xdr:row>
                    <xdr:rowOff>76200</xdr:rowOff>
                  </from>
                  <to>
                    <xdr:col>60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57" name="Check Box 139">
              <controlPr defaultSize="0" autoFill="0" autoLine="0" autoPict="0">
                <anchor moveWithCells="1">
                  <from>
                    <xdr:col>61</xdr:col>
                    <xdr:colOff>57150</xdr:colOff>
                    <xdr:row>2</xdr:row>
                    <xdr:rowOff>76200</xdr:rowOff>
                  </from>
                  <to>
                    <xdr:col>61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58" name="Check Box 76">
              <controlPr defaultSize="0" autoFill="0" autoLine="0" autoPict="0">
                <anchor mov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21FFC6-1BD4-436C-9D62-6122ED8DD4C5}">
            <x14:dataBar minLength="0" maxLength="100" gradient="0">
              <x14:cfvo type="autoMin"/>
              <x14:cfvo type="num">
                <xm:f>100</xm:f>
              </x14:cfvo>
              <x14:negativeFillColor rgb="FFFF0000"/>
              <x14:axisColor rgb="FF000000"/>
            </x14:dataBar>
          </x14:cfRule>
          <x14:cfRule type="dataBar" id="{50D3E131-051E-4EFF-99AC-9302C4A158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expression" priority="20" id="{9FB984B9-916A-498D-B3D4-AEC273AB15CA}">
            <xm:f>AND(INDEX(listof_minmax_programs,3,MATCH(INDEX($1:$1048576,ROW(),6),'PROGRAM REGI. LIMITS'!$D$5:$M$5,0))&lt;&gt;0,INDEX(listof_minmax_programs,3,MATCH(INDEX($1:$1048576,ROW(),6),'PROGRAM REGI. LIMITS'!$D$5:$M$5,0))&lt;INDEX($1:$1048576,ROW(),COLUMN()))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H6:H507</xm:sqref>
        </x14:conditionalFormatting>
        <x14:conditionalFormatting xmlns:xm="http://schemas.microsoft.com/office/excel/2006/main">
          <x14:cfRule type="expression" priority="19" id="{4F6E9894-8014-47E0-ABC0-00C4B683C375}">
            <xm:f>AND(INDEX(listof_minmax_programs,5,MATCH(INDEX($1:$1048576,ROW(),6),'PROGRAM REGI. LIMITS'!$D$5:$M$5,0))&lt;&gt;0,INDEX(listof_minmax_programs,5,MATCH(INDEX($1:$1048576,ROW(),6),'PROGRAM REGI. LIMITS'!$D$5:$M$5,0))&lt;INDEX($1:$1048576,ROW(),COLUMN()))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I6:I507</xm:sqref>
        </x14:conditionalFormatting>
        <x14:conditionalFormatting xmlns:xm="http://schemas.microsoft.com/office/excel/2006/main">
          <x14:cfRule type="expression" priority="18" id="{F8BE36DD-50DD-42EA-A8D2-AADA425A20CE}">
            <xm:f>AND(INDEX(listof_minmax_programs,7,MATCH(INDEX($1:$1048576,ROW(),6),'PROGRAM REGI. LIMITS'!$D$5:$M$5,0))&lt;&gt;0,INDEX(listof_minmax_programs,7,MATCH(INDEX($1:$1048576,ROW(),6),'PROGRAM REGI. LIMITS'!$D$5:$M$5,0))&lt;INDEX($1:$1048576,ROW(),COLUMN()))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J6:J507</xm:sqref>
        </x14:conditionalFormatting>
        <x14:conditionalFormatting xmlns:xm="http://schemas.microsoft.com/office/excel/2006/main">
          <x14:cfRule type="expression" priority="17" id="{4B61C653-B0AA-42D0-8AF9-A1CFF1F80467}">
            <xm:f>AND(INDEX(listof_minmax_programs,9,MATCH(INDEX($1:$1048576,ROW(),6),'PROGRAM REGI. LIMITS'!$D$5:$M$5,0))&lt;&gt;0,INDEX(listof_minmax_programs,9,MATCH(INDEX($1:$1048576,ROW(),6),'PROGRAM REGI. LIMITS'!$D$5:$M$5,0))&lt;INDEX($1:$1048576,ROW(),COLUMN()))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K6:K507</xm:sqref>
        </x14:conditionalFormatting>
        <x14:conditionalFormatting xmlns:xm="http://schemas.microsoft.com/office/excel/2006/main">
          <x14:cfRule type="expression" priority="16" id="{4658AFDE-4057-4A84-B470-9D15F6635B42}">
            <xm:f>AND(INDEX(listof_minmax_programs,1,MATCH(INDEX($1:$1048576,ROW(),6),'PROGRAM REGI. LIMITS'!$D$5:$M$5,0))&lt;&gt;0,INDEX(listof_minmax_programs,1,MATCH(INDEX($1:$1048576,ROW(),6),'PROGRAM REGI. LIMITS'!$D$5:$M$5,0))&lt;INDEX($1:$1048576,ROW(),COLUMN()))</xm:f>
            <x14:dxf>
              <font>
                <color rgb="FFFF0000"/>
              </font>
              <fill>
                <patternFill>
                  <bgColor theme="5" tint="0.59996337778862885"/>
                </patternFill>
              </fill>
            </x14:dxf>
          </x14:cfRule>
          <xm:sqref>L6:L507</xm:sqref>
        </x14:conditionalFormatting>
        <x14:conditionalFormatting xmlns:xm="http://schemas.microsoft.com/office/excel/2006/main">
          <x14:cfRule type="expression" priority="15" id="{C0B67210-F059-4845-BBD1-CA7B0D73B441}">
            <xm:f>INDEX(listof_minmax_programs,4,MATCH(INDEX($1:$1048576,ROW(),6),'PROGRAM REGI. LIMITS'!$D$5:$M$5,0))&gt;INDEX($1:$1048576,ROW(),COLUMN())</xm:f>
            <x14:dxf>
              <font>
                <color theme="4" tint="-0.24994659260841701"/>
              </font>
              <fill>
                <patternFill>
                  <bgColor theme="4" tint="0.59996337778862885"/>
                </patternFill>
              </fill>
            </x14:dxf>
          </x14:cfRule>
          <xm:sqref>H8:H507</xm:sqref>
        </x14:conditionalFormatting>
        <x14:conditionalFormatting xmlns:xm="http://schemas.microsoft.com/office/excel/2006/main">
          <x14:cfRule type="expression" priority="14" id="{E86E6D1A-DED5-4883-88ED-BBD34A0EC60F}">
            <xm:f>INDEX(listof_minmax_programs,6,MATCH(INDEX($1:$1048576,ROW(),6),'PROGRAM REGI. LIMITS'!$D$5:$M$5,0))&gt;INDEX($1:$1048576,ROW(),COLUMN())</xm:f>
            <x14:dxf>
              <font>
                <color theme="8" tint="-0.499984740745262"/>
              </font>
              <fill>
                <patternFill>
                  <bgColor theme="4" tint="0.59996337778862885"/>
                </patternFill>
              </fill>
            </x14:dxf>
          </x14:cfRule>
          <xm:sqref>I8:I507</xm:sqref>
        </x14:conditionalFormatting>
        <x14:conditionalFormatting xmlns:xm="http://schemas.microsoft.com/office/excel/2006/main">
          <x14:cfRule type="expression" priority="13" id="{E8BABACB-8BEE-4EA9-98E0-A8F457CE081A}">
            <xm:f>INDEX(listof_minmax_programs,8,MATCH(INDEX($1:$1048576,ROW(),6),'PROGRAM REGI. LIMITS'!$D$5:$M$5,0))&gt;INDEX($1:$1048576,ROW(),COLUMN())</xm:f>
            <x14:dxf>
              <font>
                <color theme="8" tint="-0.499984740745262"/>
              </font>
              <fill>
                <patternFill>
                  <bgColor theme="4" tint="0.59996337778862885"/>
                </patternFill>
              </fill>
            </x14:dxf>
          </x14:cfRule>
          <xm:sqref>J8:J507</xm:sqref>
        </x14:conditionalFormatting>
        <x14:conditionalFormatting xmlns:xm="http://schemas.microsoft.com/office/excel/2006/main">
          <x14:cfRule type="expression" priority="12" id="{F42EB418-14AC-4702-AA8C-38FC0903E77F}">
            <xm:f>INDEX(listof_minmax_programs,10,MATCH(INDEX($1:$1048576,ROW(),6),'PROGRAM REGI. LIMITS'!$D$5:$M$5,0))&gt;INDEX($1:$1048576,ROW(),COLUMN())</xm:f>
            <x14:dxf>
              <font>
                <color theme="8" tint="-0.499984740745262"/>
              </font>
              <fill>
                <patternFill>
                  <bgColor theme="4" tint="0.59996337778862885"/>
                </patternFill>
              </fill>
            </x14:dxf>
          </x14:cfRule>
          <xm:sqref>K8:K507</xm:sqref>
        </x14:conditionalFormatting>
        <x14:conditionalFormatting xmlns:xm="http://schemas.microsoft.com/office/excel/2006/main">
          <x14:cfRule type="expression" priority="11" id="{F4DB861A-C40B-47C8-BCD6-E57C32F02DF4}">
            <xm:f>INDEX(listof_minmax_programs,2,MATCH(INDEX($1:$1048576,ROW(),6),'PROGRAM REGI. LIMITS'!$D$5:$M$5,0))&gt;INDEX($1:$1048576,ROW(),COLUMN())</xm:f>
            <x14:dxf>
              <font>
                <color theme="8" tint="-0.499984740745262"/>
              </font>
              <fill>
                <patternFill>
                  <bgColor theme="4" tint="0.59996337778862885"/>
                </patternFill>
              </fill>
            </x14:dxf>
          </x14:cfRule>
          <xm:sqref>L8:L507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5D030-DB2A-4A57-AA16-94DC4F2ADEBF}">
  <sheetPr codeName="Sheet9">
    <tabColor theme="4" tint="-0.499984740745262"/>
  </sheetPr>
  <dimension ref="A1:AA80"/>
  <sheetViews>
    <sheetView topLeftCell="B1" zoomScale="90" zoomScaleNormal="90" workbookViewId="0">
      <selection activeCell="G13" sqref="G13:K13"/>
    </sheetView>
  </sheetViews>
  <sheetFormatPr defaultRowHeight="14.25"/>
  <cols>
    <col min="1" max="1" width="1.86328125" hidden="1" customWidth="1"/>
    <col min="2" max="2" width="7.265625" customWidth="1"/>
    <col min="3" max="3" width="17.53125" customWidth="1"/>
    <col min="4" max="4" width="4.46484375" customWidth="1"/>
    <col min="5" max="5" width="9.6640625" customWidth="1"/>
    <col min="6" max="6" width="1.33203125" customWidth="1"/>
    <col min="7" max="7" width="11.86328125" customWidth="1"/>
    <col min="8" max="8" width="26.19921875" customWidth="1"/>
    <col min="9" max="9" width="4.73046875" customWidth="1"/>
    <col min="10" max="10" width="7.9296875" customWidth="1"/>
    <col min="11" max="11" width="6.73046875" customWidth="1"/>
    <col min="12" max="12" width="7.265625" customWidth="1"/>
    <col min="13" max="13" width="6.06640625" customWidth="1"/>
    <col min="14" max="14" width="4.59765625" customWidth="1"/>
    <col min="15" max="15" width="10.19921875" customWidth="1"/>
    <col min="16" max="16" width="0.9296875" customWidth="1"/>
    <col min="17" max="17" width="38.33203125" customWidth="1"/>
    <col min="18" max="18" width="5.265625" customWidth="1"/>
    <col min="19" max="19" width="10.06640625" customWidth="1"/>
    <col min="20" max="20" width="7.796875" bestFit="1" customWidth="1"/>
    <col min="21" max="21" width="6.06640625" bestFit="1" customWidth="1"/>
    <col min="22" max="22" width="8.06640625" customWidth="1"/>
  </cols>
  <sheetData>
    <row r="1" spans="2:27" ht="38.65" customHeight="1">
      <c r="B1" s="31"/>
      <c r="C1" s="31"/>
      <c r="D1" s="488" t="s">
        <v>221</v>
      </c>
      <c r="E1" s="488"/>
      <c r="F1" s="488"/>
      <c r="G1" s="488"/>
      <c r="H1" s="488"/>
      <c r="I1" s="488"/>
      <c r="J1" s="488"/>
      <c r="K1" s="488"/>
      <c r="L1" s="488"/>
      <c r="M1" s="31"/>
      <c r="N1" s="488" t="s">
        <v>222</v>
      </c>
      <c r="O1" s="488"/>
      <c r="P1" s="488"/>
      <c r="Q1" s="488"/>
      <c r="R1" s="488"/>
      <c r="S1" s="488"/>
      <c r="T1" s="488"/>
      <c r="U1" s="488"/>
      <c r="V1" s="488"/>
      <c r="W1" s="31"/>
      <c r="X1" s="31"/>
      <c r="Y1" s="31"/>
      <c r="Z1" s="31"/>
      <c r="AA1" s="31"/>
    </row>
    <row r="2" spans="2:27" ht="17.850000000000001" customHeight="1" thickBo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</row>
    <row r="3" spans="2:27" ht="23.65" thickBot="1">
      <c r="B3" s="416"/>
      <c r="C3" s="31"/>
      <c r="D3" s="192" t="s">
        <v>38</v>
      </c>
      <c r="E3" s="339" t="s">
        <v>657</v>
      </c>
      <c r="F3" s="492" t="str">
        <f>VLOOKUP(E3,detailsof_candidates,2,FALSE)</f>
        <v>AHAMAD SHABAB P A</v>
      </c>
      <c r="G3" s="493"/>
      <c r="H3" s="493"/>
      <c r="I3" s="493"/>
      <c r="J3" s="493"/>
      <c r="K3" s="493"/>
      <c r="L3" s="494"/>
      <c r="M3" s="31"/>
      <c r="N3" s="192" t="s">
        <v>38</v>
      </c>
      <c r="O3" s="339" t="s">
        <v>938</v>
      </c>
      <c r="P3" s="490" t="str">
        <f>VLOOKUP(O3,detailsof_programs,2,0)</f>
        <v>Tug of war</v>
      </c>
      <c r="Q3" s="491"/>
      <c r="R3" s="491"/>
      <c r="S3" s="491"/>
      <c r="T3" s="194"/>
      <c r="U3" s="196"/>
      <c r="V3" s="197"/>
      <c r="W3" s="31"/>
      <c r="X3" s="31"/>
      <c r="Y3" s="31"/>
      <c r="Z3" s="31"/>
      <c r="AA3" s="31"/>
    </row>
    <row r="4" spans="2:27">
      <c r="B4" s="416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</row>
    <row r="5" spans="2:27">
      <c r="B5" s="31"/>
      <c r="C5" s="31"/>
      <c r="D5" s="189"/>
      <c r="E5" s="189"/>
      <c r="F5" s="189"/>
      <c r="G5" s="189"/>
      <c r="H5" s="189"/>
      <c r="I5" s="189"/>
      <c r="J5" s="189"/>
      <c r="K5" s="189"/>
      <c r="L5" s="189"/>
      <c r="M5" s="31"/>
      <c r="N5" s="189"/>
      <c r="O5" s="189"/>
      <c r="P5" s="189"/>
      <c r="Q5" s="189"/>
      <c r="R5" s="189"/>
      <c r="S5" s="189"/>
      <c r="T5" s="189"/>
      <c r="U5" s="189"/>
      <c r="V5" s="189"/>
      <c r="W5" s="31"/>
      <c r="X5" s="31"/>
      <c r="Y5" s="31"/>
      <c r="Z5" s="31"/>
      <c r="AA5" s="31"/>
    </row>
    <row r="6" spans="2:27" ht="24.75" customHeight="1">
      <c r="B6" s="31"/>
      <c r="C6" s="31"/>
      <c r="D6" s="483" t="s">
        <v>227</v>
      </c>
      <c r="E6" s="483"/>
      <c r="F6" s="190"/>
      <c r="G6" s="489" t="str">
        <f>VLOOKUP(E3,detailsof_candidates,1,FALSE)</f>
        <v>C135</v>
      </c>
      <c r="H6" s="489"/>
      <c r="I6" s="489"/>
      <c r="J6" s="489"/>
      <c r="K6" s="489"/>
      <c r="L6" s="189"/>
      <c r="M6" s="31"/>
      <c r="N6" s="483" t="s">
        <v>237</v>
      </c>
      <c r="O6" s="483"/>
      <c r="P6" s="190"/>
      <c r="Q6" s="489" t="str">
        <f>IF(ISNA(P3),"_",O3)</f>
        <v>gnsp04</v>
      </c>
      <c r="R6" s="489"/>
      <c r="S6" s="489"/>
      <c r="T6" s="489"/>
      <c r="U6" s="489"/>
      <c r="V6" s="189"/>
      <c r="W6" s="31"/>
      <c r="X6" s="31"/>
      <c r="Y6" s="31"/>
      <c r="Z6" s="31"/>
      <c r="AA6" s="31"/>
    </row>
    <row r="7" spans="2:27" ht="20.25" customHeight="1">
      <c r="B7" s="31"/>
      <c r="C7" s="31"/>
      <c r="D7" s="483" t="s">
        <v>226</v>
      </c>
      <c r="E7" s="483"/>
      <c r="F7" s="190"/>
      <c r="G7" s="485" t="str">
        <f>_xlfn.IFNA(F3,"_")</f>
        <v>AHAMAD SHABAB P A</v>
      </c>
      <c r="H7" s="485"/>
      <c r="I7" s="485"/>
      <c r="J7" s="485"/>
      <c r="K7" s="485"/>
      <c r="L7" s="189"/>
      <c r="M7" s="31"/>
      <c r="N7" s="483" t="s">
        <v>226</v>
      </c>
      <c r="O7" s="483"/>
      <c r="P7" s="190"/>
      <c r="Q7" s="485" t="str">
        <f>_xlfn.IFNA(UPPER(P3),"_")</f>
        <v>TUG OF WAR</v>
      </c>
      <c r="R7" s="485"/>
      <c r="S7" s="485"/>
      <c r="T7" s="485"/>
      <c r="U7" s="485"/>
      <c r="V7" s="189"/>
      <c r="W7" s="31"/>
      <c r="X7" s="31"/>
      <c r="Y7" s="31"/>
      <c r="Z7" s="31"/>
      <c r="AA7" s="31"/>
    </row>
    <row r="8" spans="2:27" ht="15.95" customHeight="1">
      <c r="B8" s="31"/>
      <c r="C8" s="31"/>
      <c r="D8" s="483" t="s">
        <v>228</v>
      </c>
      <c r="E8" s="483"/>
      <c r="F8" s="190"/>
      <c r="G8" s="486" t="str">
        <f>IF(ISNA(F3),"_",VLOOKUP(E3,detailsof_candidates,4,0))</f>
        <v>SENIOR</v>
      </c>
      <c r="H8" s="486"/>
      <c r="I8" s="486"/>
      <c r="J8" s="486"/>
      <c r="K8" s="486"/>
      <c r="L8" s="189"/>
      <c r="M8" s="31"/>
      <c r="N8" s="483" t="s">
        <v>228</v>
      </c>
      <c r="O8" s="483"/>
      <c r="P8" s="190"/>
      <c r="Q8" s="486" t="str">
        <f>IF(ISNA($P$3),"_",VLOOKUP($O$3,detailsof_programs,3,0))</f>
        <v>GENERAL</v>
      </c>
      <c r="R8" s="486"/>
      <c r="S8" s="486"/>
      <c r="T8" s="486"/>
      <c r="U8" s="486"/>
      <c r="V8" s="189"/>
      <c r="W8" s="31"/>
      <c r="X8" s="31"/>
      <c r="Y8" s="31"/>
      <c r="Z8" s="31"/>
      <c r="AA8" s="31"/>
    </row>
    <row r="9" spans="2:27" ht="15.95" customHeight="1">
      <c r="B9" s="31"/>
      <c r="C9" s="31"/>
      <c r="D9" s="483" t="s">
        <v>230</v>
      </c>
      <c r="E9" s="483"/>
      <c r="F9" s="190"/>
      <c r="G9" s="484">
        <v>6</v>
      </c>
      <c r="H9" s="484"/>
      <c r="I9" s="484"/>
      <c r="J9" s="484"/>
      <c r="K9" s="484"/>
      <c r="L9" s="189"/>
      <c r="M9" s="31"/>
      <c r="N9" s="483" t="s">
        <v>238</v>
      </c>
      <c r="O9" s="483"/>
      <c r="P9" s="190"/>
      <c r="Q9" s="484" t="str">
        <f>IF(ISNA($P$3),"_",VLOOKUP($O$3,detailsof_programs,4,0))</f>
        <v>Group</v>
      </c>
      <c r="R9" s="484"/>
      <c r="S9" s="484"/>
      <c r="T9" s="484"/>
      <c r="U9" s="484"/>
      <c r="V9" s="189"/>
      <c r="W9" s="31"/>
      <c r="X9" s="31"/>
      <c r="Y9" s="31"/>
      <c r="Z9" s="31"/>
      <c r="AA9" s="31"/>
    </row>
    <row r="10" spans="2:27" ht="15.95" customHeight="1">
      <c r="B10" s="31"/>
      <c r="C10" s="31"/>
      <c r="D10" s="483" t="s">
        <v>231</v>
      </c>
      <c r="E10" s="483"/>
      <c r="F10" s="190"/>
      <c r="G10" s="484" t="str">
        <f>IF(ISNA($F$3),"_",VLOOKUP($E$3,detailsof_candidates,3,0))</f>
        <v>JARF</v>
      </c>
      <c r="H10" s="484"/>
      <c r="I10" s="484"/>
      <c r="J10" s="484"/>
      <c r="K10" s="484"/>
      <c r="L10" s="189"/>
      <c r="M10" s="31"/>
      <c r="N10" s="483" t="s">
        <v>239</v>
      </c>
      <c r="O10" s="483"/>
      <c r="P10" s="190"/>
      <c r="Q10" s="484" t="str">
        <f>IF(ISNA($P$3),"_",VLOOKUP($O$3,detailsof_programs,5,0))</f>
        <v>Non-Stg</v>
      </c>
      <c r="R10" s="484"/>
      <c r="S10" s="484"/>
      <c r="T10" s="484"/>
      <c r="U10" s="484"/>
      <c r="V10" s="189"/>
      <c r="W10" s="31"/>
      <c r="X10" s="31"/>
      <c r="Y10" s="31"/>
      <c r="Z10" s="31"/>
      <c r="AA10" s="31"/>
    </row>
    <row r="11" spans="2:27" ht="15.95" customHeight="1">
      <c r="B11" s="31"/>
      <c r="C11" s="31"/>
      <c r="D11" s="483" t="s">
        <v>235</v>
      </c>
      <c r="E11" s="483"/>
      <c r="F11" s="190"/>
      <c r="G11" s="484">
        <f>IF(ISNA($F$3),"_",VLOOKUP($E$3,detailsof_candidates,6,0))</f>
        <v>0</v>
      </c>
      <c r="H11" s="484"/>
      <c r="I11" s="484"/>
      <c r="J11" s="484"/>
      <c r="K11" s="484"/>
      <c r="L11" s="189"/>
      <c r="M11" s="31"/>
      <c r="N11" s="483" t="s">
        <v>240</v>
      </c>
      <c r="O11" s="483"/>
      <c r="P11" s="190"/>
      <c r="Q11" s="484">
        <f>IF(ISNA($P$3),"_",VLOOKUP($O$3,detailsof_programs,6,0))</f>
        <v>9</v>
      </c>
      <c r="R11" s="484"/>
      <c r="S11" s="484"/>
      <c r="T11" s="484"/>
      <c r="U11" s="484"/>
      <c r="V11" s="189"/>
      <c r="W11" s="31"/>
      <c r="X11" s="31"/>
      <c r="Y11" s="31"/>
      <c r="Z11" s="31"/>
      <c r="AA11" s="31"/>
    </row>
    <row r="12" spans="2:27" ht="15.95" customHeight="1">
      <c r="B12" s="31"/>
      <c r="C12" s="31"/>
      <c r="D12" s="483" t="s">
        <v>234</v>
      </c>
      <c r="E12" s="483"/>
      <c r="F12" s="190"/>
      <c r="G12" s="484">
        <f>IF(ISNA($F$3),"_",VLOOKUP($E$3,detailsof_candidates,7,0))</f>
        <v>0</v>
      </c>
      <c r="H12" s="484"/>
      <c r="I12" s="484"/>
      <c r="J12" s="484"/>
      <c r="K12" s="484"/>
      <c r="L12" s="189"/>
      <c r="M12" s="31"/>
      <c r="N12" s="483" t="s">
        <v>241</v>
      </c>
      <c r="O12" s="483"/>
      <c r="P12" s="190"/>
      <c r="Q12" s="484" t="str">
        <f>IF(ISNA($P$3),"_",VLOOKUP($O$3,detailsof_programs,7,0))</f>
        <v>GENERAL</v>
      </c>
      <c r="R12" s="484"/>
      <c r="S12" s="484"/>
      <c r="T12" s="484"/>
      <c r="U12" s="484"/>
      <c r="V12" s="189"/>
      <c r="W12" s="31"/>
      <c r="X12" s="31"/>
      <c r="Y12" s="31"/>
      <c r="Z12" s="31"/>
      <c r="AA12" s="31"/>
    </row>
    <row r="13" spans="2:27" ht="15.95" customHeight="1">
      <c r="B13" s="31"/>
      <c r="C13" s="31"/>
      <c r="D13" s="483" t="s">
        <v>232</v>
      </c>
      <c r="E13" s="483"/>
      <c r="F13" s="190"/>
      <c r="G13" s="484">
        <f>IF(ISNA($F$3),"_",VLOOKUP($E$3,detailsof_candidates,8,0))</f>
        <v>0</v>
      </c>
      <c r="H13" s="484"/>
      <c r="I13" s="484"/>
      <c r="J13" s="484"/>
      <c r="K13" s="484"/>
      <c r="L13" s="189"/>
      <c r="M13" s="31"/>
      <c r="N13" s="483" t="s">
        <v>242</v>
      </c>
      <c r="O13" s="483"/>
      <c r="P13" s="190"/>
      <c r="Q13" s="484" t="str">
        <f>IF(ISNA($P$3),"_",VLOOKUP($O$3,detailsof_programs,8,0))</f>
        <v>GENERAL</v>
      </c>
      <c r="R13" s="484"/>
      <c r="S13" s="484"/>
      <c r="T13" s="484"/>
      <c r="U13" s="484"/>
      <c r="V13" s="189"/>
      <c r="W13" s="31"/>
      <c r="X13" s="31"/>
      <c r="Y13" s="31"/>
      <c r="Z13" s="31"/>
      <c r="AA13" s="31"/>
    </row>
    <row r="14" spans="2:27" ht="15.95" customHeight="1">
      <c r="B14" s="31"/>
      <c r="C14" s="31"/>
      <c r="D14" s="483" t="s">
        <v>236</v>
      </c>
      <c r="E14" s="483"/>
      <c r="F14" s="190"/>
      <c r="G14" s="484">
        <f>IF(ISNA($F$3),"_",VLOOKUP($E$3,detailsof_candidates,9,0))</f>
        <v>0</v>
      </c>
      <c r="H14" s="484"/>
      <c r="I14" s="484"/>
      <c r="J14" s="484"/>
      <c r="K14" s="484"/>
      <c r="L14" s="189"/>
      <c r="M14" s="31"/>
      <c r="N14" s="483"/>
      <c r="O14" s="483"/>
      <c r="P14" s="190"/>
      <c r="Q14" s="484"/>
      <c r="R14" s="484"/>
      <c r="S14" s="484"/>
      <c r="T14" s="484"/>
      <c r="U14" s="484"/>
      <c r="V14" s="189"/>
      <c r="W14" s="31"/>
      <c r="X14" s="31"/>
      <c r="Y14" s="31"/>
      <c r="Z14" s="31"/>
      <c r="AA14" s="31"/>
    </row>
    <row r="15" spans="2:27" ht="15.95" customHeight="1">
      <c r="B15" s="31"/>
      <c r="C15" s="31"/>
      <c r="D15" s="483" t="s">
        <v>233</v>
      </c>
      <c r="E15" s="483"/>
      <c r="F15" s="190"/>
      <c r="G15" s="484">
        <f>IF(ISNA($F$3),"_",VLOOKUP($E$3,detailsof_candidates,10,0))</f>
        <v>76</v>
      </c>
      <c r="H15" s="484"/>
      <c r="I15" s="484"/>
      <c r="J15" s="484"/>
      <c r="K15" s="484"/>
      <c r="L15" s="189"/>
      <c r="M15" s="31"/>
      <c r="N15" s="483" t="s">
        <v>243</v>
      </c>
      <c r="O15" s="483"/>
      <c r="P15" s="190"/>
      <c r="Q15" s="484" t="str">
        <f>IF(ISNA($P$3),"_",VLOOKUP($O$3,detailsof_programs,10,0))</f>
        <v>ENTERED</v>
      </c>
      <c r="R15" s="484"/>
      <c r="S15" s="484"/>
      <c r="T15" s="484"/>
      <c r="U15" s="484"/>
      <c r="V15" s="189"/>
      <c r="W15" s="31"/>
      <c r="X15" s="31"/>
      <c r="Y15" s="31"/>
      <c r="Z15" s="31"/>
      <c r="AA15" s="31"/>
    </row>
    <row r="16" spans="2:27" ht="15.75">
      <c r="B16" s="31"/>
      <c r="C16" s="31"/>
      <c r="D16" s="189"/>
      <c r="E16" s="190"/>
      <c r="F16" s="190"/>
      <c r="G16" s="190"/>
      <c r="H16" s="190"/>
      <c r="I16" s="190"/>
      <c r="J16" s="189"/>
      <c r="K16" s="189"/>
      <c r="L16" s="189"/>
      <c r="M16" s="31"/>
      <c r="N16" s="189"/>
      <c r="O16" s="190"/>
      <c r="P16" s="190"/>
      <c r="Q16" s="190"/>
      <c r="R16" s="190"/>
      <c r="S16" s="190"/>
      <c r="T16" s="189"/>
      <c r="U16" s="189"/>
      <c r="V16" s="189"/>
      <c r="W16" s="31"/>
      <c r="X16" s="31"/>
      <c r="Y16" s="31"/>
      <c r="Z16" s="31"/>
      <c r="AA16" s="31"/>
    </row>
    <row r="17" spans="2:27" ht="21">
      <c r="B17" s="31"/>
      <c r="C17" s="31"/>
      <c r="D17" s="487" t="s">
        <v>224</v>
      </c>
      <c r="E17" s="487"/>
      <c r="F17" s="487"/>
      <c r="G17" s="487"/>
      <c r="H17" s="487"/>
      <c r="I17" s="487"/>
      <c r="J17" s="487"/>
      <c r="K17" s="487"/>
      <c r="L17" s="487"/>
      <c r="M17" s="31"/>
      <c r="N17" s="487" t="s">
        <v>244</v>
      </c>
      <c r="O17" s="487"/>
      <c r="P17" s="487"/>
      <c r="Q17" s="487"/>
      <c r="R17" s="487"/>
      <c r="S17" s="487"/>
      <c r="T17" s="487"/>
      <c r="U17" s="487"/>
      <c r="V17" s="487"/>
      <c r="W17" s="31"/>
      <c r="X17" s="31"/>
      <c r="Y17" s="31"/>
      <c r="Z17" s="31"/>
      <c r="AA17" s="31"/>
    </row>
    <row r="18" spans="2:27" ht="18">
      <c r="B18" s="31"/>
      <c r="C18" s="31"/>
      <c r="D18" s="188" t="s">
        <v>223</v>
      </c>
      <c r="E18" s="188" t="s">
        <v>33</v>
      </c>
      <c r="F18" s="188" t="s">
        <v>225</v>
      </c>
      <c r="G18" s="188"/>
      <c r="H18" s="188"/>
      <c r="I18" s="188"/>
      <c r="J18" s="195" t="s">
        <v>175</v>
      </c>
      <c r="K18" s="195" t="s">
        <v>176</v>
      </c>
      <c r="L18" s="195" t="s">
        <v>47</v>
      </c>
      <c r="M18" s="31"/>
      <c r="N18" s="188" t="s">
        <v>223</v>
      </c>
      <c r="O18" s="482" t="s">
        <v>40</v>
      </c>
      <c r="P18" s="482"/>
      <c r="Q18" s="188" t="s">
        <v>245</v>
      </c>
      <c r="R18" s="188"/>
      <c r="S18" s="188" t="s">
        <v>246</v>
      </c>
      <c r="T18" s="195" t="s">
        <v>175</v>
      </c>
      <c r="U18" s="195" t="s">
        <v>176</v>
      </c>
      <c r="V18" s="195" t="s">
        <v>47</v>
      </c>
      <c r="W18" s="31"/>
      <c r="X18" s="31"/>
      <c r="Y18" s="31"/>
      <c r="Z18" s="31"/>
      <c r="AA18" s="31"/>
    </row>
    <row r="19" spans="2:27" ht="15.75">
      <c r="B19" s="31"/>
      <c r="C19" s="31"/>
      <c r="D19" s="186">
        <v>1</v>
      </c>
      <c r="E19" s="187" t="str" cm="1">
        <f t="array" aca="1" ref="E19:E20" ca="1">TRANSPOSE(GetProgramsOf($E$3,VLOOKUP($E$3,detailsof_regi_statics,10,0)))</f>
        <v>SNSP13</v>
      </c>
      <c r="F19" s="481" t="str">
        <f ca="1">_xlfn.IFNA(VLOOKUP(E19,detailsof_programs,2,0),"")</f>
        <v>Stand jump</v>
      </c>
      <c r="G19" s="481"/>
      <c r="H19" s="481"/>
      <c r="I19" s="193" t="str">
        <f ca="1">IF(F19&lt;&gt;"","🔍","")</f>
        <v>🔍</v>
      </c>
      <c r="J19" s="191"/>
      <c r="K19" s="187"/>
      <c r="L19" s="187"/>
      <c r="M19" s="31"/>
      <c r="N19" s="186">
        <v>1</v>
      </c>
      <c r="O19" s="187" t="str" cm="1">
        <f t="array" aca="1" ref="O19:O54" ca="1">TRANSPOSE(_xlfn._xlws.FILTER(OFFSET(listof_candidate_programs,MATCH(O3,listof_program_codes,0)-1,6,1,),OFFSET(listof_candidate_programs,MATCH(O3,listof_program_codes,0)-1,6,1,)&lt;&gt;0))</f>
        <v>D184</v>
      </c>
      <c r="P19" s="187"/>
      <c r="Q19" s="187" t="str">
        <f t="shared" ref="Q19:Q50" ca="1" si="0">IF(O19&lt;&gt;0,VLOOKUP(O19,detailsof_candidates,2,0),"")</f>
        <v>YASEEN</v>
      </c>
      <c r="R19" s="198" t="str">
        <f ca="1">IF(Q19&lt;&gt;"","🔍","")</f>
        <v>🔍</v>
      </c>
      <c r="S19" s="193" t="str">
        <f t="shared" ref="S19:S50" ca="1" si="1">IF(O19&lt;&gt;0,VLOOKUP(O19,detailsof_candidates,3,0),"")</f>
        <v>FANT</v>
      </c>
      <c r="T19" s="191"/>
      <c r="U19" s="187"/>
      <c r="V19" s="187"/>
      <c r="W19" s="31"/>
      <c r="X19" s="31"/>
      <c r="Y19" s="31"/>
      <c r="Z19" s="31"/>
      <c r="AA19" s="31"/>
    </row>
    <row r="20" spans="2:27" ht="15.75">
      <c r="B20" s="31"/>
      <c r="C20" s="31"/>
      <c r="D20" s="186">
        <v>2</v>
      </c>
      <c r="E20" s="187" t="str">
        <f ca="1"/>
        <v/>
      </c>
      <c r="F20" s="481" t="str">
        <f t="shared" ref="F20:F50" ca="1" si="2">_xlfn.IFNA(VLOOKUP(E20,detailsof_programs,2,0),"")</f>
        <v/>
      </c>
      <c r="G20" s="481"/>
      <c r="H20" s="481"/>
      <c r="I20" s="193" t="str">
        <f t="shared" ref="I20:I78" ca="1" si="3">IF(F20&lt;&gt;"","🔍","")</f>
        <v/>
      </c>
      <c r="J20" s="191"/>
      <c r="K20" s="187"/>
      <c r="L20" s="187"/>
      <c r="M20" s="31"/>
      <c r="N20" s="186">
        <v>2</v>
      </c>
      <c r="O20" s="187" t="str">
        <f ca="1"/>
        <v>D132</v>
      </c>
      <c r="P20" s="187"/>
      <c r="Q20" s="187" t="str">
        <f t="shared" ca="1" si="0"/>
        <v>ABOOBAKR MA'ROOF</v>
      </c>
      <c r="R20" s="187" t="str">
        <f t="shared" ref="R20:R78" ca="1" si="4">IF(Q20&lt;&gt;"","🔍","")</f>
        <v>🔍</v>
      </c>
      <c r="S20" s="193" t="str">
        <f t="shared" ca="1" si="1"/>
        <v>FANT</v>
      </c>
      <c r="T20" s="191"/>
      <c r="U20" s="187"/>
      <c r="V20" s="187"/>
      <c r="W20" s="31"/>
      <c r="X20" s="31"/>
      <c r="Y20" s="31"/>
      <c r="Z20" s="31"/>
      <c r="AA20" s="31"/>
    </row>
    <row r="21" spans="2:27" ht="15.75">
      <c r="B21" s="31"/>
      <c r="C21" s="31"/>
      <c r="D21" s="186">
        <v>3</v>
      </c>
      <c r="E21" s="187"/>
      <c r="F21" s="481" t="str">
        <f t="shared" si="2"/>
        <v/>
      </c>
      <c r="G21" s="481"/>
      <c r="H21" s="481"/>
      <c r="I21" s="193" t="str">
        <f t="shared" si="3"/>
        <v/>
      </c>
      <c r="J21" s="191"/>
      <c r="K21" s="187"/>
      <c r="L21" s="187"/>
      <c r="M21" s="31"/>
      <c r="N21" s="186">
        <v>3</v>
      </c>
      <c r="O21" s="187" t="str">
        <f ca="1"/>
        <v>C131</v>
      </c>
      <c r="P21" s="187"/>
      <c r="Q21" s="187" t="str">
        <f t="shared" ca="1" si="0"/>
        <v>IBRAHIM AHRAZ</v>
      </c>
      <c r="R21" s="187" t="str">
        <f t="shared" ca="1" si="4"/>
        <v>🔍</v>
      </c>
      <c r="S21" s="193" t="str">
        <f t="shared" ca="1" si="1"/>
        <v>FANT</v>
      </c>
      <c r="T21" s="191"/>
      <c r="U21" s="187"/>
      <c r="V21" s="187"/>
      <c r="W21" s="31"/>
      <c r="X21" s="31"/>
      <c r="Y21" s="31"/>
      <c r="Z21" s="31"/>
      <c r="AA21" s="31"/>
    </row>
    <row r="22" spans="2:27" ht="15.75">
      <c r="B22" s="31"/>
      <c r="C22" s="31"/>
      <c r="D22" s="186">
        <v>4</v>
      </c>
      <c r="E22" s="187"/>
      <c r="F22" s="481" t="str">
        <f t="shared" si="2"/>
        <v/>
      </c>
      <c r="G22" s="481"/>
      <c r="H22" s="481"/>
      <c r="I22" s="193" t="str">
        <f t="shared" si="3"/>
        <v/>
      </c>
      <c r="J22" s="191"/>
      <c r="K22" s="187"/>
      <c r="L22" s="187"/>
      <c r="M22" s="31"/>
      <c r="N22" s="186">
        <v>4</v>
      </c>
      <c r="O22" s="187" t="str">
        <f ca="1"/>
        <v>D120</v>
      </c>
      <c r="P22" s="187"/>
      <c r="Q22" s="187" t="str">
        <f t="shared" ca="1" si="0"/>
        <v>MUHAMMAD SINAN NP</v>
      </c>
      <c r="R22" s="187" t="str">
        <f t="shared" ca="1" si="4"/>
        <v>🔍</v>
      </c>
      <c r="S22" s="193" t="str">
        <f t="shared" ca="1" si="1"/>
        <v>FANT</v>
      </c>
      <c r="T22" s="191"/>
      <c r="U22" s="187"/>
      <c r="V22" s="187"/>
      <c r="W22" s="31"/>
      <c r="X22" s="31"/>
      <c r="Y22" s="31"/>
      <c r="Z22" s="31"/>
      <c r="AA22" s="31"/>
    </row>
    <row r="23" spans="2:27" ht="15.75">
      <c r="B23" s="31"/>
      <c r="C23" s="31"/>
      <c r="D23" s="186">
        <v>5</v>
      </c>
      <c r="E23" s="187"/>
      <c r="F23" s="481" t="str">
        <f t="shared" si="2"/>
        <v/>
      </c>
      <c r="G23" s="481"/>
      <c r="H23" s="481"/>
      <c r="I23" s="193" t="str">
        <f t="shared" si="3"/>
        <v/>
      </c>
      <c r="J23" s="191"/>
      <c r="K23" s="187"/>
      <c r="L23" s="187"/>
      <c r="M23" s="31"/>
      <c r="N23" s="186">
        <v>5</v>
      </c>
      <c r="O23" s="187" t="str">
        <f ca="1"/>
        <v>D168</v>
      </c>
      <c r="P23" s="187"/>
      <c r="Q23" s="187" t="str">
        <f t="shared" ca="1" si="0"/>
        <v>MOHAMMED NAFIH KA</v>
      </c>
      <c r="R23" s="187" t="str">
        <f t="shared" ca="1" si="4"/>
        <v>🔍</v>
      </c>
      <c r="S23" s="193" t="str">
        <f t="shared" ca="1" si="1"/>
        <v>FANT</v>
      </c>
      <c r="T23" s="191"/>
      <c r="U23" s="187"/>
      <c r="V23" s="187"/>
      <c r="W23" s="31"/>
      <c r="X23" s="31"/>
      <c r="Y23" s="31"/>
      <c r="Z23" s="31"/>
      <c r="AA23" s="31"/>
    </row>
    <row r="24" spans="2:27" ht="15.75">
      <c r="B24" s="31"/>
      <c r="C24" s="31"/>
      <c r="D24" s="186">
        <v>6</v>
      </c>
      <c r="E24" s="187"/>
      <c r="F24" s="481" t="str">
        <f t="shared" si="2"/>
        <v/>
      </c>
      <c r="G24" s="481"/>
      <c r="H24" s="481"/>
      <c r="I24" s="193" t="str">
        <f t="shared" si="3"/>
        <v/>
      </c>
      <c r="J24" s="191"/>
      <c r="K24" s="187"/>
      <c r="L24" s="187"/>
      <c r="M24" s="31"/>
      <c r="N24" s="186">
        <v>6</v>
      </c>
      <c r="O24" s="187" t="str">
        <f ca="1"/>
        <v>D132</v>
      </c>
      <c r="P24" s="187"/>
      <c r="Q24" s="187" t="str">
        <f t="shared" ca="1" si="0"/>
        <v>ABOOBAKR MA'ROOF</v>
      </c>
      <c r="R24" s="187" t="str">
        <f t="shared" ca="1" si="4"/>
        <v>🔍</v>
      </c>
      <c r="S24" s="193" t="str">
        <f t="shared" ca="1" si="1"/>
        <v>FANT</v>
      </c>
      <c r="T24" s="191"/>
      <c r="U24" s="187"/>
      <c r="V24" s="187"/>
      <c r="W24" s="31"/>
      <c r="X24" s="31"/>
      <c r="Y24" s="31"/>
      <c r="Z24" s="31"/>
      <c r="AA24" s="31"/>
    </row>
    <row r="25" spans="2:27" ht="15.75">
      <c r="B25" s="31"/>
      <c r="C25" s="31"/>
      <c r="D25" s="186">
        <v>7</v>
      </c>
      <c r="E25" s="187"/>
      <c r="F25" s="481" t="str">
        <f t="shared" si="2"/>
        <v/>
      </c>
      <c r="G25" s="481"/>
      <c r="H25" s="481"/>
      <c r="I25" s="193" t="str">
        <f t="shared" si="3"/>
        <v/>
      </c>
      <c r="J25" s="191"/>
      <c r="K25" s="187"/>
      <c r="L25" s="187"/>
      <c r="M25" s="31"/>
      <c r="N25" s="186">
        <v>7</v>
      </c>
      <c r="O25" s="187" t="str">
        <f ca="1"/>
        <v>D163</v>
      </c>
      <c r="P25" s="187"/>
      <c r="Q25" s="187" t="str">
        <f t="shared" ca="1" si="0"/>
        <v>ABDUL JANIS</v>
      </c>
      <c r="R25" s="187" t="str">
        <f t="shared" ca="1" si="4"/>
        <v>🔍</v>
      </c>
      <c r="S25" s="193" t="str">
        <f t="shared" ca="1" si="1"/>
        <v>FANT</v>
      </c>
      <c r="T25" s="191"/>
      <c r="U25" s="187"/>
      <c r="V25" s="187"/>
      <c r="W25" s="31"/>
      <c r="X25" s="31"/>
      <c r="Y25" s="31"/>
      <c r="Z25" s="31"/>
      <c r="AA25" s="31"/>
    </row>
    <row r="26" spans="2:27" ht="15.75">
      <c r="B26" s="31"/>
      <c r="C26" s="31"/>
      <c r="D26" s="186">
        <v>8</v>
      </c>
      <c r="E26" s="187"/>
      <c r="F26" s="481" t="str">
        <f t="shared" si="2"/>
        <v/>
      </c>
      <c r="G26" s="481"/>
      <c r="H26" s="481"/>
      <c r="I26" s="193" t="str">
        <f t="shared" si="3"/>
        <v/>
      </c>
      <c r="J26" s="191"/>
      <c r="K26" s="187"/>
      <c r="L26" s="187"/>
      <c r="M26" s="31"/>
      <c r="N26" s="186">
        <v>8</v>
      </c>
      <c r="O26" s="187" t="str">
        <f ca="1"/>
        <v>D117</v>
      </c>
      <c r="P26" s="187"/>
      <c r="Q26" s="187" t="str">
        <f t="shared" ca="1" si="0"/>
        <v>MOHAMMED SAHL CS</v>
      </c>
      <c r="R26" s="187" t="str">
        <f t="shared" ca="1" si="4"/>
        <v>🔍</v>
      </c>
      <c r="S26" s="193" t="str">
        <f t="shared" ca="1" si="1"/>
        <v>FANT</v>
      </c>
      <c r="T26" s="191"/>
      <c r="U26" s="187"/>
      <c r="V26" s="187"/>
      <c r="W26" s="31"/>
      <c r="X26" s="31"/>
      <c r="Y26" s="31"/>
      <c r="Z26" s="31"/>
      <c r="AA26" s="31"/>
    </row>
    <row r="27" spans="2:27" ht="15.75">
      <c r="B27" s="31"/>
      <c r="C27" s="31"/>
      <c r="D27" s="186">
        <v>9</v>
      </c>
      <c r="E27" s="187"/>
      <c r="F27" s="481" t="str">
        <f t="shared" si="2"/>
        <v/>
      </c>
      <c r="G27" s="481"/>
      <c r="H27" s="481"/>
      <c r="I27" s="193" t="str">
        <f t="shared" si="3"/>
        <v/>
      </c>
      <c r="J27" s="191"/>
      <c r="K27" s="187"/>
      <c r="L27" s="187"/>
      <c r="M27" s="31"/>
      <c r="N27" s="186">
        <v>9</v>
      </c>
      <c r="O27" s="187" t="str">
        <f ca="1"/>
        <v>D127</v>
      </c>
      <c r="P27" s="187"/>
      <c r="Q27" s="187" t="str">
        <f t="shared" ca="1" si="0"/>
        <v>SHADIN G</v>
      </c>
      <c r="R27" s="187" t="str">
        <f t="shared" ca="1" si="4"/>
        <v>🔍</v>
      </c>
      <c r="S27" s="193" t="str">
        <f t="shared" ca="1" si="1"/>
        <v>FANT</v>
      </c>
      <c r="T27" s="191"/>
      <c r="U27" s="187"/>
      <c r="V27" s="187"/>
      <c r="W27" s="31"/>
      <c r="X27" s="31"/>
      <c r="Y27" s="31"/>
      <c r="Z27" s="31"/>
      <c r="AA27" s="31"/>
    </row>
    <row r="28" spans="2:27" ht="15.75">
      <c r="B28" s="31"/>
      <c r="C28" s="31"/>
      <c r="D28" s="186">
        <v>10</v>
      </c>
      <c r="E28" s="187"/>
      <c r="F28" s="481" t="str">
        <f t="shared" si="2"/>
        <v/>
      </c>
      <c r="G28" s="481"/>
      <c r="H28" s="481"/>
      <c r="I28" s="193" t="str">
        <f t="shared" si="3"/>
        <v/>
      </c>
      <c r="J28" s="191"/>
      <c r="K28" s="187"/>
      <c r="L28" s="187"/>
      <c r="M28" s="31"/>
      <c r="N28" s="186">
        <v>10</v>
      </c>
      <c r="O28" s="187" t="str">
        <f ca="1"/>
        <v>D192</v>
      </c>
      <c r="P28" s="187"/>
      <c r="Q28" s="187" t="str">
        <f t="shared" ca="1" si="0"/>
        <v>MUHAMMED SIFARATH T A</v>
      </c>
      <c r="R28" s="187" t="str">
        <f t="shared" ca="1" si="4"/>
        <v>🔍</v>
      </c>
      <c r="S28" s="193" t="str">
        <f t="shared" ca="1" si="1"/>
        <v>DAHF</v>
      </c>
      <c r="T28" s="191"/>
      <c r="U28" s="187"/>
      <c r="V28" s="187"/>
      <c r="W28" s="31"/>
      <c r="X28" s="31"/>
      <c r="Y28" s="31"/>
      <c r="Z28" s="31"/>
      <c r="AA28" s="31"/>
    </row>
    <row r="29" spans="2:27" ht="15.75">
      <c r="B29" s="31"/>
      <c r="C29" s="31"/>
      <c r="D29" s="186">
        <v>11</v>
      </c>
      <c r="E29" s="187"/>
      <c r="F29" s="481" t="str">
        <f t="shared" si="2"/>
        <v/>
      </c>
      <c r="G29" s="481"/>
      <c r="H29" s="481"/>
      <c r="I29" s="193" t="str">
        <f t="shared" si="3"/>
        <v/>
      </c>
      <c r="J29" s="191"/>
      <c r="K29" s="187"/>
      <c r="L29" s="187"/>
      <c r="M29" s="31"/>
      <c r="N29" s="186">
        <v>11</v>
      </c>
      <c r="O29" s="187" t="str">
        <f ca="1"/>
        <v>D166</v>
      </c>
      <c r="P29" s="187"/>
      <c r="Q29" s="187" t="str">
        <f t="shared" ca="1" si="0"/>
        <v>MOHAMMED IRFAN C</v>
      </c>
      <c r="R29" s="187" t="str">
        <f t="shared" ca="1" si="4"/>
        <v>🔍</v>
      </c>
      <c r="S29" s="193" t="str">
        <f t="shared" ca="1" si="1"/>
        <v>DAHF</v>
      </c>
      <c r="T29" s="191"/>
      <c r="U29" s="187"/>
      <c r="V29" s="187"/>
      <c r="W29" s="31"/>
      <c r="X29" s="31"/>
      <c r="Y29" s="31"/>
      <c r="Z29" s="31"/>
      <c r="AA29" s="31"/>
    </row>
    <row r="30" spans="2:27" ht="15.75">
      <c r="B30" s="31"/>
      <c r="C30" s="31"/>
      <c r="D30" s="186">
        <v>12</v>
      </c>
      <c r="E30" s="187"/>
      <c r="F30" s="481" t="str">
        <f t="shared" si="2"/>
        <v/>
      </c>
      <c r="G30" s="481"/>
      <c r="H30" s="481"/>
      <c r="I30" s="193" t="str">
        <f t="shared" si="3"/>
        <v/>
      </c>
      <c r="J30" s="191"/>
      <c r="K30" s="187"/>
      <c r="L30" s="187"/>
      <c r="M30" s="31"/>
      <c r="N30" s="186">
        <v>12</v>
      </c>
      <c r="O30" s="187" t="str">
        <f ca="1"/>
        <v>D150</v>
      </c>
      <c r="P30" s="187"/>
      <c r="Q30" s="187" t="str">
        <f t="shared" ca="1" si="0"/>
        <v>ABDUL KHADER</v>
      </c>
      <c r="R30" s="187" t="str">
        <f t="shared" ca="1" si="4"/>
        <v>🔍</v>
      </c>
      <c r="S30" s="193" t="str">
        <f t="shared" ca="1" si="1"/>
        <v>DAHF</v>
      </c>
      <c r="T30" s="191"/>
      <c r="U30" s="187"/>
      <c r="V30" s="187"/>
      <c r="W30" s="31"/>
      <c r="X30" s="31"/>
      <c r="Y30" s="31"/>
      <c r="Z30" s="31"/>
      <c r="AA30" s="31"/>
    </row>
    <row r="31" spans="2:27" ht="15.75">
      <c r="B31" s="31"/>
      <c r="C31" s="31"/>
      <c r="D31" s="186">
        <v>13</v>
      </c>
      <c r="E31" s="187"/>
      <c r="F31" s="481" t="str">
        <f t="shared" si="2"/>
        <v/>
      </c>
      <c r="G31" s="481"/>
      <c r="H31" s="481"/>
      <c r="I31" s="193" t="str">
        <f t="shared" si="3"/>
        <v/>
      </c>
      <c r="J31" s="191"/>
      <c r="K31" s="187"/>
      <c r="L31" s="187"/>
      <c r="M31" s="31"/>
      <c r="N31" s="186">
        <v>13</v>
      </c>
      <c r="O31" s="187" t="str">
        <f ca="1"/>
        <v>D135</v>
      </c>
      <c r="P31" s="187"/>
      <c r="Q31" s="187" t="str">
        <f t="shared" ca="1" si="0"/>
        <v>HASHIR HUSSAIN IK</v>
      </c>
      <c r="R31" s="187" t="str">
        <f t="shared" ca="1" si="4"/>
        <v>🔍</v>
      </c>
      <c r="S31" s="193" t="str">
        <f t="shared" ca="1" si="1"/>
        <v>DAHF</v>
      </c>
      <c r="T31" s="191"/>
      <c r="U31" s="187"/>
      <c r="V31" s="187"/>
      <c r="W31" s="31"/>
      <c r="X31" s="31"/>
      <c r="Y31" s="31"/>
      <c r="Z31" s="31"/>
      <c r="AA31" s="31"/>
    </row>
    <row r="32" spans="2:27" ht="15.75">
      <c r="B32" s="31"/>
      <c r="C32" s="31"/>
      <c r="D32" s="186">
        <v>14</v>
      </c>
      <c r="E32" s="187"/>
      <c r="F32" s="481" t="str">
        <f t="shared" si="2"/>
        <v/>
      </c>
      <c r="G32" s="481"/>
      <c r="H32" s="481"/>
      <c r="I32" s="193" t="str">
        <f t="shared" si="3"/>
        <v/>
      </c>
      <c r="J32" s="191"/>
      <c r="K32" s="187"/>
      <c r="L32" s="187"/>
      <c r="M32" s="31"/>
      <c r="N32" s="186">
        <v>14</v>
      </c>
      <c r="O32" s="187" t="str">
        <f ca="1"/>
        <v>D107</v>
      </c>
      <c r="P32" s="187"/>
      <c r="Q32" s="187" t="str">
        <f t="shared" ca="1" si="0"/>
        <v>AHMMED HASHIM M</v>
      </c>
      <c r="R32" s="187" t="str">
        <f t="shared" ca="1" si="4"/>
        <v>🔍</v>
      </c>
      <c r="S32" s="193" t="str">
        <f t="shared" ca="1" si="1"/>
        <v>DAHF</v>
      </c>
      <c r="T32" s="191"/>
      <c r="U32" s="187"/>
      <c r="V32" s="187"/>
      <c r="W32" s="31"/>
      <c r="X32" s="31"/>
      <c r="Y32" s="31"/>
      <c r="Z32" s="31"/>
      <c r="AA32" s="31"/>
    </row>
    <row r="33" spans="2:27" ht="15.75">
      <c r="B33" s="31"/>
      <c r="C33" s="31"/>
      <c r="D33" s="186">
        <v>15</v>
      </c>
      <c r="E33" s="187"/>
      <c r="F33" s="481" t="str">
        <f t="shared" si="2"/>
        <v/>
      </c>
      <c r="G33" s="481"/>
      <c r="H33" s="481"/>
      <c r="I33" s="193" t="str">
        <f t="shared" si="3"/>
        <v/>
      </c>
      <c r="J33" s="191"/>
      <c r="K33" s="187"/>
      <c r="L33" s="187"/>
      <c r="M33" s="31"/>
      <c r="N33" s="186">
        <v>15</v>
      </c>
      <c r="O33" s="187" t="str">
        <f ca="1"/>
        <v>D102</v>
      </c>
      <c r="P33" s="187"/>
      <c r="Q33" s="187" t="str">
        <f t="shared" ca="1" si="0"/>
        <v>JALALUDHEEN K</v>
      </c>
      <c r="R33" s="187" t="str">
        <f t="shared" ca="1" si="4"/>
        <v>🔍</v>
      </c>
      <c r="S33" s="193" t="str">
        <f t="shared" ca="1" si="1"/>
        <v>DAHF</v>
      </c>
      <c r="T33" s="191"/>
      <c r="U33" s="187"/>
      <c r="V33" s="187"/>
      <c r="W33" s="31"/>
      <c r="X33" s="31"/>
      <c r="Y33" s="31"/>
      <c r="Z33" s="31"/>
      <c r="AA33" s="31"/>
    </row>
    <row r="34" spans="2:27" ht="15.75">
      <c r="B34" s="31"/>
      <c r="C34" s="31"/>
      <c r="D34" s="186">
        <v>16</v>
      </c>
      <c r="E34" s="187"/>
      <c r="F34" s="481" t="str">
        <f t="shared" si="2"/>
        <v/>
      </c>
      <c r="G34" s="481"/>
      <c r="H34" s="481"/>
      <c r="I34" s="193" t="str">
        <f t="shared" si="3"/>
        <v/>
      </c>
      <c r="J34" s="191"/>
      <c r="K34" s="187"/>
      <c r="L34" s="187"/>
      <c r="M34" s="31"/>
      <c r="N34" s="186">
        <v>16</v>
      </c>
      <c r="O34" s="187" t="str">
        <f ca="1"/>
        <v>D121</v>
      </c>
      <c r="P34" s="187"/>
      <c r="Q34" s="187" t="str">
        <f t="shared" ca="1" si="0"/>
        <v>ABDUL RAHMAN MUNZIR</v>
      </c>
      <c r="R34" s="187" t="str">
        <f t="shared" ca="1" si="4"/>
        <v>🔍</v>
      </c>
      <c r="S34" s="193" t="str">
        <f t="shared" ca="1" si="1"/>
        <v>DAHF</v>
      </c>
      <c r="T34" s="191"/>
      <c r="U34" s="187"/>
      <c r="V34" s="187"/>
      <c r="W34" s="31"/>
      <c r="X34" s="31"/>
      <c r="Y34" s="31"/>
      <c r="Z34" s="31"/>
      <c r="AA34" s="31"/>
    </row>
    <row r="35" spans="2:27" ht="15.75">
      <c r="B35" s="31"/>
      <c r="C35" s="31"/>
      <c r="D35" s="186">
        <v>17</v>
      </c>
      <c r="E35" s="187"/>
      <c r="F35" s="481" t="str">
        <f t="shared" si="2"/>
        <v/>
      </c>
      <c r="G35" s="481"/>
      <c r="H35" s="481"/>
      <c r="I35" s="193" t="str">
        <f t="shared" si="3"/>
        <v/>
      </c>
      <c r="J35" s="191"/>
      <c r="K35" s="187"/>
      <c r="L35" s="187"/>
      <c r="M35" s="31"/>
      <c r="N35" s="186">
        <v>17</v>
      </c>
      <c r="O35" s="187" t="str">
        <f ca="1"/>
        <v>D183</v>
      </c>
      <c r="P35" s="187"/>
      <c r="Q35" s="187" t="str">
        <f t="shared" ca="1" si="0"/>
        <v>MOHAMMAD SWALIH K</v>
      </c>
      <c r="R35" s="187" t="str">
        <f t="shared" ca="1" si="4"/>
        <v>🔍</v>
      </c>
      <c r="S35" s="193" t="str">
        <f t="shared" ca="1" si="1"/>
        <v>DAHF</v>
      </c>
      <c r="T35" s="191"/>
      <c r="U35" s="187"/>
      <c r="V35" s="187"/>
      <c r="W35" s="31"/>
      <c r="X35" s="31"/>
      <c r="Y35" s="31"/>
      <c r="Z35" s="31"/>
      <c r="AA35" s="31"/>
    </row>
    <row r="36" spans="2:27" ht="15.75">
      <c r="B36" s="31"/>
      <c r="C36" s="31"/>
      <c r="D36" s="186">
        <v>18</v>
      </c>
      <c r="E36" s="187"/>
      <c r="F36" s="481" t="str">
        <f t="shared" si="2"/>
        <v/>
      </c>
      <c r="G36" s="481"/>
      <c r="H36" s="481"/>
      <c r="I36" s="193" t="str">
        <f t="shared" si="3"/>
        <v/>
      </c>
      <c r="J36" s="191"/>
      <c r="K36" s="187"/>
      <c r="L36" s="187"/>
      <c r="M36" s="31"/>
      <c r="N36" s="186">
        <v>18</v>
      </c>
      <c r="O36" s="187" t="str">
        <f ca="1"/>
        <v>D140</v>
      </c>
      <c r="P36" s="187"/>
      <c r="Q36" s="187" t="str">
        <f t="shared" ca="1" si="0"/>
        <v>MUHAMMED FAISAL A K</v>
      </c>
      <c r="R36" s="187" t="str">
        <f t="shared" ca="1" si="4"/>
        <v>🔍</v>
      </c>
      <c r="S36" s="193" t="str">
        <f t="shared" ca="1" si="1"/>
        <v>DAHF</v>
      </c>
      <c r="T36" s="191"/>
      <c r="U36" s="187"/>
      <c r="V36" s="187"/>
      <c r="W36" s="31"/>
      <c r="X36" s="31"/>
      <c r="Y36" s="31"/>
      <c r="Z36" s="31"/>
      <c r="AA36" s="31"/>
    </row>
    <row r="37" spans="2:27" ht="15.75">
      <c r="B37" s="31"/>
      <c r="C37" s="31"/>
      <c r="D37" s="186">
        <v>19</v>
      </c>
      <c r="E37" s="187"/>
      <c r="F37" s="481" t="str">
        <f t="shared" si="2"/>
        <v/>
      </c>
      <c r="G37" s="481"/>
      <c r="H37" s="481"/>
      <c r="I37" s="193" t="str">
        <f t="shared" si="3"/>
        <v/>
      </c>
      <c r="J37" s="191"/>
      <c r="K37" s="187"/>
      <c r="L37" s="187"/>
      <c r="M37" s="31"/>
      <c r="N37" s="186">
        <v>19</v>
      </c>
      <c r="O37" s="187" t="str">
        <f ca="1"/>
        <v>D178</v>
      </c>
      <c r="P37" s="187"/>
      <c r="Q37" s="187" t="str">
        <f t="shared" ca="1" si="0"/>
        <v>AHMED BK</v>
      </c>
      <c r="R37" s="187" t="str">
        <f t="shared" ca="1" si="4"/>
        <v>🔍</v>
      </c>
      <c r="S37" s="193" t="str">
        <f t="shared" ca="1" si="1"/>
        <v>BADF</v>
      </c>
      <c r="T37" s="191"/>
      <c r="U37" s="187"/>
      <c r="V37" s="187"/>
      <c r="W37" s="31"/>
      <c r="X37" s="31"/>
      <c r="Y37" s="31"/>
      <c r="Z37" s="31"/>
      <c r="AA37" s="31"/>
    </row>
    <row r="38" spans="2:27" ht="15.75">
      <c r="B38" s="31"/>
      <c r="C38" s="31"/>
      <c r="D38" s="186">
        <v>20</v>
      </c>
      <c r="E38" s="187"/>
      <c r="F38" s="481" t="str">
        <f t="shared" si="2"/>
        <v/>
      </c>
      <c r="G38" s="481"/>
      <c r="H38" s="481"/>
      <c r="I38" s="193" t="str">
        <f t="shared" si="3"/>
        <v/>
      </c>
      <c r="J38" s="191"/>
      <c r="K38" s="187"/>
      <c r="L38" s="187"/>
      <c r="M38" s="31"/>
      <c r="N38" s="186">
        <v>20</v>
      </c>
      <c r="O38" s="187" t="str">
        <f ca="1"/>
        <v>D189</v>
      </c>
      <c r="P38" s="187"/>
      <c r="Q38" s="187" t="str">
        <f t="shared" ca="1" si="0"/>
        <v>ASGAR ALI</v>
      </c>
      <c r="R38" s="187" t="str">
        <f t="shared" ca="1" si="4"/>
        <v>🔍</v>
      </c>
      <c r="S38" s="193" t="str">
        <f t="shared" ca="1" si="1"/>
        <v>BADF</v>
      </c>
      <c r="T38" s="191"/>
      <c r="U38" s="187"/>
      <c r="V38" s="187"/>
      <c r="W38" s="31"/>
      <c r="X38" s="31"/>
      <c r="Y38" s="31"/>
      <c r="Z38" s="31"/>
      <c r="AA38" s="31"/>
    </row>
    <row r="39" spans="2:27" ht="15.75">
      <c r="B39" s="31"/>
      <c r="C39" s="31"/>
      <c r="D39" s="186">
        <v>21</v>
      </c>
      <c r="E39" s="187"/>
      <c r="F39" s="481" t="str">
        <f t="shared" si="2"/>
        <v/>
      </c>
      <c r="G39" s="481"/>
      <c r="H39" s="481"/>
      <c r="I39" s="193" t="str">
        <f t="shared" si="3"/>
        <v/>
      </c>
      <c r="J39" s="191"/>
      <c r="K39" s="187"/>
      <c r="L39" s="187"/>
      <c r="M39" s="31"/>
      <c r="N39" s="186">
        <v>21</v>
      </c>
      <c r="O39" s="187" t="str">
        <f ca="1"/>
        <v>D173</v>
      </c>
      <c r="P39" s="187"/>
      <c r="Q39" s="187" t="str">
        <f t="shared" ca="1" si="0"/>
        <v>ABOOBACKER SIDDIK</v>
      </c>
      <c r="R39" s="187" t="str">
        <f t="shared" ca="1" si="4"/>
        <v>🔍</v>
      </c>
      <c r="S39" s="193" t="str">
        <f t="shared" ca="1" si="1"/>
        <v>BADF</v>
      </c>
      <c r="T39" s="191"/>
      <c r="U39" s="187"/>
      <c r="V39" s="187"/>
      <c r="W39" s="31"/>
      <c r="X39" s="31"/>
      <c r="Y39" s="31"/>
      <c r="Z39" s="31"/>
      <c r="AA39" s="31"/>
    </row>
    <row r="40" spans="2:27" ht="15.75">
      <c r="B40" s="31"/>
      <c r="C40" s="31"/>
      <c r="D40" s="186">
        <v>22</v>
      </c>
      <c r="E40" s="187"/>
      <c r="F40" s="481" t="str">
        <f t="shared" si="2"/>
        <v/>
      </c>
      <c r="G40" s="481"/>
      <c r="H40" s="481"/>
      <c r="I40" s="193" t="str">
        <f t="shared" si="3"/>
        <v/>
      </c>
      <c r="J40" s="191"/>
      <c r="K40" s="187"/>
      <c r="L40" s="187"/>
      <c r="M40" s="31"/>
      <c r="N40" s="186">
        <v>22</v>
      </c>
      <c r="O40" s="187" t="str">
        <f ca="1"/>
        <v>D190</v>
      </c>
      <c r="P40" s="187"/>
      <c r="Q40" s="187" t="str">
        <f t="shared" ca="1" si="0"/>
        <v>MOHAMMED AMEEN B.A</v>
      </c>
      <c r="R40" s="187" t="str">
        <f t="shared" ca="1" si="4"/>
        <v>🔍</v>
      </c>
      <c r="S40" s="193" t="str">
        <f t="shared" ca="1" si="1"/>
        <v>BADF</v>
      </c>
      <c r="T40" s="191"/>
      <c r="U40" s="187"/>
      <c r="V40" s="187"/>
      <c r="W40" s="31"/>
      <c r="X40" s="31"/>
      <c r="Y40" s="31"/>
      <c r="Z40" s="31"/>
      <c r="AA40" s="31"/>
    </row>
    <row r="41" spans="2:27" ht="15.75">
      <c r="B41" s="31"/>
      <c r="C41" s="31"/>
      <c r="D41" s="186">
        <v>23</v>
      </c>
      <c r="E41" s="187"/>
      <c r="F41" s="481" t="str">
        <f t="shared" si="2"/>
        <v/>
      </c>
      <c r="G41" s="481"/>
      <c r="H41" s="481"/>
      <c r="I41" s="193" t="str">
        <f t="shared" si="3"/>
        <v/>
      </c>
      <c r="J41" s="191"/>
      <c r="K41" s="187"/>
      <c r="L41" s="187"/>
      <c r="M41" s="31"/>
      <c r="N41" s="186">
        <v>23</v>
      </c>
      <c r="O41" s="187" t="str">
        <f ca="1"/>
        <v>D124</v>
      </c>
      <c r="P41" s="187"/>
      <c r="Q41" s="187" t="str">
        <f t="shared" ca="1" si="0"/>
        <v>MUHAMMED SUFAZ P</v>
      </c>
      <c r="R41" s="187" t="str">
        <f t="shared" ca="1" si="4"/>
        <v>🔍</v>
      </c>
      <c r="S41" s="193" t="str">
        <f t="shared" ca="1" si="1"/>
        <v>BADF</v>
      </c>
      <c r="T41" s="191"/>
      <c r="U41" s="187"/>
      <c r="V41" s="187"/>
      <c r="W41" s="31"/>
      <c r="X41" s="31"/>
      <c r="Y41" s="31"/>
      <c r="Z41" s="31"/>
      <c r="AA41" s="31"/>
    </row>
    <row r="42" spans="2:27" ht="15.75">
      <c r="B42" s="31"/>
      <c r="C42" s="31"/>
      <c r="D42" s="186">
        <v>24</v>
      </c>
      <c r="E42" s="187"/>
      <c r="F42" s="481" t="str">
        <f t="shared" si="2"/>
        <v/>
      </c>
      <c r="G42" s="481"/>
      <c r="H42" s="481"/>
      <c r="I42" s="193" t="str">
        <f t="shared" si="3"/>
        <v/>
      </c>
      <c r="J42" s="191"/>
      <c r="K42" s="187"/>
      <c r="L42" s="187"/>
      <c r="M42" s="31"/>
      <c r="N42" s="186">
        <v>24</v>
      </c>
      <c r="O42" s="187" t="str">
        <f ca="1"/>
        <v>D137</v>
      </c>
      <c r="P42" s="187"/>
      <c r="Q42" s="187" t="str">
        <f t="shared" ca="1" si="0"/>
        <v>AYYOOB V.N</v>
      </c>
      <c r="R42" s="187" t="str">
        <f t="shared" ca="1" si="4"/>
        <v>🔍</v>
      </c>
      <c r="S42" s="193" t="str">
        <f t="shared" ca="1" si="1"/>
        <v>BADF</v>
      </c>
      <c r="T42" s="191"/>
      <c r="U42" s="187"/>
      <c r="V42" s="187"/>
      <c r="W42" s="31"/>
      <c r="X42" s="31"/>
      <c r="Y42" s="31"/>
      <c r="Z42" s="31"/>
      <c r="AA42" s="31"/>
    </row>
    <row r="43" spans="2:27" ht="15.75">
      <c r="B43" s="31"/>
      <c r="C43" s="31"/>
      <c r="D43" s="186">
        <v>25</v>
      </c>
      <c r="E43" s="187"/>
      <c r="F43" s="481" t="str">
        <f t="shared" si="2"/>
        <v/>
      </c>
      <c r="G43" s="481"/>
      <c r="H43" s="481"/>
      <c r="I43" s="193" t="str">
        <f t="shared" si="3"/>
        <v/>
      </c>
      <c r="J43" s="191"/>
      <c r="K43" s="187"/>
      <c r="L43" s="187"/>
      <c r="M43" s="31"/>
      <c r="N43" s="186">
        <v>25</v>
      </c>
      <c r="O43" s="187" t="str">
        <f ca="1"/>
        <v>D129</v>
      </c>
      <c r="P43" s="187"/>
      <c r="Q43" s="187" t="str">
        <f t="shared" ca="1" si="0"/>
        <v>MUHAMMED UNAIS CK</v>
      </c>
      <c r="R43" s="187" t="str">
        <f t="shared" ca="1" si="4"/>
        <v>🔍</v>
      </c>
      <c r="S43" s="193" t="str">
        <f t="shared" ca="1" si="1"/>
        <v>BADF</v>
      </c>
      <c r="T43" s="191"/>
      <c r="U43" s="187"/>
      <c r="V43" s="187"/>
      <c r="W43" s="31"/>
      <c r="X43" s="31"/>
      <c r="Y43" s="31"/>
      <c r="Z43" s="31"/>
      <c r="AA43" s="31"/>
    </row>
    <row r="44" spans="2:27" ht="15.75">
      <c r="B44" s="31"/>
      <c r="C44" s="31"/>
      <c r="D44" s="186">
        <v>26</v>
      </c>
      <c r="E44" s="187"/>
      <c r="F44" s="481" t="str">
        <f t="shared" si="2"/>
        <v/>
      </c>
      <c r="G44" s="481"/>
      <c r="H44" s="481"/>
      <c r="I44" s="193" t="str">
        <f t="shared" si="3"/>
        <v/>
      </c>
      <c r="J44" s="191"/>
      <c r="K44" s="187"/>
      <c r="L44" s="187"/>
      <c r="M44" s="31"/>
      <c r="N44" s="186">
        <v>26</v>
      </c>
      <c r="O44" s="187" t="str">
        <f ca="1"/>
        <v>C171</v>
      </c>
      <c r="P44" s="187"/>
      <c r="Q44" s="187" t="str">
        <f t="shared" ca="1" si="0"/>
        <v>MUHAMMED THASLEEM</v>
      </c>
      <c r="R44" s="187" t="str">
        <f t="shared" ca="1" si="4"/>
        <v>🔍</v>
      </c>
      <c r="S44" s="193" t="str">
        <f t="shared" ca="1" si="1"/>
        <v>BADF</v>
      </c>
      <c r="T44" s="191"/>
      <c r="U44" s="187"/>
      <c r="V44" s="187"/>
      <c r="W44" s="31"/>
      <c r="X44" s="31"/>
      <c r="Y44" s="31"/>
      <c r="Z44" s="31"/>
      <c r="AA44" s="31"/>
    </row>
    <row r="45" spans="2:27" ht="15.75">
      <c r="B45" s="31"/>
      <c r="C45" s="31"/>
      <c r="D45" s="186">
        <v>27</v>
      </c>
      <c r="E45" s="187"/>
      <c r="F45" s="481" t="str">
        <f t="shared" si="2"/>
        <v/>
      </c>
      <c r="G45" s="481"/>
      <c r="H45" s="481"/>
      <c r="I45" s="193" t="str">
        <f t="shared" si="3"/>
        <v/>
      </c>
      <c r="J45" s="191"/>
      <c r="K45" s="187"/>
      <c r="L45" s="187"/>
      <c r="M45" s="31"/>
      <c r="N45" s="186">
        <v>27</v>
      </c>
      <c r="O45" s="187" t="str">
        <f ca="1"/>
        <v>C170</v>
      </c>
      <c r="P45" s="187"/>
      <c r="Q45" s="187" t="str">
        <f t="shared" ca="1" si="0"/>
        <v>RUMAIZALI R IBRAHIM</v>
      </c>
      <c r="R45" s="187" t="str">
        <f t="shared" ca="1" si="4"/>
        <v>🔍</v>
      </c>
      <c r="S45" s="193" t="str">
        <f t="shared" ca="1" si="1"/>
        <v>BADF</v>
      </c>
      <c r="T45" s="191"/>
      <c r="U45" s="187"/>
      <c r="V45" s="187"/>
      <c r="W45" s="31"/>
      <c r="X45" s="31"/>
      <c r="Y45" s="31"/>
      <c r="Z45" s="31"/>
      <c r="AA45" s="31"/>
    </row>
    <row r="46" spans="2:27" ht="15.75">
      <c r="B46" s="31"/>
      <c r="C46" s="31"/>
      <c r="D46" s="186">
        <v>28</v>
      </c>
      <c r="E46" s="187"/>
      <c r="F46" s="481" t="str">
        <f t="shared" si="2"/>
        <v/>
      </c>
      <c r="G46" s="481"/>
      <c r="H46" s="481"/>
      <c r="I46" s="193" t="str">
        <f t="shared" si="3"/>
        <v/>
      </c>
      <c r="J46" s="191"/>
      <c r="K46" s="187"/>
      <c r="L46" s="187"/>
      <c r="M46" s="31"/>
      <c r="N46" s="186">
        <v>28</v>
      </c>
      <c r="O46" s="187" t="str">
        <f ca="1"/>
        <v>D100</v>
      </c>
      <c r="P46" s="187"/>
      <c r="Q46" s="187" t="str">
        <f t="shared" ca="1" si="0"/>
        <v>MOHAMMED RAZI</v>
      </c>
      <c r="R46" s="187" t="str">
        <f t="shared" ca="1" si="4"/>
        <v>🔍</v>
      </c>
      <c r="S46" s="193" t="str">
        <f t="shared" ca="1" si="1"/>
        <v>JARF</v>
      </c>
      <c r="T46" s="191"/>
      <c r="U46" s="187"/>
      <c r="V46" s="187"/>
      <c r="W46" s="31"/>
      <c r="X46" s="31"/>
      <c r="Y46" s="31"/>
      <c r="Z46" s="31"/>
      <c r="AA46" s="31"/>
    </row>
    <row r="47" spans="2:27" ht="15.75">
      <c r="B47" s="31"/>
      <c r="C47" s="31"/>
      <c r="D47" s="186">
        <v>29</v>
      </c>
      <c r="E47" s="187"/>
      <c r="F47" s="481" t="str">
        <f t="shared" si="2"/>
        <v/>
      </c>
      <c r="G47" s="481"/>
      <c r="H47" s="481"/>
      <c r="I47" s="193" t="str">
        <f t="shared" si="3"/>
        <v/>
      </c>
      <c r="J47" s="191"/>
      <c r="K47" s="187"/>
      <c r="L47" s="187"/>
      <c r="M47" s="31"/>
      <c r="N47" s="186">
        <v>29</v>
      </c>
      <c r="O47" s="187" t="str">
        <f ca="1"/>
        <v>D104</v>
      </c>
      <c r="P47" s="187"/>
      <c r="Q47" s="187" t="str">
        <f t="shared" ca="1" si="0"/>
        <v>MUHAMMAD SHANEED.</v>
      </c>
      <c r="R47" s="187" t="str">
        <f t="shared" ca="1" si="4"/>
        <v>🔍</v>
      </c>
      <c r="S47" s="193" t="str">
        <f t="shared" ca="1" si="1"/>
        <v>JARF</v>
      </c>
      <c r="T47" s="191"/>
      <c r="U47" s="187"/>
      <c r="V47" s="187"/>
      <c r="W47" s="31"/>
      <c r="X47" s="31"/>
      <c r="Y47" s="31"/>
      <c r="Z47" s="31"/>
      <c r="AA47" s="31"/>
    </row>
    <row r="48" spans="2:27" ht="15.75">
      <c r="B48" s="31"/>
      <c r="C48" s="31"/>
      <c r="D48" s="186">
        <v>30</v>
      </c>
      <c r="E48" s="187"/>
      <c r="F48" s="481" t="str">
        <f t="shared" si="2"/>
        <v/>
      </c>
      <c r="G48" s="481"/>
      <c r="H48" s="481"/>
      <c r="I48" s="193" t="str">
        <f t="shared" si="3"/>
        <v/>
      </c>
      <c r="J48" s="191"/>
      <c r="K48" s="187"/>
      <c r="L48" s="187"/>
      <c r="M48" s="31"/>
      <c r="N48" s="186">
        <v>30</v>
      </c>
      <c r="O48" s="187" t="str">
        <f ca="1"/>
        <v>D113</v>
      </c>
      <c r="P48" s="187"/>
      <c r="Q48" s="187" t="str">
        <f t="shared" ca="1" si="0"/>
        <v>ZULFIKARALI</v>
      </c>
      <c r="R48" s="187" t="str">
        <f t="shared" ca="1" si="4"/>
        <v>🔍</v>
      </c>
      <c r="S48" s="193" t="str">
        <f t="shared" ca="1" si="1"/>
        <v>JARF</v>
      </c>
      <c r="T48" s="191"/>
      <c r="U48" s="187"/>
      <c r="V48" s="187"/>
      <c r="W48" s="31"/>
      <c r="X48" s="31"/>
      <c r="Y48" s="31"/>
      <c r="Z48" s="31"/>
      <c r="AA48" s="31"/>
    </row>
    <row r="49" spans="2:27" ht="15.75">
      <c r="B49" s="31"/>
      <c r="C49" s="31"/>
      <c r="D49" s="186">
        <v>31</v>
      </c>
      <c r="E49" s="187"/>
      <c r="F49" s="481" t="str">
        <f t="shared" si="2"/>
        <v/>
      </c>
      <c r="G49" s="481"/>
      <c r="H49" s="481"/>
      <c r="I49" s="193" t="str">
        <f t="shared" si="3"/>
        <v/>
      </c>
      <c r="J49" s="191"/>
      <c r="K49" s="187"/>
      <c r="L49" s="187"/>
      <c r="M49" s="31"/>
      <c r="N49" s="186">
        <v>31</v>
      </c>
      <c r="O49" s="187" t="str">
        <f ca="1"/>
        <v>D116</v>
      </c>
      <c r="P49" s="187"/>
      <c r="Q49" s="187" t="str">
        <f t="shared" ca="1" si="0"/>
        <v>HASSAN SHADDAD UM</v>
      </c>
      <c r="R49" s="187" t="str">
        <f t="shared" ca="1" si="4"/>
        <v>🔍</v>
      </c>
      <c r="S49" s="193" t="str">
        <f t="shared" ca="1" si="1"/>
        <v>JARF</v>
      </c>
      <c r="T49" s="191"/>
      <c r="U49" s="187"/>
      <c r="V49" s="187"/>
      <c r="W49" s="31"/>
      <c r="X49" s="31"/>
      <c r="Y49" s="31"/>
      <c r="Z49" s="31"/>
      <c r="AA49" s="31"/>
    </row>
    <row r="50" spans="2:27" ht="15.75">
      <c r="B50" s="31"/>
      <c r="C50" s="31"/>
      <c r="D50" s="186">
        <v>32</v>
      </c>
      <c r="E50" s="187"/>
      <c r="F50" s="481" t="str">
        <f t="shared" si="2"/>
        <v/>
      </c>
      <c r="G50" s="481"/>
      <c r="H50" s="481"/>
      <c r="I50" s="193" t="str">
        <f t="shared" si="3"/>
        <v/>
      </c>
      <c r="J50" s="191"/>
      <c r="K50" s="187"/>
      <c r="L50" s="187"/>
      <c r="M50" s="31"/>
      <c r="N50" s="186">
        <v>32</v>
      </c>
      <c r="O50" s="187" t="str">
        <f ca="1"/>
        <v>D151</v>
      </c>
      <c r="P50" s="187"/>
      <c r="Q50" s="187" t="str">
        <f t="shared" ca="1" si="0"/>
        <v>MUHAMMED SHANAVAS M.A</v>
      </c>
      <c r="R50" s="187" t="str">
        <f t="shared" ca="1" si="4"/>
        <v>🔍</v>
      </c>
      <c r="S50" s="193" t="str">
        <f t="shared" ca="1" si="1"/>
        <v>JARF</v>
      </c>
      <c r="T50" s="191"/>
      <c r="U50" s="187"/>
      <c r="V50" s="187"/>
      <c r="W50" s="31"/>
      <c r="X50" s="31"/>
      <c r="Y50" s="31"/>
      <c r="Z50" s="31"/>
      <c r="AA50" s="31"/>
    </row>
    <row r="51" spans="2:27" ht="15.75">
      <c r="B51" s="31"/>
      <c r="C51" s="31"/>
      <c r="D51" s="186">
        <v>33</v>
      </c>
      <c r="E51" s="187"/>
      <c r="F51" s="481" t="str">
        <f t="shared" ref="F51:F78" si="5">_xlfn.IFNA(VLOOKUP(E51,detailsof_programs,2,0),"")</f>
        <v/>
      </c>
      <c r="G51" s="481"/>
      <c r="H51" s="481"/>
      <c r="I51" s="193" t="str">
        <f t="shared" si="3"/>
        <v/>
      </c>
      <c r="J51" s="191"/>
      <c r="K51" s="187"/>
      <c r="L51" s="187"/>
      <c r="M51" s="31"/>
      <c r="N51" s="186">
        <v>33</v>
      </c>
      <c r="O51" s="187" t="str">
        <f ca="1"/>
        <v>D144</v>
      </c>
      <c r="P51" s="187"/>
      <c r="Q51" s="187" t="str">
        <f t="shared" ref="Q51:Q78" ca="1" si="6">IF(O51&lt;&gt;0,VLOOKUP(O51,detailsof_candidates,2,0),"")</f>
        <v>MUHAMMED RASHAD KA</v>
      </c>
      <c r="R51" s="187" t="str">
        <f t="shared" ca="1" si="4"/>
        <v>🔍</v>
      </c>
      <c r="S51" s="193" t="str">
        <f t="shared" ref="S51:S78" ca="1" si="7">IF(O51&lt;&gt;0,VLOOKUP(O51,detailsof_candidates,3,0),"")</f>
        <v>JARF</v>
      </c>
      <c r="T51" s="191"/>
      <c r="U51" s="187"/>
      <c r="V51" s="187"/>
      <c r="W51" s="31"/>
      <c r="X51" s="31"/>
      <c r="Y51" s="31"/>
      <c r="Z51" s="31"/>
      <c r="AA51" s="31"/>
    </row>
    <row r="52" spans="2:27" ht="15.75">
      <c r="B52" s="31"/>
      <c r="C52" s="31"/>
      <c r="D52" s="186">
        <v>34</v>
      </c>
      <c r="E52" s="187"/>
      <c r="F52" s="481" t="str">
        <f t="shared" si="5"/>
        <v/>
      </c>
      <c r="G52" s="481"/>
      <c r="H52" s="481"/>
      <c r="I52" s="193" t="str">
        <f t="shared" si="3"/>
        <v/>
      </c>
      <c r="J52" s="191"/>
      <c r="K52" s="187"/>
      <c r="L52" s="187"/>
      <c r="M52" s="31"/>
      <c r="N52" s="186">
        <v>34</v>
      </c>
      <c r="O52" s="187" t="str">
        <f ca="1"/>
        <v>D160</v>
      </c>
      <c r="P52" s="187"/>
      <c r="Q52" s="187" t="str">
        <f t="shared" ca="1" si="6"/>
        <v>SALMAN FARIS</v>
      </c>
      <c r="R52" s="187" t="str">
        <f t="shared" ca="1" si="4"/>
        <v>🔍</v>
      </c>
      <c r="S52" s="193" t="str">
        <f t="shared" ca="1" si="7"/>
        <v>JARF</v>
      </c>
      <c r="T52" s="191"/>
      <c r="U52" s="187"/>
      <c r="V52" s="187"/>
      <c r="W52" s="31"/>
      <c r="X52" s="31"/>
      <c r="Y52" s="31"/>
      <c r="Z52" s="31"/>
      <c r="AA52" s="31"/>
    </row>
    <row r="53" spans="2:27" ht="15.75">
      <c r="B53" s="31"/>
      <c r="C53" s="31"/>
      <c r="D53" s="186">
        <v>35</v>
      </c>
      <c r="E53" s="187"/>
      <c r="F53" s="481" t="str">
        <f t="shared" si="5"/>
        <v/>
      </c>
      <c r="G53" s="481"/>
      <c r="H53" s="481"/>
      <c r="I53" s="193" t="str">
        <f t="shared" si="3"/>
        <v/>
      </c>
      <c r="J53" s="191"/>
      <c r="K53" s="187"/>
      <c r="L53" s="187"/>
      <c r="M53" s="31"/>
      <c r="N53" s="186">
        <v>35</v>
      </c>
      <c r="O53" s="187" t="str">
        <f ca="1"/>
        <v>D167</v>
      </c>
      <c r="P53" s="187"/>
      <c r="Q53" s="187" t="str">
        <f t="shared" ca="1" si="6"/>
        <v>AHMAD BINYAMUL ASHIQUE</v>
      </c>
      <c r="R53" s="187" t="str">
        <f t="shared" ca="1" si="4"/>
        <v>🔍</v>
      </c>
      <c r="S53" s="193" t="str">
        <f t="shared" ca="1" si="7"/>
        <v>JARF</v>
      </c>
      <c r="T53" s="191"/>
      <c r="U53" s="187"/>
      <c r="V53" s="187"/>
      <c r="W53" s="31"/>
      <c r="X53" s="31"/>
      <c r="Y53" s="31"/>
      <c r="Z53" s="31"/>
      <c r="AA53" s="31"/>
    </row>
    <row r="54" spans="2:27" ht="15.75">
      <c r="B54" s="31"/>
      <c r="C54" s="31"/>
      <c r="D54" s="186">
        <v>36</v>
      </c>
      <c r="E54" s="187"/>
      <c r="F54" s="481" t="str">
        <f t="shared" si="5"/>
        <v/>
      </c>
      <c r="G54" s="481"/>
      <c r="H54" s="481"/>
      <c r="I54" s="193" t="str">
        <f t="shared" si="3"/>
        <v/>
      </c>
      <c r="J54" s="191"/>
      <c r="K54" s="187"/>
      <c r="L54" s="187"/>
      <c r="M54" s="31"/>
      <c r="N54" s="186">
        <v>36</v>
      </c>
      <c r="O54" s="187" t="str">
        <f ca="1"/>
        <v>D194</v>
      </c>
      <c r="P54" s="187"/>
      <c r="Q54" s="187" t="str">
        <f t="shared" ca="1" si="6"/>
        <v>AYAZ RAHMAN T</v>
      </c>
      <c r="R54" s="187" t="str">
        <f t="shared" ca="1" si="4"/>
        <v>🔍</v>
      </c>
      <c r="S54" s="193" t="str">
        <f t="shared" ca="1" si="7"/>
        <v>JARF</v>
      </c>
      <c r="T54" s="191"/>
      <c r="U54" s="187"/>
      <c r="V54" s="187"/>
      <c r="W54" s="31"/>
      <c r="X54" s="31"/>
      <c r="Y54" s="31"/>
      <c r="Z54" s="31"/>
      <c r="AA54" s="31"/>
    </row>
    <row r="55" spans="2:27" ht="15.75">
      <c r="B55" s="31"/>
      <c r="C55" s="31"/>
      <c r="D55" s="186">
        <v>37</v>
      </c>
      <c r="E55" s="187"/>
      <c r="F55" s="481" t="str">
        <f t="shared" si="5"/>
        <v/>
      </c>
      <c r="G55" s="481"/>
      <c r="H55" s="481"/>
      <c r="I55" s="193" t="str">
        <f t="shared" si="3"/>
        <v/>
      </c>
      <c r="J55" s="191"/>
      <c r="K55" s="187"/>
      <c r="L55" s="187"/>
      <c r="M55" s="31"/>
      <c r="N55" s="186">
        <v>37</v>
      </c>
      <c r="O55" s="187"/>
      <c r="P55" s="187"/>
      <c r="Q55" s="187" t="str">
        <f t="shared" si="6"/>
        <v/>
      </c>
      <c r="R55" s="187" t="str">
        <f t="shared" si="4"/>
        <v/>
      </c>
      <c r="S55" s="193" t="str">
        <f t="shared" si="7"/>
        <v/>
      </c>
      <c r="T55" s="191"/>
      <c r="U55" s="187"/>
      <c r="V55" s="187"/>
      <c r="W55" s="31"/>
      <c r="X55" s="31"/>
      <c r="Y55" s="31"/>
      <c r="Z55" s="31"/>
      <c r="AA55" s="31"/>
    </row>
    <row r="56" spans="2:27" ht="15.75">
      <c r="B56" s="31"/>
      <c r="C56" s="31"/>
      <c r="D56" s="186">
        <v>38</v>
      </c>
      <c r="E56" s="187"/>
      <c r="F56" s="481" t="str">
        <f t="shared" si="5"/>
        <v/>
      </c>
      <c r="G56" s="481"/>
      <c r="H56" s="481"/>
      <c r="I56" s="193" t="str">
        <f t="shared" si="3"/>
        <v/>
      </c>
      <c r="J56" s="191"/>
      <c r="K56" s="187"/>
      <c r="L56" s="187"/>
      <c r="M56" s="31"/>
      <c r="N56" s="186">
        <v>38</v>
      </c>
      <c r="O56" s="187"/>
      <c r="P56" s="187"/>
      <c r="Q56" s="187" t="str">
        <f t="shared" si="6"/>
        <v/>
      </c>
      <c r="R56" s="187" t="str">
        <f t="shared" si="4"/>
        <v/>
      </c>
      <c r="S56" s="193" t="str">
        <f t="shared" si="7"/>
        <v/>
      </c>
      <c r="T56" s="191"/>
      <c r="U56" s="187"/>
      <c r="V56" s="187"/>
      <c r="W56" s="31"/>
      <c r="X56" s="31"/>
      <c r="Y56" s="31"/>
      <c r="Z56" s="31"/>
      <c r="AA56" s="31"/>
    </row>
    <row r="57" spans="2:27" ht="15.75">
      <c r="B57" s="31"/>
      <c r="C57" s="31"/>
      <c r="D57" s="186">
        <v>39</v>
      </c>
      <c r="E57" s="187"/>
      <c r="F57" s="481" t="str">
        <f t="shared" si="5"/>
        <v/>
      </c>
      <c r="G57" s="481"/>
      <c r="H57" s="481"/>
      <c r="I57" s="193" t="str">
        <f t="shared" si="3"/>
        <v/>
      </c>
      <c r="J57" s="191"/>
      <c r="K57" s="187"/>
      <c r="L57" s="187"/>
      <c r="M57" s="31"/>
      <c r="N57" s="186">
        <v>39</v>
      </c>
      <c r="O57" s="187"/>
      <c r="P57" s="187"/>
      <c r="Q57" s="187" t="str">
        <f t="shared" si="6"/>
        <v/>
      </c>
      <c r="R57" s="187" t="str">
        <f t="shared" si="4"/>
        <v/>
      </c>
      <c r="S57" s="193" t="str">
        <f t="shared" si="7"/>
        <v/>
      </c>
      <c r="T57" s="191"/>
      <c r="U57" s="187"/>
      <c r="V57" s="187"/>
      <c r="W57" s="31"/>
      <c r="X57" s="31"/>
      <c r="Y57" s="31"/>
      <c r="Z57" s="31"/>
      <c r="AA57" s="31"/>
    </row>
    <row r="58" spans="2:27" ht="15.75">
      <c r="B58" s="31"/>
      <c r="C58" s="31"/>
      <c r="D58" s="186">
        <v>40</v>
      </c>
      <c r="E58" s="187"/>
      <c r="F58" s="481" t="str">
        <f t="shared" si="5"/>
        <v/>
      </c>
      <c r="G58" s="481"/>
      <c r="H58" s="481"/>
      <c r="I58" s="193" t="str">
        <f t="shared" si="3"/>
        <v/>
      </c>
      <c r="J58" s="191"/>
      <c r="K58" s="187"/>
      <c r="L58" s="187"/>
      <c r="M58" s="31"/>
      <c r="N58" s="186">
        <v>40</v>
      </c>
      <c r="O58" s="187"/>
      <c r="P58" s="187"/>
      <c r="Q58" s="187" t="str">
        <f t="shared" si="6"/>
        <v/>
      </c>
      <c r="R58" s="187" t="str">
        <f t="shared" si="4"/>
        <v/>
      </c>
      <c r="S58" s="193" t="str">
        <f t="shared" si="7"/>
        <v/>
      </c>
      <c r="T58" s="191"/>
      <c r="U58" s="187"/>
      <c r="V58" s="187"/>
      <c r="W58" s="31"/>
      <c r="X58" s="31"/>
      <c r="Y58" s="31"/>
      <c r="Z58" s="31"/>
      <c r="AA58" s="31"/>
    </row>
    <row r="59" spans="2:27" ht="15.75">
      <c r="B59" s="31"/>
      <c r="C59" s="31"/>
      <c r="D59" s="186">
        <v>41</v>
      </c>
      <c r="E59" s="187"/>
      <c r="F59" s="481" t="str">
        <f t="shared" si="5"/>
        <v/>
      </c>
      <c r="G59" s="481"/>
      <c r="H59" s="481"/>
      <c r="I59" s="193" t="str">
        <f t="shared" si="3"/>
        <v/>
      </c>
      <c r="J59" s="191"/>
      <c r="K59" s="187"/>
      <c r="L59" s="187"/>
      <c r="M59" s="31"/>
      <c r="N59" s="186">
        <v>41</v>
      </c>
      <c r="O59" s="187"/>
      <c r="P59" s="187"/>
      <c r="Q59" s="187" t="str">
        <f t="shared" si="6"/>
        <v/>
      </c>
      <c r="R59" s="187" t="str">
        <f t="shared" si="4"/>
        <v/>
      </c>
      <c r="S59" s="193" t="str">
        <f t="shared" si="7"/>
        <v/>
      </c>
      <c r="T59" s="191"/>
      <c r="U59" s="187"/>
      <c r="V59" s="187"/>
      <c r="W59" s="31"/>
      <c r="X59" s="31"/>
      <c r="Y59" s="31"/>
      <c r="Z59" s="31"/>
      <c r="AA59" s="31"/>
    </row>
    <row r="60" spans="2:27" ht="15.75">
      <c r="B60" s="31"/>
      <c r="C60" s="31"/>
      <c r="D60" s="186">
        <v>42</v>
      </c>
      <c r="E60" s="187"/>
      <c r="F60" s="481" t="str">
        <f t="shared" si="5"/>
        <v/>
      </c>
      <c r="G60" s="481"/>
      <c r="H60" s="481"/>
      <c r="I60" s="193" t="str">
        <f t="shared" si="3"/>
        <v/>
      </c>
      <c r="J60" s="191"/>
      <c r="K60" s="187"/>
      <c r="L60" s="187"/>
      <c r="M60" s="31"/>
      <c r="N60" s="186">
        <v>42</v>
      </c>
      <c r="O60" s="187"/>
      <c r="P60" s="187"/>
      <c r="Q60" s="187" t="str">
        <f t="shared" si="6"/>
        <v/>
      </c>
      <c r="R60" s="187" t="str">
        <f t="shared" si="4"/>
        <v/>
      </c>
      <c r="S60" s="193" t="str">
        <f t="shared" si="7"/>
        <v/>
      </c>
      <c r="T60" s="191"/>
      <c r="U60" s="187"/>
      <c r="V60" s="187"/>
      <c r="W60" s="31"/>
      <c r="X60" s="31"/>
      <c r="Y60" s="31"/>
      <c r="Z60" s="31"/>
      <c r="AA60" s="31"/>
    </row>
    <row r="61" spans="2:27" ht="15.75">
      <c r="B61" s="31"/>
      <c r="C61" s="31"/>
      <c r="D61" s="186">
        <v>43</v>
      </c>
      <c r="E61" s="187"/>
      <c r="F61" s="481" t="str">
        <f t="shared" si="5"/>
        <v/>
      </c>
      <c r="G61" s="481"/>
      <c r="H61" s="481"/>
      <c r="I61" s="193" t="str">
        <f t="shared" si="3"/>
        <v/>
      </c>
      <c r="J61" s="191"/>
      <c r="K61" s="187"/>
      <c r="L61" s="187"/>
      <c r="M61" s="31"/>
      <c r="N61" s="186">
        <v>43</v>
      </c>
      <c r="O61" s="187"/>
      <c r="P61" s="187"/>
      <c r="Q61" s="187" t="str">
        <f t="shared" si="6"/>
        <v/>
      </c>
      <c r="R61" s="187" t="str">
        <f t="shared" si="4"/>
        <v/>
      </c>
      <c r="S61" s="193" t="str">
        <f t="shared" si="7"/>
        <v/>
      </c>
      <c r="T61" s="191"/>
      <c r="U61" s="187"/>
      <c r="V61" s="187"/>
      <c r="W61" s="31"/>
      <c r="X61" s="31"/>
      <c r="Y61" s="31"/>
      <c r="Z61" s="31"/>
      <c r="AA61" s="31"/>
    </row>
    <row r="62" spans="2:27" ht="15.75">
      <c r="B62" s="31"/>
      <c r="C62" s="31"/>
      <c r="D62" s="186">
        <v>44</v>
      </c>
      <c r="E62" s="187"/>
      <c r="F62" s="481" t="str">
        <f t="shared" si="5"/>
        <v/>
      </c>
      <c r="G62" s="481"/>
      <c r="H62" s="481"/>
      <c r="I62" s="193" t="str">
        <f t="shared" si="3"/>
        <v/>
      </c>
      <c r="J62" s="191"/>
      <c r="K62" s="187"/>
      <c r="L62" s="187"/>
      <c r="M62" s="31"/>
      <c r="N62" s="186">
        <v>44</v>
      </c>
      <c r="O62" s="187"/>
      <c r="P62" s="187"/>
      <c r="Q62" s="187" t="str">
        <f t="shared" si="6"/>
        <v/>
      </c>
      <c r="R62" s="187" t="str">
        <f t="shared" si="4"/>
        <v/>
      </c>
      <c r="S62" s="193" t="str">
        <f t="shared" si="7"/>
        <v/>
      </c>
      <c r="T62" s="191"/>
      <c r="U62" s="187"/>
      <c r="V62" s="187"/>
      <c r="W62" s="31"/>
      <c r="X62" s="31"/>
      <c r="Y62" s="31"/>
      <c r="Z62" s="31"/>
      <c r="AA62" s="31"/>
    </row>
    <row r="63" spans="2:27" ht="15.75">
      <c r="B63" s="31"/>
      <c r="C63" s="31"/>
      <c r="D63" s="186">
        <v>45</v>
      </c>
      <c r="E63" s="187"/>
      <c r="F63" s="481" t="str">
        <f t="shared" si="5"/>
        <v/>
      </c>
      <c r="G63" s="481"/>
      <c r="H63" s="481"/>
      <c r="I63" s="193" t="str">
        <f t="shared" si="3"/>
        <v/>
      </c>
      <c r="J63" s="191"/>
      <c r="K63" s="187"/>
      <c r="L63" s="187"/>
      <c r="M63" s="31"/>
      <c r="N63" s="186">
        <v>45</v>
      </c>
      <c r="O63" s="187"/>
      <c r="P63" s="187"/>
      <c r="Q63" s="187" t="str">
        <f t="shared" si="6"/>
        <v/>
      </c>
      <c r="R63" s="187" t="str">
        <f t="shared" si="4"/>
        <v/>
      </c>
      <c r="S63" s="193" t="str">
        <f t="shared" si="7"/>
        <v/>
      </c>
      <c r="T63" s="191"/>
      <c r="U63" s="187"/>
      <c r="V63" s="187"/>
      <c r="W63" s="31"/>
      <c r="X63" s="31"/>
      <c r="Y63" s="31"/>
      <c r="Z63" s="31"/>
      <c r="AA63" s="31"/>
    </row>
    <row r="64" spans="2:27" ht="15.75">
      <c r="B64" s="31"/>
      <c r="C64" s="31"/>
      <c r="D64" s="186">
        <v>46</v>
      </c>
      <c r="E64" s="187"/>
      <c r="F64" s="481" t="str">
        <f t="shared" si="5"/>
        <v/>
      </c>
      <c r="G64" s="481"/>
      <c r="H64" s="481"/>
      <c r="I64" s="193" t="str">
        <f t="shared" si="3"/>
        <v/>
      </c>
      <c r="J64" s="191"/>
      <c r="K64" s="187"/>
      <c r="L64" s="187"/>
      <c r="M64" s="31"/>
      <c r="N64" s="186">
        <v>46</v>
      </c>
      <c r="O64" s="187"/>
      <c r="P64" s="187"/>
      <c r="Q64" s="187" t="str">
        <f t="shared" si="6"/>
        <v/>
      </c>
      <c r="R64" s="187" t="str">
        <f t="shared" si="4"/>
        <v/>
      </c>
      <c r="S64" s="193" t="str">
        <f t="shared" si="7"/>
        <v/>
      </c>
      <c r="T64" s="191"/>
      <c r="U64" s="187"/>
      <c r="V64" s="187"/>
      <c r="W64" s="31"/>
      <c r="X64" s="31"/>
      <c r="Y64" s="31"/>
      <c r="Z64" s="31"/>
      <c r="AA64" s="31"/>
    </row>
    <row r="65" spans="2:27" ht="15.75">
      <c r="B65" s="31"/>
      <c r="C65" s="31"/>
      <c r="D65" s="186">
        <v>47</v>
      </c>
      <c r="E65" s="187"/>
      <c r="F65" s="481" t="str">
        <f t="shared" si="5"/>
        <v/>
      </c>
      <c r="G65" s="481"/>
      <c r="H65" s="481"/>
      <c r="I65" s="193" t="str">
        <f t="shared" si="3"/>
        <v/>
      </c>
      <c r="J65" s="191"/>
      <c r="K65" s="187"/>
      <c r="L65" s="187"/>
      <c r="M65" s="31"/>
      <c r="N65" s="186">
        <v>47</v>
      </c>
      <c r="O65" s="187"/>
      <c r="P65" s="187"/>
      <c r="Q65" s="187" t="str">
        <f t="shared" si="6"/>
        <v/>
      </c>
      <c r="R65" s="187" t="str">
        <f t="shared" si="4"/>
        <v/>
      </c>
      <c r="S65" s="193" t="str">
        <f t="shared" si="7"/>
        <v/>
      </c>
      <c r="T65" s="191"/>
      <c r="U65" s="187"/>
      <c r="V65" s="187"/>
      <c r="W65" s="31"/>
      <c r="X65" s="31"/>
      <c r="Y65" s="31"/>
      <c r="Z65" s="31"/>
      <c r="AA65" s="31"/>
    </row>
    <row r="66" spans="2:27" ht="15.75">
      <c r="B66" s="31"/>
      <c r="C66" s="31"/>
      <c r="D66" s="186">
        <v>48</v>
      </c>
      <c r="E66" s="187"/>
      <c r="F66" s="481" t="str">
        <f t="shared" si="5"/>
        <v/>
      </c>
      <c r="G66" s="481"/>
      <c r="H66" s="481"/>
      <c r="I66" s="193" t="str">
        <f t="shared" si="3"/>
        <v/>
      </c>
      <c r="J66" s="191"/>
      <c r="K66" s="187"/>
      <c r="L66" s="187"/>
      <c r="M66" s="31"/>
      <c r="N66" s="186">
        <v>48</v>
      </c>
      <c r="O66" s="187"/>
      <c r="P66" s="187"/>
      <c r="Q66" s="187" t="str">
        <f t="shared" si="6"/>
        <v/>
      </c>
      <c r="R66" s="187" t="str">
        <f t="shared" si="4"/>
        <v/>
      </c>
      <c r="S66" s="193" t="str">
        <f t="shared" si="7"/>
        <v/>
      </c>
      <c r="T66" s="191"/>
      <c r="U66" s="187"/>
      <c r="V66" s="187"/>
      <c r="W66" s="31"/>
      <c r="X66" s="31"/>
      <c r="Y66" s="31"/>
      <c r="Z66" s="31"/>
      <c r="AA66" s="31"/>
    </row>
    <row r="67" spans="2:27" ht="15.75">
      <c r="B67" s="31"/>
      <c r="C67" s="31"/>
      <c r="D67" s="186">
        <v>49</v>
      </c>
      <c r="E67" s="187"/>
      <c r="F67" s="481" t="str">
        <f t="shared" si="5"/>
        <v/>
      </c>
      <c r="G67" s="481"/>
      <c r="H67" s="481"/>
      <c r="I67" s="193" t="str">
        <f t="shared" si="3"/>
        <v/>
      </c>
      <c r="J67" s="191"/>
      <c r="K67" s="187"/>
      <c r="L67" s="187"/>
      <c r="M67" s="31"/>
      <c r="N67" s="186">
        <v>49</v>
      </c>
      <c r="O67" s="187"/>
      <c r="P67" s="187"/>
      <c r="Q67" s="187" t="str">
        <f t="shared" si="6"/>
        <v/>
      </c>
      <c r="R67" s="187" t="str">
        <f t="shared" si="4"/>
        <v/>
      </c>
      <c r="S67" s="193" t="str">
        <f t="shared" si="7"/>
        <v/>
      </c>
      <c r="T67" s="191"/>
      <c r="U67" s="187"/>
      <c r="V67" s="187"/>
      <c r="W67" s="31"/>
      <c r="X67" s="31"/>
      <c r="Y67" s="31"/>
      <c r="Z67" s="31"/>
      <c r="AA67" s="31"/>
    </row>
    <row r="68" spans="2:27" ht="15.75">
      <c r="B68" s="31"/>
      <c r="C68" s="31"/>
      <c r="D68" s="186">
        <v>50</v>
      </c>
      <c r="E68" s="187"/>
      <c r="F68" s="481" t="str">
        <f t="shared" si="5"/>
        <v/>
      </c>
      <c r="G68" s="481"/>
      <c r="H68" s="481"/>
      <c r="I68" s="193" t="str">
        <f t="shared" si="3"/>
        <v/>
      </c>
      <c r="J68" s="191"/>
      <c r="K68" s="187"/>
      <c r="L68" s="187"/>
      <c r="M68" s="31"/>
      <c r="N68" s="186">
        <v>50</v>
      </c>
      <c r="O68" s="187"/>
      <c r="P68" s="187"/>
      <c r="Q68" s="187" t="str">
        <f t="shared" si="6"/>
        <v/>
      </c>
      <c r="R68" s="187" t="str">
        <f t="shared" si="4"/>
        <v/>
      </c>
      <c r="S68" s="193" t="str">
        <f t="shared" si="7"/>
        <v/>
      </c>
      <c r="T68" s="191"/>
      <c r="U68" s="187"/>
      <c r="V68" s="187"/>
      <c r="W68" s="31"/>
      <c r="X68" s="31"/>
      <c r="Y68" s="31"/>
      <c r="Z68" s="31"/>
      <c r="AA68" s="31"/>
    </row>
    <row r="69" spans="2:27" ht="15.75">
      <c r="B69" s="31"/>
      <c r="C69" s="31"/>
      <c r="D69" s="186">
        <v>51</v>
      </c>
      <c r="E69" s="187"/>
      <c r="F69" s="481" t="str">
        <f t="shared" si="5"/>
        <v/>
      </c>
      <c r="G69" s="481"/>
      <c r="H69" s="481"/>
      <c r="I69" s="193" t="str">
        <f t="shared" si="3"/>
        <v/>
      </c>
      <c r="J69" s="191"/>
      <c r="K69" s="187"/>
      <c r="L69" s="187"/>
      <c r="M69" s="31"/>
      <c r="N69" s="186">
        <v>51</v>
      </c>
      <c r="O69" s="187"/>
      <c r="P69" s="187"/>
      <c r="Q69" s="187" t="str">
        <f t="shared" si="6"/>
        <v/>
      </c>
      <c r="R69" s="187" t="str">
        <f t="shared" si="4"/>
        <v/>
      </c>
      <c r="S69" s="193" t="str">
        <f t="shared" si="7"/>
        <v/>
      </c>
      <c r="T69" s="191"/>
      <c r="U69" s="187"/>
      <c r="V69" s="187"/>
      <c r="W69" s="31"/>
      <c r="X69" s="31"/>
      <c r="Y69" s="31"/>
      <c r="Z69" s="31"/>
      <c r="AA69" s="31"/>
    </row>
    <row r="70" spans="2:27" ht="15.75">
      <c r="B70" s="31"/>
      <c r="C70" s="31"/>
      <c r="D70" s="186">
        <v>52</v>
      </c>
      <c r="E70" s="187"/>
      <c r="F70" s="481" t="str">
        <f t="shared" si="5"/>
        <v/>
      </c>
      <c r="G70" s="481"/>
      <c r="H70" s="481"/>
      <c r="I70" s="193" t="str">
        <f t="shared" si="3"/>
        <v/>
      </c>
      <c r="J70" s="191"/>
      <c r="K70" s="187"/>
      <c r="L70" s="187"/>
      <c r="M70" s="31"/>
      <c r="N70" s="186">
        <v>52</v>
      </c>
      <c r="O70" s="187"/>
      <c r="P70" s="187"/>
      <c r="Q70" s="187" t="str">
        <f t="shared" si="6"/>
        <v/>
      </c>
      <c r="R70" s="187" t="str">
        <f t="shared" si="4"/>
        <v/>
      </c>
      <c r="S70" s="193" t="str">
        <f t="shared" si="7"/>
        <v/>
      </c>
      <c r="T70" s="191"/>
      <c r="U70" s="187"/>
      <c r="V70" s="187"/>
      <c r="W70" s="31"/>
      <c r="X70" s="31"/>
      <c r="Y70" s="31"/>
      <c r="Z70" s="31"/>
      <c r="AA70" s="31"/>
    </row>
    <row r="71" spans="2:27" ht="15.75">
      <c r="B71" s="31"/>
      <c r="C71" s="31"/>
      <c r="D71" s="186">
        <v>53</v>
      </c>
      <c r="E71" s="187"/>
      <c r="F71" s="481" t="str">
        <f t="shared" si="5"/>
        <v/>
      </c>
      <c r="G71" s="481"/>
      <c r="H71" s="481"/>
      <c r="I71" s="193" t="str">
        <f t="shared" si="3"/>
        <v/>
      </c>
      <c r="J71" s="191"/>
      <c r="K71" s="187"/>
      <c r="L71" s="187"/>
      <c r="M71" s="31"/>
      <c r="N71" s="186">
        <v>53</v>
      </c>
      <c r="O71" s="187"/>
      <c r="P71" s="187"/>
      <c r="Q71" s="187" t="str">
        <f t="shared" si="6"/>
        <v/>
      </c>
      <c r="R71" s="187" t="str">
        <f t="shared" si="4"/>
        <v/>
      </c>
      <c r="S71" s="193" t="str">
        <f t="shared" si="7"/>
        <v/>
      </c>
      <c r="T71" s="191"/>
      <c r="U71" s="187"/>
      <c r="V71" s="187"/>
      <c r="W71" s="31"/>
      <c r="X71" s="31"/>
      <c r="Y71" s="31"/>
      <c r="Z71" s="31"/>
      <c r="AA71" s="31"/>
    </row>
    <row r="72" spans="2:27" ht="15.75">
      <c r="B72" s="31"/>
      <c r="C72" s="31"/>
      <c r="D72" s="186">
        <v>54</v>
      </c>
      <c r="E72" s="187"/>
      <c r="F72" s="481" t="str">
        <f t="shared" si="5"/>
        <v/>
      </c>
      <c r="G72" s="481"/>
      <c r="H72" s="481"/>
      <c r="I72" s="193" t="str">
        <f t="shared" si="3"/>
        <v/>
      </c>
      <c r="J72" s="191"/>
      <c r="K72" s="187"/>
      <c r="L72" s="187"/>
      <c r="M72" s="31"/>
      <c r="N72" s="186">
        <v>54</v>
      </c>
      <c r="O72" s="187"/>
      <c r="P72" s="187"/>
      <c r="Q72" s="187" t="str">
        <f t="shared" si="6"/>
        <v/>
      </c>
      <c r="R72" s="187" t="str">
        <f t="shared" si="4"/>
        <v/>
      </c>
      <c r="S72" s="193" t="str">
        <f t="shared" si="7"/>
        <v/>
      </c>
      <c r="T72" s="191"/>
      <c r="U72" s="187"/>
      <c r="V72" s="187"/>
      <c r="W72" s="31"/>
      <c r="X72" s="31"/>
      <c r="Y72" s="31"/>
      <c r="Z72" s="31"/>
      <c r="AA72" s="31"/>
    </row>
    <row r="73" spans="2:27" ht="15.75">
      <c r="B73" s="31"/>
      <c r="C73" s="31"/>
      <c r="D73" s="186">
        <v>55</v>
      </c>
      <c r="E73" s="187"/>
      <c r="F73" s="481" t="str">
        <f t="shared" si="5"/>
        <v/>
      </c>
      <c r="G73" s="481"/>
      <c r="H73" s="481"/>
      <c r="I73" s="193" t="str">
        <f t="shared" si="3"/>
        <v/>
      </c>
      <c r="J73" s="191"/>
      <c r="K73" s="187"/>
      <c r="L73" s="187"/>
      <c r="M73" s="31"/>
      <c r="N73" s="186">
        <v>55</v>
      </c>
      <c r="O73" s="187"/>
      <c r="P73" s="187"/>
      <c r="Q73" s="187" t="str">
        <f t="shared" si="6"/>
        <v/>
      </c>
      <c r="R73" s="187" t="str">
        <f t="shared" si="4"/>
        <v/>
      </c>
      <c r="S73" s="193" t="str">
        <f t="shared" si="7"/>
        <v/>
      </c>
      <c r="T73" s="191"/>
      <c r="U73" s="187"/>
      <c r="V73" s="187"/>
      <c r="W73" s="31"/>
      <c r="X73" s="31"/>
      <c r="Y73" s="31"/>
      <c r="Z73" s="31"/>
      <c r="AA73" s="31"/>
    </row>
    <row r="74" spans="2:27" ht="15.75">
      <c r="B74" s="31"/>
      <c r="C74" s="31"/>
      <c r="D74" s="186">
        <v>56</v>
      </c>
      <c r="E74" s="187"/>
      <c r="F74" s="481" t="str">
        <f t="shared" si="5"/>
        <v/>
      </c>
      <c r="G74" s="481"/>
      <c r="H74" s="481"/>
      <c r="I74" s="193" t="str">
        <f t="shared" si="3"/>
        <v/>
      </c>
      <c r="J74" s="191"/>
      <c r="K74" s="187"/>
      <c r="L74" s="187"/>
      <c r="M74" s="31"/>
      <c r="N74" s="186">
        <v>56</v>
      </c>
      <c r="O74" s="187"/>
      <c r="P74" s="187"/>
      <c r="Q74" s="187" t="str">
        <f t="shared" si="6"/>
        <v/>
      </c>
      <c r="R74" s="187" t="str">
        <f t="shared" si="4"/>
        <v/>
      </c>
      <c r="S74" s="193" t="str">
        <f t="shared" si="7"/>
        <v/>
      </c>
      <c r="T74" s="191"/>
      <c r="U74" s="187"/>
      <c r="V74" s="187"/>
      <c r="W74" s="31"/>
      <c r="X74" s="31"/>
      <c r="Y74" s="31"/>
      <c r="Z74" s="31"/>
      <c r="AA74" s="31"/>
    </row>
    <row r="75" spans="2:27" ht="15.75">
      <c r="B75" s="31"/>
      <c r="C75" s="31"/>
      <c r="D75" s="186">
        <v>57</v>
      </c>
      <c r="E75" s="187"/>
      <c r="F75" s="481" t="str">
        <f t="shared" si="5"/>
        <v/>
      </c>
      <c r="G75" s="481"/>
      <c r="H75" s="481"/>
      <c r="I75" s="193" t="str">
        <f t="shared" si="3"/>
        <v/>
      </c>
      <c r="J75" s="191"/>
      <c r="K75" s="187"/>
      <c r="L75" s="187"/>
      <c r="M75" s="31"/>
      <c r="N75" s="186">
        <v>57</v>
      </c>
      <c r="O75" s="187"/>
      <c r="P75" s="187"/>
      <c r="Q75" s="187" t="str">
        <f t="shared" si="6"/>
        <v/>
      </c>
      <c r="R75" s="187" t="str">
        <f t="shared" si="4"/>
        <v/>
      </c>
      <c r="S75" s="193" t="str">
        <f t="shared" si="7"/>
        <v/>
      </c>
      <c r="T75" s="191"/>
      <c r="U75" s="187"/>
      <c r="V75" s="187"/>
      <c r="W75" s="31"/>
      <c r="X75" s="31"/>
      <c r="Y75" s="31"/>
      <c r="Z75" s="31"/>
      <c r="AA75" s="31"/>
    </row>
    <row r="76" spans="2:27" ht="15.75">
      <c r="B76" s="31"/>
      <c r="C76" s="31"/>
      <c r="D76" s="186">
        <v>58</v>
      </c>
      <c r="E76" s="187"/>
      <c r="F76" s="481" t="str">
        <f t="shared" si="5"/>
        <v/>
      </c>
      <c r="G76" s="481"/>
      <c r="H76" s="481"/>
      <c r="I76" s="193" t="str">
        <f t="shared" si="3"/>
        <v/>
      </c>
      <c r="J76" s="191"/>
      <c r="K76" s="187"/>
      <c r="L76" s="187"/>
      <c r="M76" s="31"/>
      <c r="N76" s="186">
        <v>58</v>
      </c>
      <c r="O76" s="187"/>
      <c r="P76" s="187"/>
      <c r="Q76" s="187" t="str">
        <f t="shared" si="6"/>
        <v/>
      </c>
      <c r="R76" s="187" t="str">
        <f t="shared" si="4"/>
        <v/>
      </c>
      <c r="S76" s="193" t="str">
        <f t="shared" si="7"/>
        <v/>
      </c>
      <c r="T76" s="191"/>
      <c r="U76" s="187"/>
      <c r="V76" s="187"/>
      <c r="W76" s="31"/>
      <c r="X76" s="31"/>
      <c r="Y76" s="31"/>
      <c r="Z76" s="31"/>
      <c r="AA76" s="31"/>
    </row>
    <row r="77" spans="2:27" ht="15.75">
      <c r="B77" s="31"/>
      <c r="C77" s="31"/>
      <c r="D77" s="186">
        <v>59</v>
      </c>
      <c r="E77" s="187"/>
      <c r="F77" s="481" t="str">
        <f t="shared" si="5"/>
        <v/>
      </c>
      <c r="G77" s="481"/>
      <c r="H77" s="481"/>
      <c r="I77" s="193" t="str">
        <f t="shared" si="3"/>
        <v/>
      </c>
      <c r="J77" s="191"/>
      <c r="K77" s="187"/>
      <c r="L77" s="187"/>
      <c r="M77" s="31"/>
      <c r="N77" s="186">
        <v>59</v>
      </c>
      <c r="O77" s="187"/>
      <c r="P77" s="187"/>
      <c r="Q77" s="187" t="str">
        <f t="shared" si="6"/>
        <v/>
      </c>
      <c r="R77" s="187" t="str">
        <f t="shared" si="4"/>
        <v/>
      </c>
      <c r="S77" s="193" t="str">
        <f t="shared" si="7"/>
        <v/>
      </c>
      <c r="T77" s="191"/>
      <c r="U77" s="187"/>
      <c r="V77" s="187"/>
      <c r="W77" s="31"/>
      <c r="X77" s="31"/>
      <c r="Y77" s="31"/>
      <c r="Z77" s="31"/>
      <c r="AA77" s="31"/>
    </row>
    <row r="78" spans="2:27" ht="15.75">
      <c r="B78" s="31"/>
      <c r="C78" s="31"/>
      <c r="D78" s="186">
        <v>60</v>
      </c>
      <c r="E78" s="187"/>
      <c r="F78" s="481" t="str">
        <f t="shared" si="5"/>
        <v/>
      </c>
      <c r="G78" s="481"/>
      <c r="H78" s="481"/>
      <c r="I78" s="193" t="str">
        <f t="shared" si="3"/>
        <v/>
      </c>
      <c r="J78" s="191"/>
      <c r="K78" s="187"/>
      <c r="L78" s="187"/>
      <c r="M78" s="31"/>
      <c r="N78" s="186">
        <v>60</v>
      </c>
      <c r="O78" s="187"/>
      <c r="P78" s="187"/>
      <c r="Q78" s="187" t="str">
        <f t="shared" si="6"/>
        <v/>
      </c>
      <c r="R78" s="187" t="str">
        <f t="shared" si="4"/>
        <v/>
      </c>
      <c r="S78" s="193" t="str">
        <f t="shared" si="7"/>
        <v/>
      </c>
      <c r="T78" s="191"/>
      <c r="U78" s="187"/>
      <c r="V78" s="187"/>
      <c r="W78" s="31"/>
      <c r="X78" s="31"/>
      <c r="Y78" s="31"/>
      <c r="Z78" s="31"/>
      <c r="AA78" s="31"/>
    </row>
    <row r="79" spans="2:27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</row>
    <row r="80" spans="2:27"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</row>
  </sheetData>
  <mergeCells count="108">
    <mergeCell ref="D1:L1"/>
    <mergeCell ref="F43:H43"/>
    <mergeCell ref="F27:H27"/>
    <mergeCell ref="D11:E11"/>
    <mergeCell ref="D14:E14"/>
    <mergeCell ref="B3:B4"/>
    <mergeCell ref="F3:L3"/>
    <mergeCell ref="F24:H24"/>
    <mergeCell ref="F25:H25"/>
    <mergeCell ref="F26:H26"/>
    <mergeCell ref="F28:H28"/>
    <mergeCell ref="D17:L17"/>
    <mergeCell ref="D8:E8"/>
    <mergeCell ref="D9:E9"/>
    <mergeCell ref="D10:E10"/>
    <mergeCell ref="D6:E6"/>
    <mergeCell ref="D7:E7"/>
    <mergeCell ref="D12:E12"/>
    <mergeCell ref="G12:K12"/>
    <mergeCell ref="D13:E13"/>
    <mergeCell ref="G13:K13"/>
    <mergeCell ref="D15:E15"/>
    <mergeCell ref="G15:K15"/>
    <mergeCell ref="G6:K6"/>
    <mergeCell ref="N1:V1"/>
    <mergeCell ref="N6:O6"/>
    <mergeCell ref="N7:O7"/>
    <mergeCell ref="N8:O8"/>
    <mergeCell ref="N9:O9"/>
    <mergeCell ref="N10:O10"/>
    <mergeCell ref="N11:O11"/>
    <mergeCell ref="N12:O12"/>
    <mergeCell ref="Q6:U6"/>
    <mergeCell ref="Q12:U12"/>
    <mergeCell ref="P3:S3"/>
    <mergeCell ref="G7:K7"/>
    <mergeCell ref="G8:K8"/>
    <mergeCell ref="G9:K9"/>
    <mergeCell ref="G10:K10"/>
    <mergeCell ref="G11:K11"/>
    <mergeCell ref="G14:K14"/>
    <mergeCell ref="F55:H55"/>
    <mergeCell ref="F56:H56"/>
    <mergeCell ref="F57:H57"/>
    <mergeCell ref="F19:H19"/>
    <mergeCell ref="F20:H20"/>
    <mergeCell ref="F21:H21"/>
    <mergeCell ref="F22:H22"/>
    <mergeCell ref="F23:H23"/>
    <mergeCell ref="F39:H39"/>
    <mergeCell ref="F40:H40"/>
    <mergeCell ref="F58:H58"/>
    <mergeCell ref="F51:H51"/>
    <mergeCell ref="F52:H52"/>
    <mergeCell ref="F53:H53"/>
    <mergeCell ref="F54:H54"/>
    <mergeCell ref="F41:H41"/>
    <mergeCell ref="F42:H42"/>
    <mergeCell ref="F44:H44"/>
    <mergeCell ref="F29:H29"/>
    <mergeCell ref="F30:H30"/>
    <mergeCell ref="F31:H31"/>
    <mergeCell ref="F32:H32"/>
    <mergeCell ref="F33:H33"/>
    <mergeCell ref="F34:H34"/>
    <mergeCell ref="F45:H45"/>
    <mergeCell ref="F46:H46"/>
    <mergeCell ref="F47:H47"/>
    <mergeCell ref="F48:H48"/>
    <mergeCell ref="F49:H49"/>
    <mergeCell ref="F50:H50"/>
    <mergeCell ref="F35:H35"/>
    <mergeCell ref="F36:H36"/>
    <mergeCell ref="F37:H37"/>
    <mergeCell ref="F38:H38"/>
    <mergeCell ref="O18:P18"/>
    <mergeCell ref="N13:O13"/>
    <mergeCell ref="Q13:U13"/>
    <mergeCell ref="N14:O14"/>
    <mergeCell ref="Q14:U14"/>
    <mergeCell ref="N15:O15"/>
    <mergeCell ref="Q15:U15"/>
    <mergeCell ref="Q7:U7"/>
    <mergeCell ref="Q8:U8"/>
    <mergeCell ref="Q9:U9"/>
    <mergeCell ref="Q10:U10"/>
    <mergeCell ref="Q11:U11"/>
    <mergeCell ref="N17:V17"/>
    <mergeCell ref="F78:H78"/>
    <mergeCell ref="F71:H71"/>
    <mergeCell ref="F72:H72"/>
    <mergeCell ref="F73:H73"/>
    <mergeCell ref="F74:H74"/>
    <mergeCell ref="F75:H75"/>
    <mergeCell ref="F76:H76"/>
    <mergeCell ref="F59:H59"/>
    <mergeCell ref="F60:H60"/>
    <mergeCell ref="F61:H61"/>
    <mergeCell ref="F62:H62"/>
    <mergeCell ref="F63:H63"/>
    <mergeCell ref="F64:H64"/>
    <mergeCell ref="F77:H77"/>
    <mergeCell ref="F67:H67"/>
    <mergeCell ref="F68:H68"/>
    <mergeCell ref="F69:H69"/>
    <mergeCell ref="F70:H70"/>
    <mergeCell ref="F65:H65"/>
    <mergeCell ref="F66:H66"/>
  </mergeCells>
  <conditionalFormatting sqref="E19:E78">
    <cfRule type="containsBlanks" dxfId="26" priority="2">
      <formula>LEN(TRIM(E19))=0</formula>
    </cfRule>
    <cfRule type="duplicateValues" dxfId="25" priority="3"/>
  </conditionalFormatting>
  <dataValidations count="2">
    <dataValidation type="list" allowBlank="1" showInputMessage="1" showErrorMessage="1" sqref="E3" xr:uid="{CFA6931C-9B54-4427-BF8B-2826206EDDE9}">
      <formula1>listof_chest_nos</formula1>
    </dataValidation>
    <dataValidation type="list" allowBlank="1" showInputMessage="1" showErrorMessage="1" sqref="O3" xr:uid="{277C67D0-8C02-4C90-822D-AAF37E4C0B9D}">
      <formula1>listof_program_codes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CD373-A9EA-4C77-8C90-A6FB7A5313F0}">
  <sheetPr codeName="Sheet11">
    <tabColor theme="8" tint="-0.499984740745262"/>
    <pageSetUpPr fitToPage="1"/>
  </sheetPr>
  <dimension ref="A1:T183"/>
  <sheetViews>
    <sheetView showGridLines="0" tabSelected="1" zoomScale="90" zoomScaleNormal="90" workbookViewId="0">
      <pane ySplit="8" topLeftCell="A172" activePane="bottomLeft" state="frozen"/>
      <selection pane="bottomLeft" activeCell="B8" sqref="B8:K183"/>
    </sheetView>
  </sheetViews>
  <sheetFormatPr defaultColWidth="9" defaultRowHeight="24" customHeight="1"/>
  <cols>
    <col min="1" max="1" width="14.3984375" style="356" customWidth="1"/>
    <col min="2" max="2" width="4.53125" style="270" customWidth="1"/>
    <col min="3" max="3" width="7.53125" style="271" customWidth="1"/>
    <col min="4" max="4" width="28.796875" style="271" customWidth="1"/>
    <col min="5" max="5" width="12" style="271" bestFit="1" customWidth="1"/>
    <col min="6" max="6" width="5.1328125" style="272" customWidth="1"/>
    <col min="7" max="7" width="4.59765625" style="272" customWidth="1"/>
    <col min="8" max="8" width="8.1328125" style="271" customWidth="1"/>
    <col min="9" max="9" width="32.3984375" style="271" customWidth="1"/>
    <col min="10" max="10" width="9" style="271"/>
    <col min="11" max="11" width="6.06640625" style="272" customWidth="1"/>
    <col min="12" max="14" width="5.6640625" style="272" customWidth="1"/>
    <col min="15" max="15" width="11" style="272" customWidth="1"/>
    <col min="16" max="16" width="4" style="272" hidden="1" customWidth="1"/>
    <col min="17" max="17" width="13.9296875" style="271" customWidth="1"/>
    <col min="18" max="18" width="19.73046875" style="385" bestFit="1" customWidth="1"/>
    <col min="19" max="20" width="9" style="356"/>
    <col min="21" max="16384" width="9" style="204"/>
  </cols>
  <sheetData>
    <row r="1" spans="1:20" ht="26.25" hidden="1" customHeight="1">
      <c r="B1" s="495" t="s">
        <v>269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5"/>
      <c r="Q1" s="495"/>
      <c r="R1" s="386"/>
      <c r="S1" s="359"/>
      <c r="T1" s="359"/>
    </row>
    <row r="2" spans="1:20" ht="12" customHeight="1">
      <c r="B2" s="201">
        <v>0</v>
      </c>
      <c r="C2" s="201">
        <v>0</v>
      </c>
      <c r="D2" s="201">
        <v>0</v>
      </c>
      <c r="E2" s="201">
        <v>0</v>
      </c>
      <c r="F2" s="201">
        <v>0</v>
      </c>
      <c r="G2" s="201">
        <v>0</v>
      </c>
      <c r="H2" s="201">
        <v>0</v>
      </c>
      <c r="I2" s="201">
        <v>0</v>
      </c>
      <c r="J2" s="201">
        <v>0</v>
      </c>
      <c r="K2" s="201">
        <v>0</v>
      </c>
      <c r="L2" s="201">
        <v>0</v>
      </c>
      <c r="M2" s="201">
        <v>0</v>
      </c>
      <c r="N2" s="201">
        <v>0</v>
      </c>
      <c r="O2" s="201">
        <v>0</v>
      </c>
      <c r="P2" s="201">
        <v>0</v>
      </c>
      <c r="Q2" s="201">
        <v>0</v>
      </c>
      <c r="R2" s="201"/>
    </row>
    <row r="3" spans="1:20" ht="12.75" customHeight="1">
      <c r="B3" s="201">
        <v>0</v>
      </c>
      <c r="C3" s="201">
        <v>0</v>
      </c>
      <c r="D3" s="201">
        <v>0</v>
      </c>
      <c r="E3" s="389" t="str">
        <f>LARGE(listof_result_sl,1)&amp;" / "&amp;COUNTA(listof_program_codes)</f>
        <v>59 / 59</v>
      </c>
      <c r="F3" s="201">
        <v>0</v>
      </c>
      <c r="G3" s="201">
        <v>0</v>
      </c>
      <c r="H3" s="201">
        <v>0</v>
      </c>
      <c r="I3" s="201">
        <v>0</v>
      </c>
      <c r="J3" s="214" t="str">
        <f>COUNTIF(detailsof_programs,"Published")&amp;" / "&amp;COUNTA(listof_program_codes)</f>
        <v>14 / 59</v>
      </c>
      <c r="K3" s="201">
        <v>0</v>
      </c>
      <c r="L3" s="201">
        <v>0</v>
      </c>
      <c r="M3" s="201">
        <v>0</v>
      </c>
      <c r="N3" s="201">
        <v>0</v>
      </c>
      <c r="O3" s="201">
        <v>0</v>
      </c>
      <c r="P3" s="201">
        <v>0</v>
      </c>
      <c r="Q3" s="201">
        <v>0</v>
      </c>
      <c r="R3" s="201"/>
    </row>
    <row r="4" spans="1:20" ht="13.9" customHeight="1">
      <c r="B4" s="201">
        <v>0</v>
      </c>
      <c r="C4" s="201">
        <v>0</v>
      </c>
      <c r="D4" s="201">
        <v>0</v>
      </c>
      <c r="E4" s="388">
        <f>LARGE(listof_result_sl,1)/COUNTA(listof_program_codes)*100</f>
        <v>100</v>
      </c>
      <c r="F4" s="201">
        <v>0</v>
      </c>
      <c r="G4" s="201">
        <v>0</v>
      </c>
      <c r="H4" s="201">
        <v>0</v>
      </c>
      <c r="I4" s="201">
        <v>0</v>
      </c>
      <c r="J4" s="215">
        <f>COUNTIF(detailsof_programs,"Published")/COUNTA(listof_program_codes)*100</f>
        <v>23.728813559322035</v>
      </c>
      <c r="K4" s="201">
        <v>0</v>
      </c>
      <c r="L4" s="201">
        <v>0</v>
      </c>
      <c r="M4" s="201">
        <v>0</v>
      </c>
      <c r="N4" s="201">
        <v>0</v>
      </c>
      <c r="O4" s="201">
        <v>0</v>
      </c>
      <c r="P4" s="201">
        <v>0</v>
      </c>
      <c r="Q4" s="201">
        <v>0</v>
      </c>
      <c r="R4" s="201"/>
    </row>
    <row r="5" spans="1:20" ht="4.9000000000000004" customHeight="1">
      <c r="B5" s="201">
        <v>0</v>
      </c>
      <c r="C5" s="201">
        <v>0</v>
      </c>
      <c r="D5" s="201">
        <v>0</v>
      </c>
      <c r="E5" s="201">
        <v>0</v>
      </c>
      <c r="F5" s="201">
        <v>0</v>
      </c>
      <c r="G5" s="201">
        <v>0</v>
      </c>
      <c r="H5" s="201">
        <v>0</v>
      </c>
      <c r="I5" s="201">
        <v>0</v>
      </c>
      <c r="J5" s="201">
        <v>0</v>
      </c>
      <c r="K5" s="201">
        <v>0</v>
      </c>
      <c r="L5" s="201">
        <v>0</v>
      </c>
      <c r="M5" s="201">
        <v>0</v>
      </c>
      <c r="N5" s="201">
        <v>0</v>
      </c>
      <c r="O5" s="201">
        <v>0</v>
      </c>
      <c r="P5" s="201">
        <v>0</v>
      </c>
      <c r="Q5" s="201">
        <v>0</v>
      </c>
      <c r="R5" s="201"/>
    </row>
    <row r="6" spans="1:20" ht="1.1499999999999999" customHeight="1">
      <c r="B6" s="201">
        <v>0</v>
      </c>
      <c r="C6" s="201">
        <v>0</v>
      </c>
      <c r="D6" s="201">
        <v>0</v>
      </c>
      <c r="E6" s="201">
        <v>0</v>
      </c>
      <c r="F6" s="201">
        <v>0</v>
      </c>
      <c r="G6" s="201">
        <v>0</v>
      </c>
      <c r="H6" s="201">
        <v>0</v>
      </c>
      <c r="I6" s="201">
        <v>0</v>
      </c>
      <c r="J6" s="201">
        <v>0</v>
      </c>
      <c r="K6" s="201">
        <v>0</v>
      </c>
      <c r="L6" s="201">
        <v>0</v>
      </c>
      <c r="M6" s="201">
        <v>0</v>
      </c>
      <c r="N6" s="201">
        <v>0</v>
      </c>
      <c r="O6" s="201">
        <v>0</v>
      </c>
      <c r="P6" s="201">
        <v>0</v>
      </c>
      <c r="Q6" s="201">
        <v>0</v>
      </c>
      <c r="R6" s="201"/>
    </row>
    <row r="7" spans="1:20" ht="18" customHeight="1">
      <c r="B7" s="238">
        <v>0</v>
      </c>
      <c r="C7" s="239">
        <v>0</v>
      </c>
      <c r="D7" s="240" t="s">
        <v>247</v>
      </c>
      <c r="E7" s="241">
        <v>0</v>
      </c>
      <c r="F7" s="242">
        <v>0</v>
      </c>
      <c r="G7" s="243">
        <v>0</v>
      </c>
      <c r="H7" s="243">
        <v>0</v>
      </c>
      <c r="I7" s="243" t="s">
        <v>249</v>
      </c>
      <c r="J7" s="243">
        <v>0</v>
      </c>
      <c r="K7" s="241">
        <v>0</v>
      </c>
      <c r="L7" s="242">
        <v>0</v>
      </c>
      <c r="M7" s="240" t="s">
        <v>36</v>
      </c>
      <c r="N7" s="243">
        <v>0</v>
      </c>
      <c r="O7" s="241">
        <v>0</v>
      </c>
      <c r="P7" s="242">
        <v>0</v>
      </c>
      <c r="Q7" s="241">
        <v>0</v>
      </c>
      <c r="R7" s="241"/>
    </row>
    <row r="8" spans="1:20" s="387" customFormat="1" ht="40.9" customHeight="1">
      <c r="A8" s="358"/>
      <c r="B8" s="265" t="s">
        <v>223</v>
      </c>
      <c r="C8" s="266" t="s">
        <v>806</v>
      </c>
      <c r="D8" s="266" t="s">
        <v>807</v>
      </c>
      <c r="E8" s="266" t="s">
        <v>42</v>
      </c>
      <c r="F8" s="267" t="s">
        <v>175</v>
      </c>
      <c r="G8" s="267" t="s">
        <v>176</v>
      </c>
      <c r="H8" s="266" t="s">
        <v>40</v>
      </c>
      <c r="I8" s="266" t="s">
        <v>34</v>
      </c>
      <c r="J8" s="266" t="s">
        <v>246</v>
      </c>
      <c r="K8" s="268" t="s">
        <v>229</v>
      </c>
      <c r="L8" s="269" t="s">
        <v>175</v>
      </c>
      <c r="M8" s="267" t="s">
        <v>176</v>
      </c>
      <c r="N8" s="267" t="s">
        <v>12</v>
      </c>
      <c r="O8" s="269" t="s">
        <v>248</v>
      </c>
      <c r="P8" s="267"/>
      <c r="Q8" s="266" t="s">
        <v>17</v>
      </c>
      <c r="R8" s="266" t="s">
        <v>808</v>
      </c>
      <c r="S8" s="358"/>
      <c r="T8" s="358"/>
    </row>
    <row r="9" spans="1:20" ht="24" customHeight="1">
      <c r="B9" s="270">
        <v>1</v>
      </c>
      <c r="C9" s="271" t="s">
        <v>820</v>
      </c>
      <c r="D9" s="271" t="s">
        <v>821</v>
      </c>
      <c r="E9" s="271" t="s">
        <v>18</v>
      </c>
      <c r="F9" s="272">
        <v>1</v>
      </c>
      <c r="H9" s="271" t="s">
        <v>527</v>
      </c>
      <c r="I9" s="271" t="s">
        <v>313</v>
      </c>
      <c r="J9" s="271" t="s">
        <v>813</v>
      </c>
      <c r="K9" s="272">
        <v>2</v>
      </c>
      <c r="L9" s="272">
        <v>5</v>
      </c>
      <c r="N9" s="272">
        <v>5</v>
      </c>
      <c r="O9" s="272" t="s">
        <v>918</v>
      </c>
      <c r="Q9" s="271" t="str">
        <f>VLOOKUP("SJSP01", detailsof_programs,10,0)</f>
        <v>TO PUBLISH</v>
      </c>
      <c r="R9" s="385">
        <v>45240.002083333333</v>
      </c>
    </row>
    <row r="10" spans="1:20" ht="24" customHeight="1">
      <c r="B10" s="270">
        <v>1</v>
      </c>
      <c r="C10" s="271" t="s">
        <v>820</v>
      </c>
      <c r="D10" s="271" t="s">
        <v>821</v>
      </c>
      <c r="E10" s="271" t="s">
        <v>18</v>
      </c>
      <c r="F10" s="272">
        <v>2</v>
      </c>
      <c r="H10" s="271" t="s">
        <v>133</v>
      </c>
      <c r="I10" s="271" t="s">
        <v>277</v>
      </c>
      <c r="J10" s="271" t="s">
        <v>811</v>
      </c>
      <c r="K10" s="272">
        <v>1</v>
      </c>
      <c r="L10" s="272">
        <v>3</v>
      </c>
      <c r="N10" s="272">
        <v>3</v>
      </c>
      <c r="O10" s="272" t="s">
        <v>918</v>
      </c>
      <c r="Q10" s="271" t="str">
        <f>VLOOKUP("SJSP01", detailsof_programs,10,0)</f>
        <v>TO PUBLISH</v>
      </c>
      <c r="R10" s="385">
        <v>45240.002083333333</v>
      </c>
    </row>
    <row r="11" spans="1:20" ht="24" customHeight="1">
      <c r="B11" s="270">
        <v>1</v>
      </c>
      <c r="C11" s="271" t="s">
        <v>820</v>
      </c>
      <c r="D11" s="271" t="s">
        <v>821</v>
      </c>
      <c r="E11" s="271" t="s">
        <v>18</v>
      </c>
      <c r="F11" s="272">
        <v>3</v>
      </c>
      <c r="H11" s="271" t="s">
        <v>147</v>
      </c>
      <c r="I11" s="271" t="s">
        <v>291</v>
      </c>
      <c r="J11" s="271" t="s">
        <v>814</v>
      </c>
      <c r="K11" s="272">
        <v>1</v>
      </c>
      <c r="L11" s="272">
        <v>1</v>
      </c>
      <c r="N11" s="272">
        <v>1</v>
      </c>
      <c r="O11" s="272" t="s">
        <v>918</v>
      </c>
      <c r="Q11" s="271" t="str">
        <f>VLOOKUP("SJSP01", detailsof_programs,10,0)</f>
        <v>TO PUBLISH</v>
      </c>
      <c r="R11" s="385">
        <v>45240.002083333333</v>
      </c>
    </row>
    <row r="12" spans="1:20" ht="24" customHeight="1">
      <c r="B12" s="270">
        <v>2</v>
      </c>
      <c r="C12" s="271" t="s">
        <v>828</v>
      </c>
      <c r="D12" s="271" t="s">
        <v>829</v>
      </c>
      <c r="E12" s="271" t="s">
        <v>18</v>
      </c>
      <c r="F12" s="272">
        <v>1</v>
      </c>
      <c r="H12" s="271" t="s">
        <v>137</v>
      </c>
      <c r="I12" s="271" t="s">
        <v>281</v>
      </c>
      <c r="J12" s="271" t="s">
        <v>811</v>
      </c>
      <c r="K12" s="272">
        <v>1</v>
      </c>
      <c r="L12" s="272">
        <v>5</v>
      </c>
      <c r="N12" s="272">
        <v>5</v>
      </c>
      <c r="O12" s="272" t="s">
        <v>918</v>
      </c>
      <c r="Q12" s="271" t="str">
        <f>VLOOKUP("SJSP05", detailsof_programs,10,0)</f>
        <v>PUBLISHED</v>
      </c>
      <c r="R12" s="385">
        <v>45240.002083333333</v>
      </c>
    </row>
    <row r="13" spans="1:20" ht="24" customHeight="1">
      <c r="B13" s="270">
        <v>2</v>
      </c>
      <c r="C13" s="271" t="s">
        <v>828</v>
      </c>
      <c r="D13" s="271" t="s">
        <v>829</v>
      </c>
      <c r="E13" s="271" t="s">
        <v>18</v>
      </c>
      <c r="F13" s="272">
        <v>2</v>
      </c>
      <c r="H13" s="271" t="s">
        <v>153</v>
      </c>
      <c r="I13" s="271" t="s">
        <v>803</v>
      </c>
      <c r="J13" s="271" t="s">
        <v>813</v>
      </c>
      <c r="K13" s="272">
        <v>1</v>
      </c>
      <c r="L13" s="272">
        <v>3</v>
      </c>
      <c r="N13" s="272">
        <v>3</v>
      </c>
      <c r="O13" s="272" t="s">
        <v>918</v>
      </c>
      <c r="Q13" s="271" t="str">
        <f>VLOOKUP("SJSP05", detailsof_programs,10,0)</f>
        <v>PUBLISHED</v>
      </c>
      <c r="R13" s="385">
        <v>45240.002083333333</v>
      </c>
    </row>
    <row r="14" spans="1:20" ht="24" customHeight="1">
      <c r="B14" s="270">
        <v>2</v>
      </c>
      <c r="C14" s="271" t="s">
        <v>828</v>
      </c>
      <c r="D14" s="271" t="s">
        <v>829</v>
      </c>
      <c r="E14" s="271" t="s">
        <v>18</v>
      </c>
      <c r="F14" s="272">
        <v>3</v>
      </c>
      <c r="H14" s="271" t="s">
        <v>149</v>
      </c>
      <c r="I14" s="271" t="s">
        <v>293</v>
      </c>
      <c r="J14" s="271" t="s">
        <v>814</v>
      </c>
      <c r="K14" s="272">
        <v>1</v>
      </c>
      <c r="L14" s="272">
        <v>1</v>
      </c>
      <c r="N14" s="272">
        <v>1</v>
      </c>
      <c r="O14" s="272" t="s">
        <v>918</v>
      </c>
      <c r="Q14" s="271" t="str">
        <f>VLOOKUP("SJSP05", detailsof_programs,10,0)</f>
        <v>PUBLISHED</v>
      </c>
      <c r="R14" s="385">
        <v>45240.002083333333</v>
      </c>
    </row>
    <row r="15" spans="1:20" ht="24" customHeight="1">
      <c r="B15" s="270">
        <v>3</v>
      </c>
      <c r="C15" s="271" t="s">
        <v>847</v>
      </c>
      <c r="D15" s="271" t="s">
        <v>848</v>
      </c>
      <c r="E15" s="271" t="s">
        <v>19</v>
      </c>
      <c r="F15" s="272">
        <v>1</v>
      </c>
      <c r="H15" s="271" t="s">
        <v>621</v>
      </c>
      <c r="I15" s="271" t="s">
        <v>407</v>
      </c>
      <c r="J15" s="271" t="s">
        <v>813</v>
      </c>
      <c r="K15" s="272">
        <v>4</v>
      </c>
      <c r="L15" s="272">
        <v>5</v>
      </c>
      <c r="N15" s="272">
        <v>5</v>
      </c>
      <c r="O15" s="272" t="s">
        <v>918</v>
      </c>
      <c r="Q15" s="271" t="str">
        <f>VLOOKUP("JNSP04", detailsof_programs,10,0)</f>
        <v>ENTERED</v>
      </c>
      <c r="R15" s="385">
        <v>45240.00277777778</v>
      </c>
    </row>
    <row r="16" spans="1:20" ht="24" customHeight="1">
      <c r="B16" s="270">
        <v>3</v>
      </c>
      <c r="C16" s="271" t="s">
        <v>847</v>
      </c>
      <c r="D16" s="271" t="s">
        <v>848</v>
      </c>
      <c r="E16" s="271" t="s">
        <v>19</v>
      </c>
      <c r="F16" s="272">
        <v>2</v>
      </c>
      <c r="H16" s="271" t="s">
        <v>613</v>
      </c>
      <c r="I16" s="271" t="s">
        <v>399</v>
      </c>
      <c r="J16" s="271" t="s">
        <v>814</v>
      </c>
      <c r="K16" s="272">
        <v>4</v>
      </c>
      <c r="L16" s="272">
        <v>3</v>
      </c>
      <c r="N16" s="272">
        <v>3</v>
      </c>
      <c r="O16" s="272" t="s">
        <v>918</v>
      </c>
      <c r="Q16" s="271" t="str">
        <f>VLOOKUP("JNSP04", detailsof_programs,10,0)</f>
        <v>ENTERED</v>
      </c>
      <c r="R16" s="385">
        <v>45240.00277777778</v>
      </c>
    </row>
    <row r="17" spans="2:18" ht="24" customHeight="1">
      <c r="B17" s="270">
        <v>3</v>
      </c>
      <c r="C17" s="271" t="s">
        <v>847</v>
      </c>
      <c r="D17" s="271" t="s">
        <v>848</v>
      </c>
      <c r="E17" s="271" t="s">
        <v>19</v>
      </c>
      <c r="F17" s="272">
        <v>3</v>
      </c>
      <c r="H17" s="271" t="s">
        <v>566</v>
      </c>
      <c r="I17" s="271" t="s">
        <v>352</v>
      </c>
      <c r="J17" s="271" t="s">
        <v>814</v>
      </c>
      <c r="K17" s="272">
        <v>3</v>
      </c>
      <c r="L17" s="272">
        <v>1</v>
      </c>
      <c r="N17" s="272">
        <v>1</v>
      </c>
      <c r="O17" s="272" t="s">
        <v>918</v>
      </c>
      <c r="Q17" s="271" t="str">
        <f>VLOOKUP("JNSP04", detailsof_programs,10,0)</f>
        <v>ENTERED</v>
      </c>
      <c r="R17" s="385">
        <v>45240.00277777778</v>
      </c>
    </row>
    <row r="18" spans="2:18" ht="24" customHeight="1">
      <c r="B18" s="270">
        <v>4</v>
      </c>
      <c r="C18" s="271" t="s">
        <v>874</v>
      </c>
      <c r="D18" s="271" t="s">
        <v>848</v>
      </c>
      <c r="E18" s="271" t="s">
        <v>20</v>
      </c>
      <c r="F18" s="272">
        <v>1</v>
      </c>
      <c r="H18" s="271" t="s">
        <v>625</v>
      </c>
      <c r="I18" s="271" t="s">
        <v>410</v>
      </c>
      <c r="J18" s="271" t="s">
        <v>813</v>
      </c>
      <c r="K18" s="272">
        <v>5</v>
      </c>
      <c r="L18" s="272">
        <v>5</v>
      </c>
      <c r="N18" s="272">
        <v>5</v>
      </c>
      <c r="O18" s="272" t="s">
        <v>918</v>
      </c>
      <c r="Q18" s="271" t="str">
        <f>VLOOKUP("SNSP09", detailsof_programs,10,0)</f>
        <v>TO PUBLISH</v>
      </c>
      <c r="R18" s="385">
        <v>45240.004166666666</v>
      </c>
    </row>
    <row r="19" spans="2:18" ht="24" customHeight="1">
      <c r="B19" s="270">
        <v>4</v>
      </c>
      <c r="C19" s="271" t="s">
        <v>874</v>
      </c>
      <c r="D19" s="271" t="s">
        <v>848</v>
      </c>
      <c r="E19" s="271" t="s">
        <v>20</v>
      </c>
      <c r="F19" s="272">
        <v>2</v>
      </c>
      <c r="H19" s="271" t="s">
        <v>656</v>
      </c>
      <c r="I19" s="271" t="s">
        <v>73</v>
      </c>
      <c r="J19" s="271" t="s">
        <v>811</v>
      </c>
      <c r="K19" s="272">
        <v>6</v>
      </c>
      <c r="L19" s="272">
        <v>3</v>
      </c>
      <c r="N19" s="272">
        <v>3</v>
      </c>
      <c r="O19" s="272" t="s">
        <v>918</v>
      </c>
      <c r="Q19" s="271" t="str">
        <f>VLOOKUP("SNSP09", detailsof_programs,10,0)</f>
        <v>TO PUBLISH</v>
      </c>
      <c r="R19" s="385">
        <v>45240.004166666666</v>
      </c>
    </row>
    <row r="20" spans="2:18" ht="24" customHeight="1">
      <c r="B20" s="270">
        <v>4</v>
      </c>
      <c r="C20" s="271" t="s">
        <v>874</v>
      </c>
      <c r="D20" s="271" t="s">
        <v>848</v>
      </c>
      <c r="E20" s="271" t="s">
        <v>20</v>
      </c>
      <c r="F20" s="272">
        <v>3</v>
      </c>
      <c r="H20" s="271" t="s">
        <v>692</v>
      </c>
      <c r="I20" s="271" t="s">
        <v>447</v>
      </c>
      <c r="J20" s="271" t="s">
        <v>813</v>
      </c>
      <c r="K20" s="272">
        <v>7</v>
      </c>
      <c r="L20" s="272">
        <v>1</v>
      </c>
      <c r="N20" s="272">
        <v>1</v>
      </c>
      <c r="O20" s="272" t="s">
        <v>918</v>
      </c>
      <c r="Q20" s="271" t="str">
        <f>VLOOKUP("SNSP09", detailsof_programs,10,0)</f>
        <v>TO PUBLISH</v>
      </c>
      <c r="R20" s="385">
        <v>45240.004166666666</v>
      </c>
    </row>
    <row r="21" spans="2:18" ht="24" customHeight="1">
      <c r="B21" s="270">
        <v>5</v>
      </c>
      <c r="C21" s="271" t="s">
        <v>830</v>
      </c>
      <c r="D21" s="271" t="s">
        <v>831</v>
      </c>
      <c r="E21" s="271" t="s">
        <v>18</v>
      </c>
      <c r="F21" s="272">
        <v>1</v>
      </c>
      <c r="H21" s="271" t="s">
        <v>545</v>
      </c>
      <c r="I21" s="271" t="s">
        <v>331</v>
      </c>
      <c r="J21" s="271" t="s">
        <v>813</v>
      </c>
      <c r="K21" s="272">
        <v>2</v>
      </c>
      <c r="L21" s="272">
        <v>5</v>
      </c>
      <c r="N21" s="272">
        <v>5</v>
      </c>
      <c r="O21" s="272" t="s">
        <v>918</v>
      </c>
      <c r="Q21" s="271" t="str">
        <f>VLOOKUP("SJSP06", detailsof_programs,10,0)</f>
        <v>TO PUBLISH</v>
      </c>
      <c r="R21" s="385" t="s">
        <v>923</v>
      </c>
    </row>
    <row r="22" spans="2:18" ht="24" customHeight="1">
      <c r="B22" s="270">
        <v>5</v>
      </c>
      <c r="C22" s="271" t="s">
        <v>830</v>
      </c>
      <c r="D22" s="271" t="s">
        <v>831</v>
      </c>
      <c r="E22" s="271" t="s">
        <v>18</v>
      </c>
      <c r="F22" s="272">
        <v>2</v>
      </c>
      <c r="H22" s="271" t="s">
        <v>528</v>
      </c>
      <c r="I22" s="271" t="s">
        <v>314</v>
      </c>
      <c r="J22" s="271" t="s">
        <v>813</v>
      </c>
      <c r="K22" s="272">
        <v>2</v>
      </c>
      <c r="L22" s="272">
        <v>3</v>
      </c>
      <c r="N22" s="272">
        <v>3</v>
      </c>
      <c r="O22" s="272" t="s">
        <v>918</v>
      </c>
      <c r="Q22" s="271" t="str">
        <f>VLOOKUP("SJSP06", detailsof_programs,10,0)</f>
        <v>TO PUBLISH</v>
      </c>
      <c r="R22" s="385" t="s">
        <v>923</v>
      </c>
    </row>
    <row r="23" spans="2:18" ht="24" customHeight="1">
      <c r="B23" s="270">
        <v>5</v>
      </c>
      <c r="C23" s="271" t="s">
        <v>830</v>
      </c>
      <c r="D23" s="271" t="s">
        <v>831</v>
      </c>
      <c r="E23" s="271" t="s">
        <v>18</v>
      </c>
      <c r="F23" s="272">
        <v>3</v>
      </c>
      <c r="H23" s="271" t="s">
        <v>527</v>
      </c>
      <c r="I23" s="271" t="s">
        <v>313</v>
      </c>
      <c r="J23" s="271" t="s">
        <v>813</v>
      </c>
      <c r="K23" s="272">
        <v>2</v>
      </c>
      <c r="L23" s="272">
        <v>1</v>
      </c>
      <c r="N23" s="272">
        <v>1</v>
      </c>
      <c r="O23" s="272" t="s">
        <v>918</v>
      </c>
      <c r="Q23" s="271" t="str">
        <f>VLOOKUP("SJSP06", detailsof_programs,10,0)</f>
        <v>TO PUBLISH</v>
      </c>
      <c r="R23" s="385" t="s">
        <v>923</v>
      </c>
    </row>
    <row r="24" spans="2:18" ht="24" customHeight="1">
      <c r="B24" s="270">
        <v>6</v>
      </c>
      <c r="C24" s="271" t="s">
        <v>838</v>
      </c>
      <c r="D24" s="271" t="s">
        <v>839</v>
      </c>
      <c r="E24" s="271" t="s">
        <v>18</v>
      </c>
      <c r="F24" s="272">
        <v>1</v>
      </c>
      <c r="H24" s="271" t="s">
        <v>546</v>
      </c>
      <c r="I24" s="271" t="s">
        <v>332</v>
      </c>
      <c r="J24" s="271" t="s">
        <v>812</v>
      </c>
      <c r="K24" s="272">
        <v>2</v>
      </c>
      <c r="L24" s="272">
        <v>5</v>
      </c>
      <c r="N24" s="272">
        <v>5</v>
      </c>
      <c r="O24" s="272" t="s">
        <v>918</v>
      </c>
      <c r="Q24" s="271" t="str">
        <f>VLOOKUP("SJSP10", detailsof_programs,10,0)</f>
        <v>PUBLISHED</v>
      </c>
      <c r="R24" s="385" t="s">
        <v>924</v>
      </c>
    </row>
    <row r="25" spans="2:18" ht="24" customHeight="1">
      <c r="B25" s="270">
        <v>6</v>
      </c>
      <c r="C25" s="271" t="s">
        <v>838</v>
      </c>
      <c r="D25" s="271" t="s">
        <v>839</v>
      </c>
      <c r="E25" s="271" t="s">
        <v>18</v>
      </c>
      <c r="F25" s="272">
        <v>2</v>
      </c>
      <c r="H25" s="271" t="s">
        <v>524</v>
      </c>
      <c r="I25" s="271" t="s">
        <v>310</v>
      </c>
      <c r="J25" s="271" t="s">
        <v>813</v>
      </c>
      <c r="K25" s="272">
        <v>2</v>
      </c>
      <c r="L25" s="272">
        <v>3</v>
      </c>
      <c r="N25" s="272">
        <v>3</v>
      </c>
      <c r="O25" s="272" t="s">
        <v>918</v>
      </c>
      <c r="Q25" s="271" t="str">
        <f>VLOOKUP("SJSP10", detailsof_programs,10,0)</f>
        <v>PUBLISHED</v>
      </c>
      <c r="R25" s="385" t="s">
        <v>924</v>
      </c>
    </row>
    <row r="26" spans="2:18" ht="24" customHeight="1">
      <c r="B26" s="270">
        <v>6</v>
      </c>
      <c r="C26" s="271" t="s">
        <v>838</v>
      </c>
      <c r="D26" s="271" t="s">
        <v>839</v>
      </c>
      <c r="E26" s="271" t="s">
        <v>18</v>
      </c>
      <c r="F26" s="272">
        <v>3</v>
      </c>
      <c r="H26" s="271" t="s">
        <v>525</v>
      </c>
      <c r="I26" s="271" t="s">
        <v>311</v>
      </c>
      <c r="J26" s="271" t="s">
        <v>811</v>
      </c>
      <c r="K26" s="272">
        <v>2</v>
      </c>
      <c r="L26" s="272">
        <v>1</v>
      </c>
      <c r="N26" s="272">
        <v>1</v>
      </c>
      <c r="O26" s="272" t="s">
        <v>918</v>
      </c>
      <c r="Q26" s="271" t="str">
        <f>VLOOKUP("SJSP10", detailsof_programs,10,0)</f>
        <v>PUBLISHED</v>
      </c>
      <c r="R26" s="385" t="s">
        <v>924</v>
      </c>
    </row>
    <row r="27" spans="2:18" ht="24" customHeight="1">
      <c r="B27" s="270">
        <v>7</v>
      </c>
      <c r="C27" s="271" t="s">
        <v>840</v>
      </c>
      <c r="D27" s="271" t="s">
        <v>841</v>
      </c>
      <c r="E27" s="271" t="s">
        <v>18</v>
      </c>
      <c r="F27" s="272">
        <v>1</v>
      </c>
      <c r="H27" s="271" t="s">
        <v>813</v>
      </c>
      <c r="I27" s="271" t="s">
        <v>817</v>
      </c>
      <c r="J27" s="271" t="s">
        <v>813</v>
      </c>
      <c r="L27" s="272">
        <v>7</v>
      </c>
      <c r="N27" s="272">
        <v>7</v>
      </c>
      <c r="O27" s="272" t="s">
        <v>925</v>
      </c>
      <c r="Q27" s="271" t="str">
        <f>VLOOKUP("SJSP11", detailsof_programs,10,0)</f>
        <v>PUBLISHED</v>
      </c>
      <c r="R27" s="385" t="s">
        <v>926</v>
      </c>
    </row>
    <row r="28" spans="2:18" ht="24" customHeight="1">
      <c r="B28" s="270">
        <v>7</v>
      </c>
      <c r="C28" s="271" t="s">
        <v>840</v>
      </c>
      <c r="D28" s="271" t="s">
        <v>841</v>
      </c>
      <c r="E28" s="271" t="s">
        <v>18</v>
      </c>
      <c r="F28" s="272">
        <v>2</v>
      </c>
      <c r="H28" s="271" t="s">
        <v>812</v>
      </c>
      <c r="I28" s="271" t="s">
        <v>816</v>
      </c>
      <c r="J28" s="271" t="s">
        <v>812</v>
      </c>
      <c r="L28" s="272">
        <v>5</v>
      </c>
      <c r="N28" s="272">
        <v>5</v>
      </c>
      <c r="O28" s="272" t="s">
        <v>925</v>
      </c>
      <c r="Q28" s="271" t="str">
        <f>VLOOKUP("SJSP11", detailsof_programs,10,0)</f>
        <v>PUBLISHED</v>
      </c>
      <c r="R28" s="385" t="s">
        <v>926</v>
      </c>
    </row>
    <row r="29" spans="2:18" ht="24" customHeight="1">
      <c r="B29" s="270">
        <v>7</v>
      </c>
      <c r="C29" s="271" t="s">
        <v>840</v>
      </c>
      <c r="D29" s="271" t="s">
        <v>841</v>
      </c>
      <c r="E29" s="271" t="s">
        <v>18</v>
      </c>
      <c r="F29" s="272">
        <v>3</v>
      </c>
      <c r="H29" s="271" t="s">
        <v>814</v>
      </c>
      <c r="I29" s="271" t="s">
        <v>818</v>
      </c>
      <c r="J29" s="271" t="s">
        <v>814</v>
      </c>
      <c r="L29" s="272">
        <v>3</v>
      </c>
      <c r="N29" s="272">
        <v>3</v>
      </c>
      <c r="O29" s="272" t="s">
        <v>925</v>
      </c>
      <c r="Q29" s="271" t="str">
        <f>VLOOKUP("SJSP11", detailsof_programs,10,0)</f>
        <v>PUBLISHED</v>
      </c>
      <c r="R29" s="385" t="s">
        <v>926</v>
      </c>
    </row>
    <row r="30" spans="2:18" ht="24" customHeight="1">
      <c r="B30" s="270">
        <v>8</v>
      </c>
      <c r="C30" s="271" t="s">
        <v>849</v>
      </c>
      <c r="D30" s="271" t="s">
        <v>831</v>
      </c>
      <c r="E30" s="271" t="s">
        <v>19</v>
      </c>
      <c r="F30" s="272">
        <v>1</v>
      </c>
      <c r="H30" s="271" t="s">
        <v>605</v>
      </c>
      <c r="I30" s="271" t="s">
        <v>391</v>
      </c>
      <c r="J30" s="271" t="s">
        <v>814</v>
      </c>
      <c r="K30" s="272">
        <v>4</v>
      </c>
      <c r="L30" s="272">
        <v>5</v>
      </c>
      <c r="N30" s="272">
        <v>5</v>
      </c>
      <c r="O30" s="272" t="s">
        <v>918</v>
      </c>
      <c r="Q30" s="271" t="str">
        <f>VLOOKUP("JNSP05", detailsof_programs,10,0)</f>
        <v>PUBLISHED</v>
      </c>
      <c r="R30" s="385" t="s">
        <v>927</v>
      </c>
    </row>
    <row r="31" spans="2:18" ht="24" customHeight="1">
      <c r="B31" s="270">
        <v>8</v>
      </c>
      <c r="C31" s="271" t="s">
        <v>849</v>
      </c>
      <c r="D31" s="271" t="s">
        <v>831</v>
      </c>
      <c r="E31" s="271" t="s">
        <v>19</v>
      </c>
      <c r="F31" s="272">
        <v>2</v>
      </c>
      <c r="H31" s="271" t="s">
        <v>621</v>
      </c>
      <c r="I31" s="271" t="s">
        <v>407</v>
      </c>
      <c r="J31" s="271" t="s">
        <v>813</v>
      </c>
      <c r="K31" s="272">
        <v>4</v>
      </c>
      <c r="L31" s="272">
        <v>3</v>
      </c>
      <c r="N31" s="272">
        <v>3</v>
      </c>
      <c r="O31" s="272" t="s">
        <v>918</v>
      </c>
      <c r="Q31" s="271" t="str">
        <f>VLOOKUP("JNSP05", detailsof_programs,10,0)</f>
        <v>PUBLISHED</v>
      </c>
      <c r="R31" s="385" t="s">
        <v>927</v>
      </c>
    </row>
    <row r="32" spans="2:18" ht="24" customHeight="1">
      <c r="B32" s="270">
        <v>8</v>
      </c>
      <c r="C32" s="271" t="s">
        <v>849</v>
      </c>
      <c r="D32" s="271" t="s">
        <v>831</v>
      </c>
      <c r="E32" s="271" t="s">
        <v>19</v>
      </c>
      <c r="F32" s="272">
        <v>3</v>
      </c>
      <c r="H32" s="271" t="s">
        <v>561</v>
      </c>
      <c r="I32" s="271" t="s">
        <v>347</v>
      </c>
      <c r="J32" s="271" t="s">
        <v>813</v>
      </c>
      <c r="K32" s="272">
        <v>3</v>
      </c>
      <c r="L32" s="272">
        <v>1</v>
      </c>
      <c r="N32" s="272">
        <v>1</v>
      </c>
      <c r="O32" s="272" t="s">
        <v>918</v>
      </c>
      <c r="Q32" s="271" t="str">
        <f>VLOOKUP("JNSP05", detailsof_programs,10,0)</f>
        <v>PUBLISHED</v>
      </c>
      <c r="R32" s="385" t="s">
        <v>927</v>
      </c>
    </row>
    <row r="33" spans="2:18" ht="24" customHeight="1">
      <c r="B33" s="270">
        <v>9</v>
      </c>
      <c r="C33" s="271" t="s">
        <v>852</v>
      </c>
      <c r="D33" s="271" t="s">
        <v>853</v>
      </c>
      <c r="E33" s="271" t="s">
        <v>19</v>
      </c>
      <c r="F33" s="272">
        <v>1</v>
      </c>
      <c r="H33" s="271" t="s">
        <v>565</v>
      </c>
      <c r="I33" s="271" t="s">
        <v>351</v>
      </c>
      <c r="J33" s="271" t="s">
        <v>814</v>
      </c>
      <c r="K33" s="272">
        <v>3</v>
      </c>
      <c r="L33" s="272">
        <v>5</v>
      </c>
      <c r="N33" s="272">
        <v>5</v>
      </c>
      <c r="O33" s="272" t="s">
        <v>918</v>
      </c>
      <c r="Q33" s="271" t="str">
        <f>VLOOKUP("JNSP07", detailsof_programs,10,0)</f>
        <v>PUBLISHED</v>
      </c>
      <c r="R33" s="385" t="s">
        <v>927</v>
      </c>
    </row>
    <row r="34" spans="2:18" ht="24" customHeight="1">
      <c r="B34" s="270">
        <v>9</v>
      </c>
      <c r="C34" s="271" t="s">
        <v>852</v>
      </c>
      <c r="D34" s="271" t="s">
        <v>853</v>
      </c>
      <c r="E34" s="271" t="s">
        <v>19</v>
      </c>
      <c r="F34" s="272">
        <v>2</v>
      </c>
      <c r="H34" s="271" t="s">
        <v>166</v>
      </c>
      <c r="I34" s="271" t="s">
        <v>358</v>
      </c>
      <c r="J34" s="271" t="s">
        <v>812</v>
      </c>
      <c r="K34" s="272">
        <v>3</v>
      </c>
      <c r="L34" s="272">
        <v>3</v>
      </c>
      <c r="N34" s="272">
        <v>3</v>
      </c>
      <c r="O34" s="272" t="s">
        <v>918</v>
      </c>
      <c r="Q34" s="271" t="str">
        <f>VLOOKUP("JNSP07", detailsof_programs,10,0)</f>
        <v>PUBLISHED</v>
      </c>
      <c r="R34" s="385" t="s">
        <v>927</v>
      </c>
    </row>
    <row r="35" spans="2:18" ht="24" customHeight="1">
      <c r="B35" s="270">
        <v>10</v>
      </c>
      <c r="C35" s="271" t="s">
        <v>858</v>
      </c>
      <c r="D35" s="271" t="s">
        <v>841</v>
      </c>
      <c r="E35" s="271" t="s">
        <v>19</v>
      </c>
      <c r="F35" s="272">
        <v>1</v>
      </c>
      <c r="H35" s="271" t="s">
        <v>812</v>
      </c>
      <c r="I35" s="271" t="s">
        <v>816</v>
      </c>
      <c r="J35" s="271" t="s">
        <v>812</v>
      </c>
      <c r="L35" s="272">
        <v>7</v>
      </c>
      <c r="N35" s="272">
        <v>7</v>
      </c>
      <c r="O35" s="272" t="s">
        <v>925</v>
      </c>
      <c r="Q35" s="271" t="str">
        <f>VLOOKUP("JNSP10", detailsof_programs,10,0)</f>
        <v>ENTERED</v>
      </c>
      <c r="R35" s="385" t="s">
        <v>928</v>
      </c>
    </row>
    <row r="36" spans="2:18" ht="24" customHeight="1">
      <c r="B36" s="270">
        <v>10</v>
      </c>
      <c r="C36" s="271" t="s">
        <v>858</v>
      </c>
      <c r="D36" s="271" t="s">
        <v>841</v>
      </c>
      <c r="E36" s="271" t="s">
        <v>19</v>
      </c>
      <c r="F36" s="272">
        <v>2</v>
      </c>
      <c r="H36" s="271" t="s">
        <v>811</v>
      </c>
      <c r="I36" s="271" t="s">
        <v>815</v>
      </c>
      <c r="J36" s="271" t="s">
        <v>811</v>
      </c>
      <c r="L36" s="272">
        <v>5</v>
      </c>
      <c r="N36" s="272">
        <v>5</v>
      </c>
      <c r="O36" s="272" t="s">
        <v>925</v>
      </c>
      <c r="Q36" s="271" t="str">
        <f>VLOOKUP("JNSP10", detailsof_programs,10,0)</f>
        <v>ENTERED</v>
      </c>
      <c r="R36" s="385" t="s">
        <v>928</v>
      </c>
    </row>
    <row r="37" spans="2:18" ht="24" customHeight="1">
      <c r="B37" s="270">
        <v>10</v>
      </c>
      <c r="C37" s="271" t="s">
        <v>858</v>
      </c>
      <c r="D37" s="271" t="s">
        <v>841</v>
      </c>
      <c r="E37" s="271" t="s">
        <v>19</v>
      </c>
      <c r="F37" s="272">
        <v>3</v>
      </c>
      <c r="H37" s="271" t="s">
        <v>814</v>
      </c>
      <c r="I37" s="271" t="s">
        <v>818</v>
      </c>
      <c r="J37" s="271" t="s">
        <v>814</v>
      </c>
      <c r="L37" s="272">
        <v>3</v>
      </c>
      <c r="N37" s="272">
        <v>3</v>
      </c>
      <c r="O37" s="272" t="s">
        <v>925</v>
      </c>
      <c r="Q37" s="271" t="str">
        <f>VLOOKUP("JNSP10", detailsof_programs,10,0)</f>
        <v>ENTERED</v>
      </c>
      <c r="R37" s="385" t="s">
        <v>928</v>
      </c>
    </row>
    <row r="38" spans="2:18" ht="24" customHeight="1">
      <c r="B38" s="270">
        <v>11</v>
      </c>
      <c r="C38" s="271" t="s">
        <v>866</v>
      </c>
      <c r="D38" s="271" t="s">
        <v>867</v>
      </c>
      <c r="E38" s="271" t="s">
        <v>20</v>
      </c>
      <c r="F38" s="272">
        <v>1</v>
      </c>
      <c r="H38" s="271" t="s">
        <v>637</v>
      </c>
      <c r="I38" s="271" t="s">
        <v>419</v>
      </c>
      <c r="J38" s="271" t="s">
        <v>811</v>
      </c>
      <c r="K38" s="272">
        <v>5</v>
      </c>
      <c r="L38" s="272">
        <v>5</v>
      </c>
      <c r="N38" s="272">
        <v>5</v>
      </c>
      <c r="O38" s="272" t="s">
        <v>918</v>
      </c>
      <c r="Q38" s="271" t="str">
        <f>VLOOKUP("SNSP05", detailsof_programs,10,0)</f>
        <v>ENTERED</v>
      </c>
      <c r="R38" s="385" t="s">
        <v>929</v>
      </c>
    </row>
    <row r="39" spans="2:18" ht="24" customHeight="1">
      <c r="B39" s="270">
        <v>11</v>
      </c>
      <c r="C39" s="271" t="s">
        <v>866</v>
      </c>
      <c r="D39" s="271" t="s">
        <v>867</v>
      </c>
      <c r="E39" s="271" t="s">
        <v>20</v>
      </c>
      <c r="F39" s="272">
        <v>2</v>
      </c>
      <c r="H39" s="271" t="s">
        <v>691</v>
      </c>
      <c r="I39" s="271" t="s">
        <v>80</v>
      </c>
      <c r="J39" s="271" t="s">
        <v>813</v>
      </c>
      <c r="K39" s="272">
        <v>7</v>
      </c>
      <c r="L39" s="272">
        <v>3</v>
      </c>
      <c r="N39" s="272">
        <v>3</v>
      </c>
      <c r="O39" s="272" t="s">
        <v>918</v>
      </c>
      <c r="Q39" s="271" t="str">
        <f>VLOOKUP("SNSP05", detailsof_programs,10,0)</f>
        <v>ENTERED</v>
      </c>
      <c r="R39" s="385" t="s">
        <v>929</v>
      </c>
    </row>
    <row r="40" spans="2:18" ht="24" customHeight="1">
      <c r="B40" s="270">
        <v>11</v>
      </c>
      <c r="C40" s="271" t="s">
        <v>866</v>
      </c>
      <c r="D40" s="271" t="s">
        <v>867</v>
      </c>
      <c r="E40" s="271" t="s">
        <v>20</v>
      </c>
      <c r="F40" s="272">
        <v>3</v>
      </c>
      <c r="H40" s="271" t="s">
        <v>627</v>
      </c>
      <c r="I40" s="271" t="s">
        <v>53</v>
      </c>
      <c r="J40" s="271" t="s">
        <v>814</v>
      </c>
      <c r="K40" s="272">
        <v>5</v>
      </c>
      <c r="L40" s="272">
        <v>1</v>
      </c>
      <c r="N40" s="272">
        <v>1</v>
      </c>
      <c r="O40" s="272" t="s">
        <v>918</v>
      </c>
      <c r="Q40" s="271" t="str">
        <f>VLOOKUP("SNSP05", detailsof_programs,10,0)</f>
        <v>ENTERED</v>
      </c>
      <c r="R40" s="385" t="s">
        <v>929</v>
      </c>
    </row>
    <row r="41" spans="2:18" ht="24" customHeight="1">
      <c r="B41" s="270">
        <v>12</v>
      </c>
      <c r="C41" s="271" t="s">
        <v>875</v>
      </c>
      <c r="D41" s="271" t="s">
        <v>831</v>
      </c>
      <c r="E41" s="271" t="s">
        <v>20</v>
      </c>
      <c r="F41" s="272">
        <v>1</v>
      </c>
      <c r="H41" s="271" t="s">
        <v>622</v>
      </c>
      <c r="I41" s="271" t="s">
        <v>408</v>
      </c>
      <c r="J41" s="271" t="s">
        <v>812</v>
      </c>
      <c r="K41" s="272">
        <v>5</v>
      </c>
      <c r="L41" s="272">
        <v>5</v>
      </c>
      <c r="N41" s="272">
        <v>5</v>
      </c>
      <c r="O41" s="272" t="s">
        <v>918</v>
      </c>
      <c r="Q41" s="271" t="str">
        <f>VLOOKUP("SNSP10", detailsof_programs,10,0)</f>
        <v>TO PUBLISH</v>
      </c>
      <c r="R41" s="385" t="s">
        <v>929</v>
      </c>
    </row>
    <row r="42" spans="2:18" ht="24" customHeight="1">
      <c r="B42" s="270">
        <v>12</v>
      </c>
      <c r="C42" s="271" t="s">
        <v>875</v>
      </c>
      <c r="D42" s="271" t="s">
        <v>831</v>
      </c>
      <c r="E42" s="271" t="s">
        <v>20</v>
      </c>
      <c r="F42" s="272">
        <v>2</v>
      </c>
      <c r="H42" s="271" t="s">
        <v>684</v>
      </c>
      <c r="I42" s="271" t="s">
        <v>81</v>
      </c>
      <c r="J42" s="271" t="s">
        <v>811</v>
      </c>
      <c r="K42" s="272">
        <v>7</v>
      </c>
      <c r="L42" s="272">
        <v>3</v>
      </c>
      <c r="N42" s="272">
        <v>3</v>
      </c>
      <c r="O42" s="272" t="s">
        <v>918</v>
      </c>
      <c r="Q42" s="271" t="str">
        <f>VLOOKUP("SNSP10", detailsof_programs,10,0)</f>
        <v>TO PUBLISH</v>
      </c>
      <c r="R42" s="385" t="s">
        <v>929</v>
      </c>
    </row>
    <row r="43" spans="2:18" ht="24" customHeight="1">
      <c r="B43" s="270">
        <v>12</v>
      </c>
      <c r="C43" s="271" t="s">
        <v>875</v>
      </c>
      <c r="D43" s="271" t="s">
        <v>831</v>
      </c>
      <c r="E43" s="271" t="s">
        <v>20</v>
      </c>
      <c r="F43" s="272">
        <v>3</v>
      </c>
      <c r="H43" s="271" t="s">
        <v>661</v>
      </c>
      <c r="I43" s="271" t="s">
        <v>68</v>
      </c>
      <c r="J43" s="271" t="s">
        <v>813</v>
      </c>
      <c r="K43" s="272">
        <v>6</v>
      </c>
      <c r="L43" s="272">
        <v>1</v>
      </c>
      <c r="N43" s="272">
        <v>1</v>
      </c>
      <c r="O43" s="272" t="s">
        <v>918</v>
      </c>
      <c r="Q43" s="271" t="str">
        <f>VLOOKUP("SNSP10", detailsof_programs,10,0)</f>
        <v>TO PUBLISH</v>
      </c>
      <c r="R43" s="385" t="s">
        <v>929</v>
      </c>
    </row>
    <row r="44" spans="2:18" ht="24" customHeight="1">
      <c r="B44" s="270">
        <v>13</v>
      </c>
      <c r="C44" s="271" t="s">
        <v>876</v>
      </c>
      <c r="D44" s="271" t="s">
        <v>877</v>
      </c>
      <c r="E44" s="271" t="s">
        <v>20</v>
      </c>
      <c r="F44" s="272">
        <v>1</v>
      </c>
      <c r="H44" s="271" t="s">
        <v>622</v>
      </c>
      <c r="I44" s="271" t="s">
        <v>408</v>
      </c>
      <c r="J44" s="271" t="s">
        <v>812</v>
      </c>
      <c r="K44" s="272">
        <v>5</v>
      </c>
      <c r="L44" s="272">
        <v>5</v>
      </c>
      <c r="N44" s="272">
        <v>5</v>
      </c>
      <c r="O44" s="272" t="s">
        <v>918</v>
      </c>
      <c r="Q44" s="271" t="str">
        <f>VLOOKUP("SNSP11", detailsof_programs,10,0)</f>
        <v>TO PUBLISH</v>
      </c>
      <c r="R44" s="385" t="s">
        <v>930</v>
      </c>
    </row>
    <row r="45" spans="2:18" ht="24" customHeight="1">
      <c r="B45" s="270">
        <v>13</v>
      </c>
      <c r="C45" s="271" t="s">
        <v>876</v>
      </c>
      <c r="D45" s="271" t="s">
        <v>877</v>
      </c>
      <c r="E45" s="271" t="s">
        <v>20</v>
      </c>
      <c r="F45" s="272">
        <v>2</v>
      </c>
      <c r="H45" s="271" t="s">
        <v>661</v>
      </c>
      <c r="I45" s="271" t="s">
        <v>68</v>
      </c>
      <c r="J45" s="271" t="s">
        <v>813</v>
      </c>
      <c r="K45" s="272">
        <v>6</v>
      </c>
      <c r="L45" s="272">
        <v>3</v>
      </c>
      <c r="N45" s="272">
        <v>3</v>
      </c>
      <c r="O45" s="272" t="s">
        <v>918</v>
      </c>
      <c r="Q45" s="271" t="str">
        <f>VLOOKUP("SNSP11", detailsof_programs,10,0)</f>
        <v>TO PUBLISH</v>
      </c>
      <c r="R45" s="385" t="s">
        <v>930</v>
      </c>
    </row>
    <row r="46" spans="2:18" ht="24" customHeight="1">
      <c r="B46" s="270">
        <v>13</v>
      </c>
      <c r="C46" s="271" t="s">
        <v>876</v>
      </c>
      <c r="D46" s="271" t="s">
        <v>877</v>
      </c>
      <c r="E46" s="271" t="s">
        <v>20</v>
      </c>
      <c r="F46" s="272">
        <v>3</v>
      </c>
      <c r="H46" s="271" t="s">
        <v>694</v>
      </c>
      <c r="I46" s="271" t="s">
        <v>75</v>
      </c>
      <c r="J46" s="271" t="s">
        <v>812</v>
      </c>
      <c r="K46" s="272">
        <v>7</v>
      </c>
      <c r="L46" s="272">
        <v>1</v>
      </c>
      <c r="N46" s="272">
        <v>1</v>
      </c>
      <c r="O46" s="272" t="s">
        <v>918</v>
      </c>
      <c r="Q46" s="271" t="str">
        <f>VLOOKUP("SNSP11", detailsof_programs,10,0)</f>
        <v>TO PUBLISH</v>
      </c>
      <c r="R46" s="385" t="s">
        <v>930</v>
      </c>
    </row>
    <row r="47" spans="2:18" ht="24" customHeight="1">
      <c r="B47" s="270">
        <v>14</v>
      </c>
      <c r="C47" s="271" t="s">
        <v>882</v>
      </c>
      <c r="D47" s="271" t="s">
        <v>841</v>
      </c>
      <c r="E47" s="271" t="s">
        <v>20</v>
      </c>
      <c r="F47" s="272">
        <v>1</v>
      </c>
      <c r="H47" s="271" t="s">
        <v>811</v>
      </c>
      <c r="I47" s="271" t="s">
        <v>815</v>
      </c>
      <c r="J47" s="271" t="s">
        <v>811</v>
      </c>
      <c r="L47" s="272">
        <v>7</v>
      </c>
      <c r="N47" s="272">
        <v>7</v>
      </c>
      <c r="O47" s="272" t="s">
        <v>925</v>
      </c>
      <c r="Q47" s="271" t="str">
        <f>VLOOKUP("SNSP14", detailsof_programs,10,0)</f>
        <v>ENTERED</v>
      </c>
      <c r="R47" s="385" t="s">
        <v>931</v>
      </c>
    </row>
    <row r="48" spans="2:18" ht="24" customHeight="1">
      <c r="B48" s="270">
        <v>14</v>
      </c>
      <c r="C48" s="271" t="s">
        <v>882</v>
      </c>
      <c r="D48" s="271" t="s">
        <v>841</v>
      </c>
      <c r="E48" s="271" t="s">
        <v>20</v>
      </c>
      <c r="F48" s="272">
        <v>2</v>
      </c>
      <c r="H48" s="271" t="s">
        <v>813</v>
      </c>
      <c r="I48" s="271" t="s">
        <v>817</v>
      </c>
      <c r="J48" s="271" t="s">
        <v>813</v>
      </c>
      <c r="L48" s="272">
        <v>5</v>
      </c>
      <c r="N48" s="272">
        <v>5</v>
      </c>
      <c r="O48" s="272" t="s">
        <v>925</v>
      </c>
      <c r="Q48" s="271" t="str">
        <f>VLOOKUP("SNSP14", detailsof_programs,10,0)</f>
        <v>ENTERED</v>
      </c>
      <c r="R48" s="385" t="s">
        <v>931</v>
      </c>
    </row>
    <row r="49" spans="2:18" ht="24" customHeight="1">
      <c r="B49" s="270">
        <v>14</v>
      </c>
      <c r="C49" s="271" t="s">
        <v>882</v>
      </c>
      <c r="D49" s="271" t="s">
        <v>841</v>
      </c>
      <c r="E49" s="271" t="s">
        <v>20</v>
      </c>
      <c r="F49" s="272">
        <v>3</v>
      </c>
      <c r="H49" s="271" t="s">
        <v>812</v>
      </c>
      <c r="I49" s="271" t="s">
        <v>816</v>
      </c>
      <c r="J49" s="271" t="s">
        <v>812</v>
      </c>
      <c r="L49" s="272">
        <v>3</v>
      </c>
      <c r="N49" s="272">
        <v>3</v>
      </c>
      <c r="O49" s="272" t="s">
        <v>925</v>
      </c>
      <c r="Q49" s="271" t="str">
        <f>VLOOKUP("SNSP14", detailsof_programs,10,0)</f>
        <v>ENTERED</v>
      </c>
      <c r="R49" s="385" t="s">
        <v>931</v>
      </c>
    </row>
    <row r="50" spans="2:18" ht="24" customHeight="1">
      <c r="B50" s="270">
        <v>15</v>
      </c>
      <c r="C50" s="271" t="s">
        <v>902</v>
      </c>
      <c r="D50" s="271" t="s">
        <v>848</v>
      </c>
      <c r="E50" s="271" t="s">
        <v>21</v>
      </c>
      <c r="F50" s="272">
        <v>1</v>
      </c>
      <c r="H50" s="271" t="s">
        <v>718</v>
      </c>
      <c r="I50" s="271" t="s">
        <v>469</v>
      </c>
      <c r="J50" s="271" t="s">
        <v>811</v>
      </c>
      <c r="K50" s="272">
        <v>8</v>
      </c>
      <c r="L50" s="272">
        <v>5</v>
      </c>
      <c r="N50" s="272">
        <v>5</v>
      </c>
      <c r="O50" s="272" t="s">
        <v>918</v>
      </c>
      <c r="Q50" s="271" t="str">
        <f>VLOOKUP("SSSP12", detailsof_programs,10,0)</f>
        <v>ENTERED</v>
      </c>
      <c r="R50" s="385" t="s">
        <v>932</v>
      </c>
    </row>
    <row r="51" spans="2:18" ht="24" customHeight="1">
      <c r="B51" s="270">
        <v>15</v>
      </c>
      <c r="C51" s="271" t="s">
        <v>902</v>
      </c>
      <c r="D51" s="271" t="s">
        <v>848</v>
      </c>
      <c r="E51" s="271" t="s">
        <v>21</v>
      </c>
      <c r="F51" s="272">
        <v>2</v>
      </c>
      <c r="H51" s="271" t="s">
        <v>784</v>
      </c>
      <c r="I51" s="271" t="s">
        <v>119</v>
      </c>
      <c r="J51" s="271" t="s">
        <v>812</v>
      </c>
      <c r="K51" s="272">
        <v>10</v>
      </c>
      <c r="L51" s="272">
        <v>3</v>
      </c>
      <c r="N51" s="272">
        <v>3</v>
      </c>
      <c r="O51" s="272" t="s">
        <v>918</v>
      </c>
      <c r="Q51" s="271" t="str">
        <f>VLOOKUP("SSSP12", detailsof_programs,10,0)</f>
        <v>ENTERED</v>
      </c>
      <c r="R51" s="385" t="s">
        <v>932</v>
      </c>
    </row>
    <row r="52" spans="2:18" ht="24" customHeight="1">
      <c r="B52" s="270">
        <v>15</v>
      </c>
      <c r="C52" s="271" t="s">
        <v>902</v>
      </c>
      <c r="D52" s="271" t="s">
        <v>848</v>
      </c>
      <c r="E52" s="271" t="s">
        <v>21</v>
      </c>
      <c r="F52" s="272">
        <v>3</v>
      </c>
      <c r="H52" s="271" t="s">
        <v>767</v>
      </c>
      <c r="I52" s="271" t="s">
        <v>97</v>
      </c>
      <c r="J52" s="271" t="s">
        <v>812</v>
      </c>
      <c r="K52" s="272">
        <v>9</v>
      </c>
      <c r="L52" s="272">
        <v>1</v>
      </c>
      <c r="N52" s="272">
        <v>1</v>
      </c>
      <c r="O52" s="272" t="s">
        <v>918</v>
      </c>
      <c r="Q52" s="271" t="str">
        <f>VLOOKUP("SSSP12", detailsof_programs,10,0)</f>
        <v>ENTERED</v>
      </c>
      <c r="R52" s="385" t="s">
        <v>932</v>
      </c>
    </row>
    <row r="53" spans="2:18" ht="24" customHeight="1">
      <c r="B53" s="270">
        <v>16</v>
      </c>
      <c r="C53" s="271" t="s">
        <v>903</v>
      </c>
      <c r="D53" s="271" t="s">
        <v>831</v>
      </c>
      <c r="E53" s="271" t="s">
        <v>21</v>
      </c>
      <c r="F53" s="272">
        <v>1</v>
      </c>
      <c r="H53" s="271" t="s">
        <v>730</v>
      </c>
      <c r="I53" s="271" t="s">
        <v>481</v>
      </c>
      <c r="J53" s="271" t="s">
        <v>813</v>
      </c>
      <c r="K53" s="272">
        <v>8</v>
      </c>
      <c r="L53" s="272">
        <v>5</v>
      </c>
      <c r="N53" s="272">
        <v>5</v>
      </c>
      <c r="O53" s="272" t="s">
        <v>918</v>
      </c>
      <c r="Q53" s="271" t="str">
        <f>VLOOKUP("SSSP13", detailsof_programs,10,0)</f>
        <v>ENTERED</v>
      </c>
      <c r="R53" s="385" t="s">
        <v>933</v>
      </c>
    </row>
    <row r="54" spans="2:18" ht="24" customHeight="1">
      <c r="B54" s="270">
        <v>16</v>
      </c>
      <c r="C54" s="271" t="s">
        <v>903</v>
      </c>
      <c r="D54" s="271" t="s">
        <v>831</v>
      </c>
      <c r="E54" s="271" t="s">
        <v>21</v>
      </c>
      <c r="F54" s="272">
        <v>2</v>
      </c>
      <c r="H54" s="271" t="s">
        <v>720</v>
      </c>
      <c r="I54" s="271" t="s">
        <v>471</v>
      </c>
      <c r="J54" s="271" t="s">
        <v>813</v>
      </c>
      <c r="K54" s="272">
        <v>8</v>
      </c>
      <c r="L54" s="272">
        <v>3</v>
      </c>
      <c r="N54" s="272">
        <v>3</v>
      </c>
      <c r="O54" s="272" t="s">
        <v>918</v>
      </c>
      <c r="Q54" s="271" t="str">
        <f>VLOOKUP("SSSP13", detailsof_programs,10,0)</f>
        <v>ENTERED</v>
      </c>
      <c r="R54" s="385" t="s">
        <v>933</v>
      </c>
    </row>
    <row r="55" spans="2:18" ht="24" customHeight="1">
      <c r="B55" s="270">
        <v>16</v>
      </c>
      <c r="C55" s="271" t="s">
        <v>903</v>
      </c>
      <c r="D55" s="271" t="s">
        <v>831</v>
      </c>
      <c r="E55" s="271" t="s">
        <v>21</v>
      </c>
      <c r="F55" s="272">
        <v>3</v>
      </c>
      <c r="H55" s="271" t="s">
        <v>737</v>
      </c>
      <c r="I55" s="271" t="s">
        <v>487</v>
      </c>
      <c r="J55" s="271" t="s">
        <v>814</v>
      </c>
      <c r="K55" s="272">
        <v>9</v>
      </c>
      <c r="L55" s="272">
        <v>1</v>
      </c>
      <c r="N55" s="272">
        <v>1</v>
      </c>
      <c r="O55" s="272" t="s">
        <v>918</v>
      </c>
      <c r="Q55" s="271" t="str">
        <f>VLOOKUP("SSSP13", detailsof_programs,10,0)</f>
        <v>ENTERED</v>
      </c>
      <c r="R55" s="385" t="s">
        <v>933</v>
      </c>
    </row>
    <row r="56" spans="2:18" ht="24" customHeight="1">
      <c r="B56" s="270">
        <v>17</v>
      </c>
      <c r="C56" s="271" t="s">
        <v>904</v>
      </c>
      <c r="D56" s="271" t="s">
        <v>877</v>
      </c>
      <c r="E56" s="271" t="s">
        <v>21</v>
      </c>
      <c r="F56" s="272">
        <v>1</v>
      </c>
      <c r="H56" s="271" t="s">
        <v>737</v>
      </c>
      <c r="I56" s="271" t="s">
        <v>487</v>
      </c>
      <c r="J56" s="271" t="s">
        <v>814</v>
      </c>
      <c r="K56" s="272">
        <v>9</v>
      </c>
      <c r="L56" s="272">
        <v>5</v>
      </c>
      <c r="N56" s="272">
        <v>5</v>
      </c>
      <c r="O56" s="272" t="s">
        <v>918</v>
      </c>
      <c r="Q56" s="271" t="str">
        <f>VLOOKUP("SSSP14", detailsof_programs,10,0)</f>
        <v>ENTERED</v>
      </c>
      <c r="R56" s="385" t="s">
        <v>934</v>
      </c>
    </row>
    <row r="57" spans="2:18" ht="24" customHeight="1">
      <c r="B57" s="270">
        <v>17</v>
      </c>
      <c r="C57" s="271" t="s">
        <v>904</v>
      </c>
      <c r="D57" s="271" t="s">
        <v>877</v>
      </c>
      <c r="E57" s="271" t="s">
        <v>21</v>
      </c>
      <c r="F57" s="272">
        <v>2</v>
      </c>
      <c r="H57" s="271" t="s">
        <v>724</v>
      </c>
      <c r="I57" s="271" t="s">
        <v>475</v>
      </c>
      <c r="J57" s="271" t="s">
        <v>814</v>
      </c>
      <c r="K57" s="272">
        <v>8</v>
      </c>
      <c r="L57" s="272">
        <v>3</v>
      </c>
      <c r="N57" s="272">
        <v>3</v>
      </c>
      <c r="O57" s="272" t="s">
        <v>918</v>
      </c>
      <c r="Q57" s="271" t="str">
        <f>VLOOKUP("SSSP14", detailsof_programs,10,0)</f>
        <v>ENTERED</v>
      </c>
      <c r="R57" s="385" t="s">
        <v>934</v>
      </c>
    </row>
    <row r="58" spans="2:18" ht="24" customHeight="1">
      <c r="B58" s="270">
        <v>17</v>
      </c>
      <c r="C58" s="271" t="s">
        <v>904</v>
      </c>
      <c r="D58" s="271" t="s">
        <v>877</v>
      </c>
      <c r="E58" s="271" t="s">
        <v>21</v>
      </c>
      <c r="F58" s="272">
        <v>3</v>
      </c>
      <c r="H58" s="271" t="s">
        <v>720</v>
      </c>
      <c r="I58" s="271" t="s">
        <v>471</v>
      </c>
      <c r="J58" s="271" t="s">
        <v>813</v>
      </c>
      <c r="K58" s="272">
        <v>8</v>
      </c>
      <c r="L58" s="272">
        <v>1</v>
      </c>
      <c r="N58" s="272">
        <v>1</v>
      </c>
      <c r="O58" s="272" t="s">
        <v>918</v>
      </c>
      <c r="Q58" s="271" t="str">
        <f>VLOOKUP("SSSP14", detailsof_programs,10,0)</f>
        <v>ENTERED</v>
      </c>
      <c r="R58" s="385" t="s">
        <v>934</v>
      </c>
    </row>
    <row r="59" spans="2:18" ht="24" customHeight="1">
      <c r="B59" s="270">
        <v>18</v>
      </c>
      <c r="C59" s="271" t="s">
        <v>906</v>
      </c>
      <c r="D59" s="271" t="s">
        <v>841</v>
      </c>
      <c r="E59" s="271" t="s">
        <v>21</v>
      </c>
      <c r="F59" s="272">
        <v>1</v>
      </c>
      <c r="H59" s="271" t="s">
        <v>814</v>
      </c>
      <c r="I59" s="271" t="s">
        <v>818</v>
      </c>
      <c r="J59" s="271" t="s">
        <v>814</v>
      </c>
      <c r="L59" s="272">
        <v>7</v>
      </c>
      <c r="N59" s="272">
        <v>7</v>
      </c>
      <c r="O59" s="272" t="s">
        <v>925</v>
      </c>
      <c r="Q59" s="271" t="str">
        <f>VLOOKUP("SSSP16", detailsof_programs,10,0)</f>
        <v>ENTERED</v>
      </c>
      <c r="R59" s="385" t="s">
        <v>935</v>
      </c>
    </row>
    <row r="60" spans="2:18" ht="24" customHeight="1">
      <c r="B60" s="270">
        <v>18</v>
      </c>
      <c r="C60" s="271" t="s">
        <v>906</v>
      </c>
      <c r="D60" s="271" t="s">
        <v>841</v>
      </c>
      <c r="E60" s="271" t="s">
        <v>21</v>
      </c>
      <c r="F60" s="272">
        <v>2</v>
      </c>
      <c r="H60" s="271" t="s">
        <v>813</v>
      </c>
      <c r="I60" s="271" t="s">
        <v>817</v>
      </c>
      <c r="J60" s="271" t="s">
        <v>813</v>
      </c>
      <c r="L60" s="272">
        <v>5</v>
      </c>
      <c r="N60" s="272">
        <v>5</v>
      </c>
      <c r="O60" s="272" t="s">
        <v>925</v>
      </c>
      <c r="Q60" s="271" t="str">
        <f>VLOOKUP("SSSP16", detailsof_programs,10,0)</f>
        <v>ENTERED</v>
      </c>
      <c r="R60" s="385" t="s">
        <v>935</v>
      </c>
    </row>
    <row r="61" spans="2:18" ht="24" customHeight="1">
      <c r="B61" s="270">
        <v>18</v>
      </c>
      <c r="C61" s="271" t="s">
        <v>906</v>
      </c>
      <c r="D61" s="271" t="s">
        <v>841</v>
      </c>
      <c r="E61" s="271" t="s">
        <v>21</v>
      </c>
      <c r="F61" s="272">
        <v>3</v>
      </c>
      <c r="H61" s="271" t="s">
        <v>812</v>
      </c>
      <c r="I61" s="271" t="s">
        <v>816</v>
      </c>
      <c r="J61" s="271" t="s">
        <v>812</v>
      </c>
      <c r="L61" s="272">
        <v>3</v>
      </c>
      <c r="N61" s="272">
        <v>3</v>
      </c>
      <c r="O61" s="272" t="s">
        <v>925</v>
      </c>
      <c r="Q61" s="271" t="str">
        <f>VLOOKUP("SSSP16", detailsof_programs,10,0)</f>
        <v>ENTERED</v>
      </c>
      <c r="R61" s="385" t="s">
        <v>935</v>
      </c>
    </row>
    <row r="62" spans="2:18" ht="24" customHeight="1">
      <c r="B62" s="270">
        <v>19</v>
      </c>
      <c r="C62" s="271" t="s">
        <v>913</v>
      </c>
      <c r="D62" s="271" t="s">
        <v>914</v>
      </c>
      <c r="E62" s="271" t="s">
        <v>22</v>
      </c>
      <c r="F62" s="272">
        <v>1</v>
      </c>
      <c r="H62" s="271" t="s">
        <v>812</v>
      </c>
      <c r="I62" s="271" t="s">
        <v>816</v>
      </c>
      <c r="J62" s="271" t="s">
        <v>812</v>
      </c>
      <c r="L62" s="272">
        <v>10</v>
      </c>
      <c r="N62" s="272">
        <v>10</v>
      </c>
      <c r="O62" s="272" t="s">
        <v>925</v>
      </c>
      <c r="Q62" s="271" t="str">
        <f>VLOOKUP("GNSP04", detailsof_programs,10,0)</f>
        <v>ENTERED</v>
      </c>
      <c r="R62" s="385" t="s">
        <v>936</v>
      </c>
    </row>
    <row r="63" spans="2:18" ht="24" customHeight="1">
      <c r="B63" s="270">
        <v>19</v>
      </c>
      <c r="C63" s="271" t="s">
        <v>913</v>
      </c>
      <c r="D63" s="271" t="s">
        <v>914</v>
      </c>
      <c r="E63" s="271" t="s">
        <v>22</v>
      </c>
      <c r="F63" s="272">
        <v>2</v>
      </c>
      <c r="H63" s="271" t="s">
        <v>813</v>
      </c>
      <c r="I63" s="271" t="s">
        <v>817</v>
      </c>
      <c r="J63" s="271" t="s">
        <v>813</v>
      </c>
      <c r="L63" s="272">
        <v>7</v>
      </c>
      <c r="N63" s="272">
        <v>7</v>
      </c>
      <c r="O63" s="272" t="s">
        <v>925</v>
      </c>
      <c r="Q63" s="271" t="str">
        <f>VLOOKUP("GNSP04", detailsof_programs,10,0)</f>
        <v>ENTERED</v>
      </c>
      <c r="R63" s="385" t="s">
        <v>936</v>
      </c>
    </row>
    <row r="64" spans="2:18" ht="24" customHeight="1">
      <c r="B64" s="270">
        <v>19</v>
      </c>
      <c r="C64" s="271" t="s">
        <v>913</v>
      </c>
      <c r="D64" s="271" t="s">
        <v>914</v>
      </c>
      <c r="E64" s="271" t="s">
        <v>22</v>
      </c>
      <c r="F64" s="272">
        <v>3</v>
      </c>
      <c r="H64" s="271" t="s">
        <v>811</v>
      </c>
      <c r="I64" s="271" t="s">
        <v>815</v>
      </c>
      <c r="J64" s="271" t="s">
        <v>811</v>
      </c>
      <c r="L64" s="272">
        <v>5</v>
      </c>
      <c r="N64" s="272">
        <v>5</v>
      </c>
      <c r="O64" s="272" t="s">
        <v>925</v>
      </c>
      <c r="Q64" s="271" t="str">
        <f>VLOOKUP("GNSP04", detailsof_programs,10,0)</f>
        <v>ENTERED</v>
      </c>
      <c r="R64" s="385" t="s">
        <v>936</v>
      </c>
    </row>
    <row r="65" spans="2:18" ht="24" customHeight="1">
      <c r="B65" s="270">
        <v>20</v>
      </c>
      <c r="C65" s="271" t="s">
        <v>836</v>
      </c>
      <c r="D65" s="271" t="s">
        <v>837</v>
      </c>
      <c r="E65" s="271" t="s">
        <v>18</v>
      </c>
      <c r="F65" s="272">
        <v>1</v>
      </c>
      <c r="H65" s="271" t="s">
        <v>528</v>
      </c>
      <c r="I65" s="271" t="s">
        <v>314</v>
      </c>
      <c r="J65" s="271" t="s">
        <v>813</v>
      </c>
      <c r="K65" s="272">
        <v>2</v>
      </c>
      <c r="L65" s="272">
        <v>5</v>
      </c>
      <c r="N65" s="272">
        <v>5</v>
      </c>
      <c r="O65" s="272" t="s">
        <v>918</v>
      </c>
      <c r="Q65" s="271" t="str">
        <f>VLOOKUP("SJSP09", detailsof_programs,10,0)</f>
        <v>TO PUBLISH</v>
      </c>
      <c r="R65" s="385" t="s">
        <v>937</v>
      </c>
    </row>
    <row r="66" spans="2:18" ht="24" customHeight="1">
      <c r="B66" s="270">
        <v>20</v>
      </c>
      <c r="C66" s="271" t="s">
        <v>836</v>
      </c>
      <c r="D66" s="271" t="s">
        <v>837</v>
      </c>
      <c r="E66" s="271" t="s">
        <v>18</v>
      </c>
      <c r="F66" s="272">
        <v>2</v>
      </c>
      <c r="H66" s="271" t="s">
        <v>548</v>
      </c>
      <c r="I66" s="271" t="s">
        <v>334</v>
      </c>
      <c r="J66" s="271" t="s">
        <v>813</v>
      </c>
      <c r="K66" s="272">
        <v>2</v>
      </c>
      <c r="L66" s="272">
        <v>3</v>
      </c>
      <c r="N66" s="272">
        <v>3</v>
      </c>
      <c r="O66" s="272" t="s">
        <v>918</v>
      </c>
      <c r="Q66" s="271" t="str">
        <f>VLOOKUP("SJSP09", detailsof_programs,10,0)</f>
        <v>TO PUBLISH</v>
      </c>
      <c r="R66" s="385" t="s">
        <v>937</v>
      </c>
    </row>
    <row r="67" spans="2:18" ht="24" customHeight="1">
      <c r="B67" s="270">
        <v>20</v>
      </c>
      <c r="C67" s="271" t="s">
        <v>836</v>
      </c>
      <c r="D67" s="271" t="s">
        <v>837</v>
      </c>
      <c r="E67" s="271" t="s">
        <v>18</v>
      </c>
      <c r="F67" s="272">
        <v>3</v>
      </c>
      <c r="H67" s="271" t="s">
        <v>148</v>
      </c>
      <c r="I67" s="271" t="s">
        <v>292</v>
      </c>
      <c r="J67" s="271" t="s">
        <v>811</v>
      </c>
      <c r="K67" s="272">
        <v>1</v>
      </c>
      <c r="L67" s="272">
        <v>1</v>
      </c>
      <c r="N67" s="272">
        <v>1</v>
      </c>
      <c r="O67" s="272" t="s">
        <v>918</v>
      </c>
      <c r="Q67" s="271" t="str">
        <f>VLOOKUP("SJSP09", detailsof_programs,10,0)</f>
        <v>TO PUBLISH</v>
      </c>
      <c r="R67" s="385" t="s">
        <v>937</v>
      </c>
    </row>
    <row r="68" spans="2:18" ht="24" customHeight="1">
      <c r="B68" s="270">
        <v>21</v>
      </c>
      <c r="C68" s="271" t="s">
        <v>822</v>
      </c>
      <c r="D68" s="271" t="s">
        <v>823</v>
      </c>
      <c r="E68" s="271" t="s">
        <v>18</v>
      </c>
      <c r="F68" s="272">
        <v>1</v>
      </c>
      <c r="H68" s="271" t="s">
        <v>134</v>
      </c>
      <c r="I68" s="271" t="s">
        <v>278</v>
      </c>
      <c r="J68" s="271" t="s">
        <v>813</v>
      </c>
      <c r="K68" s="272">
        <v>1</v>
      </c>
      <c r="L68" s="272">
        <v>5</v>
      </c>
      <c r="N68" s="272">
        <v>5</v>
      </c>
      <c r="O68" s="272" t="s">
        <v>918</v>
      </c>
      <c r="Q68" s="271" t="str">
        <f>VLOOKUP("SJSP02", detailsof_programs,10,0)</f>
        <v>PUBLISHED</v>
      </c>
      <c r="R68" s="385" t="s">
        <v>940</v>
      </c>
    </row>
    <row r="69" spans="2:18" ht="24" customHeight="1">
      <c r="B69" s="270">
        <v>21</v>
      </c>
      <c r="C69" s="271" t="s">
        <v>822</v>
      </c>
      <c r="D69" s="271" t="s">
        <v>823</v>
      </c>
      <c r="E69" s="271" t="s">
        <v>18</v>
      </c>
      <c r="F69" s="272">
        <v>2</v>
      </c>
      <c r="H69" s="271" t="s">
        <v>533</v>
      </c>
      <c r="I69" s="271" t="s">
        <v>319</v>
      </c>
      <c r="J69" s="271" t="s">
        <v>811</v>
      </c>
      <c r="K69" s="272">
        <v>2</v>
      </c>
      <c r="L69" s="272">
        <v>3</v>
      </c>
      <c r="N69" s="272">
        <v>3</v>
      </c>
      <c r="O69" s="272" t="s">
        <v>918</v>
      </c>
      <c r="Q69" s="271" t="str">
        <f>VLOOKUP("SJSP02", detailsof_programs,10,0)</f>
        <v>PUBLISHED</v>
      </c>
      <c r="R69" s="385" t="s">
        <v>940</v>
      </c>
    </row>
    <row r="70" spans="2:18" ht="24" customHeight="1">
      <c r="B70" s="270">
        <v>21</v>
      </c>
      <c r="C70" s="271" t="s">
        <v>822</v>
      </c>
      <c r="D70" s="271" t="s">
        <v>823</v>
      </c>
      <c r="E70" s="271" t="s">
        <v>18</v>
      </c>
      <c r="F70" s="272">
        <v>3</v>
      </c>
      <c r="H70" s="271" t="s">
        <v>154</v>
      </c>
      <c r="I70" s="271" t="s">
        <v>804</v>
      </c>
      <c r="J70" s="271" t="s">
        <v>812</v>
      </c>
      <c r="K70" s="272">
        <v>1</v>
      </c>
      <c r="L70" s="272">
        <v>1</v>
      </c>
      <c r="N70" s="272">
        <v>1</v>
      </c>
      <c r="O70" s="272" t="s">
        <v>918</v>
      </c>
      <c r="Q70" s="271" t="str">
        <f>VLOOKUP("SJSP02", detailsof_programs,10,0)</f>
        <v>PUBLISHED</v>
      </c>
      <c r="R70" s="385" t="s">
        <v>940</v>
      </c>
    </row>
    <row r="71" spans="2:18" ht="24" customHeight="1">
      <c r="B71" s="270">
        <v>22</v>
      </c>
      <c r="C71" s="271" t="s">
        <v>824</v>
      </c>
      <c r="D71" s="271" t="s">
        <v>825</v>
      </c>
      <c r="E71" s="271" t="s">
        <v>18</v>
      </c>
      <c r="F71" s="272">
        <v>1</v>
      </c>
      <c r="H71" s="271" t="s">
        <v>149</v>
      </c>
      <c r="I71" s="271" t="s">
        <v>293</v>
      </c>
      <c r="J71" s="271" t="s">
        <v>814</v>
      </c>
      <c r="K71" s="272">
        <v>1</v>
      </c>
      <c r="L71" s="272">
        <v>5</v>
      </c>
      <c r="N71" s="272">
        <v>5</v>
      </c>
      <c r="O71" s="272" t="s">
        <v>918</v>
      </c>
      <c r="Q71" s="271" t="str">
        <f>VLOOKUP("SJSP03", detailsof_programs,10,0)</f>
        <v>PUBLISHED</v>
      </c>
      <c r="R71" s="385" t="s">
        <v>941</v>
      </c>
    </row>
    <row r="72" spans="2:18" ht="24" customHeight="1">
      <c r="B72" s="270">
        <v>22</v>
      </c>
      <c r="C72" s="271" t="s">
        <v>824</v>
      </c>
      <c r="D72" s="271" t="s">
        <v>825</v>
      </c>
      <c r="E72" s="271" t="s">
        <v>18</v>
      </c>
      <c r="F72" s="272">
        <v>2</v>
      </c>
      <c r="H72" s="271" t="s">
        <v>127</v>
      </c>
      <c r="I72" s="271" t="s">
        <v>271</v>
      </c>
      <c r="J72" s="271" t="s">
        <v>814</v>
      </c>
      <c r="K72" s="272">
        <v>1</v>
      </c>
      <c r="L72" s="272">
        <v>3</v>
      </c>
      <c r="N72" s="272">
        <v>3</v>
      </c>
      <c r="O72" s="272" t="s">
        <v>918</v>
      </c>
      <c r="Q72" s="271" t="str">
        <f>VLOOKUP("SJSP03", detailsof_programs,10,0)</f>
        <v>PUBLISHED</v>
      </c>
      <c r="R72" s="385" t="s">
        <v>941</v>
      </c>
    </row>
    <row r="73" spans="2:18" ht="24" customHeight="1">
      <c r="B73" s="270">
        <v>23</v>
      </c>
      <c r="C73" s="271" t="s">
        <v>826</v>
      </c>
      <c r="D73" s="271" t="s">
        <v>827</v>
      </c>
      <c r="E73" s="271" t="s">
        <v>18</v>
      </c>
      <c r="F73" s="272">
        <v>1</v>
      </c>
      <c r="H73" s="271" t="s">
        <v>533</v>
      </c>
      <c r="I73" s="271" t="s">
        <v>319</v>
      </c>
      <c r="J73" s="271" t="s">
        <v>811</v>
      </c>
      <c r="K73" s="272">
        <v>2</v>
      </c>
      <c r="L73" s="272">
        <v>5</v>
      </c>
      <c r="N73" s="272">
        <v>5</v>
      </c>
      <c r="O73" s="272" t="s">
        <v>918</v>
      </c>
      <c r="Q73" s="271" t="str">
        <f>VLOOKUP("SJSP04", detailsof_programs,10,0)</f>
        <v>TO PUBLISH</v>
      </c>
      <c r="R73" s="385" t="s">
        <v>941</v>
      </c>
    </row>
    <row r="74" spans="2:18" ht="24" customHeight="1">
      <c r="B74" s="270">
        <v>23</v>
      </c>
      <c r="C74" s="271" t="s">
        <v>826</v>
      </c>
      <c r="D74" s="271" t="s">
        <v>827</v>
      </c>
      <c r="E74" s="271" t="s">
        <v>18</v>
      </c>
      <c r="F74" s="272">
        <v>2</v>
      </c>
      <c r="H74" s="271" t="s">
        <v>139</v>
      </c>
      <c r="I74" s="271" t="s">
        <v>283</v>
      </c>
      <c r="J74" s="271" t="s">
        <v>812</v>
      </c>
      <c r="K74" s="272">
        <v>1</v>
      </c>
      <c r="L74" s="272">
        <v>3</v>
      </c>
      <c r="N74" s="272">
        <v>3</v>
      </c>
      <c r="O74" s="272" t="s">
        <v>918</v>
      </c>
      <c r="Q74" s="271" t="str">
        <f>VLOOKUP("SJSP04", detailsof_programs,10,0)</f>
        <v>TO PUBLISH</v>
      </c>
      <c r="R74" s="385" t="s">
        <v>941</v>
      </c>
    </row>
    <row r="75" spans="2:18" ht="24" customHeight="1">
      <c r="B75" s="270">
        <v>23</v>
      </c>
      <c r="C75" s="271" t="s">
        <v>826</v>
      </c>
      <c r="D75" s="271" t="s">
        <v>827</v>
      </c>
      <c r="E75" s="271" t="s">
        <v>18</v>
      </c>
      <c r="F75" s="272">
        <v>3</v>
      </c>
      <c r="H75" s="271" t="s">
        <v>522</v>
      </c>
      <c r="I75" s="271" t="s">
        <v>308</v>
      </c>
      <c r="J75" s="271" t="s">
        <v>811</v>
      </c>
      <c r="K75" s="272">
        <v>2</v>
      </c>
      <c r="L75" s="272">
        <v>1</v>
      </c>
      <c r="N75" s="272">
        <v>1</v>
      </c>
      <c r="O75" s="272" t="s">
        <v>918</v>
      </c>
      <c r="Q75" s="271" t="str">
        <f>VLOOKUP("SJSP04", detailsof_programs,10,0)</f>
        <v>TO PUBLISH</v>
      </c>
      <c r="R75" s="385" t="s">
        <v>941</v>
      </c>
    </row>
    <row r="76" spans="2:18" ht="24" customHeight="1">
      <c r="B76" s="270">
        <v>24</v>
      </c>
      <c r="C76" s="271" t="s">
        <v>834</v>
      </c>
      <c r="D76" s="271" t="s">
        <v>835</v>
      </c>
      <c r="E76" s="271" t="s">
        <v>18</v>
      </c>
      <c r="F76" s="272">
        <v>1</v>
      </c>
      <c r="H76" s="271" t="s">
        <v>155</v>
      </c>
      <c r="I76" s="271" t="s">
        <v>297</v>
      </c>
      <c r="J76" s="271" t="s">
        <v>811</v>
      </c>
      <c r="K76" s="272">
        <v>1</v>
      </c>
      <c r="L76" s="272">
        <v>5</v>
      </c>
      <c r="N76" s="272">
        <v>5</v>
      </c>
      <c r="O76" s="272" t="s">
        <v>918</v>
      </c>
      <c r="Q76" s="271" t="str">
        <f>VLOOKUP("SJSP08", detailsof_programs,10,0)</f>
        <v>PUBLISHED</v>
      </c>
      <c r="R76" s="385" t="s">
        <v>942</v>
      </c>
    </row>
    <row r="77" spans="2:18" ht="24" customHeight="1">
      <c r="B77" s="270">
        <v>24</v>
      </c>
      <c r="C77" s="271" t="s">
        <v>834</v>
      </c>
      <c r="D77" s="271" t="s">
        <v>835</v>
      </c>
      <c r="E77" s="271" t="s">
        <v>18</v>
      </c>
      <c r="F77" s="272">
        <v>2</v>
      </c>
      <c r="H77" s="271" t="s">
        <v>131</v>
      </c>
      <c r="I77" s="271" t="s">
        <v>275</v>
      </c>
      <c r="J77" s="271" t="s">
        <v>811</v>
      </c>
      <c r="K77" s="272">
        <v>1</v>
      </c>
      <c r="L77" s="272">
        <v>3</v>
      </c>
      <c r="N77" s="272">
        <v>3</v>
      </c>
      <c r="O77" s="272" t="s">
        <v>918</v>
      </c>
      <c r="Q77" s="271" t="str">
        <f>VLOOKUP("SJSP08", detailsof_programs,10,0)</f>
        <v>PUBLISHED</v>
      </c>
      <c r="R77" s="385" t="s">
        <v>942</v>
      </c>
    </row>
    <row r="78" spans="2:18" ht="24" customHeight="1">
      <c r="B78" s="270">
        <v>24</v>
      </c>
      <c r="C78" s="271" t="s">
        <v>834</v>
      </c>
      <c r="D78" s="271" t="s">
        <v>835</v>
      </c>
      <c r="E78" s="271" t="s">
        <v>18</v>
      </c>
      <c r="F78" s="272">
        <v>3</v>
      </c>
      <c r="H78" s="271" t="s">
        <v>136</v>
      </c>
      <c r="I78" s="271" t="s">
        <v>280</v>
      </c>
      <c r="J78" s="271" t="s">
        <v>811</v>
      </c>
      <c r="K78" s="272">
        <v>1</v>
      </c>
      <c r="L78" s="272">
        <v>1</v>
      </c>
      <c r="N78" s="272">
        <v>1</v>
      </c>
      <c r="O78" s="272" t="s">
        <v>918</v>
      </c>
      <c r="Q78" s="271" t="str">
        <f>VLOOKUP("SJSP08", detailsof_programs,10,0)</f>
        <v>PUBLISHED</v>
      </c>
      <c r="R78" s="385" t="s">
        <v>942</v>
      </c>
    </row>
    <row r="79" spans="2:18" ht="24" customHeight="1">
      <c r="B79" s="270">
        <v>25</v>
      </c>
      <c r="C79" s="271" t="s">
        <v>842</v>
      </c>
      <c r="D79" s="271" t="s">
        <v>843</v>
      </c>
      <c r="E79" s="271" t="s">
        <v>19</v>
      </c>
      <c r="F79" s="272">
        <v>1</v>
      </c>
      <c r="H79" s="271" t="s">
        <v>609</v>
      </c>
      <c r="I79" s="271" t="s">
        <v>395</v>
      </c>
      <c r="J79" s="271" t="s">
        <v>814</v>
      </c>
      <c r="K79" s="272">
        <v>4</v>
      </c>
      <c r="L79" s="272">
        <v>5</v>
      </c>
      <c r="N79" s="272">
        <v>5</v>
      </c>
      <c r="O79" s="272" t="s">
        <v>918</v>
      </c>
      <c r="Q79" s="271" t="str">
        <f>VLOOKUP("JNSP01", detailsof_programs,10,0)</f>
        <v>TO PUBLISH</v>
      </c>
      <c r="R79" s="385" t="s">
        <v>943</v>
      </c>
    </row>
    <row r="80" spans="2:18" ht="24" customHeight="1">
      <c r="B80" s="270">
        <v>25</v>
      </c>
      <c r="C80" s="271" t="s">
        <v>842</v>
      </c>
      <c r="D80" s="271" t="s">
        <v>843</v>
      </c>
      <c r="E80" s="271" t="s">
        <v>19</v>
      </c>
      <c r="F80" s="272">
        <v>2</v>
      </c>
      <c r="H80" s="271" t="s">
        <v>615</v>
      </c>
      <c r="I80" s="271" t="s">
        <v>401</v>
      </c>
      <c r="J80" s="271" t="s">
        <v>812</v>
      </c>
      <c r="K80" s="272">
        <v>4</v>
      </c>
      <c r="L80" s="272">
        <v>3</v>
      </c>
      <c r="N80" s="272">
        <v>3</v>
      </c>
      <c r="O80" s="272" t="s">
        <v>918</v>
      </c>
      <c r="Q80" s="271" t="str">
        <f>VLOOKUP("JNSP01", detailsof_programs,10,0)</f>
        <v>TO PUBLISH</v>
      </c>
      <c r="R80" s="385" t="s">
        <v>943</v>
      </c>
    </row>
    <row r="81" spans="2:18" ht="24" customHeight="1">
      <c r="B81" s="270">
        <v>25</v>
      </c>
      <c r="C81" s="271" t="s">
        <v>842</v>
      </c>
      <c r="D81" s="271" t="s">
        <v>843</v>
      </c>
      <c r="E81" s="271" t="s">
        <v>19</v>
      </c>
      <c r="F81" s="272">
        <v>3</v>
      </c>
      <c r="H81" s="271" t="s">
        <v>578</v>
      </c>
      <c r="I81" s="271" t="s">
        <v>364</v>
      </c>
      <c r="J81" s="271" t="s">
        <v>813</v>
      </c>
      <c r="K81" s="272">
        <v>3</v>
      </c>
      <c r="L81" s="272">
        <v>1</v>
      </c>
      <c r="N81" s="272">
        <v>1</v>
      </c>
      <c r="O81" s="272" t="s">
        <v>918</v>
      </c>
      <c r="Q81" s="271" t="str">
        <f>VLOOKUP("JNSP01", detailsof_programs,10,0)</f>
        <v>TO PUBLISH</v>
      </c>
      <c r="R81" s="385" t="s">
        <v>943</v>
      </c>
    </row>
    <row r="82" spans="2:18" ht="24" customHeight="1">
      <c r="B82" s="270">
        <v>26</v>
      </c>
      <c r="C82" s="271" t="s">
        <v>844</v>
      </c>
      <c r="D82" s="271" t="s">
        <v>845</v>
      </c>
      <c r="E82" s="271" t="s">
        <v>19</v>
      </c>
      <c r="F82" s="272">
        <v>1</v>
      </c>
      <c r="H82" s="271" t="s">
        <v>605</v>
      </c>
      <c r="I82" s="271" t="s">
        <v>391</v>
      </c>
      <c r="J82" s="271" t="s">
        <v>814</v>
      </c>
      <c r="K82" s="272">
        <v>4</v>
      </c>
      <c r="L82" s="272">
        <v>5</v>
      </c>
      <c r="N82" s="272">
        <v>5</v>
      </c>
      <c r="O82" s="272" t="s">
        <v>918</v>
      </c>
      <c r="Q82" s="271" t="str">
        <f>VLOOKUP("JNSP02", detailsof_programs,10,0)</f>
        <v>TO PUBLISH</v>
      </c>
      <c r="R82" s="385" t="s">
        <v>944</v>
      </c>
    </row>
    <row r="83" spans="2:18" ht="24" customHeight="1">
      <c r="B83" s="270">
        <v>26</v>
      </c>
      <c r="C83" s="271" t="s">
        <v>844</v>
      </c>
      <c r="D83" s="271" t="s">
        <v>845</v>
      </c>
      <c r="E83" s="271" t="s">
        <v>19</v>
      </c>
      <c r="F83" s="272">
        <v>2</v>
      </c>
      <c r="H83" s="271" t="s">
        <v>598</v>
      </c>
      <c r="I83" s="271" t="s">
        <v>384</v>
      </c>
      <c r="J83" s="271" t="s">
        <v>811</v>
      </c>
      <c r="K83" s="272">
        <v>4</v>
      </c>
      <c r="L83" s="272">
        <v>3</v>
      </c>
      <c r="N83" s="272">
        <v>3</v>
      </c>
      <c r="O83" s="272" t="s">
        <v>918</v>
      </c>
      <c r="Q83" s="271" t="str">
        <f>VLOOKUP("JNSP02", detailsof_programs,10,0)</f>
        <v>TO PUBLISH</v>
      </c>
      <c r="R83" s="385" t="s">
        <v>944</v>
      </c>
    </row>
    <row r="84" spans="2:18" ht="24" customHeight="1">
      <c r="B84" s="270">
        <v>26</v>
      </c>
      <c r="C84" s="271" t="s">
        <v>844</v>
      </c>
      <c r="D84" s="271" t="s">
        <v>845</v>
      </c>
      <c r="E84" s="271" t="s">
        <v>19</v>
      </c>
      <c r="F84" s="272">
        <v>3</v>
      </c>
      <c r="H84" s="271" t="s">
        <v>612</v>
      </c>
      <c r="I84" s="271" t="s">
        <v>398</v>
      </c>
      <c r="J84" s="271" t="s">
        <v>812</v>
      </c>
      <c r="K84" s="272">
        <v>4</v>
      </c>
      <c r="L84" s="272">
        <v>1</v>
      </c>
      <c r="N84" s="272">
        <v>1</v>
      </c>
      <c r="O84" s="272" t="s">
        <v>918</v>
      </c>
      <c r="Q84" s="271" t="str">
        <f>VLOOKUP("JNSP02", detailsof_programs,10,0)</f>
        <v>TO PUBLISH</v>
      </c>
      <c r="R84" s="385" t="s">
        <v>944</v>
      </c>
    </row>
    <row r="85" spans="2:18" ht="24" customHeight="1">
      <c r="B85" s="270">
        <v>27</v>
      </c>
      <c r="C85" s="271" t="s">
        <v>846</v>
      </c>
      <c r="D85" s="271" t="s">
        <v>827</v>
      </c>
      <c r="E85" s="271" t="s">
        <v>19</v>
      </c>
      <c r="F85" s="272">
        <v>1</v>
      </c>
      <c r="H85" s="271" t="s">
        <v>621</v>
      </c>
      <c r="I85" s="271" t="s">
        <v>407</v>
      </c>
      <c r="J85" s="271" t="s">
        <v>813</v>
      </c>
      <c r="K85" s="272">
        <v>4</v>
      </c>
      <c r="L85" s="272">
        <v>5</v>
      </c>
      <c r="N85" s="272">
        <v>5</v>
      </c>
      <c r="O85" s="272" t="s">
        <v>918</v>
      </c>
      <c r="Q85" s="271" t="str">
        <f>VLOOKUP("JNSP03", detailsof_programs,10,0)</f>
        <v>ENTERED</v>
      </c>
      <c r="R85" s="385" t="s">
        <v>944</v>
      </c>
    </row>
    <row r="86" spans="2:18" ht="24" customHeight="1">
      <c r="B86" s="270">
        <v>27</v>
      </c>
      <c r="C86" s="271" t="s">
        <v>846</v>
      </c>
      <c r="D86" s="271" t="s">
        <v>827</v>
      </c>
      <c r="E86" s="271" t="s">
        <v>19</v>
      </c>
      <c r="F86" s="272">
        <v>2</v>
      </c>
      <c r="H86" s="271" t="s">
        <v>605</v>
      </c>
      <c r="I86" s="271" t="s">
        <v>391</v>
      </c>
      <c r="J86" s="271" t="s">
        <v>814</v>
      </c>
      <c r="K86" s="272">
        <v>4</v>
      </c>
      <c r="L86" s="272">
        <v>3</v>
      </c>
      <c r="N86" s="272">
        <v>3</v>
      </c>
      <c r="O86" s="272" t="s">
        <v>918</v>
      </c>
      <c r="Q86" s="271" t="str">
        <f>VLOOKUP("JNSP03", detailsof_programs,10,0)</f>
        <v>ENTERED</v>
      </c>
      <c r="R86" s="385" t="s">
        <v>944</v>
      </c>
    </row>
    <row r="87" spans="2:18" ht="24" customHeight="1">
      <c r="B87" s="270">
        <v>27</v>
      </c>
      <c r="C87" s="271" t="s">
        <v>846</v>
      </c>
      <c r="D87" s="271" t="s">
        <v>827</v>
      </c>
      <c r="E87" s="271" t="s">
        <v>19</v>
      </c>
      <c r="F87" s="272">
        <v>3</v>
      </c>
      <c r="H87" s="271" t="s">
        <v>598</v>
      </c>
      <c r="I87" s="271" t="s">
        <v>384</v>
      </c>
      <c r="J87" s="271" t="s">
        <v>811</v>
      </c>
      <c r="K87" s="272">
        <v>4</v>
      </c>
      <c r="L87" s="272">
        <v>1</v>
      </c>
      <c r="N87" s="272">
        <v>1</v>
      </c>
      <c r="O87" s="272" t="s">
        <v>918</v>
      </c>
      <c r="Q87" s="271" t="str">
        <f>VLOOKUP("JNSP03", detailsof_programs,10,0)</f>
        <v>ENTERED</v>
      </c>
      <c r="R87" s="385" t="s">
        <v>944</v>
      </c>
    </row>
    <row r="88" spans="2:18" ht="24" customHeight="1">
      <c r="B88" s="270">
        <v>28</v>
      </c>
      <c r="C88" s="271" t="s">
        <v>850</v>
      </c>
      <c r="D88" s="271" t="s">
        <v>851</v>
      </c>
      <c r="E88" s="271" t="s">
        <v>19</v>
      </c>
      <c r="F88" s="272">
        <v>1</v>
      </c>
      <c r="H88" s="271" t="s">
        <v>595</v>
      </c>
      <c r="I88" s="271" t="s">
        <v>381</v>
      </c>
      <c r="J88" s="271" t="s">
        <v>813</v>
      </c>
      <c r="K88" s="272">
        <v>3</v>
      </c>
      <c r="L88" s="272">
        <v>5</v>
      </c>
      <c r="N88" s="272">
        <v>5</v>
      </c>
      <c r="O88" s="272" t="s">
        <v>918</v>
      </c>
      <c r="Q88" s="271" t="str">
        <f>VLOOKUP("JNSP06", detailsof_programs,10,0)</f>
        <v>PUBLISHED</v>
      </c>
      <c r="R88" s="385" t="s">
        <v>945</v>
      </c>
    </row>
    <row r="89" spans="2:18" ht="24" customHeight="1">
      <c r="B89" s="270">
        <v>28</v>
      </c>
      <c r="C89" s="271" t="s">
        <v>850</v>
      </c>
      <c r="D89" s="271" t="s">
        <v>851</v>
      </c>
      <c r="E89" s="271" t="s">
        <v>19</v>
      </c>
      <c r="F89" s="272">
        <v>2</v>
      </c>
      <c r="H89" s="271" t="s">
        <v>560</v>
      </c>
      <c r="I89" s="271" t="s">
        <v>346</v>
      </c>
      <c r="J89" s="271" t="s">
        <v>811</v>
      </c>
      <c r="K89" s="272">
        <v>3</v>
      </c>
      <c r="L89" s="272">
        <v>3</v>
      </c>
      <c r="N89" s="272">
        <v>3</v>
      </c>
      <c r="O89" s="272" t="s">
        <v>918</v>
      </c>
      <c r="Q89" s="271" t="str">
        <f>VLOOKUP("JNSP06", detailsof_programs,10,0)</f>
        <v>PUBLISHED</v>
      </c>
      <c r="R89" s="385" t="s">
        <v>945</v>
      </c>
    </row>
    <row r="90" spans="2:18" ht="24" customHeight="1">
      <c r="B90" s="270">
        <v>28</v>
      </c>
      <c r="C90" s="271" t="s">
        <v>850</v>
      </c>
      <c r="D90" s="271" t="s">
        <v>851</v>
      </c>
      <c r="E90" s="271" t="s">
        <v>19</v>
      </c>
      <c r="F90" s="272">
        <v>3</v>
      </c>
      <c r="H90" s="271" t="s">
        <v>588</v>
      </c>
      <c r="I90" s="271" t="s">
        <v>374</v>
      </c>
      <c r="J90" s="271" t="s">
        <v>814</v>
      </c>
      <c r="K90" s="272">
        <v>3</v>
      </c>
      <c r="L90" s="272">
        <v>1</v>
      </c>
      <c r="N90" s="272">
        <v>1</v>
      </c>
      <c r="O90" s="272" t="s">
        <v>918</v>
      </c>
      <c r="Q90" s="271" t="str">
        <f>VLOOKUP("JNSP06", detailsof_programs,10,0)</f>
        <v>PUBLISHED</v>
      </c>
      <c r="R90" s="385" t="s">
        <v>945</v>
      </c>
    </row>
    <row r="91" spans="2:18" ht="24" customHeight="1">
      <c r="B91" s="270">
        <v>29</v>
      </c>
      <c r="C91" s="271" t="s">
        <v>856</v>
      </c>
      <c r="D91" s="271" t="s">
        <v>857</v>
      </c>
      <c r="E91" s="271" t="s">
        <v>19</v>
      </c>
      <c r="F91" s="272">
        <v>1</v>
      </c>
      <c r="H91" s="271" t="s">
        <v>814</v>
      </c>
      <c r="I91" s="271" t="s">
        <v>818</v>
      </c>
      <c r="J91" s="271" t="s">
        <v>814</v>
      </c>
      <c r="L91" s="272">
        <v>7</v>
      </c>
      <c r="N91" s="272">
        <v>7</v>
      </c>
      <c r="O91" s="272" t="s">
        <v>925</v>
      </c>
      <c r="Q91" s="271" t="str">
        <f>VLOOKUP("JNSP09", detailsof_programs,10,0)</f>
        <v>ENTERED</v>
      </c>
      <c r="R91" s="385" t="s">
        <v>946</v>
      </c>
    </row>
    <row r="92" spans="2:18" ht="24" customHeight="1">
      <c r="B92" s="270">
        <v>29</v>
      </c>
      <c r="C92" s="271" t="s">
        <v>856</v>
      </c>
      <c r="D92" s="271" t="s">
        <v>857</v>
      </c>
      <c r="E92" s="271" t="s">
        <v>19</v>
      </c>
      <c r="F92" s="272">
        <v>2</v>
      </c>
      <c r="H92" s="271" t="s">
        <v>811</v>
      </c>
      <c r="I92" s="271" t="s">
        <v>815</v>
      </c>
      <c r="J92" s="271" t="s">
        <v>811</v>
      </c>
      <c r="L92" s="272">
        <v>5</v>
      </c>
      <c r="N92" s="272">
        <v>5</v>
      </c>
      <c r="O92" s="272" t="s">
        <v>925</v>
      </c>
      <c r="Q92" s="271" t="str">
        <f>VLOOKUP("JNSP09", detailsof_programs,10,0)</f>
        <v>ENTERED</v>
      </c>
      <c r="R92" s="385" t="s">
        <v>946</v>
      </c>
    </row>
    <row r="93" spans="2:18" ht="24" customHeight="1">
      <c r="B93" s="270">
        <v>29</v>
      </c>
      <c r="C93" s="271" t="s">
        <v>856</v>
      </c>
      <c r="D93" s="271" t="s">
        <v>857</v>
      </c>
      <c r="E93" s="271" t="s">
        <v>19</v>
      </c>
      <c r="F93" s="272">
        <v>3</v>
      </c>
      <c r="H93" s="271" t="s">
        <v>813</v>
      </c>
      <c r="I93" s="271" t="s">
        <v>817</v>
      </c>
      <c r="J93" s="271" t="s">
        <v>813</v>
      </c>
      <c r="L93" s="272">
        <v>3</v>
      </c>
      <c r="N93" s="272">
        <v>3</v>
      </c>
      <c r="O93" s="272" t="s">
        <v>925</v>
      </c>
      <c r="Q93" s="271" t="str">
        <f>VLOOKUP("JNSP09", detailsof_programs,10,0)</f>
        <v>ENTERED</v>
      </c>
      <c r="R93" s="385" t="s">
        <v>946</v>
      </c>
    </row>
    <row r="94" spans="2:18" ht="24" customHeight="1">
      <c r="B94" s="270">
        <v>30</v>
      </c>
      <c r="C94" s="271" t="s">
        <v>859</v>
      </c>
      <c r="D94" s="271" t="s">
        <v>860</v>
      </c>
      <c r="E94" s="271" t="s">
        <v>20</v>
      </c>
      <c r="F94" s="272">
        <v>1</v>
      </c>
      <c r="H94" s="271" t="s">
        <v>635</v>
      </c>
      <c r="I94" s="271" t="s">
        <v>417</v>
      </c>
      <c r="J94" s="271" t="s">
        <v>814</v>
      </c>
      <c r="K94" s="272">
        <v>5</v>
      </c>
      <c r="L94" s="272">
        <v>5</v>
      </c>
      <c r="N94" s="272">
        <v>5</v>
      </c>
      <c r="O94" s="272" t="s">
        <v>918</v>
      </c>
      <c r="Q94" s="271" t="str">
        <f>VLOOKUP("SNSP01", detailsof_programs,10,0)</f>
        <v>ENTERED</v>
      </c>
      <c r="R94" s="385" t="s">
        <v>946</v>
      </c>
    </row>
    <row r="95" spans="2:18" ht="24" customHeight="1">
      <c r="B95" s="270">
        <v>30</v>
      </c>
      <c r="C95" s="271" t="s">
        <v>859</v>
      </c>
      <c r="D95" s="271" t="s">
        <v>860</v>
      </c>
      <c r="E95" s="271" t="s">
        <v>20</v>
      </c>
      <c r="F95" s="272">
        <v>2</v>
      </c>
      <c r="H95" s="271" t="s">
        <v>693</v>
      </c>
      <c r="I95" s="271" t="s">
        <v>448</v>
      </c>
      <c r="J95" s="271" t="s">
        <v>813</v>
      </c>
      <c r="K95" s="272">
        <v>7</v>
      </c>
      <c r="L95" s="272">
        <v>3</v>
      </c>
      <c r="N95" s="272">
        <v>3</v>
      </c>
      <c r="O95" s="272" t="s">
        <v>918</v>
      </c>
      <c r="Q95" s="271" t="str">
        <f>VLOOKUP("SNSP01", detailsof_programs,10,0)</f>
        <v>ENTERED</v>
      </c>
      <c r="R95" s="385" t="s">
        <v>946</v>
      </c>
    </row>
    <row r="96" spans="2:18" ht="24" customHeight="1">
      <c r="B96" s="270">
        <v>30</v>
      </c>
      <c r="C96" s="271" t="s">
        <v>859</v>
      </c>
      <c r="D96" s="271" t="s">
        <v>860</v>
      </c>
      <c r="E96" s="271" t="s">
        <v>20</v>
      </c>
      <c r="F96" s="272">
        <v>3</v>
      </c>
      <c r="H96" s="271" t="s">
        <v>626</v>
      </c>
      <c r="I96" s="271" t="s">
        <v>411</v>
      </c>
      <c r="J96" s="271" t="s">
        <v>813</v>
      </c>
      <c r="K96" s="272">
        <v>5</v>
      </c>
      <c r="L96" s="272">
        <v>1</v>
      </c>
      <c r="N96" s="272">
        <v>1</v>
      </c>
      <c r="O96" s="272" t="s">
        <v>918</v>
      </c>
      <c r="Q96" s="271" t="str">
        <f>VLOOKUP("SNSP01", detailsof_programs,10,0)</f>
        <v>ENTERED</v>
      </c>
      <c r="R96" s="385" t="s">
        <v>946</v>
      </c>
    </row>
    <row r="97" spans="2:18" ht="24" customHeight="1">
      <c r="B97" s="270">
        <v>31</v>
      </c>
      <c r="C97" s="271" t="s">
        <v>861</v>
      </c>
      <c r="D97" s="271" t="s">
        <v>862</v>
      </c>
      <c r="E97" s="271" t="s">
        <v>20</v>
      </c>
      <c r="F97" s="272">
        <v>1</v>
      </c>
      <c r="H97" s="271" t="s">
        <v>701</v>
      </c>
      <c r="I97" s="271" t="s">
        <v>451</v>
      </c>
      <c r="J97" s="271" t="s">
        <v>812</v>
      </c>
      <c r="K97" s="272">
        <v>7</v>
      </c>
      <c r="L97" s="272">
        <v>5</v>
      </c>
      <c r="N97" s="272">
        <v>5</v>
      </c>
      <c r="O97" s="272" t="s">
        <v>918</v>
      </c>
      <c r="Q97" s="271" t="str">
        <f>VLOOKUP("SNSP02", detailsof_programs,10,0)</f>
        <v>PUBLISHED</v>
      </c>
      <c r="R97" s="385" t="s">
        <v>947</v>
      </c>
    </row>
    <row r="98" spans="2:18" ht="24" customHeight="1">
      <c r="B98" s="270">
        <v>31</v>
      </c>
      <c r="C98" s="271" t="s">
        <v>861</v>
      </c>
      <c r="D98" s="271" t="s">
        <v>862</v>
      </c>
      <c r="E98" s="271" t="s">
        <v>20</v>
      </c>
      <c r="F98" s="272">
        <v>2</v>
      </c>
      <c r="H98" s="271" t="s">
        <v>683</v>
      </c>
      <c r="I98" s="271" t="s">
        <v>78</v>
      </c>
      <c r="J98" s="271" t="s">
        <v>812</v>
      </c>
      <c r="K98" s="272">
        <v>7</v>
      </c>
      <c r="L98" s="272">
        <v>3</v>
      </c>
      <c r="N98" s="272">
        <v>3</v>
      </c>
      <c r="O98" s="272" t="s">
        <v>918</v>
      </c>
      <c r="Q98" s="271" t="str">
        <f>VLOOKUP("SNSP02", detailsof_programs,10,0)</f>
        <v>PUBLISHED</v>
      </c>
      <c r="R98" s="385" t="s">
        <v>947</v>
      </c>
    </row>
    <row r="99" spans="2:18" ht="24" customHeight="1">
      <c r="B99" s="270">
        <v>31</v>
      </c>
      <c r="C99" s="271" t="s">
        <v>861</v>
      </c>
      <c r="D99" s="271" t="s">
        <v>862</v>
      </c>
      <c r="E99" s="271" t="s">
        <v>20</v>
      </c>
      <c r="F99" s="272">
        <v>3</v>
      </c>
      <c r="H99" s="271" t="s">
        <v>693</v>
      </c>
      <c r="I99" s="271" t="s">
        <v>448</v>
      </c>
      <c r="J99" s="271" t="s">
        <v>813</v>
      </c>
      <c r="K99" s="272">
        <v>7</v>
      </c>
      <c r="L99" s="272">
        <v>1</v>
      </c>
      <c r="N99" s="272">
        <v>1</v>
      </c>
      <c r="O99" s="272" t="s">
        <v>918</v>
      </c>
      <c r="Q99" s="271" t="str">
        <f>VLOOKUP("SNSP02", detailsof_programs,10,0)</f>
        <v>PUBLISHED</v>
      </c>
      <c r="R99" s="385" t="s">
        <v>947</v>
      </c>
    </row>
    <row r="100" spans="2:18" ht="24" customHeight="1">
      <c r="B100" s="270">
        <v>32</v>
      </c>
      <c r="C100" s="271" t="s">
        <v>864</v>
      </c>
      <c r="D100" s="271" t="s">
        <v>865</v>
      </c>
      <c r="E100" s="271" t="s">
        <v>20</v>
      </c>
      <c r="F100" s="272">
        <v>1</v>
      </c>
      <c r="H100" s="271" t="s">
        <v>701</v>
      </c>
      <c r="I100" s="271" t="s">
        <v>451</v>
      </c>
      <c r="J100" s="271" t="s">
        <v>812</v>
      </c>
      <c r="K100" s="272">
        <v>7</v>
      </c>
      <c r="L100" s="272">
        <v>5</v>
      </c>
      <c r="N100" s="272">
        <v>5</v>
      </c>
      <c r="O100" s="272" t="s">
        <v>918</v>
      </c>
      <c r="Q100" s="271" t="str">
        <f>VLOOKUP("SNSP04", detailsof_programs,10,0)</f>
        <v>TO PUBLISH</v>
      </c>
      <c r="R100" s="385" t="s">
        <v>948</v>
      </c>
    </row>
    <row r="101" spans="2:18" ht="24" customHeight="1">
      <c r="B101" s="270">
        <v>32</v>
      </c>
      <c r="C101" s="271" t="s">
        <v>864</v>
      </c>
      <c r="D101" s="271" t="s">
        <v>865</v>
      </c>
      <c r="E101" s="271" t="s">
        <v>20</v>
      </c>
      <c r="F101" s="272">
        <v>2</v>
      </c>
      <c r="H101" s="271" t="s">
        <v>665</v>
      </c>
      <c r="I101" s="271" t="s">
        <v>66</v>
      </c>
      <c r="J101" s="271" t="s">
        <v>814</v>
      </c>
      <c r="K101" s="272">
        <v>6</v>
      </c>
      <c r="L101" s="272">
        <v>3</v>
      </c>
      <c r="N101" s="272">
        <v>3</v>
      </c>
      <c r="O101" s="272" t="s">
        <v>918</v>
      </c>
      <c r="Q101" s="271" t="str">
        <f>VLOOKUP("SNSP04", detailsof_programs,10,0)</f>
        <v>TO PUBLISH</v>
      </c>
      <c r="R101" s="385" t="s">
        <v>948</v>
      </c>
    </row>
    <row r="102" spans="2:18" ht="24" customHeight="1">
      <c r="B102" s="270">
        <v>32</v>
      </c>
      <c r="C102" s="271" t="s">
        <v>864</v>
      </c>
      <c r="D102" s="271" t="s">
        <v>865</v>
      </c>
      <c r="E102" s="271" t="s">
        <v>20</v>
      </c>
      <c r="F102" s="272">
        <v>3</v>
      </c>
      <c r="H102" s="271" t="s">
        <v>693</v>
      </c>
      <c r="I102" s="271" t="s">
        <v>448</v>
      </c>
      <c r="J102" s="271" t="s">
        <v>813</v>
      </c>
      <c r="K102" s="272">
        <v>7</v>
      </c>
      <c r="L102" s="272">
        <v>1</v>
      </c>
      <c r="N102" s="272">
        <v>1</v>
      </c>
      <c r="O102" s="272" t="s">
        <v>918</v>
      </c>
      <c r="Q102" s="271" t="str">
        <f>VLOOKUP("SNSP04", detailsof_programs,10,0)</f>
        <v>TO PUBLISH</v>
      </c>
      <c r="R102" s="385" t="s">
        <v>948</v>
      </c>
    </row>
    <row r="103" spans="2:18" ht="24" customHeight="1">
      <c r="B103" s="270">
        <v>33</v>
      </c>
      <c r="C103" s="271" t="s">
        <v>868</v>
      </c>
      <c r="D103" s="271" t="s">
        <v>827</v>
      </c>
      <c r="E103" s="271" t="s">
        <v>20</v>
      </c>
      <c r="F103" s="272">
        <v>1</v>
      </c>
      <c r="H103" s="271" t="s">
        <v>669</v>
      </c>
      <c r="I103" s="271" t="s">
        <v>63</v>
      </c>
      <c r="J103" s="271" t="s">
        <v>814</v>
      </c>
      <c r="K103" s="272">
        <v>6</v>
      </c>
      <c r="L103" s="272">
        <v>5</v>
      </c>
      <c r="N103" s="272">
        <v>5</v>
      </c>
      <c r="O103" s="272" t="s">
        <v>918</v>
      </c>
      <c r="Q103" s="271" t="str">
        <f>VLOOKUP("SNSP06", detailsof_programs,10,0)</f>
        <v>ENTERED</v>
      </c>
      <c r="R103" s="385" t="s">
        <v>948</v>
      </c>
    </row>
    <row r="104" spans="2:18" ht="24" customHeight="1">
      <c r="B104" s="270">
        <v>33</v>
      </c>
      <c r="C104" s="271" t="s">
        <v>868</v>
      </c>
      <c r="D104" s="271" t="s">
        <v>827</v>
      </c>
      <c r="E104" s="271" t="s">
        <v>20</v>
      </c>
      <c r="F104" s="272">
        <v>2</v>
      </c>
      <c r="H104" s="271" t="s">
        <v>625</v>
      </c>
      <c r="I104" s="271" t="s">
        <v>410</v>
      </c>
      <c r="J104" s="271" t="s">
        <v>813</v>
      </c>
      <c r="K104" s="272">
        <v>5</v>
      </c>
      <c r="L104" s="272">
        <v>3</v>
      </c>
      <c r="N104" s="272">
        <v>3</v>
      </c>
      <c r="O104" s="272" t="s">
        <v>918</v>
      </c>
      <c r="Q104" s="271" t="str">
        <f>VLOOKUP("SNSP06", detailsof_programs,10,0)</f>
        <v>ENTERED</v>
      </c>
      <c r="R104" s="385" t="s">
        <v>948</v>
      </c>
    </row>
    <row r="105" spans="2:18" ht="24" customHeight="1">
      <c r="B105" s="270">
        <v>33</v>
      </c>
      <c r="C105" s="271" t="s">
        <v>868</v>
      </c>
      <c r="D105" s="271" t="s">
        <v>827</v>
      </c>
      <c r="E105" s="271" t="s">
        <v>20</v>
      </c>
      <c r="F105" s="272">
        <v>3</v>
      </c>
      <c r="H105" s="271" t="s">
        <v>624</v>
      </c>
      <c r="I105" s="271" t="s">
        <v>52</v>
      </c>
      <c r="J105" s="271" t="s">
        <v>812</v>
      </c>
      <c r="K105" s="272">
        <v>5</v>
      </c>
      <c r="L105" s="272">
        <v>1</v>
      </c>
      <c r="N105" s="272">
        <v>1</v>
      </c>
      <c r="O105" s="272" t="s">
        <v>918</v>
      </c>
      <c r="Q105" s="271" t="str">
        <f>VLOOKUP("SNSP06", detailsof_programs,10,0)</f>
        <v>ENTERED</v>
      </c>
      <c r="R105" s="385" t="s">
        <v>948</v>
      </c>
    </row>
    <row r="106" spans="2:18" ht="24" customHeight="1">
      <c r="B106" s="270">
        <v>34</v>
      </c>
      <c r="C106" s="271" t="s">
        <v>869</v>
      </c>
      <c r="D106" s="271" t="s">
        <v>870</v>
      </c>
      <c r="E106" s="271" t="s">
        <v>20</v>
      </c>
      <c r="F106" s="272">
        <v>1</v>
      </c>
      <c r="H106" s="271" t="s">
        <v>669</v>
      </c>
      <c r="I106" s="271" t="s">
        <v>63</v>
      </c>
      <c r="J106" s="271" t="s">
        <v>814</v>
      </c>
      <c r="K106" s="272">
        <v>6</v>
      </c>
      <c r="L106" s="272">
        <v>7</v>
      </c>
      <c r="N106" s="272">
        <v>7</v>
      </c>
      <c r="O106" s="272" t="s">
        <v>918</v>
      </c>
      <c r="Q106" s="271" t="str">
        <f>VLOOKUP("SNSP07", detailsof_programs,10,0)</f>
        <v>ENTERED</v>
      </c>
      <c r="R106" s="385" t="s">
        <v>949</v>
      </c>
    </row>
    <row r="107" spans="2:18" ht="24" customHeight="1">
      <c r="B107" s="270">
        <v>34</v>
      </c>
      <c r="C107" s="271" t="s">
        <v>869</v>
      </c>
      <c r="D107" s="271" t="s">
        <v>870</v>
      </c>
      <c r="E107" s="271" t="s">
        <v>20</v>
      </c>
      <c r="F107" s="272">
        <v>2</v>
      </c>
      <c r="H107" s="271" t="s">
        <v>661</v>
      </c>
      <c r="I107" s="271" t="s">
        <v>68</v>
      </c>
      <c r="J107" s="271" t="s">
        <v>813</v>
      </c>
      <c r="K107" s="272">
        <v>6</v>
      </c>
      <c r="L107" s="272">
        <v>5</v>
      </c>
      <c r="N107" s="272">
        <v>5</v>
      </c>
      <c r="O107" s="272" t="s">
        <v>918</v>
      </c>
      <c r="Q107" s="271" t="str">
        <f>VLOOKUP("SNSP07", detailsof_programs,10,0)</f>
        <v>ENTERED</v>
      </c>
      <c r="R107" s="385" t="s">
        <v>949</v>
      </c>
    </row>
    <row r="108" spans="2:18" ht="24" customHeight="1">
      <c r="B108" s="270">
        <v>34</v>
      </c>
      <c r="C108" s="271" t="s">
        <v>869</v>
      </c>
      <c r="D108" s="271" t="s">
        <v>870</v>
      </c>
      <c r="E108" s="271" t="s">
        <v>20</v>
      </c>
      <c r="F108" s="272">
        <v>3</v>
      </c>
      <c r="H108" s="271" t="s">
        <v>694</v>
      </c>
      <c r="I108" s="271" t="s">
        <v>75</v>
      </c>
      <c r="J108" s="271" t="s">
        <v>812</v>
      </c>
      <c r="K108" s="272">
        <v>7</v>
      </c>
      <c r="L108" s="272">
        <v>3</v>
      </c>
      <c r="N108" s="272">
        <v>3</v>
      </c>
      <c r="O108" s="272" t="s">
        <v>918</v>
      </c>
      <c r="Q108" s="271" t="str">
        <f>VLOOKUP("SNSP07", detailsof_programs,10,0)</f>
        <v>ENTERED</v>
      </c>
      <c r="R108" s="385" t="s">
        <v>949</v>
      </c>
    </row>
    <row r="109" spans="2:18" ht="24" customHeight="1">
      <c r="B109" s="270">
        <v>35</v>
      </c>
      <c r="C109" s="271" t="s">
        <v>872</v>
      </c>
      <c r="D109" s="271" t="s">
        <v>873</v>
      </c>
      <c r="E109" s="271" t="s">
        <v>20</v>
      </c>
      <c r="F109" s="272">
        <v>1</v>
      </c>
      <c r="H109" s="271" t="s">
        <v>673</v>
      </c>
      <c r="I109" s="271" t="s">
        <v>60</v>
      </c>
      <c r="J109" s="271" t="s">
        <v>814</v>
      </c>
      <c r="K109" s="272">
        <v>6</v>
      </c>
      <c r="L109" s="272">
        <v>5</v>
      </c>
      <c r="N109" s="272">
        <v>5</v>
      </c>
      <c r="O109" s="272" t="s">
        <v>918</v>
      </c>
      <c r="Q109" s="271" t="str">
        <f>VLOOKUP("SNSP08", detailsof_programs,10,0)</f>
        <v>PUBLISHED</v>
      </c>
      <c r="R109" s="385" t="s">
        <v>949</v>
      </c>
    </row>
    <row r="110" spans="2:18" ht="24" customHeight="1">
      <c r="B110" s="270">
        <v>35</v>
      </c>
      <c r="C110" s="271" t="s">
        <v>872</v>
      </c>
      <c r="D110" s="271" t="s">
        <v>873</v>
      </c>
      <c r="E110" s="271" t="s">
        <v>20</v>
      </c>
      <c r="F110" s="272">
        <v>2</v>
      </c>
      <c r="H110" s="271" t="s">
        <v>631</v>
      </c>
      <c r="I110" s="271" t="s">
        <v>414</v>
      </c>
      <c r="J110" s="271" t="s">
        <v>813</v>
      </c>
      <c r="K110" s="272">
        <v>5</v>
      </c>
      <c r="L110" s="272">
        <v>3</v>
      </c>
      <c r="N110" s="272">
        <v>3</v>
      </c>
      <c r="O110" s="272" t="s">
        <v>918</v>
      </c>
      <c r="Q110" s="271" t="str">
        <f>VLOOKUP("SNSP08", detailsof_programs,10,0)</f>
        <v>PUBLISHED</v>
      </c>
      <c r="R110" s="385" t="s">
        <v>949</v>
      </c>
    </row>
    <row r="111" spans="2:18" ht="24" customHeight="1">
      <c r="B111" s="270">
        <v>35</v>
      </c>
      <c r="C111" s="271" t="s">
        <v>872</v>
      </c>
      <c r="D111" s="271" t="s">
        <v>873</v>
      </c>
      <c r="E111" s="271" t="s">
        <v>20</v>
      </c>
      <c r="F111" s="272">
        <v>3</v>
      </c>
      <c r="H111" s="271" t="s">
        <v>630</v>
      </c>
      <c r="I111" s="271" t="s">
        <v>413</v>
      </c>
      <c r="J111" s="271" t="s">
        <v>811</v>
      </c>
      <c r="K111" s="272">
        <v>5</v>
      </c>
      <c r="L111" s="272">
        <v>1</v>
      </c>
      <c r="N111" s="272">
        <v>1</v>
      </c>
      <c r="O111" s="272" t="s">
        <v>918</v>
      </c>
      <c r="Q111" s="271" t="str">
        <f>VLOOKUP("SNSP08", detailsof_programs,10,0)</f>
        <v>PUBLISHED</v>
      </c>
      <c r="R111" s="385" t="s">
        <v>949</v>
      </c>
    </row>
    <row r="112" spans="2:18" ht="24" customHeight="1">
      <c r="B112" s="270">
        <v>36</v>
      </c>
      <c r="C112" s="271" t="s">
        <v>878</v>
      </c>
      <c r="D112" s="271" t="s">
        <v>879</v>
      </c>
      <c r="E112" s="271" t="s">
        <v>20</v>
      </c>
      <c r="F112" s="272">
        <v>1</v>
      </c>
      <c r="H112" s="271" t="s">
        <v>693</v>
      </c>
      <c r="I112" s="271" t="s">
        <v>448</v>
      </c>
      <c r="J112" s="271" t="s">
        <v>813</v>
      </c>
      <c r="K112" s="272">
        <v>7</v>
      </c>
      <c r="L112" s="272">
        <v>5</v>
      </c>
      <c r="N112" s="272">
        <v>5</v>
      </c>
      <c r="O112" s="272" t="s">
        <v>918</v>
      </c>
      <c r="Q112" s="271" t="str">
        <f>VLOOKUP("SNSP12", detailsof_programs,10,0)</f>
        <v>ENTERED</v>
      </c>
      <c r="R112" s="385" t="s">
        <v>950</v>
      </c>
    </row>
    <row r="113" spans="2:18" ht="24" customHeight="1">
      <c r="B113" s="270">
        <v>36</v>
      </c>
      <c r="C113" s="271" t="s">
        <v>878</v>
      </c>
      <c r="D113" s="271" t="s">
        <v>879</v>
      </c>
      <c r="E113" s="271" t="s">
        <v>20</v>
      </c>
      <c r="F113" s="272">
        <v>2</v>
      </c>
      <c r="H113" s="271" t="s">
        <v>670</v>
      </c>
      <c r="I113" s="271" t="s">
        <v>440</v>
      </c>
      <c r="J113" s="271" t="s">
        <v>813</v>
      </c>
      <c r="K113" s="272">
        <v>6</v>
      </c>
      <c r="L113" s="272">
        <v>3</v>
      </c>
      <c r="N113" s="272">
        <v>3</v>
      </c>
      <c r="O113" s="272" t="s">
        <v>918</v>
      </c>
      <c r="Q113" s="271" t="str">
        <f>VLOOKUP("SNSP12", detailsof_programs,10,0)</f>
        <v>ENTERED</v>
      </c>
      <c r="R113" s="385" t="s">
        <v>950</v>
      </c>
    </row>
    <row r="114" spans="2:18" ht="24" customHeight="1">
      <c r="B114" s="270">
        <v>36</v>
      </c>
      <c r="C114" s="271" t="s">
        <v>878</v>
      </c>
      <c r="D114" s="271" t="s">
        <v>879</v>
      </c>
      <c r="E114" s="271" t="s">
        <v>20</v>
      </c>
      <c r="F114" s="272">
        <v>3</v>
      </c>
      <c r="H114" s="271" t="s">
        <v>683</v>
      </c>
      <c r="I114" s="271" t="s">
        <v>78</v>
      </c>
      <c r="J114" s="271" t="s">
        <v>812</v>
      </c>
      <c r="K114" s="272">
        <v>7</v>
      </c>
      <c r="L114" s="272">
        <v>1</v>
      </c>
      <c r="N114" s="272">
        <v>1</v>
      </c>
      <c r="O114" s="272" t="s">
        <v>918</v>
      </c>
      <c r="Q114" s="271" t="str">
        <f>VLOOKUP("SNSP12", detailsof_programs,10,0)</f>
        <v>ENTERED</v>
      </c>
      <c r="R114" s="385" t="s">
        <v>950</v>
      </c>
    </row>
    <row r="115" spans="2:18" ht="24" customHeight="1">
      <c r="B115" s="270">
        <v>37</v>
      </c>
      <c r="C115" s="271" t="s">
        <v>880</v>
      </c>
      <c r="D115" s="271" t="s">
        <v>881</v>
      </c>
      <c r="E115" s="271" t="s">
        <v>20</v>
      </c>
      <c r="F115" s="272">
        <v>1</v>
      </c>
      <c r="H115" s="271" t="s">
        <v>684</v>
      </c>
      <c r="I115" s="271" t="s">
        <v>81</v>
      </c>
      <c r="J115" s="271" t="s">
        <v>811</v>
      </c>
      <c r="K115" s="272">
        <v>7</v>
      </c>
      <c r="L115" s="272">
        <v>5</v>
      </c>
      <c r="N115" s="272">
        <v>5</v>
      </c>
      <c r="O115" s="272" t="s">
        <v>918</v>
      </c>
      <c r="Q115" s="271" t="str">
        <f>VLOOKUP("SNSP13", detailsof_programs,10,0)</f>
        <v>ENTERED</v>
      </c>
      <c r="R115" s="385" t="s">
        <v>950</v>
      </c>
    </row>
    <row r="116" spans="2:18" ht="24" customHeight="1">
      <c r="B116" s="270">
        <v>37</v>
      </c>
      <c r="C116" s="271" t="s">
        <v>880</v>
      </c>
      <c r="D116" s="271" t="s">
        <v>881</v>
      </c>
      <c r="E116" s="271" t="s">
        <v>20</v>
      </c>
      <c r="F116" s="272">
        <v>2</v>
      </c>
      <c r="H116" s="271" t="s">
        <v>674</v>
      </c>
      <c r="I116" s="271" t="s">
        <v>59</v>
      </c>
      <c r="J116" s="271" t="s">
        <v>814</v>
      </c>
      <c r="K116" s="272">
        <v>6</v>
      </c>
      <c r="L116" s="272">
        <v>3</v>
      </c>
      <c r="N116" s="272">
        <v>3</v>
      </c>
      <c r="O116" s="272" t="s">
        <v>918</v>
      </c>
      <c r="Q116" s="271" t="str">
        <f>VLOOKUP("SNSP13", detailsof_programs,10,0)</f>
        <v>ENTERED</v>
      </c>
      <c r="R116" s="385" t="s">
        <v>950</v>
      </c>
    </row>
    <row r="117" spans="2:18" ht="24" customHeight="1">
      <c r="B117" s="270">
        <v>37</v>
      </c>
      <c r="C117" s="271" t="s">
        <v>880</v>
      </c>
      <c r="D117" s="271" t="s">
        <v>881</v>
      </c>
      <c r="E117" s="271" t="s">
        <v>20</v>
      </c>
      <c r="F117" s="272">
        <v>3</v>
      </c>
      <c r="H117" s="271" t="s">
        <v>688</v>
      </c>
      <c r="I117" s="271" t="s">
        <v>446</v>
      </c>
      <c r="J117" s="271" t="s">
        <v>812</v>
      </c>
      <c r="K117" s="272">
        <v>7</v>
      </c>
      <c r="L117" s="272">
        <v>1</v>
      </c>
      <c r="N117" s="272">
        <v>1</v>
      </c>
      <c r="O117" s="272" t="s">
        <v>918</v>
      </c>
      <c r="Q117" s="271" t="str">
        <f>VLOOKUP("SNSP13", detailsof_programs,10,0)</f>
        <v>ENTERED</v>
      </c>
      <c r="R117" s="385" t="s">
        <v>950</v>
      </c>
    </row>
    <row r="118" spans="2:18" ht="24" customHeight="1">
      <c r="B118" s="270">
        <v>38</v>
      </c>
      <c r="C118" s="271" t="s">
        <v>883</v>
      </c>
      <c r="D118" s="271" t="s">
        <v>884</v>
      </c>
      <c r="E118" s="271" t="s">
        <v>20</v>
      </c>
      <c r="F118" s="272">
        <v>1</v>
      </c>
      <c r="H118" s="271" t="s">
        <v>813</v>
      </c>
      <c r="I118" s="271" t="s">
        <v>817</v>
      </c>
      <c r="J118" s="271" t="s">
        <v>813</v>
      </c>
      <c r="L118" s="272">
        <v>7</v>
      </c>
      <c r="N118" s="272">
        <v>7</v>
      </c>
      <c r="O118" s="272" t="s">
        <v>925</v>
      </c>
      <c r="Q118" s="271" t="str">
        <f>VLOOKUP("SNSP15", detailsof_programs,10,0)</f>
        <v>ENTERED</v>
      </c>
      <c r="R118" s="385" t="s">
        <v>951</v>
      </c>
    </row>
    <row r="119" spans="2:18" ht="24" customHeight="1">
      <c r="B119" s="270">
        <v>38</v>
      </c>
      <c r="C119" s="271" t="s">
        <v>883</v>
      </c>
      <c r="D119" s="271" t="s">
        <v>884</v>
      </c>
      <c r="E119" s="271" t="s">
        <v>20</v>
      </c>
      <c r="F119" s="272">
        <v>2</v>
      </c>
      <c r="H119" s="271" t="s">
        <v>814</v>
      </c>
      <c r="I119" s="271" t="s">
        <v>818</v>
      </c>
      <c r="J119" s="271" t="s">
        <v>814</v>
      </c>
      <c r="L119" s="272">
        <v>5</v>
      </c>
      <c r="N119" s="272">
        <v>5</v>
      </c>
      <c r="O119" s="272" t="s">
        <v>925</v>
      </c>
      <c r="Q119" s="271" t="str">
        <f>VLOOKUP("SNSP15", detailsof_programs,10,0)</f>
        <v>ENTERED</v>
      </c>
      <c r="R119" s="385" t="s">
        <v>951</v>
      </c>
    </row>
    <row r="120" spans="2:18" ht="24" customHeight="1">
      <c r="B120" s="270">
        <v>38</v>
      </c>
      <c r="C120" s="271" t="s">
        <v>883</v>
      </c>
      <c r="D120" s="271" t="s">
        <v>884</v>
      </c>
      <c r="E120" s="271" t="s">
        <v>20</v>
      </c>
      <c r="F120" s="272">
        <v>3</v>
      </c>
      <c r="H120" s="271" t="s">
        <v>812</v>
      </c>
      <c r="I120" s="271" t="s">
        <v>816</v>
      </c>
      <c r="J120" s="271" t="s">
        <v>812</v>
      </c>
      <c r="L120" s="272">
        <v>3</v>
      </c>
      <c r="N120" s="272">
        <v>3</v>
      </c>
      <c r="O120" s="272" t="s">
        <v>925</v>
      </c>
      <c r="Q120" s="271" t="str">
        <f>VLOOKUP("SNSP15", detailsof_programs,10,0)</f>
        <v>ENTERED</v>
      </c>
      <c r="R120" s="385" t="s">
        <v>951</v>
      </c>
    </row>
    <row r="121" spans="2:18" ht="24" customHeight="1">
      <c r="B121" s="270">
        <v>39</v>
      </c>
      <c r="C121" s="271" t="s">
        <v>887</v>
      </c>
      <c r="D121" s="271" t="s">
        <v>888</v>
      </c>
      <c r="E121" s="271" t="s">
        <v>21</v>
      </c>
      <c r="F121" s="272">
        <v>1</v>
      </c>
      <c r="H121" s="271" t="s">
        <v>772</v>
      </c>
      <c r="I121" s="271" t="s">
        <v>112</v>
      </c>
      <c r="J121" s="271" t="s">
        <v>811</v>
      </c>
      <c r="K121" s="272">
        <v>10</v>
      </c>
      <c r="L121" s="272">
        <v>5</v>
      </c>
      <c r="N121" s="272">
        <v>5</v>
      </c>
      <c r="O121" s="272" t="s">
        <v>918</v>
      </c>
      <c r="Q121" s="271" t="str">
        <f>VLOOKUP("SSSP01", detailsof_programs,10,0)</f>
        <v>PUBLISHED</v>
      </c>
      <c r="R121" s="385" t="s">
        <v>952</v>
      </c>
    </row>
    <row r="122" spans="2:18" ht="24" customHeight="1">
      <c r="B122" s="270">
        <v>39</v>
      </c>
      <c r="C122" s="271" t="s">
        <v>887</v>
      </c>
      <c r="D122" s="271" t="s">
        <v>888</v>
      </c>
      <c r="E122" s="271" t="s">
        <v>21</v>
      </c>
      <c r="F122" s="272">
        <v>2</v>
      </c>
      <c r="H122" s="271" t="s">
        <v>740</v>
      </c>
      <c r="I122" s="271" t="s">
        <v>89</v>
      </c>
      <c r="J122" s="271" t="s">
        <v>814</v>
      </c>
      <c r="K122" s="272">
        <v>9</v>
      </c>
      <c r="L122" s="272">
        <v>3</v>
      </c>
      <c r="N122" s="272">
        <v>3</v>
      </c>
      <c r="O122" s="272" t="s">
        <v>918</v>
      </c>
      <c r="Q122" s="271" t="str">
        <f>VLOOKUP("SSSP01", detailsof_programs,10,0)</f>
        <v>PUBLISHED</v>
      </c>
      <c r="R122" s="385" t="s">
        <v>952</v>
      </c>
    </row>
    <row r="123" spans="2:18" ht="24" customHeight="1">
      <c r="B123" s="270">
        <v>39</v>
      </c>
      <c r="C123" s="271" t="s">
        <v>887</v>
      </c>
      <c r="D123" s="271" t="s">
        <v>888</v>
      </c>
      <c r="E123" s="271" t="s">
        <v>21</v>
      </c>
      <c r="F123" s="272">
        <v>3</v>
      </c>
      <c r="H123" s="271" t="s">
        <v>778</v>
      </c>
      <c r="I123" s="271" t="s">
        <v>115</v>
      </c>
      <c r="J123" s="271" t="s">
        <v>811</v>
      </c>
      <c r="K123" s="272">
        <v>10</v>
      </c>
      <c r="L123" s="272">
        <v>1</v>
      </c>
      <c r="N123" s="272">
        <v>1</v>
      </c>
      <c r="O123" s="272" t="s">
        <v>918</v>
      </c>
      <c r="Q123" s="271" t="str">
        <f>VLOOKUP("SSSP01", detailsof_programs,10,0)</f>
        <v>PUBLISHED</v>
      </c>
      <c r="R123" s="385" t="s">
        <v>952</v>
      </c>
    </row>
    <row r="124" spans="2:18" ht="24" customHeight="1">
      <c r="B124" s="270">
        <v>40</v>
      </c>
      <c r="C124" s="271" t="s">
        <v>889</v>
      </c>
      <c r="D124" s="271" t="s">
        <v>881</v>
      </c>
      <c r="E124" s="271" t="s">
        <v>21</v>
      </c>
      <c r="F124" s="272">
        <v>1</v>
      </c>
      <c r="H124" s="271" t="s">
        <v>775</v>
      </c>
      <c r="I124" s="271" t="s">
        <v>113</v>
      </c>
      <c r="J124" s="271" t="s">
        <v>813</v>
      </c>
      <c r="K124" s="272">
        <v>10</v>
      </c>
      <c r="L124" s="272">
        <v>5</v>
      </c>
      <c r="N124" s="272">
        <v>5</v>
      </c>
      <c r="O124" s="272" t="s">
        <v>918</v>
      </c>
      <c r="Q124" s="271" t="str">
        <f>VLOOKUP("SSSP02", detailsof_programs,10,0)</f>
        <v>ENTERED</v>
      </c>
      <c r="R124" s="385" t="s">
        <v>952</v>
      </c>
    </row>
    <row r="125" spans="2:18" ht="24" customHeight="1">
      <c r="B125" s="270">
        <v>40</v>
      </c>
      <c r="C125" s="271" t="s">
        <v>889</v>
      </c>
      <c r="D125" s="271" t="s">
        <v>881</v>
      </c>
      <c r="E125" s="271" t="s">
        <v>21</v>
      </c>
      <c r="F125" s="272">
        <v>2</v>
      </c>
      <c r="H125" s="271" t="s">
        <v>706</v>
      </c>
      <c r="I125" s="271" t="s">
        <v>456</v>
      </c>
      <c r="J125" s="271" t="s">
        <v>814</v>
      </c>
      <c r="K125" s="272">
        <v>8</v>
      </c>
      <c r="L125" s="272">
        <v>3</v>
      </c>
      <c r="N125" s="272">
        <v>3</v>
      </c>
      <c r="O125" s="272" t="s">
        <v>918</v>
      </c>
      <c r="Q125" s="271" t="str">
        <f>VLOOKUP("SSSP02", detailsof_programs,10,0)</f>
        <v>ENTERED</v>
      </c>
      <c r="R125" s="385" t="s">
        <v>952</v>
      </c>
    </row>
    <row r="126" spans="2:18" ht="24" customHeight="1">
      <c r="B126" s="270">
        <v>40</v>
      </c>
      <c r="C126" s="271" t="s">
        <v>889</v>
      </c>
      <c r="D126" s="271" t="s">
        <v>881</v>
      </c>
      <c r="E126" s="271" t="s">
        <v>21</v>
      </c>
      <c r="F126" s="272">
        <v>3</v>
      </c>
      <c r="H126" s="271" t="s">
        <v>744</v>
      </c>
      <c r="I126" s="271" t="s">
        <v>104</v>
      </c>
      <c r="J126" s="271" t="s">
        <v>813</v>
      </c>
      <c r="K126" s="272">
        <v>9</v>
      </c>
      <c r="L126" s="272">
        <v>1</v>
      </c>
      <c r="N126" s="272">
        <v>1</v>
      </c>
      <c r="O126" s="272" t="s">
        <v>918</v>
      </c>
      <c r="Q126" s="271" t="str">
        <f>VLOOKUP("SSSP02", detailsof_programs,10,0)</f>
        <v>ENTERED</v>
      </c>
      <c r="R126" s="385" t="s">
        <v>952</v>
      </c>
    </row>
    <row r="127" spans="2:18" ht="24" customHeight="1">
      <c r="B127" s="270">
        <v>41</v>
      </c>
      <c r="C127" s="271" t="s">
        <v>890</v>
      </c>
      <c r="D127" s="271" t="s">
        <v>870</v>
      </c>
      <c r="E127" s="271" t="s">
        <v>21</v>
      </c>
      <c r="F127" s="272">
        <v>1</v>
      </c>
      <c r="H127" s="271" t="s">
        <v>773</v>
      </c>
      <c r="I127" s="271" t="s">
        <v>498</v>
      </c>
      <c r="J127" s="271" t="s">
        <v>812</v>
      </c>
      <c r="K127" s="272">
        <v>10</v>
      </c>
      <c r="L127" s="272">
        <v>7</v>
      </c>
      <c r="N127" s="272">
        <v>7</v>
      </c>
      <c r="O127" s="272" t="s">
        <v>918</v>
      </c>
      <c r="Q127" s="271" t="str">
        <f>VLOOKUP("SSSP03", detailsof_programs,10,0)</f>
        <v>PUBLISHED</v>
      </c>
      <c r="R127" s="385" t="s">
        <v>953</v>
      </c>
    </row>
    <row r="128" spans="2:18" ht="24" customHeight="1">
      <c r="B128" s="270">
        <v>41</v>
      </c>
      <c r="C128" s="271" t="s">
        <v>890</v>
      </c>
      <c r="D128" s="271" t="s">
        <v>870</v>
      </c>
      <c r="E128" s="271" t="s">
        <v>21</v>
      </c>
      <c r="F128" s="272">
        <v>2</v>
      </c>
      <c r="H128" s="271" t="s">
        <v>737</v>
      </c>
      <c r="I128" s="271" t="s">
        <v>487</v>
      </c>
      <c r="J128" s="271" t="s">
        <v>814</v>
      </c>
      <c r="K128" s="272">
        <v>9</v>
      </c>
      <c r="L128" s="272">
        <v>5</v>
      </c>
      <c r="N128" s="272">
        <v>5</v>
      </c>
      <c r="O128" s="272" t="s">
        <v>918</v>
      </c>
      <c r="Q128" s="271" t="str">
        <f>VLOOKUP("SSSP03", detailsof_programs,10,0)</f>
        <v>PUBLISHED</v>
      </c>
      <c r="R128" s="385" t="s">
        <v>953</v>
      </c>
    </row>
    <row r="129" spans="2:18" ht="24" customHeight="1">
      <c r="B129" s="270">
        <v>41</v>
      </c>
      <c r="C129" s="271" t="s">
        <v>890</v>
      </c>
      <c r="D129" s="271" t="s">
        <v>870</v>
      </c>
      <c r="E129" s="271" t="s">
        <v>21</v>
      </c>
      <c r="F129" s="272">
        <v>3</v>
      </c>
      <c r="H129" s="271" t="s">
        <v>722</v>
      </c>
      <c r="I129" s="271" t="s">
        <v>473</v>
      </c>
      <c r="J129" s="271" t="s">
        <v>812</v>
      </c>
      <c r="K129" s="272">
        <v>8</v>
      </c>
      <c r="L129" s="272">
        <v>3</v>
      </c>
      <c r="N129" s="272">
        <v>3</v>
      </c>
      <c r="O129" s="272" t="s">
        <v>918</v>
      </c>
      <c r="Q129" s="271" t="str">
        <f>VLOOKUP("SSSP03", detailsof_programs,10,0)</f>
        <v>PUBLISHED</v>
      </c>
      <c r="R129" s="385" t="s">
        <v>953</v>
      </c>
    </row>
    <row r="130" spans="2:18" ht="24" customHeight="1">
      <c r="B130" s="270">
        <v>42</v>
      </c>
      <c r="C130" s="271" t="s">
        <v>891</v>
      </c>
      <c r="D130" s="271" t="s">
        <v>862</v>
      </c>
      <c r="E130" s="271" t="s">
        <v>21</v>
      </c>
      <c r="F130" s="272">
        <v>1</v>
      </c>
      <c r="H130" s="271" t="s">
        <v>751</v>
      </c>
      <c r="I130" s="271" t="s">
        <v>489</v>
      </c>
      <c r="J130" s="271" t="s">
        <v>812</v>
      </c>
      <c r="K130" s="272">
        <v>9</v>
      </c>
      <c r="L130" s="272">
        <v>5</v>
      </c>
      <c r="N130" s="272">
        <v>5</v>
      </c>
      <c r="O130" s="272" t="s">
        <v>918</v>
      </c>
      <c r="Q130" s="271" t="str">
        <f>VLOOKUP("SSSP04", detailsof_programs,10,0)</f>
        <v>ENTERED</v>
      </c>
      <c r="R130" s="385" t="s">
        <v>954</v>
      </c>
    </row>
    <row r="131" spans="2:18" ht="24" customHeight="1">
      <c r="B131" s="270">
        <v>42</v>
      </c>
      <c r="C131" s="271" t="s">
        <v>891</v>
      </c>
      <c r="D131" s="271" t="s">
        <v>862</v>
      </c>
      <c r="E131" s="271" t="s">
        <v>21</v>
      </c>
      <c r="F131" s="272">
        <v>2</v>
      </c>
      <c r="H131" s="271" t="s">
        <v>775</v>
      </c>
      <c r="I131" s="271" t="s">
        <v>113</v>
      </c>
      <c r="J131" s="271" t="s">
        <v>813</v>
      </c>
      <c r="K131" s="272">
        <v>10</v>
      </c>
      <c r="L131" s="272">
        <v>3</v>
      </c>
      <c r="N131" s="272">
        <v>3</v>
      </c>
      <c r="O131" s="272" t="s">
        <v>918</v>
      </c>
      <c r="Q131" s="271" t="str">
        <f>VLOOKUP("SSSP04", detailsof_programs,10,0)</f>
        <v>ENTERED</v>
      </c>
      <c r="R131" s="385" t="s">
        <v>954</v>
      </c>
    </row>
    <row r="132" spans="2:18" ht="24" customHeight="1">
      <c r="B132" s="270">
        <v>42</v>
      </c>
      <c r="C132" s="271" t="s">
        <v>891</v>
      </c>
      <c r="D132" s="271" t="s">
        <v>862</v>
      </c>
      <c r="E132" s="271" t="s">
        <v>21</v>
      </c>
      <c r="F132" s="272">
        <v>3</v>
      </c>
      <c r="H132" s="271" t="s">
        <v>742</v>
      </c>
      <c r="I132" s="271" t="s">
        <v>101</v>
      </c>
      <c r="J132" s="271" t="s">
        <v>813</v>
      </c>
      <c r="K132" s="272">
        <v>9</v>
      </c>
      <c r="L132" s="272">
        <v>1</v>
      </c>
      <c r="N132" s="272">
        <v>1</v>
      </c>
      <c r="O132" s="272" t="s">
        <v>918</v>
      </c>
      <c r="Q132" s="271" t="str">
        <f>VLOOKUP("SSSP04", detailsof_programs,10,0)</f>
        <v>ENTERED</v>
      </c>
      <c r="R132" s="385" t="s">
        <v>954</v>
      </c>
    </row>
    <row r="133" spans="2:18" ht="24" customHeight="1">
      <c r="B133" s="270">
        <v>43</v>
      </c>
      <c r="C133" s="271" t="s">
        <v>893</v>
      </c>
      <c r="D133" s="271" t="s">
        <v>865</v>
      </c>
      <c r="E133" s="271" t="s">
        <v>21</v>
      </c>
      <c r="F133" s="272">
        <v>1</v>
      </c>
      <c r="H133" s="271" t="s">
        <v>764</v>
      </c>
      <c r="I133" s="271" t="s">
        <v>495</v>
      </c>
      <c r="J133" s="271" t="s">
        <v>811</v>
      </c>
      <c r="K133" s="272">
        <v>9</v>
      </c>
      <c r="L133" s="272">
        <v>5</v>
      </c>
      <c r="N133" s="272">
        <v>5</v>
      </c>
      <c r="O133" s="272" t="s">
        <v>918</v>
      </c>
      <c r="Q133" s="271" t="str">
        <f>VLOOKUP("SSSP06", detailsof_programs,10,0)</f>
        <v>PUBLISHED</v>
      </c>
      <c r="R133" s="385" t="s">
        <v>955</v>
      </c>
    </row>
    <row r="134" spans="2:18" ht="24" customHeight="1">
      <c r="B134" s="270">
        <v>43</v>
      </c>
      <c r="C134" s="271" t="s">
        <v>893</v>
      </c>
      <c r="D134" s="271" t="s">
        <v>865</v>
      </c>
      <c r="E134" s="271" t="s">
        <v>21</v>
      </c>
      <c r="F134" s="272">
        <v>2</v>
      </c>
      <c r="H134" s="271" t="s">
        <v>793</v>
      </c>
      <c r="I134" s="271" t="s">
        <v>122</v>
      </c>
      <c r="J134" s="271" t="s">
        <v>812</v>
      </c>
      <c r="K134" s="272">
        <v>10</v>
      </c>
      <c r="L134" s="272">
        <v>3</v>
      </c>
      <c r="N134" s="272">
        <v>3</v>
      </c>
      <c r="O134" s="272" t="s">
        <v>918</v>
      </c>
      <c r="Q134" s="271" t="str">
        <f>VLOOKUP("SSSP06", detailsof_programs,10,0)</f>
        <v>PUBLISHED</v>
      </c>
      <c r="R134" s="385" t="s">
        <v>955</v>
      </c>
    </row>
    <row r="135" spans="2:18" ht="24" customHeight="1">
      <c r="B135" s="270">
        <v>43</v>
      </c>
      <c r="C135" s="271" t="s">
        <v>893</v>
      </c>
      <c r="D135" s="271" t="s">
        <v>865</v>
      </c>
      <c r="E135" s="271" t="s">
        <v>21</v>
      </c>
      <c r="F135" s="272">
        <v>3</v>
      </c>
      <c r="H135" s="271" t="s">
        <v>735</v>
      </c>
      <c r="I135" s="271" t="s">
        <v>486</v>
      </c>
      <c r="J135" s="271" t="s">
        <v>811</v>
      </c>
      <c r="K135" s="272">
        <v>9</v>
      </c>
      <c r="L135" s="272">
        <v>1</v>
      </c>
      <c r="N135" s="272">
        <v>1</v>
      </c>
      <c r="O135" s="272" t="s">
        <v>918</v>
      </c>
      <c r="Q135" s="271" t="str">
        <f>VLOOKUP("SSSP06", detailsof_programs,10,0)</f>
        <v>PUBLISHED</v>
      </c>
      <c r="R135" s="385" t="s">
        <v>955</v>
      </c>
    </row>
    <row r="136" spans="2:18" ht="24" customHeight="1">
      <c r="B136" s="270">
        <v>44</v>
      </c>
      <c r="C136" s="271" t="s">
        <v>894</v>
      </c>
      <c r="D136" s="271" t="s">
        <v>895</v>
      </c>
      <c r="E136" s="271" t="s">
        <v>21</v>
      </c>
      <c r="F136" s="272">
        <v>1</v>
      </c>
      <c r="H136" s="271" t="s">
        <v>777</v>
      </c>
      <c r="I136" s="271" t="s">
        <v>114</v>
      </c>
      <c r="J136" s="271" t="s">
        <v>814</v>
      </c>
      <c r="K136" s="272">
        <v>10</v>
      </c>
      <c r="L136" s="272">
        <v>5</v>
      </c>
      <c r="N136" s="272">
        <v>5</v>
      </c>
      <c r="O136" s="272" t="s">
        <v>918</v>
      </c>
      <c r="Q136" s="271" t="str">
        <f>VLOOKUP("SSSP07", detailsof_programs,10,0)</f>
        <v>TO PUBLISH</v>
      </c>
      <c r="R136" s="385" t="s">
        <v>955</v>
      </c>
    </row>
    <row r="137" spans="2:18" ht="24" customHeight="1">
      <c r="B137" s="270">
        <v>44</v>
      </c>
      <c r="C137" s="271" t="s">
        <v>894</v>
      </c>
      <c r="D137" s="271" t="s">
        <v>895</v>
      </c>
      <c r="E137" s="271" t="s">
        <v>21</v>
      </c>
      <c r="F137" s="272">
        <v>2</v>
      </c>
      <c r="H137" s="271" t="s">
        <v>748</v>
      </c>
      <c r="I137" s="271" t="s">
        <v>100</v>
      </c>
      <c r="J137" s="271" t="s">
        <v>811</v>
      </c>
      <c r="K137" s="272">
        <v>9</v>
      </c>
      <c r="L137" s="272">
        <v>3</v>
      </c>
      <c r="N137" s="272">
        <v>3</v>
      </c>
      <c r="O137" s="272" t="s">
        <v>918</v>
      </c>
      <c r="Q137" s="271" t="str">
        <f>VLOOKUP("SSSP07", detailsof_programs,10,0)</f>
        <v>TO PUBLISH</v>
      </c>
      <c r="R137" s="385" t="s">
        <v>955</v>
      </c>
    </row>
    <row r="138" spans="2:18" ht="24" customHeight="1">
      <c r="B138" s="270">
        <v>44</v>
      </c>
      <c r="C138" s="271" t="s">
        <v>894</v>
      </c>
      <c r="D138" s="271" t="s">
        <v>895</v>
      </c>
      <c r="E138" s="271" t="s">
        <v>21</v>
      </c>
      <c r="F138" s="272">
        <v>3</v>
      </c>
      <c r="H138" s="271" t="s">
        <v>716</v>
      </c>
      <c r="I138" s="271" t="s">
        <v>467</v>
      </c>
      <c r="J138" s="271" t="s">
        <v>812</v>
      </c>
      <c r="K138" s="272">
        <v>8</v>
      </c>
      <c r="L138" s="272">
        <v>1</v>
      </c>
      <c r="N138" s="272">
        <v>1</v>
      </c>
      <c r="O138" s="272" t="s">
        <v>918</v>
      </c>
      <c r="Q138" s="271" t="str">
        <f>VLOOKUP("SSSP07", detailsof_programs,10,0)</f>
        <v>TO PUBLISH</v>
      </c>
      <c r="R138" s="385" t="s">
        <v>955</v>
      </c>
    </row>
    <row r="139" spans="2:18" ht="24" customHeight="1">
      <c r="B139" s="270">
        <v>45</v>
      </c>
      <c r="C139" s="271" t="s">
        <v>897</v>
      </c>
      <c r="D139" s="271" t="s">
        <v>827</v>
      </c>
      <c r="E139" s="271" t="s">
        <v>21</v>
      </c>
      <c r="F139" s="272">
        <v>1</v>
      </c>
      <c r="H139" s="271" t="s">
        <v>704</v>
      </c>
      <c r="I139" s="271" t="s">
        <v>454</v>
      </c>
      <c r="J139" s="271" t="s">
        <v>812</v>
      </c>
      <c r="K139" s="272">
        <v>8</v>
      </c>
      <c r="L139" s="272">
        <v>5</v>
      </c>
      <c r="N139" s="272">
        <v>5</v>
      </c>
      <c r="O139" s="272" t="s">
        <v>918</v>
      </c>
      <c r="Q139" s="271" t="str">
        <f>VLOOKUP("SSSP09", detailsof_programs,10,0)</f>
        <v>TO PUBLISH</v>
      </c>
      <c r="R139" s="385" t="s">
        <v>956</v>
      </c>
    </row>
    <row r="140" spans="2:18" ht="24" customHeight="1">
      <c r="B140" s="270">
        <v>45</v>
      </c>
      <c r="C140" s="271" t="s">
        <v>897</v>
      </c>
      <c r="D140" s="271" t="s">
        <v>827</v>
      </c>
      <c r="E140" s="271" t="s">
        <v>21</v>
      </c>
      <c r="F140" s="272">
        <v>2</v>
      </c>
      <c r="H140" s="271" t="s">
        <v>730</v>
      </c>
      <c r="I140" s="271" t="s">
        <v>481</v>
      </c>
      <c r="J140" s="271" t="s">
        <v>813</v>
      </c>
      <c r="K140" s="272">
        <v>8</v>
      </c>
      <c r="L140" s="272">
        <v>3</v>
      </c>
      <c r="N140" s="272">
        <v>3</v>
      </c>
      <c r="O140" s="272" t="s">
        <v>918</v>
      </c>
      <c r="Q140" s="271" t="str">
        <f>VLOOKUP("SSSP09", detailsof_programs,10,0)</f>
        <v>TO PUBLISH</v>
      </c>
      <c r="R140" s="385" t="s">
        <v>956</v>
      </c>
    </row>
    <row r="141" spans="2:18" ht="24" customHeight="1">
      <c r="B141" s="270">
        <v>45</v>
      </c>
      <c r="C141" s="271" t="s">
        <v>897</v>
      </c>
      <c r="D141" s="271" t="s">
        <v>827</v>
      </c>
      <c r="E141" s="271" t="s">
        <v>21</v>
      </c>
      <c r="F141" s="272">
        <v>3</v>
      </c>
      <c r="H141" s="271" t="s">
        <v>775</v>
      </c>
      <c r="I141" s="271" t="s">
        <v>113</v>
      </c>
      <c r="J141" s="271" t="s">
        <v>813</v>
      </c>
      <c r="K141" s="272">
        <v>10</v>
      </c>
      <c r="L141" s="272">
        <v>1</v>
      </c>
      <c r="N141" s="272">
        <v>1</v>
      </c>
      <c r="O141" s="272" t="s">
        <v>918</v>
      </c>
      <c r="Q141" s="271" t="str">
        <f>VLOOKUP("SSSP09", detailsof_programs,10,0)</f>
        <v>TO PUBLISH</v>
      </c>
      <c r="R141" s="385" t="s">
        <v>956</v>
      </c>
    </row>
    <row r="142" spans="2:18" ht="24" customHeight="1">
      <c r="B142" s="270">
        <v>46</v>
      </c>
      <c r="C142" s="271" t="s">
        <v>898</v>
      </c>
      <c r="D142" s="271" t="s">
        <v>899</v>
      </c>
      <c r="E142" s="271" t="s">
        <v>21</v>
      </c>
      <c r="F142" s="272">
        <v>1</v>
      </c>
      <c r="H142" s="271" t="s">
        <v>785</v>
      </c>
      <c r="I142" s="271" t="s">
        <v>503</v>
      </c>
      <c r="J142" s="271" t="s">
        <v>811</v>
      </c>
      <c r="K142" s="272">
        <v>10</v>
      </c>
      <c r="L142" s="272">
        <v>5</v>
      </c>
      <c r="N142" s="272">
        <v>5</v>
      </c>
      <c r="O142" s="272" t="s">
        <v>918</v>
      </c>
      <c r="Q142" s="271" t="str">
        <f>VLOOKUP("SSSP10", detailsof_programs,10,0)</f>
        <v>TO PUBLISH</v>
      </c>
      <c r="R142" s="385" t="s">
        <v>957</v>
      </c>
    </row>
    <row r="143" spans="2:18" ht="24" customHeight="1">
      <c r="B143" s="270">
        <v>46</v>
      </c>
      <c r="C143" s="271" t="s">
        <v>898</v>
      </c>
      <c r="D143" s="271" t="s">
        <v>899</v>
      </c>
      <c r="E143" s="271" t="s">
        <v>21</v>
      </c>
      <c r="F143" s="272">
        <v>2</v>
      </c>
      <c r="H143" s="271" t="s">
        <v>793</v>
      </c>
      <c r="I143" s="271" t="s">
        <v>122</v>
      </c>
      <c r="J143" s="271" t="s">
        <v>812</v>
      </c>
      <c r="K143" s="272">
        <v>10</v>
      </c>
      <c r="L143" s="272">
        <v>3</v>
      </c>
      <c r="N143" s="272">
        <v>3</v>
      </c>
      <c r="O143" s="272" t="s">
        <v>918</v>
      </c>
      <c r="Q143" s="271" t="str">
        <f>VLOOKUP("SSSP10", detailsof_programs,10,0)</f>
        <v>TO PUBLISH</v>
      </c>
      <c r="R143" s="385" t="s">
        <v>957</v>
      </c>
    </row>
    <row r="144" spans="2:18" ht="24" customHeight="1">
      <c r="B144" s="270">
        <v>46</v>
      </c>
      <c r="C144" s="271" t="s">
        <v>898</v>
      </c>
      <c r="D144" s="271" t="s">
        <v>899</v>
      </c>
      <c r="E144" s="271" t="s">
        <v>21</v>
      </c>
      <c r="F144" s="272">
        <v>3</v>
      </c>
      <c r="H144" s="271" t="s">
        <v>717</v>
      </c>
      <c r="I144" s="271" t="s">
        <v>468</v>
      </c>
      <c r="J144" s="271" t="s">
        <v>814</v>
      </c>
      <c r="K144" s="272">
        <v>8</v>
      </c>
      <c r="L144" s="272">
        <v>1</v>
      </c>
      <c r="N144" s="272">
        <v>1</v>
      </c>
      <c r="O144" s="272" t="s">
        <v>918</v>
      </c>
      <c r="Q144" s="271" t="str">
        <f>VLOOKUP("SSSP10", detailsof_programs,10,0)</f>
        <v>TO PUBLISH</v>
      </c>
      <c r="R144" s="385" t="s">
        <v>957</v>
      </c>
    </row>
    <row r="145" spans="2:18" ht="24" customHeight="1">
      <c r="B145" s="270">
        <v>47</v>
      </c>
      <c r="C145" s="271" t="s">
        <v>905</v>
      </c>
      <c r="D145" s="271" t="s">
        <v>879</v>
      </c>
      <c r="E145" s="271" t="s">
        <v>21</v>
      </c>
      <c r="F145" s="272">
        <v>1</v>
      </c>
      <c r="H145" s="271" t="s">
        <v>785</v>
      </c>
      <c r="I145" s="271" t="s">
        <v>503</v>
      </c>
      <c r="J145" s="271" t="s">
        <v>811</v>
      </c>
      <c r="K145" s="272">
        <v>10</v>
      </c>
      <c r="L145" s="272">
        <v>5</v>
      </c>
      <c r="N145" s="272">
        <v>5</v>
      </c>
      <c r="O145" s="272" t="s">
        <v>918</v>
      </c>
      <c r="Q145" s="271" t="str">
        <f>VLOOKUP("SSSP15", detailsof_programs,10,0)</f>
        <v>ENTERED</v>
      </c>
      <c r="R145" s="385" t="s">
        <v>958</v>
      </c>
    </row>
    <row r="146" spans="2:18" ht="24" customHeight="1">
      <c r="B146" s="270">
        <v>47</v>
      </c>
      <c r="C146" s="271" t="s">
        <v>905</v>
      </c>
      <c r="D146" s="271" t="s">
        <v>879</v>
      </c>
      <c r="E146" s="271" t="s">
        <v>21</v>
      </c>
      <c r="F146" s="272">
        <v>2</v>
      </c>
      <c r="H146" s="271" t="s">
        <v>702</v>
      </c>
      <c r="I146" s="271" t="s">
        <v>452</v>
      </c>
      <c r="J146" s="271" t="s">
        <v>814</v>
      </c>
      <c r="K146" s="272">
        <v>8</v>
      </c>
      <c r="L146" s="272">
        <v>3</v>
      </c>
      <c r="N146" s="272">
        <v>3</v>
      </c>
      <c r="O146" s="272" t="s">
        <v>918</v>
      </c>
      <c r="Q146" s="271" t="str">
        <f>VLOOKUP("SSSP15", detailsof_programs,10,0)</f>
        <v>ENTERED</v>
      </c>
      <c r="R146" s="385" t="s">
        <v>958</v>
      </c>
    </row>
    <row r="147" spans="2:18" ht="24" customHeight="1">
      <c r="B147" s="270">
        <v>47</v>
      </c>
      <c r="C147" s="271" t="s">
        <v>905</v>
      </c>
      <c r="D147" s="271" t="s">
        <v>879</v>
      </c>
      <c r="E147" s="271" t="s">
        <v>21</v>
      </c>
      <c r="F147" s="272">
        <v>3</v>
      </c>
      <c r="H147" s="271" t="s">
        <v>793</v>
      </c>
      <c r="I147" s="271" t="s">
        <v>122</v>
      </c>
      <c r="J147" s="271" t="s">
        <v>812</v>
      </c>
      <c r="K147" s="272">
        <v>10</v>
      </c>
      <c r="L147" s="272">
        <v>1</v>
      </c>
      <c r="N147" s="272">
        <v>1</v>
      </c>
      <c r="O147" s="272" t="s">
        <v>918</v>
      </c>
      <c r="Q147" s="271" t="str">
        <f>VLOOKUP("SSSP15", detailsof_programs,10,0)</f>
        <v>ENTERED</v>
      </c>
      <c r="R147" s="385" t="s">
        <v>958</v>
      </c>
    </row>
    <row r="148" spans="2:18" ht="24" customHeight="1">
      <c r="B148" s="270">
        <v>48</v>
      </c>
      <c r="C148" s="271" t="s">
        <v>907</v>
      </c>
      <c r="D148" s="271" t="s">
        <v>884</v>
      </c>
      <c r="E148" s="271" t="s">
        <v>21</v>
      </c>
      <c r="F148" s="272">
        <v>1</v>
      </c>
      <c r="H148" s="271" t="s">
        <v>812</v>
      </c>
      <c r="I148" s="271" t="s">
        <v>816</v>
      </c>
      <c r="J148" s="271" t="s">
        <v>812</v>
      </c>
      <c r="L148" s="272">
        <v>7</v>
      </c>
      <c r="N148" s="272">
        <v>7</v>
      </c>
      <c r="O148" s="272" t="s">
        <v>925</v>
      </c>
      <c r="Q148" s="271" t="str">
        <f>VLOOKUP("SSSP17", detailsof_programs,10,0)</f>
        <v>ENTERED</v>
      </c>
      <c r="R148" s="385" t="s">
        <v>959</v>
      </c>
    </row>
    <row r="149" spans="2:18" ht="24" customHeight="1">
      <c r="B149" s="270">
        <v>48</v>
      </c>
      <c r="C149" s="271" t="s">
        <v>907</v>
      </c>
      <c r="D149" s="271" t="s">
        <v>884</v>
      </c>
      <c r="E149" s="271" t="s">
        <v>21</v>
      </c>
      <c r="F149" s="272">
        <v>2</v>
      </c>
      <c r="H149" s="271" t="s">
        <v>813</v>
      </c>
      <c r="I149" s="271" t="s">
        <v>817</v>
      </c>
      <c r="J149" s="271" t="s">
        <v>813</v>
      </c>
      <c r="L149" s="272">
        <v>5</v>
      </c>
      <c r="N149" s="272">
        <v>5</v>
      </c>
      <c r="O149" s="272" t="s">
        <v>925</v>
      </c>
      <c r="Q149" s="271" t="str">
        <f>VLOOKUP("SSSP17", detailsof_programs,10,0)</f>
        <v>ENTERED</v>
      </c>
      <c r="R149" s="385" t="s">
        <v>959</v>
      </c>
    </row>
    <row r="150" spans="2:18" ht="24" customHeight="1">
      <c r="B150" s="270">
        <v>48</v>
      </c>
      <c r="C150" s="271" t="s">
        <v>907</v>
      </c>
      <c r="D150" s="271" t="s">
        <v>884</v>
      </c>
      <c r="E150" s="271" t="s">
        <v>21</v>
      </c>
      <c r="F150" s="272">
        <v>3</v>
      </c>
      <c r="H150" s="271" t="s">
        <v>811</v>
      </c>
      <c r="I150" s="271" t="s">
        <v>815</v>
      </c>
      <c r="J150" s="271" t="s">
        <v>811</v>
      </c>
      <c r="L150" s="272">
        <v>3</v>
      </c>
      <c r="N150" s="272">
        <v>3</v>
      </c>
      <c r="O150" s="272" t="s">
        <v>925</v>
      </c>
      <c r="Q150" s="271" t="str">
        <f>VLOOKUP("SSSP17", detailsof_programs,10,0)</f>
        <v>ENTERED</v>
      </c>
      <c r="R150" s="385" t="s">
        <v>959</v>
      </c>
    </row>
    <row r="151" spans="2:18" ht="24" customHeight="1">
      <c r="B151" s="270">
        <v>49</v>
      </c>
      <c r="C151" s="271" t="s">
        <v>915</v>
      </c>
      <c r="D151" s="271" t="s">
        <v>916</v>
      </c>
      <c r="E151" s="271" t="s">
        <v>22</v>
      </c>
      <c r="F151" s="272">
        <v>1</v>
      </c>
      <c r="H151" s="271" t="s">
        <v>814</v>
      </c>
      <c r="I151" s="271" t="s">
        <v>818</v>
      </c>
      <c r="J151" s="271" t="s">
        <v>814</v>
      </c>
      <c r="L151" s="272">
        <v>10</v>
      </c>
      <c r="N151" s="272">
        <v>10</v>
      </c>
      <c r="O151" s="272" t="s">
        <v>925</v>
      </c>
      <c r="Q151" s="271" t="str">
        <f>VLOOKUP("GNSP05", detailsof_programs,10,0)</f>
        <v>ENTERED</v>
      </c>
      <c r="R151" s="385" t="s">
        <v>961</v>
      </c>
    </row>
    <row r="152" spans="2:18" ht="24" customHeight="1">
      <c r="B152" s="270">
        <v>49</v>
      </c>
      <c r="C152" s="271" t="s">
        <v>915</v>
      </c>
      <c r="D152" s="271" t="s">
        <v>916</v>
      </c>
      <c r="E152" s="271" t="s">
        <v>22</v>
      </c>
      <c r="F152" s="272">
        <v>2</v>
      </c>
      <c r="H152" s="271" t="s">
        <v>811</v>
      </c>
      <c r="I152" s="271" t="s">
        <v>815</v>
      </c>
      <c r="J152" s="271" t="s">
        <v>811</v>
      </c>
      <c r="L152" s="272">
        <v>7</v>
      </c>
      <c r="N152" s="272">
        <v>7</v>
      </c>
      <c r="O152" s="272" t="s">
        <v>925</v>
      </c>
      <c r="Q152" s="271" t="str">
        <f>VLOOKUP("GNSP05", detailsof_programs,10,0)</f>
        <v>ENTERED</v>
      </c>
      <c r="R152" s="385" t="s">
        <v>961</v>
      </c>
    </row>
    <row r="153" spans="2:18" ht="24" customHeight="1">
      <c r="B153" s="270">
        <v>49</v>
      </c>
      <c r="C153" s="271" t="s">
        <v>915</v>
      </c>
      <c r="D153" s="271" t="s">
        <v>916</v>
      </c>
      <c r="E153" s="271" t="s">
        <v>22</v>
      </c>
      <c r="F153" s="272">
        <v>3</v>
      </c>
      <c r="H153" s="271" t="s">
        <v>812</v>
      </c>
      <c r="I153" s="271" t="s">
        <v>816</v>
      </c>
      <c r="J153" s="271" t="s">
        <v>812</v>
      </c>
      <c r="L153" s="272">
        <v>5</v>
      </c>
      <c r="N153" s="272">
        <v>5</v>
      </c>
      <c r="O153" s="272" t="s">
        <v>925</v>
      </c>
      <c r="Q153" s="271" t="str">
        <f>VLOOKUP("GNSP05", detailsof_programs,10,0)</f>
        <v>ENTERED</v>
      </c>
      <c r="R153" s="385" t="s">
        <v>961</v>
      </c>
    </row>
    <row r="154" spans="2:18" ht="24" customHeight="1">
      <c r="B154" s="270">
        <v>50</v>
      </c>
      <c r="C154" s="271" t="s">
        <v>912</v>
      </c>
      <c r="D154" s="271" t="s">
        <v>886</v>
      </c>
      <c r="E154" s="271" t="s">
        <v>22</v>
      </c>
      <c r="F154" s="272">
        <v>1</v>
      </c>
      <c r="H154" s="271" t="s">
        <v>812</v>
      </c>
      <c r="I154" s="271" t="s">
        <v>816</v>
      </c>
      <c r="J154" s="271" t="s">
        <v>812</v>
      </c>
      <c r="L154" s="272">
        <v>10</v>
      </c>
      <c r="N154" s="272">
        <v>10</v>
      </c>
      <c r="O154" s="272" t="s">
        <v>925</v>
      </c>
      <c r="Q154" s="271" t="str">
        <f>VLOOKUP("GNSP03", detailsof_programs,10,0)</f>
        <v>ENTERED</v>
      </c>
      <c r="R154" s="385" t="s">
        <v>961</v>
      </c>
    </row>
    <row r="155" spans="2:18" ht="24" customHeight="1">
      <c r="B155" s="270">
        <v>50</v>
      </c>
      <c r="C155" s="271" t="s">
        <v>912</v>
      </c>
      <c r="D155" s="271" t="s">
        <v>886</v>
      </c>
      <c r="E155" s="271" t="s">
        <v>22</v>
      </c>
      <c r="F155" s="272">
        <v>2</v>
      </c>
      <c r="H155" s="271" t="s">
        <v>813</v>
      </c>
      <c r="I155" s="271" t="s">
        <v>817</v>
      </c>
      <c r="J155" s="271" t="s">
        <v>813</v>
      </c>
      <c r="L155" s="272">
        <v>7</v>
      </c>
      <c r="N155" s="272">
        <v>7</v>
      </c>
      <c r="O155" s="272" t="s">
        <v>925</v>
      </c>
      <c r="Q155" s="271" t="str">
        <f>VLOOKUP("GNSP03", detailsof_programs,10,0)</f>
        <v>ENTERED</v>
      </c>
      <c r="R155" s="385" t="s">
        <v>961</v>
      </c>
    </row>
    <row r="156" spans="2:18" ht="24" customHeight="1">
      <c r="B156" s="270">
        <v>50</v>
      </c>
      <c r="C156" s="271" t="s">
        <v>912</v>
      </c>
      <c r="D156" s="271" t="s">
        <v>886</v>
      </c>
      <c r="E156" s="271" t="s">
        <v>22</v>
      </c>
      <c r="F156" s="272">
        <v>3</v>
      </c>
      <c r="H156" s="271" t="s">
        <v>811</v>
      </c>
      <c r="I156" s="271" t="s">
        <v>815</v>
      </c>
      <c r="J156" s="271" t="s">
        <v>811</v>
      </c>
      <c r="L156" s="272">
        <v>5</v>
      </c>
      <c r="N156" s="272">
        <v>5</v>
      </c>
      <c r="O156" s="272" t="s">
        <v>925</v>
      </c>
      <c r="Q156" s="271" t="str">
        <f>VLOOKUP("GNSP03", detailsof_programs,10,0)</f>
        <v>ENTERED</v>
      </c>
      <c r="R156" s="385" t="s">
        <v>961</v>
      </c>
    </row>
    <row r="157" spans="2:18" ht="24" customHeight="1">
      <c r="B157" s="270">
        <v>51</v>
      </c>
      <c r="C157" s="271" t="s">
        <v>910</v>
      </c>
      <c r="D157" s="271" t="s">
        <v>911</v>
      </c>
      <c r="E157" s="271" t="s">
        <v>22</v>
      </c>
      <c r="F157" s="272">
        <v>1</v>
      </c>
      <c r="H157" s="271" t="s">
        <v>813</v>
      </c>
      <c r="I157" s="271" t="s">
        <v>817</v>
      </c>
      <c r="J157" s="271" t="s">
        <v>813</v>
      </c>
      <c r="L157" s="272">
        <v>10</v>
      </c>
      <c r="N157" s="272">
        <v>10</v>
      </c>
      <c r="O157" s="272" t="s">
        <v>925</v>
      </c>
      <c r="Q157" s="271" t="str">
        <f>VLOOKUP("GNSP02", detailsof_programs,10,0)</f>
        <v>ENTERED</v>
      </c>
      <c r="R157" s="385" t="s">
        <v>962</v>
      </c>
    </row>
    <row r="158" spans="2:18" ht="24" customHeight="1">
      <c r="B158" s="270">
        <v>51</v>
      </c>
      <c r="C158" s="271" t="s">
        <v>910</v>
      </c>
      <c r="D158" s="271" t="s">
        <v>911</v>
      </c>
      <c r="E158" s="271" t="s">
        <v>22</v>
      </c>
      <c r="F158" s="272">
        <v>2</v>
      </c>
      <c r="H158" s="271" t="s">
        <v>812</v>
      </c>
      <c r="I158" s="271" t="s">
        <v>816</v>
      </c>
      <c r="J158" s="271" t="s">
        <v>812</v>
      </c>
      <c r="L158" s="272">
        <v>7</v>
      </c>
      <c r="N158" s="272">
        <v>7</v>
      </c>
      <c r="O158" s="272" t="s">
        <v>925</v>
      </c>
      <c r="Q158" s="271" t="str">
        <f>VLOOKUP("GNSP02", detailsof_programs,10,0)</f>
        <v>ENTERED</v>
      </c>
      <c r="R158" s="385" t="s">
        <v>962</v>
      </c>
    </row>
    <row r="159" spans="2:18" ht="24" customHeight="1">
      <c r="B159" s="270">
        <v>51</v>
      </c>
      <c r="C159" s="271" t="s">
        <v>910</v>
      </c>
      <c r="D159" s="271" t="s">
        <v>911</v>
      </c>
      <c r="E159" s="271" t="s">
        <v>22</v>
      </c>
      <c r="F159" s="272">
        <v>3</v>
      </c>
      <c r="H159" s="271" t="s">
        <v>811</v>
      </c>
      <c r="I159" s="271" t="s">
        <v>815</v>
      </c>
      <c r="J159" s="271" t="s">
        <v>811</v>
      </c>
      <c r="L159" s="272">
        <v>5</v>
      </c>
      <c r="N159" s="272">
        <v>5</v>
      </c>
      <c r="O159" s="272" t="s">
        <v>925</v>
      </c>
      <c r="Q159" s="271" t="str">
        <f>VLOOKUP("GNSP02", detailsof_programs,10,0)</f>
        <v>ENTERED</v>
      </c>
      <c r="R159" s="385" t="s">
        <v>962</v>
      </c>
    </row>
    <row r="160" spans="2:18" ht="24" customHeight="1">
      <c r="B160" s="270">
        <v>52</v>
      </c>
      <c r="C160" s="271" t="s">
        <v>908</v>
      </c>
      <c r="D160" s="271" t="s">
        <v>909</v>
      </c>
      <c r="E160" s="271" t="s">
        <v>22</v>
      </c>
      <c r="F160" s="272">
        <v>1</v>
      </c>
      <c r="H160" s="271" t="s">
        <v>812</v>
      </c>
      <c r="I160" s="271" t="s">
        <v>816</v>
      </c>
      <c r="J160" s="271" t="s">
        <v>812</v>
      </c>
      <c r="L160" s="272">
        <v>10</v>
      </c>
      <c r="N160" s="272">
        <v>10</v>
      </c>
      <c r="O160" s="272" t="s">
        <v>925</v>
      </c>
      <c r="Q160" s="271" t="str">
        <f>VLOOKUP("GNSP01", detailsof_programs,10,0)</f>
        <v>ENTERED</v>
      </c>
      <c r="R160" s="385" t="s">
        <v>962</v>
      </c>
    </row>
    <row r="161" spans="2:18" ht="24" customHeight="1">
      <c r="B161" s="270">
        <v>52</v>
      </c>
      <c r="C161" s="271" t="s">
        <v>908</v>
      </c>
      <c r="D161" s="271" t="s">
        <v>909</v>
      </c>
      <c r="E161" s="271" t="s">
        <v>22</v>
      </c>
      <c r="F161" s="272">
        <v>2</v>
      </c>
      <c r="H161" s="271" t="s">
        <v>813</v>
      </c>
      <c r="I161" s="271" t="s">
        <v>817</v>
      </c>
      <c r="J161" s="271" t="s">
        <v>813</v>
      </c>
      <c r="L161" s="272">
        <v>7</v>
      </c>
      <c r="N161" s="272">
        <v>7</v>
      </c>
      <c r="O161" s="272" t="s">
        <v>925</v>
      </c>
      <c r="Q161" s="271" t="str">
        <f>VLOOKUP("GNSP01", detailsof_programs,10,0)</f>
        <v>ENTERED</v>
      </c>
      <c r="R161" s="385" t="s">
        <v>962</v>
      </c>
    </row>
    <row r="162" spans="2:18" ht="24" customHeight="1">
      <c r="B162" s="270">
        <v>52</v>
      </c>
      <c r="C162" s="271" t="s">
        <v>908</v>
      </c>
      <c r="D162" s="271" t="s">
        <v>909</v>
      </c>
      <c r="E162" s="271" t="s">
        <v>22</v>
      </c>
      <c r="F162" s="272">
        <v>3</v>
      </c>
      <c r="H162" s="271" t="s">
        <v>811</v>
      </c>
      <c r="I162" s="271" t="s">
        <v>815</v>
      </c>
      <c r="J162" s="271" t="s">
        <v>811</v>
      </c>
      <c r="L162" s="272">
        <v>5</v>
      </c>
      <c r="N162" s="272">
        <v>5</v>
      </c>
      <c r="O162" s="272" t="s">
        <v>925</v>
      </c>
      <c r="Q162" s="271" t="str">
        <f>VLOOKUP("GNSP01", detailsof_programs,10,0)</f>
        <v>ENTERED</v>
      </c>
      <c r="R162" s="385" t="s">
        <v>962</v>
      </c>
    </row>
    <row r="163" spans="2:18" ht="24" customHeight="1">
      <c r="B163" s="270">
        <v>53</v>
      </c>
      <c r="C163" s="271" t="s">
        <v>900</v>
      </c>
      <c r="D163" s="271" t="s">
        <v>901</v>
      </c>
      <c r="E163" s="271" t="s">
        <v>21</v>
      </c>
      <c r="F163" s="272">
        <v>1</v>
      </c>
      <c r="H163" s="271" t="s">
        <v>785</v>
      </c>
      <c r="I163" s="271" t="s">
        <v>503</v>
      </c>
      <c r="J163" s="271" t="s">
        <v>811</v>
      </c>
      <c r="K163" s="272">
        <v>10</v>
      </c>
      <c r="L163" s="272">
        <v>5</v>
      </c>
      <c r="N163" s="272">
        <v>5</v>
      </c>
      <c r="O163" s="272" t="s">
        <v>918</v>
      </c>
      <c r="Q163" s="271" t="str">
        <f>VLOOKUP("SSSP11", detailsof_programs,10,0)</f>
        <v>TO PUBLISH</v>
      </c>
      <c r="R163" s="385" t="s">
        <v>962</v>
      </c>
    </row>
    <row r="164" spans="2:18" ht="24" customHeight="1">
      <c r="B164" s="270">
        <v>53</v>
      </c>
      <c r="C164" s="271" t="s">
        <v>900</v>
      </c>
      <c r="D164" s="271" t="s">
        <v>901</v>
      </c>
      <c r="E164" s="271" t="s">
        <v>21</v>
      </c>
      <c r="F164" s="272">
        <v>2</v>
      </c>
      <c r="H164" s="271" t="s">
        <v>767</v>
      </c>
      <c r="I164" s="271" t="s">
        <v>97</v>
      </c>
      <c r="J164" s="271" t="s">
        <v>812</v>
      </c>
      <c r="K164" s="272">
        <v>9</v>
      </c>
      <c r="L164" s="272">
        <v>3</v>
      </c>
      <c r="N164" s="272">
        <v>3</v>
      </c>
      <c r="O164" s="272" t="s">
        <v>918</v>
      </c>
      <c r="Q164" s="271" t="str">
        <f>VLOOKUP("SSSP11", detailsof_programs,10,0)</f>
        <v>TO PUBLISH</v>
      </c>
      <c r="R164" s="385" t="s">
        <v>962</v>
      </c>
    </row>
    <row r="165" spans="2:18" ht="24" customHeight="1">
      <c r="B165" s="270">
        <v>53</v>
      </c>
      <c r="C165" s="271" t="s">
        <v>900</v>
      </c>
      <c r="D165" s="271" t="s">
        <v>901</v>
      </c>
      <c r="E165" s="271" t="s">
        <v>21</v>
      </c>
      <c r="F165" s="272">
        <v>3</v>
      </c>
      <c r="H165" s="271" t="s">
        <v>733</v>
      </c>
      <c r="I165" s="271" t="s">
        <v>484</v>
      </c>
      <c r="J165" s="271" t="s">
        <v>811</v>
      </c>
      <c r="K165" s="272">
        <v>9</v>
      </c>
      <c r="L165" s="272">
        <v>1</v>
      </c>
      <c r="N165" s="272">
        <v>1</v>
      </c>
      <c r="O165" s="272" t="s">
        <v>918</v>
      </c>
      <c r="Q165" s="271" t="str">
        <f>VLOOKUP("SSSP11", detailsof_programs,10,0)</f>
        <v>TO PUBLISH</v>
      </c>
      <c r="R165" s="385" t="s">
        <v>962</v>
      </c>
    </row>
    <row r="166" spans="2:18" ht="24" customHeight="1">
      <c r="B166" s="270">
        <v>54</v>
      </c>
      <c r="C166" s="271" t="s">
        <v>892</v>
      </c>
      <c r="D166" s="271" t="s">
        <v>845</v>
      </c>
      <c r="E166" s="271" t="s">
        <v>21</v>
      </c>
      <c r="F166" s="272">
        <v>1</v>
      </c>
      <c r="H166" s="271" t="s">
        <v>775</v>
      </c>
      <c r="I166" s="271" t="s">
        <v>113</v>
      </c>
      <c r="J166" s="271" t="s">
        <v>813</v>
      </c>
      <c r="K166" s="272">
        <v>10</v>
      </c>
      <c r="L166" s="272">
        <v>5</v>
      </c>
      <c r="N166" s="272">
        <v>5</v>
      </c>
      <c r="O166" s="272" t="s">
        <v>918</v>
      </c>
      <c r="Q166" s="271" t="str">
        <f>VLOOKUP("SSSP05", detailsof_programs,10,0)</f>
        <v>ENTERED</v>
      </c>
      <c r="R166" s="385" t="s">
        <v>963</v>
      </c>
    </row>
    <row r="167" spans="2:18" ht="24" customHeight="1">
      <c r="B167" s="270">
        <v>54</v>
      </c>
      <c r="C167" s="271" t="s">
        <v>892</v>
      </c>
      <c r="D167" s="271" t="s">
        <v>845</v>
      </c>
      <c r="E167" s="271" t="s">
        <v>21</v>
      </c>
      <c r="F167" s="272">
        <v>2</v>
      </c>
      <c r="H167" s="271" t="s">
        <v>722</v>
      </c>
      <c r="I167" s="271" t="s">
        <v>473</v>
      </c>
      <c r="J167" s="271" t="s">
        <v>812</v>
      </c>
      <c r="K167" s="272">
        <v>8</v>
      </c>
      <c r="L167" s="272">
        <v>3</v>
      </c>
      <c r="N167" s="272">
        <v>3</v>
      </c>
      <c r="O167" s="272" t="s">
        <v>918</v>
      </c>
      <c r="Q167" s="271" t="str">
        <f>VLOOKUP("SSSP05", detailsof_programs,10,0)</f>
        <v>ENTERED</v>
      </c>
      <c r="R167" s="385" t="s">
        <v>963</v>
      </c>
    </row>
    <row r="168" spans="2:18" ht="24" customHeight="1">
      <c r="B168" s="270">
        <v>54</v>
      </c>
      <c r="C168" s="271" t="s">
        <v>892</v>
      </c>
      <c r="D168" s="271" t="s">
        <v>845</v>
      </c>
      <c r="E168" s="271" t="s">
        <v>21</v>
      </c>
      <c r="F168" s="272">
        <v>3</v>
      </c>
      <c r="H168" s="271" t="s">
        <v>771</v>
      </c>
      <c r="I168" s="271" t="s">
        <v>111</v>
      </c>
      <c r="J168" s="271" t="s">
        <v>814</v>
      </c>
      <c r="K168" s="272">
        <v>10</v>
      </c>
      <c r="L168" s="272">
        <v>1</v>
      </c>
      <c r="N168" s="272">
        <v>1</v>
      </c>
      <c r="O168" s="272" t="s">
        <v>918</v>
      </c>
      <c r="Q168" s="271" t="str">
        <f>VLOOKUP("SSSP05", detailsof_programs,10,0)</f>
        <v>ENTERED</v>
      </c>
      <c r="R168" s="385" t="s">
        <v>963</v>
      </c>
    </row>
    <row r="169" spans="2:18" ht="24" customHeight="1">
      <c r="B169" s="270">
        <v>55</v>
      </c>
      <c r="C169" s="271" t="s">
        <v>863</v>
      </c>
      <c r="D169" s="271" t="s">
        <v>845</v>
      </c>
      <c r="E169" s="271" t="s">
        <v>20</v>
      </c>
      <c r="F169" s="272">
        <v>1</v>
      </c>
      <c r="H169" s="271" t="s">
        <v>656</v>
      </c>
      <c r="I169" s="271" t="s">
        <v>73</v>
      </c>
      <c r="J169" s="271" t="s">
        <v>811</v>
      </c>
      <c r="K169" s="272">
        <v>6</v>
      </c>
      <c r="L169" s="272">
        <v>5</v>
      </c>
      <c r="N169" s="272">
        <v>5</v>
      </c>
      <c r="O169" s="272" t="s">
        <v>918</v>
      </c>
      <c r="Q169" s="271" t="str">
        <f>VLOOKUP("SNSP03", detailsof_programs,10,0)</f>
        <v>TO PUBLISH</v>
      </c>
      <c r="R169" s="385" t="s">
        <v>964</v>
      </c>
    </row>
    <row r="170" spans="2:18" ht="24" customHeight="1">
      <c r="B170" s="270">
        <v>55</v>
      </c>
      <c r="C170" s="271" t="s">
        <v>863</v>
      </c>
      <c r="D170" s="271" t="s">
        <v>845</v>
      </c>
      <c r="E170" s="271" t="s">
        <v>20</v>
      </c>
      <c r="F170" s="272">
        <v>2</v>
      </c>
      <c r="H170" s="271" t="s">
        <v>653</v>
      </c>
      <c r="I170" s="271" t="s">
        <v>434</v>
      </c>
      <c r="J170" s="271" t="s">
        <v>811</v>
      </c>
      <c r="K170" s="272">
        <v>6</v>
      </c>
      <c r="L170" s="272">
        <v>3</v>
      </c>
      <c r="N170" s="272">
        <v>3</v>
      </c>
      <c r="O170" s="272" t="s">
        <v>918</v>
      </c>
      <c r="Q170" s="271" t="str">
        <f>VLOOKUP("SNSP03", detailsof_programs,10,0)</f>
        <v>TO PUBLISH</v>
      </c>
      <c r="R170" s="385" t="s">
        <v>964</v>
      </c>
    </row>
    <row r="171" spans="2:18" ht="24" customHeight="1">
      <c r="B171" s="270">
        <v>55</v>
      </c>
      <c r="C171" s="271" t="s">
        <v>863</v>
      </c>
      <c r="D171" s="271" t="s">
        <v>845</v>
      </c>
      <c r="E171" s="271" t="s">
        <v>20</v>
      </c>
      <c r="F171" s="272">
        <v>3</v>
      </c>
      <c r="H171" s="271" t="s">
        <v>691</v>
      </c>
      <c r="I171" s="271" t="s">
        <v>80</v>
      </c>
      <c r="J171" s="271" t="s">
        <v>813</v>
      </c>
      <c r="K171" s="272">
        <v>7</v>
      </c>
      <c r="L171" s="272">
        <v>1</v>
      </c>
      <c r="N171" s="272">
        <v>1</v>
      </c>
      <c r="O171" s="272" t="s">
        <v>918</v>
      </c>
      <c r="Q171" s="271" t="str">
        <f>VLOOKUP("SNSP03", detailsof_programs,10,0)</f>
        <v>TO PUBLISH</v>
      </c>
      <c r="R171" s="385" t="s">
        <v>964</v>
      </c>
    </row>
    <row r="172" spans="2:18" ht="24" customHeight="1">
      <c r="B172" s="270">
        <v>56</v>
      </c>
      <c r="C172" s="271" t="s">
        <v>854</v>
      </c>
      <c r="D172" s="271" t="s">
        <v>855</v>
      </c>
      <c r="E172" s="271" t="s">
        <v>19</v>
      </c>
      <c r="F172" s="272">
        <v>1</v>
      </c>
      <c r="H172" s="271" t="s">
        <v>811</v>
      </c>
      <c r="I172" s="271" t="s">
        <v>966</v>
      </c>
      <c r="J172" s="271" t="s">
        <v>811</v>
      </c>
      <c r="L172" s="272">
        <v>7</v>
      </c>
      <c r="N172" s="272">
        <v>7</v>
      </c>
      <c r="O172" s="272" t="s">
        <v>925</v>
      </c>
      <c r="Q172" s="271" t="str">
        <f>VLOOKUP("JNSP08", detailsof_programs,10,0)</f>
        <v>TO PUBLISH</v>
      </c>
      <c r="R172" s="385" t="s">
        <v>965</v>
      </c>
    </row>
    <row r="173" spans="2:18" ht="24" customHeight="1">
      <c r="B173" s="270">
        <v>56</v>
      </c>
      <c r="C173" s="271" t="s">
        <v>854</v>
      </c>
      <c r="D173" s="271" t="s">
        <v>855</v>
      </c>
      <c r="E173" s="271" t="s">
        <v>19</v>
      </c>
      <c r="F173" s="272">
        <v>2</v>
      </c>
      <c r="H173" s="271" t="s">
        <v>813</v>
      </c>
      <c r="I173" s="271" t="s">
        <v>967</v>
      </c>
      <c r="J173" s="271" t="s">
        <v>813</v>
      </c>
      <c r="L173" s="272">
        <v>5</v>
      </c>
      <c r="N173" s="272">
        <v>5</v>
      </c>
      <c r="O173" s="272" t="s">
        <v>925</v>
      </c>
      <c r="Q173" s="271" t="str">
        <f>VLOOKUP("JNSP08", detailsof_programs,10,0)</f>
        <v>TO PUBLISH</v>
      </c>
      <c r="R173" s="385" t="s">
        <v>965</v>
      </c>
    </row>
    <row r="174" spans="2:18" ht="24" customHeight="1">
      <c r="B174" s="270">
        <v>56</v>
      </c>
      <c r="C174" s="271" t="s">
        <v>854</v>
      </c>
      <c r="D174" s="271" t="s">
        <v>855</v>
      </c>
      <c r="E174" s="271" t="s">
        <v>19</v>
      </c>
      <c r="F174" s="272">
        <v>3</v>
      </c>
      <c r="H174" s="271" t="s">
        <v>811</v>
      </c>
      <c r="I174" s="271" t="s">
        <v>968</v>
      </c>
      <c r="J174" s="271" t="s">
        <v>811</v>
      </c>
      <c r="L174" s="272">
        <v>3</v>
      </c>
      <c r="N174" s="272">
        <v>3</v>
      </c>
      <c r="O174" s="272" t="s">
        <v>925</v>
      </c>
      <c r="Q174" s="271" t="str">
        <f>VLOOKUP("JNSP08", detailsof_programs,10,0)</f>
        <v>TO PUBLISH</v>
      </c>
      <c r="R174" s="385" t="s">
        <v>965</v>
      </c>
    </row>
    <row r="175" spans="2:18" ht="24" customHeight="1">
      <c r="B175" s="270">
        <v>57</v>
      </c>
      <c r="C175" s="271" t="s">
        <v>832</v>
      </c>
      <c r="D175" s="271" t="s">
        <v>833</v>
      </c>
      <c r="E175" s="271" t="s">
        <v>18</v>
      </c>
      <c r="F175" s="272">
        <v>1</v>
      </c>
      <c r="H175" s="271" t="s">
        <v>556</v>
      </c>
      <c r="I175" s="271" t="s">
        <v>342</v>
      </c>
      <c r="J175" s="271" t="s">
        <v>812</v>
      </c>
      <c r="K175" s="272">
        <v>2</v>
      </c>
      <c r="L175" s="272">
        <v>5</v>
      </c>
      <c r="N175" s="272">
        <v>5</v>
      </c>
      <c r="O175" s="272" t="s">
        <v>918</v>
      </c>
      <c r="Q175" s="271" t="str">
        <f>VLOOKUP("SJSP07", detailsof_programs,10,0)</f>
        <v>TO PUBLISH</v>
      </c>
      <c r="R175" s="385" t="s">
        <v>969</v>
      </c>
    </row>
    <row r="176" spans="2:18" ht="24" customHeight="1">
      <c r="B176" s="270">
        <v>57</v>
      </c>
      <c r="C176" s="271" t="s">
        <v>832</v>
      </c>
      <c r="D176" s="271" t="s">
        <v>833</v>
      </c>
      <c r="E176" s="271" t="s">
        <v>18</v>
      </c>
      <c r="F176" s="272">
        <v>2</v>
      </c>
      <c r="H176" s="271" t="s">
        <v>545</v>
      </c>
      <c r="I176" s="271" t="s">
        <v>331</v>
      </c>
      <c r="J176" s="271" t="s">
        <v>813</v>
      </c>
      <c r="K176" s="272">
        <v>2</v>
      </c>
      <c r="L176" s="272">
        <v>3</v>
      </c>
      <c r="N176" s="272">
        <v>3</v>
      </c>
      <c r="O176" s="272" t="s">
        <v>918</v>
      </c>
      <c r="Q176" s="271" t="str">
        <f>VLOOKUP("SJSP07", detailsof_programs,10,0)</f>
        <v>TO PUBLISH</v>
      </c>
      <c r="R176" s="385" t="s">
        <v>969</v>
      </c>
    </row>
    <row r="177" spans="2:18" ht="24" customHeight="1">
      <c r="B177" s="270">
        <v>57</v>
      </c>
      <c r="C177" s="271" t="s">
        <v>832</v>
      </c>
      <c r="D177" s="271" t="s">
        <v>833</v>
      </c>
      <c r="E177" s="271" t="s">
        <v>18</v>
      </c>
      <c r="F177" s="272">
        <v>3</v>
      </c>
      <c r="H177" s="271" t="s">
        <v>535</v>
      </c>
      <c r="I177" s="271" t="s">
        <v>321</v>
      </c>
      <c r="J177" s="271" t="s">
        <v>811</v>
      </c>
      <c r="K177" s="272">
        <v>2</v>
      </c>
      <c r="L177" s="272">
        <v>1</v>
      </c>
      <c r="N177" s="272">
        <v>1</v>
      </c>
      <c r="O177" s="272" t="s">
        <v>918</v>
      </c>
      <c r="Q177" s="271" t="str">
        <f>VLOOKUP("SJSP07", detailsof_programs,10,0)</f>
        <v>TO PUBLISH</v>
      </c>
      <c r="R177" s="385" t="s">
        <v>969</v>
      </c>
    </row>
    <row r="178" spans="2:18" ht="24" customHeight="1">
      <c r="B178" s="270">
        <v>58</v>
      </c>
      <c r="C178" s="271" t="s">
        <v>896</v>
      </c>
      <c r="D178" s="271" t="s">
        <v>867</v>
      </c>
      <c r="E178" s="271" t="s">
        <v>21</v>
      </c>
      <c r="F178" s="272">
        <v>1</v>
      </c>
      <c r="H178" s="271" t="s">
        <v>718</v>
      </c>
      <c r="I178" s="271" t="s">
        <v>469</v>
      </c>
      <c r="J178" s="271" t="s">
        <v>811</v>
      </c>
      <c r="K178" s="272">
        <v>8</v>
      </c>
      <c r="L178" s="272">
        <v>5</v>
      </c>
      <c r="N178" s="272">
        <v>5</v>
      </c>
      <c r="O178" s="272" t="s">
        <v>918</v>
      </c>
      <c r="Q178" s="271" t="str">
        <f>VLOOKUP("SSSP08", detailsof_programs,10,0)</f>
        <v>TO PUBLISH</v>
      </c>
      <c r="R178" s="385" t="s">
        <v>970</v>
      </c>
    </row>
    <row r="179" spans="2:18" ht="24" customHeight="1">
      <c r="B179" s="270">
        <v>58</v>
      </c>
      <c r="C179" s="271" t="s">
        <v>896</v>
      </c>
      <c r="D179" s="271" t="s">
        <v>867</v>
      </c>
      <c r="E179" s="271" t="s">
        <v>21</v>
      </c>
      <c r="F179" s="272">
        <v>2</v>
      </c>
      <c r="H179" s="271" t="s">
        <v>789</v>
      </c>
      <c r="I179" s="271" t="s">
        <v>506</v>
      </c>
      <c r="J179" s="271" t="s">
        <v>811</v>
      </c>
      <c r="K179" s="272">
        <v>10</v>
      </c>
      <c r="L179" s="272">
        <v>3</v>
      </c>
      <c r="N179" s="272">
        <v>3</v>
      </c>
      <c r="O179" s="272" t="s">
        <v>918</v>
      </c>
      <c r="Q179" s="271" t="str">
        <f>VLOOKUP("SSSP08", detailsof_programs,10,0)</f>
        <v>TO PUBLISH</v>
      </c>
      <c r="R179" s="385" t="s">
        <v>970</v>
      </c>
    </row>
    <row r="180" spans="2:18" ht="24" customHeight="1">
      <c r="B180" s="270">
        <v>58</v>
      </c>
      <c r="C180" s="271" t="s">
        <v>896</v>
      </c>
      <c r="D180" s="271" t="s">
        <v>867</v>
      </c>
      <c r="E180" s="271" t="s">
        <v>21</v>
      </c>
      <c r="F180" s="272">
        <v>3</v>
      </c>
      <c r="H180" s="271" t="s">
        <v>711</v>
      </c>
      <c r="I180" s="271" t="s">
        <v>461</v>
      </c>
      <c r="J180" s="271" t="s">
        <v>813</v>
      </c>
      <c r="K180" s="272">
        <v>8</v>
      </c>
      <c r="L180" s="272">
        <v>1</v>
      </c>
      <c r="N180" s="272">
        <v>1</v>
      </c>
      <c r="O180" s="272" t="s">
        <v>918</v>
      </c>
      <c r="Q180" s="271" t="str">
        <f>VLOOKUP("SSSP08", detailsof_programs,10,0)</f>
        <v>TO PUBLISH</v>
      </c>
      <c r="R180" s="385" t="s">
        <v>970</v>
      </c>
    </row>
    <row r="181" spans="2:18" ht="24" customHeight="1">
      <c r="B181" s="270">
        <v>59</v>
      </c>
      <c r="C181" s="271" t="s">
        <v>885</v>
      </c>
      <c r="D181" s="271" t="s">
        <v>886</v>
      </c>
      <c r="E181" s="271" t="s">
        <v>20</v>
      </c>
      <c r="F181" s="272">
        <v>1</v>
      </c>
      <c r="H181" s="271" t="s">
        <v>814</v>
      </c>
      <c r="I181" s="271" t="s">
        <v>818</v>
      </c>
      <c r="J181" s="271" t="s">
        <v>814</v>
      </c>
      <c r="L181" s="272">
        <v>7</v>
      </c>
      <c r="N181" s="272">
        <v>7</v>
      </c>
      <c r="O181" s="272" t="s">
        <v>925</v>
      </c>
      <c r="Q181" s="271" t="str">
        <f>VLOOKUP("SNSP16", detailsof_programs,10,0)</f>
        <v>ENTERED</v>
      </c>
      <c r="R181" s="385" t="s">
        <v>972</v>
      </c>
    </row>
    <row r="182" spans="2:18" ht="24" customHeight="1">
      <c r="B182" s="270">
        <v>59</v>
      </c>
      <c r="C182" s="271" t="s">
        <v>885</v>
      </c>
      <c r="D182" s="271" t="s">
        <v>886</v>
      </c>
      <c r="E182" s="271" t="s">
        <v>20</v>
      </c>
      <c r="F182" s="272">
        <v>2</v>
      </c>
      <c r="H182" s="271" t="s">
        <v>811</v>
      </c>
      <c r="I182" s="271" t="s">
        <v>815</v>
      </c>
      <c r="J182" s="271" t="s">
        <v>811</v>
      </c>
      <c r="L182" s="272">
        <v>5</v>
      </c>
      <c r="N182" s="272">
        <v>5</v>
      </c>
      <c r="O182" s="272" t="s">
        <v>925</v>
      </c>
      <c r="Q182" s="271" t="str">
        <f>VLOOKUP("SNSP16", detailsof_programs,10,0)</f>
        <v>ENTERED</v>
      </c>
      <c r="R182" s="385" t="s">
        <v>972</v>
      </c>
    </row>
    <row r="183" spans="2:18" ht="24" customHeight="1">
      <c r="B183" s="270">
        <v>59</v>
      </c>
      <c r="C183" s="271" t="s">
        <v>885</v>
      </c>
      <c r="D183" s="271" t="s">
        <v>886</v>
      </c>
      <c r="E183" s="271" t="s">
        <v>20</v>
      </c>
      <c r="F183" s="272">
        <v>3</v>
      </c>
      <c r="H183" s="271" t="s">
        <v>813</v>
      </c>
      <c r="I183" s="271" t="s">
        <v>817</v>
      </c>
      <c r="J183" s="271" t="s">
        <v>813</v>
      </c>
      <c r="L183" s="272">
        <v>3</v>
      </c>
      <c r="N183" s="272">
        <v>3</v>
      </c>
      <c r="O183" s="272" t="s">
        <v>925</v>
      </c>
      <c r="Q183" s="271" t="str">
        <f>VLOOKUP("SNSP16", detailsof_programs,10,0)</f>
        <v>ENTERED</v>
      </c>
      <c r="R183" s="385" t="s">
        <v>972</v>
      </c>
    </row>
  </sheetData>
  <sheetProtection sheet="1" objects="1" scenarios="1"/>
  <sortState xmlns:xlrd2="http://schemas.microsoft.com/office/spreadsheetml/2017/richdata2" ref="B181:R183">
    <sortCondition descending="1" ref="N181"/>
  </sortState>
  <mergeCells count="1">
    <mergeCell ref="B1:Q1"/>
  </mergeCells>
  <phoneticPr fontId="23" type="noConversion"/>
  <conditionalFormatting sqref="B9:E10012 O9:R10012">
    <cfRule type="expression" dxfId="24" priority="13">
      <formula>INDEX($1:$1048576,ROW(),3) = INDEX($1:$1048576,ROW()-1,3)</formula>
    </cfRule>
  </conditionalFormatting>
  <conditionalFormatting sqref="B9:R10012">
    <cfRule type="expression" dxfId="23" priority="12">
      <formula>AND(INDEX($1:$1048576,ROW(),3) &lt;&gt; INDEX($1:$1048576,ROW()-1,3),INDEX($1:$1048576,ROW(),3) = 0 )</formula>
    </cfRule>
  </conditionalFormatting>
  <conditionalFormatting sqref="C7 B7:B1048576">
    <cfRule type="expression" dxfId="22" priority="11">
      <formula>INDEX($1:$1048576,ROW(),2) &lt;&gt; 0</formula>
    </cfRule>
  </conditionalFormatting>
  <conditionalFormatting sqref="B2:Q2 B3:D6 E5:Q6 K3:Q4 F3:I4 R2:R6 Q8:R1048576">
    <cfRule type="expression" dxfId="21" priority="9">
      <formula>INDEX($1:$1048576,ROW(),15) &lt;&gt; 0</formula>
    </cfRule>
  </conditionalFormatting>
  <conditionalFormatting sqref="B9:R10012">
    <cfRule type="expression" dxfId="20" priority="6">
      <formula>AND(INDEX($1:$1048576,ROW(),3) &lt;&gt; INDEX($1:$1048576,ROW()-1,3),INDEX($1:$1048576,ROW(),3) &lt;&gt; 0 )</formula>
    </cfRule>
  </conditionalFormatting>
  <conditionalFormatting sqref="F9:F10012">
    <cfRule type="cellIs" dxfId="19" priority="7" operator="equal">
      <formula>3</formula>
    </cfRule>
    <cfRule type="cellIs" dxfId="18" priority="8" operator="equal">
      <formula>2</formula>
    </cfRule>
    <cfRule type="cellIs" dxfId="17" priority="10" operator="equal">
      <formula>1</formula>
    </cfRule>
  </conditionalFormatting>
  <conditionalFormatting sqref="E4 J4">
    <cfRule type="dataBar" priority="5">
      <dataBar>
        <cfvo type="min"/>
        <cfvo type="num" val="100"/>
        <color theme="9" tint="-0.499984740745262"/>
      </dataBar>
      <extLst>
        <ext xmlns:x14="http://schemas.microsoft.com/office/spreadsheetml/2009/9/main" uri="{B025F937-C7B1-47D3-B67F-A62EFF666E3E}">
          <x14:id>{5B64327D-D630-489B-B1CA-54E4313BD45D}</x14:id>
        </ext>
      </extLst>
    </cfRule>
  </conditionalFormatting>
  <conditionalFormatting sqref="E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{29A8F5EC-B5E5-492D-8365-703CD4B87F25}</x14:id>
        </ext>
      </extLst>
    </cfRule>
  </conditionalFormatting>
  <conditionalFormatting sqref="B2:R8">
    <cfRule type="cellIs" dxfId="16" priority="1" operator="equal">
      <formula>0</formula>
    </cfRule>
  </conditionalFormatting>
  <conditionalFormatting sqref="N9:N10012">
    <cfRule type="colorScale" priority="2330">
      <colorScale>
        <cfvo type="min"/>
        <cfvo type="max"/>
        <color theme="8" tint="0.39997558519241921"/>
        <color theme="9" tint="0.39997558519241921"/>
      </colorScale>
    </cfRule>
  </conditionalFormatting>
  <pageMargins left="0.25" right="0.25" top="0.75" bottom="0.75" header="0.3" footer="0.3"/>
  <pageSetup paperSize="9" scale="46" fitToHeight="0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64327D-D630-489B-B1CA-54E4313BD45D}">
            <x14:dataBar minLength="0" maxLength="100" gradient="0">
              <x14:cfvo type="autoMin"/>
              <x14:cfvo type="num">
                <xm:f>100</xm:f>
              </x14:cfvo>
              <x14:negativeFillColor rgb="FFFF0000"/>
              <x14:axisColor rgb="FF000000"/>
            </x14:dataBar>
          </x14:cfRule>
          <xm:sqref>E4 J4</xm:sqref>
        </x14:conditionalFormatting>
        <x14:conditionalFormatting xmlns:xm="http://schemas.microsoft.com/office/excel/2006/main">
          <x14:cfRule type="dataBar" id="{29A8F5EC-B5E5-492D-8365-703CD4B87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B8D29-AC1C-4C57-AF14-FAE166383B88}">
  <sheetPr codeName="Sheet14">
    <tabColor theme="4" tint="-0.499984740745262"/>
    <pageSetUpPr fitToPage="1"/>
  </sheetPr>
  <dimension ref="A1:U20000"/>
  <sheetViews>
    <sheetView zoomScale="89" zoomScaleNormal="90" workbookViewId="0">
      <pane ySplit="6" topLeftCell="A7" activePane="bottomLeft" state="frozen"/>
      <selection pane="bottomLeft" activeCell="O5" sqref="O5"/>
    </sheetView>
  </sheetViews>
  <sheetFormatPr defaultColWidth="9" defaultRowHeight="24" customHeight="1"/>
  <cols>
    <col min="1" max="1" width="17.33203125" style="354" customWidth="1"/>
    <col min="2" max="2" width="6.33203125" style="270" customWidth="1"/>
    <col min="3" max="3" width="9" style="271"/>
    <col min="4" max="4" width="28.796875" style="271" customWidth="1"/>
    <col min="5" max="5" width="14.1328125" style="271" customWidth="1"/>
    <col min="6" max="7" width="5.6640625" style="272" customWidth="1"/>
    <col min="8" max="8" width="9.1328125" style="271" bestFit="1" customWidth="1"/>
    <col min="9" max="9" width="33.59765625" style="271" customWidth="1"/>
    <col min="10" max="10" width="9" style="271"/>
    <col min="11" max="11" width="9" style="272" customWidth="1"/>
    <col min="12" max="14" width="5.6640625" style="272" customWidth="1"/>
    <col min="15" max="15" width="15.86328125" style="272" customWidth="1"/>
    <col min="16" max="16" width="4" style="272" customWidth="1"/>
    <col min="17" max="17" width="23" style="271" customWidth="1"/>
    <col min="18" max="21" width="9" style="356"/>
    <col min="22" max="16384" width="9" style="199"/>
  </cols>
  <sheetData>
    <row r="1" spans="1:21" ht="24" customHeight="1">
      <c r="B1" s="200">
        <v>0</v>
      </c>
      <c r="C1" s="200">
        <v>0</v>
      </c>
      <c r="D1" s="200">
        <v>0</v>
      </c>
      <c r="E1" s="200">
        <v>0</v>
      </c>
      <c r="F1" s="200">
        <v>0</v>
      </c>
      <c r="G1" s="200">
        <v>0</v>
      </c>
      <c r="H1" s="200">
        <v>0</v>
      </c>
      <c r="I1" s="200">
        <v>0</v>
      </c>
      <c r="J1" s="200">
        <v>0</v>
      </c>
      <c r="K1" s="200">
        <v>0</v>
      </c>
      <c r="L1" s="200">
        <v>0</v>
      </c>
      <c r="M1" s="200">
        <v>0</v>
      </c>
      <c r="N1" s="200">
        <v>0</v>
      </c>
      <c r="O1" s="200">
        <v>0</v>
      </c>
      <c r="P1" s="200">
        <v>0</v>
      </c>
      <c r="Q1" s="200">
        <v>0</v>
      </c>
    </row>
    <row r="2" spans="1:21" s="264" customFormat="1" ht="17.649999999999999" customHeight="1">
      <c r="A2" s="355"/>
      <c r="B2" s="261">
        <v>0</v>
      </c>
      <c r="C2" s="261">
        <v>0</v>
      </c>
      <c r="D2" s="261">
        <v>0</v>
      </c>
      <c r="E2" s="261">
        <v>0</v>
      </c>
      <c r="F2" s="261">
        <v>0</v>
      </c>
      <c r="G2" s="261">
        <v>0</v>
      </c>
      <c r="H2" s="261">
        <v>0</v>
      </c>
      <c r="I2" s="261">
        <v>0</v>
      </c>
      <c r="J2" s="261">
        <v>0</v>
      </c>
      <c r="K2" s="261">
        <v>0</v>
      </c>
      <c r="L2" s="261">
        <v>0</v>
      </c>
      <c r="M2" s="496" t="s">
        <v>268</v>
      </c>
      <c r="N2" s="496"/>
      <c r="O2" s="496"/>
      <c r="P2" s="262"/>
      <c r="Q2" s="263">
        <f>SUM(N7:N1048576)</f>
        <v>660</v>
      </c>
      <c r="R2" s="357"/>
      <c r="S2" s="357"/>
      <c r="T2" s="357"/>
      <c r="U2" s="357"/>
    </row>
    <row r="3" spans="1:21" ht="28.9" customHeight="1">
      <c r="B3" s="235">
        <v>0</v>
      </c>
      <c r="C3" s="203">
        <v>0</v>
      </c>
      <c r="D3" s="202" t="s">
        <v>247</v>
      </c>
      <c r="E3" s="203">
        <v>0</v>
      </c>
      <c r="F3" s="203">
        <v>0</v>
      </c>
      <c r="G3" s="203">
        <v>0</v>
      </c>
      <c r="H3" s="203">
        <v>0</v>
      </c>
      <c r="I3" s="203" t="s">
        <v>249</v>
      </c>
      <c r="J3" s="203">
        <v>0</v>
      </c>
      <c r="K3" s="203">
        <v>0</v>
      </c>
      <c r="L3" s="203">
        <v>0</v>
      </c>
      <c r="M3" s="202" t="s">
        <v>36</v>
      </c>
      <c r="N3" s="203">
        <v>0</v>
      </c>
      <c r="O3" s="202">
        <v>0</v>
      </c>
      <c r="P3" s="202">
        <v>0</v>
      </c>
      <c r="Q3" s="234">
        <v>0</v>
      </c>
    </row>
    <row r="4" spans="1:21" s="209" customFormat="1" ht="34.15" customHeight="1">
      <c r="A4" s="354"/>
      <c r="B4" s="236" t="s">
        <v>257</v>
      </c>
      <c r="C4" s="205" t="s">
        <v>33</v>
      </c>
      <c r="D4" s="205" t="s">
        <v>34</v>
      </c>
      <c r="E4" s="205" t="s">
        <v>42</v>
      </c>
      <c r="F4" s="206" t="s">
        <v>175</v>
      </c>
      <c r="G4" s="206" t="s">
        <v>176</v>
      </c>
      <c r="H4" s="205" t="s">
        <v>40</v>
      </c>
      <c r="I4" s="205" t="s">
        <v>34</v>
      </c>
      <c r="J4" s="205" t="s">
        <v>246</v>
      </c>
      <c r="K4" s="207" t="s">
        <v>229</v>
      </c>
      <c r="L4" s="208" t="s">
        <v>175</v>
      </c>
      <c r="M4" s="206" t="s">
        <v>176</v>
      </c>
      <c r="N4" s="206" t="s">
        <v>12</v>
      </c>
      <c r="O4" s="208" t="s">
        <v>248</v>
      </c>
      <c r="P4" s="206"/>
      <c r="Q4" s="205" t="s">
        <v>17</v>
      </c>
      <c r="R4" s="358"/>
      <c r="S4" s="358"/>
      <c r="T4" s="358"/>
      <c r="U4" s="358"/>
    </row>
    <row r="5" spans="1:21" ht="20.25" customHeight="1">
      <c r="B5" s="237" t="s">
        <v>38</v>
      </c>
      <c r="C5" s="247"/>
      <c r="D5" s="244"/>
      <c r="E5" s="247"/>
      <c r="F5" s="248"/>
      <c r="G5" s="248"/>
      <c r="H5" s="247"/>
      <c r="I5" s="245"/>
      <c r="J5" s="247"/>
      <c r="K5" s="248"/>
      <c r="L5" s="246"/>
      <c r="M5" s="246"/>
      <c r="N5" s="246"/>
      <c r="O5" s="248"/>
      <c r="P5" s="246"/>
      <c r="Q5" s="247"/>
    </row>
    <row r="6" spans="1:21" ht="12.4" customHeight="1">
      <c r="B6" s="232">
        <v>0</v>
      </c>
      <c r="C6" s="216"/>
      <c r="D6" s="217"/>
      <c r="E6" s="218"/>
      <c r="F6" s="219" t="str" cm="1">
        <f t="array" ref="F6">_xlfn.IFNA(_xlfn.IFS(F5="1st",1,F5="2nd",2,F5="3rd",3),"")</f>
        <v/>
      </c>
      <c r="G6" s="220"/>
      <c r="H6" s="221" t="s">
        <v>267</v>
      </c>
      <c r="I6" s="221"/>
      <c r="J6" s="222" cm="1">
        <f t="array" ref="J6">IF(B7="NO RESULTS","😔 0 Results",COUNTA(_xlfn._xlws.FILTER(H7:H10013,H7:H10013&lt;&gt;0)))</f>
        <v>175</v>
      </c>
      <c r="K6" s="220"/>
      <c r="L6" s="220"/>
      <c r="M6" s="220"/>
      <c r="N6" s="220"/>
      <c r="O6" s="220"/>
      <c r="P6" s="220"/>
      <c r="Q6" s="233"/>
    </row>
    <row r="7" spans="1:21" ht="19.25" customHeight="1">
      <c r="A7" s="354" cm="1">
        <f t="array" ref="A7:A181">_xlfn.SEQUENCE(J6)</f>
        <v>1</v>
      </c>
      <c r="B7" s="270" cm="1">
        <f t="array" ref="B7:Q181">_xlfn._xlws.FILTER(detailsof_results,((listof_result_program_codes=C5)+(C5="")+(C5=0))*((listof_result_sections=E5)+(E5="")+(E5=0))*((listof_result_positions=F6)+(F6="")+(F6=0))*((listof_result_grades=G5)+(G5="")+(G5=0))*((listof_result_chestnos=H5)+(H5="")+(H5=0))*((listof_result_teams=J5)+(J5="")+(J5=0))*((listof_result_classes=K5)+(K5="")+(K5=0))*((listof_result_owners=O5)+(O5="")+(O5=0))*((listof_result_status=Q5)+(Q5="")+(Q5=0))*(listof_result_total_scores&lt;&gt;0), "NO RESULTS")</f>
        <v>1</v>
      </c>
      <c r="C7" s="271" t="str">
        <v>SJSP01</v>
      </c>
      <c r="D7" s="271" t="str">
        <v>Balloon Keeping</v>
      </c>
      <c r="E7" s="271" t="str">
        <v>SUB JUNIOR</v>
      </c>
      <c r="F7" s="272">
        <v>1</v>
      </c>
      <c r="G7" s="272">
        <v>0</v>
      </c>
      <c r="H7" s="271" t="str">
        <v>A145</v>
      </c>
      <c r="I7" s="271" t="str">
        <v>ABDULLAH A P</v>
      </c>
      <c r="J7" s="271" t="str">
        <v>BADF</v>
      </c>
      <c r="K7" s="272">
        <v>2</v>
      </c>
      <c r="L7" s="272">
        <v>5</v>
      </c>
      <c r="M7" s="272">
        <v>0</v>
      </c>
      <c r="N7" s="272">
        <v>5</v>
      </c>
      <c r="O7" s="272" t="str">
        <v>Personal</v>
      </c>
      <c r="P7" s="272">
        <v>0</v>
      </c>
      <c r="Q7" s="271" t="str">
        <v>TO PUBLISH</v>
      </c>
    </row>
    <row r="8" spans="1:21" ht="19.25" customHeight="1">
      <c r="A8" s="354">
        <v>2</v>
      </c>
      <c r="B8" s="270">
        <v>1</v>
      </c>
      <c r="C8" s="271" t="str">
        <v>SJSP01</v>
      </c>
      <c r="D8" s="271" t="str">
        <v>Balloon Keeping</v>
      </c>
      <c r="E8" s="271" t="str">
        <v>SUB JUNIOR</v>
      </c>
      <c r="F8" s="272">
        <v>2</v>
      </c>
      <c r="G8" s="272">
        <v>0</v>
      </c>
      <c r="H8" s="271" t="str">
        <v>A107</v>
      </c>
      <c r="I8" s="271" t="str">
        <v>MUHAMMED ADHIL C H</v>
      </c>
      <c r="J8" s="271" t="str">
        <v>FANT</v>
      </c>
      <c r="K8" s="272">
        <v>1</v>
      </c>
      <c r="L8" s="272">
        <v>3</v>
      </c>
      <c r="M8" s="272">
        <v>0</v>
      </c>
      <c r="N8" s="272">
        <v>3</v>
      </c>
      <c r="O8" s="272" t="str">
        <v>Personal</v>
      </c>
      <c r="P8" s="272">
        <v>0</v>
      </c>
      <c r="Q8" s="271" t="str">
        <v>TO PUBLISH</v>
      </c>
    </row>
    <row r="9" spans="1:21" ht="19.25" customHeight="1">
      <c r="A9" s="354">
        <v>3</v>
      </c>
      <c r="B9" s="270">
        <v>1</v>
      </c>
      <c r="C9" s="271" t="str">
        <v>SJSP01</v>
      </c>
      <c r="D9" s="271" t="str">
        <v>Balloon Keeping</v>
      </c>
      <c r="E9" s="271" t="str">
        <v>SUB JUNIOR</v>
      </c>
      <c r="F9" s="272">
        <v>3</v>
      </c>
      <c r="G9" s="272">
        <v>0</v>
      </c>
      <c r="H9" s="271" t="str">
        <v>A121</v>
      </c>
      <c r="I9" s="271" t="str">
        <v>BEERAN MUEENUDHEEN MH</v>
      </c>
      <c r="J9" s="271" t="str">
        <v>JARF</v>
      </c>
      <c r="K9" s="272">
        <v>1</v>
      </c>
      <c r="L9" s="272">
        <v>1</v>
      </c>
      <c r="M9" s="272">
        <v>0</v>
      </c>
      <c r="N9" s="272">
        <v>1</v>
      </c>
      <c r="O9" s="272" t="str">
        <v>Personal</v>
      </c>
      <c r="P9" s="272">
        <v>0</v>
      </c>
      <c r="Q9" s="271" t="str">
        <v>TO PUBLISH</v>
      </c>
    </row>
    <row r="10" spans="1:21" ht="19.25" customHeight="1">
      <c r="A10" s="354">
        <v>4</v>
      </c>
      <c r="B10" s="270">
        <v>2</v>
      </c>
      <c r="C10" s="271" t="str">
        <v>SJSP05</v>
      </c>
      <c r="D10" s="271" t="str">
        <v>Music Chair</v>
      </c>
      <c r="E10" s="271" t="str">
        <v>SUB JUNIOR</v>
      </c>
      <c r="F10" s="272">
        <v>1</v>
      </c>
      <c r="G10" s="272">
        <v>0</v>
      </c>
      <c r="H10" s="271" t="str">
        <v>A111</v>
      </c>
      <c r="I10" s="271" t="str">
        <v>HUSSAIN MUHAVIZ B A</v>
      </c>
      <c r="J10" s="271" t="str">
        <v>FANT</v>
      </c>
      <c r="K10" s="272">
        <v>1</v>
      </c>
      <c r="L10" s="272">
        <v>5</v>
      </c>
      <c r="M10" s="272">
        <v>0</v>
      </c>
      <c r="N10" s="272">
        <v>5</v>
      </c>
      <c r="O10" s="272" t="str">
        <v>Personal</v>
      </c>
      <c r="P10" s="272">
        <v>0</v>
      </c>
      <c r="Q10" s="271" t="str">
        <v>PUBLISHED</v>
      </c>
    </row>
    <row r="11" spans="1:21" ht="19.25" customHeight="1">
      <c r="A11" s="354">
        <v>5</v>
      </c>
      <c r="B11" s="270">
        <v>2</v>
      </c>
      <c r="C11" s="271" t="str">
        <v>SJSP05</v>
      </c>
      <c r="D11" s="271" t="str">
        <v>Music Chair</v>
      </c>
      <c r="E11" s="271" t="str">
        <v>SUB JUNIOR</v>
      </c>
      <c r="F11" s="272">
        <v>2</v>
      </c>
      <c r="G11" s="272">
        <v>0</v>
      </c>
      <c r="H11" s="271" t="str">
        <v>A127</v>
      </c>
      <c r="I11" s="271" t="str">
        <v>MUHAMMED HAFEEZ P</v>
      </c>
      <c r="J11" s="271" t="str">
        <v>BADF</v>
      </c>
      <c r="K11" s="272">
        <v>1</v>
      </c>
      <c r="L11" s="272">
        <v>3</v>
      </c>
      <c r="M11" s="272">
        <v>0</v>
      </c>
      <c r="N11" s="272">
        <v>3</v>
      </c>
      <c r="O11" s="272" t="str">
        <v>Personal</v>
      </c>
      <c r="P11" s="272">
        <v>0</v>
      </c>
      <c r="Q11" s="271" t="str">
        <v>PUBLISHED</v>
      </c>
    </row>
    <row r="12" spans="1:21" ht="19.25" customHeight="1">
      <c r="A12" s="354">
        <v>6</v>
      </c>
      <c r="B12" s="270">
        <v>2</v>
      </c>
      <c r="C12" s="271" t="str">
        <v>SJSP05</v>
      </c>
      <c r="D12" s="271" t="str">
        <v>Music Chair</v>
      </c>
      <c r="E12" s="271" t="str">
        <v>SUB JUNIOR</v>
      </c>
      <c r="F12" s="272">
        <v>3</v>
      </c>
      <c r="G12" s="272">
        <v>0</v>
      </c>
      <c r="H12" s="271" t="str">
        <v>A123</v>
      </c>
      <c r="I12" s="271" t="str">
        <v>IBRAHIM KALEEL</v>
      </c>
      <c r="J12" s="271" t="str">
        <v>JARF</v>
      </c>
      <c r="K12" s="272">
        <v>1</v>
      </c>
      <c r="L12" s="272">
        <v>1</v>
      </c>
      <c r="M12" s="272">
        <v>0</v>
      </c>
      <c r="N12" s="272">
        <v>1</v>
      </c>
      <c r="O12" s="272" t="str">
        <v>Personal</v>
      </c>
      <c r="P12" s="272">
        <v>0</v>
      </c>
      <c r="Q12" s="271" t="str">
        <v>PUBLISHED</v>
      </c>
    </row>
    <row r="13" spans="1:21" ht="19.25" customHeight="1">
      <c r="A13" s="354">
        <v>7</v>
      </c>
      <c r="B13" s="270">
        <v>3</v>
      </c>
      <c r="C13" s="271" t="str">
        <v>JNSP04</v>
      </c>
      <c r="D13" s="271" t="str">
        <v>Push up</v>
      </c>
      <c r="E13" s="271" t="str">
        <v>JUNIOR</v>
      </c>
      <c r="F13" s="272">
        <v>1</v>
      </c>
      <c r="G13" s="272">
        <v>0</v>
      </c>
      <c r="H13" s="271" t="str">
        <v>B164</v>
      </c>
      <c r="I13" s="271" t="str">
        <v>RASALUL AMEEN T</v>
      </c>
      <c r="J13" s="271" t="str">
        <v>BADF</v>
      </c>
      <c r="K13" s="272">
        <v>4</v>
      </c>
      <c r="L13" s="272">
        <v>5</v>
      </c>
      <c r="M13" s="272">
        <v>0</v>
      </c>
      <c r="N13" s="272">
        <v>5</v>
      </c>
      <c r="O13" s="272" t="str">
        <v>Personal</v>
      </c>
      <c r="P13" s="272">
        <v>0</v>
      </c>
      <c r="Q13" s="271" t="str">
        <v>ENTERED</v>
      </c>
    </row>
    <row r="14" spans="1:21" ht="19.25" customHeight="1">
      <c r="A14" s="354">
        <v>8</v>
      </c>
      <c r="B14" s="270">
        <v>3</v>
      </c>
      <c r="C14" s="271" t="str">
        <v>JNSP04</v>
      </c>
      <c r="D14" s="271" t="str">
        <v>Push up</v>
      </c>
      <c r="E14" s="271" t="str">
        <v>JUNIOR</v>
      </c>
      <c r="F14" s="272">
        <v>2</v>
      </c>
      <c r="G14" s="272">
        <v>0</v>
      </c>
      <c r="H14" s="271" t="str">
        <v>B156</v>
      </c>
      <c r="I14" s="271" t="str">
        <v>MOHAMMED ANAS A.A</v>
      </c>
      <c r="J14" s="271" t="str">
        <v>JARF</v>
      </c>
      <c r="K14" s="272">
        <v>4</v>
      </c>
      <c r="L14" s="272">
        <v>3</v>
      </c>
      <c r="M14" s="272">
        <v>0</v>
      </c>
      <c r="N14" s="272">
        <v>3</v>
      </c>
      <c r="O14" s="272" t="str">
        <v>Personal</v>
      </c>
      <c r="P14" s="272">
        <v>0</v>
      </c>
      <c r="Q14" s="271" t="str">
        <v>ENTERED</v>
      </c>
    </row>
    <row r="15" spans="1:21" ht="19.25" customHeight="1">
      <c r="A15" s="354">
        <v>9</v>
      </c>
      <c r="B15" s="270">
        <v>3</v>
      </c>
      <c r="C15" s="271" t="str">
        <v>JNSP04</v>
      </c>
      <c r="D15" s="271" t="str">
        <v>Push up</v>
      </c>
      <c r="E15" s="271" t="str">
        <v>JUNIOR</v>
      </c>
      <c r="F15" s="272">
        <v>3</v>
      </c>
      <c r="G15" s="272">
        <v>0</v>
      </c>
      <c r="H15" s="271" t="str">
        <v>B108</v>
      </c>
      <c r="I15" s="271" t="str">
        <v>ABDUL RAHIMAN FAIZ T A</v>
      </c>
      <c r="J15" s="271" t="str">
        <v>JARF</v>
      </c>
      <c r="K15" s="272">
        <v>3</v>
      </c>
      <c r="L15" s="272">
        <v>1</v>
      </c>
      <c r="M15" s="272">
        <v>0</v>
      </c>
      <c r="N15" s="272">
        <v>1</v>
      </c>
      <c r="O15" s="272" t="str">
        <v>Personal</v>
      </c>
      <c r="P15" s="272">
        <v>0</v>
      </c>
      <c r="Q15" s="271" t="str">
        <v>ENTERED</v>
      </c>
    </row>
    <row r="16" spans="1:21" ht="19.25" customHeight="1">
      <c r="A16" s="354">
        <v>10</v>
      </c>
      <c r="B16" s="270">
        <v>4</v>
      </c>
      <c r="C16" s="271" t="str">
        <v>SNSP09</v>
      </c>
      <c r="D16" s="271" t="str">
        <v>Push up</v>
      </c>
      <c r="E16" s="271" t="str">
        <v>SENIOR</v>
      </c>
      <c r="F16" s="272">
        <v>1</v>
      </c>
      <c r="G16" s="272">
        <v>0</v>
      </c>
      <c r="H16" s="271" t="str">
        <v>C103</v>
      </c>
      <c r="I16" s="271" t="str">
        <v>MUHAMMED ABDUL KADER</v>
      </c>
      <c r="J16" s="271" t="str">
        <v>BADF</v>
      </c>
      <c r="K16" s="272">
        <v>5</v>
      </c>
      <c r="L16" s="272">
        <v>5</v>
      </c>
      <c r="M16" s="272">
        <v>0</v>
      </c>
      <c r="N16" s="272">
        <v>5</v>
      </c>
      <c r="O16" s="272" t="str">
        <v>Personal</v>
      </c>
      <c r="P16" s="272">
        <v>0</v>
      </c>
      <c r="Q16" s="271" t="str">
        <v>TO PUBLISH</v>
      </c>
    </row>
    <row r="17" spans="1:17" ht="19.25" customHeight="1">
      <c r="A17" s="354">
        <v>11</v>
      </c>
      <c r="B17" s="270">
        <v>4</v>
      </c>
      <c r="C17" s="271" t="str">
        <v>SNSP09</v>
      </c>
      <c r="D17" s="271" t="str">
        <v>Push up</v>
      </c>
      <c r="E17" s="271" t="str">
        <v>SENIOR</v>
      </c>
      <c r="F17" s="272">
        <v>2</v>
      </c>
      <c r="G17" s="272">
        <v>0</v>
      </c>
      <c r="H17" s="271" t="str">
        <v>C134</v>
      </c>
      <c r="I17" s="271" t="str">
        <v>MUHAMMED ABDUL NASIF P.A</v>
      </c>
      <c r="J17" s="271" t="str">
        <v>FANT</v>
      </c>
      <c r="K17" s="272">
        <v>6</v>
      </c>
      <c r="L17" s="272">
        <v>3</v>
      </c>
      <c r="M17" s="272">
        <v>0</v>
      </c>
      <c r="N17" s="272">
        <v>3</v>
      </c>
      <c r="O17" s="272" t="str">
        <v>Personal</v>
      </c>
      <c r="P17" s="272">
        <v>0</v>
      </c>
      <c r="Q17" s="271" t="str">
        <v>TO PUBLISH</v>
      </c>
    </row>
    <row r="18" spans="1:17" ht="19.25" customHeight="1">
      <c r="A18" s="354">
        <v>12</v>
      </c>
      <c r="B18" s="270">
        <v>4</v>
      </c>
      <c r="C18" s="271" t="str">
        <v>SNSP09</v>
      </c>
      <c r="D18" s="271" t="str">
        <v>Push up</v>
      </c>
      <c r="E18" s="271" t="str">
        <v>SENIOR</v>
      </c>
      <c r="F18" s="272">
        <v>3</v>
      </c>
      <c r="G18" s="272">
        <v>0</v>
      </c>
      <c r="H18" s="271" t="str">
        <v>C170</v>
      </c>
      <c r="I18" s="271" t="str">
        <v>RUMAIZALI R IBRAHIM</v>
      </c>
      <c r="J18" s="271" t="str">
        <v>BADF</v>
      </c>
      <c r="K18" s="272">
        <v>7</v>
      </c>
      <c r="L18" s="272">
        <v>1</v>
      </c>
      <c r="M18" s="272">
        <v>0</v>
      </c>
      <c r="N18" s="272">
        <v>1</v>
      </c>
      <c r="O18" s="272" t="str">
        <v>Personal</v>
      </c>
      <c r="P18" s="272">
        <v>0</v>
      </c>
      <c r="Q18" s="271" t="str">
        <v>TO PUBLISH</v>
      </c>
    </row>
    <row r="19" spans="1:17" ht="19.25" customHeight="1">
      <c r="A19" s="354">
        <v>13</v>
      </c>
      <c r="B19" s="270">
        <v>5</v>
      </c>
      <c r="C19" s="271" t="str">
        <v>SJSP06</v>
      </c>
      <c r="D19" s="271" t="str">
        <v>Running 100</v>
      </c>
      <c r="E19" s="271" t="str">
        <v>SUB JUNIOR</v>
      </c>
      <c r="F19" s="272">
        <v>1</v>
      </c>
      <c r="G19" s="272">
        <v>0</v>
      </c>
      <c r="H19" s="271" t="str">
        <v>A163</v>
      </c>
      <c r="I19" s="271" t="str">
        <v>MUHAMMED LUQMAN TD</v>
      </c>
      <c r="J19" s="271" t="str">
        <v>BADF</v>
      </c>
      <c r="K19" s="272">
        <v>2</v>
      </c>
      <c r="L19" s="272">
        <v>5</v>
      </c>
      <c r="M19" s="272">
        <v>0</v>
      </c>
      <c r="N19" s="272">
        <v>5</v>
      </c>
      <c r="O19" s="272" t="str">
        <v>Personal</v>
      </c>
      <c r="P19" s="272">
        <v>0</v>
      </c>
      <c r="Q19" s="271" t="str">
        <v>TO PUBLISH</v>
      </c>
    </row>
    <row r="20" spans="1:17" ht="19.25" customHeight="1">
      <c r="A20" s="354">
        <v>14</v>
      </c>
      <c r="B20" s="270">
        <v>5</v>
      </c>
      <c r="C20" s="271" t="str">
        <v>SJSP06</v>
      </c>
      <c r="D20" s="271" t="str">
        <v>Running 100</v>
      </c>
      <c r="E20" s="271" t="str">
        <v>SUB JUNIOR</v>
      </c>
      <c r="F20" s="272">
        <v>2</v>
      </c>
      <c r="G20" s="272">
        <v>0</v>
      </c>
      <c r="H20" s="271" t="str">
        <v>A146</v>
      </c>
      <c r="I20" s="271" t="str">
        <v>AHAMED ADIL. A</v>
      </c>
      <c r="J20" s="271" t="str">
        <v>BADF</v>
      </c>
      <c r="K20" s="272">
        <v>2</v>
      </c>
      <c r="L20" s="272">
        <v>3</v>
      </c>
      <c r="M20" s="272">
        <v>0</v>
      </c>
      <c r="N20" s="272">
        <v>3</v>
      </c>
      <c r="O20" s="272" t="str">
        <v>Personal</v>
      </c>
      <c r="P20" s="272">
        <v>0</v>
      </c>
      <c r="Q20" s="271" t="str">
        <v>TO PUBLISH</v>
      </c>
    </row>
    <row r="21" spans="1:17" ht="19.25" customHeight="1">
      <c r="A21" s="354">
        <v>15</v>
      </c>
      <c r="B21" s="270">
        <v>5</v>
      </c>
      <c r="C21" s="271" t="str">
        <v>SJSP06</v>
      </c>
      <c r="D21" s="271" t="str">
        <v>Running 100</v>
      </c>
      <c r="E21" s="271" t="str">
        <v>SUB JUNIOR</v>
      </c>
      <c r="F21" s="272">
        <v>3</v>
      </c>
      <c r="G21" s="272">
        <v>0</v>
      </c>
      <c r="H21" s="271" t="str">
        <v>A145</v>
      </c>
      <c r="I21" s="271" t="str">
        <v>ABDULLAH A P</v>
      </c>
      <c r="J21" s="271" t="str">
        <v>BADF</v>
      </c>
      <c r="K21" s="272">
        <v>2</v>
      </c>
      <c r="L21" s="272">
        <v>1</v>
      </c>
      <c r="M21" s="272">
        <v>0</v>
      </c>
      <c r="N21" s="272">
        <v>1</v>
      </c>
      <c r="O21" s="272" t="str">
        <v>Personal</v>
      </c>
      <c r="P21" s="272">
        <v>0</v>
      </c>
      <c r="Q21" s="271" t="str">
        <v>TO PUBLISH</v>
      </c>
    </row>
    <row r="22" spans="1:17" ht="19.25" customHeight="1">
      <c r="A22" s="354">
        <v>16</v>
      </c>
      <c r="B22" s="270">
        <v>6</v>
      </c>
      <c r="C22" s="271" t="str">
        <v>SJSP10</v>
      </c>
      <c r="D22" s="271" t="str">
        <v>Water Filling</v>
      </c>
      <c r="E22" s="271" t="str">
        <v>SUB JUNIOR</v>
      </c>
      <c r="F22" s="272">
        <v>1</v>
      </c>
      <c r="G22" s="272">
        <v>0</v>
      </c>
      <c r="H22" s="271" t="str">
        <v>A164</v>
      </c>
      <c r="I22" s="271" t="str">
        <v>MUHAMMED MICDAD RAMEES A H</v>
      </c>
      <c r="J22" s="271" t="str">
        <v>DAHF</v>
      </c>
      <c r="K22" s="272">
        <v>2</v>
      </c>
      <c r="L22" s="272">
        <v>5</v>
      </c>
      <c r="M22" s="272">
        <v>0</v>
      </c>
      <c r="N22" s="272">
        <v>5</v>
      </c>
      <c r="O22" s="272" t="str">
        <v>Personal</v>
      </c>
      <c r="P22" s="272">
        <v>0</v>
      </c>
      <c r="Q22" s="271" t="str">
        <v>PUBLISHED</v>
      </c>
    </row>
    <row r="23" spans="1:17" ht="19.25" customHeight="1">
      <c r="A23" s="354">
        <v>17</v>
      </c>
      <c r="B23" s="270">
        <v>6</v>
      </c>
      <c r="C23" s="271" t="str">
        <v>SJSP10</v>
      </c>
      <c r="D23" s="271" t="str">
        <v>Water Filling</v>
      </c>
      <c r="E23" s="271" t="str">
        <v>SUB JUNIOR</v>
      </c>
      <c r="F23" s="272">
        <v>2</v>
      </c>
      <c r="G23" s="272">
        <v>0</v>
      </c>
      <c r="H23" s="271" t="str">
        <v>A142</v>
      </c>
      <c r="I23" s="271" t="str">
        <v>Muhammed Anshad A</v>
      </c>
      <c r="J23" s="271" t="str">
        <v>BADF</v>
      </c>
      <c r="K23" s="272">
        <v>2</v>
      </c>
      <c r="L23" s="272">
        <v>3</v>
      </c>
      <c r="M23" s="272">
        <v>0</v>
      </c>
      <c r="N23" s="272">
        <v>3</v>
      </c>
      <c r="O23" s="272" t="str">
        <v>Personal</v>
      </c>
      <c r="P23" s="272">
        <v>0</v>
      </c>
      <c r="Q23" s="271" t="str">
        <v>PUBLISHED</v>
      </c>
    </row>
    <row r="24" spans="1:17" ht="19.25" customHeight="1">
      <c r="A24" s="354">
        <v>18</v>
      </c>
      <c r="B24" s="270">
        <v>6</v>
      </c>
      <c r="C24" s="271" t="str">
        <v>SJSP10</v>
      </c>
      <c r="D24" s="271" t="str">
        <v>Water Filling</v>
      </c>
      <c r="E24" s="271" t="str">
        <v>SUB JUNIOR</v>
      </c>
      <c r="F24" s="272">
        <v>3</v>
      </c>
      <c r="G24" s="272">
        <v>0</v>
      </c>
      <c r="H24" s="271" t="str">
        <v>A143</v>
      </c>
      <c r="I24" s="271" t="str">
        <v>ABDUL AFEEZ C.F</v>
      </c>
      <c r="J24" s="271" t="str">
        <v>FANT</v>
      </c>
      <c r="K24" s="272">
        <v>2</v>
      </c>
      <c r="L24" s="272">
        <v>1</v>
      </c>
      <c r="M24" s="272">
        <v>0</v>
      </c>
      <c r="N24" s="272">
        <v>1</v>
      </c>
      <c r="O24" s="272" t="str">
        <v>Personal</v>
      </c>
      <c r="P24" s="272">
        <v>0</v>
      </c>
      <c r="Q24" s="271" t="str">
        <v>PUBLISHED</v>
      </c>
    </row>
    <row r="25" spans="1:17" ht="19.25" customHeight="1">
      <c r="A25" s="354">
        <v>19</v>
      </c>
      <c r="B25" s="270">
        <v>7</v>
      </c>
      <c r="C25" s="271" t="str">
        <v>SJSP11</v>
      </c>
      <c r="D25" s="271" t="str">
        <v>Relay</v>
      </c>
      <c r="E25" s="271" t="str">
        <v>SUB JUNIOR</v>
      </c>
      <c r="F25" s="272">
        <v>1</v>
      </c>
      <c r="G25" s="272">
        <v>0</v>
      </c>
      <c r="H25" s="271" t="str">
        <v>BADF</v>
      </c>
      <c r="I25" s="271" t="str">
        <v>BADFATHAN</v>
      </c>
      <c r="J25" s="271" t="str">
        <v>BADF</v>
      </c>
      <c r="K25" s="272">
        <v>0</v>
      </c>
      <c r="L25" s="272">
        <v>7</v>
      </c>
      <c r="M25" s="272">
        <v>0</v>
      </c>
      <c r="N25" s="272">
        <v>7</v>
      </c>
      <c r="O25" s="272" t="str">
        <v>Team only</v>
      </c>
      <c r="P25" s="272">
        <v>0</v>
      </c>
      <c r="Q25" s="271" t="str">
        <v>PUBLISHED</v>
      </c>
    </row>
    <row r="26" spans="1:17" ht="19.25" customHeight="1">
      <c r="A26" s="354">
        <v>20</v>
      </c>
      <c r="B26" s="270">
        <v>7</v>
      </c>
      <c r="C26" s="271" t="str">
        <v>SJSP11</v>
      </c>
      <c r="D26" s="271" t="str">
        <v>Relay</v>
      </c>
      <c r="E26" s="271" t="str">
        <v>SUB JUNIOR</v>
      </c>
      <c r="F26" s="272">
        <v>2</v>
      </c>
      <c r="G26" s="272">
        <v>0</v>
      </c>
      <c r="H26" s="271" t="str">
        <v>DAHF</v>
      </c>
      <c r="I26" s="271" t="str">
        <v>DAHFATHAN</v>
      </c>
      <c r="J26" s="271" t="str">
        <v>DAHF</v>
      </c>
      <c r="K26" s="272">
        <v>0</v>
      </c>
      <c r="L26" s="272">
        <v>5</v>
      </c>
      <c r="M26" s="272">
        <v>0</v>
      </c>
      <c r="N26" s="272">
        <v>5</v>
      </c>
      <c r="O26" s="272" t="str">
        <v>Team only</v>
      </c>
      <c r="P26" s="272">
        <v>0</v>
      </c>
      <c r="Q26" s="271" t="str">
        <v>PUBLISHED</v>
      </c>
    </row>
    <row r="27" spans="1:17" ht="19.25" customHeight="1">
      <c r="A27" s="354">
        <v>21</v>
      </c>
      <c r="B27" s="270">
        <v>7</v>
      </c>
      <c r="C27" s="271" t="str">
        <v>SJSP11</v>
      </c>
      <c r="D27" s="271" t="str">
        <v>Relay</v>
      </c>
      <c r="E27" s="271" t="str">
        <v>SUB JUNIOR</v>
      </c>
      <c r="F27" s="272">
        <v>3</v>
      </c>
      <c r="G27" s="272">
        <v>0</v>
      </c>
      <c r="H27" s="271" t="str">
        <v>JARF</v>
      </c>
      <c r="I27" s="271" t="str">
        <v>JARFATHAN</v>
      </c>
      <c r="J27" s="271" t="str">
        <v>JARF</v>
      </c>
      <c r="K27" s="272">
        <v>0</v>
      </c>
      <c r="L27" s="272">
        <v>3</v>
      </c>
      <c r="M27" s="272">
        <v>0</v>
      </c>
      <c r="N27" s="272">
        <v>3</v>
      </c>
      <c r="O27" s="272" t="str">
        <v>Team only</v>
      </c>
      <c r="P27" s="272">
        <v>0</v>
      </c>
      <c r="Q27" s="271" t="str">
        <v>PUBLISHED</v>
      </c>
    </row>
    <row r="28" spans="1:17" ht="19.25" customHeight="1">
      <c r="A28" s="354">
        <v>22</v>
      </c>
      <c r="B28" s="270">
        <v>8</v>
      </c>
      <c r="C28" s="271" t="str">
        <v>JNSP05</v>
      </c>
      <c r="D28" s="271" t="str">
        <v>Running 100</v>
      </c>
      <c r="E28" s="271" t="str">
        <v>JUNIOR</v>
      </c>
      <c r="F28" s="272">
        <v>1</v>
      </c>
      <c r="G28" s="272">
        <v>0</v>
      </c>
      <c r="H28" s="271" t="str">
        <v>B148</v>
      </c>
      <c r="I28" s="271" t="str">
        <v>MOHAMMED BAQIR TS</v>
      </c>
      <c r="J28" s="271" t="str">
        <v>JARF</v>
      </c>
      <c r="K28" s="272">
        <v>4</v>
      </c>
      <c r="L28" s="272">
        <v>5</v>
      </c>
      <c r="M28" s="272">
        <v>0</v>
      </c>
      <c r="N28" s="272">
        <v>5</v>
      </c>
      <c r="O28" s="272" t="str">
        <v>Personal</v>
      </c>
      <c r="P28" s="272">
        <v>0</v>
      </c>
      <c r="Q28" s="271" t="str">
        <v>PUBLISHED</v>
      </c>
    </row>
    <row r="29" spans="1:17" ht="19.25" customHeight="1">
      <c r="A29" s="354">
        <v>23</v>
      </c>
      <c r="B29" s="270">
        <v>8</v>
      </c>
      <c r="C29" s="271" t="str">
        <v>JNSP05</v>
      </c>
      <c r="D29" s="271" t="str">
        <v>Running 100</v>
      </c>
      <c r="E29" s="271" t="str">
        <v>JUNIOR</v>
      </c>
      <c r="F29" s="272">
        <v>2</v>
      </c>
      <c r="G29" s="272">
        <v>0</v>
      </c>
      <c r="H29" s="271" t="str">
        <v>B164</v>
      </c>
      <c r="I29" s="271" t="str">
        <v>RASALUL AMEEN T</v>
      </c>
      <c r="J29" s="271" t="str">
        <v>BADF</v>
      </c>
      <c r="K29" s="272">
        <v>4</v>
      </c>
      <c r="L29" s="272">
        <v>3</v>
      </c>
      <c r="M29" s="272">
        <v>0</v>
      </c>
      <c r="N29" s="272">
        <v>3</v>
      </c>
      <c r="O29" s="272" t="str">
        <v>Personal</v>
      </c>
      <c r="P29" s="272">
        <v>0</v>
      </c>
      <c r="Q29" s="271" t="str">
        <v>PUBLISHED</v>
      </c>
    </row>
    <row r="30" spans="1:17" ht="19.25" customHeight="1">
      <c r="A30" s="354">
        <v>24</v>
      </c>
      <c r="B30" s="270">
        <v>8</v>
      </c>
      <c r="C30" s="271" t="str">
        <v>JNSP05</v>
      </c>
      <c r="D30" s="271" t="str">
        <v>Running 100</v>
      </c>
      <c r="E30" s="271" t="str">
        <v>JUNIOR</v>
      </c>
      <c r="F30" s="272">
        <v>3</v>
      </c>
      <c r="G30" s="272">
        <v>0</v>
      </c>
      <c r="H30" s="271" t="str">
        <v>B103</v>
      </c>
      <c r="I30" s="271" t="str">
        <v>MOHAMMED NAFIH BA</v>
      </c>
      <c r="J30" s="271" t="str">
        <v>BADF</v>
      </c>
      <c r="K30" s="272">
        <v>3</v>
      </c>
      <c r="L30" s="272">
        <v>1</v>
      </c>
      <c r="M30" s="272">
        <v>0</v>
      </c>
      <c r="N30" s="272">
        <v>1</v>
      </c>
      <c r="O30" s="272" t="str">
        <v>Personal</v>
      </c>
      <c r="P30" s="272">
        <v>0</v>
      </c>
      <c r="Q30" s="271" t="str">
        <v>PUBLISHED</v>
      </c>
    </row>
    <row r="31" spans="1:17" ht="19.25" customHeight="1">
      <c r="A31" s="354">
        <v>25</v>
      </c>
      <c r="B31" s="270">
        <v>9</v>
      </c>
      <c r="C31" s="271" t="str">
        <v>JNSP07</v>
      </c>
      <c r="D31" s="271" t="str">
        <v>Thread Needling</v>
      </c>
      <c r="E31" s="271" t="str">
        <v>JUNIOR</v>
      </c>
      <c r="F31" s="272">
        <v>1</v>
      </c>
      <c r="G31" s="272">
        <v>0</v>
      </c>
      <c r="H31" s="271" t="str">
        <v>B107</v>
      </c>
      <c r="I31" s="271" t="str">
        <v>MUHAMMED ZAMIL</v>
      </c>
      <c r="J31" s="271" t="str">
        <v>JARF</v>
      </c>
      <c r="K31" s="272">
        <v>3</v>
      </c>
      <c r="L31" s="272">
        <v>5</v>
      </c>
      <c r="M31" s="272">
        <v>0</v>
      </c>
      <c r="N31" s="272">
        <v>5</v>
      </c>
      <c r="O31" s="272" t="str">
        <v>Personal</v>
      </c>
      <c r="P31" s="272">
        <v>0</v>
      </c>
      <c r="Q31" s="271" t="str">
        <v>PUBLISHED</v>
      </c>
    </row>
    <row r="32" spans="1:17" ht="19.25" customHeight="1">
      <c r="A32" s="354">
        <v>26</v>
      </c>
      <c r="B32" s="270">
        <v>9</v>
      </c>
      <c r="C32" s="271" t="str">
        <v>JNSP07</v>
      </c>
      <c r="D32" s="271" t="str">
        <v>Thread Needling</v>
      </c>
      <c r="E32" s="271" t="str">
        <v>JUNIOR</v>
      </c>
      <c r="F32" s="272">
        <v>2</v>
      </c>
      <c r="G32" s="272">
        <v>0</v>
      </c>
      <c r="H32" s="271" t="str">
        <v>B114</v>
      </c>
      <c r="I32" s="271" t="str">
        <v>AMEEN RAHMAN MTP</v>
      </c>
      <c r="J32" s="271" t="str">
        <v>DAHF</v>
      </c>
      <c r="K32" s="272">
        <v>3</v>
      </c>
      <c r="L32" s="272">
        <v>3</v>
      </c>
      <c r="M32" s="272">
        <v>0</v>
      </c>
      <c r="N32" s="272">
        <v>3</v>
      </c>
      <c r="O32" s="272" t="str">
        <v>Personal</v>
      </c>
      <c r="P32" s="272">
        <v>0</v>
      </c>
      <c r="Q32" s="271" t="str">
        <v>PUBLISHED</v>
      </c>
    </row>
    <row r="33" spans="1:17" ht="19.25" customHeight="1">
      <c r="A33" s="354">
        <v>27</v>
      </c>
      <c r="B33" s="270">
        <v>10</v>
      </c>
      <c r="C33" s="271" t="str">
        <v>JNSP10</v>
      </c>
      <c r="D33" s="271" t="str">
        <v>Relay</v>
      </c>
      <c r="E33" s="271" t="str">
        <v>JUNIOR</v>
      </c>
      <c r="F33" s="272">
        <v>1</v>
      </c>
      <c r="G33" s="272">
        <v>0</v>
      </c>
      <c r="H33" s="271" t="str">
        <v>DAHF</v>
      </c>
      <c r="I33" s="271" t="str">
        <v>DAHFATHAN</v>
      </c>
      <c r="J33" s="271" t="str">
        <v>DAHF</v>
      </c>
      <c r="K33" s="272">
        <v>0</v>
      </c>
      <c r="L33" s="272">
        <v>7</v>
      </c>
      <c r="M33" s="272">
        <v>0</v>
      </c>
      <c r="N33" s="272">
        <v>7</v>
      </c>
      <c r="O33" s="272" t="str">
        <v>Team only</v>
      </c>
      <c r="P33" s="272">
        <v>0</v>
      </c>
      <c r="Q33" s="271" t="str">
        <v>ENTERED</v>
      </c>
    </row>
    <row r="34" spans="1:17" ht="19.25" customHeight="1">
      <c r="A34" s="354">
        <v>28</v>
      </c>
      <c r="B34" s="270">
        <v>10</v>
      </c>
      <c r="C34" s="271" t="str">
        <v>JNSP10</v>
      </c>
      <c r="D34" s="271" t="str">
        <v>Relay</v>
      </c>
      <c r="E34" s="271" t="str">
        <v>JUNIOR</v>
      </c>
      <c r="F34" s="272">
        <v>2</v>
      </c>
      <c r="G34" s="272">
        <v>0</v>
      </c>
      <c r="H34" s="271" t="str">
        <v>FANT</v>
      </c>
      <c r="I34" s="271" t="str">
        <v>FANTHALAYAN</v>
      </c>
      <c r="J34" s="271" t="str">
        <v>FANT</v>
      </c>
      <c r="K34" s="272">
        <v>0</v>
      </c>
      <c r="L34" s="272">
        <v>5</v>
      </c>
      <c r="M34" s="272">
        <v>0</v>
      </c>
      <c r="N34" s="272">
        <v>5</v>
      </c>
      <c r="O34" s="272" t="str">
        <v>Team only</v>
      </c>
      <c r="P34" s="272">
        <v>0</v>
      </c>
      <c r="Q34" s="271" t="str">
        <v>ENTERED</v>
      </c>
    </row>
    <row r="35" spans="1:17" ht="19.25" customHeight="1">
      <c r="A35" s="354">
        <v>29</v>
      </c>
      <c r="B35" s="270">
        <v>10</v>
      </c>
      <c r="C35" s="271" t="str">
        <v>JNSP10</v>
      </c>
      <c r="D35" s="271" t="str">
        <v>Relay</v>
      </c>
      <c r="E35" s="271" t="str">
        <v>JUNIOR</v>
      </c>
      <c r="F35" s="272">
        <v>3</v>
      </c>
      <c r="G35" s="272">
        <v>0</v>
      </c>
      <c r="H35" s="271" t="str">
        <v>JARF</v>
      </c>
      <c r="I35" s="271" t="str">
        <v>JARFATHAN</v>
      </c>
      <c r="J35" s="271" t="str">
        <v>JARF</v>
      </c>
      <c r="K35" s="272">
        <v>0</v>
      </c>
      <c r="L35" s="272">
        <v>3</v>
      </c>
      <c r="M35" s="272">
        <v>0</v>
      </c>
      <c r="N35" s="272">
        <v>3</v>
      </c>
      <c r="O35" s="272" t="str">
        <v>Team only</v>
      </c>
      <c r="P35" s="272">
        <v>0</v>
      </c>
      <c r="Q35" s="271" t="str">
        <v>ENTERED</v>
      </c>
    </row>
    <row r="36" spans="1:17" ht="19.25" customHeight="1">
      <c r="A36" s="354">
        <v>30</v>
      </c>
      <c r="B36" s="270">
        <v>11</v>
      </c>
      <c r="C36" s="271" t="str">
        <v>SNSP05</v>
      </c>
      <c r="D36" s="271" t="str">
        <v>Kick off</v>
      </c>
      <c r="E36" s="271" t="str">
        <v>SENIOR</v>
      </c>
      <c r="F36" s="272">
        <v>1</v>
      </c>
      <c r="G36" s="272">
        <v>0</v>
      </c>
      <c r="H36" s="271" t="str">
        <v>C115</v>
      </c>
      <c r="I36" s="271" t="str">
        <v>MOHAMMED ABDUL KHADER K</v>
      </c>
      <c r="J36" s="271" t="str">
        <v>FANT</v>
      </c>
      <c r="K36" s="272">
        <v>5</v>
      </c>
      <c r="L36" s="272">
        <v>5</v>
      </c>
      <c r="M36" s="272">
        <v>0</v>
      </c>
      <c r="N36" s="272">
        <v>5</v>
      </c>
      <c r="O36" s="272" t="str">
        <v>Personal</v>
      </c>
      <c r="P36" s="272">
        <v>0</v>
      </c>
      <c r="Q36" s="271" t="str">
        <v>ENTERED</v>
      </c>
    </row>
    <row r="37" spans="1:17" ht="19.25" customHeight="1">
      <c r="A37" s="354">
        <v>31</v>
      </c>
      <c r="B37" s="270">
        <v>11</v>
      </c>
      <c r="C37" s="271" t="str">
        <v>SNSP05</v>
      </c>
      <c r="D37" s="271" t="str">
        <v>Kick off</v>
      </c>
      <c r="E37" s="271" t="str">
        <v>SENIOR</v>
      </c>
      <c r="F37" s="272">
        <v>2</v>
      </c>
      <c r="G37" s="272">
        <v>0</v>
      </c>
      <c r="H37" s="271" t="str">
        <v>C169</v>
      </c>
      <c r="I37" s="271" t="str">
        <v>MOHAMMED THAJUDDEEN A R P</v>
      </c>
      <c r="J37" s="271" t="str">
        <v>BADF</v>
      </c>
      <c r="K37" s="272">
        <v>7</v>
      </c>
      <c r="L37" s="272">
        <v>3</v>
      </c>
      <c r="M37" s="272">
        <v>0</v>
      </c>
      <c r="N37" s="272">
        <v>3</v>
      </c>
      <c r="O37" s="272" t="str">
        <v>Personal</v>
      </c>
      <c r="P37" s="272">
        <v>0</v>
      </c>
      <c r="Q37" s="271" t="str">
        <v>ENTERED</v>
      </c>
    </row>
    <row r="38" spans="1:17" ht="19.25" customHeight="1">
      <c r="A38" s="354">
        <v>32</v>
      </c>
      <c r="B38" s="270">
        <v>11</v>
      </c>
      <c r="C38" s="271" t="str">
        <v>SNSP05</v>
      </c>
      <c r="D38" s="271" t="str">
        <v>Kick off</v>
      </c>
      <c r="E38" s="271" t="str">
        <v>SENIOR</v>
      </c>
      <c r="F38" s="272">
        <v>3</v>
      </c>
      <c r="G38" s="272">
        <v>0</v>
      </c>
      <c r="H38" s="271" t="str">
        <v>C105</v>
      </c>
      <c r="I38" s="271" t="str">
        <v>AHMAD MANAL KUDINGILA</v>
      </c>
      <c r="J38" s="271" t="str">
        <v>JARF</v>
      </c>
      <c r="K38" s="272">
        <v>5</v>
      </c>
      <c r="L38" s="272">
        <v>1</v>
      </c>
      <c r="M38" s="272">
        <v>0</v>
      </c>
      <c r="N38" s="272">
        <v>1</v>
      </c>
      <c r="O38" s="272" t="str">
        <v>Personal</v>
      </c>
      <c r="P38" s="272">
        <v>0</v>
      </c>
      <c r="Q38" s="271" t="str">
        <v>ENTERED</v>
      </c>
    </row>
    <row r="39" spans="1:17" ht="19.25" customHeight="1">
      <c r="A39" s="354">
        <v>33</v>
      </c>
      <c r="B39" s="270">
        <v>12</v>
      </c>
      <c r="C39" s="271" t="str">
        <v>SNSP10</v>
      </c>
      <c r="D39" s="271" t="str">
        <v>Running 100</v>
      </c>
      <c r="E39" s="271" t="str">
        <v>SENIOR</v>
      </c>
      <c r="F39" s="272">
        <v>1</v>
      </c>
      <c r="G39" s="272">
        <v>0</v>
      </c>
      <c r="H39" s="271" t="str">
        <v>C100</v>
      </c>
      <c r="I39" s="271" t="str">
        <v>IBRAHIM AFIL</v>
      </c>
      <c r="J39" s="271" t="str">
        <v>DAHF</v>
      </c>
      <c r="K39" s="272">
        <v>5</v>
      </c>
      <c r="L39" s="272">
        <v>5</v>
      </c>
      <c r="M39" s="272">
        <v>0</v>
      </c>
      <c r="N39" s="272">
        <v>5</v>
      </c>
      <c r="O39" s="272" t="str">
        <v>Personal</v>
      </c>
      <c r="P39" s="272">
        <v>0</v>
      </c>
      <c r="Q39" s="271" t="str">
        <v>TO PUBLISH</v>
      </c>
    </row>
    <row r="40" spans="1:17" ht="19.25" customHeight="1">
      <c r="A40" s="354">
        <v>34</v>
      </c>
      <c r="B40" s="270">
        <v>12</v>
      </c>
      <c r="C40" s="271" t="str">
        <v>SNSP10</v>
      </c>
      <c r="D40" s="271" t="str">
        <v>Running 100</v>
      </c>
      <c r="E40" s="271" t="str">
        <v>SENIOR</v>
      </c>
      <c r="F40" s="272">
        <v>2</v>
      </c>
      <c r="G40" s="272">
        <v>0</v>
      </c>
      <c r="H40" s="271" t="str">
        <v>C162</v>
      </c>
      <c r="I40" s="271" t="str">
        <v>MUHAMMAD K.A</v>
      </c>
      <c r="J40" s="271" t="str">
        <v>FANT</v>
      </c>
      <c r="K40" s="272">
        <v>7</v>
      </c>
      <c r="L40" s="272">
        <v>3</v>
      </c>
      <c r="M40" s="272">
        <v>0</v>
      </c>
      <c r="N40" s="272">
        <v>3</v>
      </c>
      <c r="O40" s="272" t="str">
        <v>Personal</v>
      </c>
      <c r="P40" s="272">
        <v>0</v>
      </c>
      <c r="Q40" s="271" t="str">
        <v>TO PUBLISH</v>
      </c>
    </row>
    <row r="41" spans="1:17" ht="19.25" customHeight="1">
      <c r="A41" s="354">
        <v>35</v>
      </c>
      <c r="B41" s="270">
        <v>12</v>
      </c>
      <c r="C41" s="271" t="str">
        <v>SNSP10</v>
      </c>
      <c r="D41" s="271" t="str">
        <v>Running 100</v>
      </c>
      <c r="E41" s="271" t="str">
        <v>SENIOR</v>
      </c>
      <c r="F41" s="272">
        <v>3</v>
      </c>
      <c r="G41" s="272">
        <v>0</v>
      </c>
      <c r="H41" s="271" t="str">
        <v>C139</v>
      </c>
      <c r="I41" s="271" t="str">
        <v>SULAIMAN FAHAD AP</v>
      </c>
      <c r="J41" s="271" t="str">
        <v>BADF</v>
      </c>
      <c r="K41" s="272">
        <v>6</v>
      </c>
      <c r="L41" s="272">
        <v>1</v>
      </c>
      <c r="M41" s="272">
        <v>0</v>
      </c>
      <c r="N41" s="272">
        <v>1</v>
      </c>
      <c r="O41" s="272" t="str">
        <v>Personal</v>
      </c>
      <c r="P41" s="272">
        <v>0</v>
      </c>
      <c r="Q41" s="271" t="str">
        <v>TO PUBLISH</v>
      </c>
    </row>
    <row r="42" spans="1:17" ht="19.25" customHeight="1">
      <c r="A42" s="354">
        <v>36</v>
      </c>
      <c r="B42" s="270">
        <v>13</v>
      </c>
      <c r="C42" s="271" t="str">
        <v>SNSP11</v>
      </c>
      <c r="D42" s="271" t="str">
        <v>Running 200</v>
      </c>
      <c r="E42" s="271" t="str">
        <v>SENIOR</v>
      </c>
      <c r="F42" s="272">
        <v>1</v>
      </c>
      <c r="G42" s="272">
        <v>0</v>
      </c>
      <c r="H42" s="271" t="str">
        <v>C100</v>
      </c>
      <c r="I42" s="271" t="str">
        <v>IBRAHIM AFIL</v>
      </c>
      <c r="J42" s="271" t="str">
        <v>DAHF</v>
      </c>
      <c r="K42" s="272">
        <v>5</v>
      </c>
      <c r="L42" s="272">
        <v>5</v>
      </c>
      <c r="M42" s="272">
        <v>0</v>
      </c>
      <c r="N42" s="272">
        <v>5</v>
      </c>
      <c r="O42" s="272" t="str">
        <v>Personal</v>
      </c>
      <c r="P42" s="272">
        <v>0</v>
      </c>
      <c r="Q42" s="271" t="str">
        <v>TO PUBLISH</v>
      </c>
    </row>
    <row r="43" spans="1:17" ht="19.25" customHeight="1">
      <c r="A43" s="354">
        <v>37</v>
      </c>
      <c r="B43" s="270">
        <v>13</v>
      </c>
      <c r="C43" s="271" t="str">
        <v>SNSP11</v>
      </c>
      <c r="D43" s="271" t="str">
        <v>Running 200</v>
      </c>
      <c r="E43" s="271" t="str">
        <v>SENIOR</v>
      </c>
      <c r="F43" s="272">
        <v>2</v>
      </c>
      <c r="G43" s="272">
        <v>0</v>
      </c>
      <c r="H43" s="271" t="str">
        <v>C139</v>
      </c>
      <c r="I43" s="271" t="str">
        <v>SULAIMAN FAHAD AP</v>
      </c>
      <c r="J43" s="271" t="str">
        <v>BADF</v>
      </c>
      <c r="K43" s="272">
        <v>6</v>
      </c>
      <c r="L43" s="272">
        <v>3</v>
      </c>
      <c r="M43" s="272">
        <v>0</v>
      </c>
      <c r="N43" s="272">
        <v>3</v>
      </c>
      <c r="O43" s="272" t="str">
        <v>Personal</v>
      </c>
      <c r="P43" s="272">
        <v>0</v>
      </c>
      <c r="Q43" s="271" t="str">
        <v>TO PUBLISH</v>
      </c>
    </row>
    <row r="44" spans="1:17" ht="19.25" customHeight="1">
      <c r="A44" s="354">
        <v>38</v>
      </c>
      <c r="B44" s="270">
        <v>13</v>
      </c>
      <c r="C44" s="271" t="str">
        <v>SNSP11</v>
      </c>
      <c r="D44" s="271" t="str">
        <v>Running 200</v>
      </c>
      <c r="E44" s="271" t="str">
        <v>SENIOR</v>
      </c>
      <c r="F44" s="272">
        <v>3</v>
      </c>
      <c r="G44" s="272">
        <v>0</v>
      </c>
      <c r="H44" s="271" t="str">
        <v>C172</v>
      </c>
      <c r="I44" s="271" t="str">
        <v>AHAMED SHAMMAS C.M</v>
      </c>
      <c r="J44" s="271" t="str">
        <v>DAHF</v>
      </c>
      <c r="K44" s="272">
        <v>7</v>
      </c>
      <c r="L44" s="272">
        <v>1</v>
      </c>
      <c r="M44" s="272">
        <v>0</v>
      </c>
      <c r="N44" s="272">
        <v>1</v>
      </c>
      <c r="O44" s="272" t="str">
        <v>Personal</v>
      </c>
      <c r="P44" s="272">
        <v>0</v>
      </c>
      <c r="Q44" s="271" t="str">
        <v>TO PUBLISH</v>
      </c>
    </row>
    <row r="45" spans="1:17" ht="19.25" customHeight="1">
      <c r="A45" s="354">
        <v>39</v>
      </c>
      <c r="B45" s="270">
        <v>14</v>
      </c>
      <c r="C45" s="271" t="str">
        <v>SNSP14</v>
      </c>
      <c r="D45" s="271" t="str">
        <v>Relay</v>
      </c>
      <c r="E45" s="271" t="str">
        <v>SENIOR</v>
      </c>
      <c r="F45" s="272">
        <v>1</v>
      </c>
      <c r="G45" s="272">
        <v>0</v>
      </c>
      <c r="H45" s="271" t="str">
        <v>FANT</v>
      </c>
      <c r="I45" s="271" t="str">
        <v>FANTHALAYAN</v>
      </c>
      <c r="J45" s="271" t="str">
        <v>FANT</v>
      </c>
      <c r="K45" s="272">
        <v>0</v>
      </c>
      <c r="L45" s="272">
        <v>7</v>
      </c>
      <c r="M45" s="272">
        <v>0</v>
      </c>
      <c r="N45" s="272">
        <v>7</v>
      </c>
      <c r="O45" s="272" t="str">
        <v>Team only</v>
      </c>
      <c r="P45" s="272">
        <v>0</v>
      </c>
      <c r="Q45" s="271" t="str">
        <v>ENTERED</v>
      </c>
    </row>
    <row r="46" spans="1:17" ht="19.25" customHeight="1">
      <c r="A46" s="354">
        <v>40</v>
      </c>
      <c r="B46" s="270">
        <v>14</v>
      </c>
      <c r="C46" s="271" t="str">
        <v>SNSP14</v>
      </c>
      <c r="D46" s="271" t="str">
        <v>Relay</v>
      </c>
      <c r="E46" s="271" t="str">
        <v>SENIOR</v>
      </c>
      <c r="F46" s="272">
        <v>2</v>
      </c>
      <c r="G46" s="272">
        <v>0</v>
      </c>
      <c r="H46" s="271" t="str">
        <v>BADF</v>
      </c>
      <c r="I46" s="271" t="str">
        <v>BADFATHAN</v>
      </c>
      <c r="J46" s="271" t="str">
        <v>BADF</v>
      </c>
      <c r="K46" s="272">
        <v>0</v>
      </c>
      <c r="L46" s="272">
        <v>5</v>
      </c>
      <c r="M46" s="272">
        <v>0</v>
      </c>
      <c r="N46" s="272">
        <v>5</v>
      </c>
      <c r="O46" s="272" t="str">
        <v>Team only</v>
      </c>
      <c r="P46" s="272">
        <v>0</v>
      </c>
      <c r="Q46" s="271" t="str">
        <v>ENTERED</v>
      </c>
    </row>
    <row r="47" spans="1:17" ht="19.25" customHeight="1">
      <c r="A47" s="354">
        <v>41</v>
      </c>
      <c r="B47" s="270">
        <v>14</v>
      </c>
      <c r="C47" s="271" t="str">
        <v>SNSP14</v>
      </c>
      <c r="D47" s="271" t="str">
        <v>Relay</v>
      </c>
      <c r="E47" s="271" t="str">
        <v>SENIOR</v>
      </c>
      <c r="F47" s="272">
        <v>3</v>
      </c>
      <c r="G47" s="272">
        <v>0</v>
      </c>
      <c r="H47" s="271" t="str">
        <v>DAHF</v>
      </c>
      <c r="I47" s="271" t="str">
        <v>DAHFATHAN</v>
      </c>
      <c r="J47" s="271" t="str">
        <v>DAHF</v>
      </c>
      <c r="K47" s="272">
        <v>0</v>
      </c>
      <c r="L47" s="272">
        <v>3</v>
      </c>
      <c r="M47" s="272">
        <v>0</v>
      </c>
      <c r="N47" s="272">
        <v>3</v>
      </c>
      <c r="O47" s="272" t="str">
        <v>Team only</v>
      </c>
      <c r="P47" s="272">
        <v>0</v>
      </c>
      <c r="Q47" s="271" t="str">
        <v>ENTERED</v>
      </c>
    </row>
    <row r="48" spans="1:17" ht="19.25" customHeight="1">
      <c r="A48" s="354">
        <v>42</v>
      </c>
      <c r="B48" s="270">
        <v>15</v>
      </c>
      <c r="C48" s="271" t="str">
        <v>SSSP12</v>
      </c>
      <c r="D48" s="271" t="str">
        <v>Push up</v>
      </c>
      <c r="E48" s="271" t="str">
        <v>SUPER SENIOR</v>
      </c>
      <c r="F48" s="272">
        <v>1</v>
      </c>
      <c r="G48" s="272">
        <v>0</v>
      </c>
      <c r="H48" s="271" t="str">
        <v>D117</v>
      </c>
      <c r="I48" s="271" t="str">
        <v>MOHAMMED SAHL CS</v>
      </c>
      <c r="J48" s="271" t="str">
        <v>FANT</v>
      </c>
      <c r="K48" s="272">
        <v>8</v>
      </c>
      <c r="L48" s="272">
        <v>5</v>
      </c>
      <c r="M48" s="272">
        <v>0</v>
      </c>
      <c r="N48" s="272">
        <v>5</v>
      </c>
      <c r="O48" s="272" t="str">
        <v>Personal</v>
      </c>
      <c r="P48" s="272">
        <v>0</v>
      </c>
      <c r="Q48" s="271" t="str">
        <v>ENTERED</v>
      </c>
    </row>
    <row r="49" spans="1:17" ht="19.25" customHeight="1">
      <c r="A49" s="354">
        <v>43</v>
      </c>
      <c r="B49" s="270">
        <v>15</v>
      </c>
      <c r="C49" s="271" t="str">
        <v>SSSP12</v>
      </c>
      <c r="D49" s="271" t="str">
        <v>Push up</v>
      </c>
      <c r="E49" s="271" t="str">
        <v>SUPER SENIOR</v>
      </c>
      <c r="F49" s="272">
        <v>2</v>
      </c>
      <c r="G49" s="272">
        <v>0</v>
      </c>
      <c r="H49" s="271" t="str">
        <v>D183</v>
      </c>
      <c r="I49" s="271" t="str">
        <v>MOHAMMAD SWALIH K</v>
      </c>
      <c r="J49" s="271" t="str">
        <v>DAHF</v>
      </c>
      <c r="K49" s="272">
        <v>10</v>
      </c>
      <c r="L49" s="272">
        <v>3</v>
      </c>
      <c r="M49" s="272">
        <v>0</v>
      </c>
      <c r="N49" s="272">
        <v>3</v>
      </c>
      <c r="O49" s="272" t="str">
        <v>Personal</v>
      </c>
      <c r="P49" s="272">
        <v>0</v>
      </c>
      <c r="Q49" s="271" t="str">
        <v>ENTERED</v>
      </c>
    </row>
    <row r="50" spans="1:17" ht="19.25" customHeight="1">
      <c r="A50" s="354">
        <v>44</v>
      </c>
      <c r="B50" s="270">
        <v>15</v>
      </c>
      <c r="C50" s="271" t="str">
        <v>SSSP12</v>
      </c>
      <c r="D50" s="271" t="str">
        <v>Push up</v>
      </c>
      <c r="E50" s="271" t="str">
        <v>SUPER SENIOR</v>
      </c>
      <c r="F50" s="272">
        <v>3</v>
      </c>
      <c r="G50" s="272">
        <v>0</v>
      </c>
      <c r="H50" s="271" t="str">
        <v>D166</v>
      </c>
      <c r="I50" s="271" t="str">
        <v>MOHAMMED IRFAN C</v>
      </c>
      <c r="J50" s="271" t="str">
        <v>DAHF</v>
      </c>
      <c r="K50" s="272">
        <v>9</v>
      </c>
      <c r="L50" s="272">
        <v>1</v>
      </c>
      <c r="M50" s="272">
        <v>0</v>
      </c>
      <c r="N50" s="272">
        <v>1</v>
      </c>
      <c r="O50" s="272" t="str">
        <v>Personal</v>
      </c>
      <c r="P50" s="272">
        <v>0</v>
      </c>
      <c r="Q50" s="271" t="str">
        <v>ENTERED</v>
      </c>
    </row>
    <row r="51" spans="1:17" ht="19.25" customHeight="1">
      <c r="A51" s="354">
        <v>45</v>
      </c>
      <c r="B51" s="270">
        <v>16</v>
      </c>
      <c r="C51" s="271" t="str">
        <v>SSSP13</v>
      </c>
      <c r="D51" s="271" t="str">
        <v>Running 100</v>
      </c>
      <c r="E51" s="271" t="str">
        <v>SUPER SENIOR</v>
      </c>
      <c r="F51" s="272">
        <v>1</v>
      </c>
      <c r="G51" s="272">
        <v>0</v>
      </c>
      <c r="H51" s="271" t="str">
        <v>D129</v>
      </c>
      <c r="I51" s="271" t="str">
        <v>MUHAMMED UNAIS CK</v>
      </c>
      <c r="J51" s="271" t="str">
        <v>BADF</v>
      </c>
      <c r="K51" s="272">
        <v>8</v>
      </c>
      <c r="L51" s="272">
        <v>5</v>
      </c>
      <c r="M51" s="272">
        <v>0</v>
      </c>
      <c r="N51" s="272">
        <v>5</v>
      </c>
      <c r="O51" s="272" t="str">
        <v>Personal</v>
      </c>
      <c r="P51" s="272">
        <v>0</v>
      </c>
      <c r="Q51" s="271" t="str">
        <v>ENTERED</v>
      </c>
    </row>
    <row r="52" spans="1:17" ht="19.25" customHeight="1">
      <c r="A52" s="354">
        <v>46</v>
      </c>
      <c r="B52" s="270">
        <v>16</v>
      </c>
      <c r="C52" s="271" t="str">
        <v>SSSP13</v>
      </c>
      <c r="D52" s="271" t="str">
        <v>Running 100</v>
      </c>
      <c r="E52" s="271" t="str">
        <v>SUPER SENIOR</v>
      </c>
      <c r="F52" s="272">
        <v>2</v>
      </c>
      <c r="G52" s="272">
        <v>0</v>
      </c>
      <c r="H52" s="271" t="str">
        <v>D119</v>
      </c>
      <c r="I52" s="271" t="str">
        <v>ABU THAHIR</v>
      </c>
      <c r="J52" s="271" t="str">
        <v>BADF</v>
      </c>
      <c r="K52" s="272">
        <v>8</v>
      </c>
      <c r="L52" s="272">
        <v>3</v>
      </c>
      <c r="M52" s="272">
        <v>0</v>
      </c>
      <c r="N52" s="272">
        <v>3</v>
      </c>
      <c r="O52" s="272" t="str">
        <v>Personal</v>
      </c>
      <c r="P52" s="272">
        <v>0</v>
      </c>
      <c r="Q52" s="271" t="str">
        <v>ENTERED</v>
      </c>
    </row>
    <row r="53" spans="1:17" ht="19.25" customHeight="1">
      <c r="A53" s="354">
        <v>47</v>
      </c>
      <c r="B53" s="270">
        <v>16</v>
      </c>
      <c r="C53" s="271" t="str">
        <v>SSSP13</v>
      </c>
      <c r="D53" s="271" t="str">
        <v>Running 100</v>
      </c>
      <c r="E53" s="271" t="str">
        <v>SUPER SENIOR</v>
      </c>
      <c r="F53" s="272">
        <v>3</v>
      </c>
      <c r="G53" s="272">
        <v>0</v>
      </c>
      <c r="H53" s="271" t="str">
        <v>D136</v>
      </c>
      <c r="I53" s="271" t="str">
        <v>MUHAMMED ASBAQUE</v>
      </c>
      <c r="J53" s="271" t="str">
        <v>JARF</v>
      </c>
      <c r="K53" s="272">
        <v>9</v>
      </c>
      <c r="L53" s="272">
        <v>1</v>
      </c>
      <c r="M53" s="272">
        <v>0</v>
      </c>
      <c r="N53" s="272">
        <v>1</v>
      </c>
      <c r="O53" s="272" t="str">
        <v>Personal</v>
      </c>
      <c r="P53" s="272">
        <v>0</v>
      </c>
      <c r="Q53" s="271" t="str">
        <v>ENTERED</v>
      </c>
    </row>
    <row r="54" spans="1:17" ht="19.25" customHeight="1">
      <c r="A54" s="354">
        <v>48</v>
      </c>
      <c r="B54" s="270">
        <v>17</v>
      </c>
      <c r="C54" s="271" t="str">
        <v>SSSP14</v>
      </c>
      <c r="D54" s="271" t="str">
        <v>Running 200</v>
      </c>
      <c r="E54" s="271" t="str">
        <v>SUPER SENIOR</v>
      </c>
      <c r="F54" s="272">
        <v>1</v>
      </c>
      <c r="G54" s="272">
        <v>0</v>
      </c>
      <c r="H54" s="271" t="str">
        <v>D136</v>
      </c>
      <c r="I54" s="271" t="str">
        <v>MUHAMMED ASBAQUE</v>
      </c>
      <c r="J54" s="271" t="str">
        <v>JARF</v>
      </c>
      <c r="K54" s="272">
        <v>9</v>
      </c>
      <c r="L54" s="272">
        <v>5</v>
      </c>
      <c r="M54" s="272">
        <v>0</v>
      </c>
      <c r="N54" s="272">
        <v>5</v>
      </c>
      <c r="O54" s="272" t="str">
        <v>Personal</v>
      </c>
      <c r="P54" s="272">
        <v>0</v>
      </c>
      <c r="Q54" s="271" t="str">
        <v>ENTERED</v>
      </c>
    </row>
    <row r="55" spans="1:17" ht="19.25" customHeight="1">
      <c r="A55" s="354">
        <v>49</v>
      </c>
      <c r="B55" s="270">
        <v>17</v>
      </c>
      <c r="C55" s="271" t="str">
        <v>SSSP14</v>
      </c>
      <c r="D55" s="271" t="str">
        <v>Running 200</v>
      </c>
      <c r="E55" s="271" t="str">
        <v>SUPER SENIOR</v>
      </c>
      <c r="F55" s="272">
        <v>2</v>
      </c>
      <c r="G55" s="272">
        <v>0</v>
      </c>
      <c r="H55" s="271" t="str">
        <v>D123</v>
      </c>
      <c r="I55" s="271" t="str">
        <v>MOHAMMED SALIH</v>
      </c>
      <c r="J55" s="271" t="str">
        <v>JARF</v>
      </c>
      <c r="K55" s="272">
        <v>8</v>
      </c>
      <c r="L55" s="272">
        <v>3</v>
      </c>
      <c r="M55" s="272">
        <v>0</v>
      </c>
      <c r="N55" s="272">
        <v>3</v>
      </c>
      <c r="O55" s="272" t="str">
        <v>Personal</v>
      </c>
      <c r="P55" s="272">
        <v>0</v>
      </c>
      <c r="Q55" s="271" t="str">
        <v>ENTERED</v>
      </c>
    </row>
    <row r="56" spans="1:17" ht="19.25" customHeight="1">
      <c r="A56" s="354">
        <v>50</v>
      </c>
      <c r="B56" s="270">
        <v>17</v>
      </c>
      <c r="C56" s="271" t="str">
        <v>SSSP14</v>
      </c>
      <c r="D56" s="271" t="str">
        <v>Running 200</v>
      </c>
      <c r="E56" s="271" t="str">
        <v>SUPER SENIOR</v>
      </c>
      <c r="F56" s="272">
        <v>3</v>
      </c>
      <c r="G56" s="272">
        <v>0</v>
      </c>
      <c r="H56" s="271" t="str">
        <v>D119</v>
      </c>
      <c r="I56" s="271" t="str">
        <v>ABU THAHIR</v>
      </c>
      <c r="J56" s="271" t="str">
        <v>BADF</v>
      </c>
      <c r="K56" s="272">
        <v>8</v>
      </c>
      <c r="L56" s="272">
        <v>1</v>
      </c>
      <c r="M56" s="272">
        <v>0</v>
      </c>
      <c r="N56" s="272">
        <v>1</v>
      </c>
      <c r="O56" s="272" t="str">
        <v>Personal</v>
      </c>
      <c r="P56" s="272">
        <v>0</v>
      </c>
      <c r="Q56" s="271" t="str">
        <v>ENTERED</v>
      </c>
    </row>
    <row r="57" spans="1:17" ht="19.25" customHeight="1">
      <c r="A57" s="354">
        <v>51</v>
      </c>
      <c r="B57" s="270">
        <v>18</v>
      </c>
      <c r="C57" s="271" t="str">
        <v>SSSP16</v>
      </c>
      <c r="D57" s="271" t="str">
        <v>Relay</v>
      </c>
      <c r="E57" s="271" t="str">
        <v>SUPER SENIOR</v>
      </c>
      <c r="F57" s="272">
        <v>1</v>
      </c>
      <c r="G57" s="272">
        <v>0</v>
      </c>
      <c r="H57" s="271" t="str">
        <v>JARF</v>
      </c>
      <c r="I57" s="271" t="str">
        <v>JARFATHAN</v>
      </c>
      <c r="J57" s="271" t="str">
        <v>JARF</v>
      </c>
      <c r="K57" s="272">
        <v>0</v>
      </c>
      <c r="L57" s="272">
        <v>7</v>
      </c>
      <c r="M57" s="272">
        <v>0</v>
      </c>
      <c r="N57" s="272">
        <v>7</v>
      </c>
      <c r="O57" s="272" t="str">
        <v>Team only</v>
      </c>
      <c r="P57" s="272">
        <v>0</v>
      </c>
      <c r="Q57" s="271" t="str">
        <v>ENTERED</v>
      </c>
    </row>
    <row r="58" spans="1:17" ht="19.25" customHeight="1">
      <c r="A58" s="354">
        <v>52</v>
      </c>
      <c r="B58" s="270">
        <v>18</v>
      </c>
      <c r="C58" s="271" t="str">
        <v>SSSP16</v>
      </c>
      <c r="D58" s="271" t="str">
        <v>Relay</v>
      </c>
      <c r="E58" s="271" t="str">
        <v>SUPER SENIOR</v>
      </c>
      <c r="F58" s="272">
        <v>2</v>
      </c>
      <c r="G58" s="272">
        <v>0</v>
      </c>
      <c r="H58" s="271" t="str">
        <v>BADF</v>
      </c>
      <c r="I58" s="271" t="str">
        <v>BADFATHAN</v>
      </c>
      <c r="J58" s="271" t="str">
        <v>BADF</v>
      </c>
      <c r="K58" s="272">
        <v>0</v>
      </c>
      <c r="L58" s="272">
        <v>5</v>
      </c>
      <c r="M58" s="272">
        <v>0</v>
      </c>
      <c r="N58" s="272">
        <v>5</v>
      </c>
      <c r="O58" s="272" t="str">
        <v>Team only</v>
      </c>
      <c r="P58" s="272">
        <v>0</v>
      </c>
      <c r="Q58" s="271" t="str">
        <v>ENTERED</v>
      </c>
    </row>
    <row r="59" spans="1:17" ht="19.25" customHeight="1">
      <c r="A59" s="354">
        <v>53</v>
      </c>
      <c r="B59" s="270">
        <v>18</v>
      </c>
      <c r="C59" s="271" t="str">
        <v>SSSP16</v>
      </c>
      <c r="D59" s="271" t="str">
        <v>Relay</v>
      </c>
      <c r="E59" s="271" t="str">
        <v>SUPER SENIOR</v>
      </c>
      <c r="F59" s="272">
        <v>3</v>
      </c>
      <c r="G59" s="272">
        <v>0</v>
      </c>
      <c r="H59" s="271" t="str">
        <v>DAHF</v>
      </c>
      <c r="I59" s="271" t="str">
        <v>DAHFATHAN</v>
      </c>
      <c r="J59" s="271" t="str">
        <v>DAHF</v>
      </c>
      <c r="K59" s="272">
        <v>0</v>
      </c>
      <c r="L59" s="272">
        <v>3</v>
      </c>
      <c r="M59" s="272">
        <v>0</v>
      </c>
      <c r="N59" s="272">
        <v>3</v>
      </c>
      <c r="O59" s="272" t="str">
        <v>Team only</v>
      </c>
      <c r="P59" s="272">
        <v>0</v>
      </c>
      <c r="Q59" s="271" t="str">
        <v>ENTERED</v>
      </c>
    </row>
    <row r="60" spans="1:17" ht="19.25" customHeight="1">
      <c r="A60" s="354">
        <v>54</v>
      </c>
      <c r="B60" s="270">
        <v>19</v>
      </c>
      <c r="C60" s="271" t="str">
        <v>GNSP04</v>
      </c>
      <c r="D60" s="271" t="str">
        <v>Tug of war</v>
      </c>
      <c r="E60" s="271" t="str">
        <v>GENERAL</v>
      </c>
      <c r="F60" s="272">
        <v>1</v>
      </c>
      <c r="G60" s="272">
        <v>0</v>
      </c>
      <c r="H60" s="271" t="str">
        <v>DAHF</v>
      </c>
      <c r="I60" s="271" t="str">
        <v>DAHFATHAN</v>
      </c>
      <c r="J60" s="271" t="str">
        <v>DAHF</v>
      </c>
      <c r="K60" s="272">
        <v>0</v>
      </c>
      <c r="L60" s="272">
        <v>10</v>
      </c>
      <c r="M60" s="272">
        <v>0</v>
      </c>
      <c r="N60" s="272">
        <v>10</v>
      </c>
      <c r="O60" s="272" t="str">
        <v>Team only</v>
      </c>
      <c r="P60" s="272">
        <v>0</v>
      </c>
      <c r="Q60" s="271" t="str">
        <v>ENTERED</v>
      </c>
    </row>
    <row r="61" spans="1:17" ht="19.25" customHeight="1">
      <c r="A61" s="354">
        <v>55</v>
      </c>
      <c r="B61" s="270">
        <v>19</v>
      </c>
      <c r="C61" s="271" t="str">
        <v>GNSP04</v>
      </c>
      <c r="D61" s="271" t="str">
        <v>Tug of war</v>
      </c>
      <c r="E61" s="271" t="str">
        <v>GENERAL</v>
      </c>
      <c r="F61" s="272">
        <v>2</v>
      </c>
      <c r="G61" s="272">
        <v>0</v>
      </c>
      <c r="H61" s="271" t="str">
        <v>BADF</v>
      </c>
      <c r="I61" s="271" t="str">
        <v>BADFATHAN</v>
      </c>
      <c r="J61" s="271" t="str">
        <v>BADF</v>
      </c>
      <c r="K61" s="272">
        <v>0</v>
      </c>
      <c r="L61" s="272">
        <v>7</v>
      </c>
      <c r="M61" s="272">
        <v>0</v>
      </c>
      <c r="N61" s="272">
        <v>7</v>
      </c>
      <c r="O61" s="272" t="str">
        <v>Team only</v>
      </c>
      <c r="P61" s="272">
        <v>0</v>
      </c>
      <c r="Q61" s="271" t="str">
        <v>ENTERED</v>
      </c>
    </row>
    <row r="62" spans="1:17" ht="19.25" customHeight="1">
      <c r="A62" s="354">
        <v>56</v>
      </c>
      <c r="B62" s="270">
        <v>19</v>
      </c>
      <c r="C62" s="271" t="str">
        <v>GNSP04</v>
      </c>
      <c r="D62" s="271" t="str">
        <v>Tug of war</v>
      </c>
      <c r="E62" s="271" t="str">
        <v>GENERAL</v>
      </c>
      <c r="F62" s="272">
        <v>3</v>
      </c>
      <c r="G62" s="272">
        <v>0</v>
      </c>
      <c r="H62" s="271" t="str">
        <v>FANT</v>
      </c>
      <c r="I62" s="271" t="str">
        <v>FANTHALAYAN</v>
      </c>
      <c r="J62" s="271" t="str">
        <v>FANT</v>
      </c>
      <c r="K62" s="272">
        <v>0</v>
      </c>
      <c r="L62" s="272">
        <v>5</v>
      </c>
      <c r="M62" s="272">
        <v>0</v>
      </c>
      <c r="N62" s="272">
        <v>5</v>
      </c>
      <c r="O62" s="272" t="str">
        <v>Team only</v>
      </c>
      <c r="P62" s="272">
        <v>0</v>
      </c>
      <c r="Q62" s="271" t="str">
        <v>ENTERED</v>
      </c>
    </row>
    <row r="63" spans="1:17" ht="19.25" customHeight="1">
      <c r="A63" s="354">
        <v>57</v>
      </c>
      <c r="B63" s="270">
        <v>20</v>
      </c>
      <c r="C63" s="271" t="str">
        <v>SJSP09</v>
      </c>
      <c r="D63" s="271" t="str">
        <v>Stone Picking</v>
      </c>
      <c r="E63" s="271" t="str">
        <v>SUB JUNIOR</v>
      </c>
      <c r="F63" s="272">
        <v>1</v>
      </c>
      <c r="G63" s="272">
        <v>0</v>
      </c>
      <c r="H63" s="271" t="str">
        <v>A146</v>
      </c>
      <c r="I63" s="271" t="str">
        <v>AHAMED ADIL. A</v>
      </c>
      <c r="J63" s="271" t="str">
        <v>BADF</v>
      </c>
      <c r="K63" s="272">
        <v>2</v>
      </c>
      <c r="L63" s="272">
        <v>5</v>
      </c>
      <c r="M63" s="272">
        <v>0</v>
      </c>
      <c r="N63" s="272">
        <v>5</v>
      </c>
      <c r="O63" s="272" t="str">
        <v>Personal</v>
      </c>
      <c r="P63" s="272">
        <v>0</v>
      </c>
      <c r="Q63" s="271" t="str">
        <v>TO PUBLISH</v>
      </c>
    </row>
    <row r="64" spans="1:17" ht="19.25" customHeight="1">
      <c r="A64" s="354">
        <v>58</v>
      </c>
      <c r="B64" s="270">
        <v>20</v>
      </c>
      <c r="C64" s="271" t="str">
        <v>SJSP09</v>
      </c>
      <c r="D64" s="271" t="str">
        <v>Stone Picking</v>
      </c>
      <c r="E64" s="271" t="str">
        <v>SUB JUNIOR</v>
      </c>
      <c r="F64" s="272">
        <v>2</v>
      </c>
      <c r="G64" s="272">
        <v>0</v>
      </c>
      <c r="H64" s="271" t="str">
        <v>A166</v>
      </c>
      <c r="I64" s="271" t="str">
        <v>Muhammed Naieem</v>
      </c>
      <c r="J64" s="271" t="str">
        <v>BADF</v>
      </c>
      <c r="K64" s="272">
        <v>2</v>
      </c>
      <c r="L64" s="272">
        <v>3</v>
      </c>
      <c r="M64" s="272">
        <v>0</v>
      </c>
      <c r="N64" s="272">
        <v>3</v>
      </c>
      <c r="O64" s="272" t="str">
        <v>Personal</v>
      </c>
      <c r="P64" s="272">
        <v>0</v>
      </c>
      <c r="Q64" s="271" t="str">
        <v>TO PUBLISH</v>
      </c>
    </row>
    <row r="65" spans="1:17" ht="19.25" customHeight="1">
      <c r="A65" s="354">
        <v>59</v>
      </c>
      <c r="B65" s="270">
        <v>20</v>
      </c>
      <c r="C65" s="271" t="str">
        <v>SJSP09</v>
      </c>
      <c r="D65" s="271" t="str">
        <v>Stone Picking</v>
      </c>
      <c r="E65" s="271" t="str">
        <v>SUB JUNIOR</v>
      </c>
      <c r="F65" s="272">
        <v>3</v>
      </c>
      <c r="G65" s="272">
        <v>0</v>
      </c>
      <c r="H65" s="271" t="str">
        <v>A122</v>
      </c>
      <c r="I65" s="271" t="str">
        <v>MOHAMMAD K A</v>
      </c>
      <c r="J65" s="271" t="str">
        <v>FANT</v>
      </c>
      <c r="K65" s="272">
        <v>1</v>
      </c>
      <c r="L65" s="272">
        <v>1</v>
      </c>
      <c r="M65" s="272">
        <v>0</v>
      </c>
      <c r="N65" s="272">
        <v>1</v>
      </c>
      <c r="O65" s="272" t="str">
        <v>Personal</v>
      </c>
      <c r="P65" s="272">
        <v>0</v>
      </c>
      <c r="Q65" s="271" t="str">
        <v>TO PUBLISH</v>
      </c>
    </row>
    <row r="66" spans="1:17" ht="19.25" customHeight="1">
      <c r="A66" s="354">
        <v>60</v>
      </c>
      <c r="B66" s="270">
        <v>21</v>
      </c>
      <c r="C66" s="271" t="str">
        <v>SJSP02</v>
      </c>
      <c r="D66" s="271" t="str">
        <v>Biscuit Eating</v>
      </c>
      <c r="E66" s="271" t="str">
        <v>SUB JUNIOR</v>
      </c>
      <c r="F66" s="272">
        <v>1</v>
      </c>
      <c r="G66" s="272">
        <v>0</v>
      </c>
      <c r="H66" s="271" t="str">
        <v>A108</v>
      </c>
      <c r="I66" s="271" t="str">
        <v>Mohammed Sinan N.A</v>
      </c>
      <c r="J66" s="271" t="str">
        <v>BADF</v>
      </c>
      <c r="K66" s="272">
        <v>1</v>
      </c>
      <c r="L66" s="272">
        <v>5</v>
      </c>
      <c r="M66" s="272">
        <v>0</v>
      </c>
      <c r="N66" s="272">
        <v>5</v>
      </c>
      <c r="O66" s="272" t="str">
        <v>Personal</v>
      </c>
      <c r="P66" s="272">
        <v>0</v>
      </c>
      <c r="Q66" s="271" t="str">
        <v>PUBLISHED</v>
      </c>
    </row>
    <row r="67" spans="1:17" ht="19.25" customHeight="1">
      <c r="A67" s="354">
        <v>61</v>
      </c>
      <c r="B67" s="270">
        <v>21</v>
      </c>
      <c r="C67" s="271" t="str">
        <v>SJSP02</v>
      </c>
      <c r="D67" s="271" t="str">
        <v>Biscuit Eating</v>
      </c>
      <c r="E67" s="271" t="str">
        <v>SUB JUNIOR</v>
      </c>
      <c r="F67" s="272">
        <v>2</v>
      </c>
      <c r="G67" s="272">
        <v>0</v>
      </c>
      <c r="H67" s="271" t="str">
        <v>A151</v>
      </c>
      <c r="I67" s="271" t="str">
        <v>Mohammad Yaseen</v>
      </c>
      <c r="J67" s="271" t="str">
        <v>FANT</v>
      </c>
      <c r="K67" s="272">
        <v>2</v>
      </c>
      <c r="L67" s="272">
        <v>3</v>
      </c>
      <c r="M67" s="272">
        <v>0</v>
      </c>
      <c r="N67" s="272">
        <v>3</v>
      </c>
      <c r="O67" s="272" t="str">
        <v>Personal</v>
      </c>
      <c r="P67" s="272">
        <v>0</v>
      </c>
      <c r="Q67" s="271" t="str">
        <v>PUBLISHED</v>
      </c>
    </row>
    <row r="68" spans="1:17" ht="19.25" customHeight="1">
      <c r="A68" s="354">
        <v>62</v>
      </c>
      <c r="B68" s="270">
        <v>21</v>
      </c>
      <c r="C68" s="271" t="str">
        <v>SJSP02</v>
      </c>
      <c r="D68" s="271" t="str">
        <v>Biscuit Eating</v>
      </c>
      <c r="E68" s="271" t="str">
        <v>SUB JUNIOR</v>
      </c>
      <c r="F68" s="272">
        <v>3</v>
      </c>
      <c r="G68" s="272">
        <v>0</v>
      </c>
      <c r="H68" s="271" t="str">
        <v>A128</v>
      </c>
      <c r="I68" s="271" t="str">
        <v>MOHAMMED HAFEEZ B</v>
      </c>
      <c r="J68" s="271" t="str">
        <v>DAHF</v>
      </c>
      <c r="K68" s="272">
        <v>1</v>
      </c>
      <c r="L68" s="272">
        <v>1</v>
      </c>
      <c r="M68" s="272">
        <v>0</v>
      </c>
      <c r="N68" s="272">
        <v>1</v>
      </c>
      <c r="O68" s="272" t="str">
        <v>Personal</v>
      </c>
      <c r="P68" s="272">
        <v>0</v>
      </c>
      <c r="Q68" s="271" t="str">
        <v>PUBLISHED</v>
      </c>
    </row>
    <row r="69" spans="1:17" ht="19.25" customHeight="1">
      <c r="A69" s="354">
        <v>63</v>
      </c>
      <c r="B69" s="270">
        <v>22</v>
      </c>
      <c r="C69" s="271" t="str">
        <v>SJSP03</v>
      </c>
      <c r="D69" s="271" t="str">
        <v>Elephant Tail</v>
      </c>
      <c r="E69" s="271" t="str">
        <v>SUB JUNIOR</v>
      </c>
      <c r="F69" s="272">
        <v>1</v>
      </c>
      <c r="G69" s="272">
        <v>0</v>
      </c>
      <c r="H69" s="271" t="str">
        <v>A123</v>
      </c>
      <c r="I69" s="271" t="str">
        <v>IBRAHIM KALEEL</v>
      </c>
      <c r="J69" s="271" t="str">
        <v>JARF</v>
      </c>
      <c r="K69" s="272">
        <v>1</v>
      </c>
      <c r="L69" s="272">
        <v>5</v>
      </c>
      <c r="M69" s="272">
        <v>0</v>
      </c>
      <c r="N69" s="272">
        <v>5</v>
      </c>
      <c r="O69" s="272" t="str">
        <v>Personal</v>
      </c>
      <c r="P69" s="272">
        <v>0</v>
      </c>
      <c r="Q69" s="271" t="str">
        <v>PUBLISHED</v>
      </c>
    </row>
    <row r="70" spans="1:17" ht="19.25" customHeight="1">
      <c r="A70" s="354">
        <v>64</v>
      </c>
      <c r="B70" s="270">
        <v>22</v>
      </c>
      <c r="C70" s="271" t="str">
        <v>SJSP03</v>
      </c>
      <c r="D70" s="271" t="str">
        <v>Elephant Tail</v>
      </c>
      <c r="E70" s="271" t="str">
        <v>SUB JUNIOR</v>
      </c>
      <c r="F70" s="272">
        <v>2</v>
      </c>
      <c r="G70" s="272">
        <v>0</v>
      </c>
      <c r="H70" s="271" t="str">
        <v>A101</v>
      </c>
      <c r="I70" s="271" t="str">
        <v>MUHAMMED TAMEEM</v>
      </c>
      <c r="J70" s="271" t="str">
        <v>JARF</v>
      </c>
      <c r="K70" s="272">
        <v>1</v>
      </c>
      <c r="L70" s="272">
        <v>3</v>
      </c>
      <c r="M70" s="272">
        <v>0</v>
      </c>
      <c r="N70" s="272">
        <v>3</v>
      </c>
      <c r="O70" s="272" t="str">
        <v>Personal</v>
      </c>
      <c r="P70" s="272">
        <v>0</v>
      </c>
      <c r="Q70" s="271" t="str">
        <v>PUBLISHED</v>
      </c>
    </row>
    <row r="71" spans="1:17" ht="19.25" customHeight="1">
      <c r="A71" s="354">
        <v>65</v>
      </c>
      <c r="B71" s="270">
        <v>23</v>
      </c>
      <c r="C71" s="271" t="str">
        <v>SJSP04</v>
      </c>
      <c r="D71" s="271" t="str">
        <v>Long Jump</v>
      </c>
      <c r="E71" s="271" t="str">
        <v>SUB JUNIOR</v>
      </c>
      <c r="F71" s="272">
        <v>1</v>
      </c>
      <c r="G71" s="272">
        <v>0</v>
      </c>
      <c r="H71" s="271" t="str">
        <v>A151</v>
      </c>
      <c r="I71" s="271" t="str">
        <v>Mohammad Yaseen</v>
      </c>
      <c r="J71" s="271" t="str">
        <v>FANT</v>
      </c>
      <c r="K71" s="272">
        <v>2</v>
      </c>
      <c r="L71" s="272">
        <v>5</v>
      </c>
      <c r="M71" s="272">
        <v>0</v>
      </c>
      <c r="N71" s="272">
        <v>5</v>
      </c>
      <c r="O71" s="272" t="str">
        <v>Personal</v>
      </c>
      <c r="P71" s="272">
        <v>0</v>
      </c>
      <c r="Q71" s="271" t="str">
        <v>TO PUBLISH</v>
      </c>
    </row>
    <row r="72" spans="1:17" ht="19.25" customHeight="1">
      <c r="A72" s="354">
        <v>66</v>
      </c>
      <c r="B72" s="270">
        <v>23</v>
      </c>
      <c r="C72" s="271" t="str">
        <v>SJSP04</v>
      </c>
      <c r="D72" s="271" t="str">
        <v>Long Jump</v>
      </c>
      <c r="E72" s="271" t="str">
        <v>SUB JUNIOR</v>
      </c>
      <c r="F72" s="272">
        <v>2</v>
      </c>
      <c r="G72" s="272">
        <v>0</v>
      </c>
      <c r="H72" s="271" t="str">
        <v>A113</v>
      </c>
      <c r="I72" s="271" t="str">
        <v>MOIDEEN KAIS</v>
      </c>
      <c r="J72" s="271" t="str">
        <v>DAHF</v>
      </c>
      <c r="K72" s="272">
        <v>1</v>
      </c>
      <c r="L72" s="272">
        <v>3</v>
      </c>
      <c r="M72" s="272">
        <v>0</v>
      </c>
      <c r="N72" s="272">
        <v>3</v>
      </c>
      <c r="O72" s="272" t="str">
        <v>Personal</v>
      </c>
      <c r="P72" s="272">
        <v>0</v>
      </c>
      <c r="Q72" s="271" t="str">
        <v>TO PUBLISH</v>
      </c>
    </row>
    <row r="73" spans="1:17" ht="19.25" customHeight="1">
      <c r="A73" s="354">
        <v>67</v>
      </c>
      <c r="B73" s="270">
        <v>23</v>
      </c>
      <c r="C73" s="271" t="str">
        <v>SJSP04</v>
      </c>
      <c r="D73" s="271" t="str">
        <v>Long Jump</v>
      </c>
      <c r="E73" s="271" t="str">
        <v>SUB JUNIOR</v>
      </c>
      <c r="F73" s="272">
        <v>3</v>
      </c>
      <c r="G73" s="272">
        <v>0</v>
      </c>
      <c r="H73" s="271" t="str">
        <v>A140</v>
      </c>
      <c r="I73" s="271" t="str">
        <v>MUHAMMED AFLAH.MK</v>
      </c>
      <c r="J73" s="271" t="str">
        <v>FANT</v>
      </c>
      <c r="K73" s="272">
        <v>2</v>
      </c>
      <c r="L73" s="272">
        <v>1</v>
      </c>
      <c r="M73" s="272">
        <v>0</v>
      </c>
      <c r="N73" s="272">
        <v>1</v>
      </c>
      <c r="O73" s="272" t="str">
        <v>Personal</v>
      </c>
      <c r="P73" s="272">
        <v>0</v>
      </c>
      <c r="Q73" s="271" t="str">
        <v>TO PUBLISH</v>
      </c>
    </row>
    <row r="74" spans="1:17" ht="19.25" customHeight="1">
      <c r="A74" s="354">
        <v>68</v>
      </c>
      <c r="B74" s="270">
        <v>24</v>
      </c>
      <c r="C74" s="271" t="str">
        <v>SJSP08</v>
      </c>
      <c r="D74" s="271" t="str">
        <v>Spoon Balance</v>
      </c>
      <c r="E74" s="271" t="str">
        <v>SUB JUNIOR</v>
      </c>
      <c r="F74" s="272">
        <v>1</v>
      </c>
      <c r="G74" s="272">
        <v>0</v>
      </c>
      <c r="H74" s="271" t="str">
        <v>A129</v>
      </c>
      <c r="I74" s="271" t="str">
        <v>MUHAMMED BIN JAFAR</v>
      </c>
      <c r="J74" s="271" t="str">
        <v>FANT</v>
      </c>
      <c r="K74" s="272">
        <v>1</v>
      </c>
      <c r="L74" s="272">
        <v>5</v>
      </c>
      <c r="M74" s="272">
        <v>0</v>
      </c>
      <c r="N74" s="272">
        <v>5</v>
      </c>
      <c r="O74" s="272" t="str">
        <v>Personal</v>
      </c>
      <c r="P74" s="272">
        <v>0</v>
      </c>
      <c r="Q74" s="271" t="str">
        <v>PUBLISHED</v>
      </c>
    </row>
    <row r="75" spans="1:17" ht="19.25" customHeight="1">
      <c r="A75" s="354">
        <v>69</v>
      </c>
      <c r="B75" s="270">
        <v>24</v>
      </c>
      <c r="C75" s="271" t="str">
        <v>SJSP08</v>
      </c>
      <c r="D75" s="271" t="str">
        <v>Spoon Balance</v>
      </c>
      <c r="E75" s="271" t="str">
        <v>SUB JUNIOR</v>
      </c>
      <c r="F75" s="272">
        <v>2</v>
      </c>
      <c r="G75" s="272">
        <v>0</v>
      </c>
      <c r="H75" s="271" t="str">
        <v>A105</v>
      </c>
      <c r="I75" s="271" t="str">
        <v>MUHAMMED HAFIZ S T</v>
      </c>
      <c r="J75" s="271" t="str">
        <v>FANT</v>
      </c>
      <c r="K75" s="272">
        <v>1</v>
      </c>
      <c r="L75" s="272">
        <v>3</v>
      </c>
      <c r="M75" s="272">
        <v>0</v>
      </c>
      <c r="N75" s="272">
        <v>3</v>
      </c>
      <c r="O75" s="272" t="str">
        <v>Personal</v>
      </c>
      <c r="P75" s="272">
        <v>0</v>
      </c>
      <c r="Q75" s="271" t="str">
        <v>PUBLISHED</v>
      </c>
    </row>
    <row r="76" spans="1:17" ht="19.25" customHeight="1">
      <c r="A76" s="354">
        <v>70</v>
      </c>
      <c r="B76" s="270">
        <v>24</v>
      </c>
      <c r="C76" s="271" t="str">
        <v>SJSP08</v>
      </c>
      <c r="D76" s="271" t="str">
        <v>Spoon Balance</v>
      </c>
      <c r="E76" s="271" t="str">
        <v>SUB JUNIOR</v>
      </c>
      <c r="F76" s="272">
        <v>3</v>
      </c>
      <c r="G76" s="272">
        <v>0</v>
      </c>
      <c r="H76" s="271" t="str">
        <v>A110</v>
      </c>
      <c r="I76" s="271" t="str">
        <v>Muhammed Hisham K M</v>
      </c>
      <c r="J76" s="271" t="str">
        <v>FANT</v>
      </c>
      <c r="K76" s="272">
        <v>1</v>
      </c>
      <c r="L76" s="272">
        <v>1</v>
      </c>
      <c r="M76" s="272">
        <v>0</v>
      </c>
      <c r="N76" s="272">
        <v>1</v>
      </c>
      <c r="O76" s="272" t="str">
        <v>Personal</v>
      </c>
      <c r="P76" s="272">
        <v>0</v>
      </c>
      <c r="Q76" s="271" t="str">
        <v>PUBLISHED</v>
      </c>
    </row>
    <row r="77" spans="1:17" ht="19.25" customHeight="1">
      <c r="A77" s="354">
        <v>71</v>
      </c>
      <c r="B77" s="270">
        <v>25</v>
      </c>
      <c r="C77" s="271" t="str">
        <v>JNSP01</v>
      </c>
      <c r="D77" s="271" t="str">
        <v>Ball Throwing</v>
      </c>
      <c r="E77" s="271" t="str">
        <v>JUNIOR</v>
      </c>
      <c r="F77" s="272">
        <v>1</v>
      </c>
      <c r="G77" s="272">
        <v>0</v>
      </c>
      <c r="H77" s="271" t="str">
        <v>B152</v>
      </c>
      <c r="I77" s="271" t="str">
        <v>MUHAMMED MUNAZIR MM</v>
      </c>
      <c r="J77" s="271" t="str">
        <v>JARF</v>
      </c>
      <c r="K77" s="272">
        <v>4</v>
      </c>
      <c r="L77" s="272">
        <v>5</v>
      </c>
      <c r="M77" s="272">
        <v>0</v>
      </c>
      <c r="N77" s="272">
        <v>5</v>
      </c>
      <c r="O77" s="272" t="str">
        <v>Personal</v>
      </c>
      <c r="P77" s="272">
        <v>0</v>
      </c>
      <c r="Q77" s="271" t="str">
        <v>TO PUBLISH</v>
      </c>
    </row>
    <row r="78" spans="1:17" ht="19.25" customHeight="1">
      <c r="A78" s="354">
        <v>72</v>
      </c>
      <c r="B78" s="270">
        <v>25</v>
      </c>
      <c r="C78" s="271" t="str">
        <v>JNSP01</v>
      </c>
      <c r="D78" s="271" t="str">
        <v>Ball Throwing</v>
      </c>
      <c r="E78" s="271" t="str">
        <v>JUNIOR</v>
      </c>
      <c r="F78" s="272">
        <v>2</v>
      </c>
      <c r="G78" s="272">
        <v>0</v>
      </c>
      <c r="H78" s="271" t="str">
        <v>B158</v>
      </c>
      <c r="I78" s="271" t="str">
        <v>FADIL MOHAMMED K M</v>
      </c>
      <c r="J78" s="271" t="str">
        <v>DAHF</v>
      </c>
      <c r="K78" s="272">
        <v>4</v>
      </c>
      <c r="L78" s="272">
        <v>3</v>
      </c>
      <c r="M78" s="272">
        <v>0</v>
      </c>
      <c r="N78" s="272">
        <v>3</v>
      </c>
      <c r="O78" s="272" t="str">
        <v>Personal</v>
      </c>
      <c r="P78" s="272">
        <v>0</v>
      </c>
      <c r="Q78" s="271" t="str">
        <v>TO PUBLISH</v>
      </c>
    </row>
    <row r="79" spans="1:17" ht="19.25" customHeight="1">
      <c r="A79" s="354">
        <v>73</v>
      </c>
      <c r="B79" s="270">
        <v>25</v>
      </c>
      <c r="C79" s="271" t="str">
        <v>JNSP01</v>
      </c>
      <c r="D79" s="271" t="str">
        <v>Ball Throwing</v>
      </c>
      <c r="E79" s="271" t="str">
        <v>JUNIOR</v>
      </c>
      <c r="F79" s="272">
        <v>3</v>
      </c>
      <c r="G79" s="272">
        <v>0</v>
      </c>
      <c r="H79" s="271" t="str">
        <v>B121</v>
      </c>
      <c r="I79" s="271" t="str">
        <v>MOHIDDEEN SHAHSHAD</v>
      </c>
      <c r="J79" s="271" t="str">
        <v>BADF</v>
      </c>
      <c r="K79" s="272">
        <v>3</v>
      </c>
      <c r="L79" s="272">
        <v>1</v>
      </c>
      <c r="M79" s="272">
        <v>0</v>
      </c>
      <c r="N79" s="272">
        <v>1</v>
      </c>
      <c r="O79" s="272" t="str">
        <v>Personal</v>
      </c>
      <c r="P79" s="272">
        <v>0</v>
      </c>
      <c r="Q79" s="271" t="str">
        <v>TO PUBLISH</v>
      </c>
    </row>
    <row r="80" spans="1:17" ht="19.25" customHeight="1">
      <c r="A80" s="354">
        <v>74</v>
      </c>
      <c r="B80" s="270">
        <v>26</v>
      </c>
      <c r="C80" s="271" t="str">
        <v>JNSP02</v>
      </c>
      <c r="D80" s="271" t="str">
        <v>High Jump</v>
      </c>
      <c r="E80" s="271" t="str">
        <v>JUNIOR</v>
      </c>
      <c r="F80" s="272">
        <v>1</v>
      </c>
      <c r="G80" s="272">
        <v>0</v>
      </c>
      <c r="H80" s="271" t="str">
        <v>B148</v>
      </c>
      <c r="I80" s="271" t="str">
        <v>MOHAMMED BAQIR TS</v>
      </c>
      <c r="J80" s="271" t="str">
        <v>JARF</v>
      </c>
      <c r="K80" s="272">
        <v>4</v>
      </c>
      <c r="L80" s="272">
        <v>5</v>
      </c>
      <c r="M80" s="272">
        <v>0</v>
      </c>
      <c r="N80" s="272">
        <v>5</v>
      </c>
      <c r="O80" s="272" t="str">
        <v>Personal</v>
      </c>
      <c r="P80" s="272">
        <v>0</v>
      </c>
      <c r="Q80" s="271" t="str">
        <v>TO PUBLISH</v>
      </c>
    </row>
    <row r="81" spans="1:17" ht="19.25" customHeight="1">
      <c r="A81" s="354">
        <v>75</v>
      </c>
      <c r="B81" s="270">
        <v>26</v>
      </c>
      <c r="C81" s="271" t="str">
        <v>JNSP02</v>
      </c>
      <c r="D81" s="271" t="str">
        <v>High Jump</v>
      </c>
      <c r="E81" s="271" t="str">
        <v>JUNIOR</v>
      </c>
      <c r="F81" s="272">
        <v>2</v>
      </c>
      <c r="G81" s="272">
        <v>0</v>
      </c>
      <c r="H81" s="271" t="str">
        <v>B141</v>
      </c>
      <c r="I81" s="271" t="str">
        <v>RAFNAS P</v>
      </c>
      <c r="J81" s="271" t="str">
        <v>FANT</v>
      </c>
      <c r="K81" s="272">
        <v>4</v>
      </c>
      <c r="L81" s="272">
        <v>3</v>
      </c>
      <c r="M81" s="272">
        <v>0</v>
      </c>
      <c r="N81" s="272">
        <v>3</v>
      </c>
      <c r="O81" s="272" t="str">
        <v>Personal</v>
      </c>
      <c r="P81" s="272">
        <v>0</v>
      </c>
      <c r="Q81" s="271" t="str">
        <v>TO PUBLISH</v>
      </c>
    </row>
    <row r="82" spans="1:17" ht="19.25" customHeight="1">
      <c r="A82" s="354">
        <v>76</v>
      </c>
      <c r="B82" s="270">
        <v>26</v>
      </c>
      <c r="C82" s="271" t="str">
        <v>JNSP02</v>
      </c>
      <c r="D82" s="271" t="str">
        <v>High Jump</v>
      </c>
      <c r="E82" s="271" t="str">
        <v>JUNIOR</v>
      </c>
      <c r="F82" s="272">
        <v>3</v>
      </c>
      <c r="G82" s="272">
        <v>0</v>
      </c>
      <c r="H82" s="271" t="str">
        <v>B155</v>
      </c>
      <c r="I82" s="271" t="str">
        <v>MUHAMMED A</v>
      </c>
      <c r="J82" s="271" t="str">
        <v>DAHF</v>
      </c>
      <c r="K82" s="272">
        <v>4</v>
      </c>
      <c r="L82" s="272">
        <v>1</v>
      </c>
      <c r="M82" s="272">
        <v>0</v>
      </c>
      <c r="N82" s="272">
        <v>1</v>
      </c>
      <c r="O82" s="272" t="str">
        <v>Personal</v>
      </c>
      <c r="P82" s="272">
        <v>0</v>
      </c>
      <c r="Q82" s="271" t="str">
        <v>TO PUBLISH</v>
      </c>
    </row>
    <row r="83" spans="1:17" ht="19.25" customHeight="1">
      <c r="A83" s="354">
        <v>77</v>
      </c>
      <c r="B83" s="270">
        <v>27</v>
      </c>
      <c r="C83" s="271" t="str">
        <v>JNSP03</v>
      </c>
      <c r="D83" s="271" t="str">
        <v>Long Jump</v>
      </c>
      <c r="E83" s="271" t="str">
        <v>JUNIOR</v>
      </c>
      <c r="F83" s="272">
        <v>1</v>
      </c>
      <c r="G83" s="272">
        <v>0</v>
      </c>
      <c r="H83" s="271" t="str">
        <v>B164</v>
      </c>
      <c r="I83" s="271" t="str">
        <v>RASALUL AMEEN T</v>
      </c>
      <c r="J83" s="271" t="str">
        <v>BADF</v>
      </c>
      <c r="K83" s="272">
        <v>4</v>
      </c>
      <c r="L83" s="272">
        <v>5</v>
      </c>
      <c r="M83" s="272">
        <v>0</v>
      </c>
      <c r="N83" s="272">
        <v>5</v>
      </c>
      <c r="O83" s="272" t="str">
        <v>Personal</v>
      </c>
      <c r="P83" s="272">
        <v>0</v>
      </c>
      <c r="Q83" s="271" t="str">
        <v>ENTERED</v>
      </c>
    </row>
    <row r="84" spans="1:17" ht="19.25" customHeight="1">
      <c r="A84" s="354">
        <v>78</v>
      </c>
      <c r="B84" s="270">
        <v>27</v>
      </c>
      <c r="C84" s="271" t="str">
        <v>JNSP03</v>
      </c>
      <c r="D84" s="271" t="str">
        <v>Long Jump</v>
      </c>
      <c r="E84" s="271" t="str">
        <v>JUNIOR</v>
      </c>
      <c r="F84" s="272">
        <v>2</v>
      </c>
      <c r="G84" s="272">
        <v>0</v>
      </c>
      <c r="H84" s="271" t="str">
        <v>B148</v>
      </c>
      <c r="I84" s="271" t="str">
        <v>MOHAMMED BAQIR TS</v>
      </c>
      <c r="J84" s="271" t="str">
        <v>JARF</v>
      </c>
      <c r="K84" s="272">
        <v>4</v>
      </c>
      <c r="L84" s="272">
        <v>3</v>
      </c>
      <c r="M84" s="272">
        <v>0</v>
      </c>
      <c r="N84" s="272">
        <v>3</v>
      </c>
      <c r="O84" s="272" t="str">
        <v>Personal</v>
      </c>
      <c r="P84" s="272">
        <v>0</v>
      </c>
      <c r="Q84" s="271" t="str">
        <v>ENTERED</v>
      </c>
    </row>
    <row r="85" spans="1:17" ht="19.25" customHeight="1">
      <c r="A85" s="354">
        <v>79</v>
      </c>
      <c r="B85" s="270">
        <v>27</v>
      </c>
      <c r="C85" s="271" t="str">
        <v>JNSP03</v>
      </c>
      <c r="D85" s="271" t="str">
        <v>Long Jump</v>
      </c>
      <c r="E85" s="271" t="str">
        <v>JUNIOR</v>
      </c>
      <c r="F85" s="272">
        <v>3</v>
      </c>
      <c r="G85" s="272">
        <v>0</v>
      </c>
      <c r="H85" s="271" t="str">
        <v>B141</v>
      </c>
      <c r="I85" s="271" t="str">
        <v>RAFNAS P</v>
      </c>
      <c r="J85" s="271" t="str">
        <v>FANT</v>
      </c>
      <c r="K85" s="272">
        <v>4</v>
      </c>
      <c r="L85" s="272">
        <v>1</v>
      </c>
      <c r="M85" s="272">
        <v>0</v>
      </c>
      <c r="N85" s="272">
        <v>1</v>
      </c>
      <c r="O85" s="272" t="str">
        <v>Personal</v>
      </c>
      <c r="P85" s="272">
        <v>0</v>
      </c>
      <c r="Q85" s="271" t="str">
        <v>ENTERED</v>
      </c>
    </row>
    <row r="86" spans="1:17" ht="19.25" customHeight="1">
      <c r="A86" s="354">
        <v>80</v>
      </c>
      <c r="B86" s="270">
        <v>28</v>
      </c>
      <c r="C86" s="271" t="str">
        <v>JNSP06</v>
      </c>
      <c r="D86" s="271" t="str">
        <v>Sweet Eating</v>
      </c>
      <c r="E86" s="271" t="str">
        <v>JUNIOR</v>
      </c>
      <c r="F86" s="272">
        <v>1</v>
      </c>
      <c r="G86" s="272">
        <v>0</v>
      </c>
      <c r="H86" s="271" t="str">
        <v>B138</v>
      </c>
      <c r="I86" s="271" t="str">
        <v>HABEEB RAHMAN CA</v>
      </c>
      <c r="J86" s="271" t="str">
        <v>BADF</v>
      </c>
      <c r="K86" s="272">
        <v>3</v>
      </c>
      <c r="L86" s="272">
        <v>5</v>
      </c>
      <c r="M86" s="272">
        <v>0</v>
      </c>
      <c r="N86" s="272">
        <v>5</v>
      </c>
      <c r="O86" s="272" t="str">
        <v>Personal</v>
      </c>
      <c r="P86" s="272">
        <v>0</v>
      </c>
      <c r="Q86" s="271" t="str">
        <v>PUBLISHED</v>
      </c>
    </row>
    <row r="87" spans="1:17" ht="19.25" customHeight="1">
      <c r="A87" s="354">
        <v>81</v>
      </c>
      <c r="B87" s="270">
        <v>28</v>
      </c>
      <c r="C87" s="271" t="str">
        <v>JNSP06</v>
      </c>
      <c r="D87" s="271" t="str">
        <v>Sweet Eating</v>
      </c>
      <c r="E87" s="271" t="str">
        <v>JUNIOR</v>
      </c>
      <c r="F87" s="272">
        <v>2</v>
      </c>
      <c r="G87" s="272">
        <v>0</v>
      </c>
      <c r="H87" s="271" t="str">
        <v>B102</v>
      </c>
      <c r="I87" s="271" t="str">
        <v>AHMAD MUBASHAR</v>
      </c>
      <c r="J87" s="271" t="str">
        <v>FANT</v>
      </c>
      <c r="K87" s="272">
        <v>3</v>
      </c>
      <c r="L87" s="272">
        <v>3</v>
      </c>
      <c r="M87" s="272">
        <v>0</v>
      </c>
      <c r="N87" s="272">
        <v>3</v>
      </c>
      <c r="O87" s="272" t="str">
        <v>Personal</v>
      </c>
      <c r="P87" s="272">
        <v>0</v>
      </c>
      <c r="Q87" s="271" t="str">
        <v>PUBLISHED</v>
      </c>
    </row>
    <row r="88" spans="1:17" ht="19.25" customHeight="1">
      <c r="A88" s="354">
        <v>82</v>
      </c>
      <c r="B88" s="270">
        <v>28</v>
      </c>
      <c r="C88" s="271" t="str">
        <v>JNSP06</v>
      </c>
      <c r="D88" s="271" t="str">
        <v>Sweet Eating</v>
      </c>
      <c r="E88" s="271" t="str">
        <v>JUNIOR</v>
      </c>
      <c r="F88" s="272">
        <v>3</v>
      </c>
      <c r="G88" s="272">
        <v>0</v>
      </c>
      <c r="H88" s="271" t="str">
        <v>B131</v>
      </c>
      <c r="I88" s="271" t="str">
        <v>MUHAMMED BASSIM. E</v>
      </c>
      <c r="J88" s="271" t="str">
        <v>JARF</v>
      </c>
      <c r="K88" s="272">
        <v>3</v>
      </c>
      <c r="L88" s="272">
        <v>1</v>
      </c>
      <c r="M88" s="272">
        <v>0</v>
      </c>
      <c r="N88" s="272">
        <v>1</v>
      </c>
      <c r="O88" s="272" t="str">
        <v>Personal</v>
      </c>
      <c r="P88" s="272">
        <v>0</v>
      </c>
      <c r="Q88" s="271" t="str">
        <v>PUBLISHED</v>
      </c>
    </row>
    <row r="89" spans="1:17" ht="19.25" customHeight="1">
      <c r="A89" s="354">
        <v>83</v>
      </c>
      <c r="B89" s="270">
        <v>29</v>
      </c>
      <c r="C89" s="271" t="str">
        <v>JNSP09</v>
      </c>
      <c r="D89" s="271" t="str">
        <v>Nano Cricket</v>
      </c>
      <c r="E89" s="271" t="str">
        <v>JUNIOR</v>
      </c>
      <c r="F89" s="272">
        <v>1</v>
      </c>
      <c r="G89" s="272">
        <v>0</v>
      </c>
      <c r="H89" s="271" t="str">
        <v>JARF</v>
      </c>
      <c r="I89" s="271" t="str">
        <v>JARFATHAN</v>
      </c>
      <c r="J89" s="271" t="str">
        <v>JARF</v>
      </c>
      <c r="K89" s="272">
        <v>0</v>
      </c>
      <c r="L89" s="272">
        <v>7</v>
      </c>
      <c r="M89" s="272">
        <v>0</v>
      </c>
      <c r="N89" s="272">
        <v>7</v>
      </c>
      <c r="O89" s="272" t="str">
        <v>Team only</v>
      </c>
      <c r="P89" s="272">
        <v>0</v>
      </c>
      <c r="Q89" s="271" t="str">
        <v>ENTERED</v>
      </c>
    </row>
    <row r="90" spans="1:17" ht="19.25" customHeight="1">
      <c r="A90" s="354">
        <v>84</v>
      </c>
      <c r="B90" s="270">
        <v>29</v>
      </c>
      <c r="C90" s="271" t="str">
        <v>JNSP09</v>
      </c>
      <c r="D90" s="271" t="str">
        <v>Nano Cricket</v>
      </c>
      <c r="E90" s="271" t="str">
        <v>JUNIOR</v>
      </c>
      <c r="F90" s="272">
        <v>2</v>
      </c>
      <c r="G90" s="272">
        <v>0</v>
      </c>
      <c r="H90" s="271" t="str">
        <v>FANT</v>
      </c>
      <c r="I90" s="271" t="str">
        <v>FANTHALAYAN</v>
      </c>
      <c r="J90" s="271" t="str">
        <v>FANT</v>
      </c>
      <c r="K90" s="272">
        <v>0</v>
      </c>
      <c r="L90" s="272">
        <v>5</v>
      </c>
      <c r="M90" s="272">
        <v>0</v>
      </c>
      <c r="N90" s="272">
        <v>5</v>
      </c>
      <c r="O90" s="272" t="str">
        <v>Team only</v>
      </c>
      <c r="P90" s="272">
        <v>0</v>
      </c>
      <c r="Q90" s="271" t="str">
        <v>ENTERED</v>
      </c>
    </row>
    <row r="91" spans="1:17" ht="19.25" customHeight="1">
      <c r="A91" s="354">
        <v>85</v>
      </c>
      <c r="B91" s="270">
        <v>29</v>
      </c>
      <c r="C91" s="271" t="str">
        <v>JNSP09</v>
      </c>
      <c r="D91" s="271" t="str">
        <v>Nano Cricket</v>
      </c>
      <c r="E91" s="271" t="str">
        <v>JUNIOR</v>
      </c>
      <c r="F91" s="272">
        <v>3</v>
      </c>
      <c r="G91" s="272">
        <v>0</v>
      </c>
      <c r="H91" s="271" t="str">
        <v>BADF</v>
      </c>
      <c r="I91" s="271" t="str">
        <v>BADFATHAN</v>
      </c>
      <c r="J91" s="271" t="str">
        <v>BADF</v>
      </c>
      <c r="K91" s="272">
        <v>0</v>
      </c>
      <c r="L91" s="272">
        <v>3</v>
      </c>
      <c r="M91" s="272">
        <v>0</v>
      </c>
      <c r="N91" s="272">
        <v>3</v>
      </c>
      <c r="O91" s="272" t="str">
        <v>Team only</v>
      </c>
      <c r="P91" s="272">
        <v>0</v>
      </c>
      <c r="Q91" s="271" t="str">
        <v>ENTERED</v>
      </c>
    </row>
    <row r="92" spans="1:17" ht="19.25" customHeight="1">
      <c r="A92" s="354">
        <v>86</v>
      </c>
      <c r="B92" s="270">
        <v>30</v>
      </c>
      <c r="C92" s="271" t="str">
        <v>SNSP01</v>
      </c>
      <c r="D92" s="271" t="str">
        <v>Ball Thrawing</v>
      </c>
      <c r="E92" s="271" t="str">
        <v>SENIOR</v>
      </c>
      <c r="F92" s="272">
        <v>1</v>
      </c>
      <c r="G92" s="272">
        <v>0</v>
      </c>
      <c r="H92" s="271" t="str">
        <v>C113</v>
      </c>
      <c r="I92" s="271" t="str">
        <v>SEYYAD MUHAMMED FAHMAN</v>
      </c>
      <c r="J92" s="271" t="str">
        <v>JARF</v>
      </c>
      <c r="K92" s="272">
        <v>5</v>
      </c>
      <c r="L92" s="272">
        <v>5</v>
      </c>
      <c r="M92" s="272">
        <v>0</v>
      </c>
      <c r="N92" s="272">
        <v>5</v>
      </c>
      <c r="O92" s="272" t="str">
        <v>Personal</v>
      </c>
      <c r="P92" s="272">
        <v>0</v>
      </c>
      <c r="Q92" s="271" t="str">
        <v>ENTERED</v>
      </c>
    </row>
    <row r="93" spans="1:17" ht="19.25" customHeight="1">
      <c r="A93" s="354">
        <v>87</v>
      </c>
      <c r="B93" s="270">
        <v>30</v>
      </c>
      <c r="C93" s="271" t="str">
        <v>SNSP01</v>
      </c>
      <c r="D93" s="271" t="str">
        <v>Ball Thrawing</v>
      </c>
      <c r="E93" s="271" t="str">
        <v>SENIOR</v>
      </c>
      <c r="F93" s="272">
        <v>2</v>
      </c>
      <c r="G93" s="272">
        <v>0</v>
      </c>
      <c r="H93" s="271" t="str">
        <v>C171</v>
      </c>
      <c r="I93" s="271" t="str">
        <v>MUHAMMED THASLEEM</v>
      </c>
      <c r="J93" s="271" t="str">
        <v>BADF</v>
      </c>
      <c r="K93" s="272">
        <v>7</v>
      </c>
      <c r="L93" s="272">
        <v>3</v>
      </c>
      <c r="M93" s="272">
        <v>0</v>
      </c>
      <c r="N93" s="272">
        <v>3</v>
      </c>
      <c r="O93" s="272" t="str">
        <v>Personal</v>
      </c>
      <c r="P93" s="272">
        <v>0</v>
      </c>
      <c r="Q93" s="271" t="str">
        <v>ENTERED</v>
      </c>
    </row>
    <row r="94" spans="1:17" ht="19.25" customHeight="1">
      <c r="A94" s="354">
        <v>88</v>
      </c>
      <c r="B94" s="270">
        <v>30</v>
      </c>
      <c r="C94" s="271" t="str">
        <v>SNSP01</v>
      </c>
      <c r="D94" s="271" t="str">
        <v>Ball Thrawing</v>
      </c>
      <c r="E94" s="271" t="str">
        <v>SENIOR</v>
      </c>
      <c r="F94" s="272">
        <v>3</v>
      </c>
      <c r="G94" s="272">
        <v>0</v>
      </c>
      <c r="H94" s="271" t="str">
        <v>C104</v>
      </c>
      <c r="I94" s="271" t="str">
        <v>HADIL RIJAS</v>
      </c>
      <c r="J94" s="271" t="str">
        <v>BADF</v>
      </c>
      <c r="K94" s="272">
        <v>5</v>
      </c>
      <c r="L94" s="272">
        <v>1</v>
      </c>
      <c r="M94" s="272">
        <v>0</v>
      </c>
      <c r="N94" s="272">
        <v>1</v>
      </c>
      <c r="O94" s="272" t="str">
        <v>Personal</v>
      </c>
      <c r="P94" s="272">
        <v>0</v>
      </c>
      <c r="Q94" s="271" t="str">
        <v>ENTERED</v>
      </c>
    </row>
    <row r="95" spans="1:17" ht="19.25" customHeight="1">
      <c r="A95" s="354">
        <v>89</v>
      </c>
      <c r="B95" s="270">
        <v>31</v>
      </c>
      <c r="C95" s="271" t="str">
        <v>SNSP02</v>
      </c>
      <c r="D95" s="271" t="str">
        <v>Discus Throw</v>
      </c>
      <c r="E95" s="271" t="str">
        <v>SENIOR</v>
      </c>
      <c r="F95" s="272">
        <v>1</v>
      </c>
      <c r="G95" s="272">
        <v>0</v>
      </c>
      <c r="H95" s="271" t="str">
        <v>C179</v>
      </c>
      <c r="I95" s="271" t="str">
        <v>MUHAMMED FARHAN</v>
      </c>
      <c r="J95" s="271" t="str">
        <v>DAHF</v>
      </c>
      <c r="K95" s="272">
        <v>7</v>
      </c>
      <c r="L95" s="272">
        <v>5</v>
      </c>
      <c r="M95" s="272">
        <v>0</v>
      </c>
      <c r="N95" s="272">
        <v>5</v>
      </c>
      <c r="O95" s="272" t="str">
        <v>Personal</v>
      </c>
      <c r="P95" s="272">
        <v>0</v>
      </c>
      <c r="Q95" s="271" t="str">
        <v>PUBLISHED</v>
      </c>
    </row>
    <row r="96" spans="1:17" ht="19.25" customHeight="1">
      <c r="A96" s="354">
        <v>90</v>
      </c>
      <c r="B96" s="270">
        <v>31</v>
      </c>
      <c r="C96" s="271" t="str">
        <v>SNSP02</v>
      </c>
      <c r="D96" s="271" t="str">
        <v>Discus Throw</v>
      </c>
      <c r="E96" s="271" t="str">
        <v>SENIOR</v>
      </c>
      <c r="F96" s="272">
        <v>2</v>
      </c>
      <c r="G96" s="272">
        <v>0</v>
      </c>
      <c r="H96" s="271" t="str">
        <v>C161</v>
      </c>
      <c r="I96" s="271" t="str">
        <v>MOHAMMED ABDUL KHADER NABAVI E A</v>
      </c>
      <c r="J96" s="271" t="str">
        <v>DAHF</v>
      </c>
      <c r="K96" s="272">
        <v>7</v>
      </c>
      <c r="L96" s="272">
        <v>3</v>
      </c>
      <c r="M96" s="272">
        <v>0</v>
      </c>
      <c r="N96" s="272">
        <v>3</v>
      </c>
      <c r="O96" s="272" t="str">
        <v>Personal</v>
      </c>
      <c r="P96" s="272">
        <v>0</v>
      </c>
      <c r="Q96" s="271" t="str">
        <v>PUBLISHED</v>
      </c>
    </row>
    <row r="97" spans="1:17" ht="19.25" customHeight="1">
      <c r="A97" s="354">
        <v>91</v>
      </c>
      <c r="B97" s="270">
        <v>31</v>
      </c>
      <c r="C97" s="271" t="str">
        <v>SNSP02</v>
      </c>
      <c r="D97" s="271" t="str">
        <v>Discus Throw</v>
      </c>
      <c r="E97" s="271" t="str">
        <v>SENIOR</v>
      </c>
      <c r="F97" s="272">
        <v>3</v>
      </c>
      <c r="G97" s="272">
        <v>0</v>
      </c>
      <c r="H97" s="271" t="str">
        <v>C171</v>
      </c>
      <c r="I97" s="271" t="str">
        <v>MUHAMMED THASLEEM</v>
      </c>
      <c r="J97" s="271" t="str">
        <v>BADF</v>
      </c>
      <c r="K97" s="272">
        <v>7</v>
      </c>
      <c r="L97" s="272">
        <v>1</v>
      </c>
      <c r="M97" s="272">
        <v>0</v>
      </c>
      <c r="N97" s="272">
        <v>1</v>
      </c>
      <c r="O97" s="272" t="str">
        <v>Personal</v>
      </c>
      <c r="P97" s="272">
        <v>0</v>
      </c>
      <c r="Q97" s="271" t="str">
        <v>PUBLISHED</v>
      </c>
    </row>
    <row r="98" spans="1:17" ht="19.25" customHeight="1">
      <c r="A98" s="354">
        <v>92</v>
      </c>
      <c r="B98" s="270">
        <v>32</v>
      </c>
      <c r="C98" s="271" t="str">
        <v>SNSP04</v>
      </c>
      <c r="D98" s="271" t="str">
        <v>Javelin Throw</v>
      </c>
      <c r="E98" s="271" t="str">
        <v>SENIOR</v>
      </c>
      <c r="F98" s="272">
        <v>1</v>
      </c>
      <c r="G98" s="272">
        <v>0</v>
      </c>
      <c r="H98" s="271" t="str">
        <v>C179</v>
      </c>
      <c r="I98" s="271" t="str">
        <v>MUHAMMED FARHAN</v>
      </c>
      <c r="J98" s="271" t="str">
        <v>DAHF</v>
      </c>
      <c r="K98" s="272">
        <v>7</v>
      </c>
      <c r="L98" s="272">
        <v>5</v>
      </c>
      <c r="M98" s="272">
        <v>0</v>
      </c>
      <c r="N98" s="272">
        <v>5</v>
      </c>
      <c r="O98" s="272" t="str">
        <v>Personal</v>
      </c>
      <c r="P98" s="272">
        <v>0</v>
      </c>
      <c r="Q98" s="271" t="str">
        <v>TO PUBLISH</v>
      </c>
    </row>
    <row r="99" spans="1:17" ht="19.25" customHeight="1">
      <c r="A99" s="354">
        <v>93</v>
      </c>
      <c r="B99" s="270">
        <v>32</v>
      </c>
      <c r="C99" s="271" t="str">
        <v>SNSP04</v>
      </c>
      <c r="D99" s="271" t="str">
        <v>Javelin Throw</v>
      </c>
      <c r="E99" s="271" t="str">
        <v>SENIOR</v>
      </c>
      <c r="F99" s="272">
        <v>2</v>
      </c>
      <c r="G99" s="272">
        <v>0</v>
      </c>
      <c r="H99" s="271" t="str">
        <v>C143</v>
      </c>
      <c r="I99" s="271" t="str">
        <v>MUHAMMED SINAN M</v>
      </c>
      <c r="J99" s="271" t="str">
        <v>JARF</v>
      </c>
      <c r="K99" s="272">
        <v>6</v>
      </c>
      <c r="L99" s="272">
        <v>3</v>
      </c>
      <c r="M99" s="272">
        <v>0</v>
      </c>
      <c r="N99" s="272">
        <v>3</v>
      </c>
      <c r="O99" s="272" t="str">
        <v>Personal</v>
      </c>
      <c r="P99" s="272">
        <v>0</v>
      </c>
      <c r="Q99" s="271" t="str">
        <v>TO PUBLISH</v>
      </c>
    </row>
    <row r="100" spans="1:17" ht="19.25" customHeight="1">
      <c r="A100" s="354">
        <v>94</v>
      </c>
      <c r="B100" s="270">
        <v>32</v>
      </c>
      <c r="C100" s="271" t="str">
        <v>SNSP04</v>
      </c>
      <c r="D100" s="271" t="str">
        <v>Javelin Throw</v>
      </c>
      <c r="E100" s="271" t="str">
        <v>SENIOR</v>
      </c>
      <c r="F100" s="272">
        <v>3</v>
      </c>
      <c r="G100" s="272">
        <v>0</v>
      </c>
      <c r="H100" s="271" t="str">
        <v>C171</v>
      </c>
      <c r="I100" s="271" t="str">
        <v>MUHAMMED THASLEEM</v>
      </c>
      <c r="J100" s="271" t="str">
        <v>BADF</v>
      </c>
      <c r="K100" s="272">
        <v>7</v>
      </c>
      <c r="L100" s="272">
        <v>1</v>
      </c>
      <c r="M100" s="272">
        <v>0</v>
      </c>
      <c r="N100" s="272">
        <v>1</v>
      </c>
      <c r="O100" s="272" t="str">
        <v>Personal</v>
      </c>
      <c r="P100" s="272">
        <v>0</v>
      </c>
      <c r="Q100" s="271" t="str">
        <v>TO PUBLISH</v>
      </c>
    </row>
    <row r="101" spans="1:17" ht="19.25" customHeight="1">
      <c r="A101" s="354">
        <v>95</v>
      </c>
      <c r="B101" s="270">
        <v>33</v>
      </c>
      <c r="C101" s="271" t="str">
        <v>SNSP06</v>
      </c>
      <c r="D101" s="271" t="str">
        <v>Long Jump</v>
      </c>
      <c r="E101" s="271" t="str">
        <v>SENIOR</v>
      </c>
      <c r="F101" s="272">
        <v>1</v>
      </c>
      <c r="G101" s="272">
        <v>0</v>
      </c>
      <c r="H101" s="271" t="str">
        <v>C147</v>
      </c>
      <c r="I101" s="271" t="str">
        <v>AHAMED ZAKI FOUZAN T.Z</v>
      </c>
      <c r="J101" s="271" t="str">
        <v>JARF</v>
      </c>
      <c r="K101" s="272">
        <v>6</v>
      </c>
      <c r="L101" s="272">
        <v>5</v>
      </c>
      <c r="M101" s="272">
        <v>0</v>
      </c>
      <c r="N101" s="272">
        <v>5</v>
      </c>
      <c r="O101" s="272" t="str">
        <v>Personal</v>
      </c>
      <c r="P101" s="272">
        <v>0</v>
      </c>
      <c r="Q101" s="271" t="str">
        <v>ENTERED</v>
      </c>
    </row>
    <row r="102" spans="1:17" ht="19.25" customHeight="1">
      <c r="A102" s="354">
        <v>96</v>
      </c>
      <c r="B102" s="270">
        <v>33</v>
      </c>
      <c r="C102" s="271" t="str">
        <v>SNSP06</v>
      </c>
      <c r="D102" s="271" t="str">
        <v>Long Jump</v>
      </c>
      <c r="E102" s="271" t="str">
        <v>SENIOR</v>
      </c>
      <c r="F102" s="272">
        <v>2</v>
      </c>
      <c r="G102" s="272">
        <v>0</v>
      </c>
      <c r="H102" s="271" t="str">
        <v>C103</v>
      </c>
      <c r="I102" s="271" t="str">
        <v>MUHAMMED ABDUL KADER</v>
      </c>
      <c r="J102" s="271" t="str">
        <v>BADF</v>
      </c>
      <c r="K102" s="272">
        <v>5</v>
      </c>
      <c r="L102" s="272">
        <v>3</v>
      </c>
      <c r="M102" s="272">
        <v>0</v>
      </c>
      <c r="N102" s="272">
        <v>3</v>
      </c>
      <c r="O102" s="272" t="str">
        <v>Personal</v>
      </c>
      <c r="P102" s="272">
        <v>0</v>
      </c>
      <c r="Q102" s="271" t="str">
        <v>ENTERED</v>
      </c>
    </row>
    <row r="103" spans="1:17" ht="19.25" customHeight="1">
      <c r="A103" s="354">
        <v>97</v>
      </c>
      <c r="B103" s="270">
        <v>33</v>
      </c>
      <c r="C103" s="271" t="str">
        <v>SNSP06</v>
      </c>
      <c r="D103" s="271" t="str">
        <v>Long Jump</v>
      </c>
      <c r="E103" s="271" t="str">
        <v>SENIOR</v>
      </c>
      <c r="F103" s="272">
        <v>3</v>
      </c>
      <c r="G103" s="272">
        <v>0</v>
      </c>
      <c r="H103" s="271" t="str">
        <v>C102</v>
      </c>
      <c r="I103" s="271" t="str">
        <v>AHAMMED MAHSHOOK M.B</v>
      </c>
      <c r="J103" s="271" t="str">
        <v>DAHF</v>
      </c>
      <c r="K103" s="272">
        <v>5</v>
      </c>
      <c r="L103" s="272">
        <v>1</v>
      </c>
      <c r="M103" s="272">
        <v>0</v>
      </c>
      <c r="N103" s="272">
        <v>1</v>
      </c>
      <c r="O103" s="272" t="str">
        <v>Personal</v>
      </c>
      <c r="P103" s="272">
        <v>0</v>
      </c>
      <c r="Q103" s="271" t="str">
        <v>ENTERED</v>
      </c>
    </row>
    <row r="104" spans="1:17" ht="19.25" customHeight="1">
      <c r="A104" s="354">
        <v>98</v>
      </c>
      <c r="B104" s="270">
        <v>34</v>
      </c>
      <c r="C104" s="271" t="str">
        <v>SNSP07</v>
      </c>
      <c r="D104" s="271" t="str">
        <v>Marathon</v>
      </c>
      <c r="E104" s="271" t="str">
        <v>SENIOR</v>
      </c>
      <c r="F104" s="272">
        <v>1</v>
      </c>
      <c r="G104" s="272">
        <v>0</v>
      </c>
      <c r="H104" s="271" t="str">
        <v>C147</v>
      </c>
      <c r="I104" s="271" t="str">
        <v>AHAMED ZAKI FOUZAN T.Z</v>
      </c>
      <c r="J104" s="271" t="str">
        <v>JARF</v>
      </c>
      <c r="K104" s="272">
        <v>6</v>
      </c>
      <c r="L104" s="272">
        <v>7</v>
      </c>
      <c r="M104" s="272">
        <v>0</v>
      </c>
      <c r="N104" s="272">
        <v>7</v>
      </c>
      <c r="O104" s="272" t="str">
        <v>Personal</v>
      </c>
      <c r="P104" s="272">
        <v>0</v>
      </c>
      <c r="Q104" s="271" t="str">
        <v>ENTERED</v>
      </c>
    </row>
    <row r="105" spans="1:17" ht="19.25" customHeight="1">
      <c r="A105" s="354">
        <v>99</v>
      </c>
      <c r="B105" s="270">
        <v>34</v>
      </c>
      <c r="C105" s="271" t="str">
        <v>SNSP07</v>
      </c>
      <c r="D105" s="271" t="str">
        <v>Marathon</v>
      </c>
      <c r="E105" s="271" t="str">
        <v>SENIOR</v>
      </c>
      <c r="F105" s="272">
        <v>2</v>
      </c>
      <c r="G105" s="272">
        <v>0</v>
      </c>
      <c r="H105" s="271" t="str">
        <v>C139</v>
      </c>
      <c r="I105" s="271" t="str">
        <v>SULAIMAN FAHAD AP</v>
      </c>
      <c r="J105" s="271" t="str">
        <v>BADF</v>
      </c>
      <c r="K105" s="272">
        <v>6</v>
      </c>
      <c r="L105" s="272">
        <v>5</v>
      </c>
      <c r="M105" s="272">
        <v>0</v>
      </c>
      <c r="N105" s="272">
        <v>5</v>
      </c>
      <c r="O105" s="272" t="str">
        <v>Personal</v>
      </c>
      <c r="P105" s="272">
        <v>0</v>
      </c>
      <c r="Q105" s="271" t="str">
        <v>ENTERED</v>
      </c>
    </row>
    <row r="106" spans="1:17" ht="19.25" customHeight="1">
      <c r="A106" s="354">
        <v>100</v>
      </c>
      <c r="B106" s="270">
        <v>34</v>
      </c>
      <c r="C106" s="271" t="str">
        <v>SNSP07</v>
      </c>
      <c r="D106" s="271" t="str">
        <v>Marathon</v>
      </c>
      <c r="E106" s="271" t="str">
        <v>SENIOR</v>
      </c>
      <c r="F106" s="272">
        <v>3</v>
      </c>
      <c r="G106" s="272">
        <v>0</v>
      </c>
      <c r="H106" s="271" t="str">
        <v>C172</v>
      </c>
      <c r="I106" s="271" t="str">
        <v>AHAMED SHAMMAS C.M</v>
      </c>
      <c r="J106" s="271" t="str">
        <v>DAHF</v>
      </c>
      <c r="K106" s="272">
        <v>7</v>
      </c>
      <c r="L106" s="272">
        <v>3</v>
      </c>
      <c r="M106" s="272">
        <v>0</v>
      </c>
      <c r="N106" s="272">
        <v>3</v>
      </c>
      <c r="O106" s="272" t="str">
        <v>Personal</v>
      </c>
      <c r="P106" s="272">
        <v>0</v>
      </c>
      <c r="Q106" s="271" t="str">
        <v>ENTERED</v>
      </c>
    </row>
    <row r="107" spans="1:17" ht="19.25" customHeight="1">
      <c r="A107" s="354">
        <v>101</v>
      </c>
      <c r="B107" s="270">
        <v>35</v>
      </c>
      <c r="C107" s="271" t="str">
        <v>SNSP08</v>
      </c>
      <c r="D107" s="271" t="str">
        <v>Pot breaking</v>
      </c>
      <c r="E107" s="271" t="str">
        <v>SENIOR</v>
      </c>
      <c r="F107" s="272">
        <v>1</v>
      </c>
      <c r="G107" s="272">
        <v>0</v>
      </c>
      <c r="H107" s="271" t="str">
        <v>C151</v>
      </c>
      <c r="I107" s="271" t="str">
        <v>MOHAMMED ASHMIL K A</v>
      </c>
      <c r="J107" s="271" t="str">
        <v>JARF</v>
      </c>
      <c r="K107" s="272">
        <v>6</v>
      </c>
      <c r="L107" s="272">
        <v>5</v>
      </c>
      <c r="M107" s="272">
        <v>0</v>
      </c>
      <c r="N107" s="272">
        <v>5</v>
      </c>
      <c r="O107" s="272" t="str">
        <v>Personal</v>
      </c>
      <c r="P107" s="272">
        <v>0</v>
      </c>
      <c r="Q107" s="271" t="str">
        <v>PUBLISHED</v>
      </c>
    </row>
    <row r="108" spans="1:17" ht="19.25" customHeight="1">
      <c r="A108" s="354">
        <v>102</v>
      </c>
      <c r="B108" s="270">
        <v>35</v>
      </c>
      <c r="C108" s="271" t="str">
        <v>SNSP08</v>
      </c>
      <c r="D108" s="271" t="str">
        <v>Pot breaking</v>
      </c>
      <c r="E108" s="271" t="str">
        <v>SENIOR</v>
      </c>
      <c r="F108" s="272">
        <v>2</v>
      </c>
      <c r="G108" s="272">
        <v>0</v>
      </c>
      <c r="H108" s="271" t="str">
        <v>C109</v>
      </c>
      <c r="I108" s="271" t="str">
        <v>ABDULLA FARHAN M</v>
      </c>
      <c r="J108" s="271" t="str">
        <v>BADF</v>
      </c>
      <c r="K108" s="272">
        <v>5</v>
      </c>
      <c r="L108" s="272">
        <v>3</v>
      </c>
      <c r="M108" s="272">
        <v>0</v>
      </c>
      <c r="N108" s="272">
        <v>3</v>
      </c>
      <c r="O108" s="272" t="str">
        <v>Personal</v>
      </c>
      <c r="P108" s="272">
        <v>0</v>
      </c>
      <c r="Q108" s="271" t="str">
        <v>PUBLISHED</v>
      </c>
    </row>
    <row r="109" spans="1:17" ht="19.25" customHeight="1">
      <c r="A109" s="354">
        <v>103</v>
      </c>
      <c r="B109" s="270">
        <v>35</v>
      </c>
      <c r="C109" s="271" t="str">
        <v>SNSP08</v>
      </c>
      <c r="D109" s="271" t="str">
        <v>Pot breaking</v>
      </c>
      <c r="E109" s="271" t="str">
        <v>SENIOR</v>
      </c>
      <c r="F109" s="272">
        <v>3</v>
      </c>
      <c r="G109" s="272">
        <v>0</v>
      </c>
      <c r="H109" s="271" t="str">
        <v>C108</v>
      </c>
      <c r="I109" s="271" t="str">
        <v>ABDULLA SALMAN FARIS M</v>
      </c>
      <c r="J109" s="271" t="str">
        <v>FANT</v>
      </c>
      <c r="K109" s="272">
        <v>5</v>
      </c>
      <c r="L109" s="272">
        <v>1</v>
      </c>
      <c r="M109" s="272">
        <v>0</v>
      </c>
      <c r="N109" s="272">
        <v>1</v>
      </c>
      <c r="O109" s="272" t="str">
        <v>Personal</v>
      </c>
      <c r="P109" s="272">
        <v>0</v>
      </c>
      <c r="Q109" s="271" t="str">
        <v>PUBLISHED</v>
      </c>
    </row>
    <row r="110" spans="1:17" ht="19.25" customHeight="1">
      <c r="A110" s="354">
        <v>104</v>
      </c>
      <c r="B110" s="270">
        <v>36</v>
      </c>
      <c r="C110" s="271" t="str">
        <v>SNSP12</v>
      </c>
      <c r="D110" s="271" t="str">
        <v>Shot Put</v>
      </c>
      <c r="E110" s="271" t="str">
        <v>SENIOR</v>
      </c>
      <c r="F110" s="272">
        <v>1</v>
      </c>
      <c r="G110" s="272">
        <v>0</v>
      </c>
      <c r="H110" s="271" t="str">
        <v>C171</v>
      </c>
      <c r="I110" s="271" t="str">
        <v>MUHAMMED THASLEEM</v>
      </c>
      <c r="J110" s="271" t="str">
        <v>BADF</v>
      </c>
      <c r="K110" s="272">
        <v>7</v>
      </c>
      <c r="L110" s="272">
        <v>5</v>
      </c>
      <c r="M110" s="272">
        <v>0</v>
      </c>
      <c r="N110" s="272">
        <v>5</v>
      </c>
      <c r="O110" s="272" t="str">
        <v>Personal</v>
      </c>
      <c r="P110" s="272">
        <v>0</v>
      </c>
      <c r="Q110" s="271" t="str">
        <v>ENTERED</v>
      </c>
    </row>
    <row r="111" spans="1:17" ht="19.25" customHeight="1">
      <c r="A111" s="354">
        <v>105</v>
      </c>
      <c r="B111" s="270">
        <v>36</v>
      </c>
      <c r="C111" s="271" t="str">
        <v>SNSP12</v>
      </c>
      <c r="D111" s="271" t="str">
        <v>Shot Put</v>
      </c>
      <c r="E111" s="271" t="str">
        <v>SENIOR</v>
      </c>
      <c r="F111" s="272">
        <v>2</v>
      </c>
      <c r="G111" s="272">
        <v>0</v>
      </c>
      <c r="H111" s="271" t="str">
        <v>C148</v>
      </c>
      <c r="I111" s="271" t="str">
        <v>MUHAMMED SHABEEB</v>
      </c>
      <c r="J111" s="271" t="str">
        <v>BADF</v>
      </c>
      <c r="K111" s="272">
        <v>6</v>
      </c>
      <c r="L111" s="272">
        <v>3</v>
      </c>
      <c r="M111" s="272">
        <v>0</v>
      </c>
      <c r="N111" s="272">
        <v>3</v>
      </c>
      <c r="O111" s="272" t="str">
        <v>Personal</v>
      </c>
      <c r="P111" s="272">
        <v>0</v>
      </c>
      <c r="Q111" s="271" t="str">
        <v>ENTERED</v>
      </c>
    </row>
    <row r="112" spans="1:17" ht="19.25" customHeight="1">
      <c r="A112" s="354">
        <v>106</v>
      </c>
      <c r="B112" s="270">
        <v>36</v>
      </c>
      <c r="C112" s="271" t="str">
        <v>SNSP12</v>
      </c>
      <c r="D112" s="271" t="str">
        <v>Shot Put</v>
      </c>
      <c r="E112" s="271" t="str">
        <v>SENIOR</v>
      </c>
      <c r="F112" s="272">
        <v>3</v>
      </c>
      <c r="G112" s="272">
        <v>0</v>
      </c>
      <c r="H112" s="271" t="str">
        <v>C161</v>
      </c>
      <c r="I112" s="271" t="str">
        <v>MOHAMMED ABDUL KHADER NABAVI E A</v>
      </c>
      <c r="J112" s="271" t="str">
        <v>DAHF</v>
      </c>
      <c r="K112" s="272">
        <v>7</v>
      </c>
      <c r="L112" s="272">
        <v>1</v>
      </c>
      <c r="M112" s="272">
        <v>0</v>
      </c>
      <c r="N112" s="272">
        <v>1</v>
      </c>
      <c r="O112" s="272" t="str">
        <v>Personal</v>
      </c>
      <c r="P112" s="272">
        <v>0</v>
      </c>
      <c r="Q112" s="271" t="str">
        <v>ENTERED</v>
      </c>
    </row>
    <row r="113" spans="1:17" ht="19.25" customHeight="1">
      <c r="A113" s="354">
        <v>107</v>
      </c>
      <c r="B113" s="270">
        <v>37</v>
      </c>
      <c r="C113" s="271" t="str">
        <v>SNSP13</v>
      </c>
      <c r="D113" s="271" t="str">
        <v>Stand jump</v>
      </c>
      <c r="E113" s="271" t="str">
        <v>SENIOR</v>
      </c>
      <c r="F113" s="272">
        <v>1</v>
      </c>
      <c r="G113" s="272">
        <v>0</v>
      </c>
      <c r="H113" s="271" t="str">
        <v>C162</v>
      </c>
      <c r="I113" s="271" t="str">
        <v>MUHAMMAD K.A</v>
      </c>
      <c r="J113" s="271" t="str">
        <v>FANT</v>
      </c>
      <c r="K113" s="272">
        <v>7</v>
      </c>
      <c r="L113" s="272">
        <v>5</v>
      </c>
      <c r="M113" s="272">
        <v>0</v>
      </c>
      <c r="N113" s="272">
        <v>5</v>
      </c>
      <c r="O113" s="272" t="str">
        <v>Personal</v>
      </c>
      <c r="P113" s="272">
        <v>0</v>
      </c>
      <c r="Q113" s="271" t="str">
        <v>ENTERED</v>
      </c>
    </row>
    <row r="114" spans="1:17" ht="19.25" customHeight="1">
      <c r="A114" s="354">
        <v>108</v>
      </c>
      <c r="B114" s="270">
        <v>37</v>
      </c>
      <c r="C114" s="271" t="str">
        <v>SNSP13</v>
      </c>
      <c r="D114" s="271" t="str">
        <v>Stand jump</v>
      </c>
      <c r="E114" s="271" t="str">
        <v>SENIOR</v>
      </c>
      <c r="F114" s="272">
        <v>2</v>
      </c>
      <c r="G114" s="272">
        <v>0</v>
      </c>
      <c r="H114" s="271" t="str">
        <v>C152</v>
      </c>
      <c r="I114" s="271" t="str">
        <v>MUHAMMED SABITH ALI TM</v>
      </c>
      <c r="J114" s="271" t="str">
        <v>JARF</v>
      </c>
      <c r="K114" s="272">
        <v>6</v>
      </c>
      <c r="L114" s="272">
        <v>3</v>
      </c>
      <c r="M114" s="272">
        <v>0</v>
      </c>
      <c r="N114" s="272">
        <v>3</v>
      </c>
      <c r="O114" s="272" t="str">
        <v>Personal</v>
      </c>
      <c r="P114" s="272">
        <v>0</v>
      </c>
      <c r="Q114" s="271" t="str">
        <v>ENTERED</v>
      </c>
    </row>
    <row r="115" spans="1:17" ht="19.25" customHeight="1">
      <c r="A115" s="354">
        <v>109</v>
      </c>
      <c r="B115" s="270">
        <v>37</v>
      </c>
      <c r="C115" s="271" t="str">
        <v>SNSP13</v>
      </c>
      <c r="D115" s="271" t="str">
        <v>Stand jump</v>
      </c>
      <c r="E115" s="271" t="str">
        <v>SENIOR</v>
      </c>
      <c r="F115" s="272">
        <v>3</v>
      </c>
      <c r="G115" s="272">
        <v>0</v>
      </c>
      <c r="H115" s="271" t="str">
        <v>C166</v>
      </c>
      <c r="I115" s="271" t="str">
        <v>RESWAN</v>
      </c>
      <c r="J115" s="271" t="str">
        <v>DAHF</v>
      </c>
      <c r="K115" s="272">
        <v>7</v>
      </c>
      <c r="L115" s="272">
        <v>1</v>
      </c>
      <c r="M115" s="272">
        <v>0</v>
      </c>
      <c r="N115" s="272">
        <v>1</v>
      </c>
      <c r="O115" s="272" t="str">
        <v>Personal</v>
      </c>
      <c r="P115" s="272">
        <v>0</v>
      </c>
      <c r="Q115" s="271" t="str">
        <v>ENTERED</v>
      </c>
    </row>
    <row r="116" spans="1:17" ht="19.25" customHeight="1">
      <c r="A116" s="354">
        <v>110</v>
      </c>
      <c r="B116" s="270">
        <v>38</v>
      </c>
      <c r="C116" s="271" t="str">
        <v>SNSP15</v>
      </c>
      <c r="D116" s="271" t="str">
        <v>Badminton</v>
      </c>
      <c r="E116" s="271" t="str">
        <v>SENIOR</v>
      </c>
      <c r="F116" s="272">
        <v>1</v>
      </c>
      <c r="G116" s="272">
        <v>0</v>
      </c>
      <c r="H116" s="271" t="str">
        <v>BADF</v>
      </c>
      <c r="I116" s="271" t="str">
        <v>BADFATHAN</v>
      </c>
      <c r="J116" s="271" t="str">
        <v>BADF</v>
      </c>
      <c r="K116" s="272">
        <v>0</v>
      </c>
      <c r="L116" s="272">
        <v>7</v>
      </c>
      <c r="M116" s="272">
        <v>0</v>
      </c>
      <c r="N116" s="272">
        <v>7</v>
      </c>
      <c r="O116" s="272" t="str">
        <v>Team only</v>
      </c>
      <c r="P116" s="272">
        <v>0</v>
      </c>
      <c r="Q116" s="271" t="str">
        <v>ENTERED</v>
      </c>
    </row>
    <row r="117" spans="1:17" ht="19.25" customHeight="1">
      <c r="A117" s="354">
        <v>111</v>
      </c>
      <c r="B117" s="270">
        <v>38</v>
      </c>
      <c r="C117" s="271" t="str">
        <v>SNSP15</v>
      </c>
      <c r="D117" s="271" t="str">
        <v>Badminton</v>
      </c>
      <c r="E117" s="271" t="str">
        <v>SENIOR</v>
      </c>
      <c r="F117" s="272">
        <v>2</v>
      </c>
      <c r="G117" s="272">
        <v>0</v>
      </c>
      <c r="H117" s="271" t="str">
        <v>JARF</v>
      </c>
      <c r="I117" s="271" t="str">
        <v>JARFATHAN</v>
      </c>
      <c r="J117" s="271" t="str">
        <v>JARF</v>
      </c>
      <c r="K117" s="272">
        <v>0</v>
      </c>
      <c r="L117" s="272">
        <v>5</v>
      </c>
      <c r="M117" s="272">
        <v>0</v>
      </c>
      <c r="N117" s="272">
        <v>5</v>
      </c>
      <c r="O117" s="272" t="str">
        <v>Team only</v>
      </c>
      <c r="P117" s="272">
        <v>0</v>
      </c>
      <c r="Q117" s="271" t="str">
        <v>ENTERED</v>
      </c>
    </row>
    <row r="118" spans="1:17" ht="19.25" customHeight="1">
      <c r="A118" s="354">
        <v>112</v>
      </c>
      <c r="B118" s="270">
        <v>38</v>
      </c>
      <c r="C118" s="271" t="str">
        <v>SNSP15</v>
      </c>
      <c r="D118" s="271" t="str">
        <v>Badminton</v>
      </c>
      <c r="E118" s="271" t="str">
        <v>SENIOR</v>
      </c>
      <c r="F118" s="272">
        <v>3</v>
      </c>
      <c r="G118" s="272">
        <v>0</v>
      </c>
      <c r="H118" s="271" t="str">
        <v>DAHF</v>
      </c>
      <c r="I118" s="271" t="str">
        <v>DAHFATHAN</v>
      </c>
      <c r="J118" s="271" t="str">
        <v>DAHF</v>
      </c>
      <c r="K118" s="272">
        <v>0</v>
      </c>
      <c r="L118" s="272">
        <v>3</v>
      </c>
      <c r="M118" s="272">
        <v>0</v>
      </c>
      <c r="N118" s="272">
        <v>3</v>
      </c>
      <c r="O118" s="272" t="str">
        <v>Team only</v>
      </c>
      <c r="P118" s="272">
        <v>0</v>
      </c>
      <c r="Q118" s="271" t="str">
        <v>ENTERED</v>
      </c>
    </row>
    <row r="119" spans="1:17" ht="19.25" customHeight="1">
      <c r="A119" s="354">
        <v>113</v>
      </c>
      <c r="B119" s="270">
        <v>39</v>
      </c>
      <c r="C119" s="271" t="str">
        <v>SSSP01</v>
      </c>
      <c r="D119" s="271" t="str">
        <v>Basket Ball</v>
      </c>
      <c r="E119" s="271" t="str">
        <v>SUPER SENIOR</v>
      </c>
      <c r="F119" s="272">
        <v>1</v>
      </c>
      <c r="G119" s="272">
        <v>0</v>
      </c>
      <c r="H119" s="271" t="str">
        <v>D171</v>
      </c>
      <c r="I119" s="271" t="str">
        <v>MOHAMMED ANFAHUDEEN T.A</v>
      </c>
      <c r="J119" s="271" t="str">
        <v>FANT</v>
      </c>
      <c r="K119" s="272">
        <v>10</v>
      </c>
      <c r="L119" s="272">
        <v>5</v>
      </c>
      <c r="M119" s="272">
        <v>0</v>
      </c>
      <c r="N119" s="272">
        <v>5</v>
      </c>
      <c r="O119" s="272" t="str">
        <v>Personal</v>
      </c>
      <c r="P119" s="272">
        <v>0</v>
      </c>
      <c r="Q119" s="271" t="str">
        <v>PUBLISHED</v>
      </c>
    </row>
    <row r="120" spans="1:17" ht="19.25" customHeight="1">
      <c r="A120" s="354">
        <v>114</v>
      </c>
      <c r="B120" s="270">
        <v>39</v>
      </c>
      <c r="C120" s="271" t="str">
        <v>SSSP01</v>
      </c>
      <c r="D120" s="271" t="str">
        <v>Basket Ball</v>
      </c>
      <c r="E120" s="271" t="str">
        <v>SUPER SENIOR</v>
      </c>
      <c r="F120" s="272">
        <v>2</v>
      </c>
      <c r="G120" s="272">
        <v>0</v>
      </c>
      <c r="H120" s="271" t="str">
        <v>D139</v>
      </c>
      <c r="I120" s="271" t="str">
        <v>AHAMMED MUBARAK KA</v>
      </c>
      <c r="J120" s="271" t="str">
        <v>JARF</v>
      </c>
      <c r="K120" s="272">
        <v>9</v>
      </c>
      <c r="L120" s="272">
        <v>3</v>
      </c>
      <c r="M120" s="272">
        <v>0</v>
      </c>
      <c r="N120" s="272">
        <v>3</v>
      </c>
      <c r="O120" s="272" t="str">
        <v>Personal</v>
      </c>
      <c r="P120" s="272">
        <v>0</v>
      </c>
      <c r="Q120" s="271" t="str">
        <v>PUBLISHED</v>
      </c>
    </row>
    <row r="121" spans="1:17" ht="19.25" customHeight="1">
      <c r="A121" s="354">
        <v>115</v>
      </c>
      <c r="B121" s="270">
        <v>39</v>
      </c>
      <c r="C121" s="271" t="str">
        <v>SSSP01</v>
      </c>
      <c r="D121" s="271" t="str">
        <v>Basket Ball</v>
      </c>
      <c r="E121" s="271" t="str">
        <v>SUPER SENIOR</v>
      </c>
      <c r="F121" s="272">
        <v>3</v>
      </c>
      <c r="G121" s="272">
        <v>0</v>
      </c>
      <c r="H121" s="271" t="str">
        <v>D177</v>
      </c>
      <c r="I121" s="271" t="str">
        <v>SHAMEEM ABDULLA P.S</v>
      </c>
      <c r="J121" s="271" t="str">
        <v>FANT</v>
      </c>
      <c r="K121" s="272">
        <v>10</v>
      </c>
      <c r="L121" s="272">
        <v>1</v>
      </c>
      <c r="M121" s="272">
        <v>0</v>
      </c>
      <c r="N121" s="272">
        <v>1</v>
      </c>
      <c r="O121" s="272" t="str">
        <v>Personal</v>
      </c>
      <c r="P121" s="272">
        <v>0</v>
      </c>
      <c r="Q121" s="271" t="str">
        <v>PUBLISHED</v>
      </c>
    </row>
    <row r="122" spans="1:17" ht="19.25" customHeight="1">
      <c r="A122" s="354">
        <v>116</v>
      </c>
      <c r="B122" s="270">
        <v>40</v>
      </c>
      <c r="C122" s="271" t="str">
        <v>SSSP02</v>
      </c>
      <c r="D122" s="271" t="str">
        <v>Stand jump</v>
      </c>
      <c r="E122" s="271" t="str">
        <v>SUPER SENIOR</v>
      </c>
      <c r="F122" s="272">
        <v>1</v>
      </c>
      <c r="G122" s="272">
        <v>0</v>
      </c>
      <c r="H122" s="271" t="str">
        <v>D174</v>
      </c>
      <c r="I122" s="271" t="str">
        <v>BADRUDHIN A</v>
      </c>
      <c r="J122" s="271" t="str">
        <v>BADF</v>
      </c>
      <c r="K122" s="272">
        <v>10</v>
      </c>
      <c r="L122" s="272">
        <v>5</v>
      </c>
      <c r="M122" s="272">
        <v>0</v>
      </c>
      <c r="N122" s="272">
        <v>5</v>
      </c>
      <c r="O122" s="272" t="str">
        <v>Personal</v>
      </c>
      <c r="P122" s="272">
        <v>0</v>
      </c>
      <c r="Q122" s="271" t="str">
        <v>ENTERED</v>
      </c>
    </row>
    <row r="123" spans="1:17" ht="19.25" customHeight="1">
      <c r="A123" s="354">
        <v>117</v>
      </c>
      <c r="B123" s="270">
        <v>40</v>
      </c>
      <c r="C123" s="271" t="str">
        <v>SSSP02</v>
      </c>
      <c r="D123" s="271" t="str">
        <v>Stand jump</v>
      </c>
      <c r="E123" s="271" t="str">
        <v>SUPER SENIOR</v>
      </c>
      <c r="F123" s="272">
        <v>2</v>
      </c>
      <c r="G123" s="272">
        <v>0</v>
      </c>
      <c r="H123" s="271" t="str">
        <v>D104</v>
      </c>
      <c r="I123" s="271" t="str">
        <v>MUHAMMAD SHANEED.</v>
      </c>
      <c r="J123" s="271" t="str">
        <v>JARF</v>
      </c>
      <c r="K123" s="272">
        <v>8</v>
      </c>
      <c r="L123" s="272">
        <v>3</v>
      </c>
      <c r="M123" s="272">
        <v>0</v>
      </c>
      <c r="N123" s="272">
        <v>3</v>
      </c>
      <c r="O123" s="272" t="str">
        <v>Personal</v>
      </c>
      <c r="P123" s="272">
        <v>0</v>
      </c>
      <c r="Q123" s="271" t="str">
        <v>ENTERED</v>
      </c>
    </row>
    <row r="124" spans="1:17" ht="19.25" customHeight="1">
      <c r="A124" s="354">
        <v>118</v>
      </c>
      <c r="B124" s="270">
        <v>40</v>
      </c>
      <c r="C124" s="271" t="str">
        <v>SSSP02</v>
      </c>
      <c r="D124" s="271" t="str">
        <v>Stand jump</v>
      </c>
      <c r="E124" s="271" t="str">
        <v>SUPER SENIOR</v>
      </c>
      <c r="F124" s="272">
        <v>3</v>
      </c>
      <c r="G124" s="272">
        <v>0</v>
      </c>
      <c r="H124" s="271" t="str">
        <v>D143</v>
      </c>
      <c r="I124" s="271" t="str">
        <v>MUHAMMED MA</v>
      </c>
      <c r="J124" s="271" t="str">
        <v>BADF</v>
      </c>
      <c r="K124" s="272">
        <v>9</v>
      </c>
      <c r="L124" s="272">
        <v>1</v>
      </c>
      <c r="M124" s="272">
        <v>0</v>
      </c>
      <c r="N124" s="272">
        <v>1</v>
      </c>
      <c r="O124" s="272" t="str">
        <v>Personal</v>
      </c>
      <c r="P124" s="272">
        <v>0</v>
      </c>
      <c r="Q124" s="271" t="str">
        <v>ENTERED</v>
      </c>
    </row>
    <row r="125" spans="1:17" ht="19.25" customHeight="1">
      <c r="A125" s="354">
        <v>119</v>
      </c>
      <c r="B125" s="270">
        <v>41</v>
      </c>
      <c r="C125" s="271" t="str">
        <v>SSSP03</v>
      </c>
      <c r="D125" s="271" t="str">
        <v>Marathon</v>
      </c>
      <c r="E125" s="271" t="str">
        <v>SUPER SENIOR</v>
      </c>
      <c r="F125" s="272">
        <v>1</v>
      </c>
      <c r="G125" s="272">
        <v>0</v>
      </c>
      <c r="H125" s="271" t="str">
        <v>D172</v>
      </c>
      <c r="I125" s="271" t="str">
        <v>MUHAMMED MUFEED</v>
      </c>
      <c r="J125" s="271" t="str">
        <v>DAHF</v>
      </c>
      <c r="K125" s="272">
        <v>10</v>
      </c>
      <c r="L125" s="272">
        <v>7</v>
      </c>
      <c r="M125" s="272">
        <v>0</v>
      </c>
      <c r="N125" s="272">
        <v>7</v>
      </c>
      <c r="O125" s="272" t="str">
        <v>Personal</v>
      </c>
      <c r="P125" s="272">
        <v>0</v>
      </c>
      <c r="Q125" s="271" t="str">
        <v>PUBLISHED</v>
      </c>
    </row>
    <row r="126" spans="1:17" ht="19.25" customHeight="1">
      <c r="A126" s="354">
        <v>120</v>
      </c>
      <c r="B126" s="270">
        <v>41</v>
      </c>
      <c r="C126" s="271" t="str">
        <v>SSSP03</v>
      </c>
      <c r="D126" s="271" t="str">
        <v>Marathon</v>
      </c>
      <c r="E126" s="271" t="str">
        <v>SUPER SENIOR</v>
      </c>
      <c r="F126" s="272">
        <v>2</v>
      </c>
      <c r="G126" s="272">
        <v>0</v>
      </c>
      <c r="H126" s="271" t="str">
        <v>D136</v>
      </c>
      <c r="I126" s="271" t="str">
        <v>MUHAMMED ASBAQUE</v>
      </c>
      <c r="J126" s="271" t="str">
        <v>JARF</v>
      </c>
      <c r="K126" s="272">
        <v>9</v>
      </c>
      <c r="L126" s="272">
        <v>5</v>
      </c>
      <c r="M126" s="272">
        <v>0</v>
      </c>
      <c r="N126" s="272">
        <v>5</v>
      </c>
      <c r="O126" s="272" t="str">
        <v>Personal</v>
      </c>
      <c r="P126" s="272">
        <v>0</v>
      </c>
      <c r="Q126" s="271" t="str">
        <v>PUBLISHED</v>
      </c>
    </row>
    <row r="127" spans="1:17" ht="19.25" customHeight="1">
      <c r="A127" s="354">
        <v>121</v>
      </c>
      <c r="B127" s="270">
        <v>41</v>
      </c>
      <c r="C127" s="271" t="str">
        <v>SSSP03</v>
      </c>
      <c r="D127" s="271" t="str">
        <v>Marathon</v>
      </c>
      <c r="E127" s="271" t="str">
        <v>SUPER SENIOR</v>
      </c>
      <c r="F127" s="272">
        <v>3</v>
      </c>
      <c r="G127" s="272">
        <v>0</v>
      </c>
      <c r="H127" s="271" t="str">
        <v>D121</v>
      </c>
      <c r="I127" s="271" t="str">
        <v>ABDUL RAHMAN MUNZIR</v>
      </c>
      <c r="J127" s="271" t="str">
        <v>DAHF</v>
      </c>
      <c r="K127" s="272">
        <v>8</v>
      </c>
      <c r="L127" s="272">
        <v>3</v>
      </c>
      <c r="M127" s="272">
        <v>0</v>
      </c>
      <c r="N127" s="272">
        <v>3</v>
      </c>
      <c r="O127" s="272" t="str">
        <v>Personal</v>
      </c>
      <c r="P127" s="272">
        <v>0</v>
      </c>
      <c r="Q127" s="271" t="str">
        <v>PUBLISHED</v>
      </c>
    </row>
    <row r="128" spans="1:17" ht="19.25" customHeight="1">
      <c r="A128" s="354">
        <v>122</v>
      </c>
      <c r="B128" s="270">
        <v>42</v>
      </c>
      <c r="C128" s="271" t="str">
        <v>SSSP04</v>
      </c>
      <c r="D128" s="271" t="str">
        <v>Discus Throw</v>
      </c>
      <c r="E128" s="271" t="str">
        <v>SUPER SENIOR</v>
      </c>
      <c r="F128" s="272">
        <v>1</v>
      </c>
      <c r="G128" s="272">
        <v>0</v>
      </c>
      <c r="H128" s="271" t="str">
        <v>D150</v>
      </c>
      <c r="I128" s="271" t="str">
        <v>ABDUL KHADER</v>
      </c>
      <c r="J128" s="271" t="str">
        <v>DAHF</v>
      </c>
      <c r="K128" s="272">
        <v>9</v>
      </c>
      <c r="L128" s="272">
        <v>5</v>
      </c>
      <c r="M128" s="272">
        <v>0</v>
      </c>
      <c r="N128" s="272">
        <v>5</v>
      </c>
      <c r="O128" s="272" t="str">
        <v>Personal</v>
      </c>
      <c r="P128" s="272">
        <v>0</v>
      </c>
      <c r="Q128" s="271" t="str">
        <v>ENTERED</v>
      </c>
    </row>
    <row r="129" spans="1:17" ht="19.25" customHeight="1">
      <c r="A129" s="354">
        <v>123</v>
      </c>
      <c r="B129" s="270">
        <v>42</v>
      </c>
      <c r="C129" s="271" t="str">
        <v>SSSP04</v>
      </c>
      <c r="D129" s="271" t="str">
        <v>Discus Throw</v>
      </c>
      <c r="E129" s="271" t="str">
        <v>SUPER SENIOR</v>
      </c>
      <c r="F129" s="272">
        <v>2</v>
      </c>
      <c r="G129" s="272">
        <v>0</v>
      </c>
      <c r="H129" s="271" t="str">
        <v>D174</v>
      </c>
      <c r="I129" s="271" t="str">
        <v>BADRUDHIN A</v>
      </c>
      <c r="J129" s="271" t="str">
        <v>BADF</v>
      </c>
      <c r="K129" s="272">
        <v>10</v>
      </c>
      <c r="L129" s="272">
        <v>3</v>
      </c>
      <c r="M129" s="272">
        <v>0</v>
      </c>
      <c r="N129" s="272">
        <v>3</v>
      </c>
      <c r="O129" s="272" t="str">
        <v>Personal</v>
      </c>
      <c r="P129" s="272">
        <v>0</v>
      </c>
      <c r="Q129" s="271" t="str">
        <v>ENTERED</v>
      </c>
    </row>
    <row r="130" spans="1:17" ht="19.25" customHeight="1">
      <c r="A130" s="354">
        <v>124</v>
      </c>
      <c r="B130" s="270">
        <v>42</v>
      </c>
      <c r="C130" s="271" t="str">
        <v>SSSP04</v>
      </c>
      <c r="D130" s="271" t="str">
        <v>Discus Throw</v>
      </c>
      <c r="E130" s="271" t="str">
        <v>SUPER SENIOR</v>
      </c>
      <c r="F130" s="272">
        <v>3</v>
      </c>
      <c r="G130" s="272">
        <v>0</v>
      </c>
      <c r="H130" s="271" t="str">
        <v>D141</v>
      </c>
      <c r="I130" s="271" t="str">
        <v>MUHAMMAD MUSTHAFA P.K</v>
      </c>
      <c r="J130" s="271" t="str">
        <v>BADF</v>
      </c>
      <c r="K130" s="272">
        <v>9</v>
      </c>
      <c r="L130" s="272">
        <v>1</v>
      </c>
      <c r="M130" s="272">
        <v>0</v>
      </c>
      <c r="N130" s="272">
        <v>1</v>
      </c>
      <c r="O130" s="272" t="str">
        <v>Personal</v>
      </c>
      <c r="P130" s="272">
        <v>0</v>
      </c>
      <c r="Q130" s="271" t="str">
        <v>ENTERED</v>
      </c>
    </row>
    <row r="131" spans="1:17" ht="19.25" customHeight="1">
      <c r="A131" s="354">
        <v>125</v>
      </c>
      <c r="B131" s="270">
        <v>43</v>
      </c>
      <c r="C131" s="271" t="str">
        <v>SSSP06</v>
      </c>
      <c r="D131" s="271" t="str">
        <v>Javelin Throw</v>
      </c>
      <c r="E131" s="271" t="str">
        <v>SUPER SENIOR</v>
      </c>
      <c r="F131" s="272">
        <v>1</v>
      </c>
      <c r="G131" s="272">
        <v>0</v>
      </c>
      <c r="H131" s="271" t="str">
        <v>D163</v>
      </c>
      <c r="I131" s="271" t="str">
        <v>ABDUL JANIS</v>
      </c>
      <c r="J131" s="271" t="str">
        <v>FANT</v>
      </c>
      <c r="K131" s="272">
        <v>9</v>
      </c>
      <c r="L131" s="272">
        <v>5</v>
      </c>
      <c r="M131" s="272">
        <v>0</v>
      </c>
      <c r="N131" s="272">
        <v>5</v>
      </c>
      <c r="O131" s="272" t="str">
        <v>Personal</v>
      </c>
      <c r="P131" s="272">
        <v>0</v>
      </c>
      <c r="Q131" s="271" t="str">
        <v>PUBLISHED</v>
      </c>
    </row>
    <row r="132" spans="1:17" ht="19.25" customHeight="1">
      <c r="A132" s="354">
        <v>126</v>
      </c>
      <c r="B132" s="270">
        <v>43</v>
      </c>
      <c r="C132" s="271" t="str">
        <v>SSSP06</v>
      </c>
      <c r="D132" s="271" t="str">
        <v>Javelin Throw</v>
      </c>
      <c r="E132" s="271" t="str">
        <v>SUPER SENIOR</v>
      </c>
      <c r="F132" s="272">
        <v>2</v>
      </c>
      <c r="G132" s="272">
        <v>0</v>
      </c>
      <c r="H132" s="271" t="str">
        <v>D192</v>
      </c>
      <c r="I132" s="271" t="str">
        <v>MUHAMMED SIFARATH T A</v>
      </c>
      <c r="J132" s="271" t="str">
        <v>DAHF</v>
      </c>
      <c r="K132" s="272">
        <v>10</v>
      </c>
      <c r="L132" s="272">
        <v>3</v>
      </c>
      <c r="M132" s="272">
        <v>0</v>
      </c>
      <c r="N132" s="272">
        <v>3</v>
      </c>
      <c r="O132" s="272" t="str">
        <v>Personal</v>
      </c>
      <c r="P132" s="272">
        <v>0</v>
      </c>
      <c r="Q132" s="271" t="str">
        <v>PUBLISHED</v>
      </c>
    </row>
    <row r="133" spans="1:17" ht="19.25" customHeight="1">
      <c r="A133" s="354">
        <v>127</v>
      </c>
      <c r="B133" s="270">
        <v>43</v>
      </c>
      <c r="C133" s="271" t="str">
        <v>SSSP06</v>
      </c>
      <c r="D133" s="271" t="str">
        <v>Javelin Throw</v>
      </c>
      <c r="E133" s="271" t="str">
        <v>SUPER SENIOR</v>
      </c>
      <c r="F133" s="272">
        <v>3</v>
      </c>
      <c r="G133" s="272">
        <v>0</v>
      </c>
      <c r="H133" s="271" t="str">
        <v>D134</v>
      </c>
      <c r="I133" s="271" t="str">
        <v>AJMAL ANEES</v>
      </c>
      <c r="J133" s="271" t="str">
        <v>FANT</v>
      </c>
      <c r="K133" s="272">
        <v>9</v>
      </c>
      <c r="L133" s="272">
        <v>1</v>
      </c>
      <c r="M133" s="272">
        <v>0</v>
      </c>
      <c r="N133" s="272">
        <v>1</v>
      </c>
      <c r="O133" s="272" t="str">
        <v>Personal</v>
      </c>
      <c r="P133" s="272">
        <v>0</v>
      </c>
      <c r="Q133" s="271" t="str">
        <v>PUBLISHED</v>
      </c>
    </row>
    <row r="134" spans="1:17" ht="19.25" customHeight="1">
      <c r="A134" s="354">
        <v>128</v>
      </c>
      <c r="B134" s="270">
        <v>44</v>
      </c>
      <c r="C134" s="271" t="str">
        <v>SSSP07</v>
      </c>
      <c r="D134" s="271" t="str">
        <v>Juggling</v>
      </c>
      <c r="E134" s="271" t="str">
        <v>SUPER SENIOR</v>
      </c>
      <c r="F134" s="272">
        <v>1</v>
      </c>
      <c r="G134" s="272">
        <v>0</v>
      </c>
      <c r="H134" s="271" t="str">
        <v>D176</v>
      </c>
      <c r="I134" s="271" t="str">
        <v>MOHAMMED NASFAR AFNAN H</v>
      </c>
      <c r="J134" s="271" t="str">
        <v>JARF</v>
      </c>
      <c r="K134" s="272">
        <v>10</v>
      </c>
      <c r="L134" s="272">
        <v>5</v>
      </c>
      <c r="M134" s="272">
        <v>0</v>
      </c>
      <c r="N134" s="272">
        <v>5</v>
      </c>
      <c r="O134" s="272" t="str">
        <v>Personal</v>
      </c>
      <c r="P134" s="272">
        <v>0</v>
      </c>
      <c r="Q134" s="271" t="str">
        <v>TO PUBLISH</v>
      </c>
    </row>
    <row r="135" spans="1:17" ht="19.25" customHeight="1">
      <c r="A135" s="354">
        <v>129</v>
      </c>
      <c r="B135" s="270">
        <v>44</v>
      </c>
      <c r="C135" s="271" t="str">
        <v>SSSP07</v>
      </c>
      <c r="D135" s="271" t="str">
        <v>Juggling</v>
      </c>
      <c r="E135" s="271" t="str">
        <v>SUPER SENIOR</v>
      </c>
      <c r="F135" s="272">
        <v>2</v>
      </c>
      <c r="G135" s="272">
        <v>0</v>
      </c>
      <c r="H135" s="271" t="str">
        <v>D147</v>
      </c>
      <c r="I135" s="271" t="str">
        <v>MOHAMMED SHAHZAN T.K</v>
      </c>
      <c r="J135" s="271" t="str">
        <v>FANT</v>
      </c>
      <c r="K135" s="272">
        <v>9</v>
      </c>
      <c r="L135" s="272">
        <v>3</v>
      </c>
      <c r="M135" s="272">
        <v>0</v>
      </c>
      <c r="N135" s="272">
        <v>3</v>
      </c>
      <c r="O135" s="272" t="str">
        <v>Personal</v>
      </c>
      <c r="P135" s="272">
        <v>0</v>
      </c>
      <c r="Q135" s="271" t="str">
        <v>TO PUBLISH</v>
      </c>
    </row>
    <row r="136" spans="1:17" ht="19.25" customHeight="1">
      <c r="A136" s="354">
        <v>130</v>
      </c>
      <c r="B136" s="270">
        <v>44</v>
      </c>
      <c r="C136" s="271" t="str">
        <v>SSSP07</v>
      </c>
      <c r="D136" s="271" t="str">
        <v>Juggling</v>
      </c>
      <c r="E136" s="271" t="str">
        <v>SUPER SENIOR</v>
      </c>
      <c r="F136" s="272">
        <v>3</v>
      </c>
      <c r="G136" s="272">
        <v>0</v>
      </c>
      <c r="H136" s="271" t="str">
        <v>D115</v>
      </c>
      <c r="I136" s="271" t="str">
        <v>ABDULLA M HAKEEM</v>
      </c>
      <c r="J136" s="271" t="str">
        <v>DAHF</v>
      </c>
      <c r="K136" s="272">
        <v>8</v>
      </c>
      <c r="L136" s="272">
        <v>1</v>
      </c>
      <c r="M136" s="272">
        <v>0</v>
      </c>
      <c r="N136" s="272">
        <v>1</v>
      </c>
      <c r="O136" s="272" t="str">
        <v>Personal</v>
      </c>
      <c r="P136" s="272">
        <v>0</v>
      </c>
      <c r="Q136" s="271" t="str">
        <v>TO PUBLISH</v>
      </c>
    </row>
    <row r="137" spans="1:17" ht="19.25" customHeight="1">
      <c r="A137" s="354">
        <v>131</v>
      </c>
      <c r="B137" s="270">
        <v>45</v>
      </c>
      <c r="C137" s="271" t="str">
        <v>SSSP09</v>
      </c>
      <c r="D137" s="271" t="str">
        <v>Long Jump</v>
      </c>
      <c r="E137" s="271" t="str">
        <v>SUPER SENIOR</v>
      </c>
      <c r="F137" s="272">
        <v>1</v>
      </c>
      <c r="G137" s="272">
        <v>0</v>
      </c>
      <c r="H137" s="271" t="str">
        <v>D102</v>
      </c>
      <c r="I137" s="271" t="str">
        <v>JALALUDHEEN K</v>
      </c>
      <c r="J137" s="271" t="str">
        <v>DAHF</v>
      </c>
      <c r="K137" s="272">
        <v>8</v>
      </c>
      <c r="L137" s="272">
        <v>5</v>
      </c>
      <c r="M137" s="272">
        <v>0</v>
      </c>
      <c r="N137" s="272">
        <v>5</v>
      </c>
      <c r="O137" s="272" t="str">
        <v>Personal</v>
      </c>
      <c r="P137" s="272">
        <v>0</v>
      </c>
      <c r="Q137" s="271" t="str">
        <v>TO PUBLISH</v>
      </c>
    </row>
    <row r="138" spans="1:17" ht="19.25" customHeight="1">
      <c r="A138" s="354">
        <v>132</v>
      </c>
      <c r="B138" s="270">
        <v>45</v>
      </c>
      <c r="C138" s="271" t="str">
        <v>SSSP09</v>
      </c>
      <c r="D138" s="271" t="str">
        <v>Long Jump</v>
      </c>
      <c r="E138" s="271" t="str">
        <v>SUPER SENIOR</v>
      </c>
      <c r="F138" s="272">
        <v>2</v>
      </c>
      <c r="G138" s="272">
        <v>0</v>
      </c>
      <c r="H138" s="271" t="str">
        <v>D129</v>
      </c>
      <c r="I138" s="271" t="str">
        <v>MUHAMMED UNAIS CK</v>
      </c>
      <c r="J138" s="271" t="str">
        <v>BADF</v>
      </c>
      <c r="K138" s="272">
        <v>8</v>
      </c>
      <c r="L138" s="272">
        <v>3</v>
      </c>
      <c r="M138" s="272">
        <v>0</v>
      </c>
      <c r="N138" s="272">
        <v>3</v>
      </c>
      <c r="O138" s="272" t="str">
        <v>Personal</v>
      </c>
      <c r="P138" s="272">
        <v>0</v>
      </c>
      <c r="Q138" s="271" t="str">
        <v>TO PUBLISH</v>
      </c>
    </row>
    <row r="139" spans="1:17" ht="19.25" customHeight="1">
      <c r="A139" s="354">
        <v>133</v>
      </c>
      <c r="B139" s="270">
        <v>45</v>
      </c>
      <c r="C139" s="271" t="str">
        <v>SSSP09</v>
      </c>
      <c r="D139" s="271" t="str">
        <v>Long Jump</v>
      </c>
      <c r="E139" s="271" t="str">
        <v>SUPER SENIOR</v>
      </c>
      <c r="F139" s="272">
        <v>3</v>
      </c>
      <c r="G139" s="272">
        <v>0</v>
      </c>
      <c r="H139" s="271" t="str">
        <v>D174</v>
      </c>
      <c r="I139" s="271" t="str">
        <v>BADRUDHIN A</v>
      </c>
      <c r="J139" s="271" t="str">
        <v>BADF</v>
      </c>
      <c r="K139" s="272">
        <v>10</v>
      </c>
      <c r="L139" s="272">
        <v>1</v>
      </c>
      <c r="M139" s="272">
        <v>0</v>
      </c>
      <c r="N139" s="272">
        <v>1</v>
      </c>
      <c r="O139" s="272" t="str">
        <v>Personal</v>
      </c>
      <c r="P139" s="272">
        <v>0</v>
      </c>
      <c r="Q139" s="271" t="str">
        <v>TO PUBLISH</v>
      </c>
    </row>
    <row r="140" spans="1:17" ht="19.25" customHeight="1">
      <c r="A140" s="354">
        <v>134</v>
      </c>
      <c r="B140" s="270">
        <v>46</v>
      </c>
      <c r="C140" s="271" t="str">
        <v>SSSP10</v>
      </c>
      <c r="D140" s="271" t="str">
        <v>Mass balance</v>
      </c>
      <c r="E140" s="271" t="str">
        <v>SUPER SENIOR</v>
      </c>
      <c r="F140" s="272">
        <v>1</v>
      </c>
      <c r="G140" s="272">
        <v>0</v>
      </c>
      <c r="H140" s="271" t="str">
        <v>D184</v>
      </c>
      <c r="I140" s="271" t="str">
        <v>YASEEN</v>
      </c>
      <c r="J140" s="271" t="str">
        <v>FANT</v>
      </c>
      <c r="K140" s="272">
        <v>10</v>
      </c>
      <c r="L140" s="272">
        <v>5</v>
      </c>
      <c r="M140" s="272">
        <v>0</v>
      </c>
      <c r="N140" s="272">
        <v>5</v>
      </c>
      <c r="O140" s="272" t="str">
        <v>Personal</v>
      </c>
      <c r="P140" s="272">
        <v>0</v>
      </c>
      <c r="Q140" s="271" t="str">
        <v>TO PUBLISH</v>
      </c>
    </row>
    <row r="141" spans="1:17" ht="19.25" customHeight="1">
      <c r="A141" s="354">
        <v>135</v>
      </c>
      <c r="B141" s="270">
        <v>46</v>
      </c>
      <c r="C141" s="271" t="str">
        <v>SSSP10</v>
      </c>
      <c r="D141" s="271" t="str">
        <v>Mass balance</v>
      </c>
      <c r="E141" s="271" t="str">
        <v>SUPER SENIOR</v>
      </c>
      <c r="F141" s="272">
        <v>2</v>
      </c>
      <c r="G141" s="272">
        <v>0</v>
      </c>
      <c r="H141" s="271" t="str">
        <v>D192</v>
      </c>
      <c r="I141" s="271" t="str">
        <v>MUHAMMED SIFARATH T A</v>
      </c>
      <c r="J141" s="271" t="str">
        <v>DAHF</v>
      </c>
      <c r="K141" s="272">
        <v>10</v>
      </c>
      <c r="L141" s="272">
        <v>3</v>
      </c>
      <c r="M141" s="272">
        <v>0</v>
      </c>
      <c r="N141" s="272">
        <v>3</v>
      </c>
      <c r="O141" s="272" t="str">
        <v>Personal</v>
      </c>
      <c r="P141" s="272">
        <v>0</v>
      </c>
      <c r="Q141" s="271" t="str">
        <v>TO PUBLISH</v>
      </c>
    </row>
    <row r="142" spans="1:17" ht="19.25" customHeight="1">
      <c r="A142" s="354">
        <v>136</v>
      </c>
      <c r="B142" s="270">
        <v>46</v>
      </c>
      <c r="C142" s="271" t="str">
        <v>SSSP10</v>
      </c>
      <c r="D142" s="271" t="str">
        <v>Mass balance</v>
      </c>
      <c r="E142" s="271" t="str">
        <v>SUPER SENIOR</v>
      </c>
      <c r="F142" s="272">
        <v>3</v>
      </c>
      <c r="G142" s="272">
        <v>0</v>
      </c>
      <c r="H142" s="271" t="str">
        <v>D116</v>
      </c>
      <c r="I142" s="271" t="str">
        <v>HASSAN SHADDAD UM</v>
      </c>
      <c r="J142" s="271" t="str">
        <v>JARF</v>
      </c>
      <c r="K142" s="272">
        <v>8</v>
      </c>
      <c r="L142" s="272">
        <v>1</v>
      </c>
      <c r="M142" s="272">
        <v>0</v>
      </c>
      <c r="N142" s="272">
        <v>1</v>
      </c>
      <c r="O142" s="272" t="str">
        <v>Personal</v>
      </c>
      <c r="P142" s="272">
        <v>0</v>
      </c>
      <c r="Q142" s="271" t="str">
        <v>TO PUBLISH</v>
      </c>
    </row>
    <row r="143" spans="1:17" ht="19.25" customHeight="1">
      <c r="A143" s="354">
        <v>137</v>
      </c>
      <c r="B143" s="270">
        <v>47</v>
      </c>
      <c r="C143" s="271" t="str">
        <v>SSSP15</v>
      </c>
      <c r="D143" s="271" t="str">
        <v>Shot Put</v>
      </c>
      <c r="E143" s="271" t="str">
        <v>SUPER SENIOR</v>
      </c>
      <c r="F143" s="272">
        <v>1</v>
      </c>
      <c r="G143" s="272">
        <v>0</v>
      </c>
      <c r="H143" s="271" t="str">
        <v>D184</v>
      </c>
      <c r="I143" s="271" t="str">
        <v>YASEEN</v>
      </c>
      <c r="J143" s="271" t="str">
        <v>FANT</v>
      </c>
      <c r="K143" s="272">
        <v>10</v>
      </c>
      <c r="L143" s="272">
        <v>5</v>
      </c>
      <c r="M143" s="272">
        <v>0</v>
      </c>
      <c r="N143" s="272">
        <v>5</v>
      </c>
      <c r="O143" s="272" t="str">
        <v>Personal</v>
      </c>
      <c r="P143" s="272">
        <v>0</v>
      </c>
      <c r="Q143" s="271" t="str">
        <v>ENTERED</v>
      </c>
    </row>
    <row r="144" spans="1:17" ht="19.25" customHeight="1">
      <c r="A144" s="354">
        <v>138</v>
      </c>
      <c r="B144" s="270">
        <v>47</v>
      </c>
      <c r="C144" s="271" t="str">
        <v>SSSP15</v>
      </c>
      <c r="D144" s="271" t="str">
        <v>Shot Put</v>
      </c>
      <c r="E144" s="271" t="str">
        <v>SUPER SENIOR</v>
      </c>
      <c r="F144" s="272">
        <v>2</v>
      </c>
      <c r="G144" s="272">
        <v>0</v>
      </c>
      <c r="H144" s="271" t="str">
        <v>D100</v>
      </c>
      <c r="I144" s="271" t="str">
        <v>MOHAMMED RAZI</v>
      </c>
      <c r="J144" s="271" t="str">
        <v>JARF</v>
      </c>
      <c r="K144" s="272">
        <v>8</v>
      </c>
      <c r="L144" s="272">
        <v>3</v>
      </c>
      <c r="M144" s="272">
        <v>0</v>
      </c>
      <c r="N144" s="272">
        <v>3</v>
      </c>
      <c r="O144" s="272" t="str">
        <v>Personal</v>
      </c>
      <c r="P144" s="272">
        <v>0</v>
      </c>
      <c r="Q144" s="271" t="str">
        <v>ENTERED</v>
      </c>
    </row>
    <row r="145" spans="1:17" ht="19.25" customHeight="1">
      <c r="A145" s="354">
        <v>139</v>
      </c>
      <c r="B145" s="270">
        <v>47</v>
      </c>
      <c r="C145" s="271" t="str">
        <v>SSSP15</v>
      </c>
      <c r="D145" s="271" t="str">
        <v>Shot Put</v>
      </c>
      <c r="E145" s="271" t="str">
        <v>SUPER SENIOR</v>
      </c>
      <c r="F145" s="272">
        <v>3</v>
      </c>
      <c r="G145" s="272">
        <v>0</v>
      </c>
      <c r="H145" s="271" t="str">
        <v>D192</v>
      </c>
      <c r="I145" s="271" t="str">
        <v>MUHAMMED SIFARATH T A</v>
      </c>
      <c r="J145" s="271" t="str">
        <v>DAHF</v>
      </c>
      <c r="K145" s="272">
        <v>10</v>
      </c>
      <c r="L145" s="272">
        <v>1</v>
      </c>
      <c r="M145" s="272">
        <v>0</v>
      </c>
      <c r="N145" s="272">
        <v>1</v>
      </c>
      <c r="O145" s="272" t="str">
        <v>Personal</v>
      </c>
      <c r="P145" s="272">
        <v>0</v>
      </c>
      <c r="Q145" s="271" t="str">
        <v>ENTERED</v>
      </c>
    </row>
    <row r="146" spans="1:17" ht="19.25" customHeight="1">
      <c r="A146" s="354">
        <v>140</v>
      </c>
      <c r="B146" s="270">
        <v>48</v>
      </c>
      <c r="C146" s="271" t="str">
        <v>SSSP17</v>
      </c>
      <c r="D146" s="271" t="str">
        <v>Badminton</v>
      </c>
      <c r="E146" s="271" t="str">
        <v>SUPER SENIOR</v>
      </c>
      <c r="F146" s="272">
        <v>1</v>
      </c>
      <c r="G146" s="272">
        <v>0</v>
      </c>
      <c r="H146" s="271" t="str">
        <v>DAHF</v>
      </c>
      <c r="I146" s="271" t="str">
        <v>DAHFATHAN</v>
      </c>
      <c r="J146" s="271" t="str">
        <v>DAHF</v>
      </c>
      <c r="K146" s="272">
        <v>0</v>
      </c>
      <c r="L146" s="272">
        <v>7</v>
      </c>
      <c r="M146" s="272">
        <v>0</v>
      </c>
      <c r="N146" s="272">
        <v>7</v>
      </c>
      <c r="O146" s="272" t="str">
        <v>Team only</v>
      </c>
      <c r="P146" s="272">
        <v>0</v>
      </c>
      <c r="Q146" s="271" t="str">
        <v>ENTERED</v>
      </c>
    </row>
    <row r="147" spans="1:17" ht="19.25" customHeight="1">
      <c r="A147" s="354">
        <v>141</v>
      </c>
      <c r="B147" s="270">
        <v>48</v>
      </c>
      <c r="C147" s="271" t="str">
        <v>SSSP17</v>
      </c>
      <c r="D147" s="271" t="str">
        <v>Badminton</v>
      </c>
      <c r="E147" s="271" t="str">
        <v>SUPER SENIOR</v>
      </c>
      <c r="F147" s="272">
        <v>2</v>
      </c>
      <c r="G147" s="272">
        <v>0</v>
      </c>
      <c r="H147" s="271" t="str">
        <v>BADF</v>
      </c>
      <c r="I147" s="271" t="str">
        <v>BADFATHAN</v>
      </c>
      <c r="J147" s="271" t="str">
        <v>BADF</v>
      </c>
      <c r="K147" s="272">
        <v>0</v>
      </c>
      <c r="L147" s="272">
        <v>5</v>
      </c>
      <c r="M147" s="272">
        <v>0</v>
      </c>
      <c r="N147" s="272">
        <v>5</v>
      </c>
      <c r="O147" s="272" t="str">
        <v>Team only</v>
      </c>
      <c r="P147" s="272">
        <v>0</v>
      </c>
      <c r="Q147" s="271" t="str">
        <v>ENTERED</v>
      </c>
    </row>
    <row r="148" spans="1:17" ht="19.25" customHeight="1">
      <c r="A148" s="354">
        <v>142</v>
      </c>
      <c r="B148" s="270">
        <v>48</v>
      </c>
      <c r="C148" s="271" t="str">
        <v>SSSP17</v>
      </c>
      <c r="D148" s="271" t="str">
        <v>Badminton</v>
      </c>
      <c r="E148" s="271" t="str">
        <v>SUPER SENIOR</v>
      </c>
      <c r="F148" s="272">
        <v>3</v>
      </c>
      <c r="G148" s="272">
        <v>0</v>
      </c>
      <c r="H148" s="271" t="str">
        <v>FANT</v>
      </c>
      <c r="I148" s="271" t="str">
        <v>FANTHALAYAN</v>
      </c>
      <c r="J148" s="271" t="str">
        <v>FANT</v>
      </c>
      <c r="K148" s="272">
        <v>0</v>
      </c>
      <c r="L148" s="272">
        <v>3</v>
      </c>
      <c r="M148" s="272">
        <v>0</v>
      </c>
      <c r="N148" s="272">
        <v>3</v>
      </c>
      <c r="O148" s="272" t="str">
        <v>Team only</v>
      </c>
      <c r="P148" s="272">
        <v>0</v>
      </c>
      <c r="Q148" s="271" t="str">
        <v>ENTERED</v>
      </c>
    </row>
    <row r="149" spans="1:17" ht="19.25" customHeight="1">
      <c r="A149" s="354">
        <v>143</v>
      </c>
      <c r="B149" s="270">
        <v>49</v>
      </c>
      <c r="C149" s="271" t="str">
        <v>GNSP05</v>
      </c>
      <c r="D149" s="271" t="str">
        <v>Volleyball</v>
      </c>
      <c r="E149" s="271" t="str">
        <v>GENERAL</v>
      </c>
      <c r="F149" s="272">
        <v>1</v>
      </c>
      <c r="G149" s="272">
        <v>0</v>
      </c>
      <c r="H149" s="271" t="str">
        <v>JARF</v>
      </c>
      <c r="I149" s="271" t="str">
        <v>JARFATHAN</v>
      </c>
      <c r="J149" s="271" t="str">
        <v>JARF</v>
      </c>
      <c r="K149" s="272">
        <v>0</v>
      </c>
      <c r="L149" s="272">
        <v>10</v>
      </c>
      <c r="M149" s="272">
        <v>0</v>
      </c>
      <c r="N149" s="272">
        <v>10</v>
      </c>
      <c r="O149" s="272" t="str">
        <v>Team only</v>
      </c>
      <c r="P149" s="272">
        <v>0</v>
      </c>
      <c r="Q149" s="271" t="str">
        <v>ENTERED</v>
      </c>
    </row>
    <row r="150" spans="1:17" ht="19.25" customHeight="1">
      <c r="A150" s="354">
        <v>144</v>
      </c>
      <c r="B150" s="270">
        <v>49</v>
      </c>
      <c r="C150" s="271" t="str">
        <v>GNSP05</v>
      </c>
      <c r="D150" s="271" t="str">
        <v>Volleyball</v>
      </c>
      <c r="E150" s="271" t="str">
        <v>GENERAL</v>
      </c>
      <c r="F150" s="272">
        <v>2</v>
      </c>
      <c r="G150" s="272">
        <v>0</v>
      </c>
      <c r="H150" s="271" t="str">
        <v>FANT</v>
      </c>
      <c r="I150" s="271" t="str">
        <v>FANTHALAYAN</v>
      </c>
      <c r="J150" s="271" t="str">
        <v>FANT</v>
      </c>
      <c r="K150" s="272">
        <v>0</v>
      </c>
      <c r="L150" s="272">
        <v>7</v>
      </c>
      <c r="M150" s="272">
        <v>0</v>
      </c>
      <c r="N150" s="272">
        <v>7</v>
      </c>
      <c r="O150" s="272" t="str">
        <v>Team only</v>
      </c>
      <c r="P150" s="272">
        <v>0</v>
      </c>
      <c r="Q150" s="271" t="str">
        <v>ENTERED</v>
      </c>
    </row>
    <row r="151" spans="1:17" ht="19.25" customHeight="1">
      <c r="A151" s="354">
        <v>145</v>
      </c>
      <c r="B151" s="270">
        <v>49</v>
      </c>
      <c r="C151" s="271" t="str">
        <v>GNSP05</v>
      </c>
      <c r="D151" s="271" t="str">
        <v>Volleyball</v>
      </c>
      <c r="E151" s="271" t="str">
        <v>GENERAL</v>
      </c>
      <c r="F151" s="272">
        <v>3</v>
      </c>
      <c r="G151" s="272">
        <v>0</v>
      </c>
      <c r="H151" s="271" t="str">
        <v>DAHF</v>
      </c>
      <c r="I151" s="271" t="str">
        <v>DAHFATHAN</v>
      </c>
      <c r="J151" s="271" t="str">
        <v>DAHF</v>
      </c>
      <c r="K151" s="272">
        <v>0</v>
      </c>
      <c r="L151" s="272">
        <v>5</v>
      </c>
      <c r="M151" s="272">
        <v>0</v>
      </c>
      <c r="N151" s="272">
        <v>5</v>
      </c>
      <c r="O151" s="272" t="str">
        <v>Team only</v>
      </c>
      <c r="P151" s="272">
        <v>0</v>
      </c>
      <c r="Q151" s="271" t="str">
        <v>ENTERED</v>
      </c>
    </row>
    <row r="152" spans="1:17" ht="19.25" customHeight="1">
      <c r="A152" s="354">
        <v>146</v>
      </c>
      <c r="B152" s="270">
        <v>50</v>
      </c>
      <c r="C152" s="271" t="str">
        <v>GNSP03</v>
      </c>
      <c r="D152" s="271" t="str">
        <v>Football</v>
      </c>
      <c r="E152" s="271" t="str">
        <v>GENERAL</v>
      </c>
      <c r="F152" s="272">
        <v>1</v>
      </c>
      <c r="G152" s="272">
        <v>0</v>
      </c>
      <c r="H152" s="271" t="str">
        <v>DAHF</v>
      </c>
      <c r="I152" s="271" t="str">
        <v>DAHFATHAN</v>
      </c>
      <c r="J152" s="271" t="str">
        <v>DAHF</v>
      </c>
      <c r="K152" s="272">
        <v>0</v>
      </c>
      <c r="L152" s="272">
        <v>10</v>
      </c>
      <c r="M152" s="272">
        <v>0</v>
      </c>
      <c r="N152" s="272">
        <v>10</v>
      </c>
      <c r="O152" s="272" t="str">
        <v>Team only</v>
      </c>
      <c r="P152" s="272">
        <v>0</v>
      </c>
      <c r="Q152" s="271" t="str">
        <v>ENTERED</v>
      </c>
    </row>
    <row r="153" spans="1:17" ht="19.25" customHeight="1">
      <c r="A153" s="354">
        <v>147</v>
      </c>
      <c r="B153" s="270">
        <v>50</v>
      </c>
      <c r="C153" s="271" t="str">
        <v>GNSP03</v>
      </c>
      <c r="D153" s="271" t="str">
        <v>Football</v>
      </c>
      <c r="E153" s="271" t="str">
        <v>GENERAL</v>
      </c>
      <c r="F153" s="272">
        <v>2</v>
      </c>
      <c r="G153" s="272">
        <v>0</v>
      </c>
      <c r="H153" s="271" t="str">
        <v>BADF</v>
      </c>
      <c r="I153" s="271" t="str">
        <v>BADFATHAN</v>
      </c>
      <c r="J153" s="271" t="str">
        <v>BADF</v>
      </c>
      <c r="K153" s="272">
        <v>0</v>
      </c>
      <c r="L153" s="272">
        <v>7</v>
      </c>
      <c r="M153" s="272">
        <v>0</v>
      </c>
      <c r="N153" s="272">
        <v>7</v>
      </c>
      <c r="O153" s="272" t="str">
        <v>Team only</v>
      </c>
      <c r="P153" s="272">
        <v>0</v>
      </c>
      <c r="Q153" s="271" t="str">
        <v>ENTERED</v>
      </c>
    </row>
    <row r="154" spans="1:17" ht="19.25" customHeight="1">
      <c r="A154" s="354">
        <v>148</v>
      </c>
      <c r="B154" s="270">
        <v>50</v>
      </c>
      <c r="C154" s="271" t="str">
        <v>GNSP03</v>
      </c>
      <c r="D154" s="271" t="str">
        <v>Football</v>
      </c>
      <c r="E154" s="271" t="str">
        <v>GENERAL</v>
      </c>
      <c r="F154" s="272">
        <v>3</v>
      </c>
      <c r="G154" s="272">
        <v>0</v>
      </c>
      <c r="H154" s="271" t="str">
        <v>FANT</v>
      </c>
      <c r="I154" s="271" t="str">
        <v>FANTHALAYAN</v>
      </c>
      <c r="J154" s="271" t="str">
        <v>FANT</v>
      </c>
      <c r="K154" s="272">
        <v>0</v>
      </c>
      <c r="L154" s="272">
        <v>5</v>
      </c>
      <c r="M154" s="272">
        <v>0</v>
      </c>
      <c r="N154" s="272">
        <v>5</v>
      </c>
      <c r="O154" s="272" t="str">
        <v>Team only</v>
      </c>
      <c r="P154" s="272">
        <v>0</v>
      </c>
      <c r="Q154" s="271" t="str">
        <v>ENTERED</v>
      </c>
    </row>
    <row r="155" spans="1:17" ht="19.25" customHeight="1">
      <c r="A155" s="354">
        <v>149</v>
      </c>
      <c r="B155" s="270">
        <v>51</v>
      </c>
      <c r="C155" s="271" t="str">
        <v>GNSP02</v>
      </c>
      <c r="D155" s="271" t="str">
        <v>Cricket</v>
      </c>
      <c r="E155" s="271" t="str">
        <v>GENERAL</v>
      </c>
      <c r="F155" s="272">
        <v>1</v>
      </c>
      <c r="G155" s="272">
        <v>0</v>
      </c>
      <c r="H155" s="271" t="str">
        <v>BADF</v>
      </c>
      <c r="I155" s="271" t="str">
        <v>BADFATHAN</v>
      </c>
      <c r="J155" s="271" t="str">
        <v>BADF</v>
      </c>
      <c r="K155" s="272">
        <v>0</v>
      </c>
      <c r="L155" s="272">
        <v>10</v>
      </c>
      <c r="M155" s="272">
        <v>0</v>
      </c>
      <c r="N155" s="272">
        <v>10</v>
      </c>
      <c r="O155" s="272" t="str">
        <v>Team only</v>
      </c>
      <c r="P155" s="272">
        <v>0</v>
      </c>
      <c r="Q155" s="271" t="str">
        <v>ENTERED</v>
      </c>
    </row>
    <row r="156" spans="1:17" ht="19.25" customHeight="1">
      <c r="A156" s="354">
        <v>150</v>
      </c>
      <c r="B156" s="270">
        <v>51</v>
      </c>
      <c r="C156" s="271" t="str">
        <v>GNSP02</v>
      </c>
      <c r="D156" s="271" t="str">
        <v>Cricket</v>
      </c>
      <c r="E156" s="271" t="str">
        <v>GENERAL</v>
      </c>
      <c r="F156" s="272">
        <v>2</v>
      </c>
      <c r="G156" s="272">
        <v>0</v>
      </c>
      <c r="H156" s="271" t="str">
        <v>DAHF</v>
      </c>
      <c r="I156" s="271" t="str">
        <v>DAHFATHAN</v>
      </c>
      <c r="J156" s="271" t="str">
        <v>DAHF</v>
      </c>
      <c r="K156" s="272">
        <v>0</v>
      </c>
      <c r="L156" s="272">
        <v>7</v>
      </c>
      <c r="M156" s="272">
        <v>0</v>
      </c>
      <c r="N156" s="272">
        <v>7</v>
      </c>
      <c r="O156" s="272" t="str">
        <v>Team only</v>
      </c>
      <c r="P156" s="272">
        <v>0</v>
      </c>
      <c r="Q156" s="271" t="str">
        <v>ENTERED</v>
      </c>
    </row>
    <row r="157" spans="1:17" ht="19.25" customHeight="1">
      <c r="A157" s="354">
        <v>151</v>
      </c>
      <c r="B157" s="270">
        <v>51</v>
      </c>
      <c r="C157" s="271" t="str">
        <v>GNSP02</v>
      </c>
      <c r="D157" s="271" t="str">
        <v>Cricket</v>
      </c>
      <c r="E157" s="271" t="str">
        <v>GENERAL</v>
      </c>
      <c r="F157" s="272">
        <v>3</v>
      </c>
      <c r="G157" s="272">
        <v>0</v>
      </c>
      <c r="H157" s="271" t="str">
        <v>FANT</v>
      </c>
      <c r="I157" s="271" t="str">
        <v>FANTHALAYAN</v>
      </c>
      <c r="J157" s="271" t="str">
        <v>FANT</v>
      </c>
      <c r="K157" s="272">
        <v>0</v>
      </c>
      <c r="L157" s="272">
        <v>5</v>
      </c>
      <c r="M157" s="272">
        <v>0</v>
      </c>
      <c r="N157" s="272">
        <v>5</v>
      </c>
      <c r="O157" s="272" t="str">
        <v>Team only</v>
      </c>
      <c r="P157" s="272">
        <v>0</v>
      </c>
      <c r="Q157" s="271" t="str">
        <v>ENTERED</v>
      </c>
    </row>
    <row r="158" spans="1:17" ht="19.25" customHeight="1">
      <c r="A158" s="354">
        <v>152</v>
      </c>
      <c r="B158" s="270">
        <v>52</v>
      </c>
      <c r="C158" s="271" t="str">
        <v>GNSP01</v>
      </c>
      <c r="D158" s="271" t="str">
        <v>Treasure Hunt</v>
      </c>
      <c r="E158" s="271" t="str">
        <v>GENERAL</v>
      </c>
      <c r="F158" s="272">
        <v>1</v>
      </c>
      <c r="G158" s="272">
        <v>0</v>
      </c>
      <c r="H158" s="271" t="str">
        <v>DAHF</v>
      </c>
      <c r="I158" s="271" t="str">
        <v>DAHFATHAN</v>
      </c>
      <c r="J158" s="271" t="str">
        <v>DAHF</v>
      </c>
      <c r="K158" s="272">
        <v>0</v>
      </c>
      <c r="L158" s="272">
        <v>10</v>
      </c>
      <c r="M158" s="272">
        <v>0</v>
      </c>
      <c r="N158" s="272">
        <v>10</v>
      </c>
      <c r="O158" s="272" t="str">
        <v>Team only</v>
      </c>
      <c r="P158" s="272">
        <v>0</v>
      </c>
      <c r="Q158" s="271" t="str">
        <v>ENTERED</v>
      </c>
    </row>
    <row r="159" spans="1:17" ht="19.25" customHeight="1">
      <c r="A159" s="354">
        <v>153</v>
      </c>
      <c r="B159" s="270">
        <v>52</v>
      </c>
      <c r="C159" s="271" t="str">
        <v>GNSP01</v>
      </c>
      <c r="D159" s="271" t="str">
        <v>Treasure Hunt</v>
      </c>
      <c r="E159" s="271" t="str">
        <v>GENERAL</v>
      </c>
      <c r="F159" s="272">
        <v>2</v>
      </c>
      <c r="G159" s="272">
        <v>0</v>
      </c>
      <c r="H159" s="271" t="str">
        <v>BADF</v>
      </c>
      <c r="I159" s="271" t="str">
        <v>BADFATHAN</v>
      </c>
      <c r="J159" s="271" t="str">
        <v>BADF</v>
      </c>
      <c r="K159" s="272">
        <v>0</v>
      </c>
      <c r="L159" s="272">
        <v>7</v>
      </c>
      <c r="M159" s="272">
        <v>0</v>
      </c>
      <c r="N159" s="272">
        <v>7</v>
      </c>
      <c r="O159" s="272" t="str">
        <v>Team only</v>
      </c>
      <c r="P159" s="272">
        <v>0</v>
      </c>
      <c r="Q159" s="271" t="str">
        <v>ENTERED</v>
      </c>
    </row>
    <row r="160" spans="1:17" ht="19.25" customHeight="1">
      <c r="A160" s="354">
        <v>154</v>
      </c>
      <c r="B160" s="270">
        <v>52</v>
      </c>
      <c r="C160" s="271" t="str">
        <v>GNSP01</v>
      </c>
      <c r="D160" s="271" t="str">
        <v>Treasure Hunt</v>
      </c>
      <c r="E160" s="271" t="str">
        <v>GENERAL</v>
      </c>
      <c r="F160" s="272">
        <v>3</v>
      </c>
      <c r="G160" s="272">
        <v>0</v>
      </c>
      <c r="H160" s="271" t="str">
        <v>FANT</v>
      </c>
      <c r="I160" s="271" t="str">
        <v>FANTHALAYAN</v>
      </c>
      <c r="J160" s="271" t="str">
        <v>FANT</v>
      </c>
      <c r="K160" s="272">
        <v>0</v>
      </c>
      <c r="L160" s="272">
        <v>5</v>
      </c>
      <c r="M160" s="272">
        <v>0</v>
      </c>
      <c r="N160" s="272">
        <v>5</v>
      </c>
      <c r="O160" s="272" t="str">
        <v>Team only</v>
      </c>
      <c r="P160" s="272">
        <v>0</v>
      </c>
      <c r="Q160" s="271" t="str">
        <v>ENTERED</v>
      </c>
    </row>
    <row r="161" spans="1:17" ht="19.25" customHeight="1">
      <c r="A161" s="354">
        <v>155</v>
      </c>
      <c r="B161" s="270">
        <v>53</v>
      </c>
      <c r="C161" s="271" t="str">
        <v>SSSP11</v>
      </c>
      <c r="D161" s="271" t="str">
        <v>Panchagusti</v>
      </c>
      <c r="E161" s="271" t="str">
        <v>SUPER SENIOR</v>
      </c>
      <c r="F161" s="272">
        <v>1</v>
      </c>
      <c r="G161" s="272">
        <v>0</v>
      </c>
      <c r="H161" s="271" t="str">
        <v>D184</v>
      </c>
      <c r="I161" s="271" t="str">
        <v>YASEEN</v>
      </c>
      <c r="J161" s="271" t="str">
        <v>FANT</v>
      </c>
      <c r="K161" s="272">
        <v>10</v>
      </c>
      <c r="L161" s="272">
        <v>5</v>
      </c>
      <c r="M161" s="272">
        <v>0</v>
      </c>
      <c r="N161" s="272">
        <v>5</v>
      </c>
      <c r="O161" s="272" t="str">
        <v>Personal</v>
      </c>
      <c r="P161" s="272">
        <v>0</v>
      </c>
      <c r="Q161" s="271" t="str">
        <v>TO PUBLISH</v>
      </c>
    </row>
    <row r="162" spans="1:17" ht="19.25" customHeight="1">
      <c r="A162" s="354">
        <v>156</v>
      </c>
      <c r="B162" s="270">
        <v>53</v>
      </c>
      <c r="C162" s="271" t="str">
        <v>SSSP11</v>
      </c>
      <c r="D162" s="271" t="str">
        <v>Panchagusti</v>
      </c>
      <c r="E162" s="271" t="str">
        <v>SUPER SENIOR</v>
      </c>
      <c r="F162" s="272">
        <v>2</v>
      </c>
      <c r="G162" s="272">
        <v>0</v>
      </c>
      <c r="H162" s="271" t="str">
        <v>D166</v>
      </c>
      <c r="I162" s="271" t="str">
        <v>MOHAMMED IRFAN C</v>
      </c>
      <c r="J162" s="271" t="str">
        <v>DAHF</v>
      </c>
      <c r="K162" s="272">
        <v>9</v>
      </c>
      <c r="L162" s="272">
        <v>3</v>
      </c>
      <c r="M162" s="272">
        <v>0</v>
      </c>
      <c r="N162" s="272">
        <v>3</v>
      </c>
      <c r="O162" s="272" t="str">
        <v>Personal</v>
      </c>
      <c r="P162" s="272">
        <v>0</v>
      </c>
      <c r="Q162" s="271" t="str">
        <v>TO PUBLISH</v>
      </c>
    </row>
    <row r="163" spans="1:17" ht="19.25" customHeight="1">
      <c r="A163" s="354">
        <v>157</v>
      </c>
      <c r="B163" s="270">
        <v>53</v>
      </c>
      <c r="C163" s="271" t="str">
        <v>SSSP11</v>
      </c>
      <c r="D163" s="271" t="str">
        <v>Panchagusti</v>
      </c>
      <c r="E163" s="271" t="str">
        <v>SUPER SENIOR</v>
      </c>
      <c r="F163" s="272">
        <v>3</v>
      </c>
      <c r="G163" s="272">
        <v>0</v>
      </c>
      <c r="H163" s="271" t="str">
        <v>D132</v>
      </c>
      <c r="I163" s="271" t="str">
        <v>ABOOBAKR MA'ROOF</v>
      </c>
      <c r="J163" s="271" t="str">
        <v>FANT</v>
      </c>
      <c r="K163" s="272">
        <v>9</v>
      </c>
      <c r="L163" s="272">
        <v>1</v>
      </c>
      <c r="M163" s="272">
        <v>0</v>
      </c>
      <c r="N163" s="272">
        <v>1</v>
      </c>
      <c r="O163" s="272" t="str">
        <v>Personal</v>
      </c>
      <c r="P163" s="272">
        <v>0</v>
      </c>
      <c r="Q163" s="271" t="str">
        <v>TO PUBLISH</v>
      </c>
    </row>
    <row r="164" spans="1:17" ht="19.25" customHeight="1">
      <c r="A164" s="354">
        <v>158</v>
      </c>
      <c r="B164" s="270">
        <v>54</v>
      </c>
      <c r="C164" s="271" t="str">
        <v>SSSP05</v>
      </c>
      <c r="D164" s="271" t="str">
        <v>High Jump</v>
      </c>
      <c r="E164" s="271" t="str">
        <v>SUPER SENIOR</v>
      </c>
      <c r="F164" s="272">
        <v>1</v>
      </c>
      <c r="G164" s="272">
        <v>0</v>
      </c>
      <c r="H164" s="271" t="str">
        <v>D174</v>
      </c>
      <c r="I164" s="271" t="str">
        <v>BADRUDHIN A</v>
      </c>
      <c r="J164" s="271" t="str">
        <v>BADF</v>
      </c>
      <c r="K164" s="272">
        <v>10</v>
      </c>
      <c r="L164" s="272">
        <v>5</v>
      </c>
      <c r="M164" s="272">
        <v>0</v>
      </c>
      <c r="N164" s="272">
        <v>5</v>
      </c>
      <c r="O164" s="272" t="str">
        <v>Personal</v>
      </c>
      <c r="P164" s="272">
        <v>0</v>
      </c>
      <c r="Q164" s="271" t="str">
        <v>ENTERED</v>
      </c>
    </row>
    <row r="165" spans="1:17" ht="19.25" customHeight="1">
      <c r="A165" s="354">
        <v>159</v>
      </c>
      <c r="B165" s="270">
        <v>54</v>
      </c>
      <c r="C165" s="271" t="str">
        <v>SSSP05</v>
      </c>
      <c r="D165" s="271" t="str">
        <v>High Jump</v>
      </c>
      <c r="E165" s="271" t="str">
        <v>SUPER SENIOR</v>
      </c>
      <c r="F165" s="272">
        <v>2</v>
      </c>
      <c r="G165" s="272">
        <v>0</v>
      </c>
      <c r="H165" s="271" t="str">
        <v>D121</v>
      </c>
      <c r="I165" s="271" t="str">
        <v>ABDUL RAHMAN MUNZIR</v>
      </c>
      <c r="J165" s="271" t="str">
        <v>DAHF</v>
      </c>
      <c r="K165" s="272">
        <v>8</v>
      </c>
      <c r="L165" s="272">
        <v>3</v>
      </c>
      <c r="M165" s="272">
        <v>0</v>
      </c>
      <c r="N165" s="272">
        <v>3</v>
      </c>
      <c r="O165" s="272" t="str">
        <v>Personal</v>
      </c>
      <c r="P165" s="272">
        <v>0</v>
      </c>
      <c r="Q165" s="271" t="str">
        <v>ENTERED</v>
      </c>
    </row>
    <row r="166" spans="1:17" ht="19.25" customHeight="1">
      <c r="A166" s="354">
        <v>160</v>
      </c>
      <c r="B166" s="270">
        <v>54</v>
      </c>
      <c r="C166" s="271" t="str">
        <v>SSSP05</v>
      </c>
      <c r="D166" s="271" t="str">
        <v>High Jump</v>
      </c>
      <c r="E166" s="271" t="str">
        <v>SUPER SENIOR</v>
      </c>
      <c r="F166" s="272">
        <v>3</v>
      </c>
      <c r="G166" s="272">
        <v>0</v>
      </c>
      <c r="H166" s="271" t="str">
        <v>D170</v>
      </c>
      <c r="I166" s="271" t="str">
        <v>AHMED ADIL B.K</v>
      </c>
      <c r="J166" s="271" t="str">
        <v>JARF</v>
      </c>
      <c r="K166" s="272">
        <v>10</v>
      </c>
      <c r="L166" s="272">
        <v>1</v>
      </c>
      <c r="M166" s="272">
        <v>0</v>
      </c>
      <c r="N166" s="272">
        <v>1</v>
      </c>
      <c r="O166" s="272" t="str">
        <v>Personal</v>
      </c>
      <c r="P166" s="272">
        <v>0</v>
      </c>
      <c r="Q166" s="271" t="str">
        <v>ENTERED</v>
      </c>
    </row>
    <row r="167" spans="1:17" ht="19.25" customHeight="1">
      <c r="A167" s="354">
        <v>161</v>
      </c>
      <c r="B167" s="270">
        <v>55</v>
      </c>
      <c r="C167" s="271" t="str">
        <v>SNSP03</v>
      </c>
      <c r="D167" s="271" t="str">
        <v>High Jump</v>
      </c>
      <c r="E167" s="271" t="str">
        <v>SENIOR</v>
      </c>
      <c r="F167" s="272">
        <v>1</v>
      </c>
      <c r="G167" s="272">
        <v>0</v>
      </c>
      <c r="H167" s="271" t="str">
        <v>C134</v>
      </c>
      <c r="I167" s="271" t="str">
        <v>MUHAMMED ABDUL NASIF P.A</v>
      </c>
      <c r="J167" s="271" t="str">
        <v>FANT</v>
      </c>
      <c r="K167" s="272">
        <v>6</v>
      </c>
      <c r="L167" s="272">
        <v>5</v>
      </c>
      <c r="M167" s="272">
        <v>0</v>
      </c>
      <c r="N167" s="272">
        <v>5</v>
      </c>
      <c r="O167" s="272" t="str">
        <v>Personal</v>
      </c>
      <c r="P167" s="272">
        <v>0</v>
      </c>
      <c r="Q167" s="271" t="str">
        <v>TO PUBLISH</v>
      </c>
    </row>
    <row r="168" spans="1:17" ht="19.25" customHeight="1">
      <c r="A168" s="354">
        <v>162</v>
      </c>
      <c r="B168" s="270">
        <v>55</v>
      </c>
      <c r="C168" s="271" t="str">
        <v>SNSP03</v>
      </c>
      <c r="D168" s="271" t="str">
        <v>High Jump</v>
      </c>
      <c r="E168" s="271" t="str">
        <v>SENIOR</v>
      </c>
      <c r="F168" s="272">
        <v>2</v>
      </c>
      <c r="G168" s="272">
        <v>0</v>
      </c>
      <c r="H168" s="271" t="str">
        <v>C131</v>
      </c>
      <c r="I168" s="271" t="str">
        <v>IBRAHIM AHRAZ</v>
      </c>
      <c r="J168" s="271" t="str">
        <v>FANT</v>
      </c>
      <c r="K168" s="272">
        <v>6</v>
      </c>
      <c r="L168" s="272">
        <v>3</v>
      </c>
      <c r="M168" s="272">
        <v>0</v>
      </c>
      <c r="N168" s="272">
        <v>3</v>
      </c>
      <c r="O168" s="272" t="str">
        <v>Personal</v>
      </c>
      <c r="P168" s="272">
        <v>0</v>
      </c>
      <c r="Q168" s="271" t="str">
        <v>TO PUBLISH</v>
      </c>
    </row>
    <row r="169" spans="1:17" ht="19.25" customHeight="1">
      <c r="A169" s="354">
        <v>163</v>
      </c>
      <c r="B169" s="270">
        <v>55</v>
      </c>
      <c r="C169" s="271" t="str">
        <v>SNSP03</v>
      </c>
      <c r="D169" s="271" t="str">
        <v>High Jump</v>
      </c>
      <c r="E169" s="271" t="str">
        <v>SENIOR</v>
      </c>
      <c r="F169" s="272">
        <v>3</v>
      </c>
      <c r="G169" s="272">
        <v>0</v>
      </c>
      <c r="H169" s="271" t="str">
        <v>C169</v>
      </c>
      <c r="I169" s="271" t="str">
        <v>MOHAMMED THAJUDDEEN A R P</v>
      </c>
      <c r="J169" s="271" t="str">
        <v>BADF</v>
      </c>
      <c r="K169" s="272">
        <v>7</v>
      </c>
      <c r="L169" s="272">
        <v>1</v>
      </c>
      <c r="M169" s="272">
        <v>0</v>
      </c>
      <c r="N169" s="272">
        <v>1</v>
      </c>
      <c r="O169" s="272" t="str">
        <v>Personal</v>
      </c>
      <c r="P169" s="272">
        <v>0</v>
      </c>
      <c r="Q169" s="271" t="str">
        <v>TO PUBLISH</v>
      </c>
    </row>
    <row r="170" spans="1:17" ht="19.25" customHeight="1">
      <c r="A170" s="354">
        <v>164</v>
      </c>
      <c r="B170" s="270">
        <v>56</v>
      </c>
      <c r="C170" s="271" t="str">
        <v>JNSP08</v>
      </c>
      <c r="D170" s="271" t="str">
        <v>Water filling relay</v>
      </c>
      <c r="E170" s="271" t="str">
        <v>JUNIOR</v>
      </c>
      <c r="F170" s="272">
        <v>1</v>
      </c>
      <c r="G170" s="272">
        <v>0</v>
      </c>
      <c r="H170" s="271" t="str">
        <v>FANT</v>
      </c>
      <c r="I170" s="271" t="str">
        <v>NAFIL &amp; ADIL</v>
      </c>
      <c r="J170" s="271" t="str">
        <v>FANT</v>
      </c>
      <c r="K170" s="272">
        <v>0</v>
      </c>
      <c r="L170" s="272">
        <v>7</v>
      </c>
      <c r="M170" s="272">
        <v>0</v>
      </c>
      <c r="N170" s="272">
        <v>7</v>
      </c>
      <c r="O170" s="272" t="str">
        <v>Team only</v>
      </c>
      <c r="P170" s="272">
        <v>0</v>
      </c>
      <c r="Q170" s="271" t="str">
        <v>TO PUBLISH</v>
      </c>
    </row>
    <row r="171" spans="1:17" ht="19.25" customHeight="1">
      <c r="A171" s="354">
        <v>165</v>
      </c>
      <c r="B171" s="270">
        <v>56</v>
      </c>
      <c r="C171" s="271" t="str">
        <v>JNSP08</v>
      </c>
      <c r="D171" s="271" t="str">
        <v>Water filling relay</v>
      </c>
      <c r="E171" s="271" t="str">
        <v>JUNIOR</v>
      </c>
      <c r="F171" s="272">
        <v>2</v>
      </c>
      <c r="G171" s="272">
        <v>0</v>
      </c>
      <c r="H171" s="271" t="str">
        <v>BADF</v>
      </c>
      <c r="I171" s="271" t="str">
        <v>RAZAL &amp; GAFOOR</v>
      </c>
      <c r="J171" s="271" t="str">
        <v>BADF</v>
      </c>
      <c r="K171" s="272">
        <v>0</v>
      </c>
      <c r="L171" s="272">
        <v>5</v>
      </c>
      <c r="M171" s="272">
        <v>0</v>
      </c>
      <c r="N171" s="272">
        <v>5</v>
      </c>
      <c r="O171" s="272" t="str">
        <v>Team only</v>
      </c>
      <c r="P171" s="272">
        <v>0</v>
      </c>
      <c r="Q171" s="271" t="str">
        <v>TO PUBLISH</v>
      </c>
    </row>
    <row r="172" spans="1:17" ht="19.25" customHeight="1">
      <c r="A172" s="354">
        <v>166</v>
      </c>
      <c r="B172" s="270">
        <v>56</v>
      </c>
      <c r="C172" s="271" t="str">
        <v>JNSP08</v>
      </c>
      <c r="D172" s="271" t="str">
        <v>Water filling relay</v>
      </c>
      <c r="E172" s="271" t="str">
        <v>JUNIOR</v>
      </c>
      <c r="F172" s="272">
        <v>3</v>
      </c>
      <c r="G172" s="272">
        <v>0</v>
      </c>
      <c r="H172" s="271" t="str">
        <v>FANT</v>
      </c>
      <c r="I172" s="271" t="str">
        <v>HASAN SAHAL &amp; YASEEN</v>
      </c>
      <c r="J172" s="271" t="str">
        <v>FANT</v>
      </c>
      <c r="K172" s="272">
        <v>0</v>
      </c>
      <c r="L172" s="272">
        <v>3</v>
      </c>
      <c r="M172" s="272">
        <v>0</v>
      </c>
      <c r="N172" s="272">
        <v>3</v>
      </c>
      <c r="O172" s="272" t="str">
        <v>Team only</v>
      </c>
      <c r="P172" s="272">
        <v>0</v>
      </c>
      <c r="Q172" s="271" t="str">
        <v>TO PUBLISH</v>
      </c>
    </row>
    <row r="173" spans="1:17" ht="19.25" customHeight="1">
      <c r="A173" s="354">
        <v>167</v>
      </c>
      <c r="B173" s="270">
        <v>57</v>
      </c>
      <c r="C173" s="271" t="str">
        <v>SJSP07</v>
      </c>
      <c r="D173" s="271" t="str">
        <v>Shoot to Point</v>
      </c>
      <c r="E173" s="271" t="str">
        <v>SUB JUNIOR</v>
      </c>
      <c r="F173" s="272">
        <v>1</v>
      </c>
      <c r="G173" s="272">
        <v>0</v>
      </c>
      <c r="H173" s="271" t="str">
        <v>A174</v>
      </c>
      <c r="I173" s="271" t="str">
        <v>THUFAIL</v>
      </c>
      <c r="J173" s="271" t="str">
        <v>DAHF</v>
      </c>
      <c r="K173" s="272">
        <v>2</v>
      </c>
      <c r="L173" s="272">
        <v>5</v>
      </c>
      <c r="M173" s="272">
        <v>0</v>
      </c>
      <c r="N173" s="272">
        <v>5</v>
      </c>
      <c r="O173" s="272" t="str">
        <v>Personal</v>
      </c>
      <c r="P173" s="272">
        <v>0</v>
      </c>
      <c r="Q173" s="271" t="str">
        <v>TO PUBLISH</v>
      </c>
    </row>
    <row r="174" spans="1:17" ht="19.25" customHeight="1">
      <c r="A174" s="354">
        <v>168</v>
      </c>
      <c r="B174" s="270">
        <v>57</v>
      </c>
      <c r="C174" s="271" t="str">
        <v>SJSP07</v>
      </c>
      <c r="D174" s="271" t="str">
        <v>Shoot to Point</v>
      </c>
      <c r="E174" s="271" t="str">
        <v>SUB JUNIOR</v>
      </c>
      <c r="F174" s="272">
        <v>2</v>
      </c>
      <c r="G174" s="272">
        <v>0</v>
      </c>
      <c r="H174" s="271" t="str">
        <v>A163</v>
      </c>
      <c r="I174" s="271" t="str">
        <v>MUHAMMED LUQMAN TD</v>
      </c>
      <c r="J174" s="271" t="str">
        <v>BADF</v>
      </c>
      <c r="K174" s="272">
        <v>2</v>
      </c>
      <c r="L174" s="272">
        <v>3</v>
      </c>
      <c r="M174" s="272">
        <v>0</v>
      </c>
      <c r="N174" s="272">
        <v>3</v>
      </c>
      <c r="O174" s="272" t="str">
        <v>Personal</v>
      </c>
      <c r="P174" s="272">
        <v>0</v>
      </c>
      <c r="Q174" s="271" t="str">
        <v>TO PUBLISH</v>
      </c>
    </row>
    <row r="175" spans="1:17" ht="19.25" customHeight="1">
      <c r="A175" s="354">
        <v>169</v>
      </c>
      <c r="B175" s="270">
        <v>57</v>
      </c>
      <c r="C175" s="271" t="str">
        <v>SJSP07</v>
      </c>
      <c r="D175" s="271" t="str">
        <v>Shoot to Point</v>
      </c>
      <c r="E175" s="271" t="str">
        <v>SUB JUNIOR</v>
      </c>
      <c r="F175" s="272">
        <v>3</v>
      </c>
      <c r="G175" s="272">
        <v>0</v>
      </c>
      <c r="H175" s="271" t="str">
        <v>A153</v>
      </c>
      <c r="I175" s="271" t="str">
        <v>MOHAMMED SAWA T A</v>
      </c>
      <c r="J175" s="271" t="str">
        <v>FANT</v>
      </c>
      <c r="K175" s="272">
        <v>2</v>
      </c>
      <c r="L175" s="272">
        <v>1</v>
      </c>
      <c r="M175" s="272">
        <v>0</v>
      </c>
      <c r="N175" s="272">
        <v>1</v>
      </c>
      <c r="O175" s="272" t="str">
        <v>Personal</v>
      </c>
      <c r="P175" s="272">
        <v>0</v>
      </c>
      <c r="Q175" s="271" t="str">
        <v>TO PUBLISH</v>
      </c>
    </row>
    <row r="176" spans="1:17" ht="19.25" customHeight="1">
      <c r="A176" s="354">
        <v>170</v>
      </c>
      <c r="B176" s="270">
        <v>58</v>
      </c>
      <c r="C176" s="271" t="str">
        <v>SSSP08</v>
      </c>
      <c r="D176" s="271" t="str">
        <v>Kick off</v>
      </c>
      <c r="E176" s="271" t="str">
        <v>SUPER SENIOR</v>
      </c>
      <c r="F176" s="272">
        <v>1</v>
      </c>
      <c r="G176" s="272">
        <v>0</v>
      </c>
      <c r="H176" s="271" t="str">
        <v>D117</v>
      </c>
      <c r="I176" s="271" t="str">
        <v>MOHAMMED SAHL CS</v>
      </c>
      <c r="J176" s="271" t="str">
        <v>FANT</v>
      </c>
      <c r="K176" s="272">
        <v>8</v>
      </c>
      <c r="L176" s="272">
        <v>5</v>
      </c>
      <c r="M176" s="272">
        <v>0</v>
      </c>
      <c r="N176" s="272">
        <v>5</v>
      </c>
      <c r="O176" s="272" t="str">
        <v>Personal</v>
      </c>
      <c r="P176" s="272">
        <v>0</v>
      </c>
      <c r="Q176" s="271" t="str">
        <v>TO PUBLISH</v>
      </c>
    </row>
    <row r="177" spans="1:17" ht="19.25" customHeight="1">
      <c r="A177" s="354">
        <v>171</v>
      </c>
      <c r="B177" s="270">
        <v>58</v>
      </c>
      <c r="C177" s="271" t="str">
        <v>SSSP08</v>
      </c>
      <c r="D177" s="271" t="str">
        <v>Kick off</v>
      </c>
      <c r="E177" s="271" t="str">
        <v>SUPER SENIOR</v>
      </c>
      <c r="F177" s="272">
        <v>2</v>
      </c>
      <c r="G177" s="272">
        <v>0</v>
      </c>
      <c r="H177" s="271" t="str">
        <v>D188</v>
      </c>
      <c r="I177" s="271" t="str">
        <v>AHMED MANHAL HUSSAIN</v>
      </c>
      <c r="J177" s="271" t="str">
        <v>FANT</v>
      </c>
      <c r="K177" s="272">
        <v>10</v>
      </c>
      <c r="L177" s="272">
        <v>3</v>
      </c>
      <c r="M177" s="272">
        <v>0</v>
      </c>
      <c r="N177" s="272">
        <v>3</v>
      </c>
      <c r="O177" s="272" t="str">
        <v>Personal</v>
      </c>
      <c r="P177" s="272">
        <v>0</v>
      </c>
      <c r="Q177" s="271" t="str">
        <v>TO PUBLISH</v>
      </c>
    </row>
    <row r="178" spans="1:17" ht="19.25" customHeight="1">
      <c r="A178" s="354">
        <v>172</v>
      </c>
      <c r="B178" s="270">
        <v>58</v>
      </c>
      <c r="C178" s="271" t="str">
        <v>SSSP08</v>
      </c>
      <c r="D178" s="271" t="str">
        <v>Kick off</v>
      </c>
      <c r="E178" s="271" t="str">
        <v>SUPER SENIOR</v>
      </c>
      <c r="F178" s="272">
        <v>3</v>
      </c>
      <c r="G178" s="272">
        <v>0</v>
      </c>
      <c r="H178" s="271" t="str">
        <v>D109</v>
      </c>
      <c r="I178" s="271" t="str">
        <v>AHAMMED AJEER</v>
      </c>
      <c r="J178" s="271" t="str">
        <v>BADF</v>
      </c>
      <c r="K178" s="272">
        <v>8</v>
      </c>
      <c r="L178" s="272">
        <v>1</v>
      </c>
      <c r="M178" s="272">
        <v>0</v>
      </c>
      <c r="N178" s="272">
        <v>1</v>
      </c>
      <c r="O178" s="272" t="str">
        <v>Personal</v>
      </c>
      <c r="P178" s="272">
        <v>0</v>
      </c>
      <c r="Q178" s="271" t="str">
        <v>TO PUBLISH</v>
      </c>
    </row>
    <row r="179" spans="1:17" ht="19.25" customHeight="1">
      <c r="A179" s="354">
        <v>173</v>
      </c>
      <c r="B179" s="270">
        <v>59</v>
      </c>
      <c r="C179" s="271" t="str">
        <v>SNSP16</v>
      </c>
      <c r="D179" s="271" t="str">
        <v>Football</v>
      </c>
      <c r="E179" s="271" t="str">
        <v>SENIOR</v>
      </c>
      <c r="F179" s="272">
        <v>1</v>
      </c>
      <c r="G179" s="272">
        <v>0</v>
      </c>
      <c r="H179" s="271" t="str">
        <v>JARF</v>
      </c>
      <c r="I179" s="271" t="str">
        <v>JARFATHAN</v>
      </c>
      <c r="J179" s="271" t="str">
        <v>JARF</v>
      </c>
      <c r="K179" s="272">
        <v>0</v>
      </c>
      <c r="L179" s="272">
        <v>7</v>
      </c>
      <c r="M179" s="272">
        <v>0</v>
      </c>
      <c r="N179" s="272">
        <v>7</v>
      </c>
      <c r="O179" s="272" t="str">
        <v>Team only</v>
      </c>
      <c r="P179" s="272">
        <v>0</v>
      </c>
      <c r="Q179" s="271" t="str">
        <v>ENTERED</v>
      </c>
    </row>
    <row r="180" spans="1:17" ht="19.25" customHeight="1">
      <c r="A180" s="354">
        <v>174</v>
      </c>
      <c r="B180" s="270">
        <v>59</v>
      </c>
      <c r="C180" s="271" t="str">
        <v>SNSP16</v>
      </c>
      <c r="D180" s="271" t="str">
        <v>Football</v>
      </c>
      <c r="E180" s="271" t="str">
        <v>SENIOR</v>
      </c>
      <c r="F180" s="272">
        <v>2</v>
      </c>
      <c r="G180" s="272">
        <v>0</v>
      </c>
      <c r="H180" s="271" t="str">
        <v>FANT</v>
      </c>
      <c r="I180" s="271" t="str">
        <v>FANTHALAYAN</v>
      </c>
      <c r="J180" s="271" t="str">
        <v>FANT</v>
      </c>
      <c r="K180" s="272">
        <v>0</v>
      </c>
      <c r="L180" s="272">
        <v>5</v>
      </c>
      <c r="M180" s="272">
        <v>0</v>
      </c>
      <c r="N180" s="272">
        <v>5</v>
      </c>
      <c r="O180" s="272" t="str">
        <v>Team only</v>
      </c>
      <c r="P180" s="272">
        <v>0</v>
      </c>
      <c r="Q180" s="271" t="str">
        <v>ENTERED</v>
      </c>
    </row>
    <row r="181" spans="1:17" ht="19.25" customHeight="1">
      <c r="A181" s="354">
        <v>175</v>
      </c>
      <c r="B181" s="270">
        <v>59</v>
      </c>
      <c r="C181" s="271" t="str">
        <v>SNSP16</v>
      </c>
      <c r="D181" s="271" t="str">
        <v>Football</v>
      </c>
      <c r="E181" s="271" t="str">
        <v>SENIOR</v>
      </c>
      <c r="F181" s="272">
        <v>3</v>
      </c>
      <c r="G181" s="272">
        <v>0</v>
      </c>
      <c r="H181" s="271" t="str">
        <v>BADF</v>
      </c>
      <c r="I181" s="271" t="str">
        <v>BADFATHAN</v>
      </c>
      <c r="J181" s="271" t="str">
        <v>BADF</v>
      </c>
      <c r="K181" s="272">
        <v>0</v>
      </c>
      <c r="L181" s="272">
        <v>3</v>
      </c>
      <c r="M181" s="272">
        <v>0</v>
      </c>
      <c r="N181" s="272">
        <v>3</v>
      </c>
      <c r="O181" s="272" t="str">
        <v>Team only</v>
      </c>
      <c r="P181" s="272">
        <v>0</v>
      </c>
      <c r="Q181" s="271" t="str">
        <v>ENTERED</v>
      </c>
    </row>
    <row r="182" spans="1:17" ht="19.25" customHeight="1"/>
    <row r="183" spans="1:17" ht="19.25" customHeight="1"/>
    <row r="184" spans="1:17" ht="19.25" customHeight="1"/>
    <row r="185" spans="1:17" ht="19.25" customHeight="1"/>
    <row r="186" spans="1:17" ht="19.25" customHeight="1"/>
    <row r="187" spans="1:17" ht="19.25" customHeight="1"/>
    <row r="188" spans="1:17" ht="19.25" customHeight="1"/>
    <row r="189" spans="1:17" ht="19.25" customHeight="1"/>
    <row r="190" spans="1:17" ht="19.25" customHeight="1"/>
    <row r="191" spans="1:17" ht="19.25" customHeight="1"/>
    <row r="192" spans="1:17" ht="19.25" customHeight="1"/>
    <row r="193" ht="19.25" customHeight="1"/>
    <row r="194" ht="19.25" customHeight="1"/>
    <row r="195" ht="19.25" customHeight="1"/>
    <row r="196" ht="19.25" customHeight="1"/>
    <row r="197" ht="19.25" customHeight="1"/>
    <row r="198" ht="19.25" customHeight="1"/>
    <row r="199" ht="19.25" customHeight="1"/>
    <row r="200" ht="19.25" customHeight="1"/>
    <row r="201" ht="19.25" customHeight="1"/>
    <row r="202" ht="19.25" customHeight="1"/>
    <row r="203" ht="19.25" customHeight="1"/>
    <row r="204" ht="19.25" customHeight="1"/>
    <row r="205" ht="19.25" customHeight="1"/>
    <row r="206" ht="19.25" customHeight="1"/>
    <row r="207" ht="19.25" customHeight="1"/>
    <row r="208" ht="19.25" customHeight="1"/>
    <row r="209" ht="19.25" customHeight="1"/>
    <row r="210" ht="19.25" customHeight="1"/>
    <row r="211" ht="19.25" customHeight="1"/>
    <row r="212" ht="19.25" customHeight="1"/>
    <row r="213" ht="19.25" customHeight="1"/>
    <row r="214" ht="19.25" customHeight="1"/>
    <row r="215" ht="19.25" customHeight="1"/>
    <row r="216" ht="19.25" customHeight="1"/>
    <row r="217" ht="19.25" customHeight="1"/>
    <row r="218" ht="19.25" customHeight="1"/>
    <row r="219" ht="19.25" customHeight="1"/>
    <row r="220" ht="19.25" customHeight="1"/>
    <row r="221" ht="19.25" customHeight="1"/>
    <row r="222" ht="19.25" customHeight="1"/>
    <row r="223" ht="19.25" customHeight="1"/>
    <row r="224" ht="19.25" customHeight="1"/>
    <row r="225" ht="19.25" customHeight="1"/>
    <row r="226" ht="19.25" customHeight="1"/>
    <row r="227" ht="19.25" customHeight="1"/>
    <row r="228" ht="19.25" customHeight="1"/>
    <row r="229" ht="19.25" customHeight="1"/>
    <row r="230" ht="19.25" customHeight="1"/>
    <row r="231" ht="19.25" customHeight="1"/>
    <row r="232" ht="19.25" customHeight="1"/>
    <row r="233" ht="19.25" customHeight="1"/>
    <row r="234" ht="19.25" customHeight="1"/>
    <row r="235" ht="19.25" customHeight="1"/>
    <row r="236" ht="19.25" customHeight="1"/>
    <row r="237" ht="19.25" customHeight="1"/>
    <row r="238" ht="19.25" customHeight="1"/>
    <row r="239" ht="19.25" customHeight="1"/>
    <row r="240" ht="19.25" customHeight="1"/>
    <row r="241" ht="19.25" customHeight="1"/>
    <row r="242" ht="19.25" customHeight="1"/>
    <row r="243" ht="19.25" customHeight="1"/>
    <row r="244" ht="19.25" customHeight="1"/>
    <row r="245" ht="19.25" customHeight="1"/>
    <row r="246" ht="19.25" customHeight="1"/>
    <row r="247" ht="19.25" customHeight="1"/>
    <row r="248" ht="19.25" customHeight="1"/>
    <row r="249" ht="19.25" customHeight="1"/>
    <row r="250" ht="19.25" customHeight="1"/>
    <row r="251" ht="19.25" customHeight="1"/>
    <row r="252" ht="19.25" customHeight="1"/>
    <row r="253" ht="19.25" customHeight="1"/>
    <row r="254" ht="19.25" customHeight="1"/>
    <row r="255" ht="19.25" customHeight="1"/>
    <row r="256" ht="19.25" customHeight="1"/>
    <row r="257" ht="19.25" customHeight="1"/>
    <row r="258" ht="19.25" customHeight="1"/>
    <row r="259" ht="19.25" customHeight="1"/>
    <row r="260" ht="19.25" customHeight="1"/>
    <row r="261" ht="19.25" customHeight="1"/>
    <row r="262" ht="19.25" customHeight="1"/>
    <row r="263" ht="19.25" customHeight="1"/>
    <row r="264" ht="19.25" customHeight="1"/>
    <row r="265" ht="19.25" customHeight="1"/>
    <row r="266" ht="19.25" customHeight="1"/>
    <row r="267" ht="19.25" customHeight="1"/>
    <row r="268" ht="19.25" customHeight="1"/>
    <row r="269" ht="19.25" customHeight="1"/>
    <row r="270" ht="19.25" customHeight="1"/>
    <row r="271" ht="19.25" customHeight="1"/>
    <row r="272" ht="19.25" customHeight="1"/>
    <row r="273" ht="19.25" customHeight="1"/>
    <row r="274" ht="19.25" customHeight="1"/>
    <row r="275" ht="19.25" customHeight="1"/>
    <row r="276" ht="19.25" customHeight="1"/>
    <row r="277" ht="19.25" customHeight="1"/>
    <row r="278" ht="19.25" customHeight="1"/>
    <row r="279" ht="19.25" customHeight="1"/>
    <row r="280" ht="19.25" customHeight="1"/>
    <row r="281" ht="19.25" customHeight="1"/>
    <row r="282" ht="19.25" customHeight="1"/>
    <row r="283" ht="19.25" customHeight="1"/>
    <row r="284" ht="19.25" customHeight="1"/>
    <row r="285" ht="19.25" customHeight="1"/>
    <row r="286" ht="19.25" customHeight="1"/>
    <row r="287" ht="19.25" customHeight="1"/>
    <row r="288" ht="19.25" customHeight="1"/>
    <row r="289" ht="19.25" customHeight="1"/>
    <row r="290" ht="19.25" customHeight="1"/>
    <row r="291" ht="19.25" customHeight="1"/>
    <row r="292" ht="19.25" customHeight="1"/>
    <row r="293" ht="19.25" customHeight="1"/>
    <row r="294" ht="19.25" customHeight="1"/>
    <row r="295" ht="19.25" customHeight="1"/>
    <row r="296" ht="19.25" customHeight="1"/>
    <row r="297" ht="19.25" customHeight="1"/>
    <row r="298" ht="19.25" customHeight="1"/>
    <row r="299" ht="19.25" customHeight="1"/>
    <row r="300" ht="19.25" customHeight="1"/>
    <row r="301" ht="19.25" customHeight="1"/>
    <row r="302" ht="19.25" customHeight="1"/>
    <row r="303" ht="19.25" customHeight="1"/>
    <row r="304" ht="19.25" customHeight="1"/>
    <row r="305" ht="19.25" customHeight="1"/>
    <row r="306" ht="19.25" customHeight="1"/>
    <row r="307" ht="19.25" customHeight="1"/>
    <row r="308" ht="19.25" customHeight="1"/>
    <row r="309" ht="19.25" customHeight="1"/>
    <row r="310" ht="19.25" customHeight="1"/>
    <row r="311" ht="19.25" customHeight="1"/>
    <row r="312" ht="19.25" customHeight="1"/>
    <row r="313" ht="19.25" customHeight="1"/>
    <row r="314" ht="19.25" customHeight="1"/>
    <row r="315" ht="19.25" customHeight="1"/>
    <row r="316" ht="19.25" customHeight="1"/>
    <row r="317" ht="19.25" customHeight="1"/>
    <row r="318" ht="19.25" customHeight="1"/>
    <row r="319" ht="19.25" customHeight="1"/>
    <row r="320" ht="19.25" customHeight="1"/>
    <row r="321" ht="19.25" customHeight="1"/>
    <row r="322" ht="19.25" customHeight="1"/>
    <row r="323" ht="19.25" customHeight="1"/>
    <row r="324" ht="19.25" customHeight="1"/>
    <row r="325" ht="19.25" customHeight="1"/>
    <row r="326" ht="19.25" customHeight="1"/>
    <row r="327" ht="19.25" customHeight="1"/>
    <row r="328" ht="19.25" customHeight="1"/>
    <row r="329" ht="19.25" customHeight="1"/>
    <row r="330" ht="19.25" customHeight="1"/>
    <row r="331" ht="19.25" customHeight="1"/>
    <row r="332" ht="19.25" customHeight="1"/>
    <row r="333" ht="19.25" customHeight="1"/>
    <row r="334" ht="19.25" customHeight="1"/>
    <row r="335" ht="19.25" customHeight="1"/>
    <row r="336" ht="19.25" customHeight="1"/>
    <row r="337" ht="19.25" customHeight="1"/>
    <row r="338" ht="19.25" customHeight="1"/>
    <row r="339" ht="19.25" customHeight="1"/>
    <row r="340" ht="19.25" customHeight="1"/>
    <row r="341" ht="19.25" customHeight="1"/>
    <row r="342" ht="19.25" customHeight="1"/>
    <row r="343" ht="19.25" customHeight="1"/>
    <row r="344" ht="19.25" customHeight="1"/>
    <row r="345" ht="19.25" customHeight="1"/>
    <row r="346" ht="19.25" customHeight="1"/>
    <row r="347" ht="19.25" customHeight="1"/>
    <row r="348" ht="19.25" customHeight="1"/>
    <row r="349" ht="19.25" customHeight="1"/>
    <row r="350" ht="19.25" customHeight="1"/>
    <row r="351" ht="19.25" customHeight="1"/>
    <row r="352" ht="19.25" customHeight="1"/>
    <row r="353" ht="19.25" customHeight="1"/>
    <row r="354" ht="19.25" customHeight="1"/>
    <row r="355" ht="19.25" customHeight="1"/>
    <row r="356" ht="19.25" customHeight="1"/>
    <row r="357" ht="19.25" customHeight="1"/>
    <row r="358" ht="19.25" customHeight="1"/>
    <row r="359" ht="19.25" customHeight="1"/>
    <row r="360" ht="19.25" customHeight="1"/>
    <row r="361" ht="19.25" customHeight="1"/>
    <row r="362" ht="19.25" customHeight="1"/>
    <row r="363" ht="19.25" customHeight="1"/>
    <row r="364" ht="19.25" customHeight="1"/>
    <row r="365" ht="19.25" customHeight="1"/>
    <row r="366" ht="19.25" customHeight="1"/>
    <row r="367" ht="19.25" customHeight="1"/>
    <row r="368" ht="19.25" customHeight="1"/>
    <row r="369" ht="19.25" customHeight="1"/>
    <row r="370" ht="19.25" customHeight="1"/>
    <row r="371" ht="19.25" customHeight="1"/>
    <row r="372" ht="19.25" customHeight="1"/>
    <row r="373" ht="19.25" customHeight="1"/>
    <row r="374" ht="19.25" customHeight="1"/>
    <row r="375" ht="19.25" customHeight="1"/>
    <row r="376" ht="19.25" customHeight="1"/>
    <row r="377" ht="19.25" customHeight="1"/>
    <row r="378" ht="19.25" customHeight="1"/>
    <row r="379" ht="19.25" customHeight="1"/>
    <row r="380" ht="19.25" customHeight="1"/>
    <row r="381" ht="19.25" customHeight="1"/>
    <row r="382" ht="19.25" customHeight="1"/>
    <row r="383" ht="19.25" customHeight="1"/>
    <row r="384" ht="19.25" customHeight="1"/>
    <row r="385" ht="19.25" customHeight="1"/>
    <row r="386" ht="19.25" customHeight="1"/>
    <row r="387" ht="19.25" customHeight="1"/>
    <row r="388" ht="19.25" customHeight="1"/>
    <row r="389" ht="19.25" customHeight="1"/>
    <row r="390" ht="19.25" customHeight="1"/>
    <row r="391" ht="19.25" customHeight="1"/>
    <row r="392" ht="19.25" customHeight="1"/>
    <row r="393" ht="19.25" customHeight="1"/>
    <row r="394" ht="19.25" customHeight="1"/>
    <row r="395" ht="19.25" customHeight="1"/>
    <row r="396" ht="19.25" customHeight="1"/>
    <row r="397" ht="19.25" customHeight="1"/>
    <row r="398" ht="19.25" customHeight="1"/>
    <row r="399" ht="19.25" customHeight="1"/>
    <row r="400" ht="19.25" customHeight="1"/>
    <row r="401" ht="19.25" customHeight="1"/>
    <row r="402" ht="19.25" customHeight="1"/>
    <row r="403" ht="19.25" customHeight="1"/>
    <row r="404" ht="19.25" customHeight="1"/>
    <row r="405" ht="19.25" customHeight="1"/>
    <row r="406" ht="19.25" customHeight="1"/>
    <row r="407" ht="19.25" customHeight="1"/>
    <row r="408" ht="19.25" customHeight="1"/>
    <row r="409" ht="19.25" customHeight="1"/>
    <row r="410" ht="19.25" customHeight="1"/>
    <row r="411" ht="19.25" customHeight="1"/>
    <row r="412" ht="19.25" customHeight="1"/>
    <row r="413" ht="19.25" customHeight="1"/>
    <row r="414" ht="19.25" customHeight="1"/>
    <row r="415" ht="19.25" customHeight="1"/>
    <row r="416" ht="19.25" customHeight="1"/>
    <row r="417" ht="19.25" customHeight="1"/>
    <row r="418" ht="19.25" customHeight="1"/>
    <row r="419" ht="19.25" customHeight="1"/>
    <row r="420" ht="19.25" customHeight="1"/>
    <row r="421" ht="19.25" customHeight="1"/>
    <row r="422" ht="19.25" customHeight="1"/>
    <row r="423" ht="19.25" customHeight="1"/>
    <row r="424" ht="19.25" customHeight="1"/>
    <row r="425" ht="19.25" customHeight="1"/>
    <row r="426" ht="19.25" customHeight="1"/>
    <row r="427" ht="19.25" customHeight="1"/>
    <row r="428" ht="19.25" customHeight="1"/>
    <row r="429" ht="19.25" customHeight="1"/>
    <row r="430" ht="19.25" customHeight="1"/>
    <row r="431" ht="19.25" customHeight="1"/>
    <row r="432" ht="19.25" customHeight="1"/>
    <row r="433" ht="19.25" customHeight="1"/>
    <row r="434" ht="19.25" customHeight="1"/>
    <row r="435" ht="19.25" customHeight="1"/>
    <row r="436" ht="19.25" customHeight="1"/>
    <row r="437" ht="19.25" customHeight="1"/>
    <row r="438" ht="19.25" customHeight="1"/>
    <row r="439" ht="19.25" customHeight="1"/>
    <row r="440" ht="19.25" customHeight="1"/>
    <row r="441" ht="19.25" customHeight="1"/>
    <row r="442" ht="19.25" customHeight="1"/>
    <row r="443" ht="19.25" customHeight="1"/>
    <row r="444" ht="19.25" customHeight="1"/>
    <row r="445" ht="19.25" customHeight="1"/>
    <row r="446" ht="19.25" customHeight="1"/>
    <row r="447" ht="19.25" customHeight="1"/>
    <row r="448" ht="19.25" customHeight="1"/>
    <row r="449" ht="19.25" customHeight="1"/>
    <row r="450" ht="19.25" customHeight="1"/>
    <row r="451" ht="19.25" customHeight="1"/>
    <row r="452" ht="19.25" customHeight="1"/>
    <row r="453" ht="19.25" customHeight="1"/>
    <row r="454" ht="19.25" customHeight="1"/>
    <row r="455" ht="19.25" customHeight="1"/>
    <row r="456" ht="19.25" customHeight="1"/>
    <row r="457" ht="19.25" customHeight="1"/>
    <row r="458" ht="19.25" customHeight="1"/>
    <row r="459" ht="19.25" customHeight="1"/>
    <row r="460" ht="19.25" customHeight="1"/>
    <row r="461" ht="19.25" customHeight="1"/>
    <row r="462" ht="19.25" customHeight="1"/>
    <row r="463" ht="19.25" customHeight="1"/>
    <row r="464" ht="19.25" customHeight="1"/>
    <row r="465" ht="19.25" customHeight="1"/>
    <row r="466" ht="19.25" customHeight="1"/>
    <row r="467" ht="19.25" customHeight="1"/>
    <row r="468" ht="19.25" customHeight="1"/>
    <row r="469" ht="19.25" customHeight="1"/>
    <row r="470" ht="19.25" customHeight="1"/>
    <row r="471" ht="19.25" customHeight="1"/>
    <row r="472" ht="19.25" customHeight="1"/>
    <row r="473" ht="19.25" customHeight="1"/>
    <row r="474" ht="19.25" customHeight="1"/>
    <row r="475" ht="19.25" customHeight="1"/>
    <row r="476" ht="19.25" customHeight="1"/>
    <row r="477" ht="19.25" customHeight="1"/>
    <row r="478" ht="19.25" customHeight="1"/>
    <row r="479" ht="19.25" customHeight="1"/>
    <row r="480" ht="19.25" customHeight="1"/>
    <row r="481" ht="19.25" customHeight="1"/>
    <row r="482" ht="19.25" customHeight="1"/>
    <row r="483" ht="19.25" customHeight="1"/>
    <row r="484" ht="19.25" customHeight="1"/>
    <row r="485" ht="19.25" customHeight="1"/>
    <row r="486" ht="19.25" customHeight="1"/>
    <row r="487" ht="19.25" customHeight="1"/>
    <row r="488" ht="19.25" customHeight="1"/>
    <row r="489" ht="19.25" customHeight="1"/>
    <row r="490" ht="19.25" customHeight="1"/>
    <row r="491" ht="19.25" customHeight="1"/>
    <row r="492" ht="19.25" customHeight="1"/>
    <row r="493" ht="19.25" customHeight="1"/>
    <row r="494" ht="19.25" customHeight="1"/>
    <row r="495" ht="19.25" customHeight="1"/>
    <row r="496" ht="19.25" customHeight="1"/>
    <row r="497" ht="19.25" customHeight="1"/>
    <row r="498" ht="19.25" customHeight="1"/>
    <row r="499" ht="19.25" customHeight="1"/>
    <row r="500" ht="19.25" customHeight="1"/>
    <row r="501" ht="19.25" customHeight="1"/>
    <row r="502" ht="19.25" customHeight="1"/>
    <row r="503" ht="19.25" customHeight="1"/>
    <row r="504" ht="19.25" customHeight="1"/>
    <row r="505" ht="19.25" customHeight="1"/>
    <row r="506" ht="19.25" customHeight="1"/>
    <row r="507" ht="19.25" customHeight="1"/>
    <row r="508" ht="19.25" customHeight="1"/>
    <row r="509" ht="19.25" customHeight="1"/>
    <row r="510" ht="19.25" customHeight="1"/>
    <row r="511" ht="19.25" customHeight="1"/>
    <row r="512" ht="19.25" customHeight="1"/>
    <row r="513" ht="19.25" customHeight="1"/>
    <row r="514" ht="19.25" customHeight="1"/>
    <row r="515" ht="19.25" customHeight="1"/>
    <row r="516" ht="19.25" customHeight="1"/>
    <row r="517" ht="19.25" customHeight="1"/>
    <row r="518" ht="19.25" customHeight="1"/>
    <row r="519" ht="19.25" customHeight="1"/>
    <row r="520" ht="19.25" customHeight="1"/>
    <row r="521" ht="19.25" customHeight="1"/>
    <row r="522" ht="19.25" customHeight="1"/>
    <row r="523" ht="19.25" customHeight="1"/>
    <row r="524" ht="19.25" customHeight="1"/>
    <row r="525" ht="19.25" customHeight="1"/>
    <row r="526" ht="19.25" customHeight="1"/>
    <row r="527" ht="19.25" customHeight="1"/>
    <row r="528" ht="19.25" customHeight="1"/>
    <row r="529" ht="19.25" customHeight="1"/>
    <row r="530" ht="19.25" customHeight="1"/>
    <row r="531" ht="19.25" customHeight="1"/>
    <row r="532" ht="19.25" customHeight="1"/>
    <row r="533" ht="19.25" customHeight="1"/>
    <row r="534" ht="19.25" customHeight="1"/>
    <row r="535" ht="19.25" customHeight="1"/>
    <row r="536" ht="19.25" customHeight="1"/>
    <row r="537" ht="19.25" customHeight="1"/>
    <row r="538" ht="19.25" customHeight="1"/>
    <row r="539" ht="19.25" customHeight="1"/>
    <row r="540" ht="19.25" customHeight="1"/>
    <row r="541" ht="19.25" customHeight="1"/>
    <row r="542" ht="19.25" customHeight="1"/>
    <row r="543" ht="19.25" customHeight="1"/>
    <row r="544" ht="19.25" customHeight="1"/>
    <row r="545" ht="19.25" customHeight="1"/>
    <row r="546" ht="19.25" customHeight="1"/>
    <row r="547" ht="19.25" customHeight="1"/>
    <row r="548" ht="19.25" customHeight="1"/>
    <row r="549" ht="19.25" customHeight="1"/>
    <row r="550" ht="19.25" customHeight="1"/>
    <row r="551" ht="19.25" customHeight="1"/>
    <row r="552" ht="19.25" customHeight="1"/>
    <row r="553" ht="19.25" customHeight="1"/>
    <row r="554" ht="19.25" customHeight="1"/>
    <row r="555" ht="19.25" customHeight="1"/>
    <row r="556" ht="19.25" customHeight="1"/>
    <row r="557" ht="19.25" customHeight="1"/>
    <row r="558" ht="19.25" customHeight="1"/>
    <row r="559" ht="19.25" customHeight="1"/>
    <row r="560" ht="19.25" customHeight="1"/>
    <row r="561" ht="19.25" customHeight="1"/>
    <row r="562" ht="19.25" customHeight="1"/>
    <row r="563" ht="19.25" customHeight="1"/>
    <row r="564" ht="19.25" customHeight="1"/>
    <row r="565" ht="19.25" customHeight="1"/>
    <row r="566" ht="19.25" customHeight="1"/>
    <row r="567" ht="19.25" customHeight="1"/>
    <row r="568" ht="19.25" customHeight="1"/>
    <row r="569" ht="19.25" customHeight="1"/>
    <row r="570" ht="19.25" customHeight="1"/>
    <row r="571" ht="19.25" customHeight="1"/>
    <row r="572" ht="19.25" customHeight="1"/>
    <row r="573" ht="19.25" customHeight="1"/>
    <row r="574" ht="19.25" customHeight="1"/>
    <row r="575" ht="19.25" customHeight="1"/>
    <row r="576" ht="19.25" customHeight="1"/>
    <row r="577" ht="19.25" customHeight="1"/>
    <row r="578" ht="19.25" customHeight="1"/>
    <row r="579" ht="19.25" customHeight="1"/>
    <row r="580" ht="19.25" customHeight="1"/>
    <row r="581" ht="19.25" customHeight="1"/>
    <row r="582" ht="19.25" customHeight="1"/>
    <row r="583" ht="19.25" customHeight="1"/>
    <row r="584" ht="19.25" customHeight="1"/>
    <row r="585" ht="19.25" customHeight="1"/>
    <row r="586" ht="19.25" customHeight="1"/>
    <row r="587" ht="19.25" customHeight="1"/>
    <row r="588" ht="19.25" customHeight="1"/>
    <row r="589" ht="19.25" customHeight="1"/>
    <row r="590" ht="19.25" customHeight="1"/>
    <row r="591" ht="19.25" customHeight="1"/>
    <row r="592" ht="19.25" customHeight="1"/>
    <row r="593" ht="19.25" customHeight="1"/>
    <row r="594" ht="19.25" customHeight="1"/>
    <row r="595" ht="19.25" customHeight="1"/>
    <row r="596" ht="19.25" customHeight="1"/>
    <row r="597" ht="19.25" customHeight="1"/>
    <row r="598" ht="19.25" customHeight="1"/>
    <row r="599" ht="19.25" customHeight="1"/>
    <row r="600" ht="19.25" customHeight="1"/>
    <row r="601" ht="19.25" customHeight="1"/>
    <row r="602" ht="19.25" customHeight="1"/>
    <row r="603" ht="19.25" customHeight="1"/>
    <row r="604" ht="19.25" customHeight="1"/>
    <row r="605" ht="19.25" customHeight="1"/>
    <row r="606" ht="19.25" customHeight="1"/>
    <row r="607" ht="19.25" customHeight="1"/>
    <row r="608" ht="19.25" customHeight="1"/>
    <row r="609" ht="19.25" customHeight="1"/>
    <row r="610" ht="19.25" customHeight="1"/>
    <row r="611" ht="19.25" customHeight="1"/>
    <row r="612" ht="19.25" customHeight="1"/>
    <row r="613" ht="19.25" customHeight="1"/>
    <row r="614" ht="19.25" customHeight="1"/>
    <row r="615" ht="19.25" customHeight="1"/>
    <row r="616" ht="19.25" customHeight="1"/>
    <row r="617" ht="19.25" customHeight="1"/>
    <row r="618" ht="19.25" customHeight="1"/>
    <row r="619" ht="19.25" customHeight="1"/>
    <row r="620" ht="19.25" customHeight="1"/>
    <row r="621" ht="19.25" customHeight="1"/>
    <row r="622" ht="19.25" customHeight="1"/>
    <row r="623" ht="19.25" customHeight="1"/>
    <row r="624" ht="19.25" customHeight="1"/>
    <row r="625" ht="19.25" customHeight="1"/>
    <row r="626" ht="19.25" customHeight="1"/>
    <row r="627" ht="19.25" customHeight="1"/>
    <row r="628" ht="19.25" customHeight="1"/>
    <row r="629" ht="19.25" customHeight="1"/>
    <row r="630" ht="19.25" customHeight="1"/>
    <row r="631" ht="19.25" customHeight="1"/>
    <row r="632" ht="19.25" customHeight="1"/>
    <row r="633" ht="19.25" customHeight="1"/>
    <row r="634" ht="19.25" customHeight="1"/>
    <row r="635" ht="19.25" customHeight="1"/>
    <row r="636" ht="19.25" customHeight="1"/>
    <row r="637" ht="19.25" customHeight="1"/>
    <row r="638" ht="19.25" customHeight="1"/>
    <row r="639" ht="19.25" customHeight="1"/>
    <row r="640" ht="19.25" customHeight="1"/>
    <row r="641" ht="19.25" customHeight="1"/>
    <row r="642" ht="19.25" customHeight="1"/>
    <row r="643" ht="19.25" customHeight="1"/>
    <row r="644" ht="19.25" customHeight="1"/>
    <row r="645" ht="19.25" customHeight="1"/>
    <row r="646" ht="19.25" customHeight="1"/>
    <row r="647" ht="19.25" customHeight="1"/>
    <row r="648" ht="19.25" customHeight="1"/>
    <row r="649" ht="19.25" customHeight="1"/>
    <row r="650" ht="19.25" customHeight="1"/>
    <row r="651" ht="19.25" customHeight="1"/>
    <row r="652" ht="19.25" customHeight="1"/>
    <row r="653" ht="19.25" customHeight="1"/>
    <row r="654" ht="19.25" customHeight="1"/>
    <row r="655" ht="19.25" customHeight="1"/>
    <row r="656" ht="19.25" customHeight="1"/>
    <row r="657" ht="19.25" customHeight="1"/>
    <row r="658" ht="19.25" customHeight="1"/>
    <row r="659" ht="19.25" customHeight="1"/>
    <row r="660" ht="19.25" customHeight="1"/>
    <row r="661" ht="19.25" customHeight="1"/>
    <row r="662" ht="19.25" customHeight="1"/>
    <row r="663" ht="19.25" customHeight="1"/>
    <row r="664" ht="19.25" customHeight="1"/>
    <row r="665" ht="19.25" customHeight="1"/>
    <row r="666" ht="19.25" customHeight="1"/>
    <row r="667" ht="19.25" customHeight="1"/>
    <row r="668" ht="19.25" customHeight="1"/>
    <row r="669" ht="19.25" customHeight="1"/>
    <row r="670" ht="19.25" customHeight="1"/>
    <row r="671" ht="19.25" customHeight="1"/>
    <row r="672" ht="19.25" customHeight="1"/>
    <row r="673" ht="19.25" customHeight="1"/>
    <row r="674" ht="19.25" customHeight="1"/>
    <row r="675" ht="19.25" customHeight="1"/>
    <row r="676" ht="19.25" customHeight="1"/>
    <row r="677" ht="19.25" customHeight="1"/>
    <row r="678" ht="19.25" customHeight="1"/>
    <row r="679" ht="19.25" customHeight="1"/>
    <row r="680" ht="19.25" customHeight="1"/>
    <row r="681" ht="19.25" customHeight="1"/>
    <row r="682" ht="19.25" customHeight="1"/>
    <row r="683" ht="19.25" customHeight="1"/>
    <row r="684" ht="19.25" customHeight="1"/>
    <row r="685" ht="19.25" customHeight="1"/>
    <row r="686" ht="19.25" customHeight="1"/>
    <row r="687" ht="19.25" customHeight="1"/>
    <row r="688" ht="19.25" customHeight="1"/>
    <row r="689" ht="19.25" customHeight="1"/>
    <row r="690" ht="19.25" customHeight="1"/>
    <row r="691" ht="19.25" customHeight="1"/>
    <row r="692" ht="19.25" customHeight="1"/>
    <row r="693" ht="19.25" customHeight="1"/>
    <row r="694" ht="19.25" customHeight="1"/>
    <row r="695" ht="19.25" customHeight="1"/>
    <row r="696" ht="19.25" customHeight="1"/>
    <row r="697" ht="19.25" customHeight="1"/>
    <row r="698" ht="19.25" customHeight="1"/>
    <row r="699" ht="19.25" customHeight="1"/>
    <row r="700" ht="19.25" customHeight="1"/>
    <row r="701" ht="19.25" customHeight="1"/>
    <row r="702" ht="19.25" customHeight="1"/>
    <row r="703" ht="19.25" customHeight="1"/>
    <row r="704" ht="19.25" customHeight="1"/>
    <row r="705" ht="19.25" customHeight="1"/>
    <row r="706" ht="19.25" customHeight="1"/>
    <row r="707" ht="19.25" customHeight="1"/>
    <row r="708" ht="19.25" customHeight="1"/>
    <row r="709" ht="19.25" customHeight="1"/>
    <row r="710" ht="19.25" customHeight="1"/>
    <row r="711" ht="19.25" customHeight="1"/>
    <row r="712" ht="19.25" customHeight="1"/>
    <row r="713" ht="19.25" customHeight="1"/>
    <row r="714" ht="19.25" customHeight="1"/>
    <row r="715" ht="19.25" customHeight="1"/>
    <row r="716" ht="19.25" customHeight="1"/>
    <row r="717" ht="19.25" customHeight="1"/>
    <row r="718" ht="19.25" customHeight="1"/>
    <row r="719" ht="19.25" customHeight="1"/>
    <row r="720" ht="19.25" customHeight="1"/>
    <row r="721" ht="19.25" customHeight="1"/>
    <row r="722" ht="19.25" customHeight="1"/>
    <row r="723" ht="19.25" customHeight="1"/>
    <row r="724" ht="19.25" customHeight="1"/>
    <row r="725" ht="19.25" customHeight="1"/>
    <row r="726" ht="19.25" customHeight="1"/>
    <row r="727" ht="19.25" customHeight="1"/>
    <row r="728" ht="19.25" customHeight="1"/>
    <row r="729" ht="19.25" customHeight="1"/>
    <row r="730" ht="19.25" customHeight="1"/>
    <row r="731" ht="19.25" customHeight="1"/>
    <row r="732" ht="19.25" customHeight="1"/>
    <row r="733" ht="19.25" customHeight="1"/>
    <row r="734" ht="19.25" customHeight="1"/>
    <row r="735" ht="19.25" customHeight="1"/>
    <row r="736" ht="19.25" customHeight="1"/>
    <row r="737" ht="19.25" customHeight="1"/>
    <row r="738" ht="19.25" customHeight="1"/>
    <row r="739" ht="19.25" customHeight="1"/>
    <row r="740" ht="19.25" customHeight="1"/>
    <row r="741" ht="19.25" customHeight="1"/>
    <row r="742" ht="19.25" customHeight="1"/>
    <row r="743" ht="19.25" customHeight="1"/>
    <row r="744" ht="19.25" customHeight="1"/>
    <row r="745" ht="19.25" customHeight="1"/>
    <row r="746" ht="19.25" customHeight="1"/>
    <row r="747" ht="19.25" customHeight="1"/>
    <row r="748" ht="19.25" customHeight="1"/>
    <row r="749" ht="19.25" customHeight="1"/>
    <row r="750" ht="19.25" customHeight="1"/>
    <row r="751" ht="19.25" customHeight="1"/>
    <row r="752" ht="19.25" customHeight="1"/>
    <row r="753" ht="19.25" customHeight="1"/>
    <row r="754" ht="19.25" customHeight="1"/>
    <row r="755" ht="19.25" customHeight="1"/>
    <row r="756" ht="19.25" customHeight="1"/>
    <row r="757" ht="19.25" customHeight="1"/>
    <row r="758" ht="19.25" customHeight="1"/>
    <row r="759" ht="19.25" customHeight="1"/>
    <row r="760" ht="19.25" customHeight="1"/>
    <row r="761" ht="19.25" customHeight="1"/>
    <row r="762" ht="19.25" customHeight="1"/>
    <row r="763" ht="19.25" customHeight="1"/>
    <row r="764" ht="19.25" customHeight="1"/>
    <row r="765" ht="19.25" customHeight="1"/>
    <row r="766" ht="19.25" customHeight="1"/>
    <row r="767" ht="19.25" customHeight="1"/>
    <row r="768" ht="19.25" customHeight="1"/>
    <row r="769" ht="19.25" customHeight="1"/>
    <row r="770" ht="19.25" customHeight="1"/>
    <row r="771" ht="19.25" customHeight="1"/>
    <row r="772" ht="19.25" customHeight="1"/>
    <row r="773" ht="19.25" customHeight="1"/>
    <row r="774" ht="19.25" customHeight="1"/>
    <row r="775" ht="19.25" customHeight="1"/>
    <row r="776" ht="19.25" customHeight="1"/>
    <row r="777" ht="19.25" customHeight="1"/>
    <row r="778" ht="19.25" customHeight="1"/>
    <row r="779" ht="19.25" customHeight="1"/>
    <row r="780" ht="19.25" customHeight="1"/>
    <row r="781" ht="19.25" customHeight="1"/>
    <row r="782" ht="19.25" customHeight="1"/>
    <row r="783" ht="19.25" customHeight="1"/>
    <row r="784" ht="19.25" customHeight="1"/>
    <row r="785" ht="19.25" customHeight="1"/>
    <row r="786" ht="19.25" customHeight="1"/>
    <row r="787" ht="19.25" customHeight="1"/>
    <row r="788" ht="19.25" customHeight="1"/>
    <row r="789" ht="19.25" customHeight="1"/>
    <row r="790" ht="19.25" customHeight="1"/>
    <row r="791" ht="19.25" customHeight="1"/>
    <row r="792" ht="19.25" customHeight="1"/>
    <row r="793" ht="19.25" customHeight="1"/>
    <row r="794" ht="19.25" customHeight="1"/>
    <row r="795" ht="19.25" customHeight="1"/>
    <row r="796" ht="19.25" customHeight="1"/>
    <row r="797" ht="19.25" customHeight="1"/>
    <row r="798" ht="19.25" customHeight="1"/>
    <row r="799" ht="19.25" customHeight="1"/>
    <row r="800" ht="19.25" customHeight="1"/>
    <row r="801" ht="19.25" customHeight="1"/>
    <row r="802" ht="19.25" customHeight="1"/>
    <row r="803" ht="19.25" customHeight="1"/>
    <row r="804" ht="19.25" customHeight="1"/>
    <row r="805" ht="19.25" customHeight="1"/>
    <row r="806" ht="19.25" customHeight="1"/>
    <row r="807" ht="19.25" customHeight="1"/>
    <row r="808" ht="19.25" customHeight="1"/>
    <row r="809" ht="19.25" customHeight="1"/>
    <row r="810" ht="19.25" customHeight="1"/>
    <row r="811" ht="19.25" customHeight="1"/>
    <row r="812" ht="19.25" customHeight="1"/>
    <row r="813" ht="19.25" customHeight="1"/>
    <row r="814" ht="19.25" customHeight="1"/>
    <row r="815" ht="19.25" customHeight="1"/>
    <row r="816" ht="19.25" customHeight="1"/>
    <row r="817" ht="19.25" customHeight="1"/>
    <row r="818" ht="19.25" customHeight="1"/>
    <row r="819" ht="19.25" customHeight="1"/>
    <row r="820" ht="19.25" customHeight="1"/>
    <row r="821" ht="19.25" customHeight="1"/>
    <row r="822" ht="19.25" customHeight="1"/>
    <row r="823" ht="19.25" customHeight="1"/>
    <row r="824" ht="19.25" customHeight="1"/>
    <row r="825" ht="19.25" customHeight="1"/>
    <row r="826" ht="19.25" customHeight="1"/>
    <row r="827" ht="19.25" customHeight="1"/>
    <row r="828" ht="19.25" customHeight="1"/>
    <row r="829" ht="19.25" customHeight="1"/>
    <row r="830" ht="19.25" customHeight="1"/>
    <row r="831" ht="19.25" customHeight="1"/>
    <row r="832" ht="19.25" customHeight="1"/>
    <row r="833" ht="19.25" customHeight="1"/>
    <row r="834" ht="19.25" customHeight="1"/>
    <row r="835" ht="19.25" customHeight="1"/>
    <row r="836" ht="19.25" customHeight="1"/>
    <row r="837" ht="19.25" customHeight="1"/>
    <row r="838" ht="19.25" customHeight="1"/>
    <row r="839" ht="19.25" customHeight="1"/>
    <row r="840" ht="19.25" customHeight="1"/>
    <row r="841" ht="19.25" customHeight="1"/>
    <row r="842" ht="19.25" customHeight="1"/>
    <row r="843" ht="19.25" customHeight="1"/>
    <row r="844" ht="19.25" customHeight="1"/>
    <row r="845" ht="19.25" customHeight="1"/>
    <row r="846" ht="19.25" customHeight="1"/>
    <row r="847" ht="19.25" customHeight="1"/>
    <row r="848" ht="19.25" customHeight="1"/>
    <row r="849" ht="19.25" customHeight="1"/>
    <row r="850" ht="19.25" customHeight="1"/>
    <row r="851" ht="19.25" customHeight="1"/>
    <row r="852" ht="19.25" customHeight="1"/>
    <row r="853" ht="19.25" customHeight="1"/>
    <row r="854" ht="19.25" customHeight="1"/>
    <row r="855" ht="19.25" customHeight="1"/>
    <row r="856" ht="19.25" customHeight="1"/>
    <row r="857" ht="19.25" customHeight="1"/>
    <row r="858" ht="19.25" customHeight="1"/>
    <row r="859" ht="19.25" customHeight="1"/>
    <row r="860" ht="19.25" customHeight="1"/>
    <row r="861" ht="19.25" customHeight="1"/>
    <row r="862" ht="19.25" customHeight="1"/>
    <row r="863" ht="19.25" customHeight="1"/>
    <row r="864" ht="19.25" customHeight="1"/>
    <row r="865" ht="19.25" customHeight="1"/>
    <row r="866" ht="19.25" customHeight="1"/>
    <row r="867" ht="19.25" customHeight="1"/>
    <row r="868" ht="19.25" customHeight="1"/>
    <row r="869" ht="19.25" customHeight="1"/>
    <row r="870" ht="19.25" customHeight="1"/>
    <row r="871" ht="19.25" customHeight="1"/>
    <row r="872" ht="19.25" customHeight="1"/>
    <row r="873" ht="19.25" customHeight="1"/>
    <row r="874" ht="19.25" customHeight="1"/>
    <row r="875" ht="19.25" customHeight="1"/>
    <row r="876" ht="19.25" customHeight="1"/>
    <row r="877" ht="19.25" customHeight="1"/>
    <row r="878" ht="19.25" customHeight="1"/>
    <row r="879" ht="19.25" customHeight="1"/>
    <row r="880" ht="19.25" customHeight="1"/>
    <row r="881" ht="19.25" customHeight="1"/>
    <row r="882" ht="19.25" customHeight="1"/>
    <row r="883" ht="19.25" customHeight="1"/>
    <row r="884" ht="19.25" customHeight="1"/>
    <row r="885" ht="19.25" customHeight="1"/>
    <row r="886" ht="19.25" customHeight="1"/>
    <row r="887" ht="19.25" customHeight="1"/>
    <row r="888" ht="19.25" customHeight="1"/>
    <row r="889" ht="19.25" customHeight="1"/>
    <row r="890" ht="19.25" customHeight="1"/>
    <row r="891" ht="19.25" customHeight="1"/>
    <row r="892" ht="19.25" customHeight="1"/>
    <row r="893" ht="19.25" customHeight="1"/>
    <row r="894" ht="19.25" customHeight="1"/>
    <row r="895" ht="19.25" customHeight="1"/>
    <row r="896" ht="19.25" customHeight="1"/>
    <row r="897" ht="19.25" customHeight="1"/>
    <row r="898" ht="19.25" customHeight="1"/>
    <row r="899" ht="19.25" customHeight="1"/>
    <row r="900" ht="19.25" customHeight="1"/>
    <row r="901" ht="19.25" customHeight="1"/>
    <row r="902" ht="19.25" customHeight="1"/>
    <row r="903" ht="19.25" customHeight="1"/>
    <row r="904" ht="19.25" customHeight="1"/>
    <row r="905" ht="19.25" customHeight="1"/>
    <row r="906" ht="19.25" customHeight="1"/>
    <row r="907" ht="19.25" customHeight="1"/>
    <row r="908" ht="19.25" customHeight="1"/>
    <row r="909" ht="19.25" customHeight="1"/>
    <row r="910" ht="19.25" customHeight="1"/>
    <row r="911" ht="19.25" customHeight="1"/>
    <row r="912" ht="19.25" customHeight="1"/>
    <row r="913" ht="19.25" customHeight="1"/>
    <row r="914" ht="19.25" customHeight="1"/>
    <row r="915" ht="19.25" customHeight="1"/>
    <row r="916" ht="19.25" customHeight="1"/>
    <row r="917" ht="19.25" customHeight="1"/>
    <row r="918" ht="19.25" customHeight="1"/>
    <row r="919" ht="19.25" customHeight="1"/>
    <row r="920" ht="19.25" customHeight="1"/>
    <row r="921" ht="19.25" customHeight="1"/>
    <row r="922" ht="19.25" customHeight="1"/>
    <row r="923" ht="19.25" customHeight="1"/>
    <row r="924" ht="19.25" customHeight="1"/>
    <row r="925" ht="19.25" customHeight="1"/>
    <row r="926" ht="19.25" customHeight="1"/>
    <row r="927" ht="19.25" customHeight="1"/>
    <row r="928" ht="19.25" customHeight="1"/>
    <row r="929" ht="19.25" customHeight="1"/>
    <row r="930" ht="19.25" customHeight="1"/>
    <row r="931" ht="19.25" customHeight="1"/>
    <row r="932" ht="19.25" customHeight="1"/>
    <row r="933" ht="19.25" customHeight="1"/>
    <row r="934" ht="19.25" customHeight="1"/>
    <row r="935" ht="19.25" customHeight="1"/>
    <row r="936" ht="19.25" customHeight="1"/>
    <row r="937" ht="19.25" customHeight="1"/>
    <row r="938" ht="19.25" customHeight="1"/>
    <row r="939" ht="19.25" customHeight="1"/>
    <row r="940" ht="19.25" customHeight="1"/>
    <row r="941" ht="19.25" customHeight="1"/>
    <row r="942" ht="19.25" customHeight="1"/>
    <row r="943" ht="19.25" customHeight="1"/>
    <row r="944" ht="19.25" customHeight="1"/>
    <row r="945" ht="19.25" customHeight="1"/>
    <row r="946" ht="19.25" customHeight="1"/>
    <row r="947" ht="19.25" customHeight="1"/>
    <row r="948" ht="19.25" customHeight="1"/>
    <row r="949" ht="19.25" customHeight="1"/>
    <row r="950" ht="19.25" customHeight="1"/>
    <row r="951" ht="19.25" customHeight="1"/>
    <row r="952" ht="19.25" customHeight="1"/>
    <row r="953" ht="19.25" customHeight="1"/>
    <row r="954" ht="19.25" customHeight="1"/>
    <row r="955" ht="19.25" customHeight="1"/>
    <row r="956" ht="19.25" customHeight="1"/>
    <row r="957" ht="19.25" customHeight="1"/>
    <row r="958" ht="19.25" customHeight="1"/>
    <row r="959" ht="19.25" customHeight="1"/>
    <row r="960" ht="19.25" customHeight="1"/>
    <row r="961" ht="19.25" customHeight="1"/>
    <row r="962" ht="19.25" customHeight="1"/>
    <row r="963" ht="19.25" customHeight="1"/>
    <row r="964" ht="19.25" customHeight="1"/>
    <row r="965" ht="19.25" customHeight="1"/>
    <row r="966" ht="19.25" customHeight="1"/>
    <row r="967" ht="19.25" customHeight="1"/>
    <row r="968" ht="19.25" customHeight="1"/>
    <row r="969" ht="19.25" customHeight="1"/>
    <row r="970" ht="19.25" customHeight="1"/>
    <row r="971" ht="19.25" customHeight="1"/>
    <row r="972" ht="19.25" customHeight="1"/>
    <row r="973" ht="19.25" customHeight="1"/>
    <row r="974" ht="19.25" customHeight="1"/>
    <row r="975" ht="19.25" customHeight="1"/>
    <row r="976" ht="19.25" customHeight="1"/>
    <row r="977" ht="19.25" customHeight="1"/>
    <row r="978" ht="19.25" customHeight="1"/>
    <row r="979" ht="19.25" customHeight="1"/>
    <row r="980" ht="19.25" customHeight="1"/>
    <row r="981" ht="19.25" customHeight="1"/>
    <row r="982" ht="19.25" customHeight="1"/>
    <row r="983" ht="19.25" customHeight="1"/>
    <row r="984" ht="19.25" customHeight="1"/>
    <row r="985" ht="19.25" customHeight="1"/>
    <row r="986" ht="19.25" customHeight="1"/>
    <row r="987" ht="19.25" customHeight="1"/>
    <row r="988" ht="19.25" customHeight="1"/>
    <row r="989" ht="19.25" customHeight="1"/>
    <row r="990" ht="19.25" customHeight="1"/>
    <row r="991" ht="19.25" customHeight="1"/>
    <row r="992" ht="19.25" customHeight="1"/>
    <row r="993" ht="19.25" customHeight="1"/>
    <row r="994" ht="19.25" customHeight="1"/>
    <row r="995" ht="19.25" customHeight="1"/>
    <row r="996" ht="19.25" customHeight="1"/>
    <row r="997" ht="19.25" customHeight="1"/>
    <row r="998" ht="19.25" customHeight="1"/>
    <row r="999" ht="19.25" customHeight="1"/>
    <row r="1000" ht="19.25" customHeight="1"/>
    <row r="1001" ht="19.25" customHeight="1"/>
    <row r="1002" ht="19.25" customHeight="1"/>
    <row r="1003" ht="19.25" customHeight="1"/>
    <row r="1004" ht="19.25" customHeight="1"/>
    <row r="1005" ht="19.25" customHeight="1"/>
    <row r="1006" ht="19.25" customHeight="1"/>
    <row r="1007" ht="19.25" customHeight="1"/>
    <row r="1008" ht="19.25" customHeight="1"/>
    <row r="1009" ht="19.25" customHeight="1"/>
    <row r="1010" ht="19.25" customHeight="1"/>
    <row r="1011" ht="19.25" customHeight="1"/>
    <row r="1012" ht="19.25" customHeight="1"/>
    <row r="1013" ht="19.25" customHeight="1"/>
    <row r="1014" ht="19.25" customHeight="1"/>
    <row r="1015" ht="19.25" customHeight="1"/>
    <row r="1016" ht="19.25" customHeight="1"/>
    <row r="1017" ht="19.25" customHeight="1"/>
    <row r="1018" ht="19.25" customHeight="1"/>
    <row r="1019" ht="19.25" customHeight="1"/>
    <row r="1020" ht="19.25" customHeight="1"/>
    <row r="1021" ht="19.25" customHeight="1"/>
    <row r="1022" ht="19.25" customHeight="1"/>
    <row r="1023" ht="19.25" customHeight="1"/>
    <row r="1024" ht="19.25" customHeight="1"/>
    <row r="1025" ht="19.25" customHeight="1"/>
    <row r="1026" ht="19.25" customHeight="1"/>
    <row r="1027" ht="19.25" customHeight="1"/>
    <row r="1028" ht="19.25" customHeight="1"/>
    <row r="1029" ht="19.25" customHeight="1"/>
    <row r="1030" ht="19.25" customHeight="1"/>
    <row r="1031" ht="19.25" customHeight="1"/>
    <row r="1032" ht="19.25" customHeight="1"/>
    <row r="1033" ht="19.25" customHeight="1"/>
    <row r="1034" ht="19.25" customHeight="1"/>
    <row r="1035" ht="19.25" customHeight="1"/>
    <row r="1036" ht="19.25" customHeight="1"/>
    <row r="1037" ht="19.25" customHeight="1"/>
    <row r="1038" ht="19.25" customHeight="1"/>
    <row r="1039" ht="19.25" customHeight="1"/>
    <row r="1040" ht="19.25" customHeight="1"/>
    <row r="1041" ht="19.25" customHeight="1"/>
    <row r="1042" ht="19.25" customHeight="1"/>
    <row r="1043" ht="19.25" customHeight="1"/>
    <row r="1044" ht="19.25" customHeight="1"/>
    <row r="1045" ht="19.25" customHeight="1"/>
    <row r="1046" ht="19.25" customHeight="1"/>
    <row r="1047" ht="19.25" customHeight="1"/>
    <row r="1048" ht="19.25" customHeight="1"/>
    <row r="1049" ht="19.25" customHeight="1"/>
    <row r="1050" ht="19.25" customHeight="1"/>
    <row r="1051" ht="19.25" customHeight="1"/>
    <row r="1052" ht="19.25" customHeight="1"/>
    <row r="1053" ht="19.25" customHeight="1"/>
    <row r="1054" ht="19.25" customHeight="1"/>
    <row r="1055" ht="19.25" customHeight="1"/>
    <row r="1056" ht="19.25" customHeight="1"/>
    <row r="1057" ht="19.25" customHeight="1"/>
    <row r="1058" ht="19.25" customHeight="1"/>
    <row r="1059" ht="19.25" customHeight="1"/>
    <row r="1060" ht="19.25" customHeight="1"/>
    <row r="1061" ht="19.25" customHeight="1"/>
    <row r="1062" ht="19.25" customHeight="1"/>
    <row r="1063" ht="19.25" customHeight="1"/>
    <row r="1064" ht="19.25" customHeight="1"/>
    <row r="1065" ht="19.25" customHeight="1"/>
    <row r="1066" ht="19.25" customHeight="1"/>
    <row r="1067" ht="19.25" customHeight="1"/>
    <row r="1068" ht="19.25" customHeight="1"/>
    <row r="1069" ht="19.25" customHeight="1"/>
    <row r="1070" ht="19.25" customHeight="1"/>
    <row r="1071" ht="19.25" customHeight="1"/>
    <row r="1072" ht="19.25" customHeight="1"/>
    <row r="1073" ht="19.25" customHeight="1"/>
    <row r="1074" ht="19.25" customHeight="1"/>
    <row r="1075" ht="19.25" customHeight="1"/>
    <row r="1076" ht="19.25" customHeight="1"/>
    <row r="1077" ht="19.25" customHeight="1"/>
    <row r="1078" ht="19.25" customHeight="1"/>
    <row r="1079" ht="19.25" customHeight="1"/>
    <row r="1080" ht="19.25" customHeight="1"/>
    <row r="1081" ht="19.25" customHeight="1"/>
    <row r="1082" ht="19.25" customHeight="1"/>
    <row r="1083" ht="19.25" customHeight="1"/>
    <row r="1084" ht="19.25" customHeight="1"/>
    <row r="1085" ht="19.25" customHeight="1"/>
    <row r="1086" ht="19.25" customHeight="1"/>
    <row r="1087" ht="19.25" customHeight="1"/>
    <row r="1088" ht="19.25" customHeight="1"/>
    <row r="1089" ht="19.25" customHeight="1"/>
    <row r="1090" ht="19.25" customHeight="1"/>
    <row r="1091" ht="19.25" customHeight="1"/>
    <row r="1092" ht="19.25" customHeight="1"/>
    <row r="1093" ht="19.25" customHeight="1"/>
    <row r="1094" ht="19.25" customHeight="1"/>
    <row r="1095" ht="19.25" customHeight="1"/>
    <row r="1096" ht="19.25" customHeight="1"/>
    <row r="1097" ht="19.25" customHeight="1"/>
    <row r="1098" ht="19.25" customHeight="1"/>
    <row r="1099" ht="19.25" customHeight="1"/>
    <row r="1100" ht="19.25" customHeight="1"/>
    <row r="1101" ht="19.25" customHeight="1"/>
    <row r="1102" ht="19.25" customHeight="1"/>
    <row r="1103" ht="19.25" customHeight="1"/>
    <row r="1104" ht="19.25" customHeight="1"/>
    <row r="1105" ht="19.25" customHeight="1"/>
    <row r="1106" ht="19.25" customHeight="1"/>
    <row r="1107" ht="19.25" customHeight="1"/>
    <row r="1108" ht="19.25" customHeight="1"/>
    <row r="1109" ht="19.25" customHeight="1"/>
    <row r="1110" ht="19.25" customHeight="1"/>
    <row r="1111" ht="19.25" customHeight="1"/>
    <row r="1112" ht="19.25" customHeight="1"/>
    <row r="1113" ht="19.25" customHeight="1"/>
    <row r="1114" ht="19.25" customHeight="1"/>
    <row r="1115" ht="19.25" customHeight="1"/>
    <row r="1116" ht="19.25" customHeight="1"/>
    <row r="1117" ht="19.25" customHeight="1"/>
    <row r="1118" ht="19.25" customHeight="1"/>
    <row r="1119" ht="19.25" customHeight="1"/>
    <row r="1120" ht="19.25" customHeight="1"/>
    <row r="1121" ht="19.25" customHeight="1"/>
    <row r="1122" ht="19.25" customHeight="1"/>
    <row r="1123" ht="19.25" customHeight="1"/>
    <row r="1124" ht="19.25" customHeight="1"/>
    <row r="1125" ht="19.25" customHeight="1"/>
    <row r="1126" ht="19.25" customHeight="1"/>
    <row r="1127" ht="19.25" customHeight="1"/>
    <row r="1128" ht="19.25" customHeight="1"/>
    <row r="1129" ht="19.25" customHeight="1"/>
    <row r="1130" ht="19.25" customHeight="1"/>
    <row r="1131" ht="19.25" customHeight="1"/>
    <row r="1132" ht="19.25" customHeight="1"/>
    <row r="1133" ht="19.25" customHeight="1"/>
    <row r="1134" ht="19.25" customHeight="1"/>
    <row r="1135" ht="19.25" customHeight="1"/>
    <row r="1136" ht="19.25" customHeight="1"/>
    <row r="1137" ht="19.25" customHeight="1"/>
    <row r="1138" ht="19.25" customHeight="1"/>
    <row r="1139" ht="19.25" customHeight="1"/>
    <row r="1140" ht="19.25" customHeight="1"/>
    <row r="1141" ht="19.25" customHeight="1"/>
    <row r="1142" ht="19.25" customHeight="1"/>
    <row r="1143" ht="19.25" customHeight="1"/>
    <row r="1144" ht="19.25" customHeight="1"/>
    <row r="1145" ht="19.25" customHeight="1"/>
    <row r="1146" ht="19.25" customHeight="1"/>
    <row r="1147" ht="19.25" customHeight="1"/>
    <row r="1148" ht="19.25" customHeight="1"/>
    <row r="1149" ht="19.25" customHeight="1"/>
    <row r="1150" ht="19.25" customHeight="1"/>
    <row r="1151" ht="19.25" customHeight="1"/>
    <row r="1152" ht="19.25" customHeight="1"/>
    <row r="1153" ht="19.25" customHeight="1"/>
    <row r="1154" ht="19.25" customHeight="1"/>
    <row r="1155" ht="19.25" customHeight="1"/>
    <row r="1156" ht="19.25" customHeight="1"/>
    <row r="1157" ht="19.25" customHeight="1"/>
    <row r="1158" ht="19.25" customHeight="1"/>
    <row r="1159" ht="19.25" customHeight="1"/>
    <row r="1160" ht="19.25" customHeight="1"/>
    <row r="1161" ht="19.25" customHeight="1"/>
    <row r="1162" ht="19.25" customHeight="1"/>
    <row r="1163" ht="19.25" customHeight="1"/>
    <row r="1164" ht="19.25" customHeight="1"/>
    <row r="1165" ht="19.25" customHeight="1"/>
    <row r="1166" ht="19.25" customHeight="1"/>
    <row r="1167" ht="19.25" customHeight="1"/>
    <row r="1168" ht="19.25" customHeight="1"/>
    <row r="1169" ht="19.25" customHeight="1"/>
    <row r="1170" ht="19.25" customHeight="1"/>
    <row r="1171" ht="19.25" customHeight="1"/>
    <row r="1172" ht="19.25" customHeight="1"/>
    <row r="1173" ht="19.25" customHeight="1"/>
    <row r="1174" ht="19.25" customHeight="1"/>
    <row r="1175" ht="19.25" customHeight="1"/>
    <row r="1176" ht="19.25" customHeight="1"/>
    <row r="1177" ht="19.25" customHeight="1"/>
    <row r="1178" ht="19.25" customHeight="1"/>
    <row r="1179" ht="19.25" customHeight="1"/>
    <row r="1180" ht="19.25" customHeight="1"/>
    <row r="1181" ht="19.25" customHeight="1"/>
    <row r="1182" ht="19.25" customHeight="1"/>
    <row r="1183" ht="19.25" customHeight="1"/>
    <row r="1184" ht="19.25" customHeight="1"/>
    <row r="1185" ht="19.25" customHeight="1"/>
    <row r="1186" ht="19.25" customHeight="1"/>
    <row r="1187" ht="19.25" customHeight="1"/>
    <row r="1188" ht="19.25" customHeight="1"/>
    <row r="1189" ht="19.25" customHeight="1"/>
    <row r="1190" ht="19.25" customHeight="1"/>
    <row r="1191" ht="19.25" customHeight="1"/>
    <row r="1192" ht="19.25" customHeight="1"/>
    <row r="1193" ht="19.25" customHeight="1"/>
    <row r="1194" ht="19.25" customHeight="1"/>
    <row r="1195" ht="19.25" customHeight="1"/>
    <row r="1196" ht="19.25" customHeight="1"/>
    <row r="1197" ht="19.25" customHeight="1"/>
    <row r="1198" ht="19.25" customHeight="1"/>
    <row r="1199" ht="19.25" customHeight="1"/>
    <row r="1200" ht="19.25" customHeight="1"/>
    <row r="1201" ht="19.25" customHeight="1"/>
    <row r="1202" ht="19.25" customHeight="1"/>
    <row r="1203" ht="19.25" customHeight="1"/>
    <row r="1204" ht="19.25" customHeight="1"/>
    <row r="1205" ht="19.25" customHeight="1"/>
    <row r="1206" ht="19.25" customHeight="1"/>
    <row r="1207" ht="19.25" customHeight="1"/>
    <row r="1208" ht="19.25" customHeight="1"/>
    <row r="1209" ht="19.25" customHeight="1"/>
    <row r="1210" ht="19.25" customHeight="1"/>
    <row r="1211" ht="19.25" customHeight="1"/>
    <row r="1212" ht="19.25" customHeight="1"/>
    <row r="1213" ht="19.25" customHeight="1"/>
    <row r="1214" ht="19.25" customHeight="1"/>
    <row r="1215" ht="19.25" customHeight="1"/>
    <row r="1216" ht="19.25" customHeight="1"/>
    <row r="1217" ht="19.25" customHeight="1"/>
    <row r="1218" ht="19.25" customHeight="1"/>
    <row r="1219" ht="19.25" customHeight="1"/>
    <row r="1220" ht="19.25" customHeight="1"/>
    <row r="1221" ht="19.25" customHeight="1"/>
    <row r="1222" ht="19.25" customHeight="1"/>
    <row r="1223" ht="19.25" customHeight="1"/>
    <row r="1224" ht="19.25" customHeight="1"/>
    <row r="1225" ht="19.25" customHeight="1"/>
    <row r="1226" ht="19.25" customHeight="1"/>
    <row r="1227" ht="19.25" customHeight="1"/>
    <row r="1228" ht="19.25" customHeight="1"/>
    <row r="1229" ht="19.25" customHeight="1"/>
    <row r="1230" ht="19.25" customHeight="1"/>
    <row r="1231" ht="19.25" customHeight="1"/>
    <row r="1232" ht="19.25" customHeight="1"/>
    <row r="1233" ht="19.25" customHeight="1"/>
    <row r="1234" ht="19.25" customHeight="1"/>
    <row r="1235" ht="19.25" customHeight="1"/>
    <row r="1236" ht="19.25" customHeight="1"/>
    <row r="1237" ht="19.25" customHeight="1"/>
    <row r="1238" ht="19.25" customHeight="1"/>
    <row r="1239" ht="19.25" customHeight="1"/>
    <row r="1240" ht="19.25" customHeight="1"/>
    <row r="1241" ht="19.25" customHeight="1"/>
    <row r="1242" ht="19.25" customHeight="1"/>
    <row r="1243" ht="19.25" customHeight="1"/>
    <row r="1244" ht="19.25" customHeight="1"/>
    <row r="1245" ht="19.25" customHeight="1"/>
    <row r="1246" ht="19.25" customHeight="1"/>
    <row r="1247" ht="19.25" customHeight="1"/>
    <row r="1248" ht="19.25" customHeight="1"/>
    <row r="1249" ht="19.25" customHeight="1"/>
    <row r="1250" ht="19.25" customHeight="1"/>
    <row r="1251" ht="19.25" customHeight="1"/>
    <row r="1252" ht="19.25" customHeight="1"/>
    <row r="1253" ht="19.25" customHeight="1"/>
    <row r="1254" ht="19.25" customHeight="1"/>
    <row r="1255" ht="19.25" customHeight="1"/>
    <row r="1256" ht="19.25" customHeight="1"/>
    <row r="1257" ht="19.25" customHeight="1"/>
    <row r="1258" ht="19.25" customHeight="1"/>
    <row r="1259" ht="19.25" customHeight="1"/>
    <row r="1260" ht="19.25" customHeight="1"/>
    <row r="1261" ht="19.25" customHeight="1"/>
    <row r="1262" ht="19.25" customHeight="1"/>
    <row r="1263" ht="19.25" customHeight="1"/>
    <row r="1264" ht="19.25" customHeight="1"/>
    <row r="1265" ht="19.25" customHeight="1"/>
    <row r="1266" ht="19.25" customHeight="1"/>
    <row r="1267" ht="19.25" customHeight="1"/>
    <row r="1268" ht="19.25" customHeight="1"/>
    <row r="1269" ht="19.25" customHeight="1"/>
    <row r="1270" ht="19.25" customHeight="1"/>
    <row r="1271" ht="19.25" customHeight="1"/>
    <row r="1272" ht="19.25" customHeight="1"/>
    <row r="1273" ht="19.25" customHeight="1"/>
    <row r="1274" ht="19.25" customHeight="1"/>
    <row r="1275" ht="19.25" customHeight="1"/>
    <row r="1276" ht="19.25" customHeight="1"/>
    <row r="1277" ht="19.25" customHeight="1"/>
    <row r="1278" ht="19.25" customHeight="1"/>
    <row r="1279" ht="19.25" customHeight="1"/>
    <row r="1280" ht="19.25" customHeight="1"/>
    <row r="1281" ht="19.25" customHeight="1"/>
    <row r="1282" ht="19.25" customHeight="1"/>
    <row r="1283" ht="19.25" customHeight="1"/>
    <row r="1284" ht="19.25" customHeight="1"/>
    <row r="1285" ht="19.25" customHeight="1"/>
    <row r="1286" ht="19.25" customHeight="1"/>
    <row r="1287" ht="19.25" customHeight="1"/>
    <row r="1288" ht="19.25" customHeight="1"/>
    <row r="1289" ht="19.25" customHeight="1"/>
    <row r="1290" ht="19.25" customHeight="1"/>
    <row r="1291" ht="19.25" customHeight="1"/>
    <row r="1292" ht="19.25" customHeight="1"/>
    <row r="1293" ht="19.25" customHeight="1"/>
    <row r="1294" ht="19.25" customHeight="1"/>
    <row r="1295" ht="19.25" customHeight="1"/>
    <row r="1296" ht="19.25" customHeight="1"/>
    <row r="1297" ht="19.25" customHeight="1"/>
    <row r="1298" ht="19.25" customHeight="1"/>
    <row r="1299" ht="19.25" customHeight="1"/>
    <row r="1300" ht="19.25" customHeight="1"/>
    <row r="1301" ht="19.25" customHeight="1"/>
    <row r="1302" ht="19.25" customHeight="1"/>
    <row r="1303" ht="19.25" customHeight="1"/>
    <row r="1304" ht="19.25" customHeight="1"/>
    <row r="1305" ht="19.25" customHeight="1"/>
    <row r="1306" ht="19.25" customHeight="1"/>
    <row r="1307" ht="19.25" customHeight="1"/>
    <row r="1308" ht="19.25" customHeight="1"/>
    <row r="1309" ht="19.25" customHeight="1"/>
    <row r="1310" ht="19.25" customHeight="1"/>
    <row r="1311" ht="19.25" customHeight="1"/>
    <row r="1312" ht="19.25" customHeight="1"/>
    <row r="1313" ht="19.25" customHeight="1"/>
    <row r="1314" ht="19.25" customHeight="1"/>
    <row r="1315" ht="19.25" customHeight="1"/>
    <row r="1316" ht="19.25" customHeight="1"/>
    <row r="1317" ht="19.25" customHeight="1"/>
    <row r="1318" ht="19.25" customHeight="1"/>
    <row r="1319" ht="19.25" customHeight="1"/>
    <row r="1320" ht="19.25" customHeight="1"/>
    <row r="1321" ht="19.25" customHeight="1"/>
    <row r="1322" ht="19.25" customHeight="1"/>
    <row r="1323" ht="19.25" customHeight="1"/>
    <row r="1324" ht="19.25" customHeight="1"/>
    <row r="1325" ht="19.25" customHeight="1"/>
    <row r="1326" ht="19.25" customHeight="1"/>
    <row r="1327" ht="19.25" customHeight="1"/>
    <row r="1328" ht="19.25" customHeight="1"/>
    <row r="1329" ht="19.25" customHeight="1"/>
    <row r="1330" ht="19.25" customHeight="1"/>
    <row r="1331" ht="19.25" customHeight="1"/>
    <row r="1332" ht="19.25" customHeight="1"/>
    <row r="1333" ht="19.25" customHeight="1"/>
    <row r="1334" ht="19.25" customHeight="1"/>
    <row r="1335" ht="19.25" customHeight="1"/>
    <row r="1336" ht="19.25" customHeight="1"/>
    <row r="1337" ht="19.25" customHeight="1"/>
    <row r="1338" ht="19.25" customHeight="1"/>
    <row r="1339" ht="19.25" customHeight="1"/>
    <row r="1340" ht="19.25" customHeight="1"/>
    <row r="1341" ht="19.25" customHeight="1"/>
    <row r="1342" ht="19.25" customHeight="1"/>
    <row r="1343" ht="19.25" customHeight="1"/>
    <row r="1344" ht="19.25" customHeight="1"/>
    <row r="1345" ht="19.25" customHeight="1"/>
    <row r="1346" ht="19.25" customHeight="1"/>
    <row r="1347" ht="19.25" customHeight="1"/>
    <row r="1348" ht="19.25" customHeight="1"/>
    <row r="1349" ht="19.25" customHeight="1"/>
    <row r="1350" ht="19.25" customHeight="1"/>
    <row r="1351" ht="19.25" customHeight="1"/>
    <row r="1352" ht="19.25" customHeight="1"/>
    <row r="1353" ht="19.25" customHeight="1"/>
    <row r="1354" ht="19.25" customHeight="1"/>
    <row r="1355" ht="19.25" customHeight="1"/>
    <row r="1356" ht="19.25" customHeight="1"/>
    <row r="1357" ht="19.25" customHeight="1"/>
    <row r="1358" ht="19.25" customHeight="1"/>
    <row r="1359" ht="19.25" customHeight="1"/>
    <row r="1360" ht="19.25" customHeight="1"/>
    <row r="1361" ht="19.25" customHeight="1"/>
    <row r="1362" ht="19.25" customHeight="1"/>
    <row r="1363" ht="19.25" customHeight="1"/>
    <row r="1364" ht="19.25" customHeight="1"/>
    <row r="1365" ht="19.25" customHeight="1"/>
    <row r="1366" ht="19.25" customHeight="1"/>
    <row r="1367" ht="19.25" customHeight="1"/>
    <row r="1368" ht="19.25" customHeight="1"/>
    <row r="1369" ht="19.25" customHeight="1"/>
    <row r="1370" ht="19.25" customHeight="1"/>
    <row r="1371" ht="19.25" customHeight="1"/>
    <row r="1372" ht="19.25" customHeight="1"/>
    <row r="1373" ht="19.25" customHeight="1"/>
    <row r="1374" ht="19.25" customHeight="1"/>
    <row r="1375" ht="19.25" customHeight="1"/>
    <row r="1376" ht="19.25" customHeight="1"/>
    <row r="1377" ht="19.25" customHeight="1"/>
    <row r="1378" ht="19.25" customHeight="1"/>
    <row r="1379" ht="19.25" customHeight="1"/>
    <row r="1380" ht="19.25" customHeight="1"/>
    <row r="1381" ht="19.25" customHeight="1"/>
    <row r="1382" ht="19.25" customHeight="1"/>
    <row r="1383" ht="19.25" customHeight="1"/>
    <row r="1384" ht="19.25" customHeight="1"/>
    <row r="1385" ht="19.25" customHeight="1"/>
    <row r="1386" ht="19.25" customHeight="1"/>
    <row r="1387" ht="19.25" customHeight="1"/>
    <row r="1388" ht="19.25" customHeight="1"/>
    <row r="1389" ht="19.25" customHeight="1"/>
    <row r="1390" ht="19.25" customHeight="1"/>
    <row r="1391" ht="19.25" customHeight="1"/>
    <row r="1392" ht="19.25" customHeight="1"/>
    <row r="1393" ht="19.25" customHeight="1"/>
    <row r="1394" ht="19.25" customHeight="1"/>
    <row r="1395" ht="19.25" customHeight="1"/>
    <row r="1396" ht="19.25" customHeight="1"/>
    <row r="1397" ht="19.25" customHeight="1"/>
    <row r="1398" ht="19.25" customHeight="1"/>
    <row r="1399" ht="19.25" customHeight="1"/>
    <row r="1400" ht="19.25" customHeight="1"/>
    <row r="1401" ht="19.25" customHeight="1"/>
    <row r="1402" ht="19.25" customHeight="1"/>
    <row r="1403" ht="19.25" customHeight="1"/>
    <row r="1404" ht="19.25" customHeight="1"/>
    <row r="1405" ht="19.25" customHeight="1"/>
    <row r="1406" ht="19.25" customHeight="1"/>
    <row r="1407" ht="19.25" customHeight="1"/>
    <row r="1408" ht="19.25" customHeight="1"/>
    <row r="1409" ht="19.25" customHeight="1"/>
    <row r="1410" ht="19.25" customHeight="1"/>
    <row r="1411" ht="19.25" customHeight="1"/>
    <row r="1412" ht="19.25" customHeight="1"/>
    <row r="1413" ht="19.25" customHeight="1"/>
    <row r="1414" ht="19.25" customHeight="1"/>
    <row r="1415" ht="19.25" customHeight="1"/>
    <row r="1416" ht="19.25" customHeight="1"/>
    <row r="1417" ht="19.25" customHeight="1"/>
    <row r="1418" ht="19.25" customHeight="1"/>
    <row r="1419" ht="19.25" customHeight="1"/>
    <row r="1420" ht="19.25" customHeight="1"/>
    <row r="1421" ht="19.25" customHeight="1"/>
    <row r="1422" ht="19.25" customHeight="1"/>
    <row r="1423" ht="19.25" customHeight="1"/>
    <row r="1424" ht="19.25" customHeight="1"/>
    <row r="1425" ht="19.25" customHeight="1"/>
    <row r="1426" ht="19.25" customHeight="1"/>
    <row r="1427" ht="19.25" customHeight="1"/>
    <row r="1428" ht="19.25" customHeight="1"/>
    <row r="1429" ht="19.25" customHeight="1"/>
    <row r="1430" ht="19.25" customHeight="1"/>
    <row r="1431" ht="19.25" customHeight="1"/>
    <row r="1432" ht="19.25" customHeight="1"/>
    <row r="1433" ht="19.25" customHeight="1"/>
    <row r="1434" ht="19.25" customHeight="1"/>
    <row r="1435" ht="19.25" customHeight="1"/>
    <row r="1436" ht="19.25" customHeight="1"/>
    <row r="1437" ht="19.25" customHeight="1"/>
    <row r="1438" ht="19.25" customHeight="1"/>
    <row r="1439" ht="19.25" customHeight="1"/>
    <row r="1440" ht="19.25" customHeight="1"/>
    <row r="1441" ht="19.25" customHeight="1"/>
    <row r="1442" ht="19.25" customHeight="1"/>
    <row r="1443" ht="19.25" customHeight="1"/>
    <row r="1444" ht="19.25" customHeight="1"/>
    <row r="1445" ht="19.25" customHeight="1"/>
    <row r="1446" ht="19.25" customHeight="1"/>
    <row r="1447" ht="19.25" customHeight="1"/>
    <row r="1448" ht="19.25" customHeight="1"/>
    <row r="1449" ht="19.25" customHeight="1"/>
    <row r="1450" ht="19.25" customHeight="1"/>
    <row r="1451" ht="19.25" customHeight="1"/>
    <row r="1452" ht="19.25" customHeight="1"/>
    <row r="1453" ht="19.25" customHeight="1"/>
    <row r="1454" ht="19.25" customHeight="1"/>
    <row r="1455" ht="19.25" customHeight="1"/>
    <row r="1456" ht="19.25" customHeight="1"/>
    <row r="1457" ht="19.25" customHeight="1"/>
    <row r="1458" ht="19.25" customHeight="1"/>
    <row r="1459" ht="19.25" customHeight="1"/>
    <row r="1460" ht="19.25" customHeight="1"/>
    <row r="1461" ht="19.25" customHeight="1"/>
    <row r="1462" ht="19.25" customHeight="1"/>
    <row r="1463" ht="19.25" customHeight="1"/>
    <row r="1464" ht="19.25" customHeight="1"/>
    <row r="1465" ht="19.25" customHeight="1"/>
    <row r="1466" ht="19.25" customHeight="1"/>
    <row r="1467" ht="19.25" customHeight="1"/>
    <row r="1468" ht="19.25" customHeight="1"/>
    <row r="1469" ht="19.25" customHeight="1"/>
    <row r="1470" ht="19.25" customHeight="1"/>
    <row r="1471" ht="19.25" customHeight="1"/>
    <row r="1472" ht="19.25" customHeight="1"/>
    <row r="1473" ht="19.25" customHeight="1"/>
    <row r="1474" ht="19.25" customHeight="1"/>
    <row r="1475" ht="19.25" customHeight="1"/>
    <row r="1476" ht="19.25" customHeight="1"/>
    <row r="1477" ht="19.25" customHeight="1"/>
    <row r="1478" ht="19.25" customHeight="1"/>
    <row r="1479" ht="19.25" customHeight="1"/>
    <row r="1480" ht="19.25" customHeight="1"/>
    <row r="1481" ht="19.25" customHeight="1"/>
    <row r="1482" ht="19.25" customHeight="1"/>
    <row r="1483" ht="19.25" customHeight="1"/>
    <row r="1484" ht="19.25" customHeight="1"/>
    <row r="1485" ht="19.25" customHeight="1"/>
    <row r="1486" ht="19.25" customHeight="1"/>
    <row r="1487" ht="19.25" customHeight="1"/>
    <row r="1488" ht="19.25" customHeight="1"/>
    <row r="1489" ht="19.25" customHeight="1"/>
    <row r="1490" ht="19.25" customHeight="1"/>
    <row r="1491" ht="19.25" customHeight="1"/>
    <row r="1492" ht="19.25" customHeight="1"/>
    <row r="1493" ht="19.25" customHeight="1"/>
    <row r="1494" ht="19.25" customHeight="1"/>
    <row r="1495" ht="19.25" customHeight="1"/>
    <row r="1496" ht="19.25" customHeight="1"/>
    <row r="1497" ht="19.25" customHeight="1"/>
    <row r="1498" ht="19.25" customHeight="1"/>
    <row r="1499" ht="19.25" customHeight="1"/>
    <row r="1500" ht="19.25" customHeight="1"/>
    <row r="1501" ht="19.25" customHeight="1"/>
    <row r="1502" ht="19.25" customHeight="1"/>
    <row r="1503" ht="19.25" customHeight="1"/>
    <row r="1504" ht="19.25" customHeight="1"/>
    <row r="1505" ht="19.25" customHeight="1"/>
    <row r="1506" ht="19.25" customHeight="1"/>
    <row r="1507" ht="19.25" customHeight="1"/>
    <row r="1508" ht="19.25" customHeight="1"/>
    <row r="1509" ht="19.25" customHeight="1"/>
    <row r="1510" ht="19.25" customHeight="1"/>
    <row r="1511" ht="19.25" customHeight="1"/>
    <row r="1512" ht="19.25" customHeight="1"/>
    <row r="1513" ht="19.25" customHeight="1"/>
    <row r="1514" ht="19.25" customHeight="1"/>
    <row r="1515" ht="19.25" customHeight="1"/>
    <row r="1516" ht="19.25" customHeight="1"/>
    <row r="1517" ht="19.25" customHeight="1"/>
    <row r="1518" ht="19.25" customHeight="1"/>
    <row r="1519" ht="19.25" customHeight="1"/>
    <row r="1520" ht="19.25" customHeight="1"/>
    <row r="1521" ht="19.25" customHeight="1"/>
    <row r="1522" ht="19.25" customHeight="1"/>
    <row r="1523" ht="19.25" customHeight="1"/>
    <row r="1524" ht="19.25" customHeight="1"/>
    <row r="1525" ht="19.25" customHeight="1"/>
    <row r="1526" ht="19.25" customHeight="1"/>
    <row r="1527" ht="19.25" customHeight="1"/>
    <row r="1528" ht="19.25" customHeight="1"/>
    <row r="1529" ht="19.25" customHeight="1"/>
    <row r="1530" ht="19.25" customHeight="1"/>
    <row r="1531" ht="19.25" customHeight="1"/>
    <row r="1532" ht="19.25" customHeight="1"/>
    <row r="1533" ht="19.25" customHeight="1"/>
    <row r="1534" ht="19.25" customHeight="1"/>
    <row r="1535" ht="19.25" customHeight="1"/>
    <row r="1536" ht="19.25" customHeight="1"/>
    <row r="1537" ht="19.25" customHeight="1"/>
    <row r="1538" ht="19.25" customHeight="1"/>
    <row r="1539" ht="19.25" customHeight="1"/>
    <row r="1540" ht="19.25" customHeight="1"/>
    <row r="1541" ht="19.25" customHeight="1"/>
    <row r="1542" ht="19.25" customHeight="1"/>
    <row r="1543" ht="19.25" customHeight="1"/>
    <row r="1544" ht="19.25" customHeight="1"/>
    <row r="1545" ht="19.25" customHeight="1"/>
    <row r="1546" ht="19.25" customHeight="1"/>
    <row r="1547" ht="19.25" customHeight="1"/>
    <row r="1548" ht="19.25" customHeight="1"/>
    <row r="1549" ht="19.25" customHeight="1"/>
    <row r="1550" ht="19.25" customHeight="1"/>
    <row r="1551" ht="19.25" customHeight="1"/>
    <row r="1552" ht="19.25" customHeight="1"/>
    <row r="1553" ht="19.25" customHeight="1"/>
    <row r="1554" ht="19.25" customHeight="1"/>
    <row r="1555" ht="19.25" customHeight="1"/>
    <row r="1556" ht="19.25" customHeight="1"/>
    <row r="1557" ht="19.25" customHeight="1"/>
    <row r="1558" ht="19.25" customHeight="1"/>
    <row r="1559" ht="19.25" customHeight="1"/>
    <row r="1560" ht="19.25" customHeight="1"/>
    <row r="1561" ht="19.25" customHeight="1"/>
    <row r="1562" ht="19.25" customHeight="1"/>
    <row r="1563" ht="19.25" customHeight="1"/>
    <row r="1564" ht="19.25" customHeight="1"/>
    <row r="1565" ht="19.25" customHeight="1"/>
    <row r="1566" ht="19.25" customHeight="1"/>
    <row r="1567" ht="19.25" customHeight="1"/>
    <row r="1568" ht="19.25" customHeight="1"/>
    <row r="1569" ht="19.25" customHeight="1"/>
    <row r="1570" ht="19.25" customHeight="1"/>
    <row r="1571" ht="19.25" customHeight="1"/>
    <row r="1572" ht="19.25" customHeight="1"/>
    <row r="1573" ht="19.25" customHeight="1"/>
    <row r="1574" ht="19.25" customHeight="1"/>
    <row r="1575" ht="19.25" customHeight="1"/>
    <row r="1576" ht="19.25" customHeight="1"/>
    <row r="1577" ht="19.25" customHeight="1"/>
    <row r="1578" ht="19.25" customHeight="1"/>
    <row r="1579" ht="19.25" customHeight="1"/>
    <row r="1580" ht="19.25" customHeight="1"/>
    <row r="1581" ht="19.25" customHeight="1"/>
    <row r="1582" ht="19.25" customHeight="1"/>
    <row r="1583" ht="19.25" customHeight="1"/>
    <row r="1584" ht="19.25" customHeight="1"/>
    <row r="1585" ht="19.25" customHeight="1"/>
    <row r="1586" ht="19.25" customHeight="1"/>
    <row r="1587" ht="19.25" customHeight="1"/>
    <row r="1588" ht="19.25" customHeight="1"/>
    <row r="1589" ht="19.25" customHeight="1"/>
    <row r="1590" ht="19.25" customHeight="1"/>
    <row r="1591" ht="19.25" customHeight="1"/>
    <row r="1592" ht="19.25" customHeight="1"/>
    <row r="1593" ht="19.25" customHeight="1"/>
    <row r="1594" ht="19.25" customHeight="1"/>
    <row r="1595" ht="19.25" customHeight="1"/>
    <row r="1596" ht="19.25" customHeight="1"/>
    <row r="1597" ht="19.25" customHeight="1"/>
    <row r="1598" ht="19.25" customHeight="1"/>
    <row r="1599" ht="19.25" customHeight="1"/>
    <row r="1600" ht="19.25" customHeight="1"/>
    <row r="1601" ht="19.25" customHeight="1"/>
    <row r="1602" ht="19.25" customHeight="1"/>
    <row r="1603" ht="19.25" customHeight="1"/>
    <row r="1604" ht="19.25" customHeight="1"/>
    <row r="1605" ht="19.25" customHeight="1"/>
    <row r="1606" ht="19.25" customHeight="1"/>
    <row r="1607" ht="19.25" customHeight="1"/>
    <row r="1608" ht="19.25" customHeight="1"/>
    <row r="1609" ht="19.25" customHeight="1"/>
    <row r="1610" ht="19.25" customHeight="1"/>
    <row r="1611" ht="19.25" customHeight="1"/>
    <row r="1612" ht="19.25" customHeight="1"/>
    <row r="1613" ht="19.25" customHeight="1"/>
    <row r="1614" ht="19.25" customHeight="1"/>
    <row r="1615" ht="19.25" customHeight="1"/>
    <row r="1616" ht="19.25" customHeight="1"/>
    <row r="1617" ht="19.25" customHeight="1"/>
    <row r="1618" ht="19.25" customHeight="1"/>
    <row r="1619" ht="19.25" customHeight="1"/>
    <row r="1620" ht="19.25" customHeight="1"/>
    <row r="1621" ht="19.25" customHeight="1"/>
    <row r="1622" ht="19.25" customHeight="1"/>
    <row r="1623" ht="19.25" customHeight="1"/>
    <row r="1624" ht="19.25" customHeight="1"/>
    <row r="1625" ht="19.25" customHeight="1"/>
    <row r="1626" ht="19.25" customHeight="1"/>
    <row r="1627" ht="19.25" customHeight="1"/>
    <row r="1628" ht="19.25" customHeight="1"/>
    <row r="1629" ht="19.25" customHeight="1"/>
    <row r="1630" ht="19.25" customHeight="1"/>
    <row r="1631" ht="19.25" customHeight="1"/>
    <row r="1632" ht="19.25" customHeight="1"/>
    <row r="1633" ht="19.25" customHeight="1"/>
    <row r="1634" ht="19.25" customHeight="1"/>
    <row r="1635" ht="19.25" customHeight="1"/>
    <row r="1636" ht="19.25" customHeight="1"/>
    <row r="1637" ht="19.25" customHeight="1"/>
    <row r="1638" ht="19.25" customHeight="1"/>
    <row r="1639" ht="19.25" customHeight="1"/>
    <row r="1640" ht="19.25" customHeight="1"/>
    <row r="1641" ht="19.25" customHeight="1"/>
    <row r="1642" ht="19.25" customHeight="1"/>
    <row r="1643" ht="19.25" customHeight="1"/>
    <row r="1644" ht="19.25" customHeight="1"/>
    <row r="1645" ht="19.25" customHeight="1"/>
    <row r="1646" ht="19.25" customHeight="1"/>
    <row r="1647" ht="19.25" customHeight="1"/>
    <row r="1648" ht="19.25" customHeight="1"/>
    <row r="1649" ht="19.25" customHeight="1"/>
    <row r="1650" ht="19.25" customHeight="1"/>
    <row r="1651" ht="19.25" customHeight="1"/>
    <row r="1652" ht="19.25" customHeight="1"/>
    <row r="1653" ht="19.25" customHeight="1"/>
    <row r="1654" ht="19.25" customHeight="1"/>
    <row r="1655" ht="19.25" customHeight="1"/>
    <row r="1656" ht="19.25" customHeight="1"/>
    <row r="1657" ht="19.25" customHeight="1"/>
    <row r="1658" ht="19.25" customHeight="1"/>
    <row r="1659" ht="19.25" customHeight="1"/>
    <row r="1660" ht="19.25" customHeight="1"/>
    <row r="1661" ht="19.25" customHeight="1"/>
    <row r="1662" ht="19.25" customHeight="1"/>
    <row r="1663" ht="19.25" customHeight="1"/>
    <row r="1664" ht="19.25" customHeight="1"/>
    <row r="1665" ht="19.25" customHeight="1"/>
    <row r="1666" ht="19.25" customHeight="1"/>
    <row r="1667" ht="19.25" customHeight="1"/>
    <row r="1668" ht="19.25" customHeight="1"/>
    <row r="1669" ht="19.25" customHeight="1"/>
    <row r="1670" ht="19.25" customHeight="1"/>
    <row r="1671" ht="19.25" customHeight="1"/>
    <row r="1672" ht="19.25" customHeight="1"/>
    <row r="1673" ht="19.25" customHeight="1"/>
    <row r="1674" ht="19.25" customHeight="1"/>
    <row r="1675" ht="19.25" customHeight="1"/>
    <row r="1676" ht="19.25" customHeight="1"/>
    <row r="1677" ht="19.25" customHeight="1"/>
    <row r="1678" ht="19.25" customHeight="1"/>
    <row r="1679" ht="19.25" customHeight="1"/>
    <row r="1680" ht="19.25" customHeight="1"/>
    <row r="1681" ht="19.25" customHeight="1"/>
    <row r="1682" ht="19.25" customHeight="1"/>
    <row r="1683" ht="19.25" customHeight="1"/>
    <row r="1684" ht="19.25" customHeight="1"/>
    <row r="1685" ht="19.25" customHeight="1"/>
    <row r="1686" ht="19.25" customHeight="1"/>
    <row r="1687" ht="19.25" customHeight="1"/>
    <row r="1688" ht="19.25" customHeight="1"/>
    <row r="1689" ht="19.25" customHeight="1"/>
    <row r="1690" ht="19.25" customHeight="1"/>
    <row r="1691" ht="19.25" customHeight="1"/>
    <row r="1692" ht="19.25" customHeight="1"/>
    <row r="1693" ht="19.25" customHeight="1"/>
    <row r="1694" ht="19.25" customHeight="1"/>
    <row r="1695" ht="19.25" customHeight="1"/>
    <row r="1696" ht="19.25" customHeight="1"/>
    <row r="1697" ht="19.25" customHeight="1"/>
    <row r="1698" ht="19.25" customHeight="1"/>
    <row r="1699" ht="19.25" customHeight="1"/>
    <row r="1700" ht="19.25" customHeight="1"/>
    <row r="1701" ht="19.25" customHeight="1"/>
    <row r="1702" ht="19.25" customHeight="1"/>
    <row r="1703" ht="19.25" customHeight="1"/>
    <row r="1704" ht="19.25" customHeight="1"/>
    <row r="1705" ht="19.25" customHeight="1"/>
    <row r="1706" ht="19.25" customHeight="1"/>
    <row r="1707" ht="19.25" customHeight="1"/>
    <row r="1708" ht="19.25" customHeight="1"/>
    <row r="1709" ht="19.25" customHeight="1"/>
    <row r="1710" ht="19.25" customHeight="1"/>
    <row r="1711" ht="19.25" customHeight="1"/>
    <row r="1712" ht="19.25" customHeight="1"/>
    <row r="1713" ht="19.25" customHeight="1"/>
    <row r="1714" ht="19.25" customHeight="1"/>
    <row r="1715" ht="19.25" customHeight="1"/>
    <row r="1716" ht="19.25" customHeight="1"/>
    <row r="1717" ht="19.25" customHeight="1"/>
    <row r="1718" ht="19.25" customHeight="1"/>
    <row r="1719" ht="19.25" customHeight="1"/>
    <row r="1720" ht="19.25" customHeight="1"/>
    <row r="1721" ht="19.25" customHeight="1"/>
    <row r="1722" ht="19.25" customHeight="1"/>
    <row r="1723" ht="19.25" customHeight="1"/>
    <row r="1724" ht="19.25" customHeight="1"/>
    <row r="1725" ht="19.25" customHeight="1"/>
    <row r="1726" ht="19.25" customHeight="1"/>
    <row r="1727" ht="19.25" customHeight="1"/>
    <row r="1728" ht="19.25" customHeight="1"/>
    <row r="1729" ht="19.25" customHeight="1"/>
    <row r="1730" ht="19.25" customHeight="1"/>
    <row r="1731" ht="19.25" customHeight="1"/>
    <row r="1732" ht="19.25" customHeight="1"/>
    <row r="1733" ht="19.25" customHeight="1"/>
    <row r="1734" ht="19.25" customHeight="1"/>
    <row r="1735" ht="19.25" customHeight="1"/>
    <row r="1736" ht="19.25" customHeight="1"/>
    <row r="1737" ht="19.25" customHeight="1"/>
    <row r="1738" ht="19.25" customHeight="1"/>
    <row r="1739" ht="19.25" customHeight="1"/>
    <row r="1740" ht="19.25" customHeight="1"/>
    <row r="1741" ht="19.25" customHeight="1"/>
    <row r="1742" ht="19.25" customHeight="1"/>
    <row r="1743" ht="19.25" customHeight="1"/>
    <row r="1744" ht="19.25" customHeight="1"/>
    <row r="1745" ht="19.25" customHeight="1"/>
    <row r="1746" ht="19.25" customHeight="1"/>
    <row r="1747" ht="19.25" customHeight="1"/>
    <row r="1748" ht="19.25" customHeight="1"/>
    <row r="1749" ht="19.25" customHeight="1"/>
    <row r="1750" ht="19.25" customHeight="1"/>
    <row r="1751" ht="19.25" customHeight="1"/>
    <row r="1752" ht="19.25" customHeight="1"/>
    <row r="1753" ht="19.25" customHeight="1"/>
    <row r="1754" ht="19.25" customHeight="1"/>
    <row r="1755" ht="19.25" customHeight="1"/>
    <row r="1756" ht="19.25" customHeight="1"/>
    <row r="1757" ht="19.25" customHeight="1"/>
    <row r="1758" ht="19.25" customHeight="1"/>
    <row r="1759" ht="19.25" customHeight="1"/>
    <row r="1760" ht="19.25" customHeight="1"/>
    <row r="1761" ht="19.25" customHeight="1"/>
    <row r="1762" ht="19.25" customHeight="1"/>
    <row r="1763" ht="19.25" customHeight="1"/>
    <row r="1764" ht="19.25" customHeight="1"/>
    <row r="1765" ht="19.25" customHeight="1"/>
    <row r="1766" ht="19.25" customHeight="1"/>
    <row r="1767" ht="19.25" customHeight="1"/>
    <row r="1768" ht="19.25" customHeight="1"/>
    <row r="1769" ht="19.25" customHeight="1"/>
    <row r="1770" ht="19.25" customHeight="1"/>
    <row r="1771" ht="19.25" customHeight="1"/>
    <row r="1772" ht="19.25" customHeight="1"/>
    <row r="1773" ht="19.25" customHeight="1"/>
    <row r="1774" ht="19.25" customHeight="1"/>
    <row r="1775" ht="19.25" customHeight="1"/>
    <row r="1776" ht="19.25" customHeight="1"/>
    <row r="1777" ht="19.25" customHeight="1"/>
    <row r="1778" ht="19.25" customHeight="1"/>
    <row r="1779" ht="19.25" customHeight="1"/>
    <row r="1780" ht="19.25" customHeight="1"/>
    <row r="1781" ht="19.25" customHeight="1"/>
    <row r="1782" ht="19.25" customHeight="1"/>
    <row r="1783" ht="19.25" customHeight="1"/>
    <row r="1784" ht="19.25" customHeight="1"/>
    <row r="1785" ht="19.25" customHeight="1"/>
    <row r="1786" ht="19.25" customHeight="1"/>
    <row r="1787" ht="19.25" customHeight="1"/>
    <row r="1788" ht="19.25" customHeight="1"/>
    <row r="1789" ht="19.25" customHeight="1"/>
    <row r="1790" ht="19.25" customHeight="1"/>
    <row r="1791" ht="19.25" customHeight="1"/>
    <row r="1792" ht="19.25" customHeight="1"/>
    <row r="1793" ht="19.25" customHeight="1"/>
    <row r="1794" ht="19.25" customHeight="1"/>
    <row r="1795" ht="19.25" customHeight="1"/>
    <row r="1796" ht="19.25" customHeight="1"/>
    <row r="1797" ht="19.25" customHeight="1"/>
    <row r="1798" ht="19.25" customHeight="1"/>
    <row r="1799" ht="19.25" customHeight="1"/>
    <row r="1800" ht="19.25" customHeight="1"/>
    <row r="1801" ht="19.25" customHeight="1"/>
    <row r="1802" ht="19.25" customHeight="1"/>
    <row r="1803" ht="19.25" customHeight="1"/>
    <row r="1804" ht="19.25" customHeight="1"/>
    <row r="1805" ht="19.25" customHeight="1"/>
    <row r="1806" ht="19.25" customHeight="1"/>
    <row r="1807" ht="19.25" customHeight="1"/>
    <row r="1808" ht="19.25" customHeight="1"/>
    <row r="1809" ht="19.25" customHeight="1"/>
    <row r="1810" ht="19.25" customHeight="1"/>
    <row r="1811" ht="19.25" customHeight="1"/>
    <row r="1812" ht="19.25" customHeight="1"/>
    <row r="1813" ht="19.25" customHeight="1"/>
    <row r="1814" ht="19.25" customHeight="1"/>
    <row r="1815" ht="19.25" customHeight="1"/>
    <row r="1816" ht="19.25" customHeight="1"/>
    <row r="1817" ht="19.25" customHeight="1"/>
    <row r="1818" ht="19.25" customHeight="1"/>
    <row r="1819" ht="19.25" customHeight="1"/>
    <row r="1820" ht="19.25" customHeight="1"/>
    <row r="1821" ht="19.25" customHeight="1"/>
    <row r="1822" ht="19.25" customHeight="1"/>
    <row r="1823" ht="19.25" customHeight="1"/>
    <row r="1824" ht="19.25" customHeight="1"/>
    <row r="1825" ht="19.25" customHeight="1"/>
    <row r="1826" ht="19.25" customHeight="1"/>
    <row r="1827" ht="19.25" customHeight="1"/>
    <row r="1828" ht="19.25" customHeight="1"/>
    <row r="1829" ht="19.25" customHeight="1"/>
    <row r="1830" ht="19.25" customHeight="1"/>
    <row r="1831" ht="19.25" customHeight="1"/>
    <row r="1832" ht="19.25" customHeight="1"/>
    <row r="1833" ht="19.25" customHeight="1"/>
    <row r="1834" ht="19.25" customHeight="1"/>
    <row r="1835" ht="19.25" customHeight="1"/>
    <row r="1836" ht="19.25" customHeight="1"/>
    <row r="1837" ht="19.25" customHeight="1"/>
    <row r="1838" ht="19.25" customHeight="1"/>
    <row r="1839" ht="19.25" customHeight="1"/>
    <row r="1840" ht="19.25" customHeight="1"/>
    <row r="1841" ht="19.25" customHeight="1"/>
    <row r="1842" ht="19.25" customHeight="1"/>
    <row r="1843" ht="19.25" customHeight="1"/>
    <row r="1844" ht="19.25" customHeight="1"/>
    <row r="1845" ht="19.25" customHeight="1"/>
    <row r="1846" ht="19.25" customHeight="1"/>
    <row r="1847" ht="19.25" customHeight="1"/>
    <row r="1848" ht="19.25" customHeight="1"/>
    <row r="1849" ht="19.25" customHeight="1"/>
    <row r="1850" ht="19.25" customHeight="1"/>
    <row r="1851" ht="19.25" customHeight="1"/>
    <row r="1852" ht="19.25" customHeight="1"/>
    <row r="1853" ht="19.25" customHeight="1"/>
    <row r="1854" ht="19.25" customHeight="1"/>
    <row r="1855" ht="19.25" customHeight="1"/>
    <row r="1856" ht="19.25" customHeight="1"/>
    <row r="1857" ht="19.25" customHeight="1"/>
    <row r="1858" ht="19.25" customHeight="1"/>
    <row r="1859" ht="19.25" customHeight="1"/>
    <row r="1860" ht="19.25" customHeight="1"/>
    <row r="1861" ht="19.25" customHeight="1"/>
    <row r="1862" ht="19.25" customHeight="1"/>
    <row r="1863" ht="19.25" customHeight="1"/>
    <row r="1864" ht="19.25" customHeight="1"/>
    <row r="1865" ht="19.25" customHeight="1"/>
    <row r="1866" ht="19.25" customHeight="1"/>
    <row r="1867" ht="19.25" customHeight="1"/>
    <row r="1868" ht="19.25" customHeight="1"/>
    <row r="1869" ht="19.25" customHeight="1"/>
    <row r="1870" ht="19.25" customHeight="1"/>
    <row r="1871" ht="19.25" customHeight="1"/>
    <row r="1872" ht="19.25" customHeight="1"/>
    <row r="1873" ht="19.25" customHeight="1"/>
    <row r="1874" ht="19.25" customHeight="1"/>
    <row r="1875" ht="19.25" customHeight="1"/>
    <row r="1876" ht="19.25" customHeight="1"/>
    <row r="1877" ht="19.25" customHeight="1"/>
    <row r="1878" ht="19.25" customHeight="1"/>
    <row r="1879" ht="19.25" customHeight="1"/>
    <row r="1880" ht="19.25" customHeight="1"/>
    <row r="1881" ht="19.25" customHeight="1"/>
    <row r="1882" ht="19.25" customHeight="1"/>
    <row r="1883" ht="19.25" customHeight="1"/>
    <row r="1884" ht="19.25" customHeight="1"/>
    <row r="1885" ht="19.25" customHeight="1"/>
    <row r="1886" ht="19.25" customHeight="1"/>
    <row r="1887" ht="19.25" customHeight="1"/>
    <row r="1888" ht="19.25" customHeight="1"/>
    <row r="1889" ht="19.25" customHeight="1"/>
    <row r="1890" ht="19.25" customHeight="1"/>
    <row r="1891" ht="19.25" customHeight="1"/>
    <row r="1892" ht="19.25" customHeight="1"/>
    <row r="1893" ht="19.25" customHeight="1"/>
    <row r="1894" ht="19.25" customHeight="1"/>
    <row r="1895" ht="19.25" customHeight="1"/>
    <row r="1896" ht="19.25" customHeight="1"/>
    <row r="1897" ht="19.25" customHeight="1"/>
    <row r="1898" ht="19.25" customHeight="1"/>
    <row r="1899" ht="19.25" customHeight="1"/>
    <row r="1900" ht="19.25" customHeight="1"/>
    <row r="1901" ht="19.25" customHeight="1"/>
    <row r="1902" ht="19.25" customHeight="1"/>
    <row r="1903" ht="19.25" customHeight="1"/>
    <row r="1904" ht="19.25" customHeight="1"/>
    <row r="1905" ht="19.25" customHeight="1"/>
    <row r="1906" ht="19.25" customHeight="1"/>
    <row r="1907" ht="19.25" customHeight="1"/>
    <row r="1908" ht="19.25" customHeight="1"/>
    <row r="1909" ht="19.25" customHeight="1"/>
    <row r="1910" ht="19.25" customHeight="1"/>
    <row r="1911" ht="19.25" customHeight="1"/>
    <row r="1912" ht="19.25" customHeight="1"/>
    <row r="1913" ht="19.25" customHeight="1"/>
    <row r="1914" ht="19.25" customHeight="1"/>
    <row r="1915" ht="19.25" customHeight="1"/>
    <row r="1916" ht="19.25" customHeight="1"/>
    <row r="1917" ht="19.25" customHeight="1"/>
    <row r="1918" ht="19.25" customHeight="1"/>
    <row r="1919" ht="19.25" customHeight="1"/>
    <row r="1920" ht="19.25" customHeight="1"/>
    <row r="1921" ht="19.25" customHeight="1"/>
    <row r="1922" ht="19.25" customHeight="1"/>
    <row r="1923" ht="19.25" customHeight="1"/>
    <row r="1924" ht="19.25" customHeight="1"/>
    <row r="1925" ht="19.25" customHeight="1"/>
    <row r="1926" ht="19.25" customHeight="1"/>
    <row r="1927" ht="19.25" customHeight="1"/>
    <row r="1928" ht="19.25" customHeight="1"/>
    <row r="1929" ht="19.25" customHeight="1"/>
    <row r="1930" ht="19.25" customHeight="1"/>
    <row r="1931" ht="19.25" customHeight="1"/>
    <row r="1932" ht="19.25" customHeight="1"/>
    <row r="1933" ht="19.25" customHeight="1"/>
    <row r="1934" ht="19.25" customHeight="1"/>
    <row r="1935" ht="19.25" customHeight="1"/>
    <row r="1936" ht="19.25" customHeight="1"/>
    <row r="1937" ht="19.25" customHeight="1"/>
    <row r="1938" ht="19.25" customHeight="1"/>
    <row r="1939" ht="19.25" customHeight="1"/>
    <row r="1940" ht="19.25" customHeight="1"/>
    <row r="1941" ht="19.25" customHeight="1"/>
    <row r="1942" ht="19.25" customHeight="1"/>
    <row r="1943" ht="19.25" customHeight="1"/>
    <row r="1944" ht="19.25" customHeight="1"/>
    <row r="1945" ht="19.25" customHeight="1"/>
    <row r="1946" ht="19.25" customHeight="1"/>
    <row r="1947" ht="19.25" customHeight="1"/>
    <row r="1948" ht="19.25" customHeight="1"/>
    <row r="1949" ht="19.25" customHeight="1"/>
    <row r="1950" ht="19.25" customHeight="1"/>
    <row r="1951" ht="19.25" customHeight="1"/>
    <row r="1952" ht="19.25" customHeight="1"/>
    <row r="1953" ht="19.25" customHeight="1"/>
    <row r="1954" ht="19.25" customHeight="1"/>
    <row r="1955" ht="19.25" customHeight="1"/>
    <row r="1956" ht="19.25" customHeight="1"/>
    <row r="1957" ht="19.25" customHeight="1"/>
    <row r="1958" ht="19.25" customHeight="1"/>
    <row r="1959" ht="19.25" customHeight="1"/>
    <row r="1960" ht="19.25" customHeight="1"/>
    <row r="1961" ht="19.25" customHeight="1"/>
    <row r="1962" ht="19.25" customHeight="1"/>
    <row r="1963" ht="19.25" customHeight="1"/>
    <row r="1964" ht="19.25" customHeight="1"/>
    <row r="1965" ht="19.25" customHeight="1"/>
    <row r="1966" ht="19.25" customHeight="1"/>
    <row r="1967" ht="19.25" customHeight="1"/>
    <row r="1968" ht="19.25" customHeight="1"/>
    <row r="1969" ht="19.25" customHeight="1"/>
    <row r="1970" ht="19.25" customHeight="1"/>
    <row r="1971" ht="19.25" customHeight="1"/>
    <row r="1972" ht="19.25" customHeight="1"/>
    <row r="1973" ht="19.25" customHeight="1"/>
    <row r="1974" ht="19.25" customHeight="1"/>
    <row r="1975" ht="19.25" customHeight="1"/>
    <row r="1976" ht="19.25" customHeight="1"/>
    <row r="1977" ht="19.25" customHeight="1"/>
    <row r="1978" ht="19.25" customHeight="1"/>
    <row r="1979" ht="19.25" customHeight="1"/>
    <row r="1980" ht="19.25" customHeight="1"/>
    <row r="1981" ht="19.25" customHeight="1"/>
    <row r="1982" ht="19.25" customHeight="1"/>
    <row r="1983" ht="19.25" customHeight="1"/>
    <row r="1984" ht="19.25" customHeight="1"/>
    <row r="1985" ht="19.25" customHeight="1"/>
    <row r="1986" ht="19.25" customHeight="1"/>
    <row r="1987" ht="19.25" customHeight="1"/>
    <row r="1988" ht="19.25" customHeight="1"/>
    <row r="1989" ht="19.25" customHeight="1"/>
    <row r="1990" ht="19.25" customHeight="1"/>
    <row r="1991" ht="19.25" customHeight="1"/>
    <row r="1992" ht="19.25" customHeight="1"/>
    <row r="1993" ht="19.25" customHeight="1"/>
    <row r="1994" ht="19.25" customHeight="1"/>
    <row r="1995" ht="19.25" customHeight="1"/>
    <row r="1996" ht="19.25" customHeight="1"/>
    <row r="1997" ht="19.25" customHeight="1"/>
    <row r="1998" ht="19.25" customHeight="1"/>
    <row r="1999" ht="19.25" customHeight="1"/>
    <row r="2000" ht="19.25" customHeight="1"/>
    <row r="2001" ht="19.25" customHeight="1"/>
    <row r="2002" ht="19.25" customHeight="1"/>
    <row r="2003" ht="19.25" customHeight="1"/>
    <row r="2004" ht="19.25" customHeight="1"/>
    <row r="2005" ht="19.25" customHeight="1"/>
    <row r="2006" ht="19.25" customHeight="1"/>
    <row r="2007" ht="19.25" customHeight="1"/>
    <row r="2008" ht="19.25" customHeight="1"/>
    <row r="2009" ht="19.25" customHeight="1"/>
    <row r="2010" ht="19.25" customHeight="1"/>
    <row r="2011" ht="19.25" customHeight="1"/>
    <row r="2012" ht="19.25" customHeight="1"/>
    <row r="2013" ht="19.25" customHeight="1"/>
    <row r="2014" ht="19.25" customHeight="1"/>
    <row r="2015" ht="19.25" customHeight="1"/>
    <row r="2016" ht="19.25" customHeight="1"/>
    <row r="2017" ht="19.25" customHeight="1"/>
    <row r="2018" ht="19.25" customHeight="1"/>
    <row r="2019" ht="19.25" customHeight="1"/>
    <row r="2020" ht="19.25" customHeight="1"/>
    <row r="2021" ht="19.25" customHeight="1"/>
    <row r="2022" ht="19.25" customHeight="1"/>
    <row r="2023" ht="19.25" customHeight="1"/>
    <row r="2024" ht="19.25" customHeight="1"/>
    <row r="2025" ht="19.25" customHeight="1"/>
    <row r="2026" ht="19.25" customHeight="1"/>
    <row r="2027" ht="19.25" customHeight="1"/>
    <row r="2028" ht="19.25" customHeight="1"/>
    <row r="2029" ht="19.25" customHeight="1"/>
    <row r="2030" ht="19.25" customHeight="1"/>
    <row r="2031" ht="19.25" customHeight="1"/>
    <row r="2032" ht="19.25" customHeight="1"/>
    <row r="2033" ht="19.25" customHeight="1"/>
    <row r="2034" ht="19.25" customHeight="1"/>
    <row r="2035" ht="19.25" customHeight="1"/>
    <row r="2036" ht="19.25" customHeight="1"/>
    <row r="2037" ht="19.25" customHeight="1"/>
    <row r="2038" ht="19.25" customHeight="1"/>
    <row r="2039" ht="19.25" customHeight="1"/>
    <row r="2040" ht="19.25" customHeight="1"/>
    <row r="2041" ht="19.25" customHeight="1"/>
    <row r="2042" ht="19.25" customHeight="1"/>
    <row r="2043" ht="19.25" customHeight="1"/>
    <row r="2044" ht="19.25" customHeight="1"/>
    <row r="2045" ht="19.25" customHeight="1"/>
    <row r="2046" ht="19.25" customHeight="1"/>
    <row r="2047" ht="19.25" customHeight="1"/>
    <row r="2048" ht="19.25" customHeight="1"/>
    <row r="2049" ht="19.25" customHeight="1"/>
    <row r="2050" ht="19.25" customHeight="1"/>
    <row r="2051" ht="19.25" customHeight="1"/>
    <row r="2052" ht="19.25" customHeight="1"/>
    <row r="2053" ht="19.25" customHeight="1"/>
    <row r="2054" ht="19.25" customHeight="1"/>
    <row r="2055" ht="19.25" customHeight="1"/>
    <row r="2056" ht="19.25" customHeight="1"/>
    <row r="2057" ht="19.25" customHeight="1"/>
    <row r="2058" ht="19.25" customHeight="1"/>
    <row r="2059" ht="19.25" customHeight="1"/>
    <row r="2060" ht="19.25" customHeight="1"/>
    <row r="2061" ht="19.25" customHeight="1"/>
    <row r="2062" ht="19.25" customHeight="1"/>
    <row r="2063" ht="19.25" customHeight="1"/>
    <row r="2064" ht="19.25" customHeight="1"/>
    <row r="2065" ht="19.25" customHeight="1"/>
    <row r="2066" ht="19.25" customHeight="1"/>
    <row r="2067" ht="19.25" customHeight="1"/>
    <row r="2068" ht="19.25" customHeight="1"/>
    <row r="2069" ht="19.25" customHeight="1"/>
    <row r="2070" ht="19.25" customHeight="1"/>
    <row r="2071" ht="19.25" customHeight="1"/>
    <row r="2072" ht="19.25" customHeight="1"/>
    <row r="2073" ht="19.25" customHeight="1"/>
    <row r="2074" ht="19.25" customHeight="1"/>
    <row r="2075" ht="19.25" customHeight="1"/>
    <row r="2076" ht="19.25" customHeight="1"/>
    <row r="2077" ht="19.25" customHeight="1"/>
    <row r="2078" ht="19.25" customHeight="1"/>
    <row r="2079" ht="19.25" customHeight="1"/>
    <row r="2080" ht="19.25" customHeight="1"/>
    <row r="2081" ht="19.25" customHeight="1"/>
    <row r="2082" ht="19.25" customHeight="1"/>
    <row r="2083" ht="19.25" customHeight="1"/>
    <row r="2084" ht="19.25" customHeight="1"/>
    <row r="2085" ht="19.25" customHeight="1"/>
    <row r="2086" ht="19.25" customHeight="1"/>
    <row r="2087" ht="19.25" customHeight="1"/>
    <row r="2088" ht="19.25" customHeight="1"/>
    <row r="2089" ht="19.25" customHeight="1"/>
    <row r="2090" ht="19.25" customHeight="1"/>
    <row r="2091" ht="19.25" customHeight="1"/>
    <row r="2092" ht="19.25" customHeight="1"/>
    <row r="2093" ht="19.25" customHeight="1"/>
    <row r="2094" ht="19.25" customHeight="1"/>
    <row r="2095" ht="19.25" customHeight="1"/>
    <row r="2096" ht="19.25" customHeight="1"/>
    <row r="2097" ht="19.25" customHeight="1"/>
    <row r="2098" ht="19.25" customHeight="1"/>
    <row r="2099" ht="19.25" customHeight="1"/>
    <row r="2100" ht="19.25" customHeight="1"/>
    <row r="2101" ht="19.25" customHeight="1"/>
    <row r="2102" ht="19.25" customHeight="1"/>
    <row r="2103" ht="19.25" customHeight="1"/>
    <row r="2104" ht="19.25" customHeight="1"/>
    <row r="2105" ht="19.25" customHeight="1"/>
    <row r="2106" ht="19.25" customHeight="1"/>
    <row r="2107" ht="19.25" customHeight="1"/>
    <row r="2108" ht="19.25" customHeight="1"/>
    <row r="2109" ht="19.25" customHeight="1"/>
    <row r="2110" ht="19.25" customHeight="1"/>
    <row r="2111" ht="19.25" customHeight="1"/>
    <row r="2112" ht="19.25" customHeight="1"/>
    <row r="2113" ht="19.25" customHeight="1"/>
    <row r="2114" ht="19.25" customHeight="1"/>
    <row r="2115" ht="19.25" customHeight="1"/>
    <row r="2116" ht="19.25" customHeight="1"/>
    <row r="2117" ht="19.25" customHeight="1"/>
    <row r="2118" ht="19.25" customHeight="1"/>
    <row r="2119" ht="19.25" customHeight="1"/>
    <row r="2120" ht="19.25" customHeight="1"/>
    <row r="2121" ht="19.25" customHeight="1"/>
    <row r="2122" ht="19.25" customHeight="1"/>
    <row r="2123" ht="19.25" customHeight="1"/>
    <row r="2124" ht="19.25" customHeight="1"/>
    <row r="2125" ht="19.25" customHeight="1"/>
    <row r="2126" ht="19.25" customHeight="1"/>
    <row r="2127" ht="19.25" customHeight="1"/>
    <row r="2128" ht="19.25" customHeight="1"/>
    <row r="2129" ht="19.25" customHeight="1"/>
    <row r="2130" ht="19.25" customHeight="1"/>
    <row r="2131" ht="19.25" customHeight="1"/>
    <row r="2132" ht="19.25" customHeight="1"/>
    <row r="2133" ht="19.25" customHeight="1"/>
    <row r="2134" ht="19.25" customHeight="1"/>
    <row r="2135" ht="19.25" customHeight="1"/>
    <row r="2136" ht="19.25" customHeight="1"/>
    <row r="2137" ht="19.25" customHeight="1"/>
    <row r="2138" ht="19.25" customHeight="1"/>
    <row r="2139" ht="19.25" customHeight="1"/>
    <row r="2140" ht="19.25" customHeight="1"/>
    <row r="2141" ht="19.25" customHeight="1"/>
    <row r="2142" ht="19.25" customHeight="1"/>
    <row r="2143" ht="19.25" customHeight="1"/>
    <row r="2144" ht="19.25" customHeight="1"/>
    <row r="2145" ht="19.25" customHeight="1"/>
    <row r="2146" ht="19.25" customHeight="1"/>
    <row r="2147" ht="19.25" customHeight="1"/>
    <row r="2148" ht="19.25" customHeight="1"/>
    <row r="2149" ht="19.25" customHeight="1"/>
    <row r="2150" ht="19.25" customHeight="1"/>
    <row r="2151" ht="19.25" customHeight="1"/>
    <row r="2152" ht="19.25" customHeight="1"/>
    <row r="2153" ht="19.25" customHeight="1"/>
    <row r="2154" ht="19.25" customHeight="1"/>
    <row r="2155" ht="19.25" customHeight="1"/>
    <row r="2156" ht="19.25" customHeight="1"/>
    <row r="2157" ht="19.25" customHeight="1"/>
    <row r="2158" ht="19.25" customHeight="1"/>
    <row r="2159" ht="19.25" customHeight="1"/>
    <row r="2160" ht="19.25" customHeight="1"/>
    <row r="2161" ht="19.25" customHeight="1"/>
    <row r="2162" ht="19.25" customHeight="1"/>
    <row r="2163" ht="19.25" customHeight="1"/>
    <row r="2164" ht="19.25" customHeight="1"/>
    <row r="2165" ht="19.25" customHeight="1"/>
    <row r="2166" ht="19.25" customHeight="1"/>
    <row r="2167" ht="19.25" customHeight="1"/>
    <row r="2168" ht="19.25" customHeight="1"/>
    <row r="2169" ht="19.25" customHeight="1"/>
    <row r="2170" ht="19.25" customHeight="1"/>
    <row r="2171" ht="19.25" customHeight="1"/>
    <row r="2172" ht="19.25" customHeight="1"/>
    <row r="2173" ht="19.25" customHeight="1"/>
    <row r="2174" ht="19.25" customHeight="1"/>
    <row r="2175" ht="19.25" customHeight="1"/>
    <row r="2176" ht="19.25" customHeight="1"/>
    <row r="2177" ht="19.25" customHeight="1"/>
    <row r="2178" ht="19.25" customHeight="1"/>
    <row r="2179" ht="19.25" customHeight="1"/>
    <row r="2180" ht="19.25" customHeight="1"/>
    <row r="2181" ht="19.25" customHeight="1"/>
    <row r="2182" ht="19.25" customHeight="1"/>
    <row r="2183" ht="19.25" customHeight="1"/>
    <row r="2184" ht="19.25" customHeight="1"/>
    <row r="2185" ht="19.25" customHeight="1"/>
    <row r="2186" ht="19.25" customHeight="1"/>
    <row r="2187" ht="19.25" customHeight="1"/>
    <row r="2188" ht="19.25" customHeight="1"/>
    <row r="2189" ht="19.25" customHeight="1"/>
    <row r="2190" ht="19.25" customHeight="1"/>
    <row r="2191" ht="19.25" customHeight="1"/>
    <row r="2192" ht="19.25" customHeight="1"/>
    <row r="2193" ht="19.25" customHeight="1"/>
    <row r="2194" ht="19.25" customHeight="1"/>
    <row r="2195" ht="19.25" customHeight="1"/>
    <row r="2196" ht="19.25" customHeight="1"/>
    <row r="2197" ht="19.25" customHeight="1"/>
    <row r="2198" ht="19.25" customHeight="1"/>
    <row r="2199" ht="19.25" customHeight="1"/>
    <row r="2200" ht="19.25" customHeight="1"/>
    <row r="2201" ht="19.25" customHeight="1"/>
    <row r="2202" ht="19.25" customHeight="1"/>
    <row r="2203" ht="19.25" customHeight="1"/>
    <row r="2204" ht="19.25" customHeight="1"/>
    <row r="2205" ht="19.25" customHeight="1"/>
    <row r="2206" ht="19.25" customHeight="1"/>
    <row r="2207" ht="19.25" customHeight="1"/>
    <row r="2208" ht="19.25" customHeight="1"/>
    <row r="2209" ht="19.25" customHeight="1"/>
    <row r="2210" ht="19.25" customHeight="1"/>
    <row r="2211" ht="19.25" customHeight="1"/>
    <row r="2212" ht="19.25" customHeight="1"/>
    <row r="2213" ht="19.25" customHeight="1"/>
    <row r="2214" ht="19.25" customHeight="1"/>
    <row r="2215" ht="19.25" customHeight="1"/>
    <row r="2216" ht="19.25" customHeight="1"/>
    <row r="2217" ht="19.25" customHeight="1"/>
    <row r="2218" ht="19.25" customHeight="1"/>
    <row r="2219" ht="19.25" customHeight="1"/>
    <row r="2220" ht="19.25" customHeight="1"/>
    <row r="2221" ht="19.25" customHeight="1"/>
    <row r="2222" ht="19.25" customHeight="1"/>
    <row r="2223" ht="19.25" customHeight="1"/>
    <row r="2224" ht="19.25" customHeight="1"/>
    <row r="2225" ht="19.25" customHeight="1"/>
    <row r="2226" ht="19.25" customHeight="1"/>
    <row r="2227" ht="19.25" customHeight="1"/>
    <row r="2228" ht="19.25" customHeight="1"/>
    <row r="2229" ht="19.25" customHeight="1"/>
    <row r="2230" ht="19.25" customHeight="1"/>
    <row r="2231" ht="19.25" customHeight="1"/>
    <row r="2232" ht="19.25" customHeight="1"/>
    <row r="2233" ht="19.25" customHeight="1"/>
    <row r="2234" ht="19.25" customHeight="1"/>
    <row r="2235" ht="19.25" customHeight="1"/>
    <row r="2236" ht="19.25" customHeight="1"/>
    <row r="2237" ht="19.25" customHeight="1"/>
    <row r="2238" ht="19.25" customHeight="1"/>
    <row r="2239" ht="19.25" customHeight="1"/>
    <row r="2240" ht="19.25" customHeight="1"/>
    <row r="2241" ht="19.25" customHeight="1"/>
    <row r="2242" ht="19.25" customHeight="1"/>
    <row r="2243" ht="19.25" customHeight="1"/>
    <row r="2244" ht="19.25" customHeight="1"/>
    <row r="2245" ht="19.25" customHeight="1"/>
    <row r="2246" ht="19.25" customHeight="1"/>
    <row r="2247" ht="19.25" customHeight="1"/>
    <row r="2248" ht="19.25" customHeight="1"/>
    <row r="2249" ht="19.25" customHeight="1"/>
    <row r="2250" ht="19.25" customHeight="1"/>
    <row r="2251" ht="19.25" customHeight="1"/>
    <row r="2252" ht="19.25" customHeight="1"/>
    <row r="2253" ht="19.25" customHeight="1"/>
    <row r="2254" ht="19.25" customHeight="1"/>
    <row r="2255" ht="19.25" customHeight="1"/>
    <row r="2256" ht="19.25" customHeight="1"/>
    <row r="2257" ht="19.25" customHeight="1"/>
    <row r="2258" ht="19.25" customHeight="1"/>
    <row r="2259" ht="19.25" customHeight="1"/>
    <row r="2260" ht="19.25" customHeight="1"/>
    <row r="2261" ht="19.25" customHeight="1"/>
    <row r="2262" ht="19.25" customHeight="1"/>
    <row r="2263" ht="19.25" customHeight="1"/>
    <row r="2264" ht="19.25" customHeight="1"/>
    <row r="2265" ht="19.25" customHeight="1"/>
    <row r="2266" ht="19.25" customHeight="1"/>
    <row r="2267" ht="19.25" customHeight="1"/>
    <row r="2268" ht="19.25" customHeight="1"/>
    <row r="2269" ht="19.25" customHeight="1"/>
    <row r="2270" ht="19.25" customHeight="1"/>
    <row r="2271" ht="19.25" customHeight="1"/>
    <row r="2272" ht="19.25" customHeight="1"/>
    <row r="2273" ht="19.25" customHeight="1"/>
    <row r="2274" ht="19.25" customHeight="1"/>
    <row r="2275" ht="19.25" customHeight="1"/>
    <row r="2276" ht="19.25" customHeight="1"/>
    <row r="2277" ht="19.25" customHeight="1"/>
    <row r="2278" ht="19.25" customHeight="1"/>
    <row r="2279" ht="19.25" customHeight="1"/>
    <row r="2280" ht="19.25" customHeight="1"/>
    <row r="2281" ht="19.25" customHeight="1"/>
    <row r="2282" ht="19.25" customHeight="1"/>
    <row r="2283" ht="19.25" customHeight="1"/>
    <row r="2284" ht="19.25" customHeight="1"/>
    <row r="2285" ht="19.25" customHeight="1"/>
    <row r="2286" ht="19.25" customHeight="1"/>
    <row r="2287" ht="19.25" customHeight="1"/>
    <row r="2288" ht="19.25" customHeight="1"/>
    <row r="2289" ht="19.25" customHeight="1"/>
    <row r="2290" ht="19.25" customHeight="1"/>
    <row r="2291" ht="19.25" customHeight="1"/>
    <row r="2292" ht="19.25" customHeight="1"/>
    <row r="2293" ht="19.25" customHeight="1"/>
    <row r="2294" ht="19.25" customHeight="1"/>
    <row r="2295" ht="19.25" customHeight="1"/>
    <row r="2296" ht="19.25" customHeight="1"/>
    <row r="2297" ht="19.25" customHeight="1"/>
    <row r="2298" ht="19.25" customHeight="1"/>
    <row r="2299" ht="19.25" customHeight="1"/>
    <row r="2300" ht="19.25" customHeight="1"/>
    <row r="2301" ht="19.25" customHeight="1"/>
    <row r="2302" ht="19.25" customHeight="1"/>
    <row r="2303" ht="19.25" customHeight="1"/>
    <row r="2304" ht="19.25" customHeight="1"/>
    <row r="2305" ht="19.25" customHeight="1"/>
    <row r="2306" ht="19.25" customHeight="1"/>
    <row r="2307" ht="19.25" customHeight="1"/>
    <row r="2308" ht="19.25" customHeight="1"/>
    <row r="2309" ht="19.25" customHeight="1"/>
    <row r="2310" ht="19.25" customHeight="1"/>
    <row r="2311" ht="19.25" customHeight="1"/>
    <row r="2312" ht="19.25" customHeight="1"/>
    <row r="2313" ht="19.25" customHeight="1"/>
    <row r="2314" ht="19.25" customHeight="1"/>
    <row r="2315" ht="19.25" customHeight="1"/>
    <row r="2316" ht="19.25" customHeight="1"/>
    <row r="2317" ht="19.25" customHeight="1"/>
    <row r="2318" ht="19.25" customHeight="1"/>
    <row r="2319" ht="19.25" customHeight="1"/>
    <row r="2320" ht="19.25" customHeight="1"/>
    <row r="2321" ht="19.25" customHeight="1"/>
    <row r="2322" ht="19.25" customHeight="1"/>
    <row r="2323" ht="19.25" customHeight="1"/>
    <row r="2324" ht="19.25" customHeight="1"/>
    <row r="2325" ht="19.25" customHeight="1"/>
    <row r="2326" ht="19.25" customHeight="1"/>
    <row r="2327" ht="19.25" customHeight="1"/>
    <row r="2328" ht="19.25" customHeight="1"/>
    <row r="2329" ht="19.25" customHeight="1"/>
    <row r="2330" ht="19.25" customHeight="1"/>
    <row r="2331" ht="19.25" customHeight="1"/>
    <row r="2332" ht="19.25" customHeight="1"/>
    <row r="2333" ht="19.25" customHeight="1"/>
    <row r="2334" ht="19.25" customHeight="1"/>
    <row r="2335" ht="19.25" customHeight="1"/>
    <row r="2336" ht="19.25" customHeight="1"/>
    <row r="2337" ht="19.25" customHeight="1"/>
    <row r="2338" ht="19.25" customHeight="1"/>
    <row r="2339" ht="19.25" customHeight="1"/>
    <row r="2340" ht="19.25" customHeight="1"/>
    <row r="2341" ht="19.25" customHeight="1"/>
    <row r="2342" ht="19.25" customHeight="1"/>
    <row r="2343" ht="19.25" customHeight="1"/>
    <row r="2344" ht="19.25" customHeight="1"/>
    <row r="2345" ht="19.25" customHeight="1"/>
    <row r="2346" ht="19.25" customHeight="1"/>
    <row r="2347" ht="19.25" customHeight="1"/>
    <row r="2348" ht="19.25" customHeight="1"/>
    <row r="2349" ht="19.25" customHeight="1"/>
    <row r="2350" ht="19.25" customHeight="1"/>
    <row r="2351" ht="19.25" customHeight="1"/>
    <row r="2352" ht="19.25" customHeight="1"/>
    <row r="2353" ht="19.25" customHeight="1"/>
    <row r="2354" ht="19.25" customHeight="1"/>
    <row r="2355" ht="19.25" customHeight="1"/>
    <row r="2356" ht="19.25" customHeight="1"/>
    <row r="2357" ht="19.25" customHeight="1"/>
    <row r="2358" ht="19.25" customHeight="1"/>
    <row r="2359" ht="19.25" customHeight="1"/>
    <row r="2360" ht="19.25" customHeight="1"/>
    <row r="2361" ht="19.25" customHeight="1"/>
    <row r="2362" ht="19.25" customHeight="1"/>
    <row r="2363" ht="19.25" customHeight="1"/>
    <row r="2364" ht="19.25" customHeight="1"/>
    <row r="2365" ht="19.25" customHeight="1"/>
    <row r="2366" ht="19.25" customHeight="1"/>
    <row r="2367" ht="19.25" customHeight="1"/>
    <row r="2368" ht="19.25" customHeight="1"/>
    <row r="2369" ht="19.25" customHeight="1"/>
    <row r="2370" ht="19.25" customHeight="1"/>
    <row r="2371" ht="19.25" customHeight="1"/>
    <row r="2372" ht="19.25" customHeight="1"/>
    <row r="2373" ht="19.25" customHeight="1"/>
    <row r="2374" ht="19.25" customHeight="1"/>
    <row r="2375" ht="19.25" customHeight="1"/>
    <row r="2376" ht="19.25" customHeight="1"/>
    <row r="2377" ht="19.25" customHeight="1"/>
    <row r="2378" ht="19.25" customHeight="1"/>
    <row r="2379" ht="19.25" customHeight="1"/>
    <row r="2380" ht="19.25" customHeight="1"/>
    <row r="2381" ht="19.25" customHeight="1"/>
    <row r="2382" ht="19.25" customHeight="1"/>
    <row r="2383" ht="19.25" customHeight="1"/>
    <row r="2384" ht="19.25" customHeight="1"/>
    <row r="2385" ht="19.25" customHeight="1"/>
    <row r="2386" ht="19.25" customHeight="1"/>
    <row r="2387" ht="19.25" customHeight="1"/>
    <row r="2388" ht="19.25" customHeight="1"/>
    <row r="2389" ht="19.25" customHeight="1"/>
    <row r="2390" ht="19.25" customHeight="1"/>
    <row r="2391" ht="19.25" customHeight="1"/>
    <row r="2392" ht="19.25" customHeight="1"/>
    <row r="2393" ht="19.25" customHeight="1"/>
    <row r="2394" ht="19.25" customHeight="1"/>
    <row r="2395" ht="19.25" customHeight="1"/>
    <row r="2396" ht="19.25" customHeight="1"/>
    <row r="2397" ht="19.25" customHeight="1"/>
    <row r="2398" ht="19.25" customHeight="1"/>
    <row r="2399" ht="19.25" customHeight="1"/>
    <row r="2400" ht="19.25" customHeight="1"/>
    <row r="2401" ht="19.25" customHeight="1"/>
    <row r="2402" ht="19.25" customHeight="1"/>
    <row r="2403" ht="19.25" customHeight="1"/>
    <row r="2404" ht="19.25" customHeight="1"/>
    <row r="2405" ht="19.25" customHeight="1"/>
    <row r="2406" ht="19.25" customHeight="1"/>
    <row r="2407" ht="19.25" customHeight="1"/>
    <row r="2408" ht="19.25" customHeight="1"/>
    <row r="2409" ht="19.25" customHeight="1"/>
    <row r="2410" ht="19.25" customHeight="1"/>
    <row r="2411" ht="19.25" customHeight="1"/>
    <row r="2412" ht="19.25" customHeight="1"/>
    <row r="2413" ht="19.25" customHeight="1"/>
    <row r="2414" ht="19.25" customHeight="1"/>
    <row r="2415" ht="19.25" customHeight="1"/>
    <row r="2416" ht="19.25" customHeight="1"/>
    <row r="2417" ht="19.25" customHeight="1"/>
    <row r="2418" ht="19.25" customHeight="1"/>
    <row r="2419" ht="19.25" customHeight="1"/>
    <row r="2420" ht="19.25" customHeight="1"/>
    <row r="2421" ht="19.25" customHeight="1"/>
    <row r="2422" ht="19.25" customHeight="1"/>
    <row r="2423" ht="19.25" customHeight="1"/>
    <row r="2424" ht="19.25" customHeight="1"/>
    <row r="2425" ht="19.25" customHeight="1"/>
    <row r="2426" ht="19.25" customHeight="1"/>
    <row r="2427" ht="19.25" customHeight="1"/>
    <row r="2428" ht="19.25" customHeight="1"/>
    <row r="2429" ht="19.25" customHeight="1"/>
    <row r="2430" ht="19.25" customHeight="1"/>
    <row r="2431" ht="19.25" customHeight="1"/>
    <row r="2432" ht="19.25" customHeight="1"/>
    <row r="2433" ht="19.25" customHeight="1"/>
    <row r="2434" ht="19.25" customHeight="1"/>
    <row r="2435" ht="19.25" customHeight="1"/>
    <row r="2436" ht="19.25" customHeight="1"/>
    <row r="2437" ht="19.25" customHeight="1"/>
    <row r="2438" ht="19.25" customHeight="1"/>
    <row r="2439" ht="19.25" customHeight="1"/>
    <row r="2440" ht="19.25" customHeight="1"/>
    <row r="2441" ht="19.25" customHeight="1"/>
    <row r="2442" ht="19.25" customHeight="1"/>
    <row r="2443" ht="19.25" customHeight="1"/>
    <row r="2444" ht="19.25" customHeight="1"/>
    <row r="2445" ht="19.25" customHeight="1"/>
    <row r="2446" ht="19.25" customHeight="1"/>
    <row r="2447" ht="19.25" customHeight="1"/>
    <row r="2448" ht="19.25" customHeight="1"/>
    <row r="2449" ht="19.25" customHeight="1"/>
    <row r="2450" ht="19.25" customHeight="1"/>
    <row r="2451" ht="19.25" customHeight="1"/>
    <row r="2452" ht="19.25" customHeight="1"/>
    <row r="2453" ht="19.25" customHeight="1"/>
    <row r="2454" ht="19.25" customHeight="1"/>
    <row r="2455" ht="19.25" customHeight="1"/>
    <row r="2456" ht="19.25" customHeight="1"/>
    <row r="2457" ht="19.25" customHeight="1"/>
    <row r="2458" ht="19.25" customHeight="1"/>
    <row r="2459" ht="19.25" customHeight="1"/>
    <row r="2460" ht="19.25" customHeight="1"/>
    <row r="2461" ht="19.25" customHeight="1"/>
    <row r="2462" ht="19.25" customHeight="1"/>
    <row r="2463" ht="19.25" customHeight="1"/>
    <row r="2464" ht="19.25" customHeight="1"/>
    <row r="2465" ht="19.25" customHeight="1"/>
    <row r="2466" ht="19.25" customHeight="1"/>
    <row r="2467" ht="19.25" customHeight="1"/>
    <row r="2468" ht="19.25" customHeight="1"/>
    <row r="2469" ht="19.25" customHeight="1"/>
    <row r="2470" ht="19.25" customHeight="1"/>
    <row r="2471" ht="19.25" customHeight="1"/>
    <row r="2472" ht="19.25" customHeight="1"/>
    <row r="2473" ht="19.25" customHeight="1"/>
    <row r="2474" ht="19.25" customHeight="1"/>
    <row r="2475" ht="19.25" customHeight="1"/>
    <row r="2476" ht="19.25" customHeight="1"/>
    <row r="2477" ht="19.25" customHeight="1"/>
    <row r="2478" ht="19.25" customHeight="1"/>
    <row r="2479" ht="19.25" customHeight="1"/>
    <row r="2480" ht="19.25" customHeight="1"/>
    <row r="2481" ht="19.25" customHeight="1"/>
    <row r="2482" ht="19.25" customHeight="1"/>
    <row r="2483" ht="19.25" customHeight="1"/>
    <row r="2484" ht="19.25" customHeight="1"/>
    <row r="2485" ht="19.25" customHeight="1"/>
    <row r="2486" ht="19.25" customHeight="1"/>
    <row r="2487" ht="19.25" customHeight="1"/>
    <row r="2488" ht="19.25" customHeight="1"/>
    <row r="2489" ht="19.25" customHeight="1"/>
    <row r="2490" ht="19.25" customHeight="1"/>
    <row r="2491" ht="19.25" customHeight="1"/>
    <row r="2492" ht="19.25" customHeight="1"/>
    <row r="2493" ht="19.25" customHeight="1"/>
    <row r="2494" ht="19.25" customHeight="1"/>
    <row r="2495" ht="19.25" customHeight="1"/>
    <row r="2496" ht="19.25" customHeight="1"/>
    <row r="2497" ht="19.25" customHeight="1"/>
    <row r="2498" ht="19.25" customHeight="1"/>
    <row r="2499" ht="19.25" customHeight="1"/>
    <row r="2500" ht="19.25" customHeight="1"/>
    <row r="2501" ht="19.25" customHeight="1"/>
    <row r="2502" ht="19.25" customHeight="1"/>
    <row r="2503" ht="19.25" customHeight="1"/>
    <row r="2504" ht="19.25" customHeight="1"/>
    <row r="2505" ht="19.25" customHeight="1"/>
    <row r="2506" ht="19.25" customHeight="1"/>
    <row r="2507" ht="19.25" customHeight="1"/>
    <row r="2508" ht="19.25" customHeight="1"/>
    <row r="2509" ht="19.25" customHeight="1"/>
    <row r="2510" ht="19.25" customHeight="1"/>
    <row r="2511" ht="19.25" customHeight="1"/>
    <row r="2512" ht="19.25" customHeight="1"/>
    <row r="2513" ht="19.25" customHeight="1"/>
    <row r="2514" ht="19.25" customHeight="1"/>
    <row r="2515" ht="19.25" customHeight="1"/>
    <row r="2516" ht="19.25" customHeight="1"/>
    <row r="2517" ht="19.25" customHeight="1"/>
    <row r="2518" ht="19.25" customHeight="1"/>
    <row r="2519" ht="19.25" customHeight="1"/>
    <row r="2520" ht="19.25" customHeight="1"/>
    <row r="2521" ht="19.25" customHeight="1"/>
    <row r="2522" ht="19.25" customHeight="1"/>
    <row r="2523" ht="19.25" customHeight="1"/>
    <row r="2524" ht="19.25" customHeight="1"/>
    <row r="2525" ht="19.25" customHeight="1"/>
    <row r="2526" ht="19.25" customHeight="1"/>
    <row r="2527" ht="19.25" customHeight="1"/>
    <row r="2528" ht="19.25" customHeight="1"/>
    <row r="2529" ht="19.25" customHeight="1"/>
    <row r="2530" ht="19.25" customHeight="1"/>
    <row r="2531" ht="19.25" customHeight="1"/>
    <row r="2532" ht="19.25" customHeight="1"/>
    <row r="2533" ht="19.25" customHeight="1"/>
    <row r="2534" ht="19.25" customHeight="1"/>
    <row r="2535" ht="19.25" customHeight="1"/>
    <row r="2536" ht="19.25" customHeight="1"/>
    <row r="2537" ht="19.25" customHeight="1"/>
    <row r="2538" ht="19.25" customHeight="1"/>
    <row r="2539" ht="19.25" customHeight="1"/>
    <row r="2540" ht="19.25" customHeight="1"/>
    <row r="2541" ht="19.25" customHeight="1"/>
    <row r="2542" ht="19.25" customHeight="1"/>
    <row r="2543" ht="19.25" customHeight="1"/>
    <row r="2544" ht="19.25" customHeight="1"/>
    <row r="2545" ht="19.25" customHeight="1"/>
    <row r="2546" ht="19.25" customHeight="1"/>
    <row r="2547" ht="19.25" customHeight="1"/>
    <row r="2548" ht="19.25" customHeight="1"/>
    <row r="2549" ht="19.25" customHeight="1"/>
    <row r="2550" ht="19.25" customHeight="1"/>
    <row r="2551" ht="19.25" customHeight="1"/>
    <row r="2552" ht="19.25" customHeight="1"/>
    <row r="2553" ht="19.25" customHeight="1"/>
    <row r="2554" ht="19.25" customHeight="1"/>
    <row r="2555" ht="19.25" customHeight="1"/>
    <row r="2556" ht="19.25" customHeight="1"/>
    <row r="2557" ht="19.25" customHeight="1"/>
    <row r="2558" ht="19.25" customHeight="1"/>
    <row r="2559" ht="19.25" customHeight="1"/>
    <row r="2560" ht="19.25" customHeight="1"/>
    <row r="2561" ht="19.25" customHeight="1"/>
    <row r="2562" ht="19.25" customHeight="1"/>
    <row r="2563" ht="19.25" customHeight="1"/>
    <row r="2564" ht="19.25" customHeight="1"/>
    <row r="2565" ht="19.25" customHeight="1"/>
    <row r="2566" ht="19.25" customHeight="1"/>
    <row r="2567" ht="19.25" customHeight="1"/>
    <row r="2568" ht="19.25" customHeight="1"/>
    <row r="2569" ht="19.25" customHeight="1"/>
    <row r="2570" ht="19.25" customHeight="1"/>
    <row r="2571" ht="19.25" customHeight="1"/>
    <row r="2572" ht="19.25" customHeight="1"/>
    <row r="2573" ht="19.25" customHeight="1"/>
    <row r="2574" ht="19.25" customHeight="1"/>
    <row r="2575" ht="19.25" customHeight="1"/>
    <row r="2576" ht="19.25" customHeight="1"/>
    <row r="2577" ht="19.25" customHeight="1"/>
    <row r="2578" ht="19.25" customHeight="1"/>
    <row r="2579" ht="19.25" customHeight="1"/>
    <row r="2580" ht="19.25" customHeight="1"/>
    <row r="2581" ht="19.25" customHeight="1"/>
    <row r="2582" ht="19.25" customHeight="1"/>
    <row r="2583" ht="19.25" customHeight="1"/>
    <row r="2584" ht="19.25" customHeight="1"/>
    <row r="2585" ht="19.25" customHeight="1"/>
    <row r="2586" ht="19.25" customHeight="1"/>
    <row r="2587" ht="19.25" customHeight="1"/>
    <row r="2588" ht="19.25" customHeight="1"/>
    <row r="2589" ht="19.25" customHeight="1"/>
    <row r="2590" ht="19.25" customHeight="1"/>
    <row r="2591" ht="19.25" customHeight="1"/>
    <row r="2592" ht="19.25" customHeight="1"/>
    <row r="2593" ht="19.25" customHeight="1"/>
    <row r="2594" ht="19.25" customHeight="1"/>
    <row r="2595" ht="19.25" customHeight="1"/>
    <row r="2596" ht="19.25" customHeight="1"/>
    <row r="2597" ht="19.25" customHeight="1"/>
    <row r="2598" ht="19.25" customHeight="1"/>
    <row r="2599" ht="19.25" customHeight="1"/>
    <row r="2600" ht="19.25" customHeight="1"/>
    <row r="2601" ht="19.25" customHeight="1"/>
    <row r="2602" ht="19.25" customHeight="1"/>
    <row r="2603" ht="19.25" customHeight="1"/>
    <row r="2604" ht="19.25" customHeight="1"/>
    <row r="2605" ht="19.25" customHeight="1"/>
    <row r="2606" ht="19.25" customHeight="1"/>
    <row r="2607" ht="19.25" customHeight="1"/>
    <row r="2608" ht="19.25" customHeight="1"/>
    <row r="2609" ht="19.25" customHeight="1"/>
    <row r="2610" ht="19.25" customHeight="1"/>
    <row r="2611" ht="19.25" customHeight="1"/>
    <row r="2612" ht="19.25" customHeight="1"/>
    <row r="2613" ht="19.25" customHeight="1"/>
    <row r="2614" ht="19.25" customHeight="1"/>
    <row r="2615" ht="19.25" customHeight="1"/>
    <row r="2616" ht="19.25" customHeight="1"/>
    <row r="2617" ht="19.25" customHeight="1"/>
    <row r="2618" ht="19.25" customHeight="1"/>
    <row r="2619" ht="19.25" customHeight="1"/>
    <row r="2620" ht="19.25" customHeight="1"/>
    <row r="2621" ht="19.25" customHeight="1"/>
    <row r="2622" ht="19.25" customHeight="1"/>
    <row r="2623" ht="19.25" customHeight="1"/>
    <row r="2624" ht="19.25" customHeight="1"/>
    <row r="2625" ht="19.25" customHeight="1"/>
    <row r="2626" ht="19.25" customHeight="1"/>
    <row r="2627" ht="19.25" customHeight="1"/>
    <row r="2628" ht="19.25" customHeight="1"/>
    <row r="2629" ht="19.25" customHeight="1"/>
    <row r="2630" ht="19.25" customHeight="1"/>
    <row r="2631" ht="19.25" customHeight="1"/>
    <row r="2632" ht="19.25" customHeight="1"/>
    <row r="2633" ht="19.25" customHeight="1"/>
    <row r="2634" ht="19.25" customHeight="1"/>
    <row r="2635" ht="19.25" customHeight="1"/>
    <row r="2636" ht="19.25" customHeight="1"/>
    <row r="2637" ht="19.25" customHeight="1"/>
    <row r="2638" ht="19.25" customHeight="1"/>
    <row r="2639" ht="19.25" customHeight="1"/>
    <row r="2640" ht="19.25" customHeight="1"/>
    <row r="2641" ht="19.25" customHeight="1"/>
    <row r="2642" ht="19.25" customHeight="1"/>
    <row r="2643" ht="19.25" customHeight="1"/>
    <row r="2644" ht="19.25" customHeight="1"/>
    <row r="2645" ht="19.25" customHeight="1"/>
    <row r="2646" ht="19.25" customHeight="1"/>
    <row r="2647" ht="19.25" customHeight="1"/>
    <row r="2648" ht="19.25" customHeight="1"/>
    <row r="2649" ht="19.25" customHeight="1"/>
    <row r="2650" ht="19.25" customHeight="1"/>
    <row r="2651" ht="19.25" customHeight="1"/>
    <row r="2652" ht="19.25" customHeight="1"/>
    <row r="2653" ht="19.25" customHeight="1"/>
    <row r="2654" ht="19.25" customHeight="1"/>
    <row r="2655" ht="19.25" customHeight="1"/>
    <row r="2656" ht="19.25" customHeight="1"/>
    <row r="2657" ht="19.25" customHeight="1"/>
    <row r="2658" ht="19.25" customHeight="1"/>
    <row r="2659" ht="19.25" customHeight="1"/>
    <row r="2660" ht="19.25" customHeight="1"/>
    <row r="2661" ht="19.25" customHeight="1"/>
    <row r="2662" ht="19.25" customHeight="1"/>
    <row r="2663" ht="19.25" customHeight="1"/>
    <row r="2664" ht="19.25" customHeight="1"/>
    <row r="2665" ht="19.25" customHeight="1"/>
    <row r="2666" ht="19.25" customHeight="1"/>
    <row r="2667" ht="19.25" customHeight="1"/>
    <row r="2668" ht="19.25" customHeight="1"/>
    <row r="2669" ht="19.25" customHeight="1"/>
    <row r="2670" ht="19.25" customHeight="1"/>
    <row r="2671" ht="19.25" customHeight="1"/>
    <row r="2672" ht="19.25" customHeight="1"/>
    <row r="2673" ht="19.25" customHeight="1"/>
    <row r="2674" ht="19.25" customHeight="1"/>
    <row r="2675" ht="19.25" customHeight="1"/>
    <row r="2676" ht="19.25" customHeight="1"/>
    <row r="2677" ht="19.25" customHeight="1"/>
    <row r="2678" ht="19.25" customHeight="1"/>
    <row r="2679" ht="19.25" customHeight="1"/>
    <row r="2680" ht="19.25" customHeight="1"/>
    <row r="2681" ht="19.25" customHeight="1"/>
    <row r="2682" ht="19.25" customHeight="1"/>
    <row r="2683" ht="19.25" customHeight="1"/>
    <row r="2684" ht="19.25" customHeight="1"/>
    <row r="2685" ht="19.25" customHeight="1"/>
    <row r="2686" ht="19.25" customHeight="1"/>
    <row r="2687" ht="19.25" customHeight="1"/>
    <row r="2688" ht="19.25" customHeight="1"/>
    <row r="2689" ht="19.25" customHeight="1"/>
    <row r="2690" ht="19.25" customHeight="1"/>
    <row r="2691" ht="19.25" customHeight="1"/>
    <row r="2692" ht="19.25" customHeight="1"/>
    <row r="2693" ht="19.25" customHeight="1"/>
    <row r="2694" ht="19.25" customHeight="1"/>
    <row r="2695" ht="19.25" customHeight="1"/>
    <row r="2696" ht="19.25" customHeight="1"/>
    <row r="2697" ht="19.25" customHeight="1"/>
    <row r="2698" ht="19.25" customHeight="1"/>
    <row r="2699" ht="19.25" customHeight="1"/>
    <row r="2700" ht="19.25" customHeight="1"/>
    <row r="2701" ht="19.25" customHeight="1"/>
    <row r="2702" ht="19.25" customHeight="1"/>
    <row r="2703" ht="19.25" customHeight="1"/>
    <row r="2704" ht="19.25" customHeight="1"/>
    <row r="2705" ht="19.25" customHeight="1"/>
    <row r="2706" ht="19.25" customHeight="1"/>
    <row r="2707" ht="19.25" customHeight="1"/>
    <row r="2708" ht="19.25" customHeight="1"/>
    <row r="2709" ht="19.25" customHeight="1"/>
    <row r="2710" ht="19.25" customHeight="1"/>
    <row r="2711" ht="19.25" customHeight="1"/>
    <row r="2712" ht="19.25" customHeight="1"/>
    <row r="2713" ht="19.25" customHeight="1"/>
    <row r="2714" ht="19.25" customHeight="1"/>
    <row r="2715" ht="19.25" customHeight="1"/>
    <row r="2716" ht="19.25" customHeight="1"/>
    <row r="2717" ht="19.25" customHeight="1"/>
    <row r="2718" ht="19.25" customHeight="1"/>
    <row r="2719" ht="19.25" customHeight="1"/>
    <row r="2720" ht="19.25" customHeight="1"/>
    <row r="2721" ht="19.25" customHeight="1"/>
    <row r="2722" ht="19.25" customHeight="1"/>
    <row r="2723" ht="19.25" customHeight="1"/>
    <row r="2724" ht="19.25" customHeight="1"/>
    <row r="2725" ht="19.25" customHeight="1"/>
    <row r="2726" ht="19.25" customHeight="1"/>
    <row r="2727" ht="19.25" customHeight="1"/>
    <row r="2728" ht="19.25" customHeight="1"/>
    <row r="2729" ht="19.25" customHeight="1"/>
    <row r="2730" ht="19.25" customHeight="1"/>
    <row r="2731" ht="19.25" customHeight="1"/>
    <row r="2732" ht="19.25" customHeight="1"/>
    <row r="2733" ht="19.25" customHeight="1"/>
    <row r="2734" ht="19.25" customHeight="1"/>
    <row r="2735" ht="19.25" customHeight="1"/>
    <row r="2736" ht="19.25" customHeight="1"/>
    <row r="2737" ht="19.25" customHeight="1"/>
    <row r="2738" ht="19.25" customHeight="1"/>
    <row r="2739" ht="19.25" customHeight="1"/>
    <row r="2740" ht="19.25" customHeight="1"/>
    <row r="2741" ht="19.25" customHeight="1"/>
    <row r="2742" ht="19.25" customHeight="1"/>
    <row r="2743" ht="19.25" customHeight="1"/>
    <row r="2744" ht="19.25" customHeight="1"/>
    <row r="2745" ht="19.25" customHeight="1"/>
    <row r="2746" ht="19.25" customHeight="1"/>
    <row r="2747" ht="19.25" customHeight="1"/>
    <row r="2748" ht="19.25" customHeight="1"/>
    <row r="2749" ht="19.25" customHeight="1"/>
    <row r="2750" ht="19.25" customHeight="1"/>
    <row r="2751" ht="19.25" customHeight="1"/>
    <row r="2752" ht="19.25" customHeight="1"/>
    <row r="2753" ht="19.25" customHeight="1"/>
    <row r="2754" ht="19.25" customHeight="1"/>
    <row r="2755" ht="19.25" customHeight="1"/>
    <row r="2756" ht="19.25" customHeight="1"/>
    <row r="2757" ht="19.25" customHeight="1"/>
    <row r="2758" ht="19.25" customHeight="1"/>
    <row r="2759" ht="19.25" customHeight="1"/>
    <row r="2760" ht="19.25" customHeight="1"/>
    <row r="2761" ht="19.25" customHeight="1"/>
    <row r="2762" ht="19.25" customHeight="1"/>
    <row r="2763" ht="19.25" customHeight="1"/>
    <row r="2764" ht="19.25" customHeight="1"/>
    <row r="2765" ht="19.25" customHeight="1"/>
    <row r="2766" ht="19.25" customHeight="1"/>
    <row r="2767" ht="19.25" customHeight="1"/>
    <row r="2768" ht="19.25" customHeight="1"/>
    <row r="2769" ht="19.25" customHeight="1"/>
    <row r="2770" ht="19.25" customHeight="1"/>
    <row r="2771" ht="19.25" customHeight="1"/>
    <row r="2772" ht="19.25" customHeight="1"/>
    <row r="2773" ht="19.25" customHeight="1"/>
    <row r="2774" ht="19.25" customHeight="1"/>
    <row r="2775" ht="19.25" customHeight="1"/>
    <row r="2776" ht="19.25" customHeight="1"/>
    <row r="2777" ht="19.25" customHeight="1"/>
    <row r="2778" ht="19.25" customHeight="1"/>
    <row r="2779" ht="19.25" customHeight="1"/>
    <row r="2780" ht="19.25" customHeight="1"/>
    <row r="2781" ht="19.25" customHeight="1"/>
    <row r="2782" ht="19.25" customHeight="1"/>
    <row r="2783" ht="19.25" customHeight="1"/>
    <row r="2784" ht="19.25" customHeight="1"/>
    <row r="2785" ht="19.25" customHeight="1"/>
    <row r="2786" ht="19.25" customHeight="1"/>
    <row r="2787" ht="19.25" customHeight="1"/>
    <row r="2788" ht="19.25" customHeight="1"/>
    <row r="2789" ht="19.25" customHeight="1"/>
    <row r="2790" ht="19.25" customHeight="1"/>
    <row r="2791" ht="19.25" customHeight="1"/>
    <row r="2792" ht="19.25" customHeight="1"/>
    <row r="2793" ht="19.25" customHeight="1"/>
    <row r="2794" ht="19.25" customHeight="1"/>
    <row r="2795" ht="19.25" customHeight="1"/>
    <row r="2796" ht="19.25" customHeight="1"/>
    <row r="2797" ht="19.25" customHeight="1"/>
    <row r="2798" ht="19.25" customHeight="1"/>
    <row r="2799" ht="19.25" customHeight="1"/>
    <row r="2800" ht="19.25" customHeight="1"/>
    <row r="2801" ht="19.25" customHeight="1"/>
    <row r="2802" ht="19.25" customHeight="1"/>
    <row r="2803" ht="19.25" customHeight="1"/>
    <row r="2804" ht="19.25" customHeight="1"/>
    <row r="2805" ht="19.25" customHeight="1"/>
    <row r="2806" ht="19.25" customHeight="1"/>
    <row r="2807" ht="19.25" customHeight="1"/>
    <row r="2808" ht="19.25" customHeight="1"/>
    <row r="2809" ht="19.25" customHeight="1"/>
    <row r="2810" ht="19.25" customHeight="1"/>
    <row r="2811" ht="19.25" customHeight="1"/>
    <row r="2812" ht="19.25" customHeight="1"/>
    <row r="2813" ht="19.25" customHeight="1"/>
    <row r="2814" ht="19.25" customHeight="1"/>
    <row r="2815" ht="19.25" customHeight="1"/>
    <row r="2816" ht="19.25" customHeight="1"/>
    <row r="2817" ht="19.25" customHeight="1"/>
    <row r="2818" ht="19.25" customHeight="1"/>
    <row r="2819" ht="19.25" customHeight="1"/>
    <row r="2820" ht="19.25" customHeight="1"/>
    <row r="2821" ht="19.25" customHeight="1"/>
    <row r="2822" ht="19.25" customHeight="1"/>
    <row r="2823" ht="19.25" customHeight="1"/>
    <row r="2824" ht="19.25" customHeight="1"/>
    <row r="2825" ht="19.25" customHeight="1"/>
    <row r="2826" ht="19.25" customHeight="1"/>
    <row r="2827" ht="19.25" customHeight="1"/>
    <row r="2828" ht="19.25" customHeight="1"/>
    <row r="2829" ht="19.25" customHeight="1"/>
    <row r="2830" ht="19.25" customHeight="1"/>
    <row r="2831" ht="19.25" customHeight="1"/>
    <row r="2832" ht="19.25" customHeight="1"/>
    <row r="2833" ht="19.25" customHeight="1"/>
    <row r="2834" ht="19.25" customHeight="1"/>
    <row r="2835" ht="19.25" customHeight="1"/>
    <row r="2836" ht="19.25" customHeight="1"/>
    <row r="2837" ht="19.25" customHeight="1"/>
    <row r="2838" ht="19.25" customHeight="1"/>
    <row r="2839" ht="19.25" customHeight="1"/>
    <row r="2840" ht="19.25" customHeight="1"/>
    <row r="2841" ht="19.25" customHeight="1"/>
    <row r="2842" ht="19.25" customHeight="1"/>
    <row r="2843" ht="19.25" customHeight="1"/>
    <row r="2844" ht="19.25" customHeight="1"/>
    <row r="2845" ht="19.25" customHeight="1"/>
    <row r="2846" ht="19.25" customHeight="1"/>
    <row r="2847" ht="19.25" customHeight="1"/>
    <row r="2848" ht="19.25" customHeight="1"/>
    <row r="2849" ht="19.25" customHeight="1"/>
    <row r="2850" ht="19.25" customHeight="1"/>
    <row r="2851" ht="19.25" customHeight="1"/>
    <row r="2852" ht="19.25" customHeight="1"/>
    <row r="2853" ht="19.25" customHeight="1"/>
    <row r="2854" ht="19.25" customHeight="1"/>
    <row r="2855" ht="19.25" customHeight="1"/>
    <row r="2856" ht="19.25" customHeight="1"/>
    <row r="2857" ht="19.25" customHeight="1"/>
    <row r="2858" ht="19.25" customHeight="1"/>
    <row r="2859" ht="19.25" customHeight="1"/>
    <row r="2860" ht="19.25" customHeight="1"/>
    <row r="2861" ht="19.25" customHeight="1"/>
    <row r="2862" ht="19.25" customHeight="1"/>
    <row r="2863" ht="19.25" customHeight="1"/>
    <row r="2864" ht="19.25" customHeight="1"/>
    <row r="2865" ht="19.25" customHeight="1"/>
    <row r="2866" ht="19.25" customHeight="1"/>
    <row r="2867" ht="19.25" customHeight="1"/>
    <row r="2868" ht="19.25" customHeight="1"/>
    <row r="2869" ht="19.25" customHeight="1"/>
    <row r="2870" ht="19.25" customHeight="1"/>
    <row r="2871" ht="19.25" customHeight="1"/>
    <row r="2872" ht="19.25" customHeight="1"/>
    <row r="2873" ht="19.25" customHeight="1"/>
    <row r="2874" ht="19.25" customHeight="1"/>
    <row r="2875" ht="19.25" customHeight="1"/>
    <row r="2876" ht="19.25" customHeight="1"/>
    <row r="2877" ht="19.25" customHeight="1"/>
    <row r="2878" ht="19.25" customHeight="1"/>
    <row r="2879" ht="19.25" customHeight="1"/>
    <row r="2880" ht="19.25" customHeight="1"/>
    <row r="2881" ht="19.25" customHeight="1"/>
    <row r="2882" ht="19.25" customHeight="1"/>
    <row r="2883" ht="19.25" customHeight="1"/>
    <row r="2884" ht="19.25" customHeight="1"/>
    <row r="2885" ht="19.25" customHeight="1"/>
    <row r="2886" ht="19.25" customHeight="1"/>
    <row r="2887" ht="19.25" customHeight="1"/>
    <row r="2888" ht="19.25" customHeight="1"/>
    <row r="2889" ht="19.25" customHeight="1"/>
    <row r="2890" ht="19.25" customHeight="1"/>
    <row r="2891" ht="19.25" customHeight="1"/>
    <row r="2892" ht="19.25" customHeight="1"/>
    <row r="2893" ht="19.25" customHeight="1"/>
    <row r="2894" ht="19.25" customHeight="1"/>
    <row r="2895" ht="19.25" customHeight="1"/>
    <row r="2896" ht="19.25" customHeight="1"/>
    <row r="2897" ht="19.25" customHeight="1"/>
    <row r="2898" ht="19.25" customHeight="1"/>
    <row r="2899" ht="19.25" customHeight="1"/>
    <row r="2900" ht="19.25" customHeight="1"/>
    <row r="2901" ht="19.25" customHeight="1"/>
    <row r="2902" ht="19.25" customHeight="1"/>
    <row r="2903" ht="19.25" customHeight="1"/>
    <row r="2904" ht="19.25" customHeight="1"/>
    <row r="2905" ht="19.25" customHeight="1"/>
    <row r="2906" ht="19.25" customHeight="1"/>
    <row r="2907" ht="19.25" customHeight="1"/>
    <row r="2908" ht="19.25" customHeight="1"/>
    <row r="2909" ht="19.25" customHeight="1"/>
    <row r="2910" ht="19.25" customHeight="1"/>
    <row r="2911" ht="19.25" customHeight="1"/>
    <row r="2912" ht="19.25" customHeight="1"/>
    <row r="2913" ht="19.25" customHeight="1"/>
    <row r="2914" ht="19.25" customHeight="1"/>
    <row r="2915" ht="19.25" customHeight="1"/>
    <row r="2916" ht="19.25" customHeight="1"/>
    <row r="2917" ht="19.25" customHeight="1"/>
    <row r="2918" ht="19.25" customHeight="1"/>
    <row r="2919" ht="19.25" customHeight="1"/>
    <row r="2920" ht="19.25" customHeight="1"/>
    <row r="2921" ht="19.25" customHeight="1"/>
    <row r="2922" ht="19.25" customHeight="1"/>
    <row r="2923" ht="19.25" customHeight="1"/>
    <row r="2924" ht="19.25" customHeight="1"/>
    <row r="2925" ht="19.25" customHeight="1"/>
    <row r="2926" ht="19.25" customHeight="1"/>
    <row r="2927" ht="19.25" customHeight="1"/>
    <row r="2928" ht="19.25" customHeight="1"/>
    <row r="2929" ht="19.25" customHeight="1"/>
    <row r="2930" ht="19.25" customHeight="1"/>
    <row r="2931" ht="19.25" customHeight="1"/>
    <row r="2932" ht="19.25" customHeight="1"/>
    <row r="2933" ht="19.25" customHeight="1"/>
    <row r="2934" ht="19.25" customHeight="1"/>
    <row r="2935" ht="19.25" customHeight="1"/>
    <row r="2936" ht="19.25" customHeight="1"/>
    <row r="2937" ht="19.25" customHeight="1"/>
    <row r="2938" ht="19.25" customHeight="1"/>
    <row r="2939" ht="19.25" customHeight="1"/>
    <row r="2940" ht="19.25" customHeight="1"/>
    <row r="2941" ht="19.25" customHeight="1"/>
    <row r="2942" ht="19.25" customHeight="1"/>
    <row r="2943" ht="19.25" customHeight="1"/>
    <row r="2944" ht="19.25" customHeight="1"/>
    <row r="2945" ht="19.25" customHeight="1"/>
    <row r="2946" ht="19.25" customHeight="1"/>
    <row r="2947" ht="19.25" customHeight="1"/>
    <row r="2948" ht="19.25" customHeight="1"/>
    <row r="2949" ht="19.25" customHeight="1"/>
    <row r="2950" ht="19.25" customHeight="1"/>
    <row r="2951" ht="19.25" customHeight="1"/>
    <row r="2952" ht="19.25" customHeight="1"/>
    <row r="2953" ht="19.25" customHeight="1"/>
    <row r="2954" ht="19.25" customHeight="1"/>
    <row r="2955" ht="19.25" customHeight="1"/>
    <row r="2956" ht="19.25" customHeight="1"/>
    <row r="2957" ht="19.25" customHeight="1"/>
    <row r="2958" ht="19.25" customHeight="1"/>
    <row r="2959" ht="19.25" customHeight="1"/>
    <row r="2960" ht="19.25" customHeight="1"/>
    <row r="2961" ht="19.25" customHeight="1"/>
    <row r="2962" ht="19.25" customHeight="1"/>
    <row r="2963" ht="19.25" customHeight="1"/>
    <row r="2964" ht="19.25" customHeight="1"/>
    <row r="2965" ht="19.25" customHeight="1"/>
    <row r="2966" ht="19.25" customHeight="1"/>
    <row r="2967" ht="19.25" customHeight="1"/>
    <row r="2968" ht="19.25" customHeight="1"/>
    <row r="2969" ht="19.25" customHeight="1"/>
    <row r="2970" ht="19.25" customHeight="1"/>
    <row r="2971" ht="19.25" customHeight="1"/>
    <row r="2972" ht="19.25" customHeight="1"/>
    <row r="2973" ht="19.25" customHeight="1"/>
    <row r="2974" ht="19.25" customHeight="1"/>
    <row r="2975" ht="19.25" customHeight="1"/>
    <row r="2976" ht="19.25" customHeight="1"/>
    <row r="2977" ht="19.25" customHeight="1"/>
    <row r="2978" ht="19.25" customHeight="1"/>
    <row r="2979" ht="19.25" customHeight="1"/>
    <row r="2980" ht="19.25" customHeight="1"/>
    <row r="2981" ht="19.25" customHeight="1"/>
    <row r="2982" ht="19.25" customHeight="1"/>
    <row r="2983" ht="19.25" customHeight="1"/>
    <row r="2984" ht="19.25" customHeight="1"/>
    <row r="2985" ht="19.25" customHeight="1"/>
    <row r="2986" ht="19.25" customHeight="1"/>
    <row r="2987" ht="19.25" customHeight="1"/>
    <row r="2988" ht="19.25" customHeight="1"/>
    <row r="2989" ht="19.25" customHeight="1"/>
    <row r="2990" ht="19.25" customHeight="1"/>
    <row r="2991" ht="19.25" customHeight="1"/>
    <row r="2992" ht="19.25" customHeight="1"/>
    <row r="2993" ht="19.25" customHeight="1"/>
    <row r="2994" ht="19.25" customHeight="1"/>
    <row r="2995" ht="19.25" customHeight="1"/>
    <row r="2996" ht="19.25" customHeight="1"/>
    <row r="2997" ht="19.25" customHeight="1"/>
    <row r="2998" ht="19.25" customHeight="1"/>
    <row r="2999" ht="19.25" customHeight="1"/>
    <row r="3000" ht="19.25" customHeight="1"/>
    <row r="3001" ht="19.25" customHeight="1"/>
    <row r="3002" ht="19.25" customHeight="1"/>
    <row r="3003" ht="19.25" customHeight="1"/>
    <row r="3004" ht="19.25" customHeight="1"/>
    <row r="3005" ht="19.25" customHeight="1"/>
    <row r="3006" ht="19.25" customHeight="1"/>
    <row r="3007" ht="19.25" customHeight="1"/>
    <row r="3008" ht="19.25" customHeight="1"/>
    <row r="3009" ht="19.25" customHeight="1"/>
    <row r="3010" ht="19.25" customHeight="1"/>
    <row r="3011" ht="19.25" customHeight="1"/>
    <row r="3012" ht="19.25" customHeight="1"/>
    <row r="3013" ht="19.25" customHeight="1"/>
    <row r="3014" ht="19.25" customHeight="1"/>
    <row r="3015" ht="19.25" customHeight="1"/>
    <row r="3016" ht="19.25" customHeight="1"/>
    <row r="3017" ht="19.25" customHeight="1"/>
    <row r="3018" ht="19.25" customHeight="1"/>
    <row r="3019" ht="19.25" customHeight="1"/>
    <row r="3020" ht="19.25" customHeight="1"/>
    <row r="3021" ht="19.25" customHeight="1"/>
    <row r="3022" ht="19.25" customHeight="1"/>
    <row r="3023" ht="19.25" customHeight="1"/>
    <row r="3024" ht="19.25" customHeight="1"/>
    <row r="3025" ht="19.25" customHeight="1"/>
    <row r="3026" ht="19.25" customHeight="1"/>
    <row r="3027" ht="19.25" customHeight="1"/>
    <row r="3028" ht="19.25" customHeight="1"/>
    <row r="3029" ht="19.25" customHeight="1"/>
    <row r="3030" ht="19.25" customHeight="1"/>
    <row r="3031" ht="19.25" customHeight="1"/>
    <row r="3032" ht="19.25" customHeight="1"/>
    <row r="3033" ht="19.25" customHeight="1"/>
    <row r="3034" ht="19.25" customHeight="1"/>
    <row r="3035" ht="19.25" customHeight="1"/>
    <row r="3036" ht="19.25" customHeight="1"/>
    <row r="3037" ht="19.25" customHeight="1"/>
    <row r="3038" ht="19.25" customHeight="1"/>
    <row r="3039" ht="19.25" customHeight="1"/>
    <row r="3040" ht="19.25" customHeight="1"/>
    <row r="3041" ht="19.25" customHeight="1"/>
    <row r="3042" ht="19.25" customHeight="1"/>
    <row r="3043" ht="19.25" customHeight="1"/>
    <row r="3044" ht="19.25" customHeight="1"/>
    <row r="3045" ht="19.25" customHeight="1"/>
    <row r="3046" ht="19.25" customHeight="1"/>
    <row r="3047" ht="19.25" customHeight="1"/>
    <row r="3048" ht="19.25" customHeight="1"/>
    <row r="3049" ht="19.25" customHeight="1"/>
    <row r="3050" ht="19.25" customHeight="1"/>
    <row r="3051" ht="19.25" customHeight="1"/>
    <row r="3052" ht="19.25" customHeight="1"/>
    <row r="3053" ht="19.25" customHeight="1"/>
    <row r="3054" ht="19.25" customHeight="1"/>
    <row r="3055" ht="19.25" customHeight="1"/>
    <row r="3056" ht="19.25" customHeight="1"/>
    <row r="3057" ht="19.25" customHeight="1"/>
    <row r="3058" ht="19.25" customHeight="1"/>
    <row r="3059" ht="19.25" customHeight="1"/>
    <row r="3060" ht="19.25" customHeight="1"/>
    <row r="3061" ht="19.25" customHeight="1"/>
    <row r="3062" ht="19.25" customHeight="1"/>
    <row r="3063" ht="19.25" customHeight="1"/>
    <row r="3064" ht="19.25" customHeight="1"/>
    <row r="3065" ht="19.25" customHeight="1"/>
    <row r="3066" ht="19.25" customHeight="1"/>
    <row r="3067" ht="19.25" customHeight="1"/>
    <row r="3068" ht="19.25" customHeight="1"/>
    <row r="3069" ht="19.25" customHeight="1"/>
    <row r="3070" ht="19.25" customHeight="1"/>
    <row r="3071" ht="19.25" customHeight="1"/>
    <row r="3072" ht="19.25" customHeight="1"/>
    <row r="3073" ht="19.25" customHeight="1"/>
    <row r="3074" ht="19.25" customHeight="1"/>
    <row r="3075" ht="19.25" customHeight="1"/>
    <row r="3076" ht="19.25" customHeight="1"/>
    <row r="3077" ht="19.25" customHeight="1"/>
    <row r="3078" ht="19.25" customHeight="1"/>
    <row r="3079" ht="19.25" customHeight="1"/>
    <row r="3080" ht="19.25" customHeight="1"/>
    <row r="3081" ht="19.25" customHeight="1"/>
    <row r="3082" ht="19.25" customHeight="1"/>
    <row r="3083" ht="19.25" customHeight="1"/>
    <row r="3084" ht="19.25" customHeight="1"/>
    <row r="3085" ht="19.25" customHeight="1"/>
    <row r="3086" ht="19.25" customHeight="1"/>
    <row r="3087" ht="19.25" customHeight="1"/>
    <row r="3088" ht="19.25" customHeight="1"/>
    <row r="3089" ht="19.25" customHeight="1"/>
    <row r="3090" ht="19.25" customHeight="1"/>
    <row r="3091" ht="19.25" customHeight="1"/>
    <row r="3092" ht="19.25" customHeight="1"/>
    <row r="3093" ht="19.25" customHeight="1"/>
    <row r="3094" ht="19.25" customHeight="1"/>
    <row r="3095" ht="19.25" customHeight="1"/>
    <row r="3096" ht="19.25" customHeight="1"/>
    <row r="3097" ht="19.25" customHeight="1"/>
    <row r="3098" ht="19.25" customHeight="1"/>
    <row r="3099" ht="19.25" customHeight="1"/>
    <row r="3100" ht="19.25" customHeight="1"/>
    <row r="3101" ht="19.25" customHeight="1"/>
    <row r="3102" ht="19.25" customHeight="1"/>
    <row r="3103" ht="19.25" customHeight="1"/>
    <row r="3104" ht="19.25" customHeight="1"/>
    <row r="3105" ht="19.25" customHeight="1"/>
    <row r="3106" ht="19.25" customHeight="1"/>
    <row r="3107" ht="19.25" customHeight="1"/>
    <row r="3108" ht="19.25" customHeight="1"/>
    <row r="3109" ht="19.25" customHeight="1"/>
    <row r="3110" ht="19.25" customHeight="1"/>
    <row r="3111" ht="19.25" customHeight="1"/>
    <row r="3112" ht="19.25" customHeight="1"/>
    <row r="3113" ht="19.25" customHeight="1"/>
    <row r="3114" ht="19.25" customHeight="1"/>
    <row r="3115" ht="19.25" customHeight="1"/>
    <row r="3116" ht="19.25" customHeight="1"/>
    <row r="3117" ht="19.25" customHeight="1"/>
    <row r="3118" ht="19.25" customHeight="1"/>
    <row r="3119" ht="19.25" customHeight="1"/>
    <row r="3120" ht="19.25" customHeight="1"/>
    <row r="3121" ht="19.25" customHeight="1"/>
    <row r="3122" ht="19.25" customHeight="1"/>
    <row r="3123" ht="19.25" customHeight="1"/>
    <row r="3124" ht="19.25" customHeight="1"/>
    <row r="3125" ht="19.25" customHeight="1"/>
    <row r="3126" ht="19.25" customHeight="1"/>
    <row r="3127" ht="19.25" customHeight="1"/>
    <row r="3128" ht="19.25" customHeight="1"/>
    <row r="3129" ht="19.25" customHeight="1"/>
    <row r="3130" ht="19.25" customHeight="1"/>
    <row r="3131" ht="19.25" customHeight="1"/>
    <row r="3132" ht="19.25" customHeight="1"/>
    <row r="3133" ht="19.25" customHeight="1"/>
    <row r="3134" ht="19.25" customHeight="1"/>
    <row r="3135" ht="19.25" customHeight="1"/>
    <row r="3136" ht="19.25" customHeight="1"/>
    <row r="3137" ht="19.25" customHeight="1"/>
    <row r="3138" ht="19.25" customHeight="1"/>
    <row r="3139" ht="19.25" customHeight="1"/>
    <row r="3140" ht="19.25" customHeight="1"/>
    <row r="3141" ht="19.25" customHeight="1"/>
    <row r="3142" ht="19.25" customHeight="1"/>
    <row r="3143" ht="19.25" customHeight="1"/>
    <row r="3144" ht="19.25" customHeight="1"/>
    <row r="3145" ht="19.25" customHeight="1"/>
    <row r="3146" ht="19.25" customHeight="1"/>
    <row r="3147" ht="19.25" customHeight="1"/>
    <row r="3148" ht="19.25" customHeight="1"/>
    <row r="3149" ht="19.25" customHeight="1"/>
    <row r="3150" ht="19.25" customHeight="1"/>
    <row r="3151" ht="19.25" customHeight="1"/>
    <row r="3152" ht="19.25" customHeight="1"/>
    <row r="3153" ht="19.25" customHeight="1"/>
    <row r="3154" ht="19.25" customHeight="1"/>
    <row r="3155" ht="19.25" customHeight="1"/>
    <row r="3156" ht="19.25" customHeight="1"/>
    <row r="3157" ht="19.25" customHeight="1"/>
    <row r="3158" ht="19.25" customHeight="1"/>
    <row r="3159" ht="19.25" customHeight="1"/>
    <row r="3160" ht="19.25" customHeight="1"/>
    <row r="3161" ht="19.25" customHeight="1"/>
    <row r="3162" ht="19.25" customHeight="1"/>
    <row r="3163" ht="19.25" customHeight="1"/>
    <row r="3164" ht="19.25" customHeight="1"/>
    <row r="3165" ht="19.25" customHeight="1"/>
    <row r="3166" ht="19.25" customHeight="1"/>
    <row r="3167" ht="19.25" customHeight="1"/>
    <row r="3168" ht="19.25" customHeight="1"/>
    <row r="3169" ht="19.25" customHeight="1"/>
    <row r="3170" ht="19.25" customHeight="1"/>
    <row r="3171" ht="19.25" customHeight="1"/>
    <row r="3172" ht="19.25" customHeight="1"/>
    <row r="3173" ht="19.25" customHeight="1"/>
    <row r="3174" ht="19.25" customHeight="1"/>
    <row r="3175" ht="19.25" customHeight="1"/>
    <row r="3176" ht="19.25" customHeight="1"/>
    <row r="3177" ht="19.25" customHeight="1"/>
    <row r="3178" ht="19.25" customHeight="1"/>
    <row r="3179" ht="19.25" customHeight="1"/>
    <row r="3180" ht="19.25" customHeight="1"/>
    <row r="3181" ht="19.25" customHeight="1"/>
    <row r="3182" ht="19.25" customHeight="1"/>
    <row r="3183" ht="19.25" customHeight="1"/>
    <row r="3184" ht="19.25" customHeight="1"/>
    <row r="3185" ht="19.25" customHeight="1"/>
    <row r="3186" ht="19.25" customHeight="1"/>
    <row r="3187" ht="19.25" customHeight="1"/>
    <row r="3188" ht="19.25" customHeight="1"/>
    <row r="3189" ht="19.25" customHeight="1"/>
    <row r="3190" ht="19.25" customHeight="1"/>
    <row r="3191" ht="19.25" customHeight="1"/>
    <row r="3192" ht="19.25" customHeight="1"/>
    <row r="3193" ht="19.25" customHeight="1"/>
    <row r="3194" ht="19.25" customHeight="1"/>
    <row r="3195" ht="19.25" customHeight="1"/>
    <row r="3196" ht="19.25" customHeight="1"/>
    <row r="3197" ht="19.25" customHeight="1"/>
    <row r="3198" ht="19.25" customHeight="1"/>
    <row r="3199" ht="19.25" customHeight="1"/>
    <row r="3200" ht="19.25" customHeight="1"/>
    <row r="3201" ht="19.25" customHeight="1"/>
    <row r="3202" ht="19.25" customHeight="1"/>
    <row r="3203" ht="19.25" customHeight="1"/>
    <row r="3204" ht="19.25" customHeight="1"/>
    <row r="3205" ht="19.25" customHeight="1"/>
    <row r="3206" ht="19.25" customHeight="1"/>
    <row r="3207" ht="19.25" customHeight="1"/>
    <row r="3208" ht="19.25" customHeight="1"/>
    <row r="3209" ht="19.25" customHeight="1"/>
    <row r="3210" ht="19.25" customHeight="1"/>
    <row r="3211" ht="19.25" customHeight="1"/>
    <row r="3212" ht="19.25" customHeight="1"/>
    <row r="3213" ht="19.25" customHeight="1"/>
    <row r="3214" ht="19.25" customHeight="1"/>
    <row r="3215" ht="19.25" customHeight="1"/>
    <row r="3216" ht="19.25" customHeight="1"/>
    <row r="3217" ht="19.25" customHeight="1"/>
    <row r="3218" ht="19.25" customHeight="1"/>
    <row r="3219" ht="19.25" customHeight="1"/>
    <row r="3220" ht="19.25" customHeight="1"/>
    <row r="3221" ht="19.25" customHeight="1"/>
    <row r="3222" ht="19.25" customHeight="1"/>
    <row r="3223" ht="19.25" customHeight="1"/>
    <row r="3224" ht="19.25" customHeight="1"/>
    <row r="3225" ht="19.25" customHeight="1"/>
    <row r="3226" ht="19.25" customHeight="1"/>
    <row r="3227" ht="19.25" customHeight="1"/>
    <row r="3228" ht="19.25" customHeight="1"/>
    <row r="3229" ht="19.25" customHeight="1"/>
    <row r="3230" ht="19.25" customHeight="1"/>
    <row r="3231" ht="19.25" customHeight="1"/>
    <row r="3232" ht="19.25" customHeight="1"/>
    <row r="3233" ht="19.25" customHeight="1"/>
    <row r="3234" ht="19.25" customHeight="1"/>
    <row r="3235" ht="19.25" customHeight="1"/>
    <row r="3236" ht="19.25" customHeight="1"/>
    <row r="3237" ht="19.25" customHeight="1"/>
    <row r="3238" ht="19.25" customHeight="1"/>
    <row r="3239" ht="19.25" customHeight="1"/>
    <row r="3240" ht="19.25" customHeight="1"/>
    <row r="3241" ht="19.25" customHeight="1"/>
    <row r="3242" ht="19.25" customHeight="1"/>
    <row r="3243" ht="19.25" customHeight="1"/>
    <row r="3244" ht="19.25" customHeight="1"/>
    <row r="3245" ht="19.25" customHeight="1"/>
    <row r="3246" ht="19.25" customHeight="1"/>
    <row r="3247" ht="19.25" customHeight="1"/>
    <row r="3248" ht="19.25" customHeight="1"/>
    <row r="3249" ht="19.25" customHeight="1"/>
    <row r="3250" ht="19.25" customHeight="1"/>
    <row r="3251" ht="19.25" customHeight="1"/>
    <row r="3252" ht="19.25" customHeight="1"/>
    <row r="3253" ht="19.25" customHeight="1"/>
    <row r="3254" ht="19.25" customHeight="1"/>
    <row r="3255" ht="19.25" customHeight="1"/>
    <row r="3256" ht="19.25" customHeight="1"/>
    <row r="3257" ht="19.25" customHeight="1"/>
    <row r="3258" ht="19.25" customHeight="1"/>
    <row r="3259" ht="19.25" customHeight="1"/>
    <row r="3260" ht="19.25" customHeight="1"/>
    <row r="3261" ht="19.25" customHeight="1"/>
    <row r="3262" ht="19.25" customHeight="1"/>
    <row r="3263" ht="19.25" customHeight="1"/>
    <row r="3264" ht="19.25" customHeight="1"/>
    <row r="3265" ht="19.25" customHeight="1"/>
    <row r="3266" ht="19.25" customHeight="1"/>
    <row r="3267" ht="19.25" customHeight="1"/>
    <row r="3268" ht="19.25" customHeight="1"/>
    <row r="3269" ht="19.25" customHeight="1"/>
    <row r="3270" ht="19.25" customHeight="1"/>
    <row r="3271" ht="19.25" customHeight="1"/>
    <row r="3272" ht="19.25" customHeight="1"/>
    <row r="3273" ht="19.25" customHeight="1"/>
    <row r="3274" ht="19.25" customHeight="1"/>
    <row r="3275" ht="19.25" customHeight="1"/>
    <row r="3276" ht="19.25" customHeight="1"/>
    <row r="3277" ht="19.25" customHeight="1"/>
    <row r="3278" ht="19.25" customHeight="1"/>
    <row r="3279" ht="19.25" customHeight="1"/>
    <row r="3280" ht="19.25" customHeight="1"/>
    <row r="3281" ht="19.25" customHeight="1"/>
    <row r="3282" ht="19.25" customHeight="1"/>
    <row r="3283" ht="19.25" customHeight="1"/>
    <row r="3284" ht="19.25" customHeight="1"/>
    <row r="3285" ht="19.25" customHeight="1"/>
    <row r="3286" ht="19.25" customHeight="1"/>
    <row r="3287" ht="19.25" customHeight="1"/>
    <row r="3288" ht="19.25" customHeight="1"/>
    <row r="3289" ht="19.25" customHeight="1"/>
    <row r="3290" ht="19.25" customHeight="1"/>
    <row r="3291" ht="19.25" customHeight="1"/>
    <row r="3292" ht="19.25" customHeight="1"/>
    <row r="3293" ht="19.25" customHeight="1"/>
    <row r="3294" ht="19.25" customHeight="1"/>
    <row r="3295" ht="19.25" customHeight="1"/>
    <row r="3296" ht="19.25" customHeight="1"/>
    <row r="3297" ht="19.25" customHeight="1"/>
    <row r="3298" ht="19.25" customHeight="1"/>
    <row r="3299" ht="19.25" customHeight="1"/>
    <row r="3300" ht="19.25" customHeight="1"/>
    <row r="3301" ht="19.25" customHeight="1"/>
    <row r="3302" ht="19.25" customHeight="1"/>
    <row r="3303" ht="19.25" customHeight="1"/>
    <row r="3304" ht="19.25" customHeight="1"/>
    <row r="3305" ht="19.25" customHeight="1"/>
    <row r="3306" ht="19.25" customHeight="1"/>
    <row r="3307" ht="19.25" customHeight="1"/>
    <row r="3308" ht="19.25" customHeight="1"/>
    <row r="3309" ht="19.25" customHeight="1"/>
    <row r="3310" ht="19.25" customHeight="1"/>
    <row r="3311" ht="19.25" customHeight="1"/>
    <row r="3312" ht="19.25" customHeight="1"/>
    <row r="3313" ht="19.25" customHeight="1"/>
    <row r="3314" ht="19.25" customHeight="1"/>
    <row r="3315" ht="19.25" customHeight="1"/>
    <row r="3316" ht="19.25" customHeight="1"/>
    <row r="3317" ht="19.25" customHeight="1"/>
    <row r="3318" ht="19.25" customHeight="1"/>
    <row r="3319" ht="19.25" customHeight="1"/>
    <row r="3320" ht="19.25" customHeight="1"/>
    <row r="3321" ht="19.25" customHeight="1"/>
    <row r="3322" ht="19.25" customHeight="1"/>
    <row r="3323" ht="19.25" customHeight="1"/>
    <row r="3324" ht="19.25" customHeight="1"/>
    <row r="3325" ht="19.25" customHeight="1"/>
    <row r="3326" ht="19.25" customHeight="1"/>
    <row r="3327" ht="19.25" customHeight="1"/>
    <row r="3328" ht="19.25" customHeight="1"/>
    <row r="3329" ht="19.25" customHeight="1"/>
    <row r="3330" ht="19.25" customHeight="1"/>
    <row r="3331" ht="19.25" customHeight="1"/>
    <row r="3332" ht="19.25" customHeight="1"/>
    <row r="3333" ht="19.25" customHeight="1"/>
    <row r="3334" ht="19.25" customHeight="1"/>
    <row r="3335" ht="19.25" customHeight="1"/>
    <row r="3336" ht="19.25" customHeight="1"/>
    <row r="3337" ht="19.25" customHeight="1"/>
    <row r="3338" ht="19.25" customHeight="1"/>
    <row r="3339" ht="19.25" customHeight="1"/>
    <row r="3340" ht="19.25" customHeight="1"/>
    <row r="3341" ht="19.25" customHeight="1"/>
    <row r="3342" ht="19.25" customHeight="1"/>
    <row r="3343" ht="19.25" customHeight="1"/>
    <row r="3344" ht="19.25" customHeight="1"/>
    <row r="3345" ht="19.25" customHeight="1"/>
    <row r="3346" ht="19.25" customHeight="1"/>
    <row r="3347" ht="19.25" customHeight="1"/>
    <row r="3348" ht="19.25" customHeight="1"/>
    <row r="3349" ht="19.25" customHeight="1"/>
    <row r="3350" ht="19.25" customHeight="1"/>
    <row r="3351" ht="19.25" customHeight="1"/>
    <row r="3352" ht="19.25" customHeight="1"/>
    <row r="3353" ht="19.25" customHeight="1"/>
    <row r="3354" ht="19.25" customHeight="1"/>
    <row r="3355" ht="19.25" customHeight="1"/>
    <row r="3356" ht="19.25" customHeight="1"/>
    <row r="3357" ht="19.25" customHeight="1"/>
    <row r="3358" ht="19.25" customHeight="1"/>
    <row r="3359" ht="19.25" customHeight="1"/>
    <row r="3360" ht="19.25" customHeight="1"/>
    <row r="3361" ht="19.25" customHeight="1"/>
    <row r="3362" ht="19.25" customHeight="1"/>
    <row r="3363" ht="19.25" customHeight="1"/>
    <row r="3364" ht="19.25" customHeight="1"/>
    <row r="3365" ht="19.25" customHeight="1"/>
    <row r="3366" ht="19.25" customHeight="1"/>
    <row r="3367" ht="19.25" customHeight="1"/>
    <row r="3368" ht="19.25" customHeight="1"/>
    <row r="3369" ht="19.25" customHeight="1"/>
    <row r="3370" ht="19.25" customHeight="1"/>
    <row r="3371" ht="19.25" customHeight="1"/>
    <row r="3372" ht="19.25" customHeight="1"/>
    <row r="3373" ht="19.25" customHeight="1"/>
    <row r="3374" ht="19.25" customHeight="1"/>
    <row r="3375" ht="19.25" customHeight="1"/>
    <row r="3376" ht="19.25" customHeight="1"/>
    <row r="3377" ht="19.25" customHeight="1"/>
    <row r="3378" ht="19.25" customHeight="1"/>
    <row r="3379" ht="19.25" customHeight="1"/>
    <row r="3380" ht="19.25" customHeight="1"/>
    <row r="3381" ht="19.25" customHeight="1"/>
    <row r="3382" ht="19.25" customHeight="1"/>
    <row r="3383" ht="19.25" customHeight="1"/>
    <row r="3384" ht="19.25" customHeight="1"/>
    <row r="3385" ht="19.25" customHeight="1"/>
    <row r="3386" ht="19.25" customHeight="1"/>
    <row r="3387" ht="19.25" customHeight="1"/>
    <row r="3388" ht="19.25" customHeight="1"/>
    <row r="3389" ht="19.25" customHeight="1"/>
    <row r="3390" ht="19.25" customHeight="1"/>
    <row r="3391" ht="19.25" customHeight="1"/>
    <row r="3392" ht="19.25" customHeight="1"/>
    <row r="3393" ht="19.25" customHeight="1"/>
    <row r="3394" ht="19.25" customHeight="1"/>
    <row r="3395" ht="19.25" customHeight="1"/>
    <row r="3396" ht="19.25" customHeight="1"/>
    <row r="3397" ht="19.25" customHeight="1"/>
    <row r="3398" ht="19.25" customHeight="1"/>
    <row r="3399" ht="19.25" customHeight="1"/>
    <row r="3400" ht="19.25" customHeight="1"/>
    <row r="3401" ht="19.25" customHeight="1"/>
    <row r="3402" ht="19.25" customHeight="1"/>
    <row r="3403" ht="19.25" customHeight="1"/>
    <row r="3404" ht="19.25" customHeight="1"/>
    <row r="3405" ht="19.25" customHeight="1"/>
    <row r="3406" ht="19.25" customHeight="1"/>
    <row r="3407" ht="19.25" customHeight="1"/>
    <row r="3408" ht="19.25" customHeight="1"/>
    <row r="3409" ht="19.25" customHeight="1"/>
    <row r="3410" ht="19.25" customHeight="1"/>
    <row r="3411" ht="19.25" customHeight="1"/>
    <row r="3412" ht="19.25" customHeight="1"/>
    <row r="3413" ht="19.25" customHeight="1"/>
    <row r="3414" ht="19.25" customHeight="1"/>
    <row r="3415" ht="19.25" customHeight="1"/>
    <row r="3416" ht="19.25" customHeight="1"/>
    <row r="3417" ht="19.25" customHeight="1"/>
    <row r="3418" ht="19.25" customHeight="1"/>
    <row r="3419" ht="19.25" customHeight="1"/>
    <row r="3420" ht="19.25" customHeight="1"/>
    <row r="3421" ht="19.25" customHeight="1"/>
    <row r="3422" ht="19.25" customHeight="1"/>
    <row r="3423" ht="19.25" customHeight="1"/>
    <row r="3424" ht="19.25" customHeight="1"/>
    <row r="3425" ht="19.25" customHeight="1"/>
    <row r="3426" ht="19.25" customHeight="1"/>
    <row r="3427" ht="19.25" customHeight="1"/>
    <row r="3428" ht="19.25" customHeight="1"/>
    <row r="3429" ht="19.25" customHeight="1"/>
    <row r="3430" ht="19.25" customHeight="1"/>
    <row r="3431" ht="19.25" customHeight="1"/>
    <row r="3432" ht="19.25" customHeight="1"/>
    <row r="3433" ht="19.25" customHeight="1"/>
    <row r="3434" ht="19.25" customHeight="1"/>
    <row r="3435" ht="19.25" customHeight="1"/>
    <row r="3436" ht="19.25" customHeight="1"/>
    <row r="3437" ht="19.25" customHeight="1"/>
    <row r="3438" ht="19.25" customHeight="1"/>
    <row r="3439" ht="19.25" customHeight="1"/>
    <row r="3440" ht="19.25" customHeight="1"/>
    <row r="3441" ht="19.25" customHeight="1"/>
    <row r="3442" ht="19.25" customHeight="1"/>
    <row r="3443" ht="19.25" customHeight="1"/>
    <row r="3444" ht="19.25" customHeight="1"/>
    <row r="3445" ht="19.25" customHeight="1"/>
    <row r="3446" ht="19.25" customHeight="1"/>
    <row r="3447" ht="19.25" customHeight="1"/>
    <row r="3448" ht="19.25" customHeight="1"/>
    <row r="3449" ht="19.25" customHeight="1"/>
    <row r="3450" ht="19.25" customHeight="1"/>
    <row r="3451" ht="19.25" customHeight="1"/>
    <row r="3452" ht="19.25" customHeight="1"/>
    <row r="3453" ht="19.25" customHeight="1"/>
    <row r="3454" ht="19.25" customHeight="1"/>
    <row r="3455" ht="19.25" customHeight="1"/>
    <row r="3456" ht="19.25" customHeight="1"/>
    <row r="3457" ht="19.25" customHeight="1"/>
    <row r="3458" ht="19.25" customHeight="1"/>
    <row r="3459" ht="19.25" customHeight="1"/>
    <row r="3460" ht="19.25" customHeight="1"/>
    <row r="3461" ht="19.25" customHeight="1"/>
    <row r="3462" ht="19.25" customHeight="1"/>
    <row r="3463" ht="19.25" customHeight="1"/>
    <row r="3464" ht="19.25" customHeight="1"/>
    <row r="3465" ht="19.25" customHeight="1"/>
    <row r="3466" ht="19.25" customHeight="1"/>
    <row r="3467" ht="19.25" customHeight="1"/>
    <row r="3468" ht="19.25" customHeight="1"/>
    <row r="3469" ht="19.25" customHeight="1"/>
    <row r="3470" ht="19.25" customHeight="1"/>
    <row r="3471" ht="19.25" customHeight="1"/>
    <row r="3472" ht="19.25" customHeight="1"/>
    <row r="3473" ht="19.25" customHeight="1"/>
    <row r="3474" ht="19.25" customHeight="1"/>
    <row r="3475" ht="19.25" customHeight="1"/>
    <row r="3476" ht="19.25" customHeight="1"/>
    <row r="3477" ht="19.25" customHeight="1"/>
    <row r="3478" ht="19.25" customHeight="1"/>
    <row r="3479" ht="19.25" customHeight="1"/>
    <row r="3480" ht="19.25" customHeight="1"/>
    <row r="3481" ht="19.25" customHeight="1"/>
    <row r="3482" ht="19.25" customHeight="1"/>
    <row r="3483" ht="19.25" customHeight="1"/>
    <row r="3484" ht="19.25" customHeight="1"/>
    <row r="3485" ht="19.25" customHeight="1"/>
    <row r="3486" ht="19.25" customHeight="1"/>
    <row r="3487" ht="19.25" customHeight="1"/>
    <row r="3488" ht="19.25" customHeight="1"/>
    <row r="3489" ht="19.25" customHeight="1"/>
    <row r="3490" ht="19.25" customHeight="1"/>
    <row r="3491" ht="19.25" customHeight="1"/>
    <row r="3492" ht="19.25" customHeight="1"/>
    <row r="3493" ht="19.25" customHeight="1"/>
    <row r="3494" ht="19.25" customHeight="1"/>
    <row r="3495" ht="19.25" customHeight="1"/>
    <row r="3496" ht="19.25" customHeight="1"/>
    <row r="3497" ht="19.25" customHeight="1"/>
    <row r="3498" ht="19.25" customHeight="1"/>
    <row r="3499" ht="19.25" customHeight="1"/>
    <row r="3500" ht="19.25" customHeight="1"/>
    <row r="3501" ht="19.25" customHeight="1"/>
    <row r="3502" ht="19.25" customHeight="1"/>
    <row r="3503" ht="19.25" customHeight="1"/>
    <row r="3504" ht="19.25" customHeight="1"/>
    <row r="3505" ht="19.25" customHeight="1"/>
    <row r="3506" ht="19.25" customHeight="1"/>
    <row r="3507" ht="19.25" customHeight="1"/>
    <row r="3508" ht="19.25" customHeight="1"/>
    <row r="3509" ht="19.25" customHeight="1"/>
    <row r="3510" ht="19.25" customHeight="1"/>
    <row r="3511" ht="19.25" customHeight="1"/>
    <row r="3512" ht="19.25" customHeight="1"/>
    <row r="3513" ht="19.25" customHeight="1"/>
    <row r="3514" ht="19.25" customHeight="1"/>
    <row r="3515" ht="19.25" customHeight="1"/>
    <row r="3516" ht="19.25" customHeight="1"/>
    <row r="3517" ht="19.25" customHeight="1"/>
    <row r="3518" ht="19.25" customHeight="1"/>
    <row r="3519" ht="19.25" customHeight="1"/>
    <row r="3520" ht="19.25" customHeight="1"/>
    <row r="3521" ht="19.25" customHeight="1"/>
    <row r="3522" ht="19.25" customHeight="1"/>
    <row r="3523" ht="19.25" customHeight="1"/>
    <row r="3524" ht="19.25" customHeight="1"/>
    <row r="3525" ht="19.25" customHeight="1"/>
    <row r="3526" ht="19.25" customHeight="1"/>
    <row r="3527" ht="19.25" customHeight="1"/>
    <row r="3528" ht="19.25" customHeight="1"/>
    <row r="3529" ht="19.25" customHeight="1"/>
    <row r="3530" ht="19.25" customHeight="1"/>
    <row r="3531" ht="19.25" customHeight="1"/>
    <row r="3532" ht="19.25" customHeight="1"/>
    <row r="3533" ht="19.25" customHeight="1"/>
    <row r="3534" ht="19.25" customHeight="1"/>
    <row r="3535" ht="19.25" customHeight="1"/>
    <row r="3536" ht="19.25" customHeight="1"/>
    <row r="3537" ht="19.25" customHeight="1"/>
    <row r="3538" ht="19.25" customHeight="1"/>
    <row r="3539" ht="19.25" customHeight="1"/>
    <row r="3540" ht="19.25" customHeight="1"/>
    <row r="3541" ht="19.25" customHeight="1"/>
    <row r="3542" ht="19.25" customHeight="1"/>
    <row r="3543" ht="19.25" customHeight="1"/>
    <row r="3544" ht="19.25" customHeight="1"/>
    <row r="3545" ht="19.25" customHeight="1"/>
    <row r="3546" ht="19.25" customHeight="1"/>
    <row r="3547" ht="19.25" customHeight="1"/>
    <row r="3548" ht="19.25" customHeight="1"/>
    <row r="3549" ht="19.25" customHeight="1"/>
    <row r="3550" ht="19.25" customHeight="1"/>
    <row r="3551" ht="19.25" customHeight="1"/>
    <row r="3552" ht="19.25" customHeight="1"/>
    <row r="3553" ht="19.25" customHeight="1"/>
    <row r="3554" ht="19.25" customHeight="1"/>
    <row r="3555" ht="19.25" customHeight="1"/>
    <row r="3556" ht="19.25" customHeight="1"/>
    <row r="3557" ht="19.25" customHeight="1"/>
    <row r="3558" ht="19.25" customHeight="1"/>
    <row r="3559" ht="19.25" customHeight="1"/>
    <row r="3560" ht="19.25" customHeight="1"/>
    <row r="3561" ht="19.25" customHeight="1"/>
    <row r="3562" ht="19.25" customHeight="1"/>
    <row r="3563" ht="19.25" customHeight="1"/>
    <row r="3564" ht="19.25" customHeight="1"/>
    <row r="3565" ht="19.25" customHeight="1"/>
    <row r="3566" ht="19.25" customHeight="1"/>
    <row r="3567" ht="19.25" customHeight="1"/>
    <row r="3568" ht="19.25" customHeight="1"/>
    <row r="3569" ht="19.25" customHeight="1"/>
    <row r="3570" ht="19.25" customHeight="1"/>
    <row r="3571" ht="19.25" customHeight="1"/>
    <row r="3572" ht="19.25" customHeight="1"/>
    <row r="3573" ht="19.25" customHeight="1"/>
    <row r="3574" ht="19.25" customHeight="1"/>
    <row r="3575" ht="19.25" customHeight="1"/>
    <row r="3576" ht="19.25" customHeight="1"/>
    <row r="3577" ht="19.25" customHeight="1"/>
    <row r="3578" ht="19.25" customHeight="1"/>
    <row r="3579" ht="19.25" customHeight="1"/>
    <row r="3580" ht="19.25" customHeight="1"/>
    <row r="3581" ht="19.25" customHeight="1"/>
    <row r="3582" ht="19.25" customHeight="1"/>
    <row r="3583" ht="19.25" customHeight="1"/>
    <row r="3584" ht="19.25" customHeight="1"/>
    <row r="3585" ht="19.25" customHeight="1"/>
    <row r="3586" ht="19.25" customHeight="1"/>
    <row r="3587" ht="19.25" customHeight="1"/>
    <row r="3588" ht="19.25" customHeight="1"/>
    <row r="3589" ht="19.25" customHeight="1"/>
    <row r="3590" ht="19.25" customHeight="1"/>
    <row r="3591" ht="19.25" customHeight="1"/>
    <row r="3592" ht="19.25" customHeight="1"/>
    <row r="3593" ht="19.25" customHeight="1"/>
    <row r="3594" ht="19.25" customHeight="1"/>
    <row r="3595" ht="19.25" customHeight="1"/>
    <row r="3596" ht="19.25" customHeight="1"/>
    <row r="3597" ht="19.25" customHeight="1"/>
    <row r="3598" ht="19.25" customHeight="1"/>
    <row r="3599" ht="19.25" customHeight="1"/>
    <row r="3600" ht="19.25" customHeight="1"/>
    <row r="3601" ht="19.25" customHeight="1"/>
    <row r="3602" ht="19.25" customHeight="1"/>
    <row r="3603" ht="19.25" customHeight="1"/>
    <row r="3604" ht="19.25" customHeight="1"/>
    <row r="3605" ht="19.25" customHeight="1"/>
    <row r="3606" ht="19.25" customHeight="1"/>
    <row r="3607" ht="19.25" customHeight="1"/>
    <row r="3608" ht="19.25" customHeight="1"/>
    <row r="3609" ht="19.25" customHeight="1"/>
    <row r="3610" ht="19.25" customHeight="1"/>
    <row r="3611" ht="19.25" customHeight="1"/>
    <row r="3612" ht="19.25" customHeight="1"/>
    <row r="3613" ht="19.25" customHeight="1"/>
    <row r="3614" ht="19.25" customHeight="1"/>
    <row r="3615" ht="19.25" customHeight="1"/>
    <row r="3616" ht="19.25" customHeight="1"/>
    <row r="3617" ht="19.25" customHeight="1"/>
    <row r="3618" ht="19.25" customHeight="1"/>
    <row r="3619" ht="19.25" customHeight="1"/>
    <row r="3620" ht="19.25" customHeight="1"/>
    <row r="3621" ht="19.25" customHeight="1"/>
    <row r="3622" ht="19.25" customHeight="1"/>
    <row r="3623" ht="19.25" customHeight="1"/>
    <row r="3624" ht="19.25" customHeight="1"/>
    <row r="3625" ht="19.25" customHeight="1"/>
    <row r="3626" ht="19.25" customHeight="1"/>
    <row r="3627" ht="19.25" customHeight="1"/>
    <row r="3628" ht="19.25" customHeight="1"/>
    <row r="3629" ht="19.25" customHeight="1"/>
    <row r="3630" ht="19.25" customHeight="1"/>
    <row r="3631" ht="19.25" customHeight="1"/>
    <row r="3632" ht="19.25" customHeight="1"/>
    <row r="3633" ht="19.25" customHeight="1"/>
    <row r="3634" ht="19.25" customHeight="1"/>
    <row r="3635" ht="19.25" customHeight="1"/>
    <row r="3636" ht="19.25" customHeight="1"/>
    <row r="3637" ht="19.25" customHeight="1"/>
    <row r="3638" ht="19.25" customHeight="1"/>
    <row r="3639" ht="19.25" customHeight="1"/>
    <row r="3640" ht="19.25" customHeight="1"/>
    <row r="3641" ht="19.25" customHeight="1"/>
    <row r="3642" ht="19.25" customHeight="1"/>
    <row r="3643" ht="19.25" customHeight="1"/>
    <row r="3644" ht="19.25" customHeight="1"/>
    <row r="3645" ht="19.25" customHeight="1"/>
    <row r="3646" ht="19.25" customHeight="1"/>
    <row r="3647" ht="19.25" customHeight="1"/>
    <row r="3648" ht="19.25" customHeight="1"/>
    <row r="3649" ht="19.25" customHeight="1"/>
    <row r="3650" ht="19.25" customHeight="1"/>
    <row r="3651" ht="19.25" customHeight="1"/>
    <row r="3652" ht="19.25" customHeight="1"/>
    <row r="3653" ht="19.25" customHeight="1"/>
    <row r="3654" ht="19.25" customHeight="1"/>
    <row r="3655" ht="19.25" customHeight="1"/>
    <row r="3656" ht="19.25" customHeight="1"/>
    <row r="3657" ht="19.25" customHeight="1"/>
    <row r="3658" ht="19.25" customHeight="1"/>
    <row r="3659" ht="19.25" customHeight="1"/>
    <row r="3660" ht="19.25" customHeight="1"/>
    <row r="3661" ht="19.25" customHeight="1"/>
    <row r="3662" ht="19.25" customHeight="1"/>
    <row r="3663" ht="19.25" customHeight="1"/>
    <row r="3664" ht="19.25" customHeight="1"/>
    <row r="3665" ht="19.25" customHeight="1"/>
    <row r="3666" ht="19.25" customHeight="1"/>
    <row r="3667" ht="19.25" customHeight="1"/>
    <row r="3668" ht="19.25" customHeight="1"/>
    <row r="3669" ht="19.25" customHeight="1"/>
    <row r="3670" ht="19.25" customHeight="1"/>
    <row r="3671" ht="19.25" customHeight="1"/>
    <row r="3672" ht="19.25" customHeight="1"/>
    <row r="3673" ht="19.25" customHeight="1"/>
    <row r="3674" ht="19.25" customHeight="1"/>
    <row r="3675" ht="19.25" customHeight="1"/>
    <row r="3676" ht="19.25" customHeight="1"/>
    <row r="3677" ht="19.25" customHeight="1"/>
    <row r="3678" ht="19.25" customHeight="1"/>
    <row r="3679" ht="19.25" customHeight="1"/>
    <row r="3680" ht="19.25" customHeight="1"/>
    <row r="3681" ht="19.25" customHeight="1"/>
    <row r="3682" ht="19.25" customHeight="1"/>
    <row r="3683" ht="19.25" customHeight="1"/>
    <row r="3684" ht="19.25" customHeight="1"/>
    <row r="3685" ht="19.25" customHeight="1"/>
    <row r="3686" ht="19.25" customHeight="1"/>
    <row r="3687" ht="19.25" customHeight="1"/>
    <row r="3688" ht="19.25" customHeight="1"/>
    <row r="3689" ht="19.25" customHeight="1"/>
    <row r="3690" ht="19.25" customHeight="1"/>
    <row r="3691" ht="19.25" customHeight="1"/>
    <row r="3692" ht="19.25" customHeight="1"/>
    <row r="3693" ht="19.25" customHeight="1"/>
    <row r="3694" ht="19.25" customHeight="1"/>
    <row r="3695" ht="19.25" customHeight="1"/>
    <row r="3696" ht="19.25" customHeight="1"/>
    <row r="3697" ht="19.25" customHeight="1"/>
    <row r="3698" ht="19.25" customHeight="1"/>
    <row r="3699" ht="19.25" customHeight="1"/>
    <row r="3700" ht="19.25" customHeight="1"/>
    <row r="3701" ht="19.25" customHeight="1"/>
    <row r="3702" ht="19.25" customHeight="1"/>
    <row r="3703" ht="19.25" customHeight="1"/>
    <row r="3704" ht="19.25" customHeight="1"/>
    <row r="3705" ht="19.25" customHeight="1"/>
    <row r="3706" ht="19.25" customHeight="1"/>
    <row r="3707" ht="19.25" customHeight="1"/>
    <row r="3708" ht="19.25" customHeight="1"/>
    <row r="3709" ht="19.25" customHeight="1"/>
    <row r="3710" ht="19.25" customHeight="1"/>
    <row r="3711" ht="19.25" customHeight="1"/>
    <row r="3712" ht="19.25" customHeight="1"/>
    <row r="3713" ht="19.25" customHeight="1"/>
    <row r="3714" ht="19.25" customHeight="1"/>
    <row r="3715" ht="19.25" customHeight="1"/>
    <row r="3716" ht="19.25" customHeight="1"/>
    <row r="3717" ht="19.25" customHeight="1"/>
    <row r="3718" ht="19.25" customHeight="1"/>
    <row r="3719" ht="19.25" customHeight="1"/>
    <row r="3720" ht="19.25" customHeight="1"/>
    <row r="3721" ht="19.25" customHeight="1"/>
    <row r="3722" ht="19.25" customHeight="1"/>
    <row r="3723" ht="19.25" customHeight="1"/>
    <row r="3724" ht="19.25" customHeight="1"/>
    <row r="3725" ht="19.25" customHeight="1"/>
    <row r="3726" ht="19.25" customHeight="1"/>
    <row r="3727" ht="19.25" customHeight="1"/>
    <row r="3728" ht="19.25" customHeight="1"/>
    <row r="3729" ht="19.25" customHeight="1"/>
    <row r="3730" ht="19.25" customHeight="1"/>
    <row r="3731" ht="19.25" customHeight="1"/>
    <row r="3732" ht="19.25" customHeight="1"/>
    <row r="3733" ht="19.25" customHeight="1"/>
    <row r="3734" ht="19.25" customHeight="1"/>
    <row r="3735" ht="19.25" customHeight="1"/>
    <row r="3736" ht="19.25" customHeight="1"/>
    <row r="3737" ht="19.25" customHeight="1"/>
    <row r="3738" ht="19.25" customHeight="1"/>
    <row r="3739" ht="19.25" customHeight="1"/>
    <row r="3740" ht="19.25" customHeight="1"/>
    <row r="3741" ht="19.25" customHeight="1"/>
    <row r="3742" ht="19.25" customHeight="1"/>
    <row r="3743" ht="19.25" customHeight="1"/>
    <row r="3744" ht="19.25" customHeight="1"/>
    <row r="3745" ht="19.25" customHeight="1"/>
    <row r="3746" ht="19.25" customHeight="1"/>
    <row r="3747" ht="19.25" customHeight="1"/>
    <row r="3748" ht="19.25" customHeight="1"/>
    <row r="3749" ht="19.25" customHeight="1"/>
    <row r="3750" ht="19.25" customHeight="1"/>
    <row r="3751" ht="19.25" customHeight="1"/>
    <row r="3752" ht="19.25" customHeight="1"/>
    <row r="3753" ht="19.25" customHeight="1"/>
    <row r="3754" ht="19.25" customHeight="1"/>
    <row r="3755" ht="19.25" customHeight="1"/>
    <row r="3756" ht="19.25" customHeight="1"/>
    <row r="3757" ht="19.25" customHeight="1"/>
    <row r="3758" ht="19.25" customHeight="1"/>
    <row r="3759" ht="19.25" customHeight="1"/>
    <row r="3760" ht="19.25" customHeight="1"/>
    <row r="3761" ht="19.25" customHeight="1"/>
    <row r="3762" ht="19.25" customHeight="1"/>
    <row r="3763" ht="19.25" customHeight="1"/>
    <row r="3764" ht="19.25" customHeight="1"/>
    <row r="3765" ht="19.25" customHeight="1"/>
    <row r="3766" ht="19.25" customHeight="1"/>
    <row r="3767" ht="19.25" customHeight="1"/>
    <row r="3768" ht="19.25" customHeight="1"/>
    <row r="3769" ht="19.25" customHeight="1"/>
    <row r="3770" ht="19.25" customHeight="1"/>
    <row r="3771" ht="19.25" customHeight="1"/>
    <row r="3772" ht="19.25" customHeight="1"/>
    <row r="3773" ht="19.25" customHeight="1"/>
    <row r="3774" ht="19.25" customHeight="1"/>
    <row r="3775" ht="19.25" customHeight="1"/>
    <row r="3776" ht="19.25" customHeight="1"/>
    <row r="3777" ht="19.25" customHeight="1"/>
    <row r="3778" ht="19.25" customHeight="1"/>
    <row r="3779" ht="19.25" customHeight="1"/>
    <row r="3780" ht="19.25" customHeight="1"/>
    <row r="3781" ht="19.25" customHeight="1"/>
    <row r="3782" ht="19.25" customHeight="1"/>
    <row r="3783" ht="19.25" customHeight="1"/>
    <row r="3784" ht="19.25" customHeight="1"/>
    <row r="3785" ht="19.25" customHeight="1"/>
    <row r="3786" ht="19.25" customHeight="1"/>
    <row r="3787" ht="19.25" customHeight="1"/>
    <row r="3788" ht="19.25" customHeight="1"/>
    <row r="3789" ht="19.25" customHeight="1"/>
    <row r="3790" ht="19.25" customHeight="1"/>
    <row r="3791" ht="19.25" customHeight="1"/>
    <row r="3792" ht="19.25" customHeight="1"/>
    <row r="3793" ht="19.25" customHeight="1"/>
    <row r="3794" ht="19.25" customHeight="1"/>
    <row r="3795" ht="19.25" customHeight="1"/>
    <row r="3796" ht="19.25" customHeight="1"/>
    <row r="3797" ht="19.25" customHeight="1"/>
    <row r="3798" ht="19.25" customHeight="1"/>
    <row r="3799" ht="19.25" customHeight="1"/>
    <row r="3800" ht="19.25" customHeight="1"/>
    <row r="3801" ht="19.25" customHeight="1"/>
    <row r="3802" ht="19.25" customHeight="1"/>
    <row r="3803" ht="19.25" customHeight="1"/>
    <row r="3804" ht="19.25" customHeight="1"/>
    <row r="3805" ht="19.25" customHeight="1"/>
    <row r="3806" ht="19.25" customHeight="1"/>
    <row r="3807" ht="19.25" customHeight="1"/>
    <row r="3808" ht="19.25" customHeight="1"/>
    <row r="3809" ht="19.25" customHeight="1"/>
    <row r="3810" ht="19.25" customHeight="1"/>
    <row r="3811" ht="19.25" customHeight="1"/>
    <row r="3812" ht="19.25" customHeight="1"/>
    <row r="3813" ht="19.25" customHeight="1"/>
    <row r="3814" ht="19.25" customHeight="1"/>
    <row r="3815" ht="19.25" customHeight="1"/>
    <row r="3816" ht="19.25" customHeight="1"/>
    <row r="3817" ht="19.25" customHeight="1"/>
    <row r="3818" ht="19.25" customHeight="1"/>
    <row r="3819" ht="19.25" customHeight="1"/>
    <row r="3820" ht="19.25" customHeight="1"/>
    <row r="3821" ht="19.25" customHeight="1"/>
    <row r="3822" ht="19.25" customHeight="1"/>
    <row r="3823" ht="19.25" customHeight="1"/>
    <row r="3824" ht="19.25" customHeight="1"/>
    <row r="3825" ht="19.25" customHeight="1"/>
    <row r="3826" ht="19.25" customHeight="1"/>
    <row r="3827" ht="19.25" customHeight="1"/>
    <row r="3828" ht="19.25" customHeight="1"/>
    <row r="3829" ht="19.25" customHeight="1"/>
    <row r="3830" ht="19.25" customHeight="1"/>
    <row r="3831" ht="19.25" customHeight="1"/>
    <row r="3832" ht="19.25" customHeight="1"/>
    <row r="3833" ht="19.25" customHeight="1"/>
    <row r="3834" ht="19.25" customHeight="1"/>
    <row r="3835" ht="19.25" customHeight="1"/>
    <row r="3836" ht="19.25" customHeight="1"/>
    <row r="3837" ht="19.25" customHeight="1"/>
    <row r="3838" ht="19.25" customHeight="1"/>
    <row r="3839" ht="19.25" customHeight="1"/>
    <row r="3840" ht="19.25" customHeight="1"/>
    <row r="3841" ht="19.25" customHeight="1"/>
    <row r="3842" ht="19.25" customHeight="1"/>
    <row r="3843" ht="19.25" customHeight="1"/>
    <row r="3844" ht="19.25" customHeight="1"/>
    <row r="3845" ht="19.25" customHeight="1"/>
    <row r="3846" ht="19.25" customHeight="1"/>
    <row r="3847" ht="19.25" customHeight="1"/>
    <row r="3848" ht="19.25" customHeight="1"/>
    <row r="3849" ht="19.25" customHeight="1"/>
    <row r="3850" ht="19.25" customHeight="1"/>
    <row r="3851" ht="19.25" customHeight="1"/>
    <row r="3852" ht="19.25" customHeight="1"/>
    <row r="3853" ht="19.25" customHeight="1"/>
    <row r="3854" ht="19.25" customHeight="1"/>
    <row r="3855" ht="19.25" customHeight="1"/>
    <row r="3856" ht="19.25" customHeight="1"/>
    <row r="3857" ht="19.25" customHeight="1"/>
    <row r="3858" ht="19.25" customHeight="1"/>
    <row r="3859" ht="19.25" customHeight="1"/>
    <row r="3860" ht="19.25" customHeight="1"/>
    <row r="3861" ht="19.25" customHeight="1"/>
    <row r="3862" ht="19.25" customHeight="1"/>
    <row r="3863" ht="19.25" customHeight="1"/>
    <row r="3864" ht="19.25" customHeight="1"/>
    <row r="3865" ht="19.25" customHeight="1"/>
    <row r="3866" ht="19.25" customHeight="1"/>
    <row r="3867" ht="19.25" customHeight="1"/>
    <row r="3868" ht="19.25" customHeight="1"/>
    <row r="3869" ht="19.25" customHeight="1"/>
    <row r="3870" ht="19.25" customHeight="1"/>
    <row r="3871" ht="19.25" customHeight="1"/>
    <row r="3872" ht="19.25" customHeight="1"/>
    <row r="3873" ht="19.25" customHeight="1"/>
    <row r="3874" ht="19.25" customHeight="1"/>
    <row r="3875" ht="19.25" customHeight="1"/>
    <row r="3876" ht="19.25" customHeight="1"/>
    <row r="3877" ht="19.25" customHeight="1"/>
    <row r="3878" ht="19.25" customHeight="1"/>
    <row r="3879" ht="19.25" customHeight="1"/>
    <row r="3880" ht="19.25" customHeight="1"/>
    <row r="3881" ht="19.25" customHeight="1"/>
    <row r="3882" ht="19.25" customHeight="1"/>
    <row r="3883" ht="19.25" customHeight="1"/>
    <row r="3884" ht="19.25" customHeight="1"/>
    <row r="3885" ht="19.25" customHeight="1"/>
    <row r="3886" ht="19.25" customHeight="1"/>
    <row r="3887" ht="19.25" customHeight="1"/>
    <row r="3888" ht="19.25" customHeight="1"/>
    <row r="3889" ht="19.25" customHeight="1"/>
    <row r="3890" ht="19.25" customHeight="1"/>
    <row r="3891" ht="19.25" customHeight="1"/>
    <row r="3892" ht="19.25" customHeight="1"/>
    <row r="3893" ht="19.25" customHeight="1"/>
    <row r="3894" ht="19.25" customHeight="1"/>
    <row r="3895" ht="19.25" customHeight="1"/>
    <row r="3896" ht="19.25" customHeight="1"/>
    <row r="3897" ht="19.25" customHeight="1"/>
    <row r="3898" ht="19.25" customHeight="1"/>
    <row r="3899" ht="19.25" customHeight="1"/>
    <row r="3900" ht="19.25" customHeight="1"/>
    <row r="3901" ht="19.25" customHeight="1"/>
    <row r="3902" ht="19.25" customHeight="1"/>
    <row r="3903" ht="19.25" customHeight="1"/>
    <row r="3904" ht="19.25" customHeight="1"/>
    <row r="3905" ht="19.25" customHeight="1"/>
    <row r="3906" ht="19.25" customHeight="1"/>
    <row r="3907" ht="19.25" customHeight="1"/>
    <row r="3908" ht="19.25" customHeight="1"/>
    <row r="3909" ht="19.25" customHeight="1"/>
    <row r="3910" ht="19.25" customHeight="1"/>
    <row r="3911" ht="19.25" customHeight="1"/>
    <row r="3912" ht="19.25" customHeight="1"/>
    <row r="3913" ht="19.25" customHeight="1"/>
    <row r="3914" ht="19.25" customHeight="1"/>
    <row r="3915" ht="19.25" customHeight="1"/>
    <row r="3916" ht="19.25" customHeight="1"/>
    <row r="3917" ht="19.25" customHeight="1"/>
    <row r="3918" ht="19.25" customHeight="1"/>
    <row r="3919" ht="19.25" customHeight="1"/>
    <row r="3920" ht="19.25" customHeight="1"/>
    <row r="3921" ht="19.25" customHeight="1"/>
    <row r="3922" ht="19.25" customHeight="1"/>
    <row r="3923" ht="19.25" customHeight="1"/>
    <row r="3924" ht="19.25" customHeight="1"/>
    <row r="3925" ht="19.25" customHeight="1"/>
    <row r="3926" ht="19.25" customHeight="1"/>
    <row r="3927" ht="19.25" customHeight="1"/>
    <row r="3928" ht="19.25" customHeight="1"/>
    <row r="3929" ht="19.25" customHeight="1"/>
    <row r="3930" ht="19.25" customHeight="1"/>
    <row r="3931" ht="19.25" customHeight="1"/>
    <row r="3932" ht="19.25" customHeight="1"/>
    <row r="3933" ht="19.25" customHeight="1"/>
    <row r="3934" ht="19.25" customHeight="1"/>
    <row r="3935" ht="19.25" customHeight="1"/>
    <row r="3936" ht="19.25" customHeight="1"/>
    <row r="3937" ht="19.25" customHeight="1"/>
    <row r="3938" ht="19.25" customHeight="1"/>
    <row r="3939" ht="19.25" customHeight="1"/>
    <row r="3940" ht="19.25" customHeight="1"/>
    <row r="3941" ht="19.25" customHeight="1"/>
    <row r="3942" ht="19.25" customHeight="1"/>
    <row r="3943" ht="19.25" customHeight="1"/>
    <row r="3944" ht="19.25" customHeight="1"/>
    <row r="3945" ht="19.25" customHeight="1"/>
    <row r="3946" ht="19.25" customHeight="1"/>
    <row r="3947" ht="19.25" customHeight="1"/>
    <row r="3948" ht="19.25" customHeight="1"/>
    <row r="3949" ht="19.25" customHeight="1"/>
    <row r="3950" ht="19.25" customHeight="1"/>
    <row r="3951" ht="19.25" customHeight="1"/>
    <row r="3952" ht="19.25" customHeight="1"/>
    <row r="3953" ht="19.25" customHeight="1"/>
    <row r="3954" ht="19.25" customHeight="1"/>
    <row r="3955" ht="19.25" customHeight="1"/>
    <row r="3956" ht="19.25" customHeight="1"/>
    <row r="3957" ht="19.25" customHeight="1"/>
    <row r="3958" ht="19.25" customHeight="1"/>
    <row r="3959" ht="19.25" customHeight="1"/>
    <row r="3960" ht="19.25" customHeight="1"/>
    <row r="3961" ht="19.25" customHeight="1"/>
    <row r="3962" ht="19.25" customHeight="1"/>
    <row r="3963" ht="19.25" customHeight="1"/>
    <row r="3964" ht="19.25" customHeight="1"/>
    <row r="3965" ht="19.25" customHeight="1"/>
    <row r="3966" ht="19.25" customHeight="1"/>
    <row r="3967" ht="19.25" customHeight="1"/>
    <row r="3968" ht="19.25" customHeight="1"/>
    <row r="3969" ht="19.25" customHeight="1"/>
    <row r="3970" ht="19.25" customHeight="1"/>
    <row r="3971" ht="19.25" customHeight="1"/>
    <row r="3972" ht="19.25" customHeight="1"/>
    <row r="3973" ht="19.25" customHeight="1"/>
    <row r="3974" ht="19.25" customHeight="1"/>
    <row r="3975" ht="19.25" customHeight="1"/>
    <row r="3976" ht="19.25" customHeight="1"/>
    <row r="3977" ht="19.25" customHeight="1"/>
    <row r="3978" ht="19.25" customHeight="1"/>
    <row r="3979" ht="19.25" customHeight="1"/>
    <row r="3980" ht="19.25" customHeight="1"/>
    <row r="3981" ht="19.25" customHeight="1"/>
    <row r="3982" ht="19.25" customHeight="1"/>
    <row r="3983" ht="19.25" customHeight="1"/>
    <row r="3984" ht="19.25" customHeight="1"/>
    <row r="3985" ht="19.25" customHeight="1"/>
    <row r="3986" ht="19.25" customHeight="1"/>
    <row r="3987" ht="19.25" customHeight="1"/>
    <row r="3988" ht="19.25" customHeight="1"/>
    <row r="3989" ht="19.25" customHeight="1"/>
    <row r="3990" ht="19.25" customHeight="1"/>
    <row r="3991" ht="19.25" customHeight="1"/>
    <row r="3992" ht="19.25" customHeight="1"/>
    <row r="3993" ht="19.25" customHeight="1"/>
    <row r="3994" ht="19.25" customHeight="1"/>
    <row r="3995" ht="19.25" customHeight="1"/>
    <row r="3996" ht="19.25" customHeight="1"/>
    <row r="3997" ht="19.25" customHeight="1"/>
    <row r="3998" ht="19.25" customHeight="1"/>
    <row r="3999" ht="19.25" customHeight="1"/>
    <row r="4000" ht="19.25" customHeight="1"/>
    <row r="4001" ht="19.25" customHeight="1"/>
    <row r="4002" ht="19.25" customHeight="1"/>
    <row r="4003" ht="19.25" customHeight="1"/>
    <row r="4004" ht="19.25" customHeight="1"/>
    <row r="4005" ht="19.25" customHeight="1"/>
    <row r="4006" ht="19.25" customHeight="1"/>
    <row r="4007" ht="19.25" customHeight="1"/>
    <row r="4008" ht="19.25" customHeight="1"/>
    <row r="4009" ht="19.25" customHeight="1"/>
    <row r="4010" ht="19.25" customHeight="1"/>
    <row r="4011" ht="19.25" customHeight="1"/>
    <row r="4012" ht="19.25" customHeight="1"/>
    <row r="4013" ht="19.25" customHeight="1"/>
    <row r="4014" ht="19.25" customHeight="1"/>
    <row r="4015" ht="19.25" customHeight="1"/>
    <row r="4016" ht="19.25" customHeight="1"/>
    <row r="4017" ht="19.25" customHeight="1"/>
    <row r="4018" ht="19.25" customHeight="1"/>
    <row r="4019" ht="19.25" customHeight="1"/>
    <row r="4020" ht="19.25" customHeight="1"/>
    <row r="4021" ht="19.25" customHeight="1"/>
    <row r="4022" ht="19.25" customHeight="1"/>
    <row r="4023" ht="19.25" customHeight="1"/>
    <row r="4024" ht="19.25" customHeight="1"/>
    <row r="4025" ht="19.25" customHeight="1"/>
    <row r="4026" ht="19.25" customHeight="1"/>
    <row r="4027" ht="19.25" customHeight="1"/>
    <row r="4028" ht="19.25" customHeight="1"/>
    <row r="4029" ht="19.25" customHeight="1"/>
    <row r="4030" ht="19.25" customHeight="1"/>
    <row r="4031" ht="19.25" customHeight="1"/>
    <row r="4032" ht="19.25" customHeight="1"/>
    <row r="4033" ht="19.25" customHeight="1"/>
    <row r="4034" ht="19.25" customHeight="1"/>
    <row r="4035" ht="19.25" customHeight="1"/>
    <row r="4036" ht="19.25" customHeight="1"/>
    <row r="4037" ht="19.25" customHeight="1"/>
    <row r="4038" ht="19.25" customHeight="1"/>
    <row r="4039" ht="19.25" customHeight="1"/>
    <row r="4040" ht="19.25" customHeight="1"/>
    <row r="4041" ht="19.25" customHeight="1"/>
    <row r="4042" ht="19.25" customHeight="1"/>
    <row r="4043" ht="19.25" customHeight="1"/>
    <row r="4044" ht="19.25" customHeight="1"/>
    <row r="4045" ht="19.25" customHeight="1"/>
    <row r="4046" ht="19.25" customHeight="1"/>
    <row r="4047" ht="19.25" customHeight="1"/>
    <row r="4048" ht="19.25" customHeight="1"/>
    <row r="4049" ht="19.25" customHeight="1"/>
    <row r="4050" ht="19.25" customHeight="1"/>
    <row r="4051" ht="19.25" customHeight="1"/>
    <row r="4052" ht="19.25" customHeight="1"/>
    <row r="4053" ht="19.25" customHeight="1"/>
    <row r="4054" ht="19.25" customHeight="1"/>
    <row r="4055" ht="19.25" customHeight="1"/>
    <row r="4056" ht="19.25" customHeight="1"/>
    <row r="4057" ht="19.25" customHeight="1"/>
    <row r="4058" ht="19.25" customHeight="1"/>
    <row r="4059" ht="19.25" customHeight="1"/>
    <row r="4060" ht="19.25" customHeight="1"/>
    <row r="4061" ht="19.25" customHeight="1"/>
    <row r="4062" ht="19.25" customHeight="1"/>
    <row r="4063" ht="19.25" customHeight="1"/>
    <row r="4064" ht="19.25" customHeight="1"/>
    <row r="4065" ht="19.25" customHeight="1"/>
    <row r="4066" ht="19.25" customHeight="1"/>
    <row r="4067" ht="19.25" customHeight="1"/>
    <row r="4068" ht="19.25" customHeight="1"/>
    <row r="4069" ht="19.25" customHeight="1"/>
    <row r="4070" ht="19.25" customHeight="1"/>
    <row r="4071" ht="19.25" customHeight="1"/>
    <row r="4072" ht="19.25" customHeight="1"/>
    <row r="4073" ht="19.25" customHeight="1"/>
    <row r="4074" ht="19.25" customHeight="1"/>
    <row r="4075" ht="19.25" customHeight="1"/>
    <row r="4076" ht="19.25" customHeight="1"/>
    <row r="4077" ht="19.25" customHeight="1"/>
    <row r="4078" ht="19.25" customHeight="1"/>
    <row r="4079" ht="19.25" customHeight="1"/>
    <row r="4080" ht="19.25" customHeight="1"/>
    <row r="4081" ht="19.25" customHeight="1"/>
    <row r="4082" ht="19.25" customHeight="1"/>
    <row r="4083" ht="19.25" customHeight="1"/>
    <row r="4084" ht="19.25" customHeight="1"/>
    <row r="4085" ht="19.25" customHeight="1"/>
    <row r="4086" ht="19.25" customHeight="1"/>
    <row r="4087" ht="19.25" customHeight="1"/>
    <row r="4088" ht="19.25" customHeight="1"/>
    <row r="4089" ht="19.25" customHeight="1"/>
    <row r="4090" ht="19.25" customHeight="1"/>
    <row r="4091" ht="19.25" customHeight="1"/>
    <row r="4092" ht="19.25" customHeight="1"/>
    <row r="4093" ht="19.25" customHeight="1"/>
    <row r="4094" ht="19.25" customHeight="1"/>
    <row r="4095" ht="19.25" customHeight="1"/>
    <row r="4096" ht="19.25" customHeight="1"/>
    <row r="4097" ht="19.25" customHeight="1"/>
    <row r="4098" ht="19.25" customHeight="1"/>
    <row r="4099" ht="19.25" customHeight="1"/>
    <row r="4100" ht="19.25" customHeight="1"/>
    <row r="4101" ht="19.25" customHeight="1"/>
    <row r="4102" ht="19.25" customHeight="1"/>
    <row r="4103" ht="19.25" customHeight="1"/>
    <row r="4104" ht="19.25" customHeight="1"/>
    <row r="4105" ht="19.25" customHeight="1"/>
    <row r="4106" ht="19.25" customHeight="1"/>
    <row r="4107" ht="19.25" customHeight="1"/>
    <row r="4108" ht="19.25" customHeight="1"/>
    <row r="4109" ht="19.25" customHeight="1"/>
    <row r="4110" ht="19.25" customHeight="1"/>
    <row r="4111" ht="19.25" customHeight="1"/>
    <row r="4112" ht="19.25" customHeight="1"/>
    <row r="4113" ht="19.25" customHeight="1"/>
    <row r="4114" ht="19.25" customHeight="1"/>
    <row r="4115" ht="19.25" customHeight="1"/>
    <row r="4116" ht="19.25" customHeight="1"/>
    <row r="4117" ht="19.25" customHeight="1"/>
    <row r="4118" ht="19.25" customHeight="1"/>
    <row r="4119" ht="19.25" customHeight="1"/>
    <row r="4120" ht="19.25" customHeight="1"/>
    <row r="4121" ht="19.25" customHeight="1"/>
    <row r="4122" ht="19.25" customHeight="1"/>
    <row r="4123" ht="19.25" customHeight="1"/>
    <row r="4124" ht="19.25" customHeight="1"/>
    <row r="4125" ht="19.25" customHeight="1"/>
    <row r="4126" ht="19.25" customHeight="1"/>
    <row r="4127" ht="19.25" customHeight="1"/>
    <row r="4128" ht="19.25" customHeight="1"/>
    <row r="4129" ht="19.25" customHeight="1"/>
    <row r="4130" ht="19.25" customHeight="1"/>
    <row r="4131" ht="19.25" customHeight="1"/>
    <row r="4132" ht="19.25" customHeight="1"/>
    <row r="4133" ht="19.25" customHeight="1"/>
    <row r="4134" ht="19.25" customHeight="1"/>
    <row r="4135" ht="19.25" customHeight="1"/>
    <row r="4136" ht="19.25" customHeight="1"/>
    <row r="4137" ht="19.25" customHeight="1"/>
    <row r="4138" ht="19.25" customHeight="1"/>
    <row r="4139" ht="19.25" customHeight="1"/>
    <row r="4140" ht="19.25" customHeight="1"/>
    <row r="4141" ht="19.25" customHeight="1"/>
    <row r="4142" ht="19.25" customHeight="1"/>
    <row r="4143" ht="19.25" customHeight="1"/>
    <row r="4144" ht="19.25" customHeight="1"/>
    <row r="4145" ht="19.25" customHeight="1"/>
    <row r="4146" ht="19.25" customHeight="1"/>
    <row r="4147" ht="19.25" customHeight="1"/>
    <row r="4148" ht="19.25" customHeight="1"/>
    <row r="4149" ht="19.25" customHeight="1"/>
    <row r="4150" ht="19.25" customHeight="1"/>
    <row r="4151" ht="19.25" customHeight="1"/>
    <row r="4152" ht="19.25" customHeight="1"/>
    <row r="4153" ht="19.25" customHeight="1"/>
    <row r="4154" ht="19.25" customHeight="1"/>
    <row r="4155" ht="19.25" customHeight="1"/>
    <row r="4156" ht="19.25" customHeight="1"/>
    <row r="4157" ht="19.25" customHeight="1"/>
    <row r="4158" ht="19.25" customHeight="1"/>
    <row r="4159" ht="19.25" customHeight="1"/>
    <row r="4160" ht="19.25" customHeight="1"/>
    <row r="4161" ht="19.25" customHeight="1"/>
    <row r="4162" ht="19.25" customHeight="1"/>
    <row r="4163" ht="19.25" customHeight="1"/>
    <row r="4164" ht="19.25" customHeight="1"/>
    <row r="4165" ht="19.25" customHeight="1"/>
    <row r="4166" ht="19.25" customHeight="1"/>
    <row r="4167" ht="19.25" customHeight="1"/>
    <row r="4168" ht="19.25" customHeight="1"/>
    <row r="4169" ht="19.25" customHeight="1"/>
    <row r="4170" ht="19.25" customHeight="1"/>
    <row r="4171" ht="19.25" customHeight="1"/>
    <row r="4172" ht="19.25" customHeight="1"/>
    <row r="4173" ht="19.25" customHeight="1"/>
    <row r="4174" ht="19.25" customHeight="1"/>
    <row r="4175" ht="19.25" customHeight="1"/>
    <row r="4176" ht="19.25" customHeight="1"/>
    <row r="4177" ht="19.25" customHeight="1"/>
    <row r="4178" ht="19.25" customHeight="1"/>
    <row r="4179" ht="19.25" customHeight="1"/>
    <row r="4180" ht="19.25" customHeight="1"/>
    <row r="4181" ht="19.25" customHeight="1"/>
    <row r="4182" ht="19.25" customHeight="1"/>
    <row r="4183" ht="19.25" customHeight="1"/>
    <row r="4184" ht="19.25" customHeight="1"/>
    <row r="4185" ht="19.25" customHeight="1"/>
    <row r="4186" ht="19.25" customHeight="1"/>
    <row r="4187" ht="19.25" customHeight="1"/>
    <row r="4188" ht="19.25" customHeight="1"/>
    <row r="4189" ht="19.25" customHeight="1"/>
    <row r="4190" ht="19.25" customHeight="1"/>
    <row r="4191" ht="19.25" customHeight="1"/>
    <row r="4192" ht="19.25" customHeight="1"/>
    <row r="4193" ht="19.25" customHeight="1"/>
    <row r="4194" ht="19.25" customHeight="1"/>
    <row r="4195" ht="19.25" customHeight="1"/>
    <row r="4196" ht="19.25" customHeight="1"/>
    <row r="4197" ht="19.25" customHeight="1"/>
    <row r="4198" ht="19.25" customHeight="1"/>
    <row r="4199" ht="19.25" customHeight="1"/>
    <row r="4200" ht="19.25" customHeight="1"/>
    <row r="4201" ht="19.25" customHeight="1"/>
    <row r="4202" ht="19.25" customHeight="1"/>
    <row r="4203" ht="19.25" customHeight="1"/>
    <row r="4204" ht="19.25" customHeight="1"/>
    <row r="4205" ht="19.25" customHeight="1"/>
    <row r="4206" ht="19.25" customHeight="1"/>
    <row r="4207" ht="19.25" customHeight="1"/>
    <row r="4208" ht="19.25" customHeight="1"/>
    <row r="4209" ht="19.25" customHeight="1"/>
    <row r="4210" ht="19.25" customHeight="1"/>
    <row r="4211" ht="19.25" customHeight="1"/>
    <row r="4212" ht="19.25" customHeight="1"/>
    <row r="4213" ht="19.25" customHeight="1"/>
    <row r="4214" ht="19.25" customHeight="1"/>
    <row r="4215" ht="19.25" customHeight="1"/>
    <row r="4216" ht="19.25" customHeight="1"/>
    <row r="4217" ht="19.25" customHeight="1"/>
    <row r="4218" ht="19.25" customHeight="1"/>
    <row r="4219" ht="19.25" customHeight="1"/>
    <row r="4220" ht="19.25" customHeight="1"/>
    <row r="4221" ht="19.25" customHeight="1"/>
    <row r="4222" ht="19.25" customHeight="1"/>
    <row r="4223" ht="19.25" customHeight="1"/>
    <row r="4224" ht="19.25" customHeight="1"/>
    <row r="4225" ht="19.25" customHeight="1"/>
    <row r="4226" ht="19.25" customHeight="1"/>
    <row r="4227" ht="19.25" customHeight="1"/>
    <row r="4228" ht="19.25" customHeight="1"/>
    <row r="4229" ht="19.25" customHeight="1"/>
    <row r="4230" ht="19.25" customHeight="1"/>
    <row r="4231" ht="19.25" customHeight="1"/>
    <row r="4232" ht="19.25" customHeight="1"/>
    <row r="4233" ht="19.25" customHeight="1"/>
    <row r="4234" ht="19.25" customHeight="1"/>
    <row r="4235" ht="19.25" customHeight="1"/>
    <row r="4236" ht="19.25" customHeight="1"/>
    <row r="4237" ht="19.25" customHeight="1"/>
    <row r="4238" ht="19.25" customHeight="1"/>
    <row r="4239" ht="19.25" customHeight="1"/>
    <row r="4240" ht="19.25" customHeight="1"/>
    <row r="4241" ht="19.25" customHeight="1"/>
    <row r="4242" ht="19.25" customHeight="1"/>
    <row r="4243" ht="19.25" customHeight="1"/>
    <row r="4244" ht="19.25" customHeight="1"/>
    <row r="4245" ht="19.25" customHeight="1"/>
    <row r="4246" ht="19.25" customHeight="1"/>
    <row r="4247" ht="19.25" customHeight="1"/>
    <row r="4248" ht="19.25" customHeight="1"/>
    <row r="4249" ht="19.25" customHeight="1"/>
    <row r="4250" ht="19.25" customHeight="1"/>
    <row r="4251" ht="19.25" customHeight="1"/>
    <row r="4252" ht="19.25" customHeight="1"/>
    <row r="4253" ht="19.25" customHeight="1"/>
    <row r="4254" ht="19.25" customHeight="1"/>
    <row r="4255" ht="19.25" customHeight="1"/>
    <row r="4256" ht="19.25" customHeight="1"/>
    <row r="4257" ht="19.25" customHeight="1"/>
    <row r="4258" ht="19.25" customHeight="1"/>
    <row r="4259" ht="19.25" customHeight="1"/>
    <row r="4260" ht="19.25" customHeight="1"/>
    <row r="4261" ht="19.25" customHeight="1"/>
    <row r="4262" ht="19.25" customHeight="1"/>
    <row r="4263" ht="19.25" customHeight="1"/>
    <row r="4264" ht="19.25" customHeight="1"/>
    <row r="4265" ht="19.25" customHeight="1"/>
    <row r="4266" ht="19.25" customHeight="1"/>
    <row r="4267" ht="19.25" customHeight="1"/>
    <row r="4268" ht="19.25" customHeight="1"/>
    <row r="4269" ht="19.25" customHeight="1"/>
    <row r="4270" ht="19.25" customHeight="1"/>
    <row r="4271" ht="19.25" customHeight="1"/>
    <row r="4272" ht="19.25" customHeight="1"/>
    <row r="4273" ht="19.25" customHeight="1"/>
    <row r="4274" ht="19.25" customHeight="1"/>
    <row r="4275" ht="19.25" customHeight="1"/>
    <row r="4276" ht="19.25" customHeight="1"/>
    <row r="4277" ht="19.25" customHeight="1"/>
    <row r="4278" ht="19.25" customHeight="1"/>
    <row r="4279" ht="19.25" customHeight="1"/>
    <row r="4280" ht="19.25" customHeight="1"/>
    <row r="4281" ht="19.25" customHeight="1"/>
    <row r="4282" ht="19.25" customHeight="1"/>
    <row r="4283" ht="19.25" customHeight="1"/>
    <row r="4284" ht="19.25" customHeight="1"/>
    <row r="4285" ht="19.25" customHeight="1"/>
    <row r="4286" ht="19.25" customHeight="1"/>
    <row r="4287" ht="19.25" customHeight="1"/>
    <row r="4288" ht="19.25" customHeight="1"/>
    <row r="4289" ht="19.25" customHeight="1"/>
    <row r="4290" ht="19.25" customHeight="1"/>
    <row r="4291" ht="19.25" customHeight="1"/>
    <row r="4292" ht="19.25" customHeight="1"/>
    <row r="4293" ht="19.25" customHeight="1"/>
    <row r="4294" ht="19.25" customHeight="1"/>
    <row r="4295" ht="19.25" customHeight="1"/>
    <row r="4296" ht="19.25" customHeight="1"/>
    <row r="4297" ht="19.25" customHeight="1"/>
    <row r="4298" ht="19.25" customHeight="1"/>
    <row r="4299" ht="19.25" customHeight="1"/>
    <row r="4300" ht="19.25" customHeight="1"/>
    <row r="4301" ht="19.25" customHeight="1"/>
    <row r="4302" ht="19.25" customHeight="1"/>
    <row r="4303" ht="19.25" customHeight="1"/>
    <row r="4304" ht="19.25" customHeight="1"/>
    <row r="4305" ht="19.25" customHeight="1"/>
    <row r="4306" ht="19.25" customHeight="1"/>
    <row r="4307" ht="19.25" customHeight="1"/>
    <row r="4308" ht="19.25" customHeight="1"/>
    <row r="4309" ht="19.25" customHeight="1"/>
    <row r="4310" ht="19.25" customHeight="1"/>
    <row r="4311" ht="19.25" customHeight="1"/>
    <row r="4312" ht="19.25" customHeight="1"/>
    <row r="4313" ht="19.25" customHeight="1"/>
    <row r="4314" ht="19.25" customHeight="1"/>
    <row r="4315" ht="19.25" customHeight="1"/>
    <row r="4316" ht="19.25" customHeight="1"/>
    <row r="4317" ht="19.25" customHeight="1"/>
    <row r="4318" ht="19.25" customHeight="1"/>
    <row r="4319" ht="19.25" customHeight="1"/>
    <row r="4320" ht="19.25" customHeight="1"/>
    <row r="4321" ht="19.25" customHeight="1"/>
    <row r="4322" ht="19.25" customHeight="1"/>
    <row r="4323" ht="19.25" customHeight="1"/>
    <row r="4324" ht="19.25" customHeight="1"/>
    <row r="4325" ht="19.25" customHeight="1"/>
    <row r="4326" ht="19.25" customHeight="1"/>
    <row r="4327" ht="19.25" customHeight="1"/>
    <row r="4328" ht="19.25" customHeight="1"/>
    <row r="4329" ht="19.25" customHeight="1"/>
    <row r="4330" ht="19.25" customHeight="1"/>
    <row r="4331" ht="19.25" customHeight="1"/>
    <row r="4332" ht="19.25" customHeight="1"/>
    <row r="4333" ht="19.25" customHeight="1"/>
    <row r="4334" ht="19.25" customHeight="1"/>
    <row r="4335" ht="19.25" customHeight="1"/>
    <row r="4336" ht="19.25" customHeight="1"/>
    <row r="4337" ht="19.25" customHeight="1"/>
    <row r="4338" ht="19.25" customHeight="1"/>
    <row r="4339" ht="19.25" customHeight="1"/>
    <row r="4340" ht="19.25" customHeight="1"/>
    <row r="4341" ht="19.25" customHeight="1"/>
    <row r="4342" ht="19.25" customHeight="1"/>
    <row r="4343" ht="19.25" customHeight="1"/>
    <row r="4344" ht="19.25" customHeight="1"/>
    <row r="4345" ht="19.25" customHeight="1"/>
    <row r="4346" ht="19.25" customHeight="1"/>
    <row r="4347" ht="19.25" customHeight="1"/>
    <row r="4348" ht="19.25" customHeight="1"/>
    <row r="4349" ht="19.25" customHeight="1"/>
    <row r="4350" ht="19.25" customHeight="1"/>
    <row r="4351" ht="19.25" customHeight="1"/>
    <row r="4352" ht="19.25" customHeight="1"/>
    <row r="4353" ht="19.25" customHeight="1"/>
    <row r="4354" ht="19.25" customHeight="1"/>
    <row r="4355" ht="19.25" customHeight="1"/>
    <row r="4356" ht="19.25" customHeight="1"/>
    <row r="4357" ht="19.25" customHeight="1"/>
    <row r="4358" ht="19.25" customHeight="1"/>
    <row r="4359" ht="19.25" customHeight="1"/>
    <row r="4360" ht="19.25" customHeight="1"/>
    <row r="4361" ht="19.25" customHeight="1"/>
    <row r="4362" ht="19.25" customHeight="1"/>
    <row r="4363" ht="19.25" customHeight="1"/>
    <row r="4364" ht="19.25" customHeight="1"/>
    <row r="4365" ht="19.25" customHeight="1"/>
    <row r="4366" ht="19.25" customHeight="1"/>
    <row r="4367" ht="19.25" customHeight="1"/>
    <row r="4368" ht="19.25" customHeight="1"/>
    <row r="4369" ht="19.25" customHeight="1"/>
    <row r="4370" ht="19.25" customHeight="1"/>
    <row r="4371" ht="19.25" customHeight="1"/>
    <row r="4372" ht="19.25" customHeight="1"/>
    <row r="4373" ht="19.25" customHeight="1"/>
    <row r="4374" ht="19.25" customHeight="1"/>
    <row r="4375" ht="19.25" customHeight="1"/>
    <row r="4376" ht="19.25" customHeight="1"/>
    <row r="4377" ht="19.25" customHeight="1"/>
    <row r="4378" ht="19.25" customHeight="1"/>
    <row r="4379" ht="19.25" customHeight="1"/>
    <row r="4380" ht="19.25" customHeight="1"/>
    <row r="4381" ht="19.25" customHeight="1"/>
    <row r="4382" ht="19.25" customHeight="1"/>
    <row r="4383" ht="19.25" customHeight="1"/>
    <row r="4384" ht="19.25" customHeight="1"/>
    <row r="4385" ht="19.25" customHeight="1"/>
    <row r="4386" ht="19.25" customHeight="1"/>
    <row r="4387" ht="19.25" customHeight="1"/>
    <row r="4388" ht="19.25" customHeight="1"/>
    <row r="4389" ht="19.25" customHeight="1"/>
    <row r="4390" ht="19.25" customHeight="1"/>
    <row r="4391" ht="19.25" customHeight="1"/>
    <row r="4392" ht="19.25" customHeight="1"/>
    <row r="4393" ht="19.25" customHeight="1"/>
    <row r="4394" ht="19.25" customHeight="1"/>
    <row r="4395" ht="19.25" customHeight="1"/>
    <row r="4396" ht="19.25" customHeight="1"/>
    <row r="4397" ht="19.25" customHeight="1"/>
    <row r="4398" ht="19.25" customHeight="1"/>
    <row r="4399" ht="19.25" customHeight="1"/>
    <row r="4400" ht="19.25" customHeight="1"/>
    <row r="4401" ht="19.25" customHeight="1"/>
    <row r="4402" ht="19.25" customHeight="1"/>
    <row r="4403" ht="19.25" customHeight="1"/>
    <row r="4404" ht="19.25" customHeight="1"/>
    <row r="4405" ht="19.25" customHeight="1"/>
    <row r="4406" ht="19.25" customHeight="1"/>
    <row r="4407" ht="19.25" customHeight="1"/>
    <row r="4408" ht="19.25" customHeight="1"/>
    <row r="4409" ht="19.25" customHeight="1"/>
    <row r="4410" ht="19.25" customHeight="1"/>
    <row r="4411" ht="19.25" customHeight="1"/>
    <row r="4412" ht="19.25" customHeight="1"/>
    <row r="4413" ht="19.25" customHeight="1"/>
    <row r="4414" ht="19.25" customHeight="1"/>
    <row r="4415" ht="19.25" customHeight="1"/>
    <row r="4416" ht="19.25" customHeight="1"/>
    <row r="4417" ht="19.25" customHeight="1"/>
    <row r="4418" ht="19.25" customHeight="1"/>
    <row r="4419" ht="19.25" customHeight="1"/>
    <row r="4420" ht="19.25" customHeight="1"/>
    <row r="4421" ht="19.25" customHeight="1"/>
    <row r="4422" ht="19.25" customHeight="1"/>
    <row r="4423" ht="19.25" customHeight="1"/>
    <row r="4424" ht="19.25" customHeight="1"/>
    <row r="4425" ht="19.25" customHeight="1"/>
    <row r="4426" ht="19.25" customHeight="1"/>
    <row r="4427" ht="19.25" customHeight="1"/>
    <row r="4428" ht="19.25" customHeight="1"/>
    <row r="4429" ht="19.25" customHeight="1"/>
    <row r="4430" ht="19.25" customHeight="1"/>
    <row r="4431" ht="19.25" customHeight="1"/>
    <row r="4432" ht="19.25" customHeight="1"/>
    <row r="4433" ht="19.25" customHeight="1"/>
    <row r="4434" ht="19.25" customHeight="1"/>
    <row r="4435" ht="19.25" customHeight="1"/>
    <row r="4436" ht="19.25" customHeight="1"/>
    <row r="4437" ht="19.25" customHeight="1"/>
    <row r="4438" ht="19.25" customHeight="1"/>
    <row r="4439" ht="19.25" customHeight="1"/>
    <row r="4440" ht="19.25" customHeight="1"/>
    <row r="4441" ht="19.25" customHeight="1"/>
    <row r="4442" ht="19.25" customHeight="1"/>
    <row r="4443" ht="19.25" customHeight="1"/>
    <row r="4444" ht="19.25" customHeight="1"/>
    <row r="4445" ht="19.25" customHeight="1"/>
    <row r="4446" ht="19.25" customHeight="1"/>
    <row r="4447" ht="19.25" customHeight="1"/>
    <row r="4448" ht="19.25" customHeight="1"/>
    <row r="4449" ht="19.25" customHeight="1"/>
    <row r="4450" ht="19.25" customHeight="1"/>
    <row r="4451" ht="19.25" customHeight="1"/>
    <row r="4452" ht="19.25" customHeight="1"/>
    <row r="4453" ht="19.25" customHeight="1"/>
    <row r="4454" ht="19.25" customHeight="1"/>
    <row r="4455" ht="19.25" customHeight="1"/>
    <row r="4456" ht="19.25" customHeight="1"/>
    <row r="4457" ht="19.25" customHeight="1"/>
    <row r="4458" ht="19.25" customHeight="1"/>
    <row r="4459" ht="19.25" customHeight="1"/>
    <row r="4460" ht="19.25" customHeight="1"/>
    <row r="4461" ht="19.25" customHeight="1"/>
    <row r="4462" ht="19.25" customHeight="1"/>
    <row r="4463" ht="19.25" customHeight="1"/>
    <row r="4464" ht="19.25" customHeight="1"/>
    <row r="4465" ht="19.25" customHeight="1"/>
    <row r="4466" ht="19.25" customHeight="1"/>
    <row r="4467" ht="19.25" customHeight="1"/>
    <row r="4468" ht="19.25" customHeight="1"/>
    <row r="4469" ht="19.25" customHeight="1"/>
    <row r="4470" ht="19.25" customHeight="1"/>
    <row r="4471" ht="19.25" customHeight="1"/>
    <row r="4472" ht="19.25" customHeight="1"/>
    <row r="4473" ht="19.25" customHeight="1"/>
    <row r="4474" ht="19.25" customHeight="1"/>
    <row r="4475" ht="19.25" customHeight="1"/>
    <row r="4476" ht="19.25" customHeight="1"/>
    <row r="4477" ht="19.25" customHeight="1"/>
    <row r="4478" ht="19.25" customHeight="1"/>
    <row r="4479" ht="19.25" customHeight="1"/>
    <row r="4480" ht="19.25" customHeight="1"/>
    <row r="4481" ht="19.25" customHeight="1"/>
    <row r="4482" ht="19.25" customHeight="1"/>
    <row r="4483" ht="19.25" customHeight="1"/>
    <row r="4484" ht="19.25" customHeight="1"/>
    <row r="4485" ht="19.25" customHeight="1"/>
    <row r="4486" ht="19.25" customHeight="1"/>
    <row r="4487" ht="19.25" customHeight="1"/>
    <row r="4488" ht="19.25" customHeight="1"/>
    <row r="4489" ht="19.25" customHeight="1"/>
    <row r="4490" ht="19.25" customHeight="1"/>
    <row r="4491" ht="19.25" customHeight="1"/>
    <row r="4492" ht="19.25" customHeight="1"/>
    <row r="4493" ht="19.25" customHeight="1"/>
    <row r="4494" ht="19.25" customHeight="1"/>
    <row r="4495" ht="19.25" customHeight="1"/>
    <row r="4496" ht="19.25" customHeight="1"/>
    <row r="4497" ht="19.25" customHeight="1"/>
    <row r="4498" ht="19.25" customHeight="1"/>
    <row r="4499" ht="19.25" customHeight="1"/>
    <row r="4500" ht="19.25" customHeight="1"/>
    <row r="4501" ht="19.25" customHeight="1"/>
    <row r="4502" ht="19.25" customHeight="1"/>
    <row r="4503" ht="19.25" customHeight="1"/>
    <row r="4504" ht="19.25" customHeight="1"/>
    <row r="4505" ht="19.25" customHeight="1"/>
    <row r="4506" ht="19.25" customHeight="1"/>
    <row r="4507" ht="19.25" customHeight="1"/>
    <row r="4508" ht="19.25" customHeight="1"/>
    <row r="4509" ht="19.25" customHeight="1"/>
    <row r="4510" ht="19.25" customHeight="1"/>
    <row r="4511" ht="19.25" customHeight="1"/>
    <row r="4512" ht="19.25" customHeight="1"/>
    <row r="4513" ht="19.25" customHeight="1"/>
    <row r="4514" ht="19.25" customHeight="1"/>
    <row r="4515" ht="19.25" customHeight="1"/>
    <row r="4516" ht="19.25" customHeight="1"/>
    <row r="4517" ht="19.25" customHeight="1"/>
    <row r="4518" ht="19.25" customHeight="1"/>
    <row r="4519" ht="19.25" customHeight="1"/>
    <row r="4520" ht="19.25" customHeight="1"/>
    <row r="4521" ht="19.25" customHeight="1"/>
    <row r="4522" ht="19.25" customHeight="1"/>
    <row r="4523" ht="19.25" customHeight="1"/>
    <row r="4524" ht="19.25" customHeight="1"/>
    <row r="4525" ht="19.25" customHeight="1"/>
    <row r="4526" ht="19.25" customHeight="1"/>
    <row r="4527" ht="19.25" customHeight="1"/>
    <row r="4528" ht="19.25" customHeight="1"/>
    <row r="4529" ht="19.25" customHeight="1"/>
    <row r="4530" ht="19.25" customHeight="1"/>
    <row r="4531" ht="19.25" customHeight="1"/>
    <row r="4532" ht="19.25" customHeight="1"/>
    <row r="4533" ht="19.25" customHeight="1"/>
    <row r="4534" ht="19.25" customHeight="1"/>
    <row r="4535" ht="19.25" customHeight="1"/>
    <row r="4536" ht="19.25" customHeight="1"/>
    <row r="4537" ht="19.25" customHeight="1"/>
    <row r="4538" ht="19.25" customHeight="1"/>
    <row r="4539" ht="19.25" customHeight="1"/>
    <row r="4540" ht="19.25" customHeight="1"/>
    <row r="4541" ht="19.25" customHeight="1"/>
    <row r="4542" ht="19.25" customHeight="1"/>
    <row r="4543" ht="19.25" customHeight="1"/>
    <row r="4544" ht="19.25" customHeight="1"/>
    <row r="4545" ht="19.25" customHeight="1"/>
    <row r="4546" ht="19.25" customHeight="1"/>
    <row r="4547" ht="19.25" customHeight="1"/>
    <row r="4548" ht="19.25" customHeight="1"/>
    <row r="4549" ht="19.25" customHeight="1"/>
    <row r="4550" ht="19.25" customHeight="1"/>
    <row r="4551" ht="19.25" customHeight="1"/>
    <row r="4552" ht="19.25" customHeight="1"/>
    <row r="4553" ht="19.25" customHeight="1"/>
    <row r="4554" ht="19.25" customHeight="1"/>
    <row r="4555" ht="19.25" customHeight="1"/>
    <row r="4556" ht="19.25" customHeight="1"/>
    <row r="4557" ht="19.25" customHeight="1"/>
    <row r="4558" ht="19.25" customHeight="1"/>
    <row r="4559" ht="19.25" customHeight="1"/>
    <row r="4560" ht="19.25" customHeight="1"/>
    <row r="4561" ht="19.25" customHeight="1"/>
    <row r="4562" ht="19.25" customHeight="1"/>
    <row r="4563" ht="19.25" customHeight="1"/>
    <row r="4564" ht="19.25" customHeight="1"/>
    <row r="4565" ht="19.25" customHeight="1"/>
    <row r="4566" ht="19.25" customHeight="1"/>
    <row r="4567" ht="19.25" customHeight="1"/>
    <row r="4568" ht="19.25" customHeight="1"/>
    <row r="4569" ht="19.25" customHeight="1"/>
    <row r="4570" ht="19.25" customHeight="1"/>
    <row r="4571" ht="19.25" customHeight="1"/>
    <row r="4572" ht="19.25" customHeight="1"/>
    <row r="4573" ht="19.25" customHeight="1"/>
    <row r="4574" ht="19.25" customHeight="1"/>
    <row r="4575" ht="19.25" customHeight="1"/>
    <row r="4576" ht="19.25" customHeight="1"/>
    <row r="4577" ht="19.25" customHeight="1"/>
    <row r="4578" ht="19.25" customHeight="1"/>
    <row r="4579" ht="19.25" customHeight="1"/>
    <row r="4580" ht="19.25" customHeight="1"/>
    <row r="4581" ht="19.25" customHeight="1"/>
    <row r="4582" ht="19.25" customHeight="1"/>
    <row r="4583" ht="19.25" customHeight="1"/>
    <row r="4584" ht="19.25" customHeight="1"/>
    <row r="4585" ht="19.25" customHeight="1"/>
    <row r="4586" ht="19.25" customHeight="1"/>
    <row r="4587" ht="19.25" customHeight="1"/>
    <row r="4588" ht="19.25" customHeight="1"/>
    <row r="4589" ht="19.25" customHeight="1"/>
    <row r="4590" ht="19.25" customHeight="1"/>
    <row r="4591" ht="19.25" customHeight="1"/>
    <row r="4592" ht="19.25" customHeight="1"/>
    <row r="4593" ht="19.25" customHeight="1"/>
    <row r="4594" ht="19.25" customHeight="1"/>
    <row r="4595" ht="19.25" customHeight="1"/>
    <row r="4596" ht="19.25" customHeight="1"/>
    <row r="4597" ht="19.25" customHeight="1"/>
    <row r="4598" ht="19.25" customHeight="1"/>
    <row r="4599" ht="19.25" customHeight="1"/>
    <row r="4600" ht="19.25" customHeight="1"/>
    <row r="4601" ht="19.25" customHeight="1"/>
    <row r="4602" ht="19.25" customHeight="1"/>
    <row r="4603" ht="19.25" customHeight="1"/>
    <row r="4604" ht="19.25" customHeight="1"/>
    <row r="4605" ht="19.25" customHeight="1"/>
    <row r="4606" ht="19.25" customHeight="1"/>
    <row r="4607" ht="19.25" customHeight="1"/>
    <row r="4608" ht="19.25" customHeight="1"/>
    <row r="4609" ht="19.25" customHeight="1"/>
    <row r="4610" ht="19.25" customHeight="1"/>
    <row r="4611" ht="19.25" customHeight="1"/>
    <row r="4612" ht="19.25" customHeight="1"/>
    <row r="4613" ht="19.25" customHeight="1"/>
    <row r="4614" ht="19.25" customHeight="1"/>
    <row r="4615" ht="19.25" customHeight="1"/>
    <row r="4616" ht="19.25" customHeight="1"/>
    <row r="4617" ht="19.25" customHeight="1"/>
    <row r="4618" ht="19.25" customHeight="1"/>
    <row r="4619" ht="19.25" customHeight="1"/>
    <row r="4620" ht="19.25" customHeight="1"/>
    <row r="4621" ht="19.25" customHeight="1"/>
    <row r="4622" ht="19.25" customHeight="1"/>
    <row r="4623" ht="19.25" customHeight="1"/>
    <row r="4624" ht="19.25" customHeight="1"/>
    <row r="4625" ht="19.25" customHeight="1"/>
    <row r="4626" ht="19.25" customHeight="1"/>
    <row r="4627" ht="19.25" customHeight="1"/>
    <row r="4628" ht="19.25" customHeight="1"/>
    <row r="4629" ht="19.25" customHeight="1"/>
    <row r="4630" ht="19.25" customHeight="1"/>
    <row r="4631" ht="19.25" customHeight="1"/>
    <row r="4632" ht="19.25" customHeight="1"/>
    <row r="4633" ht="19.25" customHeight="1"/>
    <row r="4634" ht="19.25" customHeight="1"/>
    <row r="4635" ht="19.25" customHeight="1"/>
    <row r="4636" ht="19.25" customHeight="1"/>
    <row r="4637" ht="19.25" customHeight="1"/>
    <row r="4638" ht="19.25" customHeight="1"/>
    <row r="4639" ht="19.25" customHeight="1"/>
    <row r="4640" ht="19.25" customHeight="1"/>
    <row r="4641" ht="19.25" customHeight="1"/>
    <row r="4642" ht="19.25" customHeight="1"/>
    <row r="4643" ht="19.25" customHeight="1"/>
    <row r="4644" ht="19.25" customHeight="1"/>
    <row r="4645" ht="19.25" customHeight="1"/>
    <row r="4646" ht="19.25" customHeight="1"/>
    <row r="4647" ht="19.25" customHeight="1"/>
    <row r="4648" ht="19.25" customHeight="1"/>
    <row r="4649" ht="19.25" customHeight="1"/>
    <row r="4650" ht="19.25" customHeight="1"/>
    <row r="4651" ht="19.25" customHeight="1"/>
    <row r="4652" ht="19.25" customHeight="1"/>
    <row r="4653" ht="19.25" customHeight="1"/>
    <row r="4654" ht="19.25" customHeight="1"/>
    <row r="4655" ht="19.25" customHeight="1"/>
    <row r="4656" ht="19.25" customHeight="1"/>
    <row r="4657" ht="19.25" customHeight="1"/>
    <row r="4658" ht="19.25" customHeight="1"/>
    <row r="4659" ht="19.25" customHeight="1"/>
    <row r="4660" ht="19.25" customHeight="1"/>
    <row r="4661" ht="19.25" customHeight="1"/>
    <row r="4662" ht="19.25" customHeight="1"/>
    <row r="4663" ht="19.25" customHeight="1"/>
    <row r="4664" ht="19.25" customHeight="1"/>
    <row r="4665" ht="19.25" customHeight="1"/>
    <row r="4666" ht="19.25" customHeight="1"/>
    <row r="4667" ht="19.25" customHeight="1"/>
    <row r="4668" ht="19.25" customHeight="1"/>
    <row r="4669" ht="19.25" customHeight="1"/>
    <row r="4670" ht="19.25" customHeight="1"/>
    <row r="4671" ht="19.25" customHeight="1"/>
    <row r="4672" ht="19.25" customHeight="1"/>
    <row r="4673" ht="19.25" customHeight="1"/>
    <row r="4674" ht="19.25" customHeight="1"/>
    <row r="4675" ht="19.25" customHeight="1"/>
    <row r="4676" ht="19.25" customHeight="1"/>
    <row r="4677" ht="19.25" customHeight="1"/>
    <row r="4678" ht="19.25" customHeight="1"/>
    <row r="4679" ht="19.25" customHeight="1"/>
    <row r="4680" ht="19.25" customHeight="1"/>
    <row r="4681" ht="19.25" customHeight="1"/>
    <row r="4682" ht="19.25" customHeight="1"/>
    <row r="4683" ht="19.25" customHeight="1"/>
    <row r="4684" ht="19.25" customHeight="1"/>
    <row r="4685" ht="19.25" customHeight="1"/>
    <row r="4686" ht="19.25" customHeight="1"/>
    <row r="4687" ht="19.25" customHeight="1"/>
    <row r="4688" ht="19.25" customHeight="1"/>
    <row r="4689" ht="19.25" customHeight="1"/>
    <row r="4690" ht="19.25" customHeight="1"/>
    <row r="4691" ht="19.25" customHeight="1"/>
    <row r="4692" ht="19.25" customHeight="1"/>
    <row r="4693" ht="19.25" customHeight="1"/>
    <row r="4694" ht="19.25" customHeight="1"/>
    <row r="4695" ht="19.25" customHeight="1"/>
    <row r="4696" ht="19.25" customHeight="1"/>
    <row r="4697" ht="19.25" customHeight="1"/>
    <row r="4698" ht="19.25" customHeight="1"/>
    <row r="4699" ht="19.25" customHeight="1"/>
    <row r="4700" ht="19.25" customHeight="1"/>
    <row r="4701" ht="19.25" customHeight="1"/>
    <row r="4702" ht="19.25" customHeight="1"/>
    <row r="4703" ht="19.25" customHeight="1"/>
    <row r="4704" ht="19.25" customHeight="1"/>
    <row r="4705" ht="19.25" customHeight="1"/>
    <row r="4706" ht="19.25" customHeight="1"/>
    <row r="4707" ht="19.25" customHeight="1"/>
    <row r="4708" ht="19.25" customHeight="1"/>
    <row r="4709" ht="19.25" customHeight="1"/>
    <row r="4710" ht="19.25" customHeight="1"/>
    <row r="4711" ht="19.25" customHeight="1"/>
    <row r="4712" ht="19.25" customHeight="1"/>
    <row r="4713" ht="19.25" customHeight="1"/>
    <row r="4714" ht="19.25" customHeight="1"/>
    <row r="4715" ht="19.25" customHeight="1"/>
    <row r="4716" ht="19.25" customHeight="1"/>
    <row r="4717" ht="19.25" customHeight="1"/>
    <row r="4718" ht="19.25" customHeight="1"/>
    <row r="4719" ht="19.25" customHeight="1"/>
    <row r="4720" ht="19.25" customHeight="1"/>
    <row r="4721" ht="19.25" customHeight="1"/>
    <row r="4722" ht="19.25" customHeight="1"/>
    <row r="4723" ht="19.25" customHeight="1"/>
    <row r="4724" ht="19.25" customHeight="1"/>
    <row r="4725" ht="19.25" customHeight="1"/>
    <row r="4726" ht="19.25" customHeight="1"/>
    <row r="4727" ht="19.25" customHeight="1"/>
    <row r="4728" ht="19.25" customHeight="1"/>
    <row r="4729" ht="19.25" customHeight="1"/>
    <row r="4730" ht="19.25" customHeight="1"/>
    <row r="4731" ht="19.25" customHeight="1"/>
    <row r="4732" ht="19.25" customHeight="1"/>
    <row r="4733" ht="19.25" customHeight="1"/>
    <row r="4734" ht="19.25" customHeight="1"/>
    <row r="4735" ht="19.25" customHeight="1"/>
    <row r="4736" ht="19.25" customHeight="1"/>
    <row r="4737" ht="19.25" customHeight="1"/>
    <row r="4738" ht="19.25" customHeight="1"/>
    <row r="4739" ht="19.25" customHeight="1"/>
    <row r="4740" ht="19.25" customHeight="1"/>
    <row r="4741" ht="19.25" customHeight="1"/>
    <row r="4742" ht="19.25" customHeight="1"/>
    <row r="4743" ht="19.25" customHeight="1"/>
    <row r="4744" ht="19.25" customHeight="1"/>
    <row r="4745" ht="19.25" customHeight="1"/>
    <row r="4746" ht="19.25" customHeight="1"/>
    <row r="4747" ht="19.25" customHeight="1"/>
    <row r="4748" ht="19.25" customHeight="1"/>
    <row r="4749" ht="19.25" customHeight="1"/>
    <row r="4750" ht="19.25" customHeight="1"/>
    <row r="4751" ht="19.25" customHeight="1"/>
    <row r="4752" ht="19.25" customHeight="1"/>
    <row r="4753" ht="19.25" customHeight="1"/>
    <row r="4754" ht="19.25" customHeight="1"/>
    <row r="4755" ht="19.25" customHeight="1"/>
    <row r="4756" ht="19.25" customHeight="1"/>
    <row r="4757" ht="19.25" customHeight="1"/>
    <row r="4758" ht="19.25" customHeight="1"/>
    <row r="4759" ht="19.25" customHeight="1"/>
    <row r="4760" ht="19.25" customHeight="1"/>
    <row r="4761" ht="19.25" customHeight="1"/>
    <row r="4762" ht="19.25" customHeight="1"/>
    <row r="4763" ht="19.25" customHeight="1"/>
    <row r="4764" ht="19.25" customHeight="1"/>
    <row r="4765" ht="19.25" customHeight="1"/>
    <row r="4766" ht="19.25" customHeight="1"/>
    <row r="4767" ht="19.25" customHeight="1"/>
    <row r="4768" ht="19.25" customHeight="1"/>
    <row r="4769" ht="19.25" customHeight="1"/>
    <row r="4770" ht="19.25" customHeight="1"/>
    <row r="4771" ht="19.25" customHeight="1"/>
    <row r="4772" ht="19.25" customHeight="1"/>
    <row r="4773" ht="19.25" customHeight="1"/>
    <row r="4774" ht="19.25" customHeight="1"/>
    <row r="4775" ht="19.25" customHeight="1"/>
    <row r="4776" ht="19.25" customHeight="1"/>
    <row r="4777" ht="19.25" customHeight="1"/>
    <row r="4778" ht="19.25" customHeight="1"/>
    <row r="4779" ht="19.25" customHeight="1"/>
    <row r="4780" ht="19.25" customHeight="1"/>
    <row r="4781" ht="19.25" customHeight="1"/>
    <row r="4782" ht="19.25" customHeight="1"/>
    <row r="4783" ht="19.25" customHeight="1"/>
    <row r="4784" ht="19.25" customHeight="1"/>
    <row r="4785" ht="19.25" customHeight="1"/>
    <row r="4786" ht="19.25" customHeight="1"/>
    <row r="4787" ht="19.25" customHeight="1"/>
    <row r="4788" ht="19.25" customHeight="1"/>
    <row r="4789" ht="19.25" customHeight="1"/>
    <row r="4790" ht="19.25" customHeight="1"/>
    <row r="4791" ht="19.25" customHeight="1"/>
    <row r="4792" ht="19.25" customHeight="1"/>
    <row r="4793" ht="19.25" customHeight="1"/>
    <row r="4794" ht="19.25" customHeight="1"/>
    <row r="4795" ht="19.25" customHeight="1"/>
    <row r="4796" ht="19.25" customHeight="1"/>
    <row r="4797" ht="19.25" customHeight="1"/>
    <row r="4798" ht="19.25" customHeight="1"/>
    <row r="4799" ht="19.25" customHeight="1"/>
    <row r="4800" ht="19.25" customHeight="1"/>
    <row r="4801" ht="19.25" customHeight="1"/>
    <row r="4802" ht="19.25" customHeight="1"/>
    <row r="4803" ht="19.25" customHeight="1"/>
    <row r="4804" ht="19.25" customHeight="1"/>
    <row r="4805" ht="19.25" customHeight="1"/>
    <row r="4806" ht="19.25" customHeight="1"/>
    <row r="4807" ht="19.25" customHeight="1"/>
    <row r="4808" ht="19.25" customHeight="1"/>
    <row r="4809" ht="19.25" customHeight="1"/>
    <row r="4810" ht="19.25" customHeight="1"/>
    <row r="4811" ht="19.25" customHeight="1"/>
    <row r="4812" ht="19.25" customHeight="1"/>
    <row r="4813" ht="19.25" customHeight="1"/>
    <row r="4814" ht="19.25" customHeight="1"/>
    <row r="4815" ht="19.25" customHeight="1"/>
    <row r="4816" ht="19.25" customHeight="1"/>
    <row r="4817" ht="19.25" customHeight="1"/>
    <row r="4818" ht="19.25" customHeight="1"/>
    <row r="4819" ht="19.25" customHeight="1"/>
    <row r="4820" ht="19.25" customHeight="1"/>
    <row r="4821" ht="19.25" customHeight="1"/>
    <row r="4822" ht="19.25" customHeight="1"/>
    <row r="4823" ht="19.25" customHeight="1"/>
    <row r="4824" ht="19.25" customHeight="1"/>
    <row r="4825" ht="19.25" customHeight="1"/>
    <row r="4826" ht="19.25" customHeight="1"/>
    <row r="4827" ht="19.25" customHeight="1"/>
    <row r="4828" ht="19.25" customHeight="1"/>
    <row r="4829" ht="19.25" customHeight="1"/>
    <row r="4830" ht="19.25" customHeight="1"/>
    <row r="4831" ht="19.25" customHeight="1"/>
    <row r="4832" ht="19.25" customHeight="1"/>
    <row r="4833" ht="19.25" customHeight="1"/>
    <row r="4834" ht="19.25" customHeight="1"/>
    <row r="4835" ht="19.25" customHeight="1"/>
    <row r="4836" ht="19.25" customHeight="1"/>
    <row r="4837" ht="19.25" customHeight="1"/>
    <row r="4838" ht="19.25" customHeight="1"/>
    <row r="4839" ht="19.25" customHeight="1"/>
    <row r="4840" ht="19.25" customHeight="1"/>
    <row r="4841" ht="19.25" customHeight="1"/>
    <row r="4842" ht="19.25" customHeight="1"/>
    <row r="4843" ht="19.25" customHeight="1"/>
    <row r="4844" ht="19.25" customHeight="1"/>
    <row r="4845" ht="19.25" customHeight="1"/>
    <row r="4846" ht="19.25" customHeight="1"/>
    <row r="4847" ht="19.25" customHeight="1"/>
    <row r="4848" ht="19.25" customHeight="1"/>
    <row r="4849" ht="19.25" customHeight="1"/>
    <row r="4850" ht="19.25" customHeight="1"/>
    <row r="4851" ht="19.25" customHeight="1"/>
    <row r="4852" ht="19.25" customHeight="1"/>
    <row r="4853" ht="19.25" customHeight="1"/>
    <row r="4854" ht="19.25" customHeight="1"/>
    <row r="4855" ht="19.25" customHeight="1"/>
    <row r="4856" ht="19.25" customHeight="1"/>
    <row r="4857" ht="19.25" customHeight="1"/>
    <row r="4858" ht="19.25" customHeight="1"/>
    <row r="4859" ht="19.25" customHeight="1"/>
    <row r="4860" ht="19.25" customHeight="1"/>
    <row r="4861" ht="19.25" customHeight="1"/>
    <row r="4862" ht="19.25" customHeight="1"/>
    <row r="4863" ht="19.25" customHeight="1"/>
    <row r="4864" ht="19.25" customHeight="1"/>
    <row r="4865" ht="19.25" customHeight="1"/>
    <row r="4866" ht="19.25" customHeight="1"/>
    <row r="4867" ht="19.25" customHeight="1"/>
    <row r="4868" ht="19.25" customHeight="1"/>
    <row r="4869" ht="19.25" customHeight="1"/>
    <row r="4870" ht="19.25" customHeight="1"/>
    <row r="4871" ht="19.25" customHeight="1"/>
    <row r="4872" ht="19.25" customHeight="1"/>
    <row r="4873" ht="19.25" customHeight="1"/>
    <row r="4874" ht="19.25" customHeight="1"/>
    <row r="4875" ht="19.25" customHeight="1"/>
    <row r="4876" ht="19.25" customHeight="1"/>
    <row r="4877" ht="19.25" customHeight="1"/>
    <row r="4878" ht="19.25" customHeight="1"/>
    <row r="4879" ht="19.25" customHeight="1"/>
    <row r="4880" ht="19.25" customHeight="1"/>
    <row r="4881" ht="19.25" customHeight="1"/>
    <row r="4882" ht="19.25" customHeight="1"/>
    <row r="4883" ht="19.25" customHeight="1"/>
    <row r="4884" ht="19.25" customHeight="1"/>
    <row r="4885" ht="19.25" customHeight="1"/>
    <row r="4886" ht="19.25" customHeight="1"/>
    <row r="4887" ht="19.25" customHeight="1"/>
    <row r="4888" ht="19.25" customHeight="1"/>
    <row r="4889" ht="19.25" customHeight="1"/>
    <row r="4890" ht="19.25" customHeight="1"/>
    <row r="4891" ht="19.25" customHeight="1"/>
    <row r="4892" ht="19.25" customHeight="1"/>
    <row r="4893" ht="19.25" customHeight="1"/>
    <row r="4894" ht="19.25" customHeight="1"/>
    <row r="4895" ht="19.25" customHeight="1"/>
    <row r="4896" ht="19.25" customHeight="1"/>
    <row r="4897" ht="19.25" customHeight="1"/>
    <row r="4898" ht="19.25" customHeight="1"/>
    <row r="4899" ht="19.25" customHeight="1"/>
    <row r="4900" ht="19.25" customHeight="1"/>
    <row r="4901" ht="19.25" customHeight="1"/>
    <row r="4902" ht="19.25" customHeight="1"/>
    <row r="4903" ht="19.25" customHeight="1"/>
    <row r="4904" ht="19.25" customHeight="1"/>
    <row r="4905" ht="19.25" customHeight="1"/>
    <row r="4906" ht="19.25" customHeight="1"/>
    <row r="4907" ht="19.25" customHeight="1"/>
    <row r="4908" ht="19.25" customHeight="1"/>
    <row r="4909" ht="19.25" customHeight="1"/>
    <row r="4910" ht="19.25" customHeight="1"/>
    <row r="4911" ht="19.25" customHeight="1"/>
    <row r="4912" ht="19.25" customHeight="1"/>
    <row r="4913" ht="19.25" customHeight="1"/>
    <row r="4914" ht="19.25" customHeight="1"/>
    <row r="4915" ht="19.25" customHeight="1"/>
    <row r="4916" ht="19.25" customHeight="1"/>
    <row r="4917" ht="19.25" customHeight="1"/>
    <row r="4918" ht="19.25" customHeight="1"/>
    <row r="4919" ht="19.25" customHeight="1"/>
    <row r="4920" ht="19.25" customHeight="1"/>
    <row r="4921" ht="19.25" customHeight="1"/>
    <row r="4922" ht="19.25" customHeight="1"/>
    <row r="4923" ht="19.25" customHeight="1"/>
    <row r="4924" ht="19.25" customHeight="1"/>
    <row r="4925" ht="19.25" customHeight="1"/>
    <row r="4926" ht="19.25" customHeight="1"/>
    <row r="4927" ht="19.25" customHeight="1"/>
    <row r="4928" ht="19.25" customHeight="1"/>
    <row r="4929" ht="19.25" customHeight="1"/>
    <row r="4930" ht="19.25" customHeight="1"/>
    <row r="4931" ht="19.25" customHeight="1"/>
    <row r="4932" ht="19.25" customHeight="1"/>
    <row r="4933" ht="19.25" customHeight="1"/>
    <row r="4934" ht="19.25" customHeight="1"/>
    <row r="4935" ht="19.25" customHeight="1"/>
    <row r="4936" ht="19.25" customHeight="1"/>
    <row r="4937" ht="19.25" customHeight="1"/>
    <row r="4938" ht="19.25" customHeight="1"/>
    <row r="4939" ht="19.25" customHeight="1"/>
    <row r="4940" ht="19.25" customHeight="1"/>
    <row r="4941" ht="19.25" customHeight="1"/>
    <row r="4942" ht="19.25" customHeight="1"/>
    <row r="4943" ht="19.25" customHeight="1"/>
    <row r="4944" ht="19.25" customHeight="1"/>
    <row r="4945" ht="19.25" customHeight="1"/>
    <row r="4946" ht="19.25" customHeight="1"/>
    <row r="4947" ht="19.25" customHeight="1"/>
    <row r="4948" ht="19.25" customHeight="1"/>
    <row r="4949" ht="19.25" customHeight="1"/>
    <row r="4950" ht="19.25" customHeight="1"/>
    <row r="4951" ht="19.25" customHeight="1"/>
    <row r="4952" ht="19.25" customHeight="1"/>
    <row r="4953" ht="19.25" customHeight="1"/>
    <row r="4954" ht="19.25" customHeight="1"/>
    <row r="4955" ht="19.25" customHeight="1"/>
    <row r="4956" ht="19.25" customHeight="1"/>
    <row r="4957" ht="19.25" customHeight="1"/>
    <row r="4958" ht="19.25" customHeight="1"/>
    <row r="4959" ht="19.25" customHeight="1"/>
    <row r="4960" ht="19.25" customHeight="1"/>
    <row r="4961" ht="19.25" customHeight="1"/>
    <row r="4962" ht="19.25" customHeight="1"/>
    <row r="4963" ht="19.25" customHeight="1"/>
    <row r="4964" ht="19.25" customHeight="1"/>
    <row r="4965" ht="19.25" customHeight="1"/>
    <row r="4966" ht="19.25" customHeight="1"/>
    <row r="4967" ht="19.25" customHeight="1"/>
    <row r="4968" ht="19.25" customHeight="1"/>
    <row r="4969" ht="19.25" customHeight="1"/>
    <row r="4970" ht="19.25" customHeight="1"/>
    <row r="4971" ht="19.25" customHeight="1"/>
    <row r="4972" ht="19.25" customHeight="1"/>
    <row r="4973" ht="19.25" customHeight="1"/>
    <row r="4974" ht="19.25" customHeight="1"/>
    <row r="4975" ht="19.25" customHeight="1"/>
    <row r="4976" ht="19.25" customHeight="1"/>
    <row r="4977" ht="19.25" customHeight="1"/>
    <row r="4978" ht="19.25" customHeight="1"/>
    <row r="4979" ht="19.25" customHeight="1"/>
    <row r="4980" ht="19.25" customHeight="1"/>
    <row r="4981" ht="19.25" customHeight="1"/>
    <row r="4982" ht="19.25" customHeight="1"/>
    <row r="4983" ht="19.25" customHeight="1"/>
    <row r="4984" ht="19.25" customHeight="1"/>
    <row r="4985" ht="19.25" customHeight="1"/>
    <row r="4986" ht="19.25" customHeight="1"/>
    <row r="4987" ht="19.25" customHeight="1"/>
    <row r="4988" ht="19.25" customHeight="1"/>
    <row r="4989" ht="19.25" customHeight="1"/>
    <row r="4990" ht="19.25" customHeight="1"/>
    <row r="4991" ht="19.25" customHeight="1"/>
    <row r="4992" ht="19.25" customHeight="1"/>
    <row r="4993" ht="19.25" customHeight="1"/>
    <row r="4994" ht="19.25" customHeight="1"/>
    <row r="4995" ht="19.25" customHeight="1"/>
    <row r="4996" ht="19.25" customHeight="1"/>
    <row r="4997" ht="19.25" customHeight="1"/>
    <row r="4998" ht="19.25" customHeight="1"/>
    <row r="4999" ht="19.25" customHeight="1"/>
    <row r="5000" ht="19.25" customHeight="1"/>
    <row r="5001" ht="19.25" customHeight="1"/>
    <row r="5002" ht="19.25" customHeight="1"/>
    <row r="5003" ht="19.25" customHeight="1"/>
    <row r="5004" ht="19.25" customHeight="1"/>
    <row r="5005" ht="19.25" customHeight="1"/>
    <row r="5006" ht="19.25" customHeight="1"/>
    <row r="5007" ht="19.25" customHeight="1"/>
    <row r="5008" ht="19.25" customHeight="1"/>
    <row r="5009" ht="19.25" customHeight="1"/>
    <row r="5010" ht="19.25" customHeight="1"/>
    <row r="5011" ht="19.25" customHeight="1"/>
    <row r="5012" ht="19.25" customHeight="1"/>
    <row r="5013" ht="19.25" customHeight="1"/>
    <row r="5014" ht="19.25" customHeight="1"/>
    <row r="5015" ht="19.25" customHeight="1"/>
    <row r="5016" ht="19.25" customHeight="1"/>
    <row r="5017" ht="19.25" customHeight="1"/>
    <row r="5018" ht="19.25" customHeight="1"/>
    <row r="5019" ht="19.25" customHeight="1"/>
    <row r="5020" ht="19.25" customHeight="1"/>
    <row r="5021" ht="19.25" customHeight="1"/>
    <row r="5022" ht="19.25" customHeight="1"/>
    <row r="5023" ht="19.25" customHeight="1"/>
    <row r="5024" ht="19.25" customHeight="1"/>
    <row r="5025" ht="19.25" customHeight="1"/>
    <row r="5026" ht="19.25" customHeight="1"/>
    <row r="5027" ht="19.25" customHeight="1"/>
    <row r="5028" ht="19.25" customHeight="1"/>
    <row r="5029" ht="19.25" customHeight="1"/>
    <row r="5030" ht="19.25" customHeight="1"/>
    <row r="5031" ht="19.25" customHeight="1"/>
    <row r="5032" ht="19.25" customHeight="1"/>
    <row r="5033" ht="19.25" customHeight="1"/>
    <row r="5034" ht="19.25" customHeight="1"/>
    <row r="5035" ht="19.25" customHeight="1"/>
    <row r="5036" ht="19.25" customHeight="1"/>
    <row r="5037" ht="19.25" customHeight="1"/>
    <row r="5038" ht="19.25" customHeight="1"/>
    <row r="5039" ht="19.25" customHeight="1"/>
    <row r="5040" ht="19.25" customHeight="1"/>
    <row r="5041" ht="19.25" customHeight="1"/>
    <row r="5042" ht="19.25" customHeight="1"/>
    <row r="5043" ht="19.25" customHeight="1"/>
    <row r="5044" ht="19.25" customHeight="1"/>
    <row r="5045" ht="19.25" customHeight="1"/>
    <row r="5046" ht="19.25" customHeight="1"/>
    <row r="5047" ht="19.25" customHeight="1"/>
    <row r="5048" ht="19.25" customHeight="1"/>
    <row r="5049" ht="19.25" customHeight="1"/>
    <row r="5050" ht="19.25" customHeight="1"/>
    <row r="5051" ht="19.25" customHeight="1"/>
    <row r="5052" ht="19.25" customHeight="1"/>
    <row r="5053" ht="19.25" customHeight="1"/>
    <row r="5054" ht="19.25" customHeight="1"/>
    <row r="5055" ht="19.25" customHeight="1"/>
    <row r="5056" ht="19.25" customHeight="1"/>
    <row r="5057" ht="19.25" customHeight="1"/>
    <row r="5058" ht="19.25" customHeight="1"/>
    <row r="5059" ht="19.25" customHeight="1"/>
    <row r="5060" ht="19.25" customHeight="1"/>
    <row r="5061" ht="19.25" customHeight="1"/>
    <row r="5062" ht="19.25" customHeight="1"/>
    <row r="5063" ht="19.25" customHeight="1"/>
    <row r="5064" ht="19.25" customHeight="1"/>
    <row r="5065" ht="19.25" customHeight="1"/>
    <row r="5066" ht="19.25" customHeight="1"/>
    <row r="5067" ht="19.25" customHeight="1"/>
    <row r="5068" ht="19.25" customHeight="1"/>
    <row r="5069" ht="19.25" customHeight="1"/>
    <row r="5070" ht="19.25" customHeight="1"/>
    <row r="5071" ht="19.25" customHeight="1"/>
    <row r="5072" ht="19.25" customHeight="1"/>
    <row r="5073" ht="19.25" customHeight="1"/>
    <row r="5074" ht="19.25" customHeight="1"/>
    <row r="5075" ht="19.25" customHeight="1"/>
    <row r="5076" ht="19.25" customHeight="1"/>
    <row r="5077" ht="19.25" customHeight="1"/>
    <row r="5078" ht="19.25" customHeight="1"/>
    <row r="5079" ht="19.25" customHeight="1"/>
    <row r="5080" ht="19.25" customHeight="1"/>
    <row r="5081" ht="19.25" customHeight="1"/>
    <row r="5082" ht="19.25" customHeight="1"/>
    <row r="5083" ht="19.25" customHeight="1"/>
    <row r="5084" ht="19.25" customHeight="1"/>
    <row r="5085" ht="19.25" customHeight="1"/>
    <row r="5086" ht="19.25" customHeight="1"/>
    <row r="5087" ht="19.25" customHeight="1"/>
    <row r="5088" ht="19.25" customHeight="1"/>
    <row r="5089" ht="19.25" customHeight="1"/>
    <row r="5090" ht="19.25" customHeight="1"/>
    <row r="5091" ht="19.25" customHeight="1"/>
    <row r="5092" ht="19.25" customHeight="1"/>
    <row r="5093" ht="19.25" customHeight="1"/>
    <row r="5094" ht="19.25" customHeight="1"/>
    <row r="5095" ht="19.25" customHeight="1"/>
    <row r="5096" ht="19.25" customHeight="1"/>
    <row r="5097" ht="19.25" customHeight="1"/>
    <row r="5098" ht="19.25" customHeight="1"/>
    <row r="5099" ht="19.25" customHeight="1"/>
    <row r="5100" ht="19.25" customHeight="1"/>
    <row r="5101" ht="19.25" customHeight="1"/>
    <row r="5102" ht="19.25" customHeight="1"/>
    <row r="5103" ht="19.25" customHeight="1"/>
    <row r="5104" ht="19.25" customHeight="1"/>
    <row r="5105" ht="19.25" customHeight="1"/>
    <row r="5106" ht="19.25" customHeight="1"/>
    <row r="5107" ht="19.25" customHeight="1"/>
    <row r="5108" ht="19.25" customHeight="1"/>
    <row r="5109" ht="19.25" customHeight="1"/>
    <row r="5110" ht="19.25" customHeight="1"/>
    <row r="5111" ht="19.25" customHeight="1"/>
    <row r="5112" ht="19.25" customHeight="1"/>
    <row r="5113" ht="19.25" customHeight="1"/>
    <row r="5114" ht="19.25" customHeight="1"/>
    <row r="5115" ht="19.25" customHeight="1"/>
    <row r="5116" ht="19.25" customHeight="1"/>
    <row r="5117" ht="19.25" customHeight="1"/>
    <row r="5118" ht="19.25" customHeight="1"/>
    <row r="5119" ht="19.25" customHeight="1"/>
    <row r="5120" ht="19.25" customHeight="1"/>
    <row r="5121" ht="19.25" customHeight="1"/>
    <row r="5122" ht="19.25" customHeight="1"/>
    <row r="5123" ht="19.25" customHeight="1"/>
    <row r="5124" ht="19.25" customHeight="1"/>
    <row r="5125" ht="19.25" customHeight="1"/>
    <row r="5126" ht="19.25" customHeight="1"/>
    <row r="5127" ht="19.25" customHeight="1"/>
    <row r="5128" ht="19.25" customHeight="1"/>
    <row r="5129" ht="19.25" customHeight="1"/>
    <row r="5130" ht="19.25" customHeight="1"/>
    <row r="5131" ht="19.25" customHeight="1"/>
    <row r="5132" ht="19.25" customHeight="1"/>
    <row r="5133" ht="19.25" customHeight="1"/>
    <row r="5134" ht="19.25" customHeight="1"/>
    <row r="5135" ht="19.25" customHeight="1"/>
    <row r="5136" ht="19.25" customHeight="1"/>
    <row r="5137" ht="19.25" customHeight="1"/>
    <row r="5138" ht="19.25" customHeight="1"/>
    <row r="5139" ht="19.25" customHeight="1"/>
    <row r="5140" ht="19.25" customHeight="1"/>
    <row r="5141" ht="19.25" customHeight="1"/>
    <row r="5142" ht="19.25" customHeight="1"/>
    <row r="5143" ht="19.25" customHeight="1"/>
    <row r="5144" ht="19.25" customHeight="1"/>
    <row r="5145" ht="19.25" customHeight="1"/>
    <row r="5146" ht="19.25" customHeight="1"/>
    <row r="5147" ht="19.25" customHeight="1"/>
    <row r="5148" ht="19.25" customHeight="1"/>
    <row r="5149" ht="19.25" customHeight="1"/>
    <row r="5150" ht="19.25" customHeight="1"/>
    <row r="5151" ht="19.25" customHeight="1"/>
    <row r="5152" ht="19.25" customHeight="1"/>
    <row r="5153" ht="19.25" customHeight="1"/>
    <row r="5154" ht="19.25" customHeight="1"/>
    <row r="5155" ht="19.25" customHeight="1"/>
    <row r="5156" ht="19.25" customHeight="1"/>
    <row r="5157" ht="19.25" customHeight="1"/>
    <row r="5158" ht="19.25" customHeight="1"/>
    <row r="5159" ht="19.25" customHeight="1"/>
    <row r="5160" ht="19.25" customHeight="1"/>
    <row r="5161" ht="19.25" customHeight="1"/>
    <row r="5162" ht="19.25" customHeight="1"/>
    <row r="5163" ht="19.25" customHeight="1"/>
    <row r="5164" ht="19.25" customHeight="1"/>
    <row r="5165" ht="19.25" customHeight="1"/>
    <row r="5166" ht="19.25" customHeight="1"/>
    <row r="5167" ht="19.25" customHeight="1"/>
    <row r="5168" ht="19.25" customHeight="1"/>
    <row r="5169" ht="19.25" customHeight="1"/>
    <row r="5170" ht="19.25" customHeight="1"/>
    <row r="5171" ht="19.25" customHeight="1"/>
    <row r="5172" ht="19.25" customHeight="1"/>
    <row r="5173" ht="19.25" customHeight="1"/>
    <row r="5174" ht="19.25" customHeight="1"/>
    <row r="5175" ht="19.25" customHeight="1"/>
    <row r="5176" ht="19.25" customHeight="1"/>
    <row r="5177" ht="19.25" customHeight="1"/>
    <row r="5178" ht="19.25" customHeight="1"/>
    <row r="5179" ht="19.25" customHeight="1"/>
    <row r="5180" ht="19.25" customHeight="1"/>
    <row r="5181" ht="19.25" customHeight="1"/>
    <row r="5182" ht="19.25" customHeight="1"/>
    <row r="5183" ht="19.25" customHeight="1"/>
    <row r="5184" ht="19.25" customHeight="1"/>
    <row r="5185" ht="19.25" customHeight="1"/>
    <row r="5186" ht="19.25" customHeight="1"/>
    <row r="5187" ht="19.25" customHeight="1"/>
    <row r="5188" ht="19.25" customHeight="1"/>
    <row r="5189" ht="19.25" customHeight="1"/>
    <row r="5190" ht="19.25" customHeight="1"/>
    <row r="5191" ht="19.25" customHeight="1"/>
    <row r="5192" ht="19.25" customHeight="1"/>
    <row r="5193" ht="19.25" customHeight="1"/>
    <row r="5194" ht="19.25" customHeight="1"/>
    <row r="5195" ht="19.25" customHeight="1"/>
    <row r="5196" ht="19.25" customHeight="1"/>
    <row r="5197" ht="19.25" customHeight="1"/>
    <row r="5198" ht="19.25" customHeight="1"/>
    <row r="5199" ht="19.25" customHeight="1"/>
    <row r="5200" ht="19.25" customHeight="1"/>
    <row r="5201" ht="19.25" customHeight="1"/>
    <row r="5202" ht="19.25" customHeight="1"/>
    <row r="5203" ht="19.25" customHeight="1"/>
    <row r="5204" ht="19.25" customHeight="1"/>
    <row r="5205" ht="19.25" customHeight="1"/>
    <row r="5206" ht="19.25" customHeight="1"/>
    <row r="5207" ht="19.25" customHeight="1"/>
    <row r="5208" ht="19.25" customHeight="1"/>
    <row r="5209" ht="19.25" customHeight="1"/>
    <row r="5210" ht="19.25" customHeight="1"/>
    <row r="5211" ht="19.25" customHeight="1"/>
    <row r="5212" ht="19.25" customHeight="1"/>
    <row r="5213" ht="19.25" customHeight="1"/>
    <row r="5214" ht="19.25" customHeight="1"/>
    <row r="5215" ht="19.25" customHeight="1"/>
    <row r="5216" ht="19.25" customHeight="1"/>
    <row r="5217" ht="19.25" customHeight="1"/>
    <row r="5218" ht="19.25" customHeight="1"/>
    <row r="5219" ht="19.25" customHeight="1"/>
    <row r="5220" ht="19.25" customHeight="1"/>
    <row r="5221" ht="19.25" customHeight="1"/>
    <row r="5222" ht="19.25" customHeight="1"/>
    <row r="5223" ht="19.25" customHeight="1"/>
    <row r="5224" ht="19.25" customHeight="1"/>
    <row r="5225" ht="19.25" customHeight="1"/>
    <row r="5226" ht="19.25" customHeight="1"/>
    <row r="5227" ht="19.25" customHeight="1"/>
    <row r="5228" ht="19.25" customHeight="1"/>
    <row r="5229" ht="19.25" customHeight="1"/>
    <row r="5230" ht="19.25" customHeight="1"/>
    <row r="5231" ht="19.25" customHeight="1"/>
    <row r="5232" ht="19.25" customHeight="1"/>
    <row r="5233" ht="19.25" customHeight="1"/>
    <row r="5234" ht="19.25" customHeight="1"/>
    <row r="5235" ht="19.25" customHeight="1"/>
    <row r="5236" ht="19.25" customHeight="1"/>
    <row r="5237" ht="19.25" customHeight="1"/>
    <row r="5238" ht="19.25" customHeight="1"/>
    <row r="5239" ht="19.25" customHeight="1"/>
    <row r="5240" ht="19.25" customHeight="1"/>
    <row r="5241" ht="19.25" customHeight="1"/>
    <row r="5242" ht="19.25" customHeight="1"/>
    <row r="5243" ht="19.25" customHeight="1"/>
    <row r="5244" ht="19.25" customHeight="1"/>
    <row r="5245" ht="19.25" customHeight="1"/>
    <row r="5246" ht="19.25" customHeight="1"/>
    <row r="5247" ht="19.25" customHeight="1"/>
    <row r="5248" ht="19.25" customHeight="1"/>
    <row r="5249" ht="19.25" customHeight="1"/>
    <row r="5250" ht="19.25" customHeight="1"/>
    <row r="5251" ht="19.25" customHeight="1"/>
    <row r="5252" ht="19.25" customHeight="1"/>
    <row r="5253" ht="19.25" customHeight="1"/>
    <row r="5254" ht="19.25" customHeight="1"/>
    <row r="5255" ht="19.25" customHeight="1"/>
    <row r="5256" ht="19.25" customHeight="1"/>
    <row r="5257" ht="19.25" customHeight="1"/>
    <row r="5258" ht="19.25" customHeight="1"/>
    <row r="5259" ht="19.25" customHeight="1"/>
    <row r="5260" ht="19.25" customHeight="1"/>
    <row r="5261" ht="19.25" customHeight="1"/>
    <row r="5262" ht="19.25" customHeight="1"/>
    <row r="5263" ht="19.25" customHeight="1"/>
    <row r="5264" ht="19.25" customHeight="1"/>
    <row r="5265" ht="19.25" customHeight="1"/>
    <row r="5266" ht="19.25" customHeight="1"/>
    <row r="5267" ht="19.25" customHeight="1"/>
    <row r="5268" ht="19.25" customHeight="1"/>
    <row r="5269" ht="19.25" customHeight="1"/>
    <row r="5270" ht="19.25" customHeight="1"/>
    <row r="5271" ht="19.25" customHeight="1"/>
    <row r="5272" ht="19.25" customHeight="1"/>
    <row r="5273" ht="19.25" customHeight="1"/>
    <row r="5274" ht="19.25" customHeight="1"/>
    <row r="5275" ht="19.25" customHeight="1"/>
    <row r="5276" ht="19.25" customHeight="1"/>
    <row r="5277" ht="19.25" customHeight="1"/>
    <row r="5278" ht="19.25" customHeight="1"/>
    <row r="5279" ht="19.25" customHeight="1"/>
    <row r="5280" ht="19.25" customHeight="1"/>
    <row r="5281" ht="19.25" customHeight="1"/>
    <row r="5282" ht="19.25" customHeight="1"/>
    <row r="5283" ht="19.25" customHeight="1"/>
    <row r="5284" ht="19.25" customHeight="1"/>
    <row r="5285" ht="19.25" customHeight="1"/>
    <row r="5286" ht="19.25" customHeight="1"/>
    <row r="5287" ht="19.25" customHeight="1"/>
    <row r="5288" ht="19.25" customHeight="1"/>
    <row r="5289" ht="19.25" customHeight="1"/>
    <row r="5290" ht="19.25" customHeight="1"/>
    <row r="5291" ht="19.25" customHeight="1"/>
    <row r="5292" ht="19.25" customHeight="1"/>
    <row r="5293" ht="19.25" customHeight="1"/>
    <row r="5294" ht="19.25" customHeight="1"/>
    <row r="5295" ht="19.25" customHeight="1"/>
    <row r="5296" ht="19.25" customHeight="1"/>
    <row r="5297" ht="19.25" customHeight="1"/>
    <row r="5298" ht="19.25" customHeight="1"/>
    <row r="5299" ht="19.25" customHeight="1"/>
    <row r="5300" ht="19.25" customHeight="1"/>
    <row r="5301" ht="19.25" customHeight="1"/>
    <row r="5302" ht="19.25" customHeight="1"/>
    <row r="5303" ht="19.25" customHeight="1"/>
    <row r="5304" ht="19.25" customHeight="1"/>
    <row r="5305" ht="19.25" customHeight="1"/>
    <row r="5306" ht="19.25" customHeight="1"/>
    <row r="5307" ht="19.25" customHeight="1"/>
    <row r="5308" ht="19.25" customHeight="1"/>
    <row r="5309" ht="19.25" customHeight="1"/>
    <row r="5310" ht="19.25" customHeight="1"/>
    <row r="5311" ht="19.25" customHeight="1"/>
    <row r="5312" ht="19.25" customHeight="1"/>
    <row r="5313" ht="19.25" customHeight="1"/>
    <row r="5314" ht="19.25" customHeight="1"/>
    <row r="5315" ht="19.25" customHeight="1"/>
    <row r="5316" ht="19.25" customHeight="1"/>
    <row r="5317" ht="19.25" customHeight="1"/>
    <row r="5318" ht="19.25" customHeight="1"/>
    <row r="5319" ht="19.25" customHeight="1"/>
    <row r="5320" ht="19.25" customHeight="1"/>
    <row r="5321" ht="19.25" customHeight="1"/>
    <row r="5322" ht="19.25" customHeight="1"/>
    <row r="5323" ht="19.25" customHeight="1"/>
    <row r="5324" ht="19.25" customHeight="1"/>
    <row r="5325" ht="19.25" customHeight="1"/>
    <row r="5326" ht="19.25" customHeight="1"/>
    <row r="5327" ht="19.25" customHeight="1"/>
    <row r="5328" ht="19.25" customHeight="1"/>
    <row r="5329" ht="19.25" customHeight="1"/>
    <row r="5330" ht="19.25" customHeight="1"/>
    <row r="5331" ht="19.25" customHeight="1"/>
    <row r="5332" ht="19.25" customHeight="1"/>
    <row r="5333" ht="19.25" customHeight="1"/>
    <row r="5334" ht="19.25" customHeight="1"/>
    <row r="5335" ht="19.25" customHeight="1"/>
    <row r="5336" ht="19.25" customHeight="1"/>
    <row r="5337" ht="19.25" customHeight="1"/>
    <row r="5338" ht="19.25" customHeight="1"/>
    <row r="5339" ht="19.25" customHeight="1"/>
    <row r="5340" ht="19.25" customHeight="1"/>
    <row r="5341" ht="19.25" customHeight="1"/>
    <row r="5342" ht="19.25" customHeight="1"/>
    <row r="5343" ht="19.25" customHeight="1"/>
    <row r="5344" ht="19.25" customHeight="1"/>
    <row r="5345" ht="19.25" customHeight="1"/>
    <row r="5346" ht="19.25" customHeight="1"/>
    <row r="5347" ht="19.25" customHeight="1"/>
    <row r="5348" ht="19.25" customHeight="1"/>
    <row r="5349" ht="19.25" customHeight="1"/>
    <row r="5350" ht="19.25" customHeight="1"/>
    <row r="5351" ht="19.25" customHeight="1"/>
    <row r="5352" ht="19.25" customHeight="1"/>
    <row r="5353" ht="19.25" customHeight="1"/>
    <row r="5354" ht="19.25" customHeight="1"/>
    <row r="5355" ht="19.25" customHeight="1"/>
    <row r="5356" ht="19.25" customHeight="1"/>
    <row r="5357" ht="19.25" customHeight="1"/>
    <row r="5358" ht="19.25" customHeight="1"/>
    <row r="5359" ht="19.25" customHeight="1"/>
    <row r="5360" ht="19.25" customHeight="1"/>
    <row r="5361" ht="19.25" customHeight="1"/>
    <row r="5362" ht="19.25" customHeight="1"/>
    <row r="5363" ht="19.25" customHeight="1"/>
    <row r="5364" ht="19.25" customHeight="1"/>
    <row r="5365" ht="19.25" customHeight="1"/>
    <row r="5366" ht="19.25" customHeight="1"/>
    <row r="5367" ht="19.25" customHeight="1"/>
    <row r="5368" ht="19.25" customHeight="1"/>
    <row r="5369" ht="19.25" customHeight="1"/>
    <row r="5370" ht="19.25" customHeight="1"/>
    <row r="5371" ht="19.25" customHeight="1"/>
    <row r="5372" ht="19.25" customHeight="1"/>
    <row r="5373" ht="19.25" customHeight="1"/>
    <row r="5374" ht="19.25" customHeight="1"/>
    <row r="5375" ht="19.25" customHeight="1"/>
    <row r="5376" ht="19.25" customHeight="1"/>
    <row r="5377" ht="19.25" customHeight="1"/>
    <row r="5378" ht="19.25" customHeight="1"/>
    <row r="5379" ht="19.25" customHeight="1"/>
    <row r="5380" ht="19.25" customHeight="1"/>
    <row r="5381" ht="19.25" customHeight="1"/>
    <row r="5382" ht="19.25" customHeight="1"/>
    <row r="5383" ht="19.25" customHeight="1"/>
    <row r="5384" ht="19.25" customHeight="1"/>
    <row r="5385" ht="19.25" customHeight="1"/>
    <row r="5386" ht="19.25" customHeight="1"/>
    <row r="5387" ht="19.25" customHeight="1"/>
    <row r="5388" ht="19.25" customHeight="1"/>
    <row r="5389" ht="19.25" customHeight="1"/>
    <row r="5390" ht="19.25" customHeight="1"/>
    <row r="5391" ht="19.25" customHeight="1"/>
    <row r="5392" ht="19.25" customHeight="1"/>
    <row r="5393" ht="19.25" customHeight="1"/>
    <row r="5394" ht="19.25" customHeight="1"/>
    <row r="5395" ht="19.25" customHeight="1"/>
    <row r="5396" ht="19.25" customHeight="1"/>
    <row r="5397" ht="19.25" customHeight="1"/>
    <row r="5398" ht="19.25" customHeight="1"/>
    <row r="5399" ht="19.25" customHeight="1"/>
    <row r="5400" ht="19.25" customHeight="1"/>
    <row r="5401" ht="19.25" customHeight="1"/>
    <row r="5402" ht="19.25" customHeight="1"/>
    <row r="5403" ht="19.25" customHeight="1"/>
    <row r="5404" ht="19.25" customHeight="1"/>
    <row r="5405" ht="19.25" customHeight="1"/>
    <row r="5406" ht="19.25" customHeight="1"/>
    <row r="5407" ht="19.25" customHeight="1"/>
    <row r="5408" ht="19.25" customHeight="1"/>
    <row r="5409" ht="19.25" customHeight="1"/>
    <row r="5410" ht="19.25" customHeight="1"/>
    <row r="5411" ht="19.25" customHeight="1"/>
    <row r="5412" ht="19.25" customHeight="1"/>
    <row r="5413" ht="19.25" customHeight="1"/>
    <row r="5414" ht="19.25" customHeight="1"/>
    <row r="5415" ht="19.25" customHeight="1"/>
    <row r="5416" ht="19.25" customHeight="1"/>
    <row r="5417" ht="19.25" customHeight="1"/>
    <row r="5418" ht="19.25" customHeight="1"/>
    <row r="5419" ht="19.25" customHeight="1"/>
    <row r="5420" ht="19.25" customHeight="1"/>
    <row r="5421" ht="19.25" customHeight="1"/>
    <row r="5422" ht="19.25" customHeight="1"/>
    <row r="5423" ht="19.25" customHeight="1"/>
    <row r="5424" ht="19.25" customHeight="1"/>
    <row r="5425" ht="19.25" customHeight="1"/>
    <row r="5426" ht="19.25" customHeight="1"/>
    <row r="5427" ht="19.25" customHeight="1"/>
    <row r="5428" ht="19.25" customHeight="1"/>
    <row r="5429" ht="19.25" customHeight="1"/>
    <row r="5430" ht="19.25" customHeight="1"/>
    <row r="5431" ht="19.25" customHeight="1"/>
    <row r="5432" ht="19.25" customHeight="1"/>
    <row r="5433" ht="19.25" customHeight="1"/>
    <row r="5434" ht="19.25" customHeight="1"/>
    <row r="5435" ht="19.25" customHeight="1"/>
    <row r="5436" ht="19.25" customHeight="1"/>
    <row r="5437" ht="19.25" customHeight="1"/>
    <row r="5438" ht="19.25" customHeight="1"/>
    <row r="5439" ht="19.25" customHeight="1"/>
    <row r="5440" ht="19.25" customHeight="1"/>
    <row r="5441" ht="19.25" customHeight="1"/>
    <row r="5442" ht="19.25" customHeight="1"/>
    <row r="5443" ht="19.25" customHeight="1"/>
    <row r="5444" ht="19.25" customHeight="1"/>
    <row r="5445" ht="19.25" customHeight="1"/>
    <row r="5446" ht="19.25" customHeight="1"/>
    <row r="5447" ht="19.25" customHeight="1"/>
    <row r="5448" ht="19.25" customHeight="1"/>
    <row r="5449" ht="19.25" customHeight="1"/>
    <row r="5450" ht="19.25" customHeight="1"/>
    <row r="5451" ht="19.25" customHeight="1"/>
    <row r="5452" ht="19.25" customHeight="1"/>
    <row r="5453" ht="19.25" customHeight="1"/>
    <row r="5454" ht="19.25" customHeight="1"/>
    <row r="5455" ht="19.25" customHeight="1"/>
    <row r="5456" ht="19.25" customHeight="1"/>
    <row r="5457" ht="19.25" customHeight="1"/>
    <row r="5458" ht="19.25" customHeight="1"/>
    <row r="5459" ht="19.25" customHeight="1"/>
    <row r="5460" ht="19.25" customHeight="1"/>
    <row r="5461" ht="19.25" customHeight="1"/>
    <row r="5462" ht="19.25" customHeight="1"/>
    <row r="5463" ht="19.25" customHeight="1"/>
    <row r="5464" ht="19.25" customHeight="1"/>
    <row r="5465" ht="19.25" customHeight="1"/>
    <row r="5466" ht="19.25" customHeight="1"/>
    <row r="5467" ht="19.25" customHeight="1"/>
    <row r="5468" ht="19.25" customHeight="1"/>
    <row r="5469" ht="19.25" customHeight="1"/>
    <row r="5470" ht="19.25" customHeight="1"/>
    <row r="5471" ht="19.25" customHeight="1"/>
    <row r="5472" ht="19.25" customHeight="1"/>
    <row r="5473" ht="19.25" customHeight="1"/>
    <row r="5474" ht="19.25" customHeight="1"/>
    <row r="5475" ht="19.25" customHeight="1"/>
    <row r="5476" ht="19.25" customHeight="1"/>
    <row r="5477" ht="19.25" customHeight="1"/>
    <row r="5478" ht="19.25" customHeight="1"/>
    <row r="5479" ht="19.25" customHeight="1"/>
    <row r="5480" ht="19.25" customHeight="1"/>
    <row r="5481" ht="19.25" customHeight="1"/>
    <row r="5482" ht="19.25" customHeight="1"/>
    <row r="5483" ht="19.25" customHeight="1"/>
    <row r="5484" ht="19.25" customHeight="1"/>
    <row r="5485" ht="19.25" customHeight="1"/>
    <row r="5486" ht="19.25" customHeight="1"/>
    <row r="5487" ht="19.25" customHeight="1"/>
    <row r="5488" ht="19.25" customHeight="1"/>
    <row r="5489" ht="19.25" customHeight="1"/>
    <row r="5490" ht="19.25" customHeight="1"/>
    <row r="5491" ht="19.25" customHeight="1"/>
    <row r="5492" ht="19.25" customHeight="1"/>
    <row r="5493" ht="19.25" customHeight="1"/>
    <row r="5494" ht="19.25" customHeight="1"/>
    <row r="5495" ht="19.25" customHeight="1"/>
    <row r="5496" ht="19.25" customHeight="1"/>
    <row r="5497" ht="19.25" customHeight="1"/>
    <row r="5498" ht="19.25" customHeight="1"/>
    <row r="5499" ht="19.25" customHeight="1"/>
    <row r="5500" ht="19.25" customHeight="1"/>
    <row r="5501" ht="19.25" customHeight="1"/>
    <row r="5502" ht="19.25" customHeight="1"/>
    <row r="5503" ht="19.25" customHeight="1"/>
    <row r="5504" ht="19.25" customHeight="1"/>
    <row r="5505" ht="19.25" customHeight="1"/>
    <row r="5506" ht="19.25" customHeight="1"/>
    <row r="5507" ht="19.25" customHeight="1"/>
    <row r="5508" ht="19.25" customHeight="1"/>
    <row r="5509" ht="19.25" customHeight="1"/>
    <row r="5510" ht="19.25" customHeight="1"/>
    <row r="5511" ht="19.25" customHeight="1"/>
    <row r="5512" ht="19.25" customHeight="1"/>
    <row r="5513" ht="19.25" customHeight="1"/>
    <row r="5514" ht="19.25" customHeight="1"/>
    <row r="5515" ht="19.25" customHeight="1"/>
    <row r="5516" ht="19.25" customHeight="1"/>
    <row r="5517" ht="19.25" customHeight="1"/>
    <row r="5518" ht="19.25" customHeight="1"/>
    <row r="5519" ht="19.25" customHeight="1"/>
    <row r="5520" ht="19.25" customHeight="1"/>
    <row r="5521" ht="19.25" customHeight="1"/>
    <row r="5522" ht="19.25" customHeight="1"/>
    <row r="5523" ht="19.25" customHeight="1"/>
    <row r="5524" ht="19.25" customHeight="1"/>
    <row r="5525" ht="19.25" customHeight="1"/>
    <row r="5526" ht="19.25" customHeight="1"/>
    <row r="5527" ht="19.25" customHeight="1"/>
    <row r="5528" ht="19.25" customHeight="1"/>
    <row r="5529" ht="19.25" customHeight="1"/>
    <row r="5530" ht="19.25" customHeight="1"/>
    <row r="5531" ht="19.25" customHeight="1"/>
    <row r="5532" ht="19.25" customHeight="1"/>
    <row r="5533" ht="19.25" customHeight="1"/>
    <row r="5534" ht="19.25" customHeight="1"/>
    <row r="5535" ht="19.25" customHeight="1"/>
    <row r="5536" ht="19.25" customHeight="1"/>
    <row r="5537" ht="19.25" customHeight="1"/>
    <row r="5538" ht="19.25" customHeight="1"/>
    <row r="5539" ht="19.25" customHeight="1"/>
    <row r="5540" ht="19.25" customHeight="1"/>
    <row r="5541" ht="19.25" customHeight="1"/>
    <row r="5542" ht="19.25" customHeight="1"/>
    <row r="5543" ht="19.25" customHeight="1"/>
    <row r="5544" ht="19.25" customHeight="1"/>
    <row r="5545" ht="19.25" customHeight="1"/>
    <row r="5546" ht="19.25" customHeight="1"/>
    <row r="5547" ht="19.25" customHeight="1"/>
    <row r="5548" ht="19.25" customHeight="1"/>
    <row r="5549" ht="19.25" customHeight="1"/>
    <row r="5550" ht="19.25" customHeight="1"/>
    <row r="5551" ht="19.25" customHeight="1"/>
    <row r="5552" ht="19.25" customHeight="1"/>
    <row r="5553" ht="19.25" customHeight="1"/>
    <row r="5554" ht="19.25" customHeight="1"/>
    <row r="5555" ht="19.25" customHeight="1"/>
    <row r="5556" ht="19.25" customHeight="1"/>
    <row r="5557" ht="19.25" customHeight="1"/>
    <row r="5558" ht="19.25" customHeight="1"/>
    <row r="5559" ht="19.25" customHeight="1"/>
    <row r="5560" ht="19.25" customHeight="1"/>
    <row r="5561" ht="19.25" customHeight="1"/>
    <row r="5562" ht="19.25" customHeight="1"/>
    <row r="5563" ht="19.25" customHeight="1"/>
    <row r="5564" ht="19.25" customHeight="1"/>
    <row r="5565" ht="19.25" customHeight="1"/>
    <row r="5566" ht="19.25" customHeight="1"/>
    <row r="5567" ht="19.25" customHeight="1"/>
    <row r="5568" ht="19.25" customHeight="1"/>
    <row r="5569" ht="19.25" customHeight="1"/>
    <row r="5570" ht="19.25" customHeight="1"/>
    <row r="5571" ht="19.25" customHeight="1"/>
    <row r="5572" ht="19.25" customHeight="1"/>
    <row r="5573" ht="19.25" customHeight="1"/>
    <row r="5574" ht="19.25" customHeight="1"/>
    <row r="5575" ht="19.25" customHeight="1"/>
    <row r="5576" ht="19.25" customHeight="1"/>
    <row r="5577" ht="19.25" customHeight="1"/>
    <row r="5578" ht="19.25" customHeight="1"/>
    <row r="5579" ht="19.25" customHeight="1"/>
    <row r="5580" ht="19.25" customHeight="1"/>
    <row r="5581" ht="19.25" customHeight="1"/>
    <row r="5582" ht="19.25" customHeight="1"/>
    <row r="5583" ht="19.25" customHeight="1"/>
    <row r="5584" ht="19.25" customHeight="1"/>
    <row r="5585" ht="19.25" customHeight="1"/>
    <row r="5586" ht="19.25" customHeight="1"/>
    <row r="5587" ht="19.25" customHeight="1"/>
    <row r="5588" ht="19.25" customHeight="1"/>
    <row r="5589" ht="19.25" customHeight="1"/>
    <row r="5590" ht="19.25" customHeight="1"/>
    <row r="5591" ht="19.25" customHeight="1"/>
    <row r="5592" ht="19.25" customHeight="1"/>
    <row r="5593" ht="19.25" customHeight="1"/>
    <row r="5594" ht="19.25" customHeight="1"/>
    <row r="5595" ht="19.25" customHeight="1"/>
    <row r="5596" ht="19.25" customHeight="1"/>
    <row r="5597" ht="19.25" customHeight="1"/>
    <row r="5598" ht="19.25" customHeight="1"/>
    <row r="5599" ht="19.25" customHeight="1"/>
    <row r="5600" ht="19.25" customHeight="1"/>
    <row r="5601" ht="19.25" customHeight="1"/>
    <row r="5602" ht="19.25" customHeight="1"/>
    <row r="5603" ht="19.25" customHeight="1"/>
    <row r="5604" ht="19.25" customHeight="1"/>
    <row r="5605" ht="19.25" customHeight="1"/>
    <row r="5606" ht="19.25" customHeight="1"/>
    <row r="5607" ht="19.25" customHeight="1"/>
    <row r="5608" ht="19.25" customHeight="1"/>
    <row r="5609" ht="19.25" customHeight="1"/>
    <row r="5610" ht="19.25" customHeight="1"/>
    <row r="5611" ht="19.25" customHeight="1"/>
    <row r="5612" ht="19.25" customHeight="1"/>
    <row r="5613" ht="19.25" customHeight="1"/>
    <row r="5614" ht="19.25" customHeight="1"/>
    <row r="5615" ht="19.25" customHeight="1"/>
    <row r="5616" ht="19.25" customHeight="1"/>
    <row r="5617" ht="19.25" customHeight="1"/>
    <row r="5618" ht="19.25" customHeight="1"/>
    <row r="5619" ht="19.25" customHeight="1"/>
    <row r="5620" ht="19.25" customHeight="1"/>
    <row r="5621" ht="19.25" customHeight="1"/>
    <row r="5622" ht="19.25" customHeight="1"/>
    <row r="5623" ht="19.25" customHeight="1"/>
    <row r="5624" ht="19.25" customHeight="1"/>
    <row r="5625" ht="19.25" customHeight="1"/>
    <row r="5626" ht="19.25" customHeight="1"/>
    <row r="5627" ht="19.25" customHeight="1"/>
    <row r="5628" ht="19.25" customHeight="1"/>
    <row r="5629" ht="19.25" customHeight="1"/>
    <row r="5630" ht="19.25" customHeight="1"/>
    <row r="5631" ht="19.25" customHeight="1"/>
    <row r="5632" ht="19.25" customHeight="1"/>
    <row r="5633" ht="19.25" customHeight="1"/>
    <row r="5634" ht="19.25" customHeight="1"/>
    <row r="5635" ht="19.25" customHeight="1"/>
    <row r="5636" ht="19.25" customHeight="1"/>
    <row r="5637" ht="19.25" customHeight="1"/>
    <row r="5638" ht="19.25" customHeight="1"/>
    <row r="5639" ht="19.25" customHeight="1"/>
    <row r="5640" ht="19.25" customHeight="1"/>
    <row r="5641" ht="19.25" customHeight="1"/>
    <row r="5642" ht="19.25" customHeight="1"/>
    <row r="5643" ht="19.25" customHeight="1"/>
    <row r="5644" ht="19.25" customHeight="1"/>
    <row r="5645" ht="19.25" customHeight="1"/>
    <row r="5646" ht="19.25" customHeight="1"/>
    <row r="5647" ht="19.25" customHeight="1"/>
    <row r="5648" ht="19.25" customHeight="1"/>
    <row r="5649" ht="19.25" customHeight="1"/>
    <row r="5650" ht="19.25" customHeight="1"/>
    <row r="5651" ht="19.25" customHeight="1"/>
    <row r="5652" ht="19.25" customHeight="1"/>
    <row r="5653" ht="19.25" customHeight="1"/>
    <row r="5654" ht="19.25" customHeight="1"/>
    <row r="5655" ht="19.25" customHeight="1"/>
    <row r="5656" ht="19.25" customHeight="1"/>
    <row r="5657" ht="19.25" customHeight="1"/>
    <row r="5658" ht="19.25" customHeight="1"/>
    <row r="5659" ht="19.25" customHeight="1"/>
    <row r="5660" ht="19.25" customHeight="1"/>
    <row r="5661" ht="19.25" customHeight="1"/>
    <row r="5662" ht="19.25" customHeight="1"/>
    <row r="5663" ht="19.25" customHeight="1"/>
    <row r="5664" ht="19.25" customHeight="1"/>
    <row r="5665" ht="19.25" customHeight="1"/>
    <row r="5666" ht="19.25" customHeight="1"/>
    <row r="5667" ht="19.25" customHeight="1"/>
    <row r="5668" ht="19.25" customHeight="1"/>
    <row r="5669" ht="19.25" customHeight="1"/>
    <row r="5670" ht="19.25" customHeight="1"/>
    <row r="5671" ht="19.25" customHeight="1"/>
    <row r="5672" ht="19.25" customHeight="1"/>
    <row r="5673" ht="19.25" customHeight="1"/>
    <row r="5674" ht="19.25" customHeight="1"/>
    <row r="5675" ht="19.25" customHeight="1"/>
    <row r="5676" ht="19.25" customHeight="1"/>
    <row r="5677" ht="19.25" customHeight="1"/>
    <row r="5678" ht="19.25" customHeight="1"/>
    <row r="5679" ht="19.25" customHeight="1"/>
    <row r="5680" ht="19.25" customHeight="1"/>
    <row r="5681" ht="19.25" customHeight="1"/>
    <row r="5682" ht="19.25" customHeight="1"/>
    <row r="5683" ht="19.25" customHeight="1"/>
    <row r="5684" ht="19.25" customHeight="1"/>
    <row r="5685" ht="19.25" customHeight="1"/>
    <row r="5686" ht="19.25" customHeight="1"/>
    <row r="5687" ht="19.25" customHeight="1"/>
    <row r="5688" ht="19.25" customHeight="1"/>
    <row r="5689" ht="19.25" customHeight="1"/>
    <row r="5690" ht="19.25" customHeight="1"/>
    <row r="5691" ht="19.25" customHeight="1"/>
    <row r="5692" ht="19.25" customHeight="1"/>
    <row r="5693" ht="19.25" customHeight="1"/>
    <row r="5694" ht="19.25" customHeight="1"/>
    <row r="5695" ht="19.25" customHeight="1"/>
    <row r="5696" ht="19.25" customHeight="1"/>
    <row r="5697" ht="19.25" customHeight="1"/>
    <row r="5698" ht="19.25" customHeight="1"/>
    <row r="5699" ht="19.25" customHeight="1"/>
    <row r="5700" ht="19.25" customHeight="1"/>
    <row r="5701" ht="19.25" customHeight="1"/>
    <row r="5702" ht="19.25" customHeight="1"/>
    <row r="5703" ht="19.25" customHeight="1"/>
    <row r="5704" ht="19.25" customHeight="1"/>
    <row r="5705" ht="19.25" customHeight="1"/>
    <row r="5706" ht="19.25" customHeight="1"/>
    <row r="5707" ht="19.25" customHeight="1"/>
    <row r="5708" ht="19.25" customHeight="1"/>
    <row r="5709" ht="19.25" customHeight="1"/>
    <row r="5710" ht="19.25" customHeight="1"/>
    <row r="5711" ht="19.25" customHeight="1"/>
    <row r="5712" ht="19.25" customHeight="1"/>
    <row r="5713" ht="19.25" customHeight="1"/>
    <row r="5714" ht="19.25" customHeight="1"/>
    <row r="5715" ht="19.25" customHeight="1"/>
    <row r="5716" ht="19.25" customHeight="1"/>
    <row r="5717" ht="19.25" customHeight="1"/>
    <row r="5718" ht="19.25" customHeight="1"/>
    <row r="5719" ht="19.25" customHeight="1"/>
    <row r="5720" ht="19.25" customHeight="1"/>
    <row r="5721" ht="19.25" customHeight="1"/>
    <row r="5722" ht="19.25" customHeight="1"/>
    <row r="5723" ht="19.25" customHeight="1"/>
    <row r="5724" ht="19.25" customHeight="1"/>
    <row r="5725" ht="19.25" customHeight="1"/>
    <row r="5726" ht="19.25" customHeight="1"/>
    <row r="5727" ht="19.25" customHeight="1"/>
    <row r="5728" ht="19.25" customHeight="1"/>
    <row r="5729" ht="19.25" customHeight="1"/>
    <row r="5730" ht="19.25" customHeight="1"/>
    <row r="5731" ht="19.25" customHeight="1"/>
    <row r="5732" ht="19.25" customHeight="1"/>
    <row r="5733" ht="19.25" customHeight="1"/>
    <row r="5734" ht="19.25" customHeight="1"/>
    <row r="5735" ht="19.25" customHeight="1"/>
    <row r="5736" ht="19.25" customHeight="1"/>
    <row r="5737" ht="19.25" customHeight="1"/>
    <row r="5738" ht="19.25" customHeight="1"/>
    <row r="5739" ht="19.25" customHeight="1"/>
    <row r="5740" ht="19.25" customHeight="1"/>
    <row r="5741" ht="19.25" customHeight="1"/>
    <row r="5742" ht="19.25" customHeight="1"/>
    <row r="5743" ht="19.25" customHeight="1"/>
    <row r="5744" ht="19.25" customHeight="1"/>
    <row r="5745" ht="19.25" customHeight="1"/>
    <row r="5746" ht="19.25" customHeight="1"/>
    <row r="5747" ht="19.25" customHeight="1"/>
    <row r="5748" ht="19.25" customHeight="1"/>
    <row r="5749" ht="19.25" customHeight="1"/>
    <row r="5750" ht="19.25" customHeight="1"/>
    <row r="5751" ht="19.25" customHeight="1"/>
    <row r="5752" ht="19.25" customHeight="1"/>
    <row r="5753" ht="19.25" customHeight="1"/>
    <row r="5754" ht="19.25" customHeight="1"/>
    <row r="5755" ht="19.25" customHeight="1"/>
    <row r="5756" ht="19.25" customHeight="1"/>
    <row r="5757" ht="19.25" customHeight="1"/>
    <row r="5758" ht="19.25" customHeight="1"/>
    <row r="5759" ht="19.25" customHeight="1"/>
    <row r="5760" ht="19.25" customHeight="1"/>
    <row r="5761" ht="19.25" customHeight="1"/>
    <row r="5762" ht="19.25" customHeight="1"/>
    <row r="5763" ht="19.25" customHeight="1"/>
    <row r="5764" ht="19.25" customHeight="1"/>
    <row r="5765" ht="19.25" customHeight="1"/>
    <row r="5766" ht="19.25" customHeight="1"/>
    <row r="5767" ht="19.25" customHeight="1"/>
    <row r="5768" ht="19.25" customHeight="1"/>
    <row r="5769" ht="19.25" customHeight="1"/>
    <row r="5770" ht="19.25" customHeight="1"/>
    <row r="5771" ht="19.25" customHeight="1"/>
    <row r="5772" ht="19.25" customHeight="1"/>
    <row r="5773" ht="19.25" customHeight="1"/>
    <row r="5774" ht="19.25" customHeight="1"/>
    <row r="5775" ht="19.25" customHeight="1"/>
    <row r="5776" ht="19.25" customHeight="1"/>
    <row r="5777" ht="19.25" customHeight="1"/>
    <row r="5778" ht="19.25" customHeight="1"/>
    <row r="5779" ht="19.25" customHeight="1"/>
    <row r="5780" ht="19.25" customHeight="1"/>
    <row r="5781" ht="19.25" customHeight="1"/>
    <row r="5782" ht="19.25" customHeight="1"/>
    <row r="5783" ht="19.25" customHeight="1"/>
    <row r="5784" ht="19.25" customHeight="1"/>
    <row r="5785" ht="19.25" customHeight="1"/>
    <row r="5786" ht="19.25" customHeight="1"/>
    <row r="5787" ht="19.25" customHeight="1"/>
    <row r="5788" ht="19.25" customHeight="1"/>
    <row r="5789" ht="19.25" customHeight="1"/>
    <row r="5790" ht="19.25" customHeight="1"/>
    <row r="5791" ht="19.25" customHeight="1"/>
    <row r="5792" ht="19.25" customHeight="1"/>
    <row r="5793" ht="19.25" customHeight="1"/>
    <row r="5794" ht="19.25" customHeight="1"/>
    <row r="5795" ht="19.25" customHeight="1"/>
    <row r="5796" ht="19.25" customHeight="1"/>
    <row r="5797" ht="19.25" customHeight="1"/>
    <row r="5798" ht="19.25" customHeight="1"/>
    <row r="5799" ht="19.25" customHeight="1"/>
    <row r="5800" ht="19.25" customHeight="1"/>
    <row r="5801" ht="19.25" customHeight="1"/>
    <row r="5802" ht="19.25" customHeight="1"/>
    <row r="5803" ht="19.25" customHeight="1"/>
    <row r="5804" ht="19.25" customHeight="1"/>
    <row r="5805" ht="19.25" customHeight="1"/>
    <row r="5806" ht="19.25" customHeight="1"/>
    <row r="5807" ht="19.25" customHeight="1"/>
    <row r="5808" ht="19.25" customHeight="1"/>
    <row r="5809" ht="19.25" customHeight="1"/>
    <row r="5810" ht="19.25" customHeight="1"/>
    <row r="5811" ht="19.25" customHeight="1"/>
    <row r="5812" ht="19.25" customHeight="1"/>
    <row r="5813" ht="19.25" customHeight="1"/>
    <row r="5814" ht="19.25" customHeight="1"/>
    <row r="5815" ht="19.25" customHeight="1"/>
    <row r="5816" ht="19.25" customHeight="1"/>
    <row r="5817" ht="19.25" customHeight="1"/>
    <row r="5818" ht="19.25" customHeight="1"/>
    <row r="5819" ht="19.25" customHeight="1"/>
    <row r="5820" ht="19.25" customHeight="1"/>
    <row r="5821" ht="19.25" customHeight="1"/>
    <row r="5822" ht="19.25" customHeight="1"/>
    <row r="5823" ht="19.25" customHeight="1"/>
    <row r="5824" ht="19.25" customHeight="1"/>
    <row r="5825" ht="19.25" customHeight="1"/>
    <row r="5826" ht="19.25" customHeight="1"/>
    <row r="5827" ht="19.25" customHeight="1"/>
    <row r="5828" ht="19.25" customHeight="1"/>
    <row r="5829" ht="19.25" customHeight="1"/>
    <row r="5830" ht="19.25" customHeight="1"/>
    <row r="5831" ht="19.25" customHeight="1"/>
    <row r="5832" ht="19.25" customHeight="1"/>
    <row r="5833" ht="19.25" customHeight="1"/>
    <row r="5834" ht="19.25" customHeight="1"/>
    <row r="5835" ht="19.25" customHeight="1"/>
    <row r="5836" ht="19.25" customHeight="1"/>
    <row r="5837" ht="19.25" customHeight="1"/>
    <row r="5838" ht="19.25" customHeight="1"/>
    <row r="5839" ht="19.25" customHeight="1"/>
    <row r="5840" ht="19.25" customHeight="1"/>
    <row r="5841" ht="19.25" customHeight="1"/>
    <row r="5842" ht="19.25" customHeight="1"/>
    <row r="5843" ht="19.25" customHeight="1"/>
    <row r="5844" ht="19.25" customHeight="1"/>
    <row r="5845" ht="19.25" customHeight="1"/>
    <row r="5846" ht="19.25" customHeight="1"/>
    <row r="5847" ht="19.25" customHeight="1"/>
    <row r="5848" ht="19.25" customHeight="1"/>
    <row r="5849" ht="19.25" customHeight="1"/>
    <row r="5850" ht="19.25" customHeight="1"/>
    <row r="5851" ht="19.25" customHeight="1"/>
    <row r="5852" ht="19.25" customHeight="1"/>
    <row r="5853" ht="19.25" customHeight="1"/>
    <row r="5854" ht="19.25" customHeight="1"/>
    <row r="5855" ht="19.25" customHeight="1"/>
    <row r="5856" ht="19.25" customHeight="1"/>
    <row r="5857" ht="19.25" customHeight="1"/>
    <row r="5858" ht="19.25" customHeight="1"/>
    <row r="5859" ht="19.25" customHeight="1"/>
    <row r="5860" ht="19.25" customHeight="1"/>
    <row r="5861" ht="19.25" customHeight="1"/>
    <row r="5862" ht="19.25" customHeight="1"/>
    <row r="5863" ht="19.25" customHeight="1"/>
    <row r="5864" ht="19.25" customHeight="1"/>
    <row r="5865" ht="19.25" customHeight="1"/>
    <row r="5866" ht="19.25" customHeight="1"/>
    <row r="5867" ht="19.25" customHeight="1"/>
    <row r="5868" ht="19.25" customHeight="1"/>
    <row r="5869" ht="19.25" customHeight="1"/>
    <row r="5870" ht="19.25" customHeight="1"/>
    <row r="5871" ht="19.25" customHeight="1"/>
    <row r="5872" ht="19.25" customHeight="1"/>
    <row r="5873" ht="19.25" customHeight="1"/>
    <row r="5874" ht="19.25" customHeight="1"/>
    <row r="5875" ht="19.25" customHeight="1"/>
    <row r="5876" ht="19.25" customHeight="1"/>
    <row r="5877" ht="19.25" customHeight="1"/>
    <row r="5878" ht="19.25" customHeight="1"/>
    <row r="5879" ht="19.25" customHeight="1"/>
    <row r="5880" ht="19.25" customHeight="1"/>
    <row r="5881" ht="19.25" customHeight="1"/>
    <row r="5882" ht="19.25" customHeight="1"/>
    <row r="5883" ht="19.25" customHeight="1"/>
    <row r="5884" ht="19.25" customHeight="1"/>
    <row r="5885" ht="19.25" customHeight="1"/>
    <row r="5886" ht="19.25" customHeight="1"/>
    <row r="5887" ht="19.25" customHeight="1"/>
    <row r="5888" ht="19.25" customHeight="1"/>
    <row r="5889" ht="19.25" customHeight="1"/>
    <row r="5890" ht="19.25" customHeight="1"/>
    <row r="5891" ht="19.25" customHeight="1"/>
    <row r="5892" ht="19.25" customHeight="1"/>
    <row r="5893" ht="19.25" customHeight="1"/>
    <row r="5894" ht="19.25" customHeight="1"/>
    <row r="5895" ht="19.25" customHeight="1"/>
    <row r="5896" ht="19.25" customHeight="1"/>
    <row r="5897" ht="19.25" customHeight="1"/>
    <row r="5898" ht="19.25" customHeight="1"/>
    <row r="5899" ht="19.25" customHeight="1"/>
    <row r="5900" ht="19.25" customHeight="1"/>
    <row r="5901" ht="19.25" customHeight="1"/>
    <row r="5902" ht="19.25" customHeight="1"/>
    <row r="5903" ht="19.25" customHeight="1"/>
    <row r="5904" ht="19.25" customHeight="1"/>
    <row r="5905" ht="19.25" customHeight="1"/>
    <row r="5906" ht="19.25" customHeight="1"/>
    <row r="5907" ht="19.25" customHeight="1"/>
    <row r="5908" ht="19.25" customHeight="1"/>
    <row r="5909" ht="19.25" customHeight="1"/>
    <row r="5910" ht="19.25" customHeight="1"/>
    <row r="5911" ht="19.25" customHeight="1"/>
    <row r="5912" ht="19.25" customHeight="1"/>
    <row r="5913" ht="19.25" customHeight="1"/>
    <row r="5914" ht="19.25" customHeight="1"/>
    <row r="5915" ht="19.25" customHeight="1"/>
    <row r="5916" ht="19.25" customHeight="1"/>
    <row r="5917" ht="19.25" customHeight="1"/>
    <row r="5918" ht="19.25" customHeight="1"/>
    <row r="5919" ht="19.25" customHeight="1"/>
    <row r="5920" ht="19.25" customHeight="1"/>
    <row r="5921" ht="19.25" customHeight="1"/>
    <row r="5922" ht="19.25" customHeight="1"/>
    <row r="5923" ht="19.25" customHeight="1"/>
    <row r="5924" ht="19.25" customHeight="1"/>
    <row r="5925" ht="19.25" customHeight="1"/>
    <row r="5926" ht="19.25" customHeight="1"/>
    <row r="5927" ht="19.25" customHeight="1"/>
    <row r="5928" ht="19.25" customHeight="1"/>
    <row r="5929" ht="19.25" customHeight="1"/>
    <row r="5930" ht="19.25" customHeight="1"/>
    <row r="5931" ht="19.25" customHeight="1"/>
    <row r="5932" ht="19.25" customHeight="1"/>
    <row r="5933" ht="19.25" customHeight="1"/>
    <row r="5934" ht="19.25" customHeight="1"/>
    <row r="5935" ht="19.25" customHeight="1"/>
    <row r="5936" ht="19.25" customHeight="1"/>
    <row r="5937" ht="19.25" customHeight="1"/>
    <row r="5938" ht="19.25" customHeight="1"/>
    <row r="5939" ht="19.25" customHeight="1"/>
    <row r="5940" ht="19.25" customHeight="1"/>
    <row r="5941" ht="19.25" customHeight="1"/>
    <row r="5942" ht="19.25" customHeight="1"/>
    <row r="5943" ht="19.25" customHeight="1"/>
    <row r="5944" ht="19.25" customHeight="1"/>
    <row r="5945" ht="19.25" customHeight="1"/>
    <row r="5946" ht="19.25" customHeight="1"/>
    <row r="5947" ht="19.25" customHeight="1"/>
    <row r="5948" ht="19.25" customHeight="1"/>
    <row r="5949" ht="19.25" customHeight="1"/>
    <row r="5950" ht="19.25" customHeight="1"/>
    <row r="5951" ht="19.25" customHeight="1"/>
    <row r="5952" ht="19.25" customHeight="1"/>
    <row r="5953" ht="19.25" customHeight="1"/>
    <row r="5954" ht="19.25" customHeight="1"/>
    <row r="5955" ht="19.25" customHeight="1"/>
    <row r="5956" ht="19.25" customHeight="1"/>
    <row r="5957" ht="19.25" customHeight="1"/>
    <row r="5958" ht="19.25" customHeight="1"/>
    <row r="5959" ht="19.25" customHeight="1"/>
    <row r="5960" ht="19.25" customHeight="1"/>
    <row r="5961" ht="19.25" customHeight="1"/>
    <row r="5962" ht="19.25" customHeight="1"/>
    <row r="5963" ht="19.25" customHeight="1"/>
    <row r="5964" ht="19.25" customHeight="1"/>
    <row r="5965" ht="19.25" customHeight="1"/>
    <row r="5966" ht="19.25" customHeight="1"/>
    <row r="5967" ht="19.25" customHeight="1"/>
    <row r="5968" ht="19.25" customHeight="1"/>
    <row r="5969" ht="19.25" customHeight="1"/>
    <row r="5970" ht="19.25" customHeight="1"/>
    <row r="5971" ht="19.25" customHeight="1"/>
    <row r="5972" ht="19.25" customHeight="1"/>
    <row r="5973" ht="19.25" customHeight="1"/>
    <row r="5974" ht="19.25" customHeight="1"/>
    <row r="5975" ht="19.25" customHeight="1"/>
    <row r="5976" ht="19.25" customHeight="1"/>
    <row r="5977" ht="19.25" customHeight="1"/>
    <row r="5978" ht="19.25" customHeight="1"/>
    <row r="5979" ht="19.25" customHeight="1"/>
    <row r="5980" ht="19.25" customHeight="1"/>
    <row r="5981" ht="19.25" customHeight="1"/>
    <row r="5982" ht="19.25" customHeight="1"/>
    <row r="5983" ht="19.25" customHeight="1"/>
    <row r="5984" ht="19.25" customHeight="1"/>
    <row r="5985" ht="19.25" customHeight="1"/>
    <row r="5986" ht="19.25" customHeight="1"/>
    <row r="5987" ht="19.25" customHeight="1"/>
    <row r="5988" ht="19.25" customHeight="1"/>
    <row r="5989" ht="19.25" customHeight="1"/>
    <row r="5990" ht="19.25" customHeight="1"/>
    <row r="5991" ht="19.25" customHeight="1"/>
    <row r="5992" ht="19.25" customHeight="1"/>
    <row r="5993" ht="19.25" customHeight="1"/>
    <row r="5994" ht="19.25" customHeight="1"/>
    <row r="5995" ht="19.25" customHeight="1"/>
    <row r="5996" ht="19.25" customHeight="1"/>
    <row r="5997" ht="19.25" customHeight="1"/>
    <row r="5998" ht="19.25" customHeight="1"/>
    <row r="5999" ht="19.25" customHeight="1"/>
    <row r="6000" ht="19.25" customHeight="1"/>
    <row r="6001" ht="19.25" customHeight="1"/>
    <row r="6002" ht="19.25" customHeight="1"/>
    <row r="6003" ht="19.25" customHeight="1"/>
    <row r="6004" ht="19.25" customHeight="1"/>
    <row r="6005" ht="19.25" customHeight="1"/>
    <row r="6006" ht="19.25" customHeight="1"/>
    <row r="6007" ht="19.25" customHeight="1"/>
    <row r="6008" ht="19.25" customHeight="1"/>
    <row r="6009" ht="19.25" customHeight="1"/>
    <row r="6010" ht="19.25" customHeight="1"/>
    <row r="6011" ht="19.25" customHeight="1"/>
    <row r="6012" ht="19.25" customHeight="1"/>
    <row r="6013" ht="19.25" customHeight="1"/>
    <row r="6014" ht="19.25" customHeight="1"/>
    <row r="6015" ht="19.25" customHeight="1"/>
    <row r="6016" ht="19.25" customHeight="1"/>
    <row r="6017" ht="19.25" customHeight="1"/>
    <row r="6018" ht="19.25" customHeight="1"/>
    <row r="6019" ht="19.25" customHeight="1"/>
    <row r="6020" ht="19.25" customHeight="1"/>
    <row r="6021" ht="19.25" customHeight="1"/>
    <row r="6022" ht="19.25" customHeight="1"/>
    <row r="6023" ht="19.25" customHeight="1"/>
    <row r="6024" ht="19.25" customHeight="1"/>
    <row r="6025" ht="19.25" customHeight="1"/>
    <row r="6026" ht="19.25" customHeight="1"/>
    <row r="6027" ht="19.25" customHeight="1"/>
    <row r="6028" ht="19.25" customHeight="1"/>
    <row r="6029" ht="19.25" customHeight="1"/>
    <row r="6030" ht="19.25" customHeight="1"/>
    <row r="6031" ht="19.25" customHeight="1"/>
    <row r="6032" ht="19.25" customHeight="1"/>
    <row r="6033" ht="19.25" customHeight="1"/>
    <row r="6034" ht="19.25" customHeight="1"/>
    <row r="6035" ht="19.25" customHeight="1"/>
    <row r="6036" ht="19.25" customHeight="1"/>
    <row r="6037" ht="19.25" customHeight="1"/>
    <row r="6038" ht="19.25" customHeight="1"/>
    <row r="6039" ht="19.25" customHeight="1"/>
    <row r="6040" ht="19.25" customHeight="1"/>
    <row r="6041" ht="19.25" customHeight="1"/>
    <row r="6042" ht="19.25" customHeight="1"/>
    <row r="6043" ht="19.25" customHeight="1"/>
    <row r="6044" ht="19.25" customHeight="1"/>
    <row r="6045" ht="19.25" customHeight="1"/>
    <row r="6046" ht="19.25" customHeight="1"/>
    <row r="6047" ht="19.25" customHeight="1"/>
    <row r="6048" ht="19.25" customHeight="1"/>
    <row r="6049" ht="19.25" customHeight="1"/>
    <row r="6050" ht="19.25" customHeight="1"/>
    <row r="6051" ht="19.25" customHeight="1"/>
    <row r="6052" ht="19.25" customHeight="1"/>
    <row r="6053" ht="19.25" customHeight="1"/>
    <row r="6054" ht="19.25" customHeight="1"/>
    <row r="6055" ht="19.25" customHeight="1"/>
    <row r="6056" ht="19.25" customHeight="1"/>
    <row r="6057" ht="19.25" customHeight="1"/>
    <row r="6058" ht="19.25" customHeight="1"/>
    <row r="6059" ht="19.25" customHeight="1"/>
    <row r="6060" ht="19.25" customHeight="1"/>
    <row r="6061" ht="19.25" customHeight="1"/>
    <row r="6062" ht="19.25" customHeight="1"/>
    <row r="6063" ht="19.25" customHeight="1"/>
    <row r="6064" ht="19.25" customHeight="1"/>
    <row r="6065" ht="19.25" customHeight="1"/>
    <row r="6066" ht="19.25" customHeight="1"/>
    <row r="6067" ht="19.25" customHeight="1"/>
    <row r="6068" ht="19.25" customHeight="1"/>
    <row r="6069" ht="19.25" customHeight="1"/>
    <row r="6070" ht="19.25" customHeight="1"/>
    <row r="6071" ht="19.25" customHeight="1"/>
    <row r="6072" ht="19.25" customHeight="1"/>
    <row r="6073" ht="19.25" customHeight="1"/>
    <row r="6074" ht="19.25" customHeight="1"/>
    <row r="6075" ht="19.25" customHeight="1"/>
    <row r="6076" ht="19.25" customHeight="1"/>
    <row r="6077" ht="19.25" customHeight="1"/>
    <row r="6078" ht="19.25" customHeight="1"/>
    <row r="6079" ht="19.25" customHeight="1"/>
    <row r="6080" ht="19.25" customHeight="1"/>
    <row r="6081" ht="19.25" customHeight="1"/>
    <row r="6082" ht="19.25" customHeight="1"/>
    <row r="6083" ht="19.25" customHeight="1"/>
    <row r="6084" ht="19.25" customHeight="1"/>
    <row r="6085" ht="19.25" customHeight="1"/>
    <row r="6086" ht="19.25" customHeight="1"/>
    <row r="6087" ht="19.25" customHeight="1"/>
    <row r="6088" ht="19.25" customHeight="1"/>
    <row r="6089" ht="19.25" customHeight="1"/>
    <row r="6090" ht="19.25" customHeight="1"/>
    <row r="6091" ht="19.25" customHeight="1"/>
    <row r="6092" ht="19.25" customHeight="1"/>
    <row r="6093" ht="19.25" customHeight="1"/>
    <row r="6094" ht="19.25" customHeight="1"/>
    <row r="6095" ht="19.25" customHeight="1"/>
    <row r="6096" ht="19.25" customHeight="1"/>
    <row r="6097" ht="19.25" customHeight="1"/>
    <row r="6098" ht="19.25" customHeight="1"/>
    <row r="6099" ht="19.25" customHeight="1"/>
    <row r="6100" ht="19.25" customHeight="1"/>
    <row r="6101" ht="19.25" customHeight="1"/>
    <row r="6102" ht="19.25" customHeight="1"/>
    <row r="6103" ht="19.25" customHeight="1"/>
    <row r="6104" ht="19.25" customHeight="1"/>
    <row r="6105" ht="19.25" customHeight="1"/>
    <row r="6106" ht="19.25" customHeight="1"/>
    <row r="6107" ht="19.25" customHeight="1"/>
    <row r="6108" ht="19.25" customHeight="1"/>
    <row r="6109" ht="19.25" customHeight="1"/>
    <row r="6110" ht="19.25" customHeight="1"/>
    <row r="6111" ht="19.25" customHeight="1"/>
    <row r="6112" ht="19.25" customHeight="1"/>
    <row r="6113" ht="19.25" customHeight="1"/>
    <row r="6114" ht="19.25" customHeight="1"/>
    <row r="6115" ht="19.25" customHeight="1"/>
    <row r="6116" ht="19.25" customHeight="1"/>
    <row r="6117" ht="19.25" customHeight="1"/>
    <row r="6118" ht="19.25" customHeight="1"/>
    <row r="6119" ht="19.25" customHeight="1"/>
    <row r="6120" ht="19.25" customHeight="1"/>
    <row r="6121" ht="19.25" customHeight="1"/>
    <row r="6122" ht="19.25" customHeight="1"/>
    <row r="6123" ht="19.25" customHeight="1"/>
    <row r="6124" ht="19.25" customHeight="1"/>
    <row r="6125" ht="19.25" customHeight="1"/>
    <row r="6126" ht="19.25" customHeight="1"/>
    <row r="6127" ht="19.25" customHeight="1"/>
    <row r="6128" ht="19.25" customHeight="1"/>
    <row r="6129" ht="19.25" customHeight="1"/>
    <row r="6130" ht="19.25" customHeight="1"/>
    <row r="6131" ht="19.25" customHeight="1"/>
    <row r="6132" ht="19.25" customHeight="1"/>
    <row r="6133" ht="19.25" customHeight="1"/>
    <row r="6134" ht="19.25" customHeight="1"/>
    <row r="6135" ht="19.25" customHeight="1"/>
    <row r="6136" ht="19.25" customHeight="1"/>
    <row r="6137" ht="19.25" customHeight="1"/>
    <row r="6138" ht="19.25" customHeight="1"/>
    <row r="6139" ht="19.25" customHeight="1"/>
    <row r="6140" ht="19.25" customHeight="1"/>
    <row r="6141" ht="19.25" customHeight="1"/>
    <row r="6142" ht="19.25" customHeight="1"/>
    <row r="6143" ht="19.25" customHeight="1"/>
    <row r="6144" ht="19.25" customHeight="1"/>
    <row r="6145" ht="19.25" customHeight="1"/>
    <row r="6146" ht="19.25" customHeight="1"/>
    <row r="6147" ht="19.25" customHeight="1"/>
    <row r="6148" ht="19.25" customHeight="1"/>
    <row r="6149" ht="19.25" customHeight="1"/>
    <row r="6150" ht="19.25" customHeight="1"/>
    <row r="6151" ht="19.25" customHeight="1"/>
    <row r="6152" ht="19.25" customHeight="1"/>
    <row r="6153" ht="19.25" customHeight="1"/>
    <row r="6154" ht="19.25" customHeight="1"/>
    <row r="6155" ht="19.25" customHeight="1"/>
    <row r="6156" ht="19.25" customHeight="1"/>
    <row r="6157" ht="19.25" customHeight="1"/>
    <row r="6158" ht="19.25" customHeight="1"/>
    <row r="6159" ht="19.25" customHeight="1"/>
    <row r="6160" ht="19.25" customHeight="1"/>
    <row r="6161" ht="19.25" customHeight="1"/>
    <row r="6162" ht="19.25" customHeight="1"/>
    <row r="6163" ht="19.25" customHeight="1"/>
    <row r="6164" ht="19.25" customHeight="1"/>
    <row r="6165" ht="19.25" customHeight="1"/>
    <row r="6166" ht="19.25" customHeight="1"/>
    <row r="6167" ht="19.25" customHeight="1"/>
    <row r="6168" ht="19.25" customHeight="1"/>
    <row r="6169" ht="19.25" customHeight="1"/>
    <row r="6170" ht="19.25" customHeight="1"/>
    <row r="6171" ht="19.25" customHeight="1"/>
    <row r="6172" ht="19.25" customHeight="1"/>
    <row r="6173" ht="19.25" customHeight="1"/>
    <row r="6174" ht="19.25" customHeight="1"/>
    <row r="6175" ht="19.25" customHeight="1"/>
    <row r="6176" ht="19.25" customHeight="1"/>
    <row r="6177" ht="19.25" customHeight="1"/>
    <row r="6178" ht="19.25" customHeight="1"/>
    <row r="6179" ht="19.25" customHeight="1"/>
    <row r="6180" ht="19.25" customHeight="1"/>
    <row r="6181" ht="19.25" customHeight="1"/>
    <row r="6182" ht="19.25" customHeight="1"/>
    <row r="6183" ht="19.25" customHeight="1"/>
    <row r="6184" ht="19.25" customHeight="1"/>
    <row r="6185" ht="19.25" customHeight="1"/>
    <row r="6186" ht="19.25" customHeight="1"/>
    <row r="6187" ht="19.25" customHeight="1"/>
    <row r="6188" ht="19.25" customHeight="1"/>
    <row r="6189" ht="19.25" customHeight="1"/>
    <row r="6190" ht="19.25" customHeight="1"/>
    <row r="6191" ht="19.25" customHeight="1"/>
    <row r="6192" ht="19.25" customHeight="1"/>
    <row r="6193" ht="19.25" customHeight="1"/>
    <row r="6194" ht="19.25" customHeight="1"/>
    <row r="6195" ht="19.25" customHeight="1"/>
    <row r="6196" ht="19.25" customHeight="1"/>
    <row r="6197" ht="19.25" customHeight="1"/>
    <row r="6198" ht="19.25" customHeight="1"/>
    <row r="6199" ht="19.25" customHeight="1"/>
    <row r="6200" ht="19.25" customHeight="1"/>
    <row r="6201" ht="19.25" customHeight="1"/>
    <row r="6202" ht="19.25" customHeight="1"/>
    <row r="6203" ht="19.25" customHeight="1"/>
    <row r="6204" ht="19.25" customHeight="1"/>
    <row r="6205" ht="19.25" customHeight="1"/>
    <row r="6206" ht="19.25" customHeight="1"/>
    <row r="6207" ht="19.25" customHeight="1"/>
    <row r="6208" ht="19.25" customHeight="1"/>
    <row r="6209" ht="19.25" customHeight="1"/>
    <row r="6210" ht="19.25" customHeight="1"/>
    <row r="6211" ht="19.25" customHeight="1"/>
    <row r="6212" ht="19.25" customHeight="1"/>
    <row r="6213" ht="19.25" customHeight="1"/>
    <row r="6214" ht="19.25" customHeight="1"/>
    <row r="6215" ht="19.25" customHeight="1"/>
    <row r="6216" ht="19.25" customHeight="1"/>
    <row r="6217" ht="19.25" customHeight="1"/>
    <row r="6218" ht="19.25" customHeight="1"/>
    <row r="6219" ht="19.25" customHeight="1"/>
    <row r="6220" ht="19.25" customHeight="1"/>
    <row r="6221" ht="19.25" customHeight="1"/>
    <row r="6222" ht="19.25" customHeight="1"/>
    <row r="6223" ht="19.25" customHeight="1"/>
    <row r="6224" ht="19.25" customHeight="1"/>
    <row r="6225" ht="19.25" customHeight="1"/>
    <row r="6226" ht="19.25" customHeight="1"/>
    <row r="6227" ht="19.25" customHeight="1"/>
    <row r="6228" ht="19.25" customHeight="1"/>
    <row r="6229" ht="19.25" customHeight="1"/>
    <row r="6230" ht="19.25" customHeight="1"/>
    <row r="6231" ht="19.25" customHeight="1"/>
    <row r="6232" ht="19.25" customHeight="1"/>
    <row r="6233" ht="19.25" customHeight="1"/>
    <row r="6234" ht="19.25" customHeight="1"/>
    <row r="6235" ht="19.25" customHeight="1"/>
    <row r="6236" ht="19.25" customHeight="1"/>
    <row r="6237" ht="19.25" customHeight="1"/>
    <row r="6238" ht="19.25" customHeight="1"/>
    <row r="6239" ht="19.25" customHeight="1"/>
    <row r="6240" ht="19.25" customHeight="1"/>
    <row r="6241" ht="19.25" customHeight="1"/>
    <row r="6242" ht="19.25" customHeight="1"/>
    <row r="6243" ht="19.25" customHeight="1"/>
    <row r="6244" ht="19.25" customHeight="1"/>
    <row r="6245" ht="19.25" customHeight="1"/>
    <row r="6246" ht="19.25" customHeight="1"/>
    <row r="6247" ht="19.25" customHeight="1"/>
    <row r="6248" ht="19.25" customHeight="1"/>
    <row r="6249" ht="19.25" customHeight="1"/>
    <row r="6250" ht="19.25" customHeight="1"/>
    <row r="6251" ht="19.25" customHeight="1"/>
    <row r="6252" ht="19.25" customHeight="1"/>
    <row r="6253" ht="19.25" customHeight="1"/>
    <row r="6254" ht="19.25" customHeight="1"/>
    <row r="6255" ht="19.25" customHeight="1"/>
    <row r="6256" ht="19.25" customHeight="1"/>
    <row r="6257" ht="19.25" customHeight="1"/>
    <row r="6258" ht="19.25" customHeight="1"/>
    <row r="6259" ht="19.25" customHeight="1"/>
    <row r="6260" ht="19.25" customHeight="1"/>
    <row r="6261" ht="19.25" customHeight="1"/>
    <row r="6262" ht="19.25" customHeight="1"/>
    <row r="6263" ht="19.25" customHeight="1"/>
    <row r="6264" ht="19.25" customHeight="1"/>
    <row r="6265" ht="19.25" customHeight="1"/>
    <row r="6266" ht="19.25" customHeight="1"/>
    <row r="6267" ht="19.25" customHeight="1"/>
    <row r="6268" ht="19.25" customHeight="1"/>
    <row r="6269" ht="19.25" customHeight="1"/>
    <row r="6270" ht="19.25" customHeight="1"/>
    <row r="6271" ht="19.25" customHeight="1"/>
    <row r="6272" ht="19.25" customHeight="1"/>
    <row r="6273" ht="19.25" customHeight="1"/>
    <row r="6274" ht="19.25" customHeight="1"/>
    <row r="6275" ht="19.25" customHeight="1"/>
    <row r="6276" ht="19.25" customHeight="1"/>
    <row r="6277" ht="19.25" customHeight="1"/>
    <row r="6278" ht="19.25" customHeight="1"/>
    <row r="6279" ht="19.25" customHeight="1"/>
    <row r="6280" ht="19.25" customHeight="1"/>
    <row r="6281" ht="19.25" customHeight="1"/>
    <row r="6282" ht="19.25" customHeight="1"/>
    <row r="6283" ht="19.25" customHeight="1"/>
    <row r="6284" ht="19.25" customHeight="1"/>
    <row r="6285" ht="19.25" customHeight="1"/>
    <row r="6286" ht="19.25" customHeight="1"/>
    <row r="6287" ht="19.25" customHeight="1"/>
    <row r="6288" ht="19.25" customHeight="1"/>
    <row r="6289" ht="19.25" customHeight="1"/>
    <row r="6290" ht="19.25" customHeight="1"/>
    <row r="6291" ht="19.25" customHeight="1"/>
    <row r="6292" ht="19.25" customHeight="1"/>
    <row r="6293" ht="19.25" customHeight="1"/>
    <row r="6294" ht="19.25" customHeight="1"/>
    <row r="6295" ht="19.25" customHeight="1"/>
    <row r="6296" ht="19.25" customHeight="1"/>
    <row r="6297" ht="19.25" customHeight="1"/>
    <row r="6298" ht="19.25" customHeight="1"/>
    <row r="6299" ht="19.25" customHeight="1"/>
    <row r="6300" ht="19.25" customHeight="1"/>
    <row r="6301" ht="19.25" customHeight="1"/>
    <row r="6302" ht="19.25" customHeight="1"/>
    <row r="6303" ht="19.25" customHeight="1"/>
    <row r="6304" ht="19.25" customHeight="1"/>
    <row r="6305" ht="19.25" customHeight="1"/>
    <row r="6306" ht="19.25" customHeight="1"/>
    <row r="6307" ht="19.25" customHeight="1"/>
    <row r="6308" ht="19.25" customHeight="1"/>
    <row r="6309" ht="19.25" customHeight="1"/>
    <row r="6310" ht="19.25" customHeight="1"/>
    <row r="6311" ht="19.25" customHeight="1"/>
    <row r="6312" ht="19.25" customHeight="1"/>
    <row r="6313" ht="19.25" customHeight="1"/>
    <row r="6314" ht="19.25" customHeight="1"/>
    <row r="6315" ht="19.25" customHeight="1"/>
    <row r="6316" ht="19.25" customHeight="1"/>
    <row r="6317" ht="19.25" customHeight="1"/>
    <row r="6318" ht="19.25" customHeight="1"/>
    <row r="6319" ht="19.25" customHeight="1"/>
    <row r="6320" ht="19.25" customHeight="1"/>
    <row r="6321" ht="19.25" customHeight="1"/>
    <row r="6322" ht="19.25" customHeight="1"/>
    <row r="6323" ht="19.25" customHeight="1"/>
    <row r="6324" ht="19.25" customHeight="1"/>
    <row r="6325" ht="19.25" customHeight="1"/>
    <row r="6326" ht="19.25" customHeight="1"/>
    <row r="6327" ht="19.25" customHeight="1"/>
    <row r="6328" ht="19.25" customHeight="1"/>
    <row r="6329" ht="19.25" customHeight="1"/>
    <row r="6330" ht="19.25" customHeight="1"/>
    <row r="6331" ht="19.25" customHeight="1"/>
    <row r="6332" ht="19.25" customHeight="1"/>
    <row r="6333" ht="19.25" customHeight="1"/>
    <row r="6334" ht="19.25" customHeight="1"/>
    <row r="6335" ht="19.25" customHeight="1"/>
    <row r="6336" ht="19.25" customHeight="1"/>
    <row r="6337" ht="19.25" customHeight="1"/>
    <row r="6338" ht="19.25" customHeight="1"/>
    <row r="6339" ht="19.25" customHeight="1"/>
    <row r="6340" ht="19.25" customHeight="1"/>
    <row r="6341" ht="19.25" customHeight="1"/>
    <row r="6342" ht="19.25" customHeight="1"/>
    <row r="6343" ht="19.25" customHeight="1"/>
    <row r="6344" ht="19.25" customHeight="1"/>
    <row r="6345" ht="19.25" customHeight="1"/>
    <row r="6346" ht="19.25" customHeight="1"/>
    <row r="6347" ht="19.25" customHeight="1"/>
    <row r="6348" ht="19.25" customHeight="1"/>
    <row r="6349" ht="19.25" customHeight="1"/>
    <row r="6350" ht="19.25" customHeight="1"/>
    <row r="6351" ht="19.25" customHeight="1"/>
    <row r="6352" ht="19.25" customHeight="1"/>
    <row r="6353" ht="19.25" customHeight="1"/>
    <row r="6354" ht="19.25" customHeight="1"/>
    <row r="6355" ht="19.25" customHeight="1"/>
    <row r="6356" ht="19.25" customHeight="1"/>
    <row r="6357" ht="19.25" customHeight="1"/>
    <row r="6358" ht="19.25" customHeight="1"/>
    <row r="6359" ht="19.25" customHeight="1"/>
    <row r="6360" ht="19.25" customHeight="1"/>
    <row r="6361" ht="19.25" customHeight="1"/>
    <row r="6362" ht="19.25" customHeight="1"/>
    <row r="6363" ht="19.25" customHeight="1"/>
    <row r="6364" ht="19.25" customHeight="1"/>
    <row r="6365" ht="19.25" customHeight="1"/>
    <row r="6366" ht="19.25" customHeight="1"/>
    <row r="6367" ht="19.25" customHeight="1"/>
    <row r="6368" ht="19.25" customHeight="1"/>
    <row r="6369" ht="19.25" customHeight="1"/>
    <row r="6370" ht="19.25" customHeight="1"/>
    <row r="6371" ht="19.25" customHeight="1"/>
    <row r="6372" ht="19.25" customHeight="1"/>
    <row r="6373" ht="19.25" customHeight="1"/>
    <row r="6374" ht="19.25" customHeight="1"/>
    <row r="6375" ht="19.25" customHeight="1"/>
    <row r="6376" ht="19.25" customHeight="1"/>
    <row r="6377" ht="19.25" customHeight="1"/>
    <row r="6378" ht="19.25" customHeight="1"/>
    <row r="6379" ht="19.25" customHeight="1"/>
    <row r="6380" ht="19.25" customHeight="1"/>
    <row r="6381" ht="19.25" customHeight="1"/>
    <row r="6382" ht="19.25" customHeight="1"/>
    <row r="6383" ht="19.25" customHeight="1"/>
    <row r="6384" ht="19.25" customHeight="1"/>
    <row r="6385" ht="19.25" customHeight="1"/>
    <row r="6386" ht="19.25" customHeight="1"/>
    <row r="6387" ht="19.25" customHeight="1"/>
    <row r="6388" ht="19.25" customHeight="1"/>
    <row r="6389" ht="19.25" customHeight="1"/>
    <row r="6390" ht="19.25" customHeight="1"/>
    <row r="6391" ht="19.25" customHeight="1"/>
    <row r="6392" ht="19.25" customHeight="1"/>
    <row r="6393" ht="19.25" customHeight="1"/>
    <row r="6394" ht="19.25" customHeight="1"/>
    <row r="6395" ht="19.25" customHeight="1"/>
    <row r="6396" ht="19.25" customHeight="1"/>
    <row r="6397" ht="19.25" customHeight="1"/>
    <row r="6398" ht="19.25" customHeight="1"/>
    <row r="6399" ht="19.25" customHeight="1"/>
    <row r="6400" ht="19.25" customHeight="1"/>
    <row r="6401" ht="19.25" customHeight="1"/>
    <row r="6402" ht="19.25" customHeight="1"/>
    <row r="6403" ht="19.25" customHeight="1"/>
    <row r="6404" ht="19.25" customHeight="1"/>
    <row r="6405" ht="19.25" customHeight="1"/>
    <row r="6406" ht="19.25" customHeight="1"/>
    <row r="6407" ht="19.25" customHeight="1"/>
    <row r="6408" ht="19.25" customHeight="1"/>
    <row r="6409" ht="19.25" customHeight="1"/>
    <row r="6410" ht="19.25" customHeight="1"/>
    <row r="6411" ht="19.25" customHeight="1"/>
    <row r="6412" ht="19.25" customHeight="1"/>
    <row r="6413" ht="19.25" customHeight="1"/>
    <row r="6414" ht="19.25" customHeight="1"/>
    <row r="6415" ht="19.25" customHeight="1"/>
    <row r="6416" ht="19.25" customHeight="1"/>
    <row r="6417" ht="19.25" customHeight="1"/>
    <row r="6418" ht="19.25" customHeight="1"/>
    <row r="6419" ht="19.25" customHeight="1"/>
    <row r="6420" ht="19.25" customHeight="1"/>
    <row r="6421" ht="19.25" customHeight="1"/>
    <row r="6422" ht="19.25" customHeight="1"/>
    <row r="6423" ht="19.25" customHeight="1"/>
    <row r="6424" ht="19.25" customHeight="1"/>
    <row r="6425" ht="19.25" customHeight="1"/>
    <row r="6426" ht="19.25" customHeight="1"/>
    <row r="6427" ht="19.25" customHeight="1"/>
    <row r="6428" ht="19.25" customHeight="1"/>
    <row r="6429" ht="19.25" customHeight="1"/>
    <row r="6430" ht="19.25" customHeight="1"/>
    <row r="6431" ht="19.25" customHeight="1"/>
    <row r="6432" ht="19.25" customHeight="1"/>
    <row r="6433" ht="19.25" customHeight="1"/>
    <row r="6434" ht="19.25" customHeight="1"/>
    <row r="6435" ht="19.25" customHeight="1"/>
    <row r="6436" ht="19.25" customHeight="1"/>
    <row r="6437" ht="19.25" customHeight="1"/>
    <row r="6438" ht="19.25" customHeight="1"/>
    <row r="6439" ht="19.25" customHeight="1"/>
    <row r="6440" ht="19.25" customHeight="1"/>
    <row r="6441" ht="19.25" customHeight="1"/>
    <row r="6442" ht="19.25" customHeight="1"/>
    <row r="6443" ht="19.25" customHeight="1"/>
    <row r="6444" ht="19.25" customHeight="1"/>
    <row r="6445" ht="19.25" customHeight="1"/>
    <row r="6446" ht="19.25" customHeight="1"/>
    <row r="6447" ht="19.25" customHeight="1"/>
    <row r="6448" ht="19.25" customHeight="1"/>
    <row r="6449" ht="19.25" customHeight="1"/>
    <row r="6450" ht="19.25" customHeight="1"/>
    <row r="6451" ht="19.25" customHeight="1"/>
    <row r="6452" ht="19.25" customHeight="1"/>
    <row r="6453" ht="19.25" customHeight="1"/>
    <row r="6454" ht="19.25" customHeight="1"/>
    <row r="6455" ht="19.25" customHeight="1"/>
    <row r="6456" ht="19.25" customHeight="1"/>
    <row r="6457" ht="19.25" customHeight="1"/>
    <row r="6458" ht="19.25" customHeight="1"/>
    <row r="6459" ht="19.25" customHeight="1"/>
    <row r="6460" ht="19.25" customHeight="1"/>
    <row r="6461" ht="19.25" customHeight="1"/>
    <row r="6462" ht="19.25" customHeight="1"/>
    <row r="6463" ht="19.25" customHeight="1"/>
    <row r="6464" ht="19.25" customHeight="1"/>
    <row r="6465" ht="19.25" customHeight="1"/>
    <row r="6466" ht="19.25" customHeight="1"/>
    <row r="6467" ht="19.25" customHeight="1"/>
    <row r="6468" ht="19.25" customHeight="1"/>
    <row r="6469" ht="19.25" customHeight="1"/>
    <row r="6470" ht="19.25" customHeight="1"/>
    <row r="6471" ht="19.25" customHeight="1"/>
    <row r="6472" ht="19.25" customHeight="1"/>
    <row r="6473" ht="19.25" customHeight="1"/>
    <row r="6474" ht="19.25" customHeight="1"/>
    <row r="6475" ht="19.25" customHeight="1"/>
    <row r="6476" ht="19.25" customHeight="1"/>
    <row r="6477" ht="19.25" customHeight="1"/>
    <row r="6478" ht="19.25" customHeight="1"/>
    <row r="6479" ht="19.25" customHeight="1"/>
    <row r="6480" ht="19.25" customHeight="1"/>
    <row r="6481" ht="19.25" customHeight="1"/>
    <row r="6482" ht="19.25" customHeight="1"/>
    <row r="6483" ht="19.25" customHeight="1"/>
    <row r="6484" ht="19.25" customHeight="1"/>
    <row r="6485" ht="19.25" customHeight="1"/>
    <row r="6486" ht="19.25" customHeight="1"/>
    <row r="6487" ht="19.25" customHeight="1"/>
    <row r="6488" ht="19.25" customHeight="1"/>
    <row r="6489" ht="19.25" customHeight="1"/>
    <row r="6490" ht="19.25" customHeight="1"/>
    <row r="6491" ht="19.25" customHeight="1"/>
    <row r="6492" ht="19.25" customHeight="1"/>
    <row r="6493" ht="19.25" customHeight="1"/>
    <row r="6494" ht="19.25" customHeight="1"/>
    <row r="6495" ht="19.25" customHeight="1"/>
    <row r="6496" ht="19.25" customHeight="1"/>
    <row r="6497" ht="19.25" customHeight="1"/>
    <row r="6498" ht="19.25" customHeight="1"/>
    <row r="6499" ht="19.25" customHeight="1"/>
    <row r="6500" ht="19.25" customHeight="1"/>
    <row r="6501" ht="19.25" customHeight="1"/>
    <row r="6502" ht="19.25" customHeight="1"/>
    <row r="6503" ht="19.25" customHeight="1"/>
    <row r="6504" ht="19.25" customHeight="1"/>
    <row r="6505" ht="19.25" customHeight="1"/>
    <row r="6506" ht="19.25" customHeight="1"/>
    <row r="6507" ht="19.25" customHeight="1"/>
    <row r="6508" ht="19.25" customHeight="1"/>
    <row r="6509" ht="19.25" customHeight="1"/>
    <row r="6510" ht="19.25" customHeight="1"/>
    <row r="6511" ht="19.25" customHeight="1"/>
    <row r="6512" ht="19.25" customHeight="1"/>
    <row r="6513" ht="19.25" customHeight="1"/>
    <row r="6514" ht="19.25" customHeight="1"/>
    <row r="6515" ht="19.25" customHeight="1"/>
    <row r="6516" ht="19.25" customHeight="1"/>
    <row r="6517" ht="19.25" customHeight="1"/>
    <row r="6518" ht="19.25" customHeight="1"/>
    <row r="6519" ht="19.25" customHeight="1"/>
    <row r="6520" ht="19.25" customHeight="1"/>
    <row r="6521" ht="19.25" customHeight="1"/>
    <row r="6522" ht="19.25" customHeight="1"/>
    <row r="6523" ht="19.25" customHeight="1"/>
    <row r="6524" ht="19.25" customHeight="1"/>
    <row r="6525" ht="19.25" customHeight="1"/>
    <row r="6526" ht="19.25" customHeight="1"/>
    <row r="6527" ht="19.25" customHeight="1"/>
    <row r="6528" ht="19.25" customHeight="1"/>
    <row r="6529" ht="19.25" customHeight="1"/>
    <row r="6530" ht="19.25" customHeight="1"/>
    <row r="6531" ht="19.25" customHeight="1"/>
    <row r="6532" ht="19.25" customHeight="1"/>
    <row r="6533" ht="19.25" customHeight="1"/>
    <row r="6534" ht="19.25" customHeight="1"/>
    <row r="6535" ht="19.25" customHeight="1"/>
    <row r="6536" ht="19.25" customHeight="1"/>
    <row r="6537" ht="19.25" customHeight="1"/>
    <row r="6538" ht="19.25" customHeight="1"/>
    <row r="6539" ht="19.25" customHeight="1"/>
    <row r="6540" ht="19.25" customHeight="1"/>
    <row r="6541" ht="19.25" customHeight="1"/>
    <row r="6542" ht="19.25" customHeight="1"/>
    <row r="6543" ht="19.25" customHeight="1"/>
    <row r="6544" ht="19.25" customHeight="1"/>
    <row r="6545" ht="19.25" customHeight="1"/>
    <row r="6546" ht="19.25" customHeight="1"/>
    <row r="6547" ht="19.25" customHeight="1"/>
    <row r="6548" ht="19.25" customHeight="1"/>
    <row r="6549" ht="19.25" customHeight="1"/>
    <row r="6550" ht="19.25" customHeight="1"/>
    <row r="6551" ht="19.25" customHeight="1"/>
    <row r="6552" ht="19.25" customHeight="1"/>
    <row r="6553" ht="19.25" customHeight="1"/>
    <row r="6554" ht="19.25" customHeight="1"/>
    <row r="6555" ht="19.25" customHeight="1"/>
    <row r="6556" ht="19.25" customHeight="1"/>
    <row r="6557" ht="19.25" customHeight="1"/>
    <row r="6558" ht="19.25" customHeight="1"/>
    <row r="6559" ht="19.25" customHeight="1"/>
    <row r="6560" ht="19.25" customHeight="1"/>
    <row r="6561" ht="19.25" customHeight="1"/>
    <row r="6562" ht="19.25" customHeight="1"/>
    <row r="6563" ht="19.25" customHeight="1"/>
    <row r="6564" ht="19.25" customHeight="1"/>
    <row r="6565" ht="19.25" customHeight="1"/>
    <row r="6566" ht="19.25" customHeight="1"/>
    <row r="6567" ht="19.25" customHeight="1"/>
    <row r="6568" ht="19.25" customHeight="1"/>
    <row r="6569" ht="19.25" customHeight="1"/>
    <row r="6570" ht="19.25" customHeight="1"/>
    <row r="6571" ht="19.25" customHeight="1"/>
    <row r="6572" ht="19.25" customHeight="1"/>
    <row r="6573" ht="19.25" customHeight="1"/>
    <row r="6574" ht="19.25" customHeight="1"/>
    <row r="6575" ht="19.25" customHeight="1"/>
    <row r="6576" ht="19.25" customHeight="1"/>
    <row r="6577" ht="19.25" customHeight="1"/>
    <row r="6578" ht="19.25" customHeight="1"/>
    <row r="6579" ht="19.25" customHeight="1"/>
    <row r="6580" ht="19.25" customHeight="1"/>
    <row r="6581" ht="19.25" customHeight="1"/>
    <row r="6582" ht="19.25" customHeight="1"/>
    <row r="6583" ht="19.25" customHeight="1"/>
    <row r="6584" ht="19.25" customHeight="1"/>
    <row r="6585" ht="19.25" customHeight="1"/>
    <row r="6586" ht="19.25" customHeight="1"/>
    <row r="6587" ht="19.25" customHeight="1"/>
    <row r="6588" ht="19.25" customHeight="1"/>
    <row r="6589" ht="19.25" customHeight="1"/>
    <row r="6590" ht="19.25" customHeight="1"/>
    <row r="6591" ht="19.25" customHeight="1"/>
    <row r="6592" ht="19.25" customHeight="1"/>
    <row r="6593" ht="19.25" customHeight="1"/>
    <row r="6594" ht="19.25" customHeight="1"/>
    <row r="6595" ht="19.25" customHeight="1"/>
    <row r="6596" ht="19.25" customHeight="1"/>
    <row r="6597" ht="19.25" customHeight="1"/>
    <row r="6598" ht="19.25" customHeight="1"/>
    <row r="6599" ht="19.25" customHeight="1"/>
    <row r="6600" ht="19.25" customHeight="1"/>
    <row r="6601" ht="19.25" customHeight="1"/>
    <row r="6602" ht="19.25" customHeight="1"/>
    <row r="6603" ht="19.25" customHeight="1"/>
    <row r="6604" ht="19.25" customHeight="1"/>
    <row r="6605" ht="19.25" customHeight="1"/>
    <row r="6606" ht="19.25" customHeight="1"/>
    <row r="6607" ht="19.25" customHeight="1"/>
    <row r="6608" ht="19.25" customHeight="1"/>
    <row r="6609" ht="19.25" customHeight="1"/>
    <row r="6610" ht="19.25" customHeight="1"/>
    <row r="6611" ht="19.25" customHeight="1"/>
    <row r="6612" ht="19.25" customHeight="1"/>
    <row r="6613" ht="19.25" customHeight="1"/>
    <row r="6614" ht="19.25" customHeight="1"/>
    <row r="6615" ht="19.25" customHeight="1"/>
    <row r="6616" ht="19.25" customHeight="1"/>
    <row r="6617" ht="19.25" customHeight="1"/>
    <row r="6618" ht="19.25" customHeight="1"/>
    <row r="6619" ht="19.25" customHeight="1"/>
    <row r="6620" ht="19.25" customHeight="1"/>
    <row r="6621" ht="19.25" customHeight="1"/>
    <row r="6622" ht="19.25" customHeight="1"/>
    <row r="6623" ht="19.25" customHeight="1"/>
    <row r="6624" ht="19.25" customHeight="1"/>
    <row r="6625" ht="19.25" customHeight="1"/>
    <row r="6626" ht="19.25" customHeight="1"/>
    <row r="6627" ht="19.25" customHeight="1"/>
    <row r="6628" ht="19.25" customHeight="1"/>
    <row r="6629" ht="19.25" customHeight="1"/>
    <row r="6630" ht="19.25" customHeight="1"/>
    <row r="6631" ht="19.25" customHeight="1"/>
    <row r="6632" ht="19.25" customHeight="1"/>
    <row r="6633" ht="19.25" customHeight="1"/>
    <row r="6634" ht="19.25" customHeight="1"/>
    <row r="6635" ht="19.25" customHeight="1"/>
    <row r="6636" ht="19.25" customHeight="1"/>
    <row r="6637" ht="19.25" customHeight="1"/>
    <row r="6638" ht="19.25" customHeight="1"/>
    <row r="6639" ht="19.25" customHeight="1"/>
    <row r="6640" ht="19.25" customHeight="1"/>
    <row r="6641" ht="19.25" customHeight="1"/>
    <row r="6642" ht="19.25" customHeight="1"/>
    <row r="6643" ht="19.25" customHeight="1"/>
    <row r="6644" ht="19.25" customHeight="1"/>
    <row r="6645" ht="19.25" customHeight="1"/>
    <row r="6646" ht="19.25" customHeight="1"/>
    <row r="6647" ht="19.25" customHeight="1"/>
    <row r="6648" ht="19.25" customHeight="1"/>
    <row r="6649" ht="19.25" customHeight="1"/>
    <row r="6650" ht="19.25" customHeight="1"/>
    <row r="6651" ht="19.25" customHeight="1"/>
    <row r="6652" ht="19.25" customHeight="1"/>
    <row r="6653" ht="19.25" customHeight="1"/>
    <row r="6654" ht="19.25" customHeight="1"/>
    <row r="6655" ht="19.25" customHeight="1"/>
    <row r="6656" ht="19.25" customHeight="1"/>
    <row r="6657" ht="19.25" customHeight="1"/>
    <row r="6658" ht="19.25" customHeight="1"/>
    <row r="6659" ht="19.25" customHeight="1"/>
    <row r="6660" ht="19.25" customHeight="1"/>
    <row r="6661" ht="19.25" customHeight="1"/>
    <row r="6662" ht="19.25" customHeight="1"/>
    <row r="6663" ht="19.25" customHeight="1"/>
    <row r="6664" ht="19.25" customHeight="1"/>
    <row r="6665" ht="19.25" customHeight="1"/>
    <row r="6666" ht="19.25" customHeight="1"/>
    <row r="6667" ht="19.25" customHeight="1"/>
    <row r="6668" ht="19.25" customHeight="1"/>
    <row r="6669" ht="19.25" customHeight="1"/>
    <row r="6670" ht="19.25" customHeight="1"/>
    <row r="6671" ht="19.25" customHeight="1"/>
    <row r="6672" ht="19.25" customHeight="1"/>
    <row r="6673" ht="19.25" customHeight="1"/>
    <row r="6674" ht="19.25" customHeight="1"/>
    <row r="6675" ht="19.25" customHeight="1"/>
    <row r="6676" ht="19.25" customHeight="1"/>
    <row r="6677" ht="19.25" customHeight="1"/>
    <row r="6678" ht="19.25" customHeight="1"/>
    <row r="6679" ht="19.25" customHeight="1"/>
    <row r="6680" ht="19.25" customHeight="1"/>
    <row r="6681" ht="19.25" customHeight="1"/>
    <row r="6682" ht="19.25" customHeight="1"/>
    <row r="6683" ht="19.25" customHeight="1"/>
    <row r="6684" ht="19.25" customHeight="1"/>
    <row r="6685" ht="19.25" customHeight="1"/>
    <row r="6686" ht="19.25" customHeight="1"/>
    <row r="6687" ht="19.25" customHeight="1"/>
    <row r="6688" ht="19.25" customHeight="1"/>
    <row r="6689" ht="19.25" customHeight="1"/>
    <row r="6690" ht="19.25" customHeight="1"/>
    <row r="6691" ht="19.25" customHeight="1"/>
    <row r="6692" ht="19.25" customHeight="1"/>
    <row r="6693" ht="19.25" customHeight="1"/>
    <row r="6694" ht="19.25" customHeight="1"/>
    <row r="6695" ht="19.25" customHeight="1"/>
    <row r="6696" ht="19.25" customHeight="1"/>
    <row r="6697" ht="19.25" customHeight="1"/>
    <row r="6698" ht="19.25" customHeight="1"/>
    <row r="6699" ht="19.25" customHeight="1"/>
    <row r="6700" ht="19.25" customHeight="1"/>
    <row r="6701" ht="19.25" customHeight="1"/>
    <row r="6702" ht="19.25" customHeight="1"/>
    <row r="6703" ht="19.25" customHeight="1"/>
    <row r="6704" ht="19.25" customHeight="1"/>
    <row r="6705" ht="19.25" customHeight="1"/>
    <row r="6706" ht="19.25" customHeight="1"/>
    <row r="6707" ht="19.25" customHeight="1"/>
    <row r="6708" ht="19.25" customHeight="1"/>
    <row r="6709" ht="19.25" customHeight="1"/>
    <row r="6710" ht="19.25" customHeight="1"/>
    <row r="6711" ht="19.25" customHeight="1"/>
    <row r="6712" ht="19.25" customHeight="1"/>
    <row r="6713" ht="19.25" customHeight="1"/>
    <row r="6714" ht="19.25" customHeight="1"/>
    <row r="6715" ht="19.25" customHeight="1"/>
    <row r="6716" ht="19.25" customHeight="1"/>
    <row r="6717" ht="19.25" customHeight="1"/>
    <row r="6718" ht="19.25" customHeight="1"/>
    <row r="6719" ht="19.25" customHeight="1"/>
    <row r="6720" ht="19.25" customHeight="1"/>
    <row r="6721" ht="19.25" customHeight="1"/>
    <row r="6722" ht="19.25" customHeight="1"/>
    <row r="6723" ht="19.25" customHeight="1"/>
    <row r="6724" ht="19.25" customHeight="1"/>
    <row r="6725" ht="19.25" customHeight="1"/>
    <row r="6726" ht="19.25" customHeight="1"/>
    <row r="6727" ht="19.25" customHeight="1"/>
    <row r="6728" ht="19.25" customHeight="1"/>
    <row r="6729" ht="19.25" customHeight="1"/>
    <row r="6730" ht="19.25" customHeight="1"/>
    <row r="6731" ht="19.25" customHeight="1"/>
    <row r="6732" ht="19.25" customHeight="1"/>
    <row r="6733" ht="19.25" customHeight="1"/>
    <row r="6734" ht="19.25" customHeight="1"/>
    <row r="6735" ht="19.25" customHeight="1"/>
    <row r="6736" ht="19.25" customHeight="1"/>
    <row r="6737" ht="19.25" customHeight="1"/>
    <row r="6738" ht="19.25" customHeight="1"/>
    <row r="6739" ht="19.25" customHeight="1"/>
    <row r="6740" ht="19.25" customHeight="1"/>
    <row r="6741" ht="19.25" customHeight="1"/>
    <row r="6742" ht="19.25" customHeight="1"/>
    <row r="6743" ht="19.25" customHeight="1"/>
    <row r="6744" ht="19.25" customHeight="1"/>
    <row r="6745" ht="19.25" customHeight="1"/>
    <row r="6746" ht="19.25" customHeight="1"/>
    <row r="6747" ht="19.25" customHeight="1"/>
    <row r="6748" ht="19.25" customHeight="1"/>
    <row r="6749" ht="19.25" customHeight="1"/>
    <row r="6750" ht="19.25" customHeight="1"/>
    <row r="6751" ht="19.25" customHeight="1"/>
    <row r="6752" ht="19.25" customHeight="1"/>
    <row r="6753" ht="19.25" customHeight="1"/>
    <row r="6754" ht="19.25" customHeight="1"/>
    <row r="6755" ht="19.25" customHeight="1"/>
    <row r="6756" ht="19.25" customHeight="1"/>
    <row r="6757" ht="19.25" customHeight="1"/>
    <row r="6758" ht="19.25" customHeight="1"/>
    <row r="6759" ht="19.25" customHeight="1"/>
    <row r="6760" ht="19.25" customHeight="1"/>
    <row r="6761" ht="19.25" customHeight="1"/>
    <row r="6762" ht="19.25" customHeight="1"/>
    <row r="6763" ht="19.25" customHeight="1"/>
    <row r="6764" ht="19.25" customHeight="1"/>
    <row r="6765" ht="19.25" customHeight="1"/>
    <row r="6766" ht="19.25" customHeight="1"/>
    <row r="6767" ht="19.25" customHeight="1"/>
    <row r="6768" ht="19.25" customHeight="1"/>
    <row r="6769" ht="19.25" customHeight="1"/>
    <row r="6770" ht="19.25" customHeight="1"/>
    <row r="6771" ht="19.25" customHeight="1"/>
    <row r="6772" ht="19.25" customHeight="1"/>
    <row r="6773" ht="19.25" customHeight="1"/>
    <row r="6774" ht="19.25" customHeight="1"/>
    <row r="6775" ht="19.25" customHeight="1"/>
    <row r="6776" ht="19.25" customHeight="1"/>
    <row r="6777" ht="19.25" customHeight="1"/>
    <row r="6778" ht="19.25" customHeight="1"/>
    <row r="6779" ht="19.25" customHeight="1"/>
    <row r="6780" ht="19.25" customHeight="1"/>
    <row r="6781" ht="19.25" customHeight="1"/>
    <row r="6782" ht="19.25" customHeight="1"/>
    <row r="6783" ht="19.25" customHeight="1"/>
    <row r="6784" ht="19.25" customHeight="1"/>
    <row r="6785" ht="19.25" customHeight="1"/>
    <row r="6786" ht="19.25" customHeight="1"/>
    <row r="6787" ht="19.25" customHeight="1"/>
    <row r="6788" ht="19.25" customHeight="1"/>
    <row r="6789" ht="19.25" customHeight="1"/>
    <row r="6790" ht="19.25" customHeight="1"/>
    <row r="6791" ht="19.25" customHeight="1"/>
    <row r="6792" ht="19.25" customHeight="1"/>
    <row r="6793" ht="19.25" customHeight="1"/>
    <row r="6794" ht="19.25" customHeight="1"/>
    <row r="6795" ht="19.25" customHeight="1"/>
    <row r="6796" ht="19.25" customHeight="1"/>
    <row r="6797" ht="19.25" customHeight="1"/>
    <row r="6798" ht="19.25" customHeight="1"/>
    <row r="6799" ht="19.25" customHeight="1"/>
    <row r="6800" ht="19.25" customHeight="1"/>
    <row r="6801" ht="19.25" customHeight="1"/>
    <row r="6802" ht="19.25" customHeight="1"/>
    <row r="6803" ht="19.25" customHeight="1"/>
    <row r="6804" ht="19.25" customHeight="1"/>
    <row r="6805" ht="19.25" customHeight="1"/>
    <row r="6806" ht="19.25" customHeight="1"/>
    <row r="6807" ht="19.25" customHeight="1"/>
    <row r="6808" ht="19.25" customHeight="1"/>
    <row r="6809" ht="19.25" customHeight="1"/>
    <row r="6810" ht="19.25" customHeight="1"/>
    <row r="6811" ht="19.25" customHeight="1"/>
    <row r="6812" ht="19.25" customHeight="1"/>
    <row r="6813" ht="19.25" customHeight="1"/>
    <row r="6814" ht="19.25" customHeight="1"/>
    <row r="6815" ht="19.25" customHeight="1"/>
    <row r="6816" ht="19.25" customHeight="1"/>
    <row r="6817" ht="19.25" customHeight="1"/>
    <row r="6818" ht="19.25" customHeight="1"/>
    <row r="6819" ht="19.25" customHeight="1"/>
    <row r="6820" ht="19.25" customHeight="1"/>
    <row r="6821" ht="19.25" customHeight="1"/>
    <row r="6822" ht="19.25" customHeight="1"/>
    <row r="6823" ht="19.25" customHeight="1"/>
    <row r="6824" ht="19.25" customHeight="1"/>
    <row r="6825" ht="19.25" customHeight="1"/>
    <row r="6826" ht="19.25" customHeight="1"/>
    <row r="6827" ht="19.25" customHeight="1"/>
    <row r="6828" ht="19.25" customHeight="1"/>
    <row r="6829" ht="19.25" customHeight="1"/>
    <row r="6830" ht="19.25" customHeight="1"/>
    <row r="6831" ht="19.25" customHeight="1"/>
    <row r="6832" ht="19.25" customHeight="1"/>
    <row r="6833" ht="19.25" customHeight="1"/>
    <row r="6834" ht="19.25" customHeight="1"/>
    <row r="6835" ht="19.25" customHeight="1"/>
    <row r="6836" ht="19.25" customHeight="1"/>
    <row r="6837" ht="19.25" customHeight="1"/>
    <row r="6838" ht="19.25" customHeight="1"/>
    <row r="6839" ht="19.25" customHeight="1"/>
    <row r="6840" ht="19.25" customHeight="1"/>
    <row r="6841" ht="19.25" customHeight="1"/>
    <row r="6842" ht="19.25" customHeight="1"/>
    <row r="6843" ht="19.25" customHeight="1"/>
    <row r="6844" ht="19.25" customHeight="1"/>
    <row r="6845" ht="19.25" customHeight="1"/>
    <row r="6846" ht="19.25" customHeight="1"/>
    <row r="6847" ht="19.25" customHeight="1"/>
    <row r="6848" ht="19.25" customHeight="1"/>
    <row r="6849" ht="19.25" customHeight="1"/>
    <row r="6850" ht="19.25" customHeight="1"/>
    <row r="6851" ht="19.25" customHeight="1"/>
    <row r="6852" ht="19.25" customHeight="1"/>
    <row r="6853" ht="19.25" customHeight="1"/>
    <row r="6854" ht="19.25" customHeight="1"/>
    <row r="6855" ht="19.25" customHeight="1"/>
    <row r="6856" ht="19.25" customHeight="1"/>
    <row r="6857" ht="19.25" customHeight="1"/>
    <row r="6858" ht="19.25" customHeight="1"/>
    <row r="6859" ht="19.25" customHeight="1"/>
    <row r="6860" ht="19.25" customHeight="1"/>
    <row r="6861" ht="19.25" customHeight="1"/>
    <row r="6862" ht="19.25" customHeight="1"/>
    <row r="6863" ht="19.25" customHeight="1"/>
    <row r="6864" ht="19.25" customHeight="1"/>
    <row r="6865" ht="19.25" customHeight="1"/>
    <row r="6866" ht="19.25" customHeight="1"/>
    <row r="6867" ht="19.25" customHeight="1"/>
    <row r="6868" ht="19.25" customHeight="1"/>
    <row r="6869" ht="19.25" customHeight="1"/>
    <row r="6870" ht="19.25" customHeight="1"/>
    <row r="6871" ht="19.25" customHeight="1"/>
    <row r="6872" ht="19.25" customHeight="1"/>
    <row r="6873" ht="19.25" customHeight="1"/>
    <row r="6874" ht="19.25" customHeight="1"/>
    <row r="6875" ht="19.25" customHeight="1"/>
    <row r="6876" ht="19.25" customHeight="1"/>
    <row r="6877" ht="19.25" customHeight="1"/>
    <row r="6878" ht="19.25" customHeight="1"/>
    <row r="6879" ht="19.25" customHeight="1"/>
    <row r="6880" ht="19.25" customHeight="1"/>
    <row r="6881" ht="19.25" customHeight="1"/>
    <row r="6882" ht="19.25" customHeight="1"/>
    <row r="6883" ht="19.25" customHeight="1"/>
    <row r="6884" ht="19.25" customHeight="1"/>
    <row r="6885" ht="19.25" customHeight="1"/>
    <row r="6886" ht="19.25" customHeight="1"/>
    <row r="6887" ht="19.25" customHeight="1"/>
    <row r="6888" ht="19.25" customHeight="1"/>
    <row r="6889" ht="19.25" customHeight="1"/>
    <row r="6890" ht="19.25" customHeight="1"/>
    <row r="6891" ht="19.25" customHeight="1"/>
    <row r="6892" ht="19.25" customHeight="1"/>
    <row r="6893" ht="19.25" customHeight="1"/>
    <row r="6894" ht="19.25" customHeight="1"/>
    <row r="6895" ht="19.25" customHeight="1"/>
    <row r="6896" ht="19.25" customHeight="1"/>
    <row r="6897" ht="19.25" customHeight="1"/>
    <row r="6898" ht="19.25" customHeight="1"/>
    <row r="6899" ht="19.25" customHeight="1"/>
    <row r="6900" ht="19.25" customHeight="1"/>
    <row r="6901" ht="19.25" customHeight="1"/>
    <row r="6902" ht="19.25" customHeight="1"/>
    <row r="6903" ht="19.25" customHeight="1"/>
    <row r="6904" ht="19.25" customHeight="1"/>
    <row r="6905" ht="19.25" customHeight="1"/>
    <row r="6906" ht="19.25" customHeight="1"/>
    <row r="6907" ht="19.25" customHeight="1"/>
    <row r="6908" ht="19.25" customHeight="1"/>
    <row r="6909" ht="19.25" customHeight="1"/>
    <row r="6910" ht="19.25" customHeight="1"/>
    <row r="6911" ht="19.25" customHeight="1"/>
    <row r="6912" ht="19.25" customHeight="1"/>
    <row r="6913" ht="19.25" customHeight="1"/>
    <row r="6914" ht="19.25" customHeight="1"/>
    <row r="6915" ht="19.25" customHeight="1"/>
    <row r="6916" ht="19.25" customHeight="1"/>
    <row r="6917" ht="19.25" customHeight="1"/>
    <row r="6918" ht="19.25" customHeight="1"/>
    <row r="6919" ht="19.25" customHeight="1"/>
    <row r="6920" ht="19.25" customHeight="1"/>
    <row r="6921" ht="19.25" customHeight="1"/>
    <row r="6922" ht="19.25" customHeight="1"/>
    <row r="6923" ht="19.25" customHeight="1"/>
    <row r="6924" ht="19.25" customHeight="1"/>
    <row r="6925" ht="19.25" customHeight="1"/>
    <row r="6926" ht="19.25" customHeight="1"/>
    <row r="6927" ht="19.25" customHeight="1"/>
    <row r="6928" ht="19.25" customHeight="1"/>
    <row r="6929" ht="19.25" customHeight="1"/>
    <row r="6930" ht="19.25" customHeight="1"/>
    <row r="6931" ht="19.25" customHeight="1"/>
    <row r="6932" ht="19.25" customHeight="1"/>
    <row r="6933" ht="19.25" customHeight="1"/>
    <row r="6934" ht="19.25" customHeight="1"/>
    <row r="6935" ht="19.25" customHeight="1"/>
    <row r="6936" ht="19.25" customHeight="1"/>
    <row r="6937" ht="19.25" customHeight="1"/>
    <row r="6938" ht="19.25" customHeight="1"/>
    <row r="6939" ht="19.25" customHeight="1"/>
    <row r="6940" ht="19.25" customHeight="1"/>
    <row r="6941" ht="19.25" customHeight="1"/>
    <row r="6942" ht="19.25" customHeight="1"/>
    <row r="6943" ht="19.25" customHeight="1"/>
    <row r="6944" ht="19.25" customHeight="1"/>
    <row r="6945" ht="19.25" customHeight="1"/>
    <row r="6946" ht="19.25" customHeight="1"/>
    <row r="6947" ht="19.25" customHeight="1"/>
    <row r="6948" ht="19.25" customHeight="1"/>
    <row r="6949" ht="19.25" customHeight="1"/>
    <row r="6950" ht="19.25" customHeight="1"/>
    <row r="6951" ht="19.25" customHeight="1"/>
    <row r="6952" ht="19.25" customHeight="1"/>
    <row r="6953" ht="19.25" customHeight="1"/>
    <row r="6954" ht="19.25" customHeight="1"/>
    <row r="6955" ht="19.25" customHeight="1"/>
    <row r="6956" ht="19.25" customHeight="1"/>
    <row r="6957" ht="19.25" customHeight="1"/>
    <row r="6958" ht="19.25" customHeight="1"/>
    <row r="6959" ht="19.25" customHeight="1"/>
    <row r="6960" ht="19.25" customHeight="1"/>
    <row r="6961" ht="19.25" customHeight="1"/>
    <row r="6962" ht="19.25" customHeight="1"/>
    <row r="6963" ht="19.25" customHeight="1"/>
    <row r="6964" ht="19.25" customHeight="1"/>
    <row r="6965" ht="19.25" customHeight="1"/>
    <row r="6966" ht="19.25" customHeight="1"/>
    <row r="6967" ht="19.25" customHeight="1"/>
    <row r="6968" ht="19.25" customHeight="1"/>
    <row r="6969" ht="19.25" customHeight="1"/>
    <row r="6970" ht="19.25" customHeight="1"/>
    <row r="6971" ht="19.25" customHeight="1"/>
    <row r="6972" ht="19.25" customHeight="1"/>
    <row r="6973" ht="19.25" customHeight="1"/>
    <row r="6974" ht="19.25" customHeight="1"/>
    <row r="6975" ht="19.25" customHeight="1"/>
    <row r="6976" ht="19.25" customHeight="1"/>
    <row r="6977" ht="19.25" customHeight="1"/>
    <row r="6978" ht="19.25" customHeight="1"/>
    <row r="6979" ht="19.25" customHeight="1"/>
    <row r="6980" ht="19.25" customHeight="1"/>
    <row r="6981" ht="19.25" customHeight="1"/>
    <row r="6982" ht="19.25" customHeight="1"/>
    <row r="6983" ht="19.25" customHeight="1"/>
    <row r="6984" ht="19.25" customHeight="1"/>
    <row r="6985" ht="19.25" customHeight="1"/>
    <row r="6986" ht="19.25" customHeight="1"/>
    <row r="6987" ht="19.25" customHeight="1"/>
    <row r="6988" ht="19.25" customHeight="1"/>
    <row r="6989" ht="19.25" customHeight="1"/>
    <row r="6990" ht="19.25" customHeight="1"/>
    <row r="6991" ht="19.25" customHeight="1"/>
    <row r="6992" ht="19.25" customHeight="1"/>
    <row r="6993" ht="19.25" customHeight="1"/>
    <row r="6994" ht="19.25" customHeight="1"/>
    <row r="6995" ht="19.25" customHeight="1"/>
    <row r="6996" ht="19.25" customHeight="1"/>
    <row r="6997" ht="19.25" customHeight="1"/>
    <row r="6998" ht="19.25" customHeight="1"/>
    <row r="6999" ht="19.25" customHeight="1"/>
    <row r="7000" ht="19.25" customHeight="1"/>
    <row r="7001" ht="19.25" customHeight="1"/>
    <row r="7002" ht="19.25" customHeight="1"/>
    <row r="7003" ht="19.25" customHeight="1"/>
    <row r="7004" ht="19.25" customHeight="1"/>
    <row r="7005" ht="19.25" customHeight="1"/>
    <row r="7006" ht="19.25" customHeight="1"/>
    <row r="7007" ht="19.25" customHeight="1"/>
    <row r="7008" ht="19.25" customHeight="1"/>
    <row r="7009" ht="19.25" customHeight="1"/>
    <row r="7010" ht="19.25" customHeight="1"/>
    <row r="7011" ht="19.25" customHeight="1"/>
    <row r="7012" ht="19.25" customHeight="1"/>
    <row r="7013" ht="19.25" customHeight="1"/>
    <row r="7014" ht="19.25" customHeight="1"/>
    <row r="7015" ht="19.25" customHeight="1"/>
    <row r="7016" ht="19.25" customHeight="1"/>
    <row r="7017" ht="19.25" customHeight="1"/>
    <row r="7018" ht="19.25" customHeight="1"/>
    <row r="7019" ht="19.25" customHeight="1"/>
    <row r="7020" ht="19.25" customHeight="1"/>
    <row r="7021" ht="19.25" customHeight="1"/>
    <row r="7022" ht="19.25" customHeight="1"/>
    <row r="7023" ht="19.25" customHeight="1"/>
    <row r="7024" ht="19.25" customHeight="1"/>
    <row r="7025" ht="19.25" customHeight="1"/>
    <row r="7026" ht="19.25" customHeight="1"/>
    <row r="7027" ht="19.25" customHeight="1"/>
    <row r="7028" ht="19.25" customHeight="1"/>
    <row r="7029" ht="19.25" customHeight="1"/>
    <row r="7030" ht="19.25" customHeight="1"/>
    <row r="7031" ht="19.25" customHeight="1"/>
    <row r="7032" ht="19.25" customHeight="1"/>
    <row r="7033" ht="19.25" customHeight="1"/>
    <row r="7034" ht="19.25" customHeight="1"/>
    <row r="7035" ht="19.25" customHeight="1"/>
    <row r="7036" ht="19.25" customHeight="1"/>
    <row r="7037" ht="19.25" customHeight="1"/>
    <row r="7038" ht="19.25" customHeight="1"/>
    <row r="7039" ht="19.25" customHeight="1"/>
    <row r="7040" ht="19.25" customHeight="1"/>
    <row r="7041" ht="19.25" customHeight="1"/>
    <row r="7042" ht="19.25" customHeight="1"/>
    <row r="7043" ht="19.25" customHeight="1"/>
    <row r="7044" ht="19.25" customHeight="1"/>
    <row r="7045" ht="19.25" customHeight="1"/>
    <row r="7046" ht="19.25" customHeight="1"/>
    <row r="7047" ht="19.25" customHeight="1"/>
    <row r="7048" ht="19.25" customHeight="1"/>
    <row r="7049" ht="19.25" customHeight="1"/>
    <row r="7050" ht="19.25" customHeight="1"/>
    <row r="7051" ht="19.25" customHeight="1"/>
    <row r="7052" ht="19.25" customHeight="1"/>
    <row r="7053" ht="19.25" customHeight="1"/>
    <row r="7054" ht="19.25" customHeight="1"/>
    <row r="7055" ht="19.25" customHeight="1"/>
    <row r="7056" ht="19.25" customHeight="1"/>
    <row r="7057" ht="19.25" customHeight="1"/>
    <row r="7058" ht="19.25" customHeight="1"/>
    <row r="7059" ht="19.25" customHeight="1"/>
    <row r="7060" ht="19.25" customHeight="1"/>
    <row r="7061" ht="19.25" customHeight="1"/>
    <row r="7062" ht="19.25" customHeight="1"/>
    <row r="7063" ht="19.25" customHeight="1"/>
    <row r="7064" ht="19.25" customHeight="1"/>
    <row r="7065" ht="19.25" customHeight="1"/>
    <row r="7066" ht="19.25" customHeight="1"/>
    <row r="7067" ht="19.25" customHeight="1"/>
    <row r="7068" ht="19.25" customHeight="1"/>
    <row r="7069" ht="19.25" customHeight="1"/>
    <row r="7070" ht="19.25" customHeight="1"/>
    <row r="7071" ht="19.25" customHeight="1"/>
    <row r="7072" ht="19.25" customHeight="1"/>
    <row r="7073" ht="19.25" customHeight="1"/>
    <row r="7074" ht="19.25" customHeight="1"/>
    <row r="7075" ht="19.25" customHeight="1"/>
    <row r="7076" ht="19.25" customHeight="1"/>
    <row r="7077" ht="19.25" customHeight="1"/>
    <row r="7078" ht="19.25" customHeight="1"/>
    <row r="7079" ht="19.25" customHeight="1"/>
    <row r="7080" ht="19.25" customHeight="1"/>
    <row r="7081" ht="19.25" customHeight="1"/>
    <row r="7082" ht="19.25" customHeight="1"/>
    <row r="7083" ht="19.25" customHeight="1"/>
    <row r="7084" ht="19.25" customHeight="1"/>
    <row r="7085" ht="19.25" customHeight="1"/>
    <row r="7086" ht="19.25" customHeight="1"/>
    <row r="7087" ht="19.25" customHeight="1"/>
    <row r="7088" ht="19.25" customHeight="1"/>
    <row r="7089" ht="19.25" customHeight="1"/>
    <row r="7090" ht="19.25" customHeight="1"/>
    <row r="7091" ht="19.25" customHeight="1"/>
    <row r="7092" ht="19.25" customHeight="1"/>
    <row r="7093" ht="19.25" customHeight="1"/>
    <row r="7094" ht="19.25" customHeight="1"/>
    <row r="7095" ht="19.25" customHeight="1"/>
    <row r="7096" ht="19.25" customHeight="1"/>
    <row r="7097" ht="19.25" customHeight="1"/>
    <row r="7098" ht="19.25" customHeight="1"/>
    <row r="7099" ht="19.25" customHeight="1"/>
    <row r="7100" ht="19.25" customHeight="1"/>
    <row r="7101" ht="19.25" customHeight="1"/>
    <row r="7102" ht="19.25" customHeight="1"/>
    <row r="7103" ht="19.25" customHeight="1"/>
    <row r="7104" ht="19.25" customHeight="1"/>
    <row r="7105" ht="19.25" customHeight="1"/>
    <row r="7106" ht="19.25" customHeight="1"/>
    <row r="7107" ht="19.25" customHeight="1"/>
    <row r="7108" ht="19.25" customHeight="1"/>
    <row r="7109" ht="19.25" customHeight="1"/>
    <row r="7110" ht="19.25" customHeight="1"/>
    <row r="7111" ht="19.25" customHeight="1"/>
    <row r="7112" ht="19.25" customHeight="1"/>
    <row r="7113" ht="19.25" customHeight="1"/>
    <row r="7114" ht="19.25" customHeight="1"/>
    <row r="7115" ht="19.25" customHeight="1"/>
    <row r="7116" ht="19.25" customHeight="1"/>
    <row r="7117" ht="19.25" customHeight="1"/>
    <row r="7118" ht="19.25" customHeight="1"/>
    <row r="7119" ht="19.25" customHeight="1"/>
    <row r="7120" ht="19.25" customHeight="1"/>
    <row r="7121" ht="19.25" customHeight="1"/>
    <row r="7122" ht="19.25" customHeight="1"/>
    <row r="7123" ht="19.25" customHeight="1"/>
    <row r="7124" ht="19.25" customHeight="1"/>
    <row r="7125" ht="19.25" customHeight="1"/>
    <row r="7126" ht="19.25" customHeight="1"/>
    <row r="7127" ht="19.25" customHeight="1"/>
    <row r="7128" ht="19.25" customHeight="1"/>
    <row r="7129" ht="19.25" customHeight="1"/>
    <row r="7130" ht="19.25" customHeight="1"/>
    <row r="7131" ht="19.25" customHeight="1"/>
    <row r="7132" ht="19.25" customHeight="1"/>
    <row r="7133" ht="19.25" customHeight="1"/>
    <row r="7134" ht="19.25" customHeight="1"/>
    <row r="7135" ht="19.25" customHeight="1"/>
    <row r="7136" ht="19.25" customHeight="1"/>
    <row r="7137" ht="19.25" customHeight="1"/>
    <row r="7138" ht="19.25" customHeight="1"/>
    <row r="7139" ht="19.25" customHeight="1"/>
    <row r="7140" ht="19.25" customHeight="1"/>
    <row r="7141" ht="19.25" customHeight="1"/>
    <row r="7142" ht="19.25" customHeight="1"/>
    <row r="7143" ht="19.25" customHeight="1"/>
    <row r="7144" ht="19.25" customHeight="1"/>
    <row r="7145" ht="19.25" customHeight="1"/>
    <row r="7146" ht="19.25" customHeight="1"/>
    <row r="7147" ht="19.25" customHeight="1"/>
    <row r="7148" ht="19.25" customHeight="1"/>
    <row r="7149" ht="19.25" customHeight="1"/>
    <row r="7150" ht="19.25" customHeight="1"/>
    <row r="7151" ht="19.25" customHeight="1"/>
    <row r="7152" ht="19.25" customHeight="1"/>
    <row r="7153" ht="19.25" customHeight="1"/>
    <row r="7154" ht="19.25" customHeight="1"/>
    <row r="7155" ht="19.25" customHeight="1"/>
    <row r="7156" ht="19.25" customHeight="1"/>
    <row r="7157" ht="19.25" customHeight="1"/>
    <row r="7158" ht="19.25" customHeight="1"/>
    <row r="7159" ht="19.25" customHeight="1"/>
    <row r="7160" ht="19.25" customHeight="1"/>
    <row r="7161" ht="19.25" customHeight="1"/>
    <row r="7162" ht="19.25" customHeight="1"/>
    <row r="7163" ht="19.25" customHeight="1"/>
    <row r="7164" ht="19.25" customHeight="1"/>
    <row r="7165" ht="19.25" customHeight="1"/>
    <row r="7166" ht="19.25" customHeight="1"/>
    <row r="7167" ht="19.25" customHeight="1"/>
    <row r="7168" ht="19.25" customHeight="1"/>
    <row r="7169" ht="19.25" customHeight="1"/>
    <row r="7170" ht="19.25" customHeight="1"/>
    <row r="7171" ht="19.25" customHeight="1"/>
    <row r="7172" ht="19.25" customHeight="1"/>
    <row r="7173" ht="19.25" customHeight="1"/>
    <row r="7174" ht="19.25" customHeight="1"/>
    <row r="7175" ht="19.25" customHeight="1"/>
    <row r="7176" ht="19.25" customHeight="1"/>
    <row r="7177" ht="19.25" customHeight="1"/>
    <row r="7178" ht="19.25" customHeight="1"/>
    <row r="7179" ht="19.25" customHeight="1"/>
    <row r="7180" ht="19.25" customHeight="1"/>
    <row r="7181" ht="19.25" customHeight="1"/>
    <row r="7182" ht="19.25" customHeight="1"/>
    <row r="7183" ht="19.25" customHeight="1"/>
    <row r="7184" ht="19.25" customHeight="1"/>
    <row r="7185" ht="19.25" customHeight="1"/>
    <row r="7186" ht="19.25" customHeight="1"/>
    <row r="7187" ht="19.25" customHeight="1"/>
    <row r="7188" ht="19.25" customHeight="1"/>
    <row r="7189" ht="19.25" customHeight="1"/>
    <row r="7190" ht="19.25" customHeight="1"/>
    <row r="7191" ht="19.25" customHeight="1"/>
    <row r="7192" ht="19.25" customHeight="1"/>
    <row r="7193" ht="19.25" customHeight="1"/>
    <row r="7194" ht="19.25" customHeight="1"/>
    <row r="7195" ht="19.25" customHeight="1"/>
    <row r="7196" ht="19.25" customHeight="1"/>
    <row r="7197" ht="19.25" customHeight="1"/>
    <row r="7198" ht="19.25" customHeight="1"/>
    <row r="7199" ht="19.25" customHeight="1"/>
    <row r="7200" ht="19.25" customHeight="1"/>
    <row r="7201" ht="19.25" customHeight="1"/>
    <row r="7202" ht="19.25" customHeight="1"/>
    <row r="7203" ht="19.25" customHeight="1"/>
    <row r="7204" ht="19.25" customHeight="1"/>
    <row r="7205" ht="19.25" customHeight="1"/>
    <row r="7206" ht="19.25" customHeight="1"/>
    <row r="7207" ht="19.25" customHeight="1"/>
    <row r="7208" ht="19.25" customHeight="1"/>
    <row r="7209" ht="19.25" customHeight="1"/>
    <row r="7210" ht="19.25" customHeight="1"/>
    <row r="7211" ht="19.25" customHeight="1"/>
    <row r="7212" ht="19.25" customHeight="1"/>
    <row r="7213" ht="19.25" customHeight="1"/>
    <row r="7214" ht="19.25" customHeight="1"/>
    <row r="7215" ht="19.25" customHeight="1"/>
    <row r="7216" ht="19.25" customHeight="1"/>
    <row r="7217" ht="19.25" customHeight="1"/>
    <row r="7218" ht="19.25" customHeight="1"/>
    <row r="7219" ht="19.25" customHeight="1"/>
    <row r="7220" ht="19.25" customHeight="1"/>
    <row r="7221" ht="19.25" customHeight="1"/>
    <row r="7222" ht="19.25" customHeight="1"/>
    <row r="7223" ht="19.25" customHeight="1"/>
    <row r="7224" ht="19.25" customHeight="1"/>
    <row r="7225" ht="19.25" customHeight="1"/>
    <row r="7226" ht="19.25" customHeight="1"/>
    <row r="7227" ht="19.25" customHeight="1"/>
    <row r="7228" ht="19.25" customHeight="1"/>
    <row r="7229" ht="19.25" customHeight="1"/>
    <row r="7230" ht="19.25" customHeight="1"/>
    <row r="7231" ht="19.25" customHeight="1"/>
    <row r="7232" ht="19.25" customHeight="1"/>
    <row r="7233" ht="19.25" customHeight="1"/>
    <row r="7234" ht="19.25" customHeight="1"/>
    <row r="7235" ht="19.25" customHeight="1"/>
    <row r="7236" ht="19.25" customHeight="1"/>
    <row r="7237" ht="19.25" customHeight="1"/>
    <row r="7238" ht="19.25" customHeight="1"/>
    <row r="7239" ht="19.25" customHeight="1"/>
    <row r="7240" ht="19.25" customHeight="1"/>
    <row r="7241" ht="19.25" customHeight="1"/>
    <row r="7242" ht="19.25" customHeight="1"/>
    <row r="7243" ht="19.25" customHeight="1"/>
    <row r="7244" ht="19.25" customHeight="1"/>
    <row r="7245" ht="19.25" customHeight="1"/>
    <row r="7246" ht="19.25" customHeight="1"/>
    <row r="7247" ht="19.25" customHeight="1"/>
    <row r="7248" ht="19.25" customHeight="1"/>
    <row r="7249" ht="19.25" customHeight="1"/>
    <row r="7250" ht="19.25" customHeight="1"/>
    <row r="7251" ht="19.25" customHeight="1"/>
    <row r="7252" ht="19.25" customHeight="1"/>
    <row r="7253" ht="19.25" customHeight="1"/>
    <row r="7254" ht="19.25" customHeight="1"/>
    <row r="7255" ht="19.25" customHeight="1"/>
    <row r="7256" ht="19.25" customHeight="1"/>
    <row r="7257" ht="19.25" customHeight="1"/>
    <row r="7258" ht="19.25" customHeight="1"/>
    <row r="7259" ht="19.25" customHeight="1"/>
    <row r="7260" ht="19.25" customHeight="1"/>
    <row r="7261" ht="19.25" customHeight="1"/>
    <row r="7262" ht="19.25" customHeight="1"/>
    <row r="7263" ht="19.25" customHeight="1"/>
    <row r="7264" ht="19.25" customHeight="1"/>
    <row r="7265" ht="19.25" customHeight="1"/>
    <row r="7266" ht="19.25" customHeight="1"/>
    <row r="7267" ht="19.25" customHeight="1"/>
    <row r="7268" ht="19.25" customHeight="1"/>
    <row r="7269" ht="19.25" customHeight="1"/>
    <row r="7270" ht="19.25" customHeight="1"/>
    <row r="7271" ht="19.25" customHeight="1"/>
    <row r="7272" ht="19.25" customHeight="1"/>
    <row r="7273" ht="19.25" customHeight="1"/>
    <row r="7274" ht="19.25" customHeight="1"/>
    <row r="7275" ht="19.25" customHeight="1"/>
    <row r="7276" ht="19.25" customHeight="1"/>
    <row r="7277" ht="19.25" customHeight="1"/>
    <row r="7278" ht="19.25" customHeight="1"/>
    <row r="7279" ht="19.25" customHeight="1"/>
    <row r="7280" ht="19.25" customHeight="1"/>
    <row r="7281" ht="19.25" customHeight="1"/>
    <row r="7282" ht="19.25" customHeight="1"/>
    <row r="7283" ht="19.25" customHeight="1"/>
    <row r="7284" ht="19.25" customHeight="1"/>
    <row r="7285" ht="19.25" customHeight="1"/>
    <row r="7286" ht="19.25" customHeight="1"/>
    <row r="7287" ht="19.25" customHeight="1"/>
    <row r="7288" ht="19.25" customHeight="1"/>
    <row r="7289" ht="19.25" customHeight="1"/>
    <row r="7290" ht="19.25" customHeight="1"/>
    <row r="7291" ht="19.25" customHeight="1"/>
    <row r="7292" ht="19.25" customHeight="1"/>
    <row r="7293" ht="19.25" customHeight="1"/>
    <row r="7294" ht="19.25" customHeight="1"/>
    <row r="7295" ht="19.25" customHeight="1"/>
    <row r="7296" ht="19.25" customHeight="1"/>
    <row r="7297" ht="19.25" customHeight="1"/>
    <row r="7298" ht="19.25" customHeight="1"/>
    <row r="7299" ht="19.25" customHeight="1"/>
    <row r="7300" ht="19.25" customHeight="1"/>
    <row r="7301" ht="19.25" customHeight="1"/>
    <row r="7302" ht="19.25" customHeight="1"/>
    <row r="7303" ht="19.25" customHeight="1"/>
    <row r="7304" ht="19.25" customHeight="1"/>
    <row r="7305" ht="19.25" customHeight="1"/>
    <row r="7306" ht="19.25" customHeight="1"/>
    <row r="7307" ht="19.25" customHeight="1"/>
    <row r="7308" ht="19.25" customHeight="1"/>
    <row r="7309" ht="19.25" customHeight="1"/>
    <row r="7310" ht="19.25" customHeight="1"/>
    <row r="7311" ht="19.25" customHeight="1"/>
    <row r="7312" ht="19.25" customHeight="1"/>
    <row r="7313" ht="19.25" customHeight="1"/>
    <row r="7314" ht="19.25" customHeight="1"/>
    <row r="7315" ht="19.25" customHeight="1"/>
    <row r="7316" ht="19.25" customHeight="1"/>
    <row r="7317" ht="19.25" customHeight="1"/>
    <row r="7318" ht="19.25" customHeight="1"/>
    <row r="7319" ht="19.25" customHeight="1"/>
    <row r="7320" ht="19.25" customHeight="1"/>
    <row r="7321" ht="19.25" customHeight="1"/>
    <row r="7322" ht="19.25" customHeight="1"/>
    <row r="7323" ht="19.25" customHeight="1"/>
    <row r="7324" ht="19.25" customHeight="1"/>
    <row r="7325" ht="19.25" customHeight="1"/>
    <row r="7326" ht="19.25" customHeight="1"/>
    <row r="7327" ht="19.25" customHeight="1"/>
    <row r="7328" ht="19.25" customHeight="1"/>
    <row r="7329" ht="19.25" customHeight="1"/>
    <row r="7330" ht="19.25" customHeight="1"/>
    <row r="7331" ht="19.25" customHeight="1"/>
    <row r="7332" ht="19.25" customHeight="1"/>
    <row r="7333" ht="19.25" customHeight="1"/>
    <row r="7334" ht="19.25" customHeight="1"/>
    <row r="7335" ht="19.25" customHeight="1"/>
    <row r="7336" ht="19.25" customHeight="1"/>
    <row r="7337" ht="19.25" customHeight="1"/>
    <row r="7338" ht="19.25" customHeight="1"/>
    <row r="7339" ht="19.25" customHeight="1"/>
    <row r="7340" ht="19.25" customHeight="1"/>
    <row r="7341" ht="19.25" customHeight="1"/>
    <row r="7342" ht="19.25" customHeight="1"/>
    <row r="7343" ht="19.25" customHeight="1"/>
    <row r="7344" ht="19.25" customHeight="1"/>
    <row r="7345" ht="19.25" customHeight="1"/>
    <row r="7346" ht="19.25" customHeight="1"/>
    <row r="7347" ht="19.25" customHeight="1"/>
    <row r="7348" ht="19.25" customHeight="1"/>
    <row r="7349" ht="19.25" customHeight="1"/>
    <row r="7350" ht="19.25" customHeight="1"/>
    <row r="7351" ht="19.25" customHeight="1"/>
    <row r="7352" ht="19.25" customHeight="1"/>
    <row r="7353" ht="19.25" customHeight="1"/>
    <row r="7354" ht="19.25" customHeight="1"/>
    <row r="7355" ht="19.25" customHeight="1"/>
    <row r="7356" ht="19.25" customHeight="1"/>
    <row r="7357" ht="19.25" customHeight="1"/>
    <row r="7358" ht="19.25" customHeight="1"/>
    <row r="7359" ht="19.25" customHeight="1"/>
    <row r="7360" ht="19.25" customHeight="1"/>
    <row r="7361" ht="19.25" customHeight="1"/>
    <row r="7362" ht="19.25" customHeight="1"/>
    <row r="7363" ht="19.25" customHeight="1"/>
    <row r="7364" ht="19.25" customHeight="1"/>
    <row r="7365" ht="19.25" customHeight="1"/>
    <row r="7366" ht="19.25" customHeight="1"/>
    <row r="7367" ht="19.25" customHeight="1"/>
    <row r="7368" ht="19.25" customHeight="1"/>
    <row r="7369" ht="19.25" customHeight="1"/>
    <row r="7370" ht="19.25" customHeight="1"/>
    <row r="7371" ht="19.25" customHeight="1"/>
    <row r="7372" ht="19.25" customHeight="1"/>
    <row r="7373" ht="19.25" customHeight="1"/>
    <row r="7374" ht="19.25" customHeight="1"/>
    <row r="7375" ht="19.25" customHeight="1"/>
    <row r="7376" ht="19.25" customHeight="1"/>
    <row r="7377" ht="19.25" customHeight="1"/>
    <row r="7378" ht="19.25" customHeight="1"/>
    <row r="7379" ht="19.25" customHeight="1"/>
    <row r="7380" ht="19.25" customHeight="1"/>
    <row r="7381" ht="19.25" customHeight="1"/>
    <row r="7382" ht="19.25" customHeight="1"/>
    <row r="7383" ht="19.25" customHeight="1"/>
    <row r="7384" ht="19.25" customHeight="1"/>
    <row r="7385" ht="19.25" customHeight="1"/>
    <row r="7386" ht="19.25" customHeight="1"/>
    <row r="7387" ht="19.25" customHeight="1"/>
    <row r="7388" ht="19.25" customHeight="1"/>
    <row r="7389" ht="19.25" customHeight="1"/>
    <row r="7390" ht="19.25" customHeight="1"/>
    <row r="7391" ht="19.25" customHeight="1"/>
    <row r="7392" ht="19.25" customHeight="1"/>
    <row r="7393" ht="19.25" customHeight="1"/>
    <row r="7394" ht="19.25" customHeight="1"/>
    <row r="7395" ht="19.25" customHeight="1"/>
    <row r="7396" ht="19.25" customHeight="1"/>
    <row r="7397" ht="19.25" customHeight="1"/>
    <row r="7398" ht="19.25" customHeight="1"/>
    <row r="7399" ht="19.25" customHeight="1"/>
    <row r="7400" ht="19.25" customHeight="1"/>
    <row r="7401" ht="19.25" customHeight="1"/>
    <row r="7402" ht="19.25" customHeight="1"/>
    <row r="7403" ht="19.25" customHeight="1"/>
    <row r="7404" ht="19.25" customHeight="1"/>
    <row r="7405" ht="19.25" customHeight="1"/>
    <row r="7406" ht="19.25" customHeight="1"/>
    <row r="7407" ht="19.25" customHeight="1"/>
    <row r="7408" ht="19.25" customHeight="1"/>
    <row r="7409" ht="19.25" customHeight="1"/>
    <row r="7410" ht="19.25" customHeight="1"/>
    <row r="7411" ht="19.25" customHeight="1"/>
    <row r="7412" ht="19.25" customHeight="1"/>
    <row r="7413" ht="19.25" customHeight="1"/>
    <row r="7414" ht="19.25" customHeight="1"/>
    <row r="7415" ht="19.25" customHeight="1"/>
    <row r="7416" ht="19.25" customHeight="1"/>
    <row r="7417" ht="19.25" customHeight="1"/>
    <row r="7418" ht="19.25" customHeight="1"/>
    <row r="7419" ht="19.25" customHeight="1"/>
    <row r="7420" ht="19.25" customHeight="1"/>
    <row r="7421" ht="19.25" customHeight="1"/>
    <row r="7422" ht="19.25" customHeight="1"/>
    <row r="7423" ht="19.25" customHeight="1"/>
    <row r="7424" ht="19.25" customHeight="1"/>
    <row r="7425" ht="19.25" customHeight="1"/>
    <row r="7426" ht="19.25" customHeight="1"/>
    <row r="7427" ht="19.25" customHeight="1"/>
    <row r="7428" ht="19.25" customHeight="1"/>
    <row r="7429" ht="19.25" customHeight="1"/>
    <row r="7430" ht="19.25" customHeight="1"/>
    <row r="7431" ht="19.25" customHeight="1"/>
    <row r="7432" ht="19.25" customHeight="1"/>
    <row r="7433" ht="19.25" customHeight="1"/>
    <row r="7434" ht="19.25" customHeight="1"/>
    <row r="7435" ht="19.25" customHeight="1"/>
    <row r="7436" ht="19.25" customHeight="1"/>
    <row r="7437" ht="19.25" customHeight="1"/>
    <row r="7438" ht="19.25" customHeight="1"/>
    <row r="7439" ht="19.25" customHeight="1"/>
    <row r="7440" ht="19.25" customHeight="1"/>
    <row r="7441" ht="19.25" customHeight="1"/>
    <row r="7442" ht="19.25" customHeight="1"/>
    <row r="7443" ht="19.25" customHeight="1"/>
    <row r="7444" ht="19.25" customHeight="1"/>
    <row r="7445" ht="19.25" customHeight="1"/>
    <row r="7446" ht="19.25" customHeight="1"/>
    <row r="7447" ht="19.25" customHeight="1"/>
    <row r="7448" ht="19.25" customHeight="1"/>
    <row r="7449" ht="19.25" customHeight="1"/>
    <row r="7450" ht="19.25" customHeight="1"/>
    <row r="7451" ht="19.25" customHeight="1"/>
    <row r="7452" ht="19.25" customHeight="1"/>
    <row r="7453" ht="19.25" customHeight="1"/>
    <row r="7454" ht="19.25" customHeight="1"/>
    <row r="7455" ht="19.25" customHeight="1"/>
    <row r="7456" ht="19.25" customHeight="1"/>
    <row r="7457" ht="19.25" customHeight="1"/>
    <row r="7458" ht="19.25" customHeight="1"/>
    <row r="7459" ht="19.25" customHeight="1"/>
    <row r="7460" ht="19.25" customHeight="1"/>
    <row r="7461" ht="19.25" customHeight="1"/>
    <row r="7462" ht="19.25" customHeight="1"/>
    <row r="7463" ht="19.25" customHeight="1"/>
    <row r="7464" ht="19.25" customHeight="1"/>
    <row r="7465" ht="19.25" customHeight="1"/>
    <row r="7466" ht="19.25" customHeight="1"/>
    <row r="7467" ht="19.25" customHeight="1"/>
    <row r="7468" ht="19.25" customHeight="1"/>
    <row r="7469" ht="19.25" customHeight="1"/>
    <row r="7470" ht="19.25" customHeight="1"/>
    <row r="7471" ht="19.25" customHeight="1"/>
    <row r="7472" ht="19.25" customHeight="1"/>
    <row r="7473" ht="19.25" customHeight="1"/>
    <row r="7474" ht="19.25" customHeight="1"/>
    <row r="7475" ht="19.25" customHeight="1"/>
    <row r="7476" ht="19.25" customHeight="1"/>
    <row r="7477" ht="19.25" customHeight="1"/>
    <row r="7478" ht="19.25" customHeight="1"/>
    <row r="7479" ht="19.25" customHeight="1"/>
    <row r="7480" ht="19.25" customHeight="1"/>
    <row r="7481" ht="19.25" customHeight="1"/>
    <row r="7482" ht="19.25" customHeight="1"/>
    <row r="7483" ht="19.25" customHeight="1"/>
    <row r="7484" ht="19.25" customHeight="1"/>
    <row r="7485" ht="19.25" customHeight="1"/>
    <row r="7486" ht="19.25" customHeight="1"/>
    <row r="7487" ht="19.25" customHeight="1"/>
    <row r="7488" ht="19.25" customHeight="1"/>
    <row r="7489" ht="19.25" customHeight="1"/>
    <row r="7490" ht="19.25" customHeight="1"/>
    <row r="7491" ht="19.25" customHeight="1"/>
    <row r="7492" ht="19.25" customHeight="1"/>
    <row r="7493" ht="19.25" customHeight="1"/>
    <row r="7494" ht="19.25" customHeight="1"/>
    <row r="7495" ht="19.25" customHeight="1"/>
    <row r="7496" ht="19.25" customHeight="1"/>
    <row r="7497" ht="19.25" customHeight="1"/>
    <row r="7498" ht="19.25" customHeight="1"/>
    <row r="7499" ht="19.25" customHeight="1"/>
    <row r="7500" ht="19.25" customHeight="1"/>
    <row r="7501" ht="19.25" customHeight="1"/>
    <row r="7502" ht="19.25" customHeight="1"/>
    <row r="7503" ht="19.25" customHeight="1"/>
    <row r="7504" ht="19.25" customHeight="1"/>
    <row r="7505" ht="19.25" customHeight="1"/>
    <row r="7506" ht="19.25" customHeight="1"/>
    <row r="7507" ht="19.25" customHeight="1"/>
    <row r="7508" ht="19.25" customHeight="1"/>
    <row r="7509" ht="19.25" customHeight="1"/>
    <row r="7510" ht="19.25" customHeight="1"/>
    <row r="7511" ht="19.25" customHeight="1"/>
    <row r="7512" ht="19.25" customHeight="1"/>
    <row r="7513" ht="19.25" customHeight="1"/>
    <row r="7514" ht="19.25" customHeight="1"/>
    <row r="7515" ht="19.25" customHeight="1"/>
    <row r="7516" ht="19.25" customHeight="1"/>
    <row r="7517" ht="19.25" customHeight="1"/>
    <row r="7518" ht="19.25" customHeight="1"/>
    <row r="7519" ht="19.25" customHeight="1"/>
    <row r="7520" ht="19.25" customHeight="1"/>
    <row r="7521" ht="19.25" customHeight="1"/>
    <row r="7522" ht="19.25" customHeight="1"/>
    <row r="7523" ht="19.25" customHeight="1"/>
    <row r="7524" ht="19.25" customHeight="1"/>
    <row r="7525" ht="19.25" customHeight="1"/>
    <row r="7526" ht="19.25" customHeight="1"/>
    <row r="7527" ht="19.25" customHeight="1"/>
    <row r="7528" ht="19.25" customHeight="1"/>
    <row r="7529" ht="19.25" customHeight="1"/>
    <row r="7530" ht="19.25" customHeight="1"/>
    <row r="7531" ht="19.25" customHeight="1"/>
    <row r="7532" ht="19.25" customHeight="1"/>
    <row r="7533" ht="19.25" customHeight="1"/>
    <row r="7534" ht="19.25" customHeight="1"/>
    <row r="7535" ht="19.25" customHeight="1"/>
    <row r="7536" ht="19.25" customHeight="1"/>
    <row r="7537" ht="19.25" customHeight="1"/>
    <row r="7538" ht="19.25" customHeight="1"/>
    <row r="7539" ht="19.25" customHeight="1"/>
    <row r="7540" ht="19.25" customHeight="1"/>
    <row r="7541" ht="19.25" customHeight="1"/>
    <row r="7542" ht="19.25" customHeight="1"/>
    <row r="7543" ht="19.25" customHeight="1"/>
    <row r="7544" ht="19.25" customHeight="1"/>
    <row r="7545" ht="19.25" customHeight="1"/>
    <row r="7546" ht="19.25" customHeight="1"/>
    <row r="7547" ht="19.25" customHeight="1"/>
    <row r="7548" ht="19.25" customHeight="1"/>
    <row r="7549" ht="19.25" customHeight="1"/>
    <row r="7550" ht="19.25" customHeight="1"/>
    <row r="7551" ht="19.25" customHeight="1"/>
    <row r="7552" ht="19.25" customHeight="1"/>
    <row r="7553" ht="19.25" customHeight="1"/>
    <row r="7554" ht="19.25" customHeight="1"/>
    <row r="7555" ht="19.25" customHeight="1"/>
    <row r="7556" ht="19.25" customHeight="1"/>
    <row r="7557" ht="19.25" customHeight="1"/>
    <row r="7558" ht="19.25" customHeight="1"/>
    <row r="7559" ht="19.25" customHeight="1"/>
    <row r="7560" ht="19.25" customHeight="1"/>
    <row r="7561" ht="19.25" customHeight="1"/>
    <row r="7562" ht="19.25" customHeight="1"/>
    <row r="7563" ht="19.25" customHeight="1"/>
    <row r="7564" ht="19.25" customHeight="1"/>
    <row r="7565" ht="19.25" customHeight="1"/>
    <row r="7566" ht="19.25" customHeight="1"/>
    <row r="7567" ht="19.25" customHeight="1"/>
    <row r="7568" ht="19.25" customHeight="1"/>
    <row r="7569" ht="19.25" customHeight="1"/>
    <row r="7570" ht="19.25" customHeight="1"/>
    <row r="7571" ht="19.25" customHeight="1"/>
    <row r="7572" ht="19.25" customHeight="1"/>
    <row r="7573" ht="19.25" customHeight="1"/>
    <row r="7574" ht="19.25" customHeight="1"/>
    <row r="7575" ht="19.25" customHeight="1"/>
    <row r="7576" ht="19.25" customHeight="1"/>
    <row r="7577" ht="19.25" customHeight="1"/>
    <row r="7578" ht="19.25" customHeight="1"/>
    <row r="7579" ht="19.25" customHeight="1"/>
    <row r="7580" ht="19.25" customHeight="1"/>
    <row r="7581" ht="19.25" customHeight="1"/>
    <row r="7582" ht="19.25" customHeight="1"/>
    <row r="7583" ht="19.25" customHeight="1"/>
    <row r="7584" ht="19.25" customHeight="1"/>
    <row r="7585" ht="19.25" customHeight="1"/>
    <row r="7586" ht="19.25" customHeight="1"/>
    <row r="7587" ht="19.25" customHeight="1"/>
    <row r="7588" ht="19.25" customHeight="1"/>
    <row r="7589" ht="19.25" customHeight="1"/>
    <row r="7590" ht="19.25" customHeight="1"/>
    <row r="7591" ht="19.25" customHeight="1"/>
    <row r="7592" ht="19.25" customHeight="1"/>
    <row r="7593" ht="19.25" customHeight="1"/>
    <row r="7594" ht="19.25" customHeight="1"/>
    <row r="7595" ht="19.25" customHeight="1"/>
    <row r="7596" ht="19.25" customHeight="1"/>
    <row r="7597" ht="19.25" customHeight="1"/>
    <row r="7598" ht="19.25" customHeight="1"/>
    <row r="7599" ht="19.25" customHeight="1"/>
    <row r="7600" ht="19.25" customHeight="1"/>
    <row r="7601" ht="19.25" customHeight="1"/>
    <row r="7602" ht="19.25" customHeight="1"/>
    <row r="7603" ht="19.25" customHeight="1"/>
    <row r="7604" ht="19.25" customHeight="1"/>
    <row r="7605" ht="19.25" customHeight="1"/>
    <row r="7606" ht="19.25" customHeight="1"/>
    <row r="7607" ht="19.25" customHeight="1"/>
    <row r="7608" ht="19.25" customHeight="1"/>
    <row r="7609" ht="19.25" customHeight="1"/>
    <row r="7610" ht="19.25" customHeight="1"/>
    <row r="7611" ht="19.25" customHeight="1"/>
    <row r="7612" ht="19.25" customHeight="1"/>
    <row r="7613" ht="19.25" customHeight="1"/>
    <row r="7614" ht="19.25" customHeight="1"/>
    <row r="7615" ht="19.25" customHeight="1"/>
    <row r="7616" ht="19.25" customHeight="1"/>
    <row r="7617" ht="19.25" customHeight="1"/>
    <row r="7618" ht="19.25" customHeight="1"/>
    <row r="7619" ht="19.25" customHeight="1"/>
    <row r="7620" ht="19.25" customHeight="1"/>
    <row r="7621" ht="19.25" customHeight="1"/>
    <row r="7622" ht="19.25" customHeight="1"/>
    <row r="7623" ht="19.25" customHeight="1"/>
    <row r="7624" ht="19.25" customHeight="1"/>
    <row r="7625" ht="19.25" customHeight="1"/>
    <row r="7626" ht="19.25" customHeight="1"/>
    <row r="7627" ht="19.25" customHeight="1"/>
    <row r="7628" ht="19.25" customHeight="1"/>
    <row r="7629" ht="19.25" customHeight="1"/>
    <row r="7630" ht="19.25" customHeight="1"/>
    <row r="7631" ht="19.25" customHeight="1"/>
    <row r="7632" ht="19.25" customHeight="1"/>
    <row r="7633" ht="19.25" customHeight="1"/>
    <row r="7634" ht="19.25" customHeight="1"/>
    <row r="7635" ht="19.25" customHeight="1"/>
    <row r="7636" ht="19.25" customHeight="1"/>
    <row r="7637" ht="19.25" customHeight="1"/>
    <row r="7638" ht="19.25" customHeight="1"/>
    <row r="7639" ht="19.25" customHeight="1"/>
    <row r="7640" ht="19.25" customHeight="1"/>
    <row r="7641" ht="19.25" customHeight="1"/>
    <row r="7642" ht="19.25" customHeight="1"/>
    <row r="7643" ht="19.25" customHeight="1"/>
    <row r="7644" ht="19.25" customHeight="1"/>
    <row r="7645" ht="19.25" customHeight="1"/>
    <row r="7646" ht="19.25" customHeight="1"/>
    <row r="7647" ht="19.25" customHeight="1"/>
    <row r="7648" ht="19.25" customHeight="1"/>
    <row r="7649" ht="19.25" customHeight="1"/>
    <row r="7650" ht="19.25" customHeight="1"/>
    <row r="7651" ht="19.25" customHeight="1"/>
    <row r="7652" ht="19.25" customHeight="1"/>
    <row r="7653" ht="19.25" customHeight="1"/>
    <row r="7654" ht="19.25" customHeight="1"/>
    <row r="7655" ht="19.25" customHeight="1"/>
    <row r="7656" ht="19.25" customHeight="1"/>
    <row r="7657" ht="19.25" customHeight="1"/>
    <row r="7658" ht="19.25" customHeight="1"/>
    <row r="7659" ht="19.25" customHeight="1"/>
    <row r="7660" ht="19.25" customHeight="1"/>
    <row r="7661" ht="19.25" customHeight="1"/>
    <row r="7662" ht="19.25" customHeight="1"/>
    <row r="7663" ht="19.25" customHeight="1"/>
    <row r="7664" ht="19.25" customHeight="1"/>
    <row r="7665" ht="19.25" customHeight="1"/>
    <row r="7666" ht="19.25" customHeight="1"/>
    <row r="7667" ht="19.25" customHeight="1"/>
    <row r="7668" ht="19.25" customHeight="1"/>
    <row r="7669" ht="19.25" customHeight="1"/>
    <row r="7670" ht="19.25" customHeight="1"/>
    <row r="7671" ht="19.25" customHeight="1"/>
    <row r="7672" ht="19.25" customHeight="1"/>
    <row r="7673" ht="19.25" customHeight="1"/>
    <row r="7674" ht="19.25" customHeight="1"/>
    <row r="7675" ht="19.25" customHeight="1"/>
    <row r="7676" ht="19.25" customHeight="1"/>
    <row r="7677" ht="19.25" customHeight="1"/>
    <row r="7678" ht="19.25" customHeight="1"/>
    <row r="7679" ht="19.25" customHeight="1"/>
    <row r="7680" ht="19.25" customHeight="1"/>
    <row r="7681" ht="19.25" customHeight="1"/>
    <row r="7682" ht="19.25" customHeight="1"/>
    <row r="7683" ht="19.25" customHeight="1"/>
    <row r="7684" ht="19.25" customHeight="1"/>
    <row r="7685" ht="19.25" customHeight="1"/>
    <row r="7686" ht="19.25" customHeight="1"/>
    <row r="7687" ht="19.25" customHeight="1"/>
    <row r="7688" ht="19.25" customHeight="1"/>
    <row r="7689" ht="19.25" customHeight="1"/>
    <row r="7690" ht="19.25" customHeight="1"/>
    <row r="7691" ht="19.25" customHeight="1"/>
    <row r="7692" ht="19.25" customHeight="1"/>
    <row r="7693" ht="19.25" customHeight="1"/>
    <row r="7694" ht="19.25" customHeight="1"/>
    <row r="7695" ht="19.25" customHeight="1"/>
    <row r="7696" ht="19.25" customHeight="1"/>
    <row r="7697" ht="19.25" customHeight="1"/>
    <row r="7698" ht="19.25" customHeight="1"/>
    <row r="7699" ht="19.25" customHeight="1"/>
    <row r="7700" ht="19.25" customHeight="1"/>
    <row r="7701" ht="19.25" customHeight="1"/>
    <row r="7702" ht="19.25" customHeight="1"/>
    <row r="7703" ht="19.25" customHeight="1"/>
    <row r="7704" ht="19.25" customHeight="1"/>
    <row r="7705" ht="19.25" customHeight="1"/>
    <row r="7706" ht="19.25" customHeight="1"/>
    <row r="7707" ht="19.25" customHeight="1"/>
    <row r="7708" ht="19.25" customHeight="1"/>
    <row r="7709" ht="19.25" customHeight="1"/>
    <row r="7710" ht="19.25" customHeight="1"/>
    <row r="7711" ht="19.25" customHeight="1"/>
    <row r="7712" ht="19.25" customHeight="1"/>
    <row r="7713" ht="19.25" customHeight="1"/>
    <row r="7714" ht="19.25" customHeight="1"/>
    <row r="7715" ht="19.25" customHeight="1"/>
    <row r="7716" ht="19.25" customHeight="1"/>
    <row r="7717" ht="19.25" customHeight="1"/>
    <row r="7718" ht="19.25" customHeight="1"/>
    <row r="7719" ht="19.25" customHeight="1"/>
    <row r="7720" ht="19.25" customHeight="1"/>
    <row r="7721" ht="19.25" customHeight="1"/>
    <row r="7722" ht="19.25" customHeight="1"/>
    <row r="7723" ht="19.25" customHeight="1"/>
    <row r="7724" ht="19.25" customHeight="1"/>
    <row r="7725" ht="19.25" customHeight="1"/>
    <row r="7726" ht="19.25" customHeight="1"/>
    <row r="7727" ht="19.25" customHeight="1"/>
    <row r="7728" ht="19.25" customHeight="1"/>
    <row r="7729" ht="19.25" customHeight="1"/>
    <row r="7730" ht="19.25" customHeight="1"/>
    <row r="7731" ht="19.25" customHeight="1"/>
    <row r="7732" ht="19.25" customHeight="1"/>
    <row r="7733" ht="19.25" customHeight="1"/>
    <row r="7734" ht="19.25" customHeight="1"/>
    <row r="7735" ht="19.25" customHeight="1"/>
    <row r="7736" ht="19.25" customHeight="1"/>
    <row r="7737" ht="19.25" customHeight="1"/>
    <row r="7738" ht="19.25" customHeight="1"/>
    <row r="7739" ht="19.25" customHeight="1"/>
    <row r="7740" ht="19.25" customHeight="1"/>
    <row r="7741" ht="19.25" customHeight="1"/>
    <row r="7742" ht="19.25" customHeight="1"/>
    <row r="7743" ht="19.25" customHeight="1"/>
    <row r="7744" ht="19.25" customHeight="1"/>
    <row r="7745" ht="19.25" customHeight="1"/>
    <row r="7746" ht="19.25" customHeight="1"/>
    <row r="7747" ht="19.25" customHeight="1"/>
    <row r="7748" ht="19.25" customHeight="1"/>
    <row r="7749" ht="19.25" customHeight="1"/>
    <row r="7750" ht="19.25" customHeight="1"/>
    <row r="7751" ht="19.25" customHeight="1"/>
    <row r="7752" ht="19.25" customHeight="1"/>
    <row r="7753" ht="19.25" customHeight="1"/>
    <row r="7754" ht="19.25" customHeight="1"/>
    <row r="7755" ht="19.25" customHeight="1"/>
    <row r="7756" ht="19.25" customHeight="1"/>
    <row r="7757" ht="19.25" customHeight="1"/>
    <row r="7758" ht="19.25" customHeight="1"/>
    <row r="7759" ht="19.25" customHeight="1"/>
    <row r="7760" ht="19.25" customHeight="1"/>
    <row r="7761" ht="19.25" customHeight="1"/>
    <row r="7762" ht="19.25" customHeight="1"/>
    <row r="7763" ht="19.25" customHeight="1"/>
    <row r="7764" ht="19.25" customHeight="1"/>
    <row r="7765" ht="19.25" customHeight="1"/>
    <row r="7766" ht="19.25" customHeight="1"/>
    <row r="7767" ht="19.25" customHeight="1"/>
    <row r="7768" ht="19.25" customHeight="1"/>
    <row r="7769" ht="19.25" customHeight="1"/>
    <row r="7770" ht="19.25" customHeight="1"/>
    <row r="7771" ht="19.25" customHeight="1"/>
    <row r="7772" ht="19.25" customHeight="1"/>
    <row r="7773" ht="19.25" customHeight="1"/>
    <row r="7774" ht="19.25" customHeight="1"/>
    <row r="7775" ht="19.25" customHeight="1"/>
    <row r="7776" ht="19.25" customHeight="1"/>
    <row r="7777" ht="19.25" customHeight="1"/>
    <row r="7778" ht="19.25" customHeight="1"/>
    <row r="7779" ht="19.25" customHeight="1"/>
    <row r="7780" ht="19.25" customHeight="1"/>
    <row r="7781" ht="19.25" customHeight="1"/>
    <row r="7782" ht="19.25" customHeight="1"/>
    <row r="7783" ht="19.25" customHeight="1"/>
    <row r="7784" ht="19.25" customHeight="1"/>
    <row r="7785" ht="19.25" customHeight="1"/>
    <row r="7786" ht="19.25" customHeight="1"/>
    <row r="7787" ht="19.25" customHeight="1"/>
    <row r="7788" ht="19.25" customHeight="1"/>
    <row r="7789" ht="19.25" customHeight="1"/>
    <row r="7790" ht="19.25" customHeight="1"/>
    <row r="7791" ht="19.25" customHeight="1"/>
    <row r="7792" ht="19.25" customHeight="1"/>
    <row r="7793" ht="19.25" customHeight="1"/>
    <row r="7794" ht="19.25" customHeight="1"/>
    <row r="7795" ht="19.25" customHeight="1"/>
    <row r="7796" ht="19.25" customHeight="1"/>
    <row r="7797" ht="19.25" customHeight="1"/>
    <row r="7798" ht="19.25" customHeight="1"/>
    <row r="7799" ht="19.25" customHeight="1"/>
    <row r="7800" ht="19.25" customHeight="1"/>
    <row r="7801" ht="19.25" customHeight="1"/>
    <row r="7802" ht="19.25" customHeight="1"/>
    <row r="7803" ht="19.25" customHeight="1"/>
    <row r="7804" ht="19.25" customHeight="1"/>
    <row r="7805" ht="19.25" customHeight="1"/>
    <row r="7806" ht="19.25" customHeight="1"/>
    <row r="7807" ht="19.25" customHeight="1"/>
    <row r="7808" ht="19.25" customHeight="1"/>
    <row r="7809" ht="19.25" customHeight="1"/>
    <row r="7810" ht="19.25" customHeight="1"/>
    <row r="7811" ht="19.25" customHeight="1"/>
    <row r="7812" ht="19.25" customHeight="1"/>
    <row r="7813" ht="19.25" customHeight="1"/>
    <row r="7814" ht="19.25" customHeight="1"/>
    <row r="7815" ht="19.25" customHeight="1"/>
    <row r="7816" ht="19.25" customHeight="1"/>
    <row r="7817" ht="19.25" customHeight="1"/>
    <row r="7818" ht="19.25" customHeight="1"/>
    <row r="7819" ht="19.25" customHeight="1"/>
    <row r="7820" ht="19.25" customHeight="1"/>
    <row r="7821" ht="19.25" customHeight="1"/>
    <row r="7822" ht="19.25" customHeight="1"/>
    <row r="7823" ht="19.25" customHeight="1"/>
    <row r="7824" ht="19.25" customHeight="1"/>
    <row r="7825" ht="19.25" customHeight="1"/>
    <row r="7826" ht="19.25" customHeight="1"/>
    <row r="7827" ht="19.25" customHeight="1"/>
    <row r="7828" ht="19.25" customHeight="1"/>
    <row r="7829" ht="19.25" customHeight="1"/>
    <row r="7830" ht="19.25" customHeight="1"/>
    <row r="7831" ht="19.25" customHeight="1"/>
    <row r="7832" ht="19.25" customHeight="1"/>
    <row r="7833" ht="19.25" customHeight="1"/>
    <row r="7834" ht="19.25" customHeight="1"/>
    <row r="7835" ht="19.25" customHeight="1"/>
    <row r="7836" ht="19.25" customHeight="1"/>
    <row r="7837" ht="19.25" customHeight="1"/>
    <row r="7838" ht="19.25" customHeight="1"/>
    <row r="7839" ht="19.25" customHeight="1"/>
    <row r="7840" ht="19.25" customHeight="1"/>
    <row r="7841" ht="19.25" customHeight="1"/>
    <row r="7842" ht="19.25" customHeight="1"/>
    <row r="7843" ht="19.25" customHeight="1"/>
    <row r="7844" ht="19.25" customHeight="1"/>
    <row r="7845" ht="19.25" customHeight="1"/>
    <row r="7846" ht="19.25" customHeight="1"/>
    <row r="7847" ht="19.25" customHeight="1"/>
    <row r="7848" ht="19.25" customHeight="1"/>
    <row r="7849" ht="19.25" customHeight="1"/>
    <row r="7850" ht="19.25" customHeight="1"/>
    <row r="7851" ht="19.25" customHeight="1"/>
    <row r="7852" ht="19.25" customHeight="1"/>
    <row r="7853" ht="19.25" customHeight="1"/>
    <row r="7854" ht="19.25" customHeight="1"/>
    <row r="7855" ht="19.25" customHeight="1"/>
    <row r="7856" ht="19.25" customHeight="1"/>
    <row r="7857" ht="19.25" customHeight="1"/>
    <row r="7858" ht="19.25" customHeight="1"/>
    <row r="7859" ht="19.25" customHeight="1"/>
    <row r="7860" ht="19.25" customHeight="1"/>
    <row r="7861" ht="19.25" customHeight="1"/>
    <row r="7862" ht="19.25" customHeight="1"/>
    <row r="7863" ht="19.25" customHeight="1"/>
    <row r="7864" ht="19.25" customHeight="1"/>
    <row r="7865" ht="19.25" customHeight="1"/>
    <row r="7866" ht="19.25" customHeight="1"/>
    <row r="7867" ht="19.25" customHeight="1"/>
    <row r="7868" ht="19.25" customHeight="1"/>
    <row r="7869" ht="19.25" customHeight="1"/>
    <row r="7870" ht="19.25" customHeight="1"/>
    <row r="7871" ht="19.25" customHeight="1"/>
    <row r="7872" ht="19.25" customHeight="1"/>
    <row r="7873" ht="19.25" customHeight="1"/>
    <row r="7874" ht="19.25" customHeight="1"/>
    <row r="7875" ht="19.25" customHeight="1"/>
    <row r="7876" ht="19.25" customHeight="1"/>
    <row r="7877" ht="19.25" customHeight="1"/>
    <row r="7878" ht="19.25" customHeight="1"/>
    <row r="7879" ht="19.25" customHeight="1"/>
    <row r="7880" ht="19.25" customHeight="1"/>
    <row r="7881" ht="19.25" customHeight="1"/>
    <row r="7882" ht="19.25" customHeight="1"/>
    <row r="7883" ht="19.25" customHeight="1"/>
    <row r="7884" ht="19.25" customHeight="1"/>
    <row r="7885" ht="19.25" customHeight="1"/>
    <row r="7886" ht="19.25" customHeight="1"/>
    <row r="7887" ht="19.25" customHeight="1"/>
    <row r="7888" ht="19.25" customHeight="1"/>
    <row r="7889" ht="19.25" customHeight="1"/>
    <row r="7890" ht="19.25" customHeight="1"/>
    <row r="7891" ht="19.25" customHeight="1"/>
    <row r="7892" ht="19.25" customHeight="1"/>
    <row r="7893" ht="19.25" customHeight="1"/>
    <row r="7894" ht="19.25" customHeight="1"/>
    <row r="7895" ht="19.25" customHeight="1"/>
    <row r="7896" ht="19.25" customHeight="1"/>
    <row r="7897" ht="19.25" customHeight="1"/>
    <row r="7898" ht="19.25" customHeight="1"/>
    <row r="7899" ht="19.25" customHeight="1"/>
    <row r="7900" ht="19.25" customHeight="1"/>
    <row r="7901" ht="19.25" customHeight="1"/>
    <row r="7902" ht="19.25" customHeight="1"/>
    <row r="7903" ht="19.25" customHeight="1"/>
    <row r="7904" ht="19.25" customHeight="1"/>
    <row r="7905" ht="19.25" customHeight="1"/>
    <row r="7906" ht="19.25" customHeight="1"/>
    <row r="7907" ht="19.25" customHeight="1"/>
    <row r="7908" ht="19.25" customHeight="1"/>
    <row r="7909" ht="19.25" customHeight="1"/>
    <row r="7910" ht="19.25" customHeight="1"/>
    <row r="7911" ht="19.25" customHeight="1"/>
    <row r="7912" ht="19.25" customHeight="1"/>
    <row r="7913" ht="19.25" customHeight="1"/>
    <row r="7914" ht="19.25" customHeight="1"/>
    <row r="7915" ht="19.25" customHeight="1"/>
    <row r="7916" ht="19.25" customHeight="1"/>
    <row r="7917" ht="19.25" customHeight="1"/>
    <row r="7918" ht="19.25" customHeight="1"/>
    <row r="7919" ht="19.25" customHeight="1"/>
    <row r="7920" ht="19.25" customHeight="1"/>
    <row r="7921" ht="19.25" customHeight="1"/>
    <row r="7922" ht="19.25" customHeight="1"/>
    <row r="7923" ht="19.25" customHeight="1"/>
    <row r="7924" ht="19.25" customHeight="1"/>
    <row r="7925" ht="19.25" customHeight="1"/>
    <row r="7926" ht="19.25" customHeight="1"/>
    <row r="7927" ht="19.25" customHeight="1"/>
    <row r="7928" ht="19.25" customHeight="1"/>
    <row r="7929" ht="19.25" customHeight="1"/>
    <row r="7930" ht="19.25" customHeight="1"/>
    <row r="7931" ht="19.25" customHeight="1"/>
    <row r="7932" ht="19.25" customHeight="1"/>
    <row r="7933" ht="19.25" customHeight="1"/>
    <row r="7934" ht="19.25" customHeight="1"/>
    <row r="7935" ht="19.25" customHeight="1"/>
    <row r="7936" ht="19.25" customHeight="1"/>
    <row r="7937" ht="19.25" customHeight="1"/>
    <row r="7938" ht="19.25" customHeight="1"/>
    <row r="7939" ht="19.25" customHeight="1"/>
    <row r="7940" ht="19.25" customHeight="1"/>
    <row r="7941" ht="19.25" customHeight="1"/>
    <row r="7942" ht="19.25" customHeight="1"/>
    <row r="7943" ht="19.25" customHeight="1"/>
    <row r="7944" ht="19.25" customHeight="1"/>
    <row r="7945" ht="19.25" customHeight="1"/>
    <row r="7946" ht="19.25" customHeight="1"/>
    <row r="7947" ht="19.25" customHeight="1"/>
    <row r="7948" ht="19.25" customHeight="1"/>
    <row r="7949" ht="19.25" customHeight="1"/>
    <row r="7950" ht="19.25" customHeight="1"/>
    <row r="7951" ht="19.25" customHeight="1"/>
    <row r="7952" ht="19.25" customHeight="1"/>
    <row r="7953" ht="19.25" customHeight="1"/>
    <row r="7954" ht="19.25" customHeight="1"/>
    <row r="7955" ht="19.25" customHeight="1"/>
    <row r="7956" ht="19.25" customHeight="1"/>
    <row r="7957" ht="19.25" customHeight="1"/>
    <row r="7958" ht="19.25" customHeight="1"/>
    <row r="7959" ht="19.25" customHeight="1"/>
    <row r="7960" ht="19.25" customHeight="1"/>
    <row r="7961" ht="19.25" customHeight="1"/>
    <row r="7962" ht="19.25" customHeight="1"/>
    <row r="7963" ht="19.25" customHeight="1"/>
    <row r="7964" ht="19.25" customHeight="1"/>
    <row r="7965" ht="19.25" customHeight="1"/>
    <row r="7966" ht="19.25" customHeight="1"/>
    <row r="7967" ht="19.25" customHeight="1"/>
    <row r="7968" ht="19.25" customHeight="1"/>
    <row r="7969" ht="19.25" customHeight="1"/>
    <row r="7970" ht="19.25" customHeight="1"/>
    <row r="7971" ht="19.25" customHeight="1"/>
    <row r="7972" ht="19.25" customHeight="1"/>
    <row r="7973" ht="19.25" customHeight="1"/>
    <row r="7974" ht="19.25" customHeight="1"/>
    <row r="7975" ht="19.25" customHeight="1"/>
    <row r="7976" ht="19.25" customHeight="1"/>
    <row r="7977" ht="19.25" customHeight="1"/>
    <row r="7978" ht="19.25" customHeight="1"/>
    <row r="7979" ht="19.25" customHeight="1"/>
    <row r="7980" ht="19.25" customHeight="1"/>
    <row r="7981" ht="19.25" customHeight="1"/>
    <row r="7982" ht="19.25" customHeight="1"/>
    <row r="7983" ht="19.25" customHeight="1"/>
    <row r="7984" ht="19.25" customHeight="1"/>
    <row r="7985" ht="19.25" customHeight="1"/>
    <row r="7986" ht="19.25" customHeight="1"/>
    <row r="7987" ht="19.25" customHeight="1"/>
    <row r="7988" ht="19.25" customHeight="1"/>
    <row r="7989" ht="19.25" customHeight="1"/>
    <row r="7990" ht="19.25" customHeight="1"/>
    <row r="7991" ht="19.25" customHeight="1"/>
    <row r="7992" ht="19.25" customHeight="1"/>
    <row r="7993" ht="19.25" customHeight="1"/>
    <row r="7994" ht="19.25" customHeight="1"/>
    <row r="7995" ht="19.25" customHeight="1"/>
    <row r="7996" ht="19.25" customHeight="1"/>
    <row r="7997" ht="19.25" customHeight="1"/>
    <row r="7998" ht="19.25" customHeight="1"/>
    <row r="7999" ht="19.25" customHeight="1"/>
    <row r="8000" ht="19.25" customHeight="1"/>
    <row r="8001" ht="19.25" customHeight="1"/>
    <row r="8002" ht="19.25" customHeight="1"/>
    <row r="8003" ht="19.25" customHeight="1"/>
    <row r="8004" ht="19.25" customHeight="1"/>
    <row r="8005" ht="19.25" customHeight="1"/>
    <row r="8006" ht="19.25" customHeight="1"/>
    <row r="8007" ht="19.25" customHeight="1"/>
    <row r="8008" ht="19.25" customHeight="1"/>
    <row r="8009" ht="19.25" customHeight="1"/>
    <row r="8010" ht="19.25" customHeight="1"/>
    <row r="8011" ht="19.25" customHeight="1"/>
    <row r="8012" ht="19.25" customHeight="1"/>
    <row r="8013" ht="19.25" customHeight="1"/>
    <row r="8014" ht="19.25" customHeight="1"/>
    <row r="8015" ht="19.25" customHeight="1"/>
    <row r="8016" ht="19.25" customHeight="1"/>
    <row r="8017" ht="19.25" customHeight="1"/>
    <row r="8018" ht="19.25" customHeight="1"/>
    <row r="8019" ht="19.25" customHeight="1"/>
    <row r="8020" ht="19.25" customHeight="1"/>
    <row r="8021" ht="19.25" customHeight="1"/>
    <row r="8022" ht="19.25" customHeight="1"/>
    <row r="8023" ht="19.25" customHeight="1"/>
    <row r="8024" ht="19.25" customHeight="1"/>
    <row r="8025" ht="19.25" customHeight="1"/>
    <row r="8026" ht="19.25" customHeight="1"/>
    <row r="8027" ht="19.25" customHeight="1"/>
    <row r="8028" ht="19.25" customHeight="1"/>
    <row r="8029" ht="19.25" customHeight="1"/>
    <row r="8030" ht="19.25" customHeight="1"/>
    <row r="8031" ht="19.25" customHeight="1"/>
    <row r="8032" ht="19.25" customHeight="1"/>
    <row r="8033" ht="19.25" customHeight="1"/>
    <row r="8034" ht="19.25" customHeight="1"/>
    <row r="8035" ht="19.25" customHeight="1"/>
    <row r="8036" ht="19.25" customHeight="1"/>
    <row r="8037" ht="19.25" customHeight="1"/>
    <row r="8038" ht="19.25" customHeight="1"/>
    <row r="8039" ht="19.25" customHeight="1"/>
    <row r="8040" ht="19.25" customHeight="1"/>
    <row r="8041" ht="19.25" customHeight="1"/>
    <row r="8042" ht="19.25" customHeight="1"/>
    <row r="8043" ht="19.25" customHeight="1"/>
    <row r="8044" ht="19.25" customHeight="1"/>
    <row r="8045" ht="19.25" customHeight="1"/>
    <row r="8046" ht="19.25" customHeight="1"/>
    <row r="8047" ht="19.25" customHeight="1"/>
    <row r="8048" ht="19.25" customHeight="1"/>
    <row r="8049" ht="19.25" customHeight="1"/>
    <row r="8050" ht="19.25" customHeight="1"/>
    <row r="8051" ht="19.25" customHeight="1"/>
    <row r="8052" ht="19.25" customHeight="1"/>
    <row r="8053" ht="19.25" customHeight="1"/>
    <row r="8054" ht="19.25" customHeight="1"/>
    <row r="8055" ht="19.25" customHeight="1"/>
    <row r="8056" ht="19.25" customHeight="1"/>
    <row r="8057" ht="19.25" customHeight="1"/>
    <row r="8058" ht="19.25" customHeight="1"/>
    <row r="8059" ht="19.25" customHeight="1"/>
    <row r="8060" ht="19.25" customHeight="1"/>
    <row r="8061" ht="19.25" customHeight="1"/>
    <row r="8062" ht="19.25" customHeight="1"/>
    <row r="8063" ht="19.25" customHeight="1"/>
    <row r="8064" ht="19.25" customHeight="1"/>
    <row r="8065" ht="19.25" customHeight="1"/>
    <row r="8066" ht="19.25" customHeight="1"/>
    <row r="8067" ht="19.25" customHeight="1"/>
    <row r="8068" ht="19.25" customHeight="1"/>
    <row r="8069" ht="19.25" customHeight="1"/>
    <row r="8070" ht="19.25" customHeight="1"/>
    <row r="8071" ht="19.25" customHeight="1"/>
    <row r="8072" ht="19.25" customHeight="1"/>
    <row r="8073" ht="19.25" customHeight="1"/>
    <row r="8074" ht="19.25" customHeight="1"/>
    <row r="8075" ht="19.25" customHeight="1"/>
    <row r="8076" ht="19.25" customHeight="1"/>
    <row r="8077" ht="19.25" customHeight="1"/>
    <row r="8078" ht="19.25" customHeight="1"/>
    <row r="8079" ht="19.25" customHeight="1"/>
    <row r="8080" ht="19.25" customHeight="1"/>
    <row r="8081" ht="19.25" customHeight="1"/>
    <row r="8082" ht="19.25" customHeight="1"/>
    <row r="8083" ht="19.25" customHeight="1"/>
    <row r="8084" ht="19.25" customHeight="1"/>
    <row r="8085" ht="19.25" customHeight="1"/>
    <row r="8086" ht="19.25" customHeight="1"/>
    <row r="8087" ht="19.25" customHeight="1"/>
    <row r="8088" ht="19.25" customHeight="1"/>
    <row r="8089" ht="19.25" customHeight="1"/>
    <row r="8090" ht="19.25" customHeight="1"/>
    <row r="8091" ht="19.25" customHeight="1"/>
    <row r="8092" ht="19.25" customHeight="1"/>
    <row r="8093" ht="19.25" customHeight="1"/>
    <row r="8094" ht="19.25" customHeight="1"/>
    <row r="8095" ht="19.25" customHeight="1"/>
    <row r="8096" ht="19.25" customHeight="1"/>
    <row r="8097" ht="19.25" customHeight="1"/>
    <row r="8098" ht="19.25" customHeight="1"/>
    <row r="8099" ht="19.25" customHeight="1"/>
    <row r="8100" ht="19.25" customHeight="1"/>
    <row r="8101" ht="19.25" customHeight="1"/>
    <row r="8102" ht="19.25" customHeight="1"/>
    <row r="8103" ht="19.25" customHeight="1"/>
    <row r="8104" ht="19.25" customHeight="1"/>
    <row r="8105" ht="19.25" customHeight="1"/>
    <row r="8106" ht="19.25" customHeight="1"/>
    <row r="8107" ht="19.25" customHeight="1"/>
    <row r="8108" ht="19.25" customHeight="1"/>
    <row r="8109" ht="19.25" customHeight="1"/>
    <row r="8110" ht="19.25" customHeight="1"/>
    <row r="8111" ht="19.25" customHeight="1"/>
    <row r="8112" ht="19.25" customHeight="1"/>
    <row r="8113" ht="19.25" customHeight="1"/>
    <row r="8114" ht="19.25" customHeight="1"/>
    <row r="8115" ht="19.25" customHeight="1"/>
    <row r="8116" ht="19.25" customHeight="1"/>
    <row r="8117" ht="19.25" customHeight="1"/>
    <row r="8118" ht="19.25" customHeight="1"/>
    <row r="8119" ht="19.25" customHeight="1"/>
    <row r="8120" ht="19.25" customHeight="1"/>
    <row r="8121" ht="19.25" customHeight="1"/>
    <row r="8122" ht="19.25" customHeight="1"/>
    <row r="8123" ht="19.25" customHeight="1"/>
    <row r="8124" ht="19.25" customHeight="1"/>
    <row r="8125" ht="19.25" customHeight="1"/>
    <row r="8126" ht="19.25" customHeight="1"/>
    <row r="8127" ht="19.25" customHeight="1"/>
    <row r="8128" ht="19.25" customHeight="1"/>
    <row r="8129" ht="19.25" customHeight="1"/>
    <row r="8130" ht="19.25" customHeight="1"/>
    <row r="8131" ht="19.25" customHeight="1"/>
    <row r="8132" ht="19.25" customHeight="1"/>
    <row r="8133" ht="19.25" customHeight="1"/>
    <row r="8134" ht="19.25" customHeight="1"/>
    <row r="8135" ht="19.25" customHeight="1"/>
    <row r="8136" ht="19.25" customHeight="1"/>
    <row r="8137" ht="19.25" customHeight="1"/>
    <row r="8138" ht="19.25" customHeight="1"/>
    <row r="8139" ht="19.25" customHeight="1"/>
    <row r="8140" ht="19.25" customHeight="1"/>
    <row r="8141" ht="19.25" customHeight="1"/>
    <row r="8142" ht="19.25" customHeight="1"/>
    <row r="8143" ht="19.25" customHeight="1"/>
    <row r="8144" ht="19.25" customHeight="1"/>
    <row r="8145" ht="19.25" customHeight="1"/>
    <row r="8146" ht="19.25" customHeight="1"/>
    <row r="8147" ht="19.25" customHeight="1"/>
    <row r="8148" ht="19.25" customHeight="1"/>
    <row r="8149" ht="19.25" customHeight="1"/>
    <row r="8150" ht="19.25" customHeight="1"/>
    <row r="8151" ht="19.25" customHeight="1"/>
    <row r="8152" ht="19.25" customHeight="1"/>
    <row r="8153" ht="19.25" customHeight="1"/>
    <row r="8154" ht="19.25" customHeight="1"/>
    <row r="8155" ht="19.25" customHeight="1"/>
    <row r="8156" ht="19.25" customHeight="1"/>
    <row r="8157" ht="19.25" customHeight="1"/>
    <row r="8158" ht="19.25" customHeight="1"/>
    <row r="8159" ht="19.25" customHeight="1"/>
    <row r="8160" ht="19.25" customHeight="1"/>
    <row r="8161" ht="19.25" customHeight="1"/>
    <row r="8162" ht="19.25" customHeight="1"/>
    <row r="8163" ht="19.25" customHeight="1"/>
    <row r="8164" ht="19.25" customHeight="1"/>
    <row r="8165" ht="19.25" customHeight="1"/>
    <row r="8166" ht="19.25" customHeight="1"/>
    <row r="8167" ht="19.25" customHeight="1"/>
    <row r="8168" ht="19.25" customHeight="1"/>
    <row r="8169" ht="19.25" customHeight="1"/>
    <row r="8170" ht="19.25" customHeight="1"/>
    <row r="8171" ht="19.25" customHeight="1"/>
    <row r="8172" ht="19.25" customHeight="1"/>
    <row r="8173" ht="19.25" customHeight="1"/>
    <row r="8174" ht="19.25" customHeight="1"/>
    <row r="8175" ht="19.25" customHeight="1"/>
    <row r="8176" ht="19.25" customHeight="1"/>
    <row r="8177" ht="19.25" customHeight="1"/>
    <row r="8178" ht="19.25" customHeight="1"/>
    <row r="8179" ht="19.25" customHeight="1"/>
    <row r="8180" ht="19.25" customHeight="1"/>
    <row r="8181" ht="19.25" customHeight="1"/>
    <row r="8182" ht="19.25" customHeight="1"/>
    <row r="8183" ht="19.25" customHeight="1"/>
    <row r="8184" ht="19.25" customHeight="1"/>
    <row r="8185" ht="19.25" customHeight="1"/>
    <row r="8186" ht="19.25" customHeight="1"/>
    <row r="8187" ht="19.25" customHeight="1"/>
    <row r="8188" ht="19.25" customHeight="1"/>
    <row r="8189" ht="19.25" customHeight="1"/>
    <row r="8190" ht="19.25" customHeight="1"/>
    <row r="8191" ht="19.25" customHeight="1"/>
    <row r="8192" ht="19.25" customHeight="1"/>
    <row r="8193" ht="19.25" customHeight="1"/>
    <row r="8194" ht="19.25" customHeight="1"/>
    <row r="8195" ht="19.25" customHeight="1"/>
    <row r="8196" ht="19.25" customHeight="1"/>
    <row r="8197" ht="19.25" customHeight="1"/>
    <row r="8198" ht="19.25" customHeight="1"/>
    <row r="8199" ht="19.25" customHeight="1"/>
    <row r="8200" ht="19.25" customHeight="1"/>
    <row r="8201" ht="19.25" customHeight="1"/>
    <row r="8202" ht="19.25" customHeight="1"/>
    <row r="8203" ht="19.25" customHeight="1"/>
    <row r="8204" ht="19.25" customHeight="1"/>
    <row r="8205" ht="19.25" customHeight="1"/>
    <row r="8206" ht="19.25" customHeight="1"/>
    <row r="8207" ht="19.25" customHeight="1"/>
    <row r="8208" ht="19.25" customHeight="1"/>
    <row r="8209" ht="19.25" customHeight="1"/>
    <row r="8210" ht="19.25" customHeight="1"/>
    <row r="8211" ht="19.25" customHeight="1"/>
    <row r="8212" ht="19.25" customHeight="1"/>
    <row r="8213" ht="19.25" customHeight="1"/>
    <row r="8214" ht="19.25" customHeight="1"/>
    <row r="8215" ht="19.25" customHeight="1"/>
    <row r="8216" ht="19.25" customHeight="1"/>
    <row r="8217" ht="19.25" customHeight="1"/>
    <row r="8218" ht="19.25" customHeight="1"/>
    <row r="8219" ht="19.25" customHeight="1"/>
    <row r="8220" ht="19.25" customHeight="1"/>
    <row r="8221" ht="19.25" customHeight="1"/>
    <row r="8222" ht="19.25" customHeight="1"/>
    <row r="8223" ht="19.25" customHeight="1"/>
    <row r="8224" ht="19.25" customHeight="1"/>
    <row r="8225" ht="19.25" customHeight="1"/>
    <row r="8226" ht="19.25" customHeight="1"/>
    <row r="8227" ht="19.25" customHeight="1"/>
    <row r="8228" ht="19.25" customHeight="1"/>
    <row r="8229" ht="19.25" customHeight="1"/>
    <row r="8230" ht="19.25" customHeight="1"/>
    <row r="8231" ht="19.25" customHeight="1"/>
    <row r="8232" ht="19.25" customHeight="1"/>
    <row r="8233" ht="19.25" customHeight="1"/>
    <row r="8234" ht="19.25" customHeight="1"/>
    <row r="8235" ht="19.25" customHeight="1"/>
    <row r="8236" ht="19.25" customHeight="1"/>
    <row r="8237" ht="19.25" customHeight="1"/>
    <row r="8238" ht="19.25" customHeight="1"/>
    <row r="8239" ht="19.25" customHeight="1"/>
    <row r="8240" ht="19.25" customHeight="1"/>
    <row r="8241" ht="19.25" customHeight="1"/>
    <row r="8242" ht="19.25" customHeight="1"/>
    <row r="8243" ht="19.25" customHeight="1"/>
    <row r="8244" ht="19.25" customHeight="1"/>
    <row r="8245" ht="19.25" customHeight="1"/>
    <row r="8246" ht="19.25" customHeight="1"/>
    <row r="8247" ht="19.25" customHeight="1"/>
    <row r="8248" ht="19.25" customHeight="1"/>
    <row r="8249" ht="19.25" customHeight="1"/>
    <row r="8250" ht="19.25" customHeight="1"/>
    <row r="8251" ht="19.25" customHeight="1"/>
    <row r="8252" ht="19.25" customHeight="1"/>
    <row r="8253" ht="19.25" customHeight="1"/>
    <row r="8254" ht="19.25" customHeight="1"/>
    <row r="8255" ht="19.25" customHeight="1"/>
    <row r="8256" ht="19.25" customHeight="1"/>
    <row r="8257" ht="19.25" customHeight="1"/>
    <row r="8258" ht="19.25" customHeight="1"/>
    <row r="8259" ht="19.25" customHeight="1"/>
    <row r="8260" ht="19.25" customHeight="1"/>
    <row r="8261" ht="19.25" customHeight="1"/>
    <row r="8262" ht="19.25" customHeight="1"/>
    <row r="8263" ht="19.25" customHeight="1"/>
    <row r="8264" ht="19.25" customHeight="1"/>
    <row r="8265" ht="19.25" customHeight="1"/>
    <row r="8266" ht="19.25" customHeight="1"/>
    <row r="8267" ht="19.25" customHeight="1"/>
    <row r="8268" ht="19.25" customHeight="1"/>
    <row r="8269" ht="19.25" customHeight="1"/>
    <row r="8270" ht="19.25" customHeight="1"/>
    <row r="8271" ht="19.25" customHeight="1"/>
    <row r="8272" ht="19.25" customHeight="1"/>
    <row r="8273" ht="19.25" customHeight="1"/>
    <row r="8274" ht="19.25" customHeight="1"/>
    <row r="8275" ht="19.25" customHeight="1"/>
    <row r="8276" ht="19.25" customHeight="1"/>
    <row r="8277" ht="19.25" customHeight="1"/>
    <row r="8278" ht="19.25" customHeight="1"/>
    <row r="8279" ht="19.25" customHeight="1"/>
    <row r="8280" ht="19.25" customHeight="1"/>
    <row r="8281" ht="19.25" customHeight="1"/>
    <row r="8282" ht="19.25" customHeight="1"/>
    <row r="8283" ht="19.25" customHeight="1"/>
    <row r="8284" ht="19.25" customHeight="1"/>
    <row r="8285" ht="19.25" customHeight="1"/>
    <row r="8286" ht="19.25" customHeight="1"/>
    <row r="8287" ht="19.25" customHeight="1"/>
    <row r="8288" ht="19.25" customHeight="1"/>
    <row r="8289" ht="19.25" customHeight="1"/>
    <row r="8290" ht="19.25" customHeight="1"/>
    <row r="8291" ht="19.25" customHeight="1"/>
    <row r="8292" ht="19.25" customHeight="1"/>
    <row r="8293" ht="19.25" customHeight="1"/>
    <row r="8294" ht="19.25" customHeight="1"/>
    <row r="8295" ht="19.25" customHeight="1"/>
    <row r="8296" ht="19.25" customHeight="1"/>
    <row r="8297" ht="19.25" customHeight="1"/>
    <row r="8298" ht="19.25" customHeight="1"/>
    <row r="8299" ht="19.25" customHeight="1"/>
    <row r="8300" ht="19.25" customHeight="1"/>
    <row r="8301" ht="19.25" customHeight="1"/>
    <row r="8302" ht="19.25" customHeight="1"/>
    <row r="8303" ht="19.25" customHeight="1"/>
    <row r="8304" ht="19.25" customHeight="1"/>
    <row r="8305" ht="19.25" customHeight="1"/>
    <row r="8306" ht="19.25" customHeight="1"/>
    <row r="8307" ht="19.25" customHeight="1"/>
    <row r="8308" ht="19.25" customHeight="1"/>
    <row r="8309" ht="19.25" customHeight="1"/>
    <row r="8310" ht="19.25" customHeight="1"/>
    <row r="8311" ht="19.25" customHeight="1"/>
    <row r="8312" ht="19.25" customHeight="1"/>
    <row r="8313" ht="19.25" customHeight="1"/>
    <row r="8314" ht="19.25" customHeight="1"/>
    <row r="8315" ht="19.25" customHeight="1"/>
    <row r="8316" ht="19.25" customHeight="1"/>
    <row r="8317" ht="19.25" customHeight="1"/>
    <row r="8318" ht="19.25" customHeight="1"/>
    <row r="8319" ht="19.25" customHeight="1"/>
    <row r="8320" ht="19.25" customHeight="1"/>
    <row r="8321" ht="19.25" customHeight="1"/>
    <row r="8322" ht="19.25" customHeight="1"/>
    <row r="8323" ht="19.25" customHeight="1"/>
    <row r="8324" ht="19.25" customHeight="1"/>
    <row r="8325" ht="19.25" customHeight="1"/>
    <row r="8326" ht="19.25" customHeight="1"/>
    <row r="8327" ht="19.25" customHeight="1"/>
    <row r="8328" ht="19.25" customHeight="1"/>
    <row r="8329" ht="19.25" customHeight="1"/>
    <row r="8330" ht="19.25" customHeight="1"/>
    <row r="8331" ht="19.25" customHeight="1"/>
    <row r="8332" ht="19.25" customHeight="1"/>
    <row r="8333" ht="19.25" customHeight="1"/>
    <row r="8334" ht="19.25" customHeight="1"/>
    <row r="8335" ht="19.25" customHeight="1"/>
    <row r="8336" ht="19.25" customHeight="1"/>
    <row r="8337" ht="19.25" customHeight="1"/>
    <row r="8338" ht="19.25" customHeight="1"/>
    <row r="8339" ht="19.25" customHeight="1"/>
    <row r="8340" ht="19.25" customHeight="1"/>
    <row r="8341" ht="19.25" customHeight="1"/>
    <row r="8342" ht="19.25" customHeight="1"/>
    <row r="8343" ht="19.25" customHeight="1"/>
    <row r="8344" ht="19.25" customHeight="1"/>
    <row r="8345" ht="19.25" customHeight="1"/>
    <row r="8346" ht="19.25" customHeight="1"/>
    <row r="8347" ht="19.25" customHeight="1"/>
    <row r="8348" ht="19.25" customHeight="1"/>
    <row r="8349" ht="19.25" customHeight="1"/>
    <row r="8350" ht="19.25" customHeight="1"/>
    <row r="8351" ht="19.25" customHeight="1"/>
    <row r="8352" ht="19.25" customHeight="1"/>
    <row r="8353" ht="19.25" customHeight="1"/>
    <row r="8354" ht="19.25" customHeight="1"/>
    <row r="8355" ht="19.25" customHeight="1"/>
    <row r="8356" ht="19.25" customHeight="1"/>
    <row r="8357" ht="19.25" customHeight="1"/>
    <row r="8358" ht="19.25" customHeight="1"/>
    <row r="8359" ht="19.25" customHeight="1"/>
    <row r="8360" ht="19.25" customHeight="1"/>
    <row r="8361" ht="19.25" customHeight="1"/>
    <row r="8362" ht="19.25" customHeight="1"/>
    <row r="8363" ht="19.25" customHeight="1"/>
    <row r="8364" ht="19.25" customHeight="1"/>
    <row r="8365" ht="19.25" customHeight="1"/>
    <row r="8366" ht="19.25" customHeight="1"/>
    <row r="8367" ht="19.25" customHeight="1"/>
    <row r="8368" ht="19.25" customHeight="1"/>
    <row r="8369" ht="19.25" customHeight="1"/>
    <row r="8370" ht="19.25" customHeight="1"/>
    <row r="8371" ht="19.25" customHeight="1"/>
    <row r="8372" ht="19.25" customHeight="1"/>
    <row r="8373" ht="19.25" customHeight="1"/>
    <row r="8374" ht="19.25" customHeight="1"/>
    <row r="8375" ht="19.25" customHeight="1"/>
    <row r="8376" ht="19.25" customHeight="1"/>
    <row r="8377" ht="19.25" customHeight="1"/>
    <row r="8378" ht="19.25" customHeight="1"/>
    <row r="8379" ht="19.25" customHeight="1"/>
    <row r="8380" ht="19.25" customHeight="1"/>
    <row r="8381" ht="19.25" customHeight="1"/>
    <row r="8382" ht="19.25" customHeight="1"/>
    <row r="8383" ht="19.25" customHeight="1"/>
    <row r="8384" ht="19.25" customHeight="1"/>
    <row r="8385" ht="19.25" customHeight="1"/>
    <row r="8386" ht="19.25" customHeight="1"/>
    <row r="8387" ht="19.25" customHeight="1"/>
    <row r="8388" ht="19.25" customHeight="1"/>
    <row r="8389" ht="19.25" customHeight="1"/>
    <row r="8390" ht="19.25" customHeight="1"/>
    <row r="8391" ht="19.25" customHeight="1"/>
    <row r="8392" ht="19.25" customHeight="1"/>
    <row r="8393" ht="19.25" customHeight="1"/>
    <row r="8394" ht="19.25" customHeight="1"/>
    <row r="8395" ht="19.25" customHeight="1"/>
    <row r="8396" ht="19.25" customHeight="1"/>
    <row r="8397" ht="19.25" customHeight="1"/>
    <row r="8398" ht="19.25" customHeight="1"/>
    <row r="8399" ht="19.25" customHeight="1"/>
    <row r="8400" ht="19.25" customHeight="1"/>
    <row r="8401" ht="19.25" customHeight="1"/>
    <row r="8402" ht="19.25" customHeight="1"/>
    <row r="8403" ht="19.25" customHeight="1"/>
    <row r="8404" ht="19.25" customHeight="1"/>
    <row r="8405" ht="19.25" customHeight="1"/>
    <row r="8406" ht="19.25" customHeight="1"/>
    <row r="8407" ht="19.25" customHeight="1"/>
    <row r="8408" ht="19.25" customHeight="1"/>
    <row r="8409" ht="19.25" customHeight="1"/>
    <row r="8410" ht="19.25" customHeight="1"/>
    <row r="8411" ht="19.25" customHeight="1"/>
    <row r="8412" ht="19.25" customHeight="1"/>
    <row r="8413" ht="19.25" customHeight="1"/>
    <row r="8414" ht="19.25" customHeight="1"/>
    <row r="8415" ht="19.25" customHeight="1"/>
    <row r="8416" ht="19.25" customHeight="1"/>
    <row r="8417" ht="19.25" customHeight="1"/>
    <row r="8418" ht="19.25" customHeight="1"/>
    <row r="8419" ht="19.25" customHeight="1"/>
    <row r="8420" ht="19.25" customHeight="1"/>
    <row r="8421" ht="19.25" customHeight="1"/>
    <row r="8422" ht="19.25" customHeight="1"/>
    <row r="8423" ht="19.25" customHeight="1"/>
    <row r="8424" ht="19.25" customHeight="1"/>
    <row r="8425" ht="19.25" customHeight="1"/>
    <row r="8426" ht="19.25" customHeight="1"/>
    <row r="8427" ht="19.25" customHeight="1"/>
    <row r="8428" ht="19.25" customHeight="1"/>
    <row r="8429" ht="19.25" customHeight="1"/>
    <row r="8430" ht="19.25" customHeight="1"/>
    <row r="8431" ht="19.25" customHeight="1"/>
    <row r="8432" ht="19.25" customHeight="1"/>
    <row r="8433" ht="19.25" customHeight="1"/>
    <row r="8434" ht="19.25" customHeight="1"/>
    <row r="8435" ht="19.25" customHeight="1"/>
    <row r="8436" ht="19.25" customHeight="1"/>
    <row r="8437" ht="19.25" customHeight="1"/>
    <row r="8438" ht="19.25" customHeight="1"/>
    <row r="8439" ht="19.25" customHeight="1"/>
    <row r="8440" ht="19.25" customHeight="1"/>
    <row r="8441" ht="19.25" customHeight="1"/>
    <row r="8442" ht="19.25" customHeight="1"/>
    <row r="8443" ht="19.25" customHeight="1"/>
    <row r="8444" ht="19.25" customHeight="1"/>
    <row r="8445" ht="19.25" customHeight="1"/>
    <row r="8446" ht="19.25" customHeight="1"/>
    <row r="8447" ht="19.25" customHeight="1"/>
    <row r="8448" ht="19.25" customHeight="1"/>
    <row r="8449" ht="19.25" customHeight="1"/>
    <row r="8450" ht="19.25" customHeight="1"/>
    <row r="8451" ht="19.25" customHeight="1"/>
    <row r="8452" ht="19.25" customHeight="1"/>
    <row r="8453" ht="19.25" customHeight="1"/>
    <row r="8454" ht="19.25" customHeight="1"/>
    <row r="8455" ht="19.25" customHeight="1"/>
    <row r="8456" ht="19.25" customHeight="1"/>
    <row r="8457" ht="19.25" customHeight="1"/>
    <row r="8458" ht="19.25" customHeight="1"/>
    <row r="8459" ht="19.25" customHeight="1"/>
    <row r="8460" ht="19.25" customHeight="1"/>
    <row r="8461" ht="19.25" customHeight="1"/>
    <row r="8462" ht="19.25" customHeight="1"/>
    <row r="8463" ht="19.25" customHeight="1"/>
    <row r="8464" ht="19.25" customHeight="1"/>
    <row r="8465" ht="19.25" customHeight="1"/>
    <row r="8466" ht="19.25" customHeight="1"/>
    <row r="8467" ht="19.25" customHeight="1"/>
    <row r="8468" ht="19.25" customHeight="1"/>
    <row r="8469" ht="19.25" customHeight="1"/>
    <row r="8470" ht="19.25" customHeight="1"/>
    <row r="8471" ht="19.25" customHeight="1"/>
    <row r="8472" ht="19.25" customHeight="1"/>
    <row r="8473" ht="19.25" customHeight="1"/>
    <row r="8474" ht="19.25" customHeight="1"/>
    <row r="8475" ht="19.25" customHeight="1"/>
    <row r="8476" ht="19.25" customHeight="1"/>
    <row r="8477" ht="19.25" customHeight="1"/>
    <row r="8478" ht="19.25" customHeight="1"/>
    <row r="8479" ht="19.25" customHeight="1"/>
    <row r="8480" ht="19.25" customHeight="1"/>
    <row r="8481" ht="19.25" customHeight="1"/>
    <row r="8482" ht="19.25" customHeight="1"/>
    <row r="8483" ht="19.25" customHeight="1"/>
    <row r="8484" ht="19.25" customHeight="1"/>
    <row r="8485" ht="19.25" customHeight="1"/>
    <row r="8486" ht="19.25" customHeight="1"/>
    <row r="8487" ht="19.25" customHeight="1"/>
    <row r="8488" ht="19.25" customHeight="1"/>
    <row r="8489" ht="19.25" customHeight="1"/>
    <row r="8490" ht="19.25" customHeight="1"/>
    <row r="8491" ht="19.25" customHeight="1"/>
    <row r="8492" ht="19.25" customHeight="1"/>
    <row r="8493" ht="19.25" customHeight="1"/>
    <row r="8494" ht="19.25" customHeight="1"/>
    <row r="8495" ht="19.25" customHeight="1"/>
    <row r="8496" ht="19.25" customHeight="1"/>
    <row r="8497" ht="19.25" customHeight="1"/>
    <row r="8498" ht="19.25" customHeight="1"/>
    <row r="8499" ht="19.25" customHeight="1"/>
    <row r="8500" ht="19.25" customHeight="1"/>
    <row r="8501" ht="19.25" customHeight="1"/>
    <row r="8502" ht="19.25" customHeight="1"/>
    <row r="8503" ht="19.25" customHeight="1"/>
    <row r="8504" ht="19.25" customHeight="1"/>
    <row r="8505" ht="19.25" customHeight="1"/>
    <row r="8506" ht="19.25" customHeight="1"/>
    <row r="8507" ht="19.25" customHeight="1"/>
    <row r="8508" ht="19.25" customHeight="1"/>
    <row r="8509" ht="19.25" customHeight="1"/>
    <row r="8510" ht="19.25" customHeight="1"/>
    <row r="8511" ht="19.25" customHeight="1"/>
    <row r="8512" ht="19.25" customHeight="1"/>
    <row r="8513" ht="19.25" customHeight="1"/>
    <row r="8514" ht="19.25" customHeight="1"/>
    <row r="8515" ht="19.25" customHeight="1"/>
    <row r="8516" ht="19.25" customHeight="1"/>
    <row r="8517" ht="19.25" customHeight="1"/>
    <row r="8518" ht="19.25" customHeight="1"/>
    <row r="8519" ht="19.25" customHeight="1"/>
    <row r="8520" ht="19.25" customHeight="1"/>
    <row r="8521" ht="19.25" customHeight="1"/>
    <row r="8522" ht="19.25" customHeight="1"/>
    <row r="8523" ht="19.25" customHeight="1"/>
    <row r="8524" ht="19.25" customHeight="1"/>
    <row r="8525" ht="19.25" customHeight="1"/>
    <row r="8526" ht="19.25" customHeight="1"/>
    <row r="8527" ht="19.25" customHeight="1"/>
    <row r="8528" ht="19.25" customHeight="1"/>
    <row r="8529" ht="19.25" customHeight="1"/>
    <row r="8530" ht="19.25" customHeight="1"/>
    <row r="8531" ht="19.25" customHeight="1"/>
    <row r="8532" ht="19.25" customHeight="1"/>
    <row r="8533" ht="19.25" customHeight="1"/>
    <row r="8534" ht="19.25" customHeight="1"/>
    <row r="8535" ht="19.25" customHeight="1"/>
    <row r="8536" ht="19.25" customHeight="1"/>
    <row r="8537" ht="19.25" customHeight="1"/>
    <row r="8538" ht="19.25" customHeight="1"/>
    <row r="8539" ht="19.25" customHeight="1"/>
    <row r="8540" ht="19.25" customHeight="1"/>
    <row r="8541" ht="19.25" customHeight="1"/>
    <row r="8542" ht="19.25" customHeight="1"/>
    <row r="8543" ht="19.25" customHeight="1"/>
    <row r="8544" ht="19.25" customHeight="1"/>
    <row r="8545" ht="19.25" customHeight="1"/>
    <row r="8546" ht="19.25" customHeight="1"/>
    <row r="8547" ht="19.25" customHeight="1"/>
    <row r="8548" ht="19.25" customHeight="1"/>
    <row r="8549" ht="19.25" customHeight="1"/>
    <row r="8550" ht="19.25" customHeight="1"/>
    <row r="8551" ht="19.25" customHeight="1"/>
    <row r="8552" ht="19.25" customHeight="1"/>
    <row r="8553" ht="19.25" customHeight="1"/>
    <row r="8554" ht="19.25" customHeight="1"/>
    <row r="8555" ht="19.25" customHeight="1"/>
    <row r="8556" ht="19.25" customHeight="1"/>
    <row r="8557" ht="19.25" customHeight="1"/>
    <row r="8558" ht="19.25" customHeight="1"/>
    <row r="8559" ht="19.25" customHeight="1"/>
    <row r="8560" ht="19.25" customHeight="1"/>
    <row r="8561" ht="19.25" customHeight="1"/>
    <row r="8562" ht="19.25" customHeight="1"/>
    <row r="8563" ht="19.25" customHeight="1"/>
    <row r="8564" ht="19.25" customHeight="1"/>
    <row r="8565" ht="19.25" customHeight="1"/>
    <row r="8566" ht="19.25" customHeight="1"/>
    <row r="8567" ht="19.25" customHeight="1"/>
    <row r="8568" ht="19.25" customHeight="1"/>
    <row r="8569" ht="19.25" customHeight="1"/>
    <row r="8570" ht="19.25" customHeight="1"/>
    <row r="8571" ht="19.25" customHeight="1"/>
    <row r="8572" ht="19.25" customHeight="1"/>
    <row r="8573" ht="19.25" customHeight="1"/>
    <row r="8574" ht="19.25" customHeight="1"/>
    <row r="8575" ht="19.25" customHeight="1"/>
    <row r="8576" ht="19.25" customHeight="1"/>
    <row r="8577" ht="19.25" customHeight="1"/>
    <row r="8578" ht="19.25" customHeight="1"/>
    <row r="8579" ht="19.25" customHeight="1"/>
    <row r="8580" ht="19.25" customHeight="1"/>
    <row r="8581" ht="19.25" customHeight="1"/>
    <row r="8582" ht="19.25" customHeight="1"/>
    <row r="8583" ht="19.25" customHeight="1"/>
    <row r="8584" ht="19.25" customHeight="1"/>
    <row r="8585" ht="19.25" customHeight="1"/>
    <row r="8586" ht="19.25" customHeight="1"/>
    <row r="8587" ht="19.25" customHeight="1"/>
    <row r="8588" ht="19.25" customHeight="1"/>
    <row r="8589" ht="19.25" customHeight="1"/>
    <row r="8590" ht="19.25" customHeight="1"/>
    <row r="8591" ht="19.25" customHeight="1"/>
    <row r="8592" ht="19.25" customHeight="1"/>
    <row r="8593" ht="19.25" customHeight="1"/>
    <row r="8594" ht="19.25" customHeight="1"/>
    <row r="8595" ht="19.25" customHeight="1"/>
    <row r="8596" ht="19.25" customHeight="1"/>
    <row r="8597" ht="19.25" customHeight="1"/>
    <row r="8598" ht="19.25" customHeight="1"/>
    <row r="8599" ht="19.25" customHeight="1"/>
    <row r="8600" ht="19.25" customHeight="1"/>
    <row r="8601" ht="19.25" customHeight="1"/>
    <row r="8602" ht="19.25" customHeight="1"/>
    <row r="8603" ht="19.25" customHeight="1"/>
    <row r="8604" ht="19.25" customHeight="1"/>
    <row r="8605" ht="19.25" customHeight="1"/>
    <row r="8606" ht="19.25" customHeight="1"/>
    <row r="8607" ht="19.25" customHeight="1"/>
    <row r="8608" ht="19.25" customHeight="1"/>
    <row r="8609" ht="19.25" customHeight="1"/>
    <row r="8610" ht="19.25" customHeight="1"/>
    <row r="8611" ht="19.25" customHeight="1"/>
    <row r="8612" ht="19.25" customHeight="1"/>
    <row r="8613" ht="19.25" customHeight="1"/>
    <row r="8614" ht="19.25" customHeight="1"/>
    <row r="8615" ht="19.25" customHeight="1"/>
    <row r="8616" ht="19.25" customHeight="1"/>
    <row r="8617" ht="19.25" customHeight="1"/>
    <row r="8618" ht="19.25" customHeight="1"/>
    <row r="8619" ht="19.25" customHeight="1"/>
    <row r="8620" ht="19.25" customHeight="1"/>
    <row r="8621" ht="19.25" customHeight="1"/>
    <row r="8622" ht="19.25" customHeight="1"/>
    <row r="8623" ht="19.25" customHeight="1"/>
    <row r="8624" ht="19.25" customHeight="1"/>
    <row r="8625" ht="19.25" customHeight="1"/>
    <row r="8626" ht="19.25" customHeight="1"/>
    <row r="8627" ht="19.25" customHeight="1"/>
    <row r="8628" ht="19.25" customHeight="1"/>
    <row r="8629" ht="19.25" customHeight="1"/>
    <row r="8630" ht="19.25" customHeight="1"/>
    <row r="8631" ht="19.25" customHeight="1"/>
    <row r="8632" ht="19.25" customHeight="1"/>
    <row r="8633" ht="19.25" customHeight="1"/>
    <row r="8634" ht="19.25" customHeight="1"/>
    <row r="8635" ht="19.25" customHeight="1"/>
    <row r="8636" ht="19.25" customHeight="1"/>
    <row r="8637" ht="19.25" customHeight="1"/>
    <row r="8638" ht="19.25" customHeight="1"/>
    <row r="8639" ht="19.25" customHeight="1"/>
    <row r="8640" ht="19.25" customHeight="1"/>
    <row r="8641" ht="19.25" customHeight="1"/>
    <row r="8642" ht="19.25" customHeight="1"/>
    <row r="8643" ht="19.25" customHeight="1"/>
    <row r="8644" ht="19.25" customHeight="1"/>
    <row r="8645" ht="19.25" customHeight="1"/>
    <row r="8646" ht="19.25" customHeight="1"/>
    <row r="8647" ht="19.25" customHeight="1"/>
    <row r="8648" ht="19.25" customHeight="1"/>
    <row r="8649" ht="19.25" customHeight="1"/>
    <row r="8650" ht="19.25" customHeight="1"/>
    <row r="8651" ht="19.25" customHeight="1"/>
    <row r="8652" ht="19.25" customHeight="1"/>
    <row r="8653" ht="19.25" customHeight="1"/>
    <row r="8654" ht="19.25" customHeight="1"/>
    <row r="8655" ht="19.25" customHeight="1"/>
    <row r="8656" ht="19.25" customHeight="1"/>
    <row r="8657" ht="19.25" customHeight="1"/>
    <row r="8658" ht="19.25" customHeight="1"/>
    <row r="8659" ht="19.25" customHeight="1"/>
    <row r="8660" ht="19.25" customHeight="1"/>
    <row r="8661" ht="19.25" customHeight="1"/>
    <row r="8662" ht="19.25" customHeight="1"/>
    <row r="8663" ht="19.25" customHeight="1"/>
    <row r="8664" ht="19.25" customHeight="1"/>
    <row r="8665" ht="19.25" customHeight="1"/>
    <row r="8666" ht="19.25" customHeight="1"/>
    <row r="8667" ht="19.25" customHeight="1"/>
    <row r="8668" ht="19.25" customHeight="1"/>
    <row r="8669" ht="19.25" customHeight="1"/>
    <row r="8670" ht="19.25" customHeight="1"/>
    <row r="8671" ht="19.25" customHeight="1"/>
    <row r="8672" ht="19.25" customHeight="1"/>
    <row r="8673" ht="19.25" customHeight="1"/>
    <row r="8674" ht="19.25" customHeight="1"/>
    <row r="8675" ht="19.25" customHeight="1"/>
    <row r="8676" ht="19.25" customHeight="1"/>
    <row r="8677" ht="19.25" customHeight="1"/>
    <row r="8678" ht="19.25" customHeight="1"/>
    <row r="8679" ht="19.25" customHeight="1"/>
    <row r="8680" ht="19.25" customHeight="1"/>
    <row r="8681" ht="19.25" customHeight="1"/>
    <row r="8682" ht="19.25" customHeight="1"/>
    <row r="8683" ht="19.25" customHeight="1"/>
    <row r="8684" ht="19.25" customHeight="1"/>
    <row r="8685" ht="19.25" customHeight="1"/>
    <row r="8686" ht="19.25" customHeight="1"/>
    <row r="8687" ht="19.25" customHeight="1"/>
    <row r="8688" ht="19.25" customHeight="1"/>
    <row r="8689" ht="19.25" customHeight="1"/>
    <row r="8690" ht="19.25" customHeight="1"/>
    <row r="8691" ht="19.25" customHeight="1"/>
    <row r="8692" ht="19.25" customHeight="1"/>
    <row r="8693" ht="19.25" customHeight="1"/>
    <row r="8694" ht="19.25" customHeight="1"/>
    <row r="8695" ht="19.25" customHeight="1"/>
    <row r="8696" ht="19.25" customHeight="1"/>
    <row r="8697" ht="19.25" customHeight="1"/>
    <row r="8698" ht="19.25" customHeight="1"/>
    <row r="8699" ht="19.25" customHeight="1"/>
    <row r="8700" ht="19.25" customHeight="1"/>
    <row r="8701" ht="19.25" customHeight="1"/>
    <row r="8702" ht="19.25" customHeight="1"/>
    <row r="8703" ht="19.25" customHeight="1"/>
    <row r="8704" ht="19.25" customHeight="1"/>
    <row r="8705" ht="19.25" customHeight="1"/>
    <row r="8706" ht="19.25" customHeight="1"/>
    <row r="8707" ht="19.25" customHeight="1"/>
    <row r="8708" ht="19.25" customHeight="1"/>
    <row r="8709" ht="19.25" customHeight="1"/>
    <row r="8710" ht="19.25" customHeight="1"/>
    <row r="8711" ht="19.25" customHeight="1"/>
    <row r="8712" ht="19.25" customHeight="1"/>
    <row r="8713" ht="19.25" customHeight="1"/>
    <row r="8714" ht="19.25" customHeight="1"/>
    <row r="8715" ht="19.25" customHeight="1"/>
    <row r="8716" ht="19.25" customHeight="1"/>
    <row r="8717" ht="19.25" customHeight="1"/>
    <row r="8718" ht="19.25" customHeight="1"/>
    <row r="8719" ht="19.25" customHeight="1"/>
    <row r="8720" ht="19.25" customHeight="1"/>
    <row r="8721" ht="19.25" customHeight="1"/>
    <row r="8722" ht="19.25" customHeight="1"/>
    <row r="8723" ht="19.25" customHeight="1"/>
    <row r="8724" ht="19.25" customHeight="1"/>
    <row r="8725" ht="19.25" customHeight="1"/>
    <row r="8726" ht="19.25" customHeight="1"/>
    <row r="8727" ht="19.25" customHeight="1"/>
    <row r="8728" ht="19.25" customHeight="1"/>
    <row r="8729" ht="19.25" customHeight="1"/>
    <row r="8730" ht="19.25" customHeight="1"/>
    <row r="8731" ht="19.25" customHeight="1"/>
    <row r="8732" ht="19.25" customHeight="1"/>
    <row r="8733" ht="19.25" customHeight="1"/>
    <row r="8734" ht="19.25" customHeight="1"/>
    <row r="8735" ht="19.25" customHeight="1"/>
    <row r="8736" ht="19.25" customHeight="1"/>
    <row r="8737" ht="19.25" customHeight="1"/>
    <row r="8738" ht="19.25" customHeight="1"/>
    <row r="8739" ht="19.25" customHeight="1"/>
    <row r="8740" ht="19.25" customHeight="1"/>
    <row r="8741" ht="19.25" customHeight="1"/>
    <row r="8742" ht="19.25" customHeight="1"/>
    <row r="8743" ht="19.25" customHeight="1"/>
    <row r="8744" ht="19.25" customHeight="1"/>
    <row r="8745" ht="19.25" customHeight="1"/>
    <row r="8746" ht="19.25" customHeight="1"/>
    <row r="8747" ht="19.25" customHeight="1"/>
    <row r="8748" ht="19.25" customHeight="1"/>
    <row r="8749" ht="19.25" customHeight="1"/>
    <row r="8750" ht="19.25" customHeight="1"/>
    <row r="8751" ht="19.25" customHeight="1"/>
    <row r="8752" ht="19.25" customHeight="1"/>
    <row r="8753" ht="19.25" customHeight="1"/>
    <row r="8754" ht="19.25" customHeight="1"/>
    <row r="8755" ht="19.25" customHeight="1"/>
    <row r="8756" ht="19.25" customHeight="1"/>
    <row r="8757" ht="19.25" customHeight="1"/>
    <row r="8758" ht="19.25" customHeight="1"/>
    <row r="8759" ht="19.25" customHeight="1"/>
    <row r="8760" ht="19.25" customHeight="1"/>
    <row r="8761" ht="19.25" customHeight="1"/>
    <row r="8762" ht="19.25" customHeight="1"/>
    <row r="8763" ht="19.25" customHeight="1"/>
    <row r="8764" ht="19.25" customHeight="1"/>
    <row r="8765" ht="19.25" customHeight="1"/>
    <row r="8766" ht="19.25" customHeight="1"/>
    <row r="8767" ht="19.25" customHeight="1"/>
    <row r="8768" ht="19.25" customHeight="1"/>
    <row r="8769" ht="19.25" customHeight="1"/>
    <row r="8770" ht="19.25" customHeight="1"/>
    <row r="8771" ht="19.25" customHeight="1"/>
    <row r="8772" ht="19.25" customHeight="1"/>
    <row r="8773" ht="19.25" customHeight="1"/>
    <row r="8774" ht="19.25" customHeight="1"/>
    <row r="8775" ht="19.25" customHeight="1"/>
    <row r="8776" ht="19.25" customHeight="1"/>
    <row r="8777" ht="19.25" customHeight="1"/>
    <row r="8778" ht="19.25" customHeight="1"/>
    <row r="8779" ht="19.25" customHeight="1"/>
    <row r="8780" ht="19.25" customHeight="1"/>
    <row r="8781" ht="19.25" customHeight="1"/>
    <row r="8782" ht="19.25" customHeight="1"/>
    <row r="8783" ht="19.25" customHeight="1"/>
    <row r="8784" ht="19.25" customHeight="1"/>
    <row r="8785" ht="19.25" customHeight="1"/>
    <row r="8786" ht="19.25" customHeight="1"/>
    <row r="8787" ht="19.25" customHeight="1"/>
    <row r="8788" ht="19.25" customHeight="1"/>
    <row r="8789" ht="19.25" customHeight="1"/>
    <row r="8790" ht="19.25" customHeight="1"/>
    <row r="8791" ht="19.25" customHeight="1"/>
    <row r="8792" ht="19.25" customHeight="1"/>
    <row r="8793" ht="19.25" customHeight="1"/>
    <row r="8794" ht="19.25" customHeight="1"/>
    <row r="8795" ht="19.25" customHeight="1"/>
    <row r="8796" ht="19.25" customHeight="1"/>
    <row r="8797" ht="19.25" customHeight="1"/>
    <row r="8798" ht="19.25" customHeight="1"/>
    <row r="8799" ht="19.25" customHeight="1"/>
    <row r="8800" ht="19.25" customHeight="1"/>
    <row r="8801" ht="19.25" customHeight="1"/>
    <row r="8802" ht="19.25" customHeight="1"/>
    <row r="8803" ht="19.25" customHeight="1"/>
    <row r="8804" ht="19.25" customHeight="1"/>
    <row r="8805" ht="19.25" customHeight="1"/>
    <row r="8806" ht="19.25" customHeight="1"/>
    <row r="8807" ht="19.25" customHeight="1"/>
    <row r="8808" ht="19.25" customHeight="1"/>
    <row r="8809" ht="19.25" customHeight="1"/>
    <row r="8810" ht="19.25" customHeight="1"/>
    <row r="8811" ht="19.25" customHeight="1"/>
    <row r="8812" ht="19.25" customHeight="1"/>
    <row r="8813" ht="19.25" customHeight="1"/>
    <row r="8814" ht="19.25" customHeight="1"/>
    <row r="8815" ht="19.25" customHeight="1"/>
    <row r="8816" ht="19.25" customHeight="1"/>
    <row r="8817" ht="19.25" customHeight="1"/>
    <row r="8818" ht="19.25" customHeight="1"/>
    <row r="8819" ht="19.25" customHeight="1"/>
    <row r="8820" ht="19.25" customHeight="1"/>
    <row r="8821" ht="19.25" customHeight="1"/>
    <row r="8822" ht="19.25" customHeight="1"/>
    <row r="8823" ht="19.25" customHeight="1"/>
    <row r="8824" ht="19.25" customHeight="1"/>
    <row r="8825" ht="19.25" customHeight="1"/>
    <row r="8826" ht="19.25" customHeight="1"/>
    <row r="8827" ht="19.25" customHeight="1"/>
    <row r="8828" ht="19.25" customHeight="1"/>
    <row r="8829" ht="19.25" customHeight="1"/>
    <row r="8830" ht="19.25" customHeight="1"/>
    <row r="8831" ht="19.25" customHeight="1"/>
    <row r="8832" ht="19.25" customHeight="1"/>
    <row r="8833" ht="19.25" customHeight="1"/>
    <row r="8834" ht="19.25" customHeight="1"/>
    <row r="8835" ht="19.25" customHeight="1"/>
    <row r="8836" ht="19.25" customHeight="1"/>
    <row r="8837" ht="19.25" customHeight="1"/>
    <row r="8838" ht="19.25" customHeight="1"/>
    <row r="8839" ht="19.25" customHeight="1"/>
    <row r="8840" ht="19.25" customHeight="1"/>
    <row r="8841" ht="19.25" customHeight="1"/>
    <row r="8842" ht="19.25" customHeight="1"/>
    <row r="8843" ht="19.25" customHeight="1"/>
    <row r="8844" ht="19.25" customHeight="1"/>
    <row r="8845" ht="19.25" customHeight="1"/>
    <row r="8846" ht="19.25" customHeight="1"/>
    <row r="8847" ht="19.25" customHeight="1"/>
    <row r="8848" ht="19.25" customHeight="1"/>
    <row r="8849" ht="19.25" customHeight="1"/>
    <row r="8850" ht="19.25" customHeight="1"/>
    <row r="8851" ht="19.25" customHeight="1"/>
    <row r="8852" ht="19.25" customHeight="1"/>
    <row r="8853" ht="19.25" customHeight="1"/>
    <row r="8854" ht="19.25" customHeight="1"/>
    <row r="8855" ht="19.25" customHeight="1"/>
    <row r="8856" ht="19.25" customHeight="1"/>
    <row r="8857" ht="19.25" customHeight="1"/>
    <row r="8858" ht="19.25" customHeight="1"/>
    <row r="8859" ht="19.25" customHeight="1"/>
    <row r="8860" ht="19.25" customHeight="1"/>
    <row r="8861" ht="19.25" customHeight="1"/>
    <row r="8862" ht="19.25" customHeight="1"/>
    <row r="8863" ht="19.25" customHeight="1"/>
    <row r="8864" ht="19.25" customHeight="1"/>
    <row r="8865" ht="19.25" customHeight="1"/>
    <row r="8866" ht="19.25" customHeight="1"/>
    <row r="8867" ht="19.25" customHeight="1"/>
    <row r="8868" ht="19.25" customHeight="1"/>
    <row r="8869" ht="19.25" customHeight="1"/>
    <row r="8870" ht="19.25" customHeight="1"/>
    <row r="8871" ht="19.25" customHeight="1"/>
    <row r="8872" ht="19.25" customHeight="1"/>
    <row r="8873" ht="19.25" customHeight="1"/>
    <row r="8874" ht="19.25" customHeight="1"/>
    <row r="8875" ht="19.25" customHeight="1"/>
    <row r="8876" ht="19.25" customHeight="1"/>
    <row r="8877" ht="19.25" customHeight="1"/>
    <row r="8878" ht="19.25" customHeight="1"/>
    <row r="8879" ht="19.25" customHeight="1"/>
    <row r="8880" ht="19.25" customHeight="1"/>
    <row r="8881" ht="19.25" customHeight="1"/>
    <row r="8882" ht="19.25" customHeight="1"/>
    <row r="8883" ht="19.25" customHeight="1"/>
    <row r="8884" ht="19.25" customHeight="1"/>
    <row r="8885" ht="19.25" customHeight="1"/>
    <row r="8886" ht="19.25" customHeight="1"/>
    <row r="8887" ht="19.25" customHeight="1"/>
    <row r="8888" ht="19.25" customHeight="1"/>
    <row r="8889" ht="19.25" customHeight="1"/>
    <row r="8890" ht="19.25" customHeight="1"/>
    <row r="8891" ht="19.25" customHeight="1"/>
    <row r="8892" ht="19.25" customHeight="1"/>
    <row r="8893" ht="19.25" customHeight="1"/>
    <row r="8894" ht="19.25" customHeight="1"/>
    <row r="8895" ht="19.25" customHeight="1"/>
    <row r="8896" ht="19.25" customHeight="1"/>
    <row r="8897" ht="19.25" customHeight="1"/>
    <row r="8898" ht="19.25" customHeight="1"/>
    <row r="8899" ht="19.25" customHeight="1"/>
    <row r="8900" ht="19.25" customHeight="1"/>
    <row r="8901" ht="19.25" customHeight="1"/>
    <row r="8902" ht="19.25" customHeight="1"/>
    <row r="8903" ht="19.25" customHeight="1"/>
    <row r="8904" ht="19.25" customHeight="1"/>
    <row r="8905" ht="19.25" customHeight="1"/>
    <row r="8906" ht="19.25" customHeight="1"/>
    <row r="8907" ht="19.25" customHeight="1"/>
    <row r="8908" ht="19.25" customHeight="1"/>
    <row r="8909" ht="19.25" customHeight="1"/>
    <row r="8910" ht="19.25" customHeight="1"/>
    <row r="8911" ht="19.25" customHeight="1"/>
    <row r="8912" ht="19.25" customHeight="1"/>
    <row r="8913" ht="19.25" customHeight="1"/>
    <row r="8914" ht="19.25" customHeight="1"/>
    <row r="8915" ht="19.25" customHeight="1"/>
    <row r="8916" ht="19.25" customHeight="1"/>
    <row r="8917" ht="19.25" customHeight="1"/>
    <row r="8918" ht="19.25" customHeight="1"/>
    <row r="8919" ht="19.25" customHeight="1"/>
    <row r="8920" ht="19.25" customHeight="1"/>
    <row r="8921" ht="19.25" customHeight="1"/>
    <row r="8922" ht="19.25" customHeight="1"/>
    <row r="8923" ht="19.25" customHeight="1"/>
    <row r="8924" ht="19.25" customHeight="1"/>
    <row r="8925" ht="19.25" customHeight="1"/>
    <row r="8926" ht="19.25" customHeight="1"/>
    <row r="8927" ht="19.25" customHeight="1"/>
    <row r="8928" ht="19.25" customHeight="1"/>
    <row r="8929" ht="19.25" customHeight="1"/>
    <row r="8930" ht="19.25" customHeight="1"/>
    <row r="8931" ht="19.25" customHeight="1"/>
    <row r="8932" ht="19.25" customHeight="1"/>
    <row r="8933" ht="19.25" customHeight="1"/>
    <row r="8934" ht="19.25" customHeight="1"/>
    <row r="8935" ht="19.25" customHeight="1"/>
    <row r="8936" ht="19.25" customHeight="1"/>
    <row r="8937" ht="19.25" customHeight="1"/>
    <row r="8938" ht="19.25" customHeight="1"/>
    <row r="8939" ht="19.25" customHeight="1"/>
    <row r="8940" ht="19.25" customHeight="1"/>
    <row r="8941" ht="19.25" customHeight="1"/>
    <row r="8942" ht="19.25" customHeight="1"/>
    <row r="8943" ht="19.25" customHeight="1"/>
    <row r="8944" ht="19.25" customHeight="1"/>
    <row r="8945" ht="19.25" customHeight="1"/>
    <row r="8946" ht="19.25" customHeight="1"/>
    <row r="8947" ht="19.25" customHeight="1"/>
    <row r="8948" ht="19.25" customHeight="1"/>
    <row r="8949" ht="19.25" customHeight="1"/>
    <row r="8950" ht="19.25" customHeight="1"/>
    <row r="8951" ht="19.25" customHeight="1"/>
    <row r="8952" ht="19.25" customHeight="1"/>
    <row r="8953" ht="19.25" customHeight="1"/>
    <row r="8954" ht="19.25" customHeight="1"/>
    <row r="8955" ht="19.25" customHeight="1"/>
    <row r="8956" ht="19.25" customHeight="1"/>
    <row r="8957" ht="19.25" customHeight="1"/>
    <row r="8958" ht="19.25" customHeight="1"/>
    <row r="8959" ht="19.25" customHeight="1"/>
    <row r="8960" ht="19.25" customHeight="1"/>
    <row r="8961" ht="19.25" customHeight="1"/>
    <row r="8962" ht="19.25" customHeight="1"/>
    <row r="8963" ht="19.25" customHeight="1"/>
    <row r="8964" ht="19.25" customHeight="1"/>
    <row r="8965" ht="19.25" customHeight="1"/>
    <row r="8966" ht="19.25" customHeight="1"/>
    <row r="8967" ht="19.25" customHeight="1"/>
    <row r="8968" ht="19.25" customHeight="1"/>
    <row r="8969" ht="19.25" customHeight="1"/>
    <row r="8970" ht="19.25" customHeight="1"/>
    <row r="8971" ht="19.25" customHeight="1"/>
    <row r="8972" ht="19.25" customHeight="1"/>
    <row r="8973" ht="19.25" customHeight="1"/>
    <row r="8974" ht="19.25" customHeight="1"/>
    <row r="8975" ht="19.25" customHeight="1"/>
    <row r="8976" ht="19.25" customHeight="1"/>
    <row r="8977" ht="19.25" customHeight="1"/>
    <row r="8978" ht="19.25" customHeight="1"/>
    <row r="8979" ht="19.25" customHeight="1"/>
    <row r="8980" ht="19.25" customHeight="1"/>
    <row r="8981" ht="19.25" customHeight="1"/>
    <row r="8982" ht="19.25" customHeight="1"/>
    <row r="8983" ht="19.25" customHeight="1"/>
    <row r="8984" ht="19.25" customHeight="1"/>
    <row r="8985" ht="19.25" customHeight="1"/>
    <row r="8986" ht="19.25" customHeight="1"/>
    <row r="8987" ht="19.25" customHeight="1"/>
    <row r="8988" ht="19.25" customHeight="1"/>
    <row r="8989" ht="19.25" customHeight="1"/>
    <row r="8990" ht="19.25" customHeight="1"/>
    <row r="8991" ht="19.25" customHeight="1"/>
    <row r="8992" ht="19.25" customHeight="1"/>
    <row r="8993" ht="19.25" customHeight="1"/>
    <row r="8994" ht="19.25" customHeight="1"/>
    <row r="8995" ht="19.25" customHeight="1"/>
    <row r="8996" ht="19.25" customHeight="1"/>
    <row r="8997" ht="19.25" customHeight="1"/>
    <row r="8998" ht="19.25" customHeight="1"/>
    <row r="8999" ht="19.25" customHeight="1"/>
    <row r="9000" ht="19.25" customHeight="1"/>
    <row r="9001" ht="19.25" customHeight="1"/>
    <row r="9002" ht="19.25" customHeight="1"/>
    <row r="9003" ht="19.25" customHeight="1"/>
    <row r="9004" ht="19.25" customHeight="1"/>
    <row r="9005" ht="19.25" customHeight="1"/>
    <row r="9006" ht="19.25" customHeight="1"/>
    <row r="9007" ht="19.25" customHeight="1"/>
    <row r="9008" ht="19.25" customHeight="1"/>
    <row r="9009" ht="19.25" customHeight="1"/>
    <row r="9010" ht="19.25" customHeight="1"/>
    <row r="9011" ht="19.25" customHeight="1"/>
    <row r="9012" ht="19.25" customHeight="1"/>
    <row r="9013" ht="19.25" customHeight="1"/>
    <row r="9014" ht="19.25" customHeight="1"/>
    <row r="9015" ht="19.25" customHeight="1"/>
    <row r="9016" ht="19.25" customHeight="1"/>
    <row r="9017" ht="19.25" customHeight="1"/>
    <row r="9018" ht="19.25" customHeight="1"/>
    <row r="9019" ht="19.25" customHeight="1"/>
    <row r="9020" ht="19.25" customHeight="1"/>
    <row r="9021" ht="19.25" customHeight="1"/>
    <row r="9022" ht="19.25" customHeight="1"/>
    <row r="9023" ht="19.25" customHeight="1"/>
    <row r="9024" ht="19.25" customHeight="1"/>
    <row r="9025" ht="19.25" customHeight="1"/>
    <row r="9026" ht="19.25" customHeight="1"/>
    <row r="9027" ht="19.25" customHeight="1"/>
    <row r="9028" ht="19.25" customHeight="1"/>
    <row r="9029" ht="19.25" customHeight="1"/>
    <row r="9030" ht="19.25" customHeight="1"/>
    <row r="9031" ht="19.25" customHeight="1"/>
    <row r="9032" ht="19.25" customHeight="1"/>
    <row r="9033" ht="19.25" customHeight="1"/>
    <row r="9034" ht="19.25" customHeight="1"/>
    <row r="9035" ht="19.25" customHeight="1"/>
    <row r="9036" ht="19.25" customHeight="1"/>
    <row r="9037" ht="19.25" customHeight="1"/>
    <row r="9038" ht="19.25" customHeight="1"/>
    <row r="9039" ht="19.25" customHeight="1"/>
    <row r="9040" ht="19.25" customHeight="1"/>
    <row r="9041" ht="19.25" customHeight="1"/>
    <row r="9042" ht="19.25" customHeight="1"/>
    <row r="9043" ht="19.25" customHeight="1"/>
    <row r="9044" ht="19.25" customHeight="1"/>
    <row r="9045" ht="19.25" customHeight="1"/>
    <row r="9046" ht="19.25" customHeight="1"/>
    <row r="9047" ht="19.25" customHeight="1"/>
    <row r="9048" ht="19.25" customHeight="1"/>
    <row r="9049" ht="19.25" customHeight="1"/>
    <row r="9050" ht="19.25" customHeight="1"/>
    <row r="9051" ht="19.25" customHeight="1"/>
    <row r="9052" ht="19.25" customHeight="1"/>
    <row r="9053" ht="19.25" customHeight="1"/>
    <row r="9054" ht="19.25" customHeight="1"/>
    <row r="9055" ht="19.25" customHeight="1"/>
    <row r="9056" ht="19.25" customHeight="1"/>
    <row r="9057" ht="19.25" customHeight="1"/>
    <row r="9058" ht="19.25" customHeight="1"/>
    <row r="9059" ht="19.25" customHeight="1"/>
    <row r="9060" ht="19.25" customHeight="1"/>
    <row r="9061" ht="19.25" customHeight="1"/>
    <row r="9062" ht="19.25" customHeight="1"/>
    <row r="9063" ht="19.25" customHeight="1"/>
    <row r="9064" ht="19.25" customHeight="1"/>
    <row r="9065" ht="19.25" customHeight="1"/>
    <row r="9066" ht="19.25" customHeight="1"/>
    <row r="9067" ht="19.25" customHeight="1"/>
    <row r="9068" ht="19.25" customHeight="1"/>
    <row r="9069" ht="19.25" customHeight="1"/>
    <row r="9070" ht="19.25" customHeight="1"/>
    <row r="9071" ht="19.25" customHeight="1"/>
    <row r="9072" ht="19.25" customHeight="1"/>
    <row r="9073" ht="19.25" customHeight="1"/>
    <row r="9074" ht="19.25" customHeight="1"/>
    <row r="9075" ht="19.25" customHeight="1"/>
    <row r="9076" ht="19.25" customHeight="1"/>
    <row r="9077" ht="19.25" customHeight="1"/>
    <row r="9078" ht="19.25" customHeight="1"/>
    <row r="9079" ht="19.25" customHeight="1"/>
    <row r="9080" ht="19.25" customHeight="1"/>
    <row r="9081" ht="19.25" customHeight="1"/>
    <row r="9082" ht="19.25" customHeight="1"/>
    <row r="9083" ht="19.25" customHeight="1"/>
    <row r="9084" ht="19.25" customHeight="1"/>
    <row r="9085" ht="19.25" customHeight="1"/>
    <row r="9086" ht="19.25" customHeight="1"/>
    <row r="9087" ht="19.25" customHeight="1"/>
    <row r="9088" ht="19.25" customHeight="1"/>
    <row r="9089" ht="19.25" customHeight="1"/>
    <row r="9090" ht="19.25" customHeight="1"/>
    <row r="9091" ht="19.25" customHeight="1"/>
    <row r="9092" ht="19.25" customHeight="1"/>
    <row r="9093" ht="19.25" customHeight="1"/>
    <row r="9094" ht="19.25" customHeight="1"/>
    <row r="9095" ht="19.25" customHeight="1"/>
    <row r="9096" ht="19.25" customHeight="1"/>
    <row r="9097" ht="19.25" customHeight="1"/>
    <row r="9098" ht="19.25" customHeight="1"/>
    <row r="9099" ht="19.25" customHeight="1"/>
    <row r="9100" ht="19.25" customHeight="1"/>
    <row r="9101" ht="19.25" customHeight="1"/>
    <row r="9102" ht="19.25" customHeight="1"/>
    <row r="9103" ht="19.25" customHeight="1"/>
    <row r="9104" ht="19.25" customHeight="1"/>
    <row r="9105" ht="19.25" customHeight="1"/>
    <row r="9106" ht="19.25" customHeight="1"/>
    <row r="9107" ht="19.25" customHeight="1"/>
    <row r="9108" ht="19.25" customHeight="1"/>
    <row r="9109" ht="19.25" customHeight="1"/>
    <row r="9110" ht="19.25" customHeight="1"/>
    <row r="9111" ht="19.25" customHeight="1"/>
    <row r="9112" ht="19.25" customHeight="1"/>
    <row r="9113" ht="19.25" customHeight="1"/>
    <row r="9114" ht="19.25" customHeight="1"/>
    <row r="9115" ht="19.25" customHeight="1"/>
    <row r="9116" ht="19.25" customHeight="1"/>
    <row r="9117" ht="19.25" customHeight="1"/>
    <row r="9118" ht="19.25" customHeight="1"/>
    <row r="9119" ht="19.25" customHeight="1"/>
    <row r="9120" ht="19.25" customHeight="1"/>
    <row r="9121" ht="19.25" customHeight="1"/>
    <row r="9122" ht="19.25" customHeight="1"/>
    <row r="9123" ht="19.25" customHeight="1"/>
    <row r="9124" ht="19.25" customHeight="1"/>
    <row r="9125" ht="19.25" customHeight="1"/>
    <row r="9126" ht="19.25" customHeight="1"/>
    <row r="9127" ht="19.25" customHeight="1"/>
    <row r="9128" ht="19.25" customHeight="1"/>
    <row r="9129" ht="19.25" customHeight="1"/>
    <row r="9130" ht="19.25" customHeight="1"/>
    <row r="9131" ht="19.25" customHeight="1"/>
    <row r="9132" ht="19.25" customHeight="1"/>
    <row r="9133" ht="19.25" customHeight="1"/>
    <row r="9134" ht="19.25" customHeight="1"/>
    <row r="9135" ht="19.25" customHeight="1"/>
    <row r="9136" ht="19.25" customHeight="1"/>
    <row r="9137" ht="19.25" customHeight="1"/>
    <row r="9138" ht="19.25" customHeight="1"/>
    <row r="9139" ht="19.25" customHeight="1"/>
    <row r="9140" ht="19.25" customHeight="1"/>
    <row r="9141" ht="19.25" customHeight="1"/>
    <row r="9142" ht="19.25" customHeight="1"/>
    <row r="9143" ht="19.25" customHeight="1"/>
    <row r="9144" ht="19.25" customHeight="1"/>
    <row r="9145" ht="19.25" customHeight="1"/>
    <row r="9146" ht="19.25" customHeight="1"/>
    <row r="9147" ht="19.25" customHeight="1"/>
    <row r="9148" ht="19.25" customHeight="1"/>
    <row r="9149" ht="19.25" customHeight="1"/>
    <row r="9150" ht="19.25" customHeight="1"/>
    <row r="9151" ht="19.25" customHeight="1"/>
    <row r="9152" ht="19.25" customHeight="1"/>
    <row r="9153" ht="19.25" customHeight="1"/>
    <row r="9154" ht="19.25" customHeight="1"/>
    <row r="9155" ht="19.25" customHeight="1"/>
    <row r="9156" ht="19.25" customHeight="1"/>
    <row r="9157" ht="19.25" customHeight="1"/>
    <row r="9158" ht="19.25" customHeight="1"/>
    <row r="9159" ht="19.25" customHeight="1"/>
    <row r="9160" ht="19.25" customHeight="1"/>
    <row r="9161" ht="19.25" customHeight="1"/>
    <row r="9162" ht="19.25" customHeight="1"/>
    <row r="9163" ht="19.25" customHeight="1"/>
    <row r="9164" ht="19.25" customHeight="1"/>
    <row r="9165" ht="19.25" customHeight="1"/>
    <row r="9166" ht="19.25" customHeight="1"/>
    <row r="9167" ht="19.25" customHeight="1"/>
    <row r="9168" ht="19.25" customHeight="1"/>
    <row r="9169" ht="19.25" customHeight="1"/>
    <row r="9170" ht="19.25" customHeight="1"/>
    <row r="9171" ht="19.25" customHeight="1"/>
    <row r="9172" ht="19.25" customHeight="1"/>
    <row r="9173" ht="19.25" customHeight="1"/>
    <row r="9174" ht="19.25" customHeight="1"/>
    <row r="9175" ht="19.25" customHeight="1"/>
    <row r="9176" ht="19.25" customHeight="1"/>
    <row r="9177" ht="19.25" customHeight="1"/>
    <row r="9178" ht="19.25" customHeight="1"/>
    <row r="9179" ht="19.25" customHeight="1"/>
    <row r="9180" ht="19.25" customHeight="1"/>
    <row r="9181" ht="19.25" customHeight="1"/>
    <row r="9182" ht="19.25" customHeight="1"/>
    <row r="9183" ht="19.25" customHeight="1"/>
    <row r="9184" ht="19.25" customHeight="1"/>
    <row r="9185" ht="19.25" customHeight="1"/>
    <row r="9186" ht="19.25" customHeight="1"/>
    <row r="9187" ht="19.25" customHeight="1"/>
    <row r="9188" ht="19.25" customHeight="1"/>
    <row r="9189" ht="19.25" customHeight="1"/>
    <row r="9190" ht="19.25" customHeight="1"/>
    <row r="9191" ht="19.25" customHeight="1"/>
    <row r="9192" ht="19.25" customHeight="1"/>
    <row r="9193" ht="19.25" customHeight="1"/>
    <row r="9194" ht="19.25" customHeight="1"/>
    <row r="9195" ht="19.25" customHeight="1"/>
    <row r="9196" ht="19.25" customHeight="1"/>
    <row r="9197" ht="19.25" customHeight="1"/>
    <row r="9198" ht="19.25" customHeight="1"/>
    <row r="9199" ht="19.25" customHeight="1"/>
    <row r="9200" ht="19.25" customHeight="1"/>
    <row r="9201" ht="19.25" customHeight="1"/>
    <row r="9202" ht="19.25" customHeight="1"/>
    <row r="9203" ht="19.25" customHeight="1"/>
    <row r="9204" ht="19.25" customHeight="1"/>
    <row r="9205" ht="19.25" customHeight="1"/>
    <row r="9206" ht="19.25" customHeight="1"/>
    <row r="9207" ht="19.25" customHeight="1"/>
    <row r="9208" ht="19.25" customHeight="1"/>
    <row r="9209" ht="19.25" customHeight="1"/>
    <row r="9210" ht="19.25" customHeight="1"/>
    <row r="9211" ht="19.25" customHeight="1"/>
    <row r="9212" ht="19.25" customHeight="1"/>
    <row r="9213" ht="19.25" customHeight="1"/>
    <row r="9214" ht="19.25" customHeight="1"/>
    <row r="9215" ht="19.25" customHeight="1"/>
    <row r="9216" ht="19.25" customHeight="1"/>
    <row r="9217" ht="19.25" customHeight="1"/>
    <row r="9218" ht="19.25" customHeight="1"/>
    <row r="9219" ht="19.25" customHeight="1"/>
    <row r="9220" ht="19.25" customHeight="1"/>
    <row r="9221" ht="19.25" customHeight="1"/>
    <row r="9222" ht="19.25" customHeight="1"/>
    <row r="9223" ht="19.25" customHeight="1"/>
    <row r="9224" ht="19.25" customHeight="1"/>
    <row r="9225" ht="19.25" customHeight="1"/>
    <row r="9226" ht="19.25" customHeight="1"/>
    <row r="9227" ht="19.25" customHeight="1"/>
    <row r="9228" ht="19.25" customHeight="1"/>
    <row r="9229" ht="19.25" customHeight="1"/>
    <row r="9230" ht="19.25" customHeight="1"/>
    <row r="9231" ht="19.25" customHeight="1"/>
    <row r="9232" ht="19.25" customHeight="1"/>
    <row r="9233" ht="19.25" customHeight="1"/>
    <row r="9234" ht="19.25" customHeight="1"/>
    <row r="9235" ht="19.25" customHeight="1"/>
    <row r="9236" ht="19.25" customHeight="1"/>
    <row r="9237" ht="19.25" customHeight="1"/>
    <row r="9238" ht="19.25" customHeight="1"/>
    <row r="9239" ht="19.25" customHeight="1"/>
    <row r="9240" ht="19.25" customHeight="1"/>
    <row r="9241" ht="19.25" customHeight="1"/>
    <row r="9242" ht="19.25" customHeight="1"/>
    <row r="9243" ht="19.25" customHeight="1"/>
    <row r="9244" ht="19.25" customHeight="1"/>
    <row r="9245" ht="19.25" customHeight="1"/>
    <row r="9246" ht="19.25" customHeight="1"/>
    <row r="9247" ht="19.25" customHeight="1"/>
    <row r="9248" ht="19.25" customHeight="1"/>
    <row r="9249" ht="19.25" customHeight="1"/>
    <row r="9250" ht="19.25" customHeight="1"/>
    <row r="9251" ht="19.25" customHeight="1"/>
    <row r="9252" ht="19.25" customHeight="1"/>
    <row r="9253" ht="19.25" customHeight="1"/>
    <row r="9254" ht="19.25" customHeight="1"/>
    <row r="9255" ht="19.25" customHeight="1"/>
    <row r="9256" ht="19.25" customHeight="1"/>
    <row r="9257" ht="19.25" customHeight="1"/>
    <row r="9258" ht="19.25" customHeight="1"/>
    <row r="9259" ht="19.25" customHeight="1"/>
    <row r="9260" ht="19.25" customHeight="1"/>
    <row r="9261" ht="19.25" customHeight="1"/>
    <row r="9262" ht="19.25" customHeight="1"/>
    <row r="9263" ht="19.25" customHeight="1"/>
    <row r="9264" ht="19.25" customHeight="1"/>
    <row r="9265" ht="19.25" customHeight="1"/>
    <row r="9266" ht="19.25" customHeight="1"/>
    <row r="9267" ht="19.25" customHeight="1"/>
    <row r="9268" ht="19.25" customHeight="1"/>
    <row r="9269" ht="19.25" customHeight="1"/>
    <row r="9270" ht="19.25" customHeight="1"/>
    <row r="9271" ht="19.25" customHeight="1"/>
    <row r="9272" ht="19.25" customHeight="1"/>
    <row r="9273" ht="19.25" customHeight="1"/>
    <row r="9274" ht="19.25" customHeight="1"/>
    <row r="9275" ht="19.25" customHeight="1"/>
    <row r="9276" ht="19.25" customHeight="1"/>
    <row r="9277" ht="19.25" customHeight="1"/>
    <row r="9278" ht="19.25" customHeight="1"/>
    <row r="9279" ht="19.25" customHeight="1"/>
    <row r="9280" ht="19.25" customHeight="1"/>
    <row r="9281" ht="19.25" customHeight="1"/>
    <row r="9282" ht="19.25" customHeight="1"/>
    <row r="9283" ht="19.25" customHeight="1"/>
    <row r="9284" ht="19.25" customHeight="1"/>
    <row r="9285" ht="19.25" customHeight="1"/>
    <row r="9286" ht="19.25" customHeight="1"/>
    <row r="9287" ht="19.25" customHeight="1"/>
    <row r="9288" ht="19.25" customHeight="1"/>
    <row r="9289" ht="19.25" customHeight="1"/>
    <row r="9290" ht="19.25" customHeight="1"/>
    <row r="9291" ht="19.25" customHeight="1"/>
    <row r="9292" ht="19.25" customHeight="1"/>
    <row r="9293" ht="19.25" customHeight="1"/>
    <row r="9294" ht="19.25" customHeight="1"/>
    <row r="9295" ht="19.25" customHeight="1"/>
    <row r="9296" ht="19.25" customHeight="1"/>
    <row r="9297" ht="19.25" customHeight="1"/>
    <row r="9298" ht="19.25" customHeight="1"/>
    <row r="9299" ht="19.25" customHeight="1"/>
    <row r="9300" ht="19.25" customHeight="1"/>
    <row r="9301" ht="19.25" customHeight="1"/>
    <row r="9302" ht="19.25" customHeight="1"/>
    <row r="9303" ht="19.25" customHeight="1"/>
    <row r="9304" ht="19.25" customHeight="1"/>
    <row r="9305" ht="19.25" customHeight="1"/>
    <row r="9306" ht="19.25" customHeight="1"/>
    <row r="9307" ht="19.25" customHeight="1"/>
    <row r="9308" ht="19.25" customHeight="1"/>
    <row r="9309" ht="19.25" customHeight="1"/>
    <row r="9310" ht="19.25" customHeight="1"/>
    <row r="9311" ht="19.25" customHeight="1"/>
    <row r="9312" ht="19.25" customHeight="1"/>
    <row r="9313" ht="19.25" customHeight="1"/>
    <row r="9314" ht="19.25" customHeight="1"/>
    <row r="9315" ht="19.25" customHeight="1"/>
    <row r="9316" ht="19.25" customHeight="1"/>
    <row r="9317" ht="19.25" customHeight="1"/>
    <row r="9318" ht="19.25" customHeight="1"/>
    <row r="9319" ht="19.25" customHeight="1"/>
    <row r="9320" ht="19.25" customHeight="1"/>
    <row r="9321" ht="19.25" customHeight="1"/>
    <row r="9322" ht="19.25" customHeight="1"/>
    <row r="9323" ht="19.25" customHeight="1"/>
    <row r="9324" ht="19.25" customHeight="1"/>
    <row r="9325" ht="19.25" customHeight="1"/>
    <row r="9326" ht="19.25" customHeight="1"/>
    <row r="9327" ht="19.25" customHeight="1"/>
    <row r="9328" ht="19.25" customHeight="1"/>
    <row r="9329" ht="19.25" customHeight="1"/>
    <row r="9330" ht="19.25" customHeight="1"/>
    <row r="9331" ht="19.25" customHeight="1"/>
    <row r="9332" ht="19.25" customHeight="1"/>
    <row r="9333" ht="19.25" customHeight="1"/>
    <row r="9334" ht="19.25" customHeight="1"/>
    <row r="9335" ht="19.25" customHeight="1"/>
    <row r="9336" ht="19.25" customHeight="1"/>
    <row r="9337" ht="19.25" customHeight="1"/>
    <row r="9338" ht="19.25" customHeight="1"/>
    <row r="9339" ht="19.25" customHeight="1"/>
    <row r="9340" ht="19.25" customHeight="1"/>
    <row r="9341" ht="19.25" customHeight="1"/>
    <row r="9342" ht="19.25" customHeight="1"/>
    <row r="9343" ht="19.25" customHeight="1"/>
    <row r="9344" ht="19.25" customHeight="1"/>
    <row r="9345" ht="19.25" customHeight="1"/>
    <row r="9346" ht="19.25" customHeight="1"/>
    <row r="9347" ht="19.25" customHeight="1"/>
    <row r="9348" ht="19.25" customHeight="1"/>
    <row r="9349" ht="19.25" customHeight="1"/>
    <row r="9350" ht="19.25" customHeight="1"/>
    <row r="9351" ht="19.25" customHeight="1"/>
    <row r="9352" ht="19.25" customHeight="1"/>
    <row r="9353" ht="19.25" customHeight="1"/>
    <row r="9354" ht="19.25" customHeight="1"/>
    <row r="9355" ht="19.25" customHeight="1"/>
    <row r="9356" ht="19.25" customHeight="1"/>
    <row r="9357" ht="19.25" customHeight="1"/>
    <row r="9358" ht="19.25" customHeight="1"/>
    <row r="9359" ht="19.25" customHeight="1"/>
    <row r="9360" ht="19.25" customHeight="1"/>
    <row r="9361" ht="19.25" customHeight="1"/>
    <row r="9362" ht="19.25" customHeight="1"/>
    <row r="9363" ht="19.25" customHeight="1"/>
    <row r="9364" ht="19.25" customHeight="1"/>
    <row r="9365" ht="19.25" customHeight="1"/>
    <row r="9366" ht="19.25" customHeight="1"/>
    <row r="9367" ht="19.25" customHeight="1"/>
    <row r="9368" ht="19.25" customHeight="1"/>
    <row r="9369" ht="19.25" customHeight="1"/>
    <row r="9370" ht="19.25" customHeight="1"/>
    <row r="9371" ht="19.25" customHeight="1"/>
    <row r="9372" ht="19.25" customHeight="1"/>
    <row r="9373" ht="19.25" customHeight="1"/>
    <row r="9374" ht="19.25" customHeight="1"/>
    <row r="9375" ht="19.25" customHeight="1"/>
    <row r="9376" ht="19.25" customHeight="1"/>
    <row r="9377" ht="19.25" customHeight="1"/>
    <row r="9378" ht="19.25" customHeight="1"/>
    <row r="9379" ht="19.25" customHeight="1"/>
    <row r="9380" ht="19.25" customHeight="1"/>
    <row r="9381" ht="19.25" customHeight="1"/>
    <row r="9382" ht="19.25" customHeight="1"/>
    <row r="9383" ht="19.25" customHeight="1"/>
    <row r="9384" ht="19.25" customHeight="1"/>
    <row r="9385" ht="19.25" customHeight="1"/>
    <row r="9386" ht="19.25" customHeight="1"/>
    <row r="9387" ht="19.25" customHeight="1"/>
    <row r="9388" ht="19.25" customHeight="1"/>
    <row r="9389" ht="19.25" customHeight="1"/>
    <row r="9390" ht="19.25" customHeight="1"/>
    <row r="9391" ht="19.25" customHeight="1"/>
    <row r="9392" ht="19.25" customHeight="1"/>
    <row r="9393" ht="19.25" customHeight="1"/>
    <row r="9394" ht="19.25" customHeight="1"/>
    <row r="9395" ht="19.25" customHeight="1"/>
    <row r="9396" ht="19.25" customHeight="1"/>
    <row r="9397" ht="19.25" customHeight="1"/>
    <row r="9398" ht="19.25" customHeight="1"/>
    <row r="9399" ht="19.25" customHeight="1"/>
    <row r="9400" ht="19.25" customHeight="1"/>
    <row r="9401" ht="19.25" customHeight="1"/>
    <row r="9402" ht="19.25" customHeight="1"/>
    <row r="9403" ht="19.25" customHeight="1"/>
    <row r="9404" ht="19.25" customHeight="1"/>
    <row r="9405" ht="19.25" customHeight="1"/>
    <row r="9406" ht="19.25" customHeight="1"/>
    <row r="9407" ht="19.25" customHeight="1"/>
    <row r="9408" ht="19.25" customHeight="1"/>
    <row r="9409" ht="19.25" customHeight="1"/>
    <row r="9410" ht="19.25" customHeight="1"/>
    <row r="9411" ht="19.25" customHeight="1"/>
    <row r="9412" ht="19.25" customHeight="1"/>
    <row r="9413" ht="19.25" customHeight="1"/>
    <row r="9414" ht="19.25" customHeight="1"/>
    <row r="9415" ht="19.25" customHeight="1"/>
    <row r="9416" ht="19.25" customHeight="1"/>
    <row r="9417" ht="19.25" customHeight="1"/>
    <row r="9418" ht="19.25" customHeight="1"/>
    <row r="9419" ht="19.25" customHeight="1"/>
    <row r="9420" ht="19.25" customHeight="1"/>
    <row r="9421" ht="19.25" customHeight="1"/>
    <row r="9422" ht="19.25" customHeight="1"/>
    <row r="9423" ht="19.25" customHeight="1"/>
    <row r="9424" ht="19.25" customHeight="1"/>
    <row r="9425" ht="19.25" customHeight="1"/>
    <row r="9426" ht="19.25" customHeight="1"/>
    <row r="9427" ht="19.25" customHeight="1"/>
    <row r="9428" ht="19.25" customHeight="1"/>
    <row r="9429" ht="19.25" customHeight="1"/>
    <row r="9430" ht="19.25" customHeight="1"/>
    <row r="9431" ht="19.25" customHeight="1"/>
    <row r="9432" ht="19.25" customHeight="1"/>
    <row r="9433" ht="19.25" customHeight="1"/>
    <row r="9434" ht="19.25" customHeight="1"/>
    <row r="9435" ht="19.25" customHeight="1"/>
    <row r="9436" ht="19.25" customHeight="1"/>
    <row r="9437" ht="19.25" customHeight="1"/>
    <row r="9438" ht="19.25" customHeight="1"/>
    <row r="9439" ht="19.25" customHeight="1"/>
    <row r="9440" ht="19.25" customHeight="1"/>
    <row r="9441" ht="19.25" customHeight="1"/>
    <row r="9442" ht="19.25" customHeight="1"/>
    <row r="9443" ht="19.25" customHeight="1"/>
    <row r="9444" ht="19.25" customHeight="1"/>
    <row r="9445" ht="19.25" customHeight="1"/>
    <row r="9446" ht="19.25" customHeight="1"/>
    <row r="9447" ht="19.25" customHeight="1"/>
    <row r="9448" ht="19.25" customHeight="1"/>
    <row r="9449" ht="19.25" customHeight="1"/>
    <row r="9450" ht="19.25" customHeight="1"/>
    <row r="9451" ht="19.25" customHeight="1"/>
    <row r="9452" ht="19.25" customHeight="1"/>
    <row r="9453" ht="19.25" customHeight="1"/>
    <row r="9454" ht="19.25" customHeight="1"/>
    <row r="9455" ht="19.25" customHeight="1"/>
    <row r="9456" ht="19.25" customHeight="1"/>
    <row r="9457" ht="19.25" customHeight="1"/>
    <row r="9458" ht="19.25" customHeight="1"/>
    <row r="9459" ht="19.25" customHeight="1"/>
    <row r="9460" ht="19.25" customHeight="1"/>
    <row r="9461" ht="19.25" customHeight="1"/>
    <row r="9462" ht="19.25" customHeight="1"/>
    <row r="9463" ht="19.25" customHeight="1"/>
    <row r="9464" ht="19.25" customHeight="1"/>
    <row r="9465" ht="19.25" customHeight="1"/>
    <row r="9466" ht="19.25" customHeight="1"/>
    <row r="9467" ht="19.25" customHeight="1"/>
    <row r="9468" ht="19.25" customHeight="1"/>
    <row r="9469" ht="19.25" customHeight="1"/>
    <row r="9470" ht="19.25" customHeight="1"/>
    <row r="9471" ht="19.25" customHeight="1"/>
    <row r="9472" ht="19.25" customHeight="1"/>
    <row r="9473" ht="19.25" customHeight="1"/>
    <row r="9474" ht="19.25" customHeight="1"/>
    <row r="9475" ht="19.25" customHeight="1"/>
    <row r="9476" ht="19.25" customHeight="1"/>
    <row r="9477" ht="19.25" customHeight="1"/>
    <row r="9478" ht="19.25" customHeight="1"/>
    <row r="9479" ht="19.25" customHeight="1"/>
    <row r="9480" ht="19.25" customHeight="1"/>
    <row r="9481" ht="19.25" customHeight="1"/>
    <row r="9482" ht="19.25" customHeight="1"/>
    <row r="9483" ht="19.25" customHeight="1"/>
    <row r="9484" ht="19.25" customHeight="1"/>
    <row r="9485" ht="19.25" customHeight="1"/>
    <row r="9486" ht="19.25" customHeight="1"/>
    <row r="9487" ht="19.25" customHeight="1"/>
    <row r="9488" ht="19.25" customHeight="1"/>
    <row r="9489" ht="19.25" customHeight="1"/>
    <row r="9490" ht="19.25" customHeight="1"/>
    <row r="9491" ht="19.25" customHeight="1"/>
    <row r="9492" ht="19.25" customHeight="1"/>
    <row r="9493" ht="19.25" customHeight="1"/>
    <row r="9494" ht="19.25" customHeight="1"/>
    <row r="9495" ht="19.25" customHeight="1"/>
    <row r="9496" ht="19.25" customHeight="1"/>
    <row r="9497" ht="19.25" customHeight="1"/>
    <row r="9498" ht="19.25" customHeight="1"/>
    <row r="9499" ht="19.25" customHeight="1"/>
    <row r="9500" ht="19.25" customHeight="1"/>
    <row r="9501" ht="19.25" customHeight="1"/>
    <row r="9502" ht="19.25" customHeight="1"/>
    <row r="9503" ht="19.25" customHeight="1"/>
    <row r="9504" ht="19.25" customHeight="1"/>
    <row r="9505" ht="19.25" customHeight="1"/>
    <row r="9506" ht="19.25" customHeight="1"/>
    <row r="9507" ht="19.25" customHeight="1"/>
    <row r="9508" ht="19.25" customHeight="1"/>
    <row r="9509" ht="19.25" customHeight="1"/>
    <row r="9510" ht="19.25" customHeight="1"/>
    <row r="9511" ht="19.25" customHeight="1"/>
    <row r="9512" ht="19.25" customHeight="1"/>
    <row r="9513" ht="19.25" customHeight="1"/>
    <row r="9514" ht="19.25" customHeight="1"/>
    <row r="9515" ht="19.25" customHeight="1"/>
    <row r="9516" ht="19.25" customHeight="1"/>
    <row r="9517" ht="19.25" customHeight="1"/>
    <row r="9518" ht="19.25" customHeight="1"/>
    <row r="9519" ht="19.25" customHeight="1"/>
    <row r="9520" ht="19.25" customHeight="1"/>
    <row r="9521" ht="19.25" customHeight="1"/>
    <row r="9522" ht="19.25" customHeight="1"/>
    <row r="9523" ht="19.25" customHeight="1"/>
    <row r="9524" ht="19.25" customHeight="1"/>
    <row r="9525" ht="19.25" customHeight="1"/>
    <row r="9526" ht="19.25" customHeight="1"/>
    <row r="9527" ht="19.25" customHeight="1"/>
    <row r="9528" ht="19.25" customHeight="1"/>
    <row r="9529" ht="19.25" customHeight="1"/>
    <row r="9530" ht="19.25" customHeight="1"/>
    <row r="9531" ht="19.25" customHeight="1"/>
    <row r="9532" ht="19.25" customHeight="1"/>
    <row r="9533" ht="19.25" customHeight="1"/>
    <row r="9534" ht="19.25" customHeight="1"/>
    <row r="9535" ht="19.25" customHeight="1"/>
    <row r="9536" ht="19.25" customHeight="1"/>
    <row r="9537" ht="19.25" customHeight="1"/>
    <row r="9538" ht="19.25" customHeight="1"/>
    <row r="9539" ht="19.25" customHeight="1"/>
    <row r="9540" ht="19.25" customHeight="1"/>
    <row r="9541" ht="19.25" customHeight="1"/>
    <row r="9542" ht="19.25" customHeight="1"/>
    <row r="9543" ht="19.25" customHeight="1"/>
    <row r="9544" ht="19.25" customHeight="1"/>
    <row r="9545" ht="19.25" customHeight="1"/>
    <row r="9546" ht="19.25" customHeight="1"/>
    <row r="9547" ht="19.25" customHeight="1"/>
    <row r="9548" ht="19.25" customHeight="1"/>
    <row r="9549" ht="19.25" customHeight="1"/>
    <row r="9550" ht="19.25" customHeight="1"/>
    <row r="9551" ht="19.25" customHeight="1"/>
    <row r="9552" ht="19.25" customHeight="1"/>
    <row r="9553" ht="19.25" customHeight="1"/>
    <row r="9554" ht="19.25" customHeight="1"/>
    <row r="9555" ht="19.25" customHeight="1"/>
    <row r="9556" ht="19.25" customHeight="1"/>
    <row r="9557" ht="19.25" customHeight="1"/>
    <row r="9558" ht="19.25" customHeight="1"/>
    <row r="9559" ht="19.25" customHeight="1"/>
    <row r="9560" ht="19.25" customHeight="1"/>
    <row r="9561" ht="19.25" customHeight="1"/>
    <row r="9562" ht="19.25" customHeight="1"/>
    <row r="9563" ht="19.25" customHeight="1"/>
    <row r="9564" ht="19.25" customHeight="1"/>
    <row r="9565" ht="19.25" customHeight="1"/>
    <row r="9566" ht="19.25" customHeight="1"/>
    <row r="9567" ht="19.25" customHeight="1"/>
    <row r="9568" ht="19.25" customHeight="1"/>
    <row r="9569" ht="19.25" customHeight="1"/>
    <row r="9570" ht="19.25" customHeight="1"/>
    <row r="9571" ht="19.25" customHeight="1"/>
    <row r="9572" ht="19.25" customHeight="1"/>
    <row r="9573" ht="19.25" customHeight="1"/>
    <row r="9574" ht="19.25" customHeight="1"/>
    <row r="9575" ht="19.25" customHeight="1"/>
    <row r="9576" ht="19.25" customHeight="1"/>
    <row r="9577" ht="19.25" customHeight="1"/>
    <row r="9578" ht="19.25" customHeight="1"/>
    <row r="9579" ht="19.25" customHeight="1"/>
    <row r="9580" ht="19.25" customHeight="1"/>
    <row r="9581" ht="19.25" customHeight="1"/>
    <row r="9582" ht="19.25" customHeight="1"/>
    <row r="9583" ht="19.25" customHeight="1"/>
    <row r="9584" ht="19.25" customHeight="1"/>
    <row r="9585" ht="19.25" customHeight="1"/>
    <row r="9586" ht="19.25" customHeight="1"/>
    <row r="9587" ht="19.25" customHeight="1"/>
    <row r="9588" ht="19.25" customHeight="1"/>
    <row r="9589" ht="19.25" customHeight="1"/>
    <row r="9590" ht="19.25" customHeight="1"/>
    <row r="9591" ht="19.25" customHeight="1"/>
    <row r="9592" ht="19.25" customHeight="1"/>
    <row r="9593" ht="19.25" customHeight="1"/>
    <row r="9594" ht="19.25" customHeight="1"/>
    <row r="9595" ht="19.25" customHeight="1"/>
    <row r="9596" ht="19.25" customHeight="1"/>
    <row r="9597" ht="19.25" customHeight="1"/>
    <row r="9598" ht="19.25" customHeight="1"/>
    <row r="9599" ht="19.25" customHeight="1"/>
    <row r="9600" ht="19.25" customHeight="1"/>
    <row r="9601" ht="19.25" customHeight="1"/>
    <row r="9602" ht="19.25" customHeight="1"/>
    <row r="9603" ht="19.25" customHeight="1"/>
    <row r="9604" ht="19.25" customHeight="1"/>
    <row r="9605" ht="19.25" customHeight="1"/>
    <row r="9606" ht="19.25" customHeight="1"/>
    <row r="9607" ht="19.25" customHeight="1"/>
    <row r="9608" ht="19.25" customHeight="1"/>
    <row r="9609" ht="19.25" customHeight="1"/>
    <row r="9610" ht="19.25" customHeight="1"/>
    <row r="9611" ht="19.25" customHeight="1"/>
    <row r="9612" ht="19.25" customHeight="1"/>
    <row r="9613" ht="19.25" customHeight="1"/>
    <row r="9614" ht="19.25" customHeight="1"/>
    <row r="9615" ht="19.25" customHeight="1"/>
    <row r="9616" ht="19.25" customHeight="1"/>
    <row r="9617" ht="19.25" customHeight="1"/>
    <row r="9618" ht="19.25" customHeight="1"/>
    <row r="9619" ht="19.25" customHeight="1"/>
    <row r="9620" ht="19.25" customHeight="1"/>
    <row r="9621" ht="19.25" customHeight="1"/>
    <row r="9622" ht="19.25" customHeight="1"/>
    <row r="9623" ht="19.25" customHeight="1"/>
    <row r="9624" ht="19.25" customHeight="1"/>
    <row r="9625" ht="19.25" customHeight="1"/>
    <row r="9626" ht="19.25" customHeight="1"/>
    <row r="9627" ht="19.25" customHeight="1"/>
    <row r="9628" ht="19.25" customHeight="1"/>
    <row r="9629" ht="19.25" customHeight="1"/>
    <row r="9630" ht="19.25" customHeight="1"/>
    <row r="9631" ht="19.25" customHeight="1"/>
    <row r="9632" ht="19.25" customHeight="1"/>
    <row r="9633" ht="19.25" customHeight="1"/>
    <row r="9634" ht="19.25" customHeight="1"/>
    <row r="9635" ht="19.25" customHeight="1"/>
    <row r="9636" ht="19.25" customHeight="1"/>
    <row r="9637" ht="19.25" customHeight="1"/>
    <row r="9638" ht="19.25" customHeight="1"/>
    <row r="9639" ht="19.25" customHeight="1"/>
    <row r="9640" ht="19.25" customHeight="1"/>
    <row r="9641" ht="19.25" customHeight="1"/>
    <row r="9642" ht="19.25" customHeight="1"/>
    <row r="9643" ht="19.25" customHeight="1"/>
    <row r="9644" ht="19.25" customHeight="1"/>
    <row r="9645" ht="19.25" customHeight="1"/>
    <row r="9646" ht="19.25" customHeight="1"/>
    <row r="9647" ht="19.25" customHeight="1"/>
    <row r="9648" ht="19.25" customHeight="1"/>
    <row r="9649" ht="19.25" customHeight="1"/>
    <row r="9650" ht="19.25" customHeight="1"/>
    <row r="9651" ht="19.25" customHeight="1"/>
    <row r="9652" ht="19.25" customHeight="1"/>
    <row r="9653" ht="19.25" customHeight="1"/>
    <row r="9654" ht="19.25" customHeight="1"/>
    <row r="9655" ht="19.25" customHeight="1"/>
    <row r="9656" ht="19.25" customHeight="1"/>
    <row r="9657" ht="19.25" customHeight="1"/>
    <row r="9658" ht="19.25" customHeight="1"/>
    <row r="9659" ht="19.25" customHeight="1"/>
    <row r="9660" ht="19.25" customHeight="1"/>
    <row r="9661" ht="19.25" customHeight="1"/>
    <row r="9662" ht="19.25" customHeight="1"/>
    <row r="9663" ht="19.25" customHeight="1"/>
    <row r="9664" ht="19.25" customHeight="1"/>
    <row r="9665" ht="19.25" customHeight="1"/>
    <row r="9666" ht="19.25" customHeight="1"/>
    <row r="9667" ht="19.25" customHeight="1"/>
    <row r="9668" ht="19.25" customHeight="1"/>
    <row r="9669" ht="19.25" customHeight="1"/>
    <row r="9670" ht="19.25" customHeight="1"/>
    <row r="9671" ht="19.25" customHeight="1"/>
    <row r="9672" ht="19.25" customHeight="1"/>
    <row r="9673" ht="19.25" customHeight="1"/>
    <row r="9674" ht="19.25" customHeight="1"/>
    <row r="9675" ht="19.25" customHeight="1"/>
    <row r="9676" ht="19.25" customHeight="1"/>
    <row r="9677" ht="19.25" customHeight="1"/>
    <row r="9678" ht="19.25" customHeight="1"/>
    <row r="9679" ht="19.25" customHeight="1"/>
    <row r="9680" ht="19.25" customHeight="1"/>
    <row r="9681" ht="19.25" customHeight="1"/>
    <row r="9682" ht="19.25" customHeight="1"/>
    <row r="9683" ht="19.25" customHeight="1"/>
    <row r="9684" ht="19.25" customHeight="1"/>
    <row r="9685" ht="19.25" customHeight="1"/>
    <row r="9686" ht="19.25" customHeight="1"/>
    <row r="9687" ht="19.25" customHeight="1"/>
    <row r="9688" ht="19.25" customHeight="1"/>
    <row r="9689" ht="19.25" customHeight="1"/>
    <row r="9690" ht="19.25" customHeight="1"/>
    <row r="9691" ht="19.25" customHeight="1"/>
    <row r="9692" ht="19.25" customHeight="1"/>
    <row r="9693" ht="19.25" customHeight="1"/>
    <row r="9694" ht="19.25" customHeight="1"/>
    <row r="9695" ht="19.25" customHeight="1"/>
    <row r="9696" ht="19.25" customHeight="1"/>
    <row r="9697" ht="19.25" customHeight="1"/>
    <row r="9698" ht="19.25" customHeight="1"/>
    <row r="9699" ht="19.25" customHeight="1"/>
    <row r="9700" ht="19.25" customHeight="1"/>
    <row r="9701" ht="19.25" customHeight="1"/>
    <row r="9702" ht="19.25" customHeight="1"/>
    <row r="9703" ht="19.25" customHeight="1"/>
    <row r="9704" ht="19.25" customHeight="1"/>
    <row r="9705" ht="19.25" customHeight="1"/>
    <row r="9706" ht="19.25" customHeight="1"/>
    <row r="9707" ht="19.25" customHeight="1"/>
    <row r="9708" ht="19.25" customHeight="1"/>
    <row r="9709" ht="19.25" customHeight="1"/>
    <row r="9710" ht="19.25" customHeight="1"/>
    <row r="9711" ht="19.25" customHeight="1"/>
    <row r="9712" ht="19.25" customHeight="1"/>
    <row r="9713" ht="19.25" customHeight="1"/>
    <row r="9714" ht="19.25" customHeight="1"/>
    <row r="9715" ht="19.25" customHeight="1"/>
    <row r="9716" ht="19.25" customHeight="1"/>
    <row r="9717" ht="19.25" customHeight="1"/>
    <row r="9718" ht="19.25" customHeight="1"/>
    <row r="9719" ht="19.25" customHeight="1"/>
    <row r="9720" ht="19.25" customHeight="1"/>
    <row r="9721" ht="19.25" customHeight="1"/>
    <row r="9722" ht="19.25" customHeight="1"/>
    <row r="9723" ht="19.25" customHeight="1"/>
    <row r="9724" ht="19.25" customHeight="1"/>
    <row r="9725" ht="19.25" customHeight="1"/>
    <row r="9726" ht="19.25" customHeight="1"/>
    <row r="9727" ht="19.25" customHeight="1"/>
    <row r="9728" ht="19.25" customHeight="1"/>
    <row r="9729" ht="19.25" customHeight="1"/>
    <row r="9730" ht="19.25" customHeight="1"/>
    <row r="9731" ht="19.25" customHeight="1"/>
    <row r="9732" ht="19.25" customHeight="1"/>
    <row r="9733" ht="19.25" customHeight="1"/>
    <row r="9734" ht="19.25" customHeight="1"/>
    <row r="9735" ht="19.25" customHeight="1"/>
    <row r="9736" ht="19.25" customHeight="1"/>
    <row r="9737" ht="19.25" customHeight="1"/>
    <row r="9738" ht="19.25" customHeight="1"/>
    <row r="9739" ht="19.25" customHeight="1"/>
    <row r="9740" ht="19.25" customHeight="1"/>
    <row r="9741" ht="19.25" customHeight="1"/>
    <row r="9742" ht="19.25" customHeight="1"/>
    <row r="9743" ht="19.25" customHeight="1"/>
    <row r="9744" ht="19.25" customHeight="1"/>
    <row r="9745" ht="19.25" customHeight="1"/>
    <row r="9746" ht="19.25" customHeight="1"/>
    <row r="9747" ht="19.25" customHeight="1"/>
    <row r="9748" ht="19.25" customHeight="1"/>
    <row r="9749" ht="19.25" customHeight="1"/>
    <row r="9750" ht="19.25" customHeight="1"/>
    <row r="9751" ht="19.25" customHeight="1"/>
    <row r="9752" ht="19.25" customHeight="1"/>
    <row r="9753" ht="19.25" customHeight="1"/>
    <row r="9754" ht="19.25" customHeight="1"/>
    <row r="9755" ht="19.25" customHeight="1"/>
    <row r="9756" ht="19.25" customHeight="1"/>
    <row r="9757" ht="19.25" customHeight="1"/>
    <row r="9758" ht="19.25" customHeight="1"/>
    <row r="9759" ht="19.25" customHeight="1"/>
    <row r="9760" ht="19.25" customHeight="1"/>
    <row r="9761" ht="19.25" customHeight="1"/>
    <row r="9762" ht="19.25" customHeight="1"/>
    <row r="9763" ht="19.25" customHeight="1"/>
    <row r="9764" ht="19.25" customHeight="1"/>
    <row r="9765" ht="19.25" customHeight="1"/>
    <row r="9766" ht="19.25" customHeight="1"/>
    <row r="9767" ht="19.25" customHeight="1"/>
    <row r="9768" ht="19.25" customHeight="1"/>
    <row r="9769" ht="19.25" customHeight="1"/>
    <row r="9770" ht="19.25" customHeight="1"/>
    <row r="9771" ht="19.25" customHeight="1"/>
    <row r="9772" ht="19.25" customHeight="1"/>
    <row r="9773" ht="19.25" customHeight="1"/>
    <row r="9774" ht="19.25" customHeight="1"/>
    <row r="9775" ht="19.25" customHeight="1"/>
    <row r="9776" ht="19.25" customHeight="1"/>
    <row r="9777" ht="19.25" customHeight="1"/>
    <row r="9778" ht="19.25" customHeight="1"/>
    <row r="9779" ht="19.25" customHeight="1"/>
    <row r="9780" ht="19.25" customHeight="1"/>
    <row r="9781" ht="19.25" customHeight="1"/>
    <row r="9782" ht="19.25" customHeight="1"/>
    <row r="9783" ht="19.25" customHeight="1"/>
    <row r="9784" ht="19.25" customHeight="1"/>
    <row r="9785" ht="19.25" customHeight="1"/>
    <row r="9786" ht="19.25" customHeight="1"/>
    <row r="9787" ht="19.25" customHeight="1"/>
    <row r="9788" ht="19.25" customHeight="1"/>
    <row r="9789" ht="19.25" customHeight="1"/>
    <row r="9790" ht="19.25" customHeight="1"/>
    <row r="9791" ht="19.25" customHeight="1"/>
    <row r="9792" ht="19.25" customHeight="1"/>
    <row r="9793" ht="19.25" customHeight="1"/>
    <row r="9794" ht="19.25" customHeight="1"/>
    <row r="9795" ht="19.25" customHeight="1"/>
    <row r="9796" ht="19.25" customHeight="1"/>
    <row r="9797" ht="19.25" customHeight="1"/>
    <row r="9798" ht="19.25" customHeight="1"/>
    <row r="9799" ht="19.25" customHeight="1"/>
    <row r="9800" ht="19.25" customHeight="1"/>
    <row r="9801" ht="19.25" customHeight="1"/>
    <row r="9802" ht="19.25" customHeight="1"/>
    <row r="9803" ht="19.25" customHeight="1"/>
    <row r="9804" ht="19.25" customHeight="1"/>
    <row r="9805" ht="19.25" customHeight="1"/>
    <row r="9806" ht="19.25" customHeight="1"/>
    <row r="9807" ht="19.25" customHeight="1"/>
    <row r="9808" ht="19.25" customHeight="1"/>
    <row r="9809" ht="19.25" customHeight="1"/>
    <row r="9810" ht="19.25" customHeight="1"/>
    <row r="9811" ht="19.25" customHeight="1"/>
    <row r="9812" ht="19.25" customHeight="1"/>
    <row r="9813" ht="19.25" customHeight="1"/>
    <row r="9814" ht="19.25" customHeight="1"/>
    <row r="9815" ht="19.25" customHeight="1"/>
    <row r="9816" ht="19.25" customHeight="1"/>
    <row r="9817" ht="19.25" customHeight="1"/>
    <row r="9818" ht="19.25" customHeight="1"/>
    <row r="9819" ht="19.25" customHeight="1"/>
    <row r="9820" ht="19.25" customHeight="1"/>
    <row r="9821" ht="19.25" customHeight="1"/>
    <row r="9822" ht="19.25" customHeight="1"/>
    <row r="9823" ht="19.25" customHeight="1"/>
    <row r="9824" ht="19.25" customHeight="1"/>
    <row r="9825" ht="19.25" customHeight="1"/>
    <row r="9826" ht="19.25" customHeight="1"/>
    <row r="9827" ht="19.25" customHeight="1"/>
    <row r="9828" ht="19.25" customHeight="1"/>
    <row r="9829" ht="19.25" customHeight="1"/>
    <row r="9830" ht="19.25" customHeight="1"/>
    <row r="9831" ht="19.25" customHeight="1"/>
    <row r="9832" ht="19.25" customHeight="1"/>
    <row r="9833" ht="19.25" customHeight="1"/>
    <row r="9834" ht="19.25" customHeight="1"/>
    <row r="9835" ht="19.25" customHeight="1"/>
    <row r="9836" ht="19.25" customHeight="1"/>
    <row r="9837" ht="19.25" customHeight="1"/>
    <row r="9838" ht="19.25" customHeight="1"/>
    <row r="9839" ht="19.25" customHeight="1"/>
    <row r="9840" ht="19.25" customHeight="1"/>
    <row r="9841" ht="19.25" customHeight="1"/>
    <row r="9842" ht="19.25" customHeight="1"/>
    <row r="9843" ht="19.25" customHeight="1"/>
    <row r="9844" ht="19.25" customHeight="1"/>
    <row r="9845" ht="19.25" customHeight="1"/>
    <row r="9846" ht="19.25" customHeight="1"/>
    <row r="9847" ht="19.25" customHeight="1"/>
    <row r="9848" ht="19.25" customHeight="1"/>
    <row r="9849" ht="19.25" customHeight="1"/>
    <row r="9850" ht="19.25" customHeight="1"/>
    <row r="9851" ht="19.25" customHeight="1"/>
    <row r="9852" ht="19.25" customHeight="1"/>
    <row r="9853" ht="19.25" customHeight="1"/>
    <row r="9854" ht="19.25" customHeight="1"/>
    <row r="9855" ht="19.25" customHeight="1"/>
    <row r="9856" ht="19.25" customHeight="1"/>
    <row r="9857" ht="19.25" customHeight="1"/>
    <row r="9858" ht="19.25" customHeight="1"/>
    <row r="9859" ht="19.25" customHeight="1"/>
    <row r="9860" ht="19.25" customHeight="1"/>
    <row r="9861" ht="19.25" customHeight="1"/>
    <row r="9862" ht="19.25" customHeight="1"/>
    <row r="9863" ht="19.25" customHeight="1"/>
    <row r="9864" ht="19.25" customHeight="1"/>
    <row r="9865" ht="19.25" customHeight="1"/>
    <row r="9866" ht="19.25" customHeight="1"/>
    <row r="9867" ht="19.25" customHeight="1"/>
    <row r="9868" ht="19.25" customHeight="1"/>
    <row r="9869" ht="19.25" customHeight="1"/>
    <row r="9870" ht="19.25" customHeight="1"/>
    <row r="9871" ht="19.25" customHeight="1"/>
    <row r="9872" ht="19.25" customHeight="1"/>
    <row r="9873" ht="19.25" customHeight="1"/>
    <row r="9874" ht="19.25" customHeight="1"/>
    <row r="9875" ht="19.25" customHeight="1"/>
    <row r="9876" ht="19.25" customHeight="1"/>
    <row r="9877" ht="19.25" customHeight="1"/>
    <row r="9878" ht="19.25" customHeight="1"/>
    <row r="9879" ht="19.25" customHeight="1"/>
    <row r="9880" ht="19.25" customHeight="1"/>
    <row r="9881" ht="19.25" customHeight="1"/>
    <row r="9882" ht="19.25" customHeight="1"/>
    <row r="9883" ht="19.25" customHeight="1"/>
    <row r="9884" ht="19.25" customHeight="1"/>
    <row r="9885" ht="19.25" customHeight="1"/>
    <row r="9886" ht="19.25" customHeight="1"/>
    <row r="9887" ht="19.25" customHeight="1"/>
    <row r="9888" ht="19.25" customHeight="1"/>
    <row r="9889" ht="19.25" customHeight="1"/>
    <row r="9890" ht="19.25" customHeight="1"/>
    <row r="9891" ht="19.25" customHeight="1"/>
    <row r="9892" ht="19.25" customHeight="1"/>
    <row r="9893" ht="19.25" customHeight="1"/>
    <row r="9894" ht="19.25" customHeight="1"/>
    <row r="9895" ht="19.25" customHeight="1"/>
    <row r="9896" ht="19.25" customHeight="1"/>
    <row r="9897" ht="19.25" customHeight="1"/>
    <row r="9898" ht="19.25" customHeight="1"/>
    <row r="9899" ht="19.25" customHeight="1"/>
    <row r="9900" ht="19.25" customHeight="1"/>
    <row r="9901" ht="19.25" customHeight="1"/>
    <row r="9902" ht="19.25" customHeight="1"/>
    <row r="9903" ht="19.25" customHeight="1"/>
    <row r="9904" ht="19.25" customHeight="1"/>
    <row r="9905" ht="19.25" customHeight="1"/>
    <row r="9906" ht="19.25" customHeight="1"/>
    <row r="9907" ht="19.25" customHeight="1"/>
    <row r="9908" ht="19.25" customHeight="1"/>
    <row r="9909" ht="19.25" customHeight="1"/>
    <row r="9910" ht="19.25" customHeight="1"/>
    <row r="9911" ht="19.25" customHeight="1"/>
    <row r="9912" ht="19.25" customHeight="1"/>
    <row r="9913" ht="19.25" customHeight="1"/>
    <row r="9914" ht="19.25" customHeight="1"/>
    <row r="9915" ht="19.25" customHeight="1"/>
    <row r="9916" ht="19.25" customHeight="1"/>
    <row r="9917" ht="19.25" customHeight="1"/>
    <row r="9918" ht="19.25" customHeight="1"/>
    <row r="9919" ht="19.25" customHeight="1"/>
    <row r="9920" ht="19.25" customHeight="1"/>
    <row r="9921" ht="19.25" customHeight="1"/>
    <row r="9922" ht="19.25" customHeight="1"/>
    <row r="9923" ht="19.25" customHeight="1"/>
    <row r="9924" ht="19.25" customHeight="1"/>
    <row r="9925" ht="19.25" customHeight="1"/>
    <row r="9926" ht="19.25" customHeight="1"/>
    <row r="9927" ht="19.25" customHeight="1"/>
    <row r="9928" ht="19.25" customHeight="1"/>
    <row r="9929" ht="19.25" customHeight="1"/>
    <row r="9930" ht="19.25" customHeight="1"/>
    <row r="9931" ht="19.25" customHeight="1"/>
    <row r="9932" ht="19.25" customHeight="1"/>
    <row r="9933" ht="19.25" customHeight="1"/>
    <row r="9934" ht="19.25" customHeight="1"/>
    <row r="9935" ht="19.25" customHeight="1"/>
    <row r="9936" ht="19.25" customHeight="1"/>
    <row r="9937" ht="19.25" customHeight="1"/>
    <row r="9938" ht="19.25" customHeight="1"/>
    <row r="9939" ht="19.25" customHeight="1"/>
    <row r="9940" ht="19.25" customHeight="1"/>
    <row r="9941" ht="19.25" customHeight="1"/>
    <row r="9942" ht="19.25" customHeight="1"/>
    <row r="9943" ht="19.25" customHeight="1"/>
    <row r="9944" ht="19.25" customHeight="1"/>
    <row r="9945" ht="19.25" customHeight="1"/>
    <row r="9946" ht="19.25" customHeight="1"/>
    <row r="9947" ht="19.25" customHeight="1"/>
    <row r="9948" ht="19.25" customHeight="1"/>
    <row r="9949" ht="19.25" customHeight="1"/>
    <row r="9950" ht="19.25" customHeight="1"/>
    <row r="9951" ht="19.25" customHeight="1"/>
    <row r="9952" ht="19.25" customHeight="1"/>
    <row r="9953" ht="19.25" customHeight="1"/>
    <row r="9954" ht="19.25" customHeight="1"/>
    <row r="9955" ht="19.25" customHeight="1"/>
    <row r="9956" ht="19.25" customHeight="1"/>
    <row r="9957" ht="19.25" customHeight="1"/>
    <row r="9958" ht="19.25" customHeight="1"/>
    <row r="9959" ht="19.25" customHeight="1"/>
    <row r="9960" ht="19.25" customHeight="1"/>
    <row r="9961" ht="19.25" customHeight="1"/>
    <row r="9962" ht="19.25" customHeight="1"/>
    <row r="9963" ht="19.25" customHeight="1"/>
    <row r="9964" ht="19.25" customHeight="1"/>
    <row r="9965" ht="19.25" customHeight="1"/>
    <row r="9966" ht="19.25" customHeight="1"/>
    <row r="9967" ht="19.25" customHeight="1"/>
    <row r="9968" ht="19.25" customHeight="1"/>
    <row r="9969" ht="19.25" customHeight="1"/>
    <row r="9970" ht="19.25" customHeight="1"/>
    <row r="9971" ht="19.25" customHeight="1"/>
    <row r="9972" ht="19.25" customHeight="1"/>
    <row r="9973" ht="19.25" customHeight="1"/>
    <row r="9974" ht="19.25" customHeight="1"/>
    <row r="9975" ht="19.25" customHeight="1"/>
    <row r="9976" ht="19.25" customHeight="1"/>
    <row r="9977" ht="19.25" customHeight="1"/>
    <row r="9978" ht="19.25" customHeight="1"/>
    <row r="9979" ht="19.25" customHeight="1"/>
    <row r="9980" ht="19.25" customHeight="1"/>
    <row r="9981" ht="19.25" customHeight="1"/>
    <row r="9982" ht="19.25" customHeight="1"/>
    <row r="9983" ht="19.25" customHeight="1"/>
    <row r="9984" ht="19.25" customHeight="1"/>
    <row r="9985" ht="19.25" customHeight="1"/>
    <row r="9986" ht="19.25" customHeight="1"/>
    <row r="9987" ht="19.25" customHeight="1"/>
    <row r="9988" ht="19.25" customHeight="1"/>
    <row r="9989" ht="19.25" customHeight="1"/>
    <row r="9990" ht="19.25" customHeight="1"/>
    <row r="9991" ht="19.25" customHeight="1"/>
    <row r="9992" ht="19.25" customHeight="1"/>
    <row r="9993" ht="19.25" customHeight="1"/>
    <row r="9994" ht="19.25" customHeight="1"/>
    <row r="9995" ht="19.25" customHeight="1"/>
    <row r="9996" ht="19.25" customHeight="1"/>
    <row r="9997" ht="19.25" customHeight="1"/>
    <row r="9998" ht="19.25" customHeight="1"/>
    <row r="9999" ht="19.25" customHeight="1"/>
    <row r="10000" ht="19.25" customHeight="1"/>
    <row r="10001" ht="19.25" customHeight="1"/>
    <row r="10002" ht="19.25" customHeight="1"/>
    <row r="10003" ht="19.25" customHeight="1"/>
    <row r="10004" ht="19.25" customHeight="1"/>
    <row r="10005" ht="19.25" customHeight="1"/>
    <row r="10006" ht="19.25" customHeight="1"/>
    <row r="10007" ht="19.25" customHeight="1"/>
    <row r="10008" ht="19.25" customHeight="1"/>
    <row r="10009" ht="19.25" customHeight="1"/>
    <row r="10010" ht="19.25" customHeight="1"/>
    <row r="10011" ht="19.25" customHeight="1"/>
    <row r="10012" ht="19.25" customHeight="1"/>
    <row r="10013" ht="19.25" customHeight="1"/>
    <row r="10014" ht="19.25" customHeight="1"/>
    <row r="10015" ht="19.25" customHeight="1"/>
    <row r="10016" ht="19.25" customHeight="1"/>
    <row r="10017" ht="19.25" customHeight="1"/>
    <row r="10018" ht="19.25" customHeight="1"/>
    <row r="10019" ht="19.25" customHeight="1"/>
    <row r="10020" ht="19.25" customHeight="1"/>
    <row r="10021" ht="19.25" customHeight="1"/>
    <row r="10022" ht="19.25" customHeight="1"/>
    <row r="10023" ht="19.25" customHeight="1"/>
    <row r="10024" ht="19.25" customHeight="1"/>
    <row r="10025" ht="19.25" customHeight="1"/>
    <row r="10026" ht="19.25" customHeight="1"/>
    <row r="10027" ht="19.25" customHeight="1"/>
    <row r="10028" ht="19.25" customHeight="1"/>
    <row r="10029" ht="19.25" customHeight="1"/>
    <row r="10030" ht="19.25" customHeight="1"/>
    <row r="10031" ht="19.25" customHeight="1"/>
    <row r="10032" ht="19.25" customHeight="1"/>
    <row r="10033" ht="19.25" customHeight="1"/>
    <row r="10034" ht="19.25" customHeight="1"/>
    <row r="10035" ht="19.25" customHeight="1"/>
    <row r="10036" ht="19.25" customHeight="1"/>
    <row r="10037" ht="19.25" customHeight="1"/>
    <row r="10038" ht="19.25" customHeight="1"/>
    <row r="10039" ht="19.25" customHeight="1"/>
    <row r="10040" ht="19.25" customHeight="1"/>
    <row r="10041" ht="19.25" customHeight="1"/>
    <row r="10042" ht="19.25" customHeight="1"/>
    <row r="10043" ht="19.25" customHeight="1"/>
    <row r="10044" ht="19.25" customHeight="1"/>
    <row r="10045" ht="19.25" customHeight="1"/>
    <row r="10046" ht="19.25" customHeight="1"/>
    <row r="10047" ht="19.25" customHeight="1"/>
    <row r="10048" ht="19.25" customHeight="1"/>
    <row r="10049" ht="19.25" customHeight="1"/>
    <row r="10050" ht="19.25" customHeight="1"/>
    <row r="10051" ht="19.25" customHeight="1"/>
    <row r="10052" ht="19.25" customHeight="1"/>
    <row r="10053" ht="19.25" customHeight="1"/>
    <row r="10054" ht="19.25" customHeight="1"/>
    <row r="10055" ht="19.25" customHeight="1"/>
    <row r="10056" ht="19.25" customHeight="1"/>
    <row r="10057" ht="19.25" customHeight="1"/>
    <row r="10058" ht="19.25" customHeight="1"/>
    <row r="10059" ht="19.25" customHeight="1"/>
    <row r="10060" ht="19.25" customHeight="1"/>
    <row r="10061" ht="19.25" customHeight="1"/>
    <row r="10062" ht="19.25" customHeight="1"/>
    <row r="10063" ht="19.25" customHeight="1"/>
    <row r="10064" ht="19.25" customHeight="1"/>
    <row r="10065" ht="19.25" customHeight="1"/>
    <row r="10066" ht="19.25" customHeight="1"/>
    <row r="10067" ht="19.25" customHeight="1"/>
    <row r="10068" ht="19.25" customHeight="1"/>
    <row r="10069" ht="19.25" customHeight="1"/>
    <row r="10070" ht="19.25" customHeight="1"/>
    <row r="10071" ht="19.25" customHeight="1"/>
    <row r="10072" ht="19.25" customHeight="1"/>
    <row r="10073" ht="19.25" customHeight="1"/>
    <row r="10074" ht="19.25" customHeight="1"/>
    <row r="10075" ht="19.25" customHeight="1"/>
    <row r="10076" ht="19.25" customHeight="1"/>
    <row r="10077" ht="19.25" customHeight="1"/>
    <row r="10078" ht="19.25" customHeight="1"/>
    <row r="10079" ht="19.25" customHeight="1"/>
    <row r="10080" ht="19.25" customHeight="1"/>
    <row r="10081" ht="19.25" customHeight="1"/>
    <row r="10082" ht="19.25" customHeight="1"/>
    <row r="10083" ht="19.25" customHeight="1"/>
    <row r="10084" ht="19.25" customHeight="1"/>
    <row r="10085" ht="19.25" customHeight="1"/>
    <row r="10086" ht="19.25" customHeight="1"/>
    <row r="10087" ht="19.25" customHeight="1"/>
    <row r="10088" ht="19.25" customHeight="1"/>
    <row r="10089" ht="19.25" customHeight="1"/>
    <row r="10090" ht="19.25" customHeight="1"/>
    <row r="10091" ht="19.25" customHeight="1"/>
    <row r="10092" ht="19.25" customHeight="1"/>
    <row r="10093" ht="19.25" customHeight="1"/>
    <row r="10094" ht="19.25" customHeight="1"/>
    <row r="10095" ht="19.25" customHeight="1"/>
    <row r="10096" ht="19.25" customHeight="1"/>
    <row r="10097" ht="19.25" customHeight="1"/>
    <row r="10098" ht="19.25" customHeight="1"/>
    <row r="10099" ht="19.25" customHeight="1"/>
    <row r="10100" ht="19.25" customHeight="1"/>
    <row r="10101" ht="19.25" customHeight="1"/>
    <row r="10102" ht="19.25" customHeight="1"/>
    <row r="10103" ht="19.25" customHeight="1"/>
    <row r="10104" ht="19.25" customHeight="1"/>
    <row r="10105" ht="19.25" customHeight="1"/>
    <row r="10106" ht="19.25" customHeight="1"/>
    <row r="10107" ht="19.25" customHeight="1"/>
    <row r="10108" ht="19.25" customHeight="1"/>
    <row r="10109" ht="19.25" customHeight="1"/>
    <row r="10110" ht="19.25" customHeight="1"/>
    <row r="10111" ht="19.25" customHeight="1"/>
    <row r="10112" ht="19.25" customHeight="1"/>
    <row r="10113" ht="19.25" customHeight="1"/>
    <row r="10114" ht="19.25" customHeight="1"/>
    <row r="10115" ht="19.25" customHeight="1"/>
    <row r="10116" ht="19.25" customHeight="1"/>
    <row r="10117" ht="19.25" customHeight="1"/>
    <row r="10118" ht="19.25" customHeight="1"/>
    <row r="10119" ht="19.25" customHeight="1"/>
    <row r="10120" ht="19.25" customHeight="1"/>
    <row r="10121" ht="19.25" customHeight="1"/>
    <row r="10122" ht="19.25" customHeight="1"/>
    <row r="10123" ht="19.25" customHeight="1"/>
    <row r="10124" ht="19.25" customHeight="1"/>
    <row r="10125" ht="19.25" customHeight="1"/>
    <row r="10126" ht="19.25" customHeight="1"/>
    <row r="10127" ht="19.25" customHeight="1"/>
    <row r="10128" ht="19.25" customHeight="1"/>
    <row r="10129" ht="19.25" customHeight="1"/>
    <row r="10130" ht="19.25" customHeight="1"/>
    <row r="10131" ht="19.25" customHeight="1"/>
    <row r="10132" ht="19.25" customHeight="1"/>
    <row r="10133" ht="19.25" customHeight="1"/>
    <row r="10134" ht="19.25" customHeight="1"/>
    <row r="10135" ht="19.25" customHeight="1"/>
    <row r="10136" ht="19.25" customHeight="1"/>
    <row r="10137" ht="19.25" customHeight="1"/>
    <row r="10138" ht="19.25" customHeight="1"/>
    <row r="10139" ht="19.25" customHeight="1"/>
    <row r="10140" ht="19.25" customHeight="1"/>
    <row r="10141" ht="19.25" customHeight="1"/>
    <row r="10142" ht="19.25" customHeight="1"/>
    <row r="10143" ht="19.25" customHeight="1"/>
    <row r="10144" ht="19.25" customHeight="1"/>
    <row r="10145" ht="19.25" customHeight="1"/>
    <row r="10146" ht="19.25" customHeight="1"/>
    <row r="10147" ht="19.25" customHeight="1"/>
    <row r="10148" ht="19.25" customHeight="1"/>
    <row r="10149" ht="19.25" customHeight="1"/>
    <row r="10150" ht="19.25" customHeight="1"/>
    <row r="10151" ht="19.25" customHeight="1"/>
    <row r="10152" ht="19.25" customHeight="1"/>
    <row r="10153" ht="19.25" customHeight="1"/>
    <row r="10154" ht="19.25" customHeight="1"/>
    <row r="10155" ht="19.25" customHeight="1"/>
    <row r="10156" ht="19.25" customHeight="1"/>
    <row r="10157" ht="19.25" customHeight="1"/>
    <row r="10158" ht="19.25" customHeight="1"/>
    <row r="10159" ht="19.25" customHeight="1"/>
    <row r="10160" ht="19.25" customHeight="1"/>
    <row r="10161" ht="19.25" customHeight="1"/>
    <row r="10162" ht="19.25" customHeight="1"/>
    <row r="10163" ht="19.25" customHeight="1"/>
    <row r="10164" ht="19.25" customHeight="1"/>
    <row r="10165" ht="19.25" customHeight="1"/>
    <row r="10166" ht="19.25" customHeight="1"/>
    <row r="10167" ht="19.25" customHeight="1"/>
    <row r="10168" ht="19.25" customHeight="1"/>
    <row r="10169" ht="19.25" customHeight="1"/>
    <row r="10170" ht="19.25" customHeight="1"/>
    <row r="10171" ht="19.25" customHeight="1"/>
    <row r="10172" ht="19.25" customHeight="1"/>
    <row r="10173" ht="19.25" customHeight="1"/>
    <row r="10174" ht="19.25" customHeight="1"/>
    <row r="10175" ht="19.25" customHeight="1"/>
    <row r="10176" ht="19.25" customHeight="1"/>
    <row r="10177" ht="19.25" customHeight="1"/>
    <row r="10178" ht="19.25" customHeight="1"/>
    <row r="10179" ht="19.25" customHeight="1"/>
    <row r="10180" ht="19.25" customHeight="1"/>
    <row r="10181" ht="19.25" customHeight="1"/>
    <row r="10182" ht="19.25" customHeight="1"/>
    <row r="10183" ht="19.25" customHeight="1"/>
    <row r="10184" ht="19.25" customHeight="1"/>
    <row r="10185" ht="19.25" customHeight="1"/>
    <row r="10186" ht="19.25" customHeight="1"/>
    <row r="10187" ht="19.25" customHeight="1"/>
    <row r="10188" ht="19.25" customHeight="1"/>
    <row r="10189" ht="19.25" customHeight="1"/>
    <row r="10190" ht="19.25" customHeight="1"/>
    <row r="10191" ht="19.25" customHeight="1"/>
    <row r="10192" ht="19.25" customHeight="1"/>
    <row r="10193" ht="19.25" customHeight="1"/>
    <row r="10194" ht="19.25" customHeight="1"/>
    <row r="10195" ht="19.25" customHeight="1"/>
    <row r="10196" ht="19.25" customHeight="1"/>
    <row r="10197" ht="19.25" customHeight="1"/>
    <row r="10198" ht="19.25" customHeight="1"/>
    <row r="10199" ht="19.25" customHeight="1"/>
    <row r="10200" ht="19.25" customHeight="1"/>
    <row r="10201" ht="19.25" customHeight="1"/>
    <row r="10202" ht="19.25" customHeight="1"/>
    <row r="10203" ht="19.25" customHeight="1"/>
    <row r="10204" ht="19.25" customHeight="1"/>
    <row r="10205" ht="19.25" customHeight="1"/>
    <row r="10206" ht="19.25" customHeight="1"/>
    <row r="10207" ht="19.25" customHeight="1"/>
    <row r="10208" ht="19.25" customHeight="1"/>
    <row r="10209" ht="19.25" customHeight="1"/>
    <row r="10210" ht="19.25" customHeight="1"/>
    <row r="10211" ht="19.25" customHeight="1"/>
    <row r="10212" ht="19.25" customHeight="1"/>
    <row r="10213" ht="19.25" customHeight="1"/>
    <row r="10214" ht="19.25" customHeight="1"/>
    <row r="10215" ht="19.25" customHeight="1"/>
    <row r="10216" ht="19.25" customHeight="1"/>
    <row r="10217" ht="19.25" customHeight="1"/>
    <row r="10218" ht="19.25" customHeight="1"/>
    <row r="10219" ht="19.25" customHeight="1"/>
    <row r="10220" ht="19.25" customHeight="1"/>
    <row r="10221" ht="19.25" customHeight="1"/>
    <row r="10222" ht="19.25" customHeight="1"/>
    <row r="10223" ht="19.25" customHeight="1"/>
    <row r="10224" ht="19.25" customHeight="1"/>
    <row r="10225" ht="19.25" customHeight="1"/>
    <row r="10226" ht="19.25" customHeight="1"/>
    <row r="10227" ht="19.25" customHeight="1"/>
    <row r="10228" ht="19.25" customHeight="1"/>
    <row r="10229" ht="19.25" customHeight="1"/>
    <row r="10230" ht="19.25" customHeight="1"/>
    <row r="10231" ht="19.25" customHeight="1"/>
    <row r="10232" ht="19.25" customHeight="1"/>
    <row r="10233" ht="19.25" customHeight="1"/>
    <row r="10234" ht="19.25" customHeight="1"/>
    <row r="10235" ht="19.25" customHeight="1"/>
    <row r="10236" ht="19.25" customHeight="1"/>
    <row r="10237" ht="19.25" customHeight="1"/>
    <row r="10238" ht="19.25" customHeight="1"/>
    <row r="10239" ht="19.25" customHeight="1"/>
    <row r="10240" ht="19.25" customHeight="1"/>
    <row r="10241" ht="19.25" customHeight="1"/>
    <row r="10242" ht="19.25" customHeight="1"/>
    <row r="10243" ht="19.25" customHeight="1"/>
    <row r="10244" ht="19.25" customHeight="1"/>
    <row r="10245" ht="19.25" customHeight="1"/>
    <row r="10246" ht="19.25" customHeight="1"/>
    <row r="10247" ht="19.25" customHeight="1"/>
    <row r="10248" ht="19.25" customHeight="1"/>
    <row r="10249" ht="19.25" customHeight="1"/>
    <row r="10250" ht="19.25" customHeight="1"/>
    <row r="10251" ht="19.25" customHeight="1"/>
    <row r="10252" ht="19.25" customHeight="1"/>
    <row r="10253" ht="19.25" customHeight="1"/>
    <row r="10254" ht="19.25" customHeight="1"/>
    <row r="10255" ht="19.25" customHeight="1"/>
    <row r="10256" ht="19.25" customHeight="1"/>
    <row r="10257" ht="19.25" customHeight="1"/>
    <row r="10258" ht="19.25" customHeight="1"/>
    <row r="10259" ht="19.25" customHeight="1"/>
    <row r="10260" ht="19.25" customHeight="1"/>
    <row r="10261" ht="19.25" customHeight="1"/>
    <row r="10262" ht="19.25" customHeight="1"/>
    <row r="10263" ht="19.25" customHeight="1"/>
    <row r="10264" ht="19.25" customHeight="1"/>
    <row r="10265" ht="19.25" customHeight="1"/>
    <row r="10266" ht="19.25" customHeight="1"/>
    <row r="10267" ht="19.25" customHeight="1"/>
    <row r="10268" ht="19.25" customHeight="1"/>
    <row r="10269" ht="19.25" customHeight="1"/>
    <row r="10270" ht="19.25" customHeight="1"/>
    <row r="10271" ht="19.25" customHeight="1"/>
    <row r="10272" ht="19.25" customHeight="1"/>
    <row r="10273" ht="19.25" customHeight="1"/>
    <row r="10274" ht="19.25" customHeight="1"/>
    <row r="10275" ht="19.25" customHeight="1"/>
    <row r="10276" ht="19.25" customHeight="1"/>
    <row r="10277" ht="19.25" customHeight="1"/>
    <row r="10278" ht="19.25" customHeight="1"/>
    <row r="10279" ht="19.25" customHeight="1"/>
    <row r="10280" ht="19.25" customHeight="1"/>
    <row r="10281" ht="19.25" customHeight="1"/>
    <row r="10282" ht="19.25" customHeight="1"/>
    <row r="10283" ht="19.25" customHeight="1"/>
    <row r="10284" ht="19.25" customHeight="1"/>
    <row r="10285" ht="19.25" customHeight="1"/>
    <row r="10286" ht="19.25" customHeight="1"/>
    <row r="10287" ht="19.25" customHeight="1"/>
    <row r="10288" ht="19.25" customHeight="1"/>
    <row r="10289" ht="19.25" customHeight="1"/>
    <row r="10290" ht="19.25" customHeight="1"/>
    <row r="10291" ht="19.25" customHeight="1"/>
    <row r="10292" ht="19.25" customHeight="1"/>
    <row r="10293" ht="19.25" customHeight="1"/>
    <row r="10294" ht="19.25" customHeight="1"/>
    <row r="10295" ht="19.25" customHeight="1"/>
    <row r="10296" ht="19.25" customHeight="1"/>
    <row r="10297" ht="19.25" customHeight="1"/>
    <row r="10298" ht="19.25" customHeight="1"/>
    <row r="10299" ht="19.25" customHeight="1"/>
    <row r="10300" ht="19.25" customHeight="1"/>
    <row r="10301" ht="19.25" customHeight="1"/>
    <row r="10302" ht="19.25" customHeight="1"/>
    <row r="10303" ht="19.25" customHeight="1"/>
    <row r="10304" ht="19.25" customHeight="1"/>
    <row r="10305" ht="19.25" customHeight="1"/>
    <row r="10306" ht="19.25" customHeight="1"/>
    <row r="10307" ht="19.25" customHeight="1"/>
    <row r="10308" ht="19.25" customHeight="1"/>
    <row r="10309" ht="19.25" customHeight="1"/>
    <row r="10310" ht="19.25" customHeight="1"/>
    <row r="10311" ht="19.25" customHeight="1"/>
    <row r="10312" ht="19.25" customHeight="1"/>
    <row r="10313" ht="19.25" customHeight="1"/>
    <row r="10314" ht="19.25" customHeight="1"/>
    <row r="10315" ht="19.25" customHeight="1"/>
    <row r="10316" ht="19.25" customHeight="1"/>
    <row r="10317" ht="19.25" customHeight="1"/>
    <row r="10318" ht="19.25" customHeight="1"/>
    <row r="10319" ht="19.25" customHeight="1"/>
    <row r="10320" ht="19.25" customHeight="1"/>
    <row r="10321" ht="19.25" customHeight="1"/>
    <row r="10322" ht="19.25" customHeight="1"/>
    <row r="10323" ht="19.25" customHeight="1"/>
    <row r="10324" ht="19.25" customHeight="1"/>
    <row r="10325" ht="19.25" customHeight="1"/>
    <row r="10326" ht="19.25" customHeight="1"/>
    <row r="10327" ht="19.25" customHeight="1"/>
    <row r="10328" ht="19.25" customHeight="1"/>
    <row r="10329" ht="19.25" customHeight="1"/>
    <row r="10330" ht="19.25" customHeight="1"/>
    <row r="10331" ht="19.25" customHeight="1"/>
    <row r="10332" ht="19.25" customHeight="1"/>
    <row r="10333" ht="19.25" customHeight="1"/>
    <row r="10334" ht="19.25" customHeight="1"/>
    <row r="10335" ht="19.25" customHeight="1"/>
    <row r="10336" ht="19.25" customHeight="1"/>
    <row r="10337" ht="19.25" customHeight="1"/>
    <row r="10338" ht="19.25" customHeight="1"/>
    <row r="10339" ht="19.25" customHeight="1"/>
    <row r="10340" ht="19.25" customHeight="1"/>
    <row r="10341" ht="19.25" customHeight="1"/>
    <row r="10342" ht="19.25" customHeight="1"/>
    <row r="10343" ht="19.25" customHeight="1"/>
    <row r="10344" ht="19.25" customHeight="1"/>
    <row r="10345" ht="19.25" customHeight="1"/>
    <row r="10346" ht="19.25" customHeight="1"/>
    <row r="10347" ht="19.25" customHeight="1"/>
    <row r="10348" ht="19.25" customHeight="1"/>
    <row r="10349" ht="19.25" customHeight="1"/>
    <row r="10350" ht="19.25" customHeight="1"/>
    <row r="10351" ht="19.25" customHeight="1"/>
    <row r="10352" ht="19.25" customHeight="1"/>
    <row r="10353" ht="19.25" customHeight="1"/>
    <row r="10354" ht="19.25" customHeight="1"/>
    <row r="10355" ht="19.25" customHeight="1"/>
    <row r="10356" ht="19.25" customHeight="1"/>
    <row r="10357" ht="19.25" customHeight="1"/>
    <row r="10358" ht="19.25" customHeight="1"/>
    <row r="10359" ht="19.25" customHeight="1"/>
    <row r="10360" ht="19.25" customHeight="1"/>
    <row r="10361" ht="19.25" customHeight="1"/>
    <row r="10362" ht="19.25" customHeight="1"/>
    <row r="10363" ht="19.25" customHeight="1"/>
    <row r="10364" ht="19.25" customHeight="1"/>
    <row r="10365" ht="19.25" customHeight="1"/>
    <row r="10366" ht="19.25" customHeight="1"/>
    <row r="10367" ht="19.25" customHeight="1"/>
    <row r="10368" ht="19.25" customHeight="1"/>
    <row r="10369" ht="19.25" customHeight="1"/>
    <row r="10370" ht="19.25" customHeight="1"/>
    <row r="10371" ht="19.25" customHeight="1"/>
    <row r="10372" ht="19.25" customHeight="1"/>
    <row r="10373" ht="19.25" customHeight="1"/>
    <row r="10374" ht="19.25" customHeight="1"/>
    <row r="10375" ht="19.25" customHeight="1"/>
    <row r="10376" ht="19.25" customHeight="1"/>
    <row r="10377" ht="19.25" customHeight="1"/>
    <row r="10378" ht="19.25" customHeight="1"/>
    <row r="10379" ht="19.25" customHeight="1"/>
    <row r="10380" ht="19.25" customHeight="1"/>
    <row r="10381" ht="19.25" customHeight="1"/>
    <row r="10382" ht="19.25" customHeight="1"/>
    <row r="10383" ht="19.25" customHeight="1"/>
    <row r="10384" ht="19.25" customHeight="1"/>
    <row r="10385" ht="19.25" customHeight="1"/>
    <row r="10386" ht="19.25" customHeight="1"/>
    <row r="10387" ht="19.25" customHeight="1"/>
    <row r="10388" ht="19.25" customHeight="1"/>
    <row r="10389" ht="19.25" customHeight="1"/>
    <row r="10390" ht="19.25" customHeight="1"/>
    <row r="10391" ht="19.25" customHeight="1"/>
    <row r="10392" ht="19.25" customHeight="1"/>
    <row r="10393" ht="19.25" customHeight="1"/>
    <row r="10394" ht="19.25" customHeight="1"/>
    <row r="10395" ht="19.25" customHeight="1"/>
    <row r="10396" ht="19.25" customHeight="1"/>
    <row r="10397" ht="19.25" customHeight="1"/>
    <row r="10398" ht="19.25" customHeight="1"/>
    <row r="10399" ht="19.25" customHeight="1"/>
    <row r="10400" ht="19.25" customHeight="1"/>
    <row r="10401" ht="19.25" customHeight="1"/>
    <row r="10402" ht="19.25" customHeight="1"/>
    <row r="10403" ht="19.25" customHeight="1"/>
    <row r="10404" ht="19.25" customHeight="1"/>
    <row r="10405" ht="19.25" customHeight="1"/>
    <row r="10406" ht="19.25" customHeight="1"/>
    <row r="10407" ht="19.25" customHeight="1"/>
    <row r="10408" ht="19.25" customHeight="1"/>
    <row r="10409" ht="19.25" customHeight="1"/>
    <row r="10410" ht="19.25" customHeight="1"/>
    <row r="10411" ht="19.25" customHeight="1"/>
    <row r="10412" ht="19.25" customHeight="1"/>
    <row r="10413" ht="19.25" customHeight="1"/>
    <row r="10414" ht="19.25" customHeight="1"/>
    <row r="10415" ht="19.25" customHeight="1"/>
    <row r="10416" ht="19.25" customHeight="1"/>
    <row r="10417" ht="19.25" customHeight="1"/>
    <row r="10418" ht="19.25" customHeight="1"/>
    <row r="10419" ht="19.25" customHeight="1"/>
    <row r="10420" ht="19.25" customHeight="1"/>
    <row r="10421" ht="19.25" customHeight="1"/>
    <row r="10422" ht="19.25" customHeight="1"/>
    <row r="10423" ht="19.25" customHeight="1"/>
    <row r="10424" ht="19.25" customHeight="1"/>
    <row r="10425" ht="19.25" customHeight="1"/>
    <row r="10426" ht="19.25" customHeight="1"/>
    <row r="10427" ht="19.25" customHeight="1"/>
    <row r="10428" ht="19.25" customHeight="1"/>
    <row r="10429" ht="19.25" customHeight="1"/>
    <row r="10430" ht="19.25" customHeight="1"/>
    <row r="10431" ht="19.25" customHeight="1"/>
    <row r="10432" ht="19.25" customHeight="1"/>
    <row r="10433" ht="19.25" customHeight="1"/>
    <row r="10434" ht="19.25" customHeight="1"/>
    <row r="10435" ht="19.25" customHeight="1"/>
    <row r="10436" ht="19.25" customHeight="1"/>
    <row r="10437" ht="19.25" customHeight="1"/>
    <row r="10438" ht="19.25" customHeight="1"/>
    <row r="10439" ht="19.25" customHeight="1"/>
    <row r="10440" ht="19.25" customHeight="1"/>
    <row r="10441" ht="19.25" customHeight="1"/>
    <row r="10442" ht="19.25" customHeight="1"/>
    <row r="10443" ht="19.25" customHeight="1"/>
    <row r="10444" ht="19.25" customHeight="1"/>
    <row r="10445" ht="19.25" customHeight="1"/>
    <row r="10446" ht="19.25" customHeight="1"/>
    <row r="10447" ht="19.25" customHeight="1"/>
    <row r="10448" ht="19.25" customHeight="1"/>
    <row r="10449" ht="19.25" customHeight="1"/>
    <row r="10450" ht="19.25" customHeight="1"/>
    <row r="10451" ht="19.25" customHeight="1"/>
    <row r="10452" ht="19.25" customHeight="1"/>
    <row r="10453" ht="19.25" customHeight="1"/>
    <row r="10454" ht="19.25" customHeight="1"/>
    <row r="10455" ht="19.25" customHeight="1"/>
    <row r="10456" ht="19.25" customHeight="1"/>
    <row r="10457" ht="19.25" customHeight="1"/>
    <row r="10458" ht="19.25" customHeight="1"/>
    <row r="10459" ht="19.25" customHeight="1"/>
    <row r="10460" ht="19.25" customHeight="1"/>
    <row r="10461" ht="19.25" customHeight="1"/>
    <row r="10462" ht="19.25" customHeight="1"/>
    <row r="10463" ht="19.25" customHeight="1"/>
    <row r="10464" ht="19.25" customHeight="1"/>
    <row r="10465" ht="19.25" customHeight="1"/>
    <row r="10466" ht="19.25" customHeight="1"/>
    <row r="10467" ht="19.25" customHeight="1"/>
    <row r="10468" ht="19.25" customHeight="1"/>
    <row r="10469" ht="19.25" customHeight="1"/>
    <row r="10470" ht="19.25" customHeight="1"/>
    <row r="10471" ht="19.25" customHeight="1"/>
    <row r="10472" ht="19.25" customHeight="1"/>
    <row r="10473" ht="19.25" customHeight="1"/>
    <row r="10474" ht="19.25" customHeight="1"/>
    <row r="10475" ht="19.25" customHeight="1"/>
    <row r="10476" ht="19.25" customHeight="1"/>
    <row r="10477" ht="19.25" customHeight="1"/>
    <row r="10478" ht="19.25" customHeight="1"/>
    <row r="10479" ht="19.25" customHeight="1"/>
    <row r="10480" ht="19.25" customHeight="1"/>
    <row r="10481" ht="19.25" customHeight="1"/>
    <row r="10482" ht="19.25" customHeight="1"/>
    <row r="10483" ht="19.25" customHeight="1"/>
    <row r="10484" ht="19.25" customHeight="1"/>
    <row r="10485" ht="19.25" customHeight="1"/>
    <row r="10486" ht="19.25" customHeight="1"/>
    <row r="10487" ht="19.25" customHeight="1"/>
    <row r="10488" ht="19.25" customHeight="1"/>
    <row r="10489" ht="19.25" customHeight="1"/>
    <row r="10490" ht="19.25" customHeight="1"/>
    <row r="10491" ht="19.25" customHeight="1"/>
    <row r="10492" ht="19.25" customHeight="1"/>
    <row r="10493" ht="19.25" customHeight="1"/>
    <row r="10494" ht="19.25" customHeight="1"/>
    <row r="10495" ht="19.25" customHeight="1"/>
    <row r="10496" ht="19.25" customHeight="1"/>
    <row r="10497" ht="19.25" customHeight="1"/>
    <row r="10498" ht="19.25" customHeight="1"/>
    <row r="10499" ht="19.25" customHeight="1"/>
    <row r="10500" ht="19.25" customHeight="1"/>
    <row r="10501" ht="19.25" customHeight="1"/>
    <row r="10502" ht="19.25" customHeight="1"/>
    <row r="10503" ht="19.25" customHeight="1"/>
    <row r="10504" ht="19.25" customHeight="1"/>
    <row r="10505" ht="19.25" customHeight="1"/>
    <row r="10506" ht="19.25" customHeight="1"/>
    <row r="10507" ht="19.25" customHeight="1"/>
    <row r="10508" ht="19.25" customHeight="1"/>
    <row r="10509" ht="19.25" customHeight="1"/>
    <row r="10510" ht="19.25" customHeight="1"/>
    <row r="10511" ht="19.25" customHeight="1"/>
    <row r="10512" ht="19.25" customHeight="1"/>
    <row r="10513" ht="19.25" customHeight="1"/>
    <row r="10514" ht="19.25" customHeight="1"/>
    <row r="10515" ht="19.25" customHeight="1"/>
    <row r="10516" ht="19.25" customHeight="1"/>
    <row r="10517" ht="19.25" customHeight="1"/>
    <row r="10518" ht="19.25" customHeight="1"/>
    <row r="10519" ht="19.25" customHeight="1"/>
    <row r="10520" ht="19.25" customHeight="1"/>
    <row r="10521" ht="19.25" customHeight="1"/>
    <row r="10522" ht="19.25" customHeight="1"/>
    <row r="10523" ht="19.25" customHeight="1"/>
    <row r="10524" ht="19.25" customHeight="1"/>
    <row r="10525" ht="19.25" customHeight="1"/>
    <row r="10526" ht="19.25" customHeight="1"/>
    <row r="10527" ht="19.25" customHeight="1"/>
    <row r="10528" ht="19.25" customHeight="1"/>
    <row r="10529" ht="19.25" customHeight="1"/>
    <row r="10530" ht="19.25" customHeight="1"/>
    <row r="10531" ht="19.25" customHeight="1"/>
    <row r="10532" ht="19.25" customHeight="1"/>
    <row r="10533" ht="19.25" customHeight="1"/>
    <row r="10534" ht="19.25" customHeight="1"/>
    <row r="10535" ht="19.25" customHeight="1"/>
    <row r="10536" ht="19.25" customHeight="1"/>
    <row r="10537" ht="19.25" customHeight="1"/>
    <row r="10538" ht="19.25" customHeight="1"/>
    <row r="10539" ht="19.25" customHeight="1"/>
    <row r="10540" ht="19.25" customHeight="1"/>
    <row r="10541" ht="19.25" customHeight="1"/>
    <row r="10542" ht="19.25" customHeight="1"/>
    <row r="10543" ht="19.25" customHeight="1"/>
    <row r="10544" ht="19.25" customHeight="1"/>
    <row r="10545" ht="19.25" customHeight="1"/>
    <row r="10546" ht="19.25" customHeight="1"/>
    <row r="10547" ht="19.25" customHeight="1"/>
    <row r="10548" ht="19.25" customHeight="1"/>
    <row r="10549" ht="19.25" customHeight="1"/>
    <row r="10550" ht="19.25" customHeight="1"/>
    <row r="10551" ht="19.25" customHeight="1"/>
    <row r="10552" ht="19.25" customHeight="1"/>
    <row r="10553" ht="19.25" customHeight="1"/>
    <row r="10554" ht="19.25" customHeight="1"/>
    <row r="10555" ht="19.25" customHeight="1"/>
    <row r="10556" ht="19.25" customHeight="1"/>
    <row r="10557" ht="19.25" customHeight="1"/>
    <row r="10558" ht="19.25" customHeight="1"/>
    <row r="10559" ht="19.25" customHeight="1"/>
    <row r="10560" ht="19.25" customHeight="1"/>
    <row r="10561" ht="19.25" customHeight="1"/>
    <row r="10562" ht="19.25" customHeight="1"/>
    <row r="10563" ht="19.25" customHeight="1"/>
    <row r="10564" ht="19.25" customHeight="1"/>
    <row r="10565" ht="19.25" customHeight="1"/>
    <row r="10566" ht="19.25" customHeight="1"/>
    <row r="10567" ht="19.25" customHeight="1"/>
    <row r="10568" ht="19.25" customHeight="1"/>
    <row r="10569" ht="19.25" customHeight="1"/>
    <row r="10570" ht="19.25" customHeight="1"/>
    <row r="10571" ht="19.25" customHeight="1"/>
    <row r="10572" ht="19.25" customHeight="1"/>
    <row r="10573" ht="19.25" customHeight="1"/>
    <row r="10574" ht="19.25" customHeight="1"/>
    <row r="10575" ht="19.25" customHeight="1"/>
    <row r="10576" ht="19.25" customHeight="1"/>
    <row r="10577" ht="19.25" customHeight="1"/>
    <row r="10578" ht="19.25" customHeight="1"/>
    <row r="10579" ht="19.25" customHeight="1"/>
    <row r="10580" ht="19.25" customHeight="1"/>
    <row r="10581" ht="19.25" customHeight="1"/>
    <row r="10582" ht="19.25" customHeight="1"/>
    <row r="10583" ht="19.25" customHeight="1"/>
    <row r="10584" ht="19.25" customHeight="1"/>
    <row r="10585" ht="19.25" customHeight="1"/>
    <row r="10586" ht="19.25" customHeight="1"/>
    <row r="10587" ht="19.25" customHeight="1"/>
    <row r="10588" ht="19.25" customHeight="1"/>
    <row r="10589" ht="19.25" customHeight="1"/>
    <row r="10590" ht="19.25" customHeight="1"/>
    <row r="10591" ht="19.25" customHeight="1"/>
    <row r="10592" ht="19.25" customHeight="1"/>
    <row r="10593" ht="19.25" customHeight="1"/>
    <row r="10594" ht="19.25" customHeight="1"/>
    <row r="10595" ht="19.25" customHeight="1"/>
    <row r="10596" ht="19.25" customHeight="1"/>
    <row r="10597" ht="19.25" customHeight="1"/>
    <row r="10598" ht="19.25" customHeight="1"/>
    <row r="10599" ht="19.25" customHeight="1"/>
    <row r="10600" ht="19.25" customHeight="1"/>
    <row r="10601" ht="19.25" customHeight="1"/>
    <row r="10602" ht="19.25" customHeight="1"/>
    <row r="10603" ht="19.25" customHeight="1"/>
    <row r="10604" ht="19.25" customHeight="1"/>
    <row r="10605" ht="19.25" customHeight="1"/>
    <row r="10606" ht="19.25" customHeight="1"/>
    <row r="10607" ht="19.25" customHeight="1"/>
    <row r="10608" ht="19.25" customHeight="1"/>
    <row r="10609" ht="19.25" customHeight="1"/>
    <row r="10610" ht="19.25" customHeight="1"/>
    <row r="10611" ht="19.25" customHeight="1"/>
    <row r="10612" ht="19.25" customHeight="1"/>
    <row r="10613" ht="19.25" customHeight="1"/>
    <row r="10614" ht="19.25" customHeight="1"/>
    <row r="10615" ht="19.25" customHeight="1"/>
    <row r="10616" ht="19.25" customHeight="1"/>
    <row r="10617" ht="19.25" customHeight="1"/>
    <row r="10618" ht="19.25" customHeight="1"/>
    <row r="10619" ht="19.25" customHeight="1"/>
    <row r="10620" ht="19.25" customHeight="1"/>
    <row r="10621" ht="19.25" customHeight="1"/>
    <row r="10622" ht="19.25" customHeight="1"/>
    <row r="10623" ht="19.25" customHeight="1"/>
    <row r="10624" ht="19.25" customHeight="1"/>
    <row r="10625" ht="19.25" customHeight="1"/>
    <row r="10626" ht="19.25" customHeight="1"/>
    <row r="10627" ht="19.25" customHeight="1"/>
    <row r="10628" ht="19.25" customHeight="1"/>
    <row r="10629" ht="19.25" customHeight="1"/>
    <row r="10630" ht="19.25" customHeight="1"/>
    <row r="10631" ht="19.25" customHeight="1"/>
    <row r="10632" ht="19.25" customHeight="1"/>
    <row r="10633" ht="19.25" customHeight="1"/>
    <row r="10634" ht="19.25" customHeight="1"/>
    <row r="10635" ht="19.25" customHeight="1"/>
    <row r="10636" ht="19.25" customHeight="1"/>
    <row r="10637" ht="19.25" customHeight="1"/>
    <row r="10638" ht="19.25" customHeight="1"/>
    <row r="10639" ht="19.25" customHeight="1"/>
    <row r="10640" ht="19.25" customHeight="1"/>
    <row r="10641" ht="19.25" customHeight="1"/>
    <row r="10642" ht="19.25" customHeight="1"/>
    <row r="10643" ht="19.25" customHeight="1"/>
    <row r="10644" ht="19.25" customHeight="1"/>
    <row r="10645" ht="19.25" customHeight="1"/>
    <row r="10646" ht="19.25" customHeight="1"/>
    <row r="10647" ht="19.25" customHeight="1"/>
    <row r="10648" ht="19.25" customHeight="1"/>
    <row r="10649" ht="19.25" customHeight="1"/>
    <row r="10650" ht="19.25" customHeight="1"/>
    <row r="10651" ht="19.25" customHeight="1"/>
    <row r="10652" ht="19.25" customHeight="1"/>
    <row r="10653" ht="19.25" customHeight="1"/>
    <row r="10654" ht="19.25" customHeight="1"/>
    <row r="10655" ht="19.25" customHeight="1"/>
    <row r="10656" ht="19.25" customHeight="1"/>
    <row r="10657" ht="19.25" customHeight="1"/>
    <row r="10658" ht="19.25" customHeight="1"/>
    <row r="10659" ht="19.25" customHeight="1"/>
    <row r="10660" ht="19.25" customHeight="1"/>
    <row r="10661" ht="19.25" customHeight="1"/>
    <row r="10662" ht="19.25" customHeight="1"/>
    <row r="10663" ht="19.25" customHeight="1"/>
    <row r="10664" ht="19.25" customHeight="1"/>
    <row r="10665" ht="19.25" customHeight="1"/>
    <row r="10666" ht="19.25" customHeight="1"/>
    <row r="10667" ht="19.25" customHeight="1"/>
    <row r="10668" ht="19.25" customHeight="1"/>
    <row r="10669" ht="19.25" customHeight="1"/>
    <row r="10670" ht="19.25" customHeight="1"/>
    <row r="10671" ht="19.25" customHeight="1"/>
    <row r="10672" ht="19.25" customHeight="1"/>
    <row r="10673" ht="19.25" customHeight="1"/>
    <row r="10674" ht="19.25" customHeight="1"/>
    <row r="10675" ht="19.25" customHeight="1"/>
    <row r="10676" ht="19.25" customHeight="1"/>
    <row r="10677" ht="19.25" customHeight="1"/>
    <row r="10678" ht="19.25" customHeight="1"/>
    <row r="10679" ht="19.25" customHeight="1"/>
    <row r="10680" ht="19.25" customHeight="1"/>
    <row r="10681" ht="19.25" customHeight="1"/>
    <row r="10682" ht="19.25" customHeight="1"/>
    <row r="10683" ht="19.25" customHeight="1"/>
    <row r="10684" ht="19.25" customHeight="1"/>
    <row r="10685" ht="19.25" customHeight="1"/>
    <row r="10686" ht="19.25" customHeight="1"/>
    <row r="10687" ht="19.25" customHeight="1"/>
    <row r="10688" ht="19.25" customHeight="1"/>
    <row r="10689" ht="19.25" customHeight="1"/>
    <row r="10690" ht="19.25" customHeight="1"/>
    <row r="10691" ht="19.25" customHeight="1"/>
    <row r="10692" ht="19.25" customHeight="1"/>
    <row r="10693" ht="19.25" customHeight="1"/>
    <row r="10694" ht="19.25" customHeight="1"/>
    <row r="10695" ht="19.25" customHeight="1"/>
    <row r="10696" ht="19.25" customHeight="1"/>
    <row r="10697" ht="19.25" customHeight="1"/>
    <row r="10698" ht="19.25" customHeight="1"/>
    <row r="10699" ht="19.25" customHeight="1"/>
    <row r="10700" ht="19.25" customHeight="1"/>
    <row r="10701" ht="19.25" customHeight="1"/>
    <row r="10702" ht="19.25" customHeight="1"/>
    <row r="10703" ht="19.25" customHeight="1"/>
    <row r="10704" ht="19.25" customHeight="1"/>
    <row r="10705" ht="19.25" customHeight="1"/>
    <row r="10706" ht="19.25" customHeight="1"/>
    <row r="10707" ht="19.25" customHeight="1"/>
    <row r="10708" ht="19.25" customHeight="1"/>
    <row r="10709" ht="19.25" customHeight="1"/>
    <row r="10710" ht="19.25" customHeight="1"/>
    <row r="10711" ht="19.25" customHeight="1"/>
    <row r="10712" ht="19.25" customHeight="1"/>
    <row r="10713" ht="19.25" customHeight="1"/>
    <row r="10714" ht="19.25" customHeight="1"/>
    <row r="10715" ht="19.25" customHeight="1"/>
    <row r="10716" ht="19.25" customHeight="1"/>
    <row r="10717" ht="19.25" customHeight="1"/>
    <row r="10718" ht="19.25" customHeight="1"/>
    <row r="10719" ht="19.25" customHeight="1"/>
    <row r="10720" ht="19.25" customHeight="1"/>
    <row r="10721" ht="19.25" customHeight="1"/>
    <row r="10722" ht="19.25" customHeight="1"/>
    <row r="10723" ht="19.25" customHeight="1"/>
    <row r="10724" ht="19.25" customHeight="1"/>
    <row r="10725" ht="19.25" customHeight="1"/>
    <row r="10726" ht="19.25" customHeight="1"/>
    <row r="10727" ht="19.25" customHeight="1"/>
    <row r="10728" ht="19.25" customHeight="1"/>
    <row r="10729" ht="19.25" customHeight="1"/>
    <row r="10730" ht="19.25" customHeight="1"/>
    <row r="10731" ht="19.25" customHeight="1"/>
    <row r="10732" ht="19.25" customHeight="1"/>
    <row r="10733" ht="19.25" customHeight="1"/>
    <row r="10734" ht="19.25" customHeight="1"/>
    <row r="10735" ht="19.25" customHeight="1"/>
    <row r="10736" ht="19.25" customHeight="1"/>
    <row r="10737" ht="19.25" customHeight="1"/>
    <row r="10738" ht="19.25" customHeight="1"/>
    <row r="10739" ht="19.25" customHeight="1"/>
    <row r="10740" ht="19.25" customHeight="1"/>
    <row r="10741" ht="19.25" customHeight="1"/>
    <row r="10742" ht="19.25" customHeight="1"/>
    <row r="10743" ht="19.25" customHeight="1"/>
    <row r="10744" ht="19.25" customHeight="1"/>
    <row r="10745" ht="19.25" customHeight="1"/>
    <row r="10746" ht="19.25" customHeight="1"/>
    <row r="10747" ht="19.25" customHeight="1"/>
    <row r="10748" ht="19.25" customHeight="1"/>
    <row r="10749" ht="19.25" customHeight="1"/>
    <row r="10750" ht="19.25" customHeight="1"/>
    <row r="10751" ht="19.25" customHeight="1"/>
    <row r="10752" ht="19.25" customHeight="1"/>
    <row r="10753" ht="19.25" customHeight="1"/>
    <row r="10754" ht="19.25" customHeight="1"/>
    <row r="10755" ht="19.25" customHeight="1"/>
    <row r="10756" ht="19.25" customHeight="1"/>
    <row r="10757" ht="19.25" customHeight="1"/>
    <row r="10758" ht="19.25" customHeight="1"/>
    <row r="10759" ht="19.25" customHeight="1"/>
    <row r="10760" ht="19.25" customHeight="1"/>
    <row r="10761" ht="19.25" customHeight="1"/>
    <row r="10762" ht="19.25" customHeight="1"/>
    <row r="10763" ht="19.25" customHeight="1"/>
    <row r="10764" ht="19.25" customHeight="1"/>
    <row r="10765" ht="19.25" customHeight="1"/>
    <row r="10766" ht="19.25" customHeight="1"/>
    <row r="10767" ht="19.25" customHeight="1"/>
    <row r="10768" ht="19.25" customHeight="1"/>
    <row r="10769" ht="19.25" customHeight="1"/>
    <row r="10770" ht="19.25" customHeight="1"/>
    <row r="10771" ht="19.25" customHeight="1"/>
    <row r="10772" ht="19.25" customHeight="1"/>
    <row r="10773" ht="19.25" customHeight="1"/>
    <row r="10774" ht="19.25" customHeight="1"/>
    <row r="10775" ht="19.25" customHeight="1"/>
    <row r="10776" ht="19.25" customHeight="1"/>
    <row r="10777" ht="19.25" customHeight="1"/>
    <row r="10778" ht="19.25" customHeight="1"/>
    <row r="10779" ht="19.25" customHeight="1"/>
    <row r="10780" ht="19.25" customHeight="1"/>
    <row r="10781" ht="19.25" customHeight="1"/>
    <row r="10782" ht="19.25" customHeight="1"/>
    <row r="10783" ht="19.25" customHeight="1"/>
    <row r="10784" ht="19.25" customHeight="1"/>
    <row r="10785" ht="19.25" customHeight="1"/>
    <row r="10786" ht="19.25" customHeight="1"/>
    <row r="10787" ht="19.25" customHeight="1"/>
    <row r="10788" ht="19.25" customHeight="1"/>
    <row r="10789" ht="19.25" customHeight="1"/>
    <row r="10790" ht="19.25" customHeight="1"/>
    <row r="10791" ht="19.25" customHeight="1"/>
    <row r="10792" ht="19.25" customHeight="1"/>
    <row r="10793" ht="19.25" customHeight="1"/>
    <row r="10794" ht="19.25" customHeight="1"/>
    <row r="10795" ht="19.25" customHeight="1"/>
    <row r="10796" ht="19.25" customHeight="1"/>
    <row r="10797" ht="19.25" customHeight="1"/>
    <row r="10798" ht="19.25" customHeight="1"/>
    <row r="10799" ht="19.25" customHeight="1"/>
    <row r="10800" ht="19.25" customHeight="1"/>
    <row r="10801" ht="19.25" customHeight="1"/>
    <row r="10802" ht="19.25" customHeight="1"/>
    <row r="10803" ht="19.25" customHeight="1"/>
    <row r="10804" ht="19.25" customHeight="1"/>
    <row r="10805" ht="19.25" customHeight="1"/>
    <row r="10806" ht="19.25" customHeight="1"/>
    <row r="10807" ht="19.25" customHeight="1"/>
    <row r="10808" ht="19.25" customHeight="1"/>
    <row r="10809" ht="19.25" customHeight="1"/>
    <row r="10810" ht="19.25" customHeight="1"/>
    <row r="10811" ht="19.25" customHeight="1"/>
    <row r="10812" ht="19.25" customHeight="1"/>
    <row r="10813" ht="19.25" customHeight="1"/>
    <row r="10814" ht="19.25" customHeight="1"/>
    <row r="10815" ht="19.25" customHeight="1"/>
    <row r="10816" ht="19.25" customHeight="1"/>
    <row r="10817" ht="19.25" customHeight="1"/>
    <row r="10818" ht="19.25" customHeight="1"/>
    <row r="10819" ht="19.25" customHeight="1"/>
    <row r="10820" ht="19.25" customHeight="1"/>
    <row r="10821" ht="19.25" customHeight="1"/>
    <row r="10822" ht="19.25" customHeight="1"/>
    <row r="10823" ht="19.25" customHeight="1"/>
    <row r="10824" ht="19.25" customHeight="1"/>
    <row r="10825" ht="19.25" customHeight="1"/>
    <row r="10826" ht="19.25" customHeight="1"/>
    <row r="10827" ht="19.25" customHeight="1"/>
    <row r="10828" ht="19.25" customHeight="1"/>
    <row r="10829" ht="19.25" customHeight="1"/>
    <row r="10830" ht="19.25" customHeight="1"/>
    <row r="10831" ht="19.25" customHeight="1"/>
    <row r="10832" ht="19.25" customHeight="1"/>
    <row r="10833" ht="19.25" customHeight="1"/>
    <row r="10834" ht="19.25" customHeight="1"/>
    <row r="10835" ht="19.25" customHeight="1"/>
    <row r="10836" ht="19.25" customHeight="1"/>
    <row r="10837" ht="19.25" customHeight="1"/>
    <row r="10838" ht="19.25" customHeight="1"/>
    <row r="10839" ht="19.25" customHeight="1"/>
    <row r="10840" ht="19.25" customHeight="1"/>
    <row r="10841" ht="19.25" customHeight="1"/>
    <row r="10842" ht="19.25" customHeight="1"/>
    <row r="10843" ht="19.25" customHeight="1"/>
    <row r="10844" ht="19.25" customHeight="1"/>
    <row r="10845" ht="19.25" customHeight="1"/>
    <row r="10846" ht="19.25" customHeight="1"/>
    <row r="10847" ht="19.25" customHeight="1"/>
    <row r="10848" ht="19.25" customHeight="1"/>
    <row r="10849" ht="19.25" customHeight="1"/>
    <row r="10850" ht="19.25" customHeight="1"/>
    <row r="10851" ht="19.25" customHeight="1"/>
    <row r="10852" ht="19.25" customHeight="1"/>
    <row r="10853" ht="19.25" customHeight="1"/>
    <row r="10854" ht="19.25" customHeight="1"/>
    <row r="10855" ht="19.25" customHeight="1"/>
    <row r="10856" ht="19.25" customHeight="1"/>
    <row r="10857" ht="19.25" customHeight="1"/>
    <row r="10858" ht="19.25" customHeight="1"/>
    <row r="10859" ht="19.25" customHeight="1"/>
    <row r="10860" ht="19.25" customHeight="1"/>
    <row r="10861" ht="19.25" customHeight="1"/>
    <row r="10862" ht="19.25" customHeight="1"/>
    <row r="10863" ht="19.25" customHeight="1"/>
    <row r="10864" ht="19.25" customHeight="1"/>
    <row r="10865" ht="19.25" customHeight="1"/>
    <row r="10866" ht="19.25" customHeight="1"/>
    <row r="10867" ht="19.25" customHeight="1"/>
    <row r="10868" ht="19.25" customHeight="1"/>
    <row r="10869" ht="19.25" customHeight="1"/>
    <row r="10870" ht="19.25" customHeight="1"/>
    <row r="10871" ht="19.25" customHeight="1"/>
    <row r="10872" ht="19.25" customHeight="1"/>
    <row r="10873" ht="19.25" customHeight="1"/>
    <row r="10874" ht="19.25" customHeight="1"/>
    <row r="10875" ht="19.25" customHeight="1"/>
    <row r="10876" ht="19.25" customHeight="1"/>
    <row r="10877" ht="19.25" customHeight="1"/>
    <row r="10878" ht="19.25" customHeight="1"/>
    <row r="10879" ht="19.25" customHeight="1"/>
    <row r="10880" ht="19.25" customHeight="1"/>
    <row r="10881" ht="19.25" customHeight="1"/>
    <row r="10882" ht="19.25" customHeight="1"/>
    <row r="10883" ht="19.25" customHeight="1"/>
    <row r="10884" ht="19.25" customHeight="1"/>
    <row r="10885" ht="19.25" customHeight="1"/>
    <row r="10886" ht="19.25" customHeight="1"/>
    <row r="10887" ht="19.25" customHeight="1"/>
    <row r="10888" ht="19.25" customHeight="1"/>
    <row r="10889" ht="19.25" customHeight="1"/>
    <row r="10890" ht="19.25" customHeight="1"/>
    <row r="10891" ht="19.25" customHeight="1"/>
    <row r="10892" ht="19.25" customHeight="1"/>
    <row r="10893" ht="19.25" customHeight="1"/>
    <row r="10894" ht="19.25" customHeight="1"/>
    <row r="10895" ht="19.25" customHeight="1"/>
    <row r="10896" ht="19.25" customHeight="1"/>
    <row r="10897" ht="19.25" customHeight="1"/>
    <row r="10898" ht="19.25" customHeight="1"/>
    <row r="10899" ht="19.25" customHeight="1"/>
    <row r="10900" ht="19.25" customHeight="1"/>
    <row r="10901" ht="19.25" customHeight="1"/>
    <row r="10902" ht="19.25" customHeight="1"/>
    <row r="10903" ht="19.25" customHeight="1"/>
    <row r="10904" ht="19.25" customHeight="1"/>
    <row r="10905" ht="19.25" customHeight="1"/>
    <row r="10906" ht="19.25" customHeight="1"/>
    <row r="10907" ht="19.25" customHeight="1"/>
    <row r="10908" ht="19.25" customHeight="1"/>
    <row r="10909" ht="19.25" customHeight="1"/>
    <row r="10910" ht="19.25" customHeight="1"/>
    <row r="10911" ht="19.25" customHeight="1"/>
    <row r="10912" ht="19.25" customHeight="1"/>
    <row r="10913" ht="19.25" customHeight="1"/>
    <row r="10914" ht="19.25" customHeight="1"/>
    <row r="10915" ht="19.25" customHeight="1"/>
    <row r="10916" ht="19.25" customHeight="1"/>
    <row r="10917" ht="19.25" customHeight="1"/>
    <row r="10918" ht="19.25" customHeight="1"/>
    <row r="10919" ht="19.25" customHeight="1"/>
    <row r="10920" ht="19.25" customHeight="1"/>
    <row r="10921" ht="19.25" customHeight="1"/>
    <row r="10922" ht="19.25" customHeight="1"/>
    <row r="10923" ht="19.25" customHeight="1"/>
    <row r="10924" ht="19.25" customHeight="1"/>
    <row r="10925" ht="19.25" customHeight="1"/>
    <row r="10926" ht="19.25" customHeight="1"/>
    <row r="10927" ht="19.25" customHeight="1"/>
    <row r="10928" ht="19.25" customHeight="1"/>
    <row r="10929" ht="19.25" customHeight="1"/>
    <row r="10930" ht="19.25" customHeight="1"/>
    <row r="10931" ht="19.25" customHeight="1"/>
    <row r="10932" ht="19.25" customHeight="1"/>
    <row r="10933" ht="19.25" customHeight="1"/>
    <row r="10934" ht="19.25" customHeight="1"/>
    <row r="10935" ht="19.25" customHeight="1"/>
    <row r="10936" ht="19.25" customHeight="1"/>
    <row r="10937" ht="19.25" customHeight="1"/>
    <row r="10938" ht="19.25" customHeight="1"/>
    <row r="10939" ht="19.25" customHeight="1"/>
    <row r="10940" ht="19.25" customHeight="1"/>
    <row r="10941" ht="19.25" customHeight="1"/>
    <row r="10942" ht="19.25" customHeight="1"/>
    <row r="10943" ht="19.25" customHeight="1"/>
    <row r="10944" ht="19.25" customHeight="1"/>
    <row r="10945" ht="19.25" customHeight="1"/>
    <row r="10946" ht="19.25" customHeight="1"/>
    <row r="10947" ht="19.25" customHeight="1"/>
    <row r="10948" ht="19.25" customHeight="1"/>
    <row r="10949" ht="19.25" customHeight="1"/>
    <row r="10950" ht="19.25" customHeight="1"/>
    <row r="10951" ht="19.25" customHeight="1"/>
    <row r="10952" ht="19.25" customHeight="1"/>
    <row r="10953" ht="19.25" customHeight="1"/>
    <row r="10954" ht="19.25" customHeight="1"/>
    <row r="10955" ht="19.25" customHeight="1"/>
    <row r="10956" ht="19.25" customHeight="1"/>
    <row r="10957" ht="19.25" customHeight="1"/>
    <row r="10958" ht="19.25" customHeight="1"/>
    <row r="10959" ht="19.25" customHeight="1"/>
    <row r="10960" ht="19.25" customHeight="1"/>
    <row r="10961" ht="19.25" customHeight="1"/>
    <row r="10962" ht="19.25" customHeight="1"/>
    <row r="10963" ht="19.25" customHeight="1"/>
    <row r="10964" ht="19.25" customHeight="1"/>
    <row r="10965" ht="19.25" customHeight="1"/>
    <row r="10966" ht="19.25" customHeight="1"/>
    <row r="10967" ht="19.25" customHeight="1"/>
    <row r="10968" ht="19.25" customHeight="1"/>
    <row r="10969" ht="19.25" customHeight="1"/>
    <row r="10970" ht="19.25" customHeight="1"/>
    <row r="10971" ht="19.25" customHeight="1"/>
    <row r="10972" ht="19.25" customHeight="1"/>
    <row r="10973" ht="19.25" customHeight="1"/>
    <row r="10974" ht="19.25" customHeight="1"/>
    <row r="10975" ht="19.25" customHeight="1"/>
    <row r="10976" ht="19.25" customHeight="1"/>
    <row r="10977" ht="19.25" customHeight="1"/>
    <row r="10978" ht="19.25" customHeight="1"/>
    <row r="10979" ht="19.25" customHeight="1"/>
    <row r="10980" ht="19.25" customHeight="1"/>
    <row r="10981" ht="19.25" customHeight="1"/>
    <row r="10982" ht="19.25" customHeight="1"/>
    <row r="10983" ht="19.25" customHeight="1"/>
    <row r="10984" ht="19.25" customHeight="1"/>
    <row r="10985" ht="19.25" customHeight="1"/>
    <row r="10986" ht="19.25" customHeight="1"/>
    <row r="10987" ht="19.25" customHeight="1"/>
    <row r="10988" ht="19.25" customHeight="1"/>
    <row r="10989" ht="19.25" customHeight="1"/>
    <row r="10990" ht="19.25" customHeight="1"/>
    <row r="10991" ht="19.25" customHeight="1"/>
    <row r="10992" ht="19.25" customHeight="1"/>
    <row r="10993" ht="19.25" customHeight="1"/>
    <row r="10994" ht="19.25" customHeight="1"/>
    <row r="10995" ht="19.25" customHeight="1"/>
    <row r="10996" ht="19.25" customHeight="1"/>
    <row r="10997" ht="19.25" customHeight="1"/>
    <row r="10998" ht="19.25" customHeight="1"/>
    <row r="10999" ht="19.25" customHeight="1"/>
    <row r="11000" ht="19.25" customHeight="1"/>
    <row r="11001" ht="19.25" customHeight="1"/>
    <row r="11002" ht="19.25" customHeight="1"/>
    <row r="11003" ht="19.25" customHeight="1"/>
    <row r="11004" ht="19.25" customHeight="1"/>
    <row r="11005" ht="19.25" customHeight="1"/>
    <row r="11006" ht="19.25" customHeight="1"/>
    <row r="11007" ht="19.25" customHeight="1"/>
    <row r="11008" ht="19.25" customHeight="1"/>
    <row r="11009" ht="19.25" customHeight="1"/>
    <row r="11010" ht="19.25" customHeight="1"/>
    <row r="11011" ht="19.25" customHeight="1"/>
    <row r="11012" ht="19.25" customHeight="1"/>
    <row r="11013" ht="19.25" customHeight="1"/>
    <row r="11014" ht="19.25" customHeight="1"/>
    <row r="11015" ht="19.25" customHeight="1"/>
    <row r="11016" ht="19.25" customHeight="1"/>
    <row r="11017" ht="19.25" customHeight="1"/>
    <row r="11018" ht="19.25" customHeight="1"/>
    <row r="11019" ht="19.25" customHeight="1"/>
    <row r="11020" ht="19.25" customHeight="1"/>
    <row r="11021" ht="19.25" customHeight="1"/>
    <row r="11022" ht="19.25" customHeight="1"/>
    <row r="11023" ht="19.25" customHeight="1"/>
    <row r="11024" ht="19.25" customHeight="1"/>
    <row r="11025" ht="19.25" customHeight="1"/>
    <row r="11026" ht="19.25" customHeight="1"/>
    <row r="11027" ht="19.25" customHeight="1"/>
    <row r="11028" ht="19.25" customHeight="1"/>
    <row r="11029" ht="19.25" customHeight="1"/>
    <row r="11030" ht="19.25" customHeight="1"/>
    <row r="11031" ht="19.25" customHeight="1"/>
    <row r="11032" ht="19.25" customHeight="1"/>
    <row r="11033" ht="19.25" customHeight="1"/>
    <row r="11034" ht="19.25" customHeight="1"/>
    <row r="11035" ht="19.25" customHeight="1"/>
    <row r="11036" ht="19.25" customHeight="1"/>
    <row r="11037" ht="19.25" customHeight="1"/>
    <row r="11038" ht="19.25" customHeight="1"/>
    <row r="11039" ht="19.25" customHeight="1"/>
    <row r="11040" ht="19.25" customHeight="1"/>
    <row r="11041" ht="19.25" customHeight="1"/>
    <row r="11042" ht="19.25" customHeight="1"/>
    <row r="11043" ht="19.25" customHeight="1"/>
    <row r="11044" ht="19.25" customHeight="1"/>
    <row r="11045" ht="19.25" customHeight="1"/>
    <row r="11046" ht="19.25" customHeight="1"/>
    <row r="11047" ht="19.25" customHeight="1"/>
    <row r="11048" ht="19.25" customHeight="1"/>
    <row r="11049" ht="19.25" customHeight="1"/>
    <row r="11050" ht="19.25" customHeight="1"/>
    <row r="11051" ht="19.25" customHeight="1"/>
    <row r="11052" ht="19.25" customHeight="1"/>
    <row r="11053" ht="19.25" customHeight="1"/>
    <row r="11054" ht="19.25" customHeight="1"/>
    <row r="11055" ht="19.25" customHeight="1"/>
    <row r="11056" ht="19.25" customHeight="1"/>
    <row r="11057" ht="19.25" customHeight="1"/>
    <row r="11058" ht="19.25" customHeight="1"/>
    <row r="11059" ht="19.25" customHeight="1"/>
    <row r="11060" ht="19.25" customHeight="1"/>
    <row r="11061" ht="19.25" customHeight="1"/>
    <row r="11062" ht="19.25" customHeight="1"/>
    <row r="11063" ht="19.25" customHeight="1"/>
    <row r="11064" ht="19.25" customHeight="1"/>
    <row r="11065" ht="19.25" customHeight="1"/>
    <row r="11066" ht="19.25" customHeight="1"/>
    <row r="11067" ht="19.25" customHeight="1"/>
    <row r="11068" ht="19.25" customHeight="1"/>
    <row r="11069" ht="19.25" customHeight="1"/>
    <row r="11070" ht="19.25" customHeight="1"/>
    <row r="11071" ht="19.25" customHeight="1"/>
    <row r="11072" ht="19.25" customHeight="1"/>
    <row r="11073" ht="19.25" customHeight="1"/>
    <row r="11074" ht="19.25" customHeight="1"/>
    <row r="11075" ht="19.25" customHeight="1"/>
    <row r="11076" ht="19.25" customHeight="1"/>
    <row r="11077" ht="19.25" customHeight="1"/>
    <row r="11078" ht="19.25" customHeight="1"/>
    <row r="11079" ht="19.25" customHeight="1"/>
    <row r="11080" ht="19.25" customHeight="1"/>
    <row r="11081" ht="19.25" customHeight="1"/>
    <row r="11082" ht="19.25" customHeight="1"/>
    <row r="11083" ht="19.25" customHeight="1"/>
    <row r="11084" ht="19.25" customHeight="1"/>
    <row r="11085" ht="19.25" customHeight="1"/>
    <row r="11086" ht="19.25" customHeight="1"/>
    <row r="11087" ht="19.25" customHeight="1"/>
    <row r="11088" ht="19.25" customHeight="1"/>
    <row r="11089" ht="19.25" customHeight="1"/>
    <row r="11090" ht="19.25" customHeight="1"/>
    <row r="11091" ht="19.25" customHeight="1"/>
    <row r="11092" ht="19.25" customHeight="1"/>
    <row r="11093" ht="19.25" customHeight="1"/>
    <row r="11094" ht="19.25" customHeight="1"/>
    <row r="11095" ht="19.25" customHeight="1"/>
    <row r="11096" ht="19.25" customHeight="1"/>
    <row r="11097" ht="19.25" customHeight="1"/>
    <row r="11098" ht="19.25" customHeight="1"/>
    <row r="11099" ht="19.25" customHeight="1"/>
    <row r="11100" ht="19.25" customHeight="1"/>
    <row r="11101" ht="19.25" customHeight="1"/>
    <row r="11102" ht="19.25" customHeight="1"/>
    <row r="11103" ht="19.25" customHeight="1"/>
    <row r="11104" ht="19.25" customHeight="1"/>
    <row r="11105" ht="19.25" customHeight="1"/>
    <row r="11106" ht="19.25" customHeight="1"/>
    <row r="11107" ht="19.25" customHeight="1"/>
    <row r="11108" ht="19.25" customHeight="1"/>
    <row r="11109" ht="19.25" customHeight="1"/>
    <row r="11110" ht="19.25" customHeight="1"/>
    <row r="11111" ht="19.25" customHeight="1"/>
    <row r="11112" ht="19.25" customHeight="1"/>
    <row r="11113" ht="19.25" customHeight="1"/>
    <row r="11114" ht="19.25" customHeight="1"/>
    <row r="11115" ht="19.25" customHeight="1"/>
    <row r="11116" ht="19.25" customHeight="1"/>
    <row r="11117" ht="19.25" customHeight="1"/>
    <row r="11118" ht="19.25" customHeight="1"/>
    <row r="11119" ht="19.25" customHeight="1"/>
    <row r="11120" ht="19.25" customHeight="1"/>
    <row r="11121" ht="19.25" customHeight="1"/>
    <row r="11122" ht="19.25" customHeight="1"/>
    <row r="11123" ht="19.25" customHeight="1"/>
    <row r="11124" ht="19.25" customHeight="1"/>
    <row r="11125" ht="19.25" customHeight="1"/>
    <row r="11126" ht="19.25" customHeight="1"/>
    <row r="11127" ht="19.25" customHeight="1"/>
    <row r="11128" ht="19.25" customHeight="1"/>
    <row r="11129" ht="19.25" customHeight="1"/>
    <row r="11130" ht="19.25" customHeight="1"/>
    <row r="11131" ht="19.25" customHeight="1"/>
    <row r="11132" ht="19.25" customHeight="1"/>
    <row r="11133" ht="19.25" customHeight="1"/>
    <row r="11134" ht="19.25" customHeight="1"/>
    <row r="11135" ht="19.25" customHeight="1"/>
    <row r="11136" ht="19.25" customHeight="1"/>
    <row r="11137" ht="19.25" customHeight="1"/>
    <row r="11138" ht="19.25" customHeight="1"/>
    <row r="11139" ht="19.25" customHeight="1"/>
    <row r="11140" ht="19.25" customHeight="1"/>
    <row r="11141" ht="19.25" customHeight="1"/>
    <row r="11142" ht="19.25" customHeight="1"/>
    <row r="11143" ht="19.25" customHeight="1"/>
    <row r="11144" ht="19.25" customHeight="1"/>
    <row r="11145" ht="19.25" customHeight="1"/>
    <row r="11146" ht="19.25" customHeight="1"/>
    <row r="11147" ht="19.25" customHeight="1"/>
    <row r="11148" ht="19.25" customHeight="1"/>
    <row r="11149" ht="19.25" customHeight="1"/>
    <row r="11150" ht="19.25" customHeight="1"/>
    <row r="11151" ht="19.25" customHeight="1"/>
    <row r="11152" ht="19.25" customHeight="1"/>
    <row r="11153" ht="19.25" customHeight="1"/>
    <row r="11154" ht="19.25" customHeight="1"/>
    <row r="11155" ht="19.25" customHeight="1"/>
    <row r="11156" ht="19.25" customHeight="1"/>
    <row r="11157" ht="19.25" customHeight="1"/>
    <row r="11158" ht="19.25" customHeight="1"/>
    <row r="11159" ht="19.25" customHeight="1"/>
    <row r="11160" ht="19.25" customHeight="1"/>
    <row r="11161" ht="19.25" customHeight="1"/>
    <row r="11162" ht="19.25" customHeight="1"/>
    <row r="11163" ht="19.25" customHeight="1"/>
    <row r="11164" ht="19.25" customHeight="1"/>
    <row r="11165" ht="19.25" customHeight="1"/>
    <row r="11166" ht="19.25" customHeight="1"/>
    <row r="11167" ht="19.25" customHeight="1"/>
    <row r="11168" ht="19.25" customHeight="1"/>
    <row r="11169" ht="19.25" customHeight="1"/>
    <row r="11170" ht="19.25" customHeight="1"/>
    <row r="11171" ht="19.25" customHeight="1"/>
    <row r="11172" ht="19.25" customHeight="1"/>
    <row r="11173" ht="19.25" customHeight="1"/>
    <row r="11174" ht="19.25" customHeight="1"/>
    <row r="11175" ht="19.25" customHeight="1"/>
    <row r="11176" ht="19.25" customHeight="1"/>
    <row r="11177" ht="19.25" customHeight="1"/>
    <row r="11178" ht="19.25" customHeight="1"/>
    <row r="11179" ht="19.25" customHeight="1"/>
    <row r="11180" ht="19.25" customHeight="1"/>
    <row r="11181" ht="19.25" customHeight="1"/>
    <row r="11182" ht="19.25" customHeight="1"/>
    <row r="11183" ht="19.25" customHeight="1"/>
    <row r="11184" ht="19.25" customHeight="1"/>
    <row r="11185" ht="19.25" customHeight="1"/>
    <row r="11186" ht="19.25" customHeight="1"/>
    <row r="11187" ht="19.25" customHeight="1"/>
    <row r="11188" ht="19.25" customHeight="1"/>
    <row r="11189" ht="19.25" customHeight="1"/>
    <row r="11190" ht="19.25" customHeight="1"/>
    <row r="11191" ht="19.25" customHeight="1"/>
    <row r="11192" ht="19.25" customHeight="1"/>
    <row r="11193" ht="19.25" customHeight="1"/>
    <row r="11194" ht="19.25" customHeight="1"/>
    <row r="11195" ht="19.25" customHeight="1"/>
    <row r="11196" ht="19.25" customHeight="1"/>
    <row r="11197" ht="19.25" customHeight="1"/>
    <row r="11198" ht="19.25" customHeight="1"/>
    <row r="11199" ht="19.25" customHeight="1"/>
    <row r="11200" ht="19.25" customHeight="1"/>
    <row r="11201" ht="19.25" customHeight="1"/>
    <row r="11202" ht="19.25" customHeight="1"/>
    <row r="11203" ht="19.25" customHeight="1"/>
    <row r="11204" ht="19.25" customHeight="1"/>
    <row r="11205" ht="19.25" customHeight="1"/>
    <row r="11206" ht="19.25" customHeight="1"/>
    <row r="11207" ht="19.25" customHeight="1"/>
    <row r="11208" ht="19.25" customHeight="1"/>
    <row r="11209" ht="19.25" customHeight="1"/>
    <row r="11210" ht="19.25" customHeight="1"/>
    <row r="11211" ht="19.25" customHeight="1"/>
    <row r="11212" ht="19.25" customHeight="1"/>
    <row r="11213" ht="19.25" customHeight="1"/>
    <row r="11214" ht="19.25" customHeight="1"/>
    <row r="11215" ht="19.25" customHeight="1"/>
    <row r="11216" ht="19.25" customHeight="1"/>
    <row r="11217" ht="19.25" customHeight="1"/>
    <row r="11218" ht="19.25" customHeight="1"/>
    <row r="11219" ht="19.25" customHeight="1"/>
    <row r="11220" ht="19.25" customHeight="1"/>
    <row r="11221" ht="19.25" customHeight="1"/>
    <row r="11222" ht="19.25" customHeight="1"/>
    <row r="11223" ht="19.25" customHeight="1"/>
    <row r="11224" ht="19.25" customHeight="1"/>
    <row r="11225" ht="19.25" customHeight="1"/>
    <row r="11226" ht="19.25" customHeight="1"/>
    <row r="11227" ht="19.25" customHeight="1"/>
    <row r="11228" ht="19.25" customHeight="1"/>
    <row r="11229" ht="19.25" customHeight="1"/>
    <row r="11230" ht="19.25" customHeight="1"/>
    <row r="11231" ht="19.25" customHeight="1"/>
    <row r="11232" ht="19.25" customHeight="1"/>
    <row r="11233" ht="19.25" customHeight="1"/>
    <row r="11234" ht="19.25" customHeight="1"/>
    <row r="11235" ht="19.25" customHeight="1"/>
    <row r="11236" ht="19.25" customHeight="1"/>
    <row r="11237" ht="19.25" customHeight="1"/>
    <row r="11238" ht="19.25" customHeight="1"/>
    <row r="11239" ht="19.25" customHeight="1"/>
    <row r="11240" ht="19.25" customHeight="1"/>
    <row r="11241" ht="19.25" customHeight="1"/>
    <row r="11242" ht="19.25" customHeight="1"/>
    <row r="11243" ht="19.25" customHeight="1"/>
    <row r="11244" ht="19.25" customHeight="1"/>
    <row r="11245" ht="19.25" customHeight="1"/>
    <row r="11246" ht="19.25" customHeight="1"/>
    <row r="11247" ht="19.25" customHeight="1"/>
    <row r="11248" ht="19.25" customHeight="1"/>
    <row r="11249" ht="19.25" customHeight="1"/>
    <row r="11250" ht="19.25" customHeight="1"/>
    <row r="11251" ht="19.25" customHeight="1"/>
    <row r="11252" ht="19.25" customHeight="1"/>
    <row r="11253" ht="19.25" customHeight="1"/>
    <row r="11254" ht="19.25" customHeight="1"/>
    <row r="11255" ht="19.25" customHeight="1"/>
    <row r="11256" ht="19.25" customHeight="1"/>
    <row r="11257" ht="19.25" customHeight="1"/>
    <row r="11258" ht="19.25" customHeight="1"/>
    <row r="11259" ht="19.25" customHeight="1"/>
    <row r="11260" ht="19.25" customHeight="1"/>
    <row r="11261" ht="19.25" customHeight="1"/>
    <row r="11262" ht="19.25" customHeight="1"/>
    <row r="11263" ht="19.25" customHeight="1"/>
    <row r="11264" ht="19.25" customHeight="1"/>
    <row r="11265" ht="19.25" customHeight="1"/>
    <row r="11266" ht="19.25" customHeight="1"/>
    <row r="11267" ht="19.25" customHeight="1"/>
    <row r="11268" ht="19.25" customHeight="1"/>
    <row r="11269" ht="19.25" customHeight="1"/>
    <row r="11270" ht="19.25" customHeight="1"/>
    <row r="11271" ht="19.25" customHeight="1"/>
    <row r="11272" ht="19.25" customHeight="1"/>
    <row r="11273" ht="19.25" customHeight="1"/>
    <row r="11274" ht="19.25" customHeight="1"/>
    <row r="11275" ht="19.25" customHeight="1"/>
    <row r="11276" ht="19.25" customHeight="1"/>
    <row r="11277" ht="19.25" customHeight="1"/>
    <row r="11278" ht="19.25" customHeight="1"/>
    <row r="11279" ht="19.25" customHeight="1"/>
    <row r="11280" ht="19.25" customHeight="1"/>
    <row r="11281" ht="19.25" customHeight="1"/>
    <row r="11282" ht="19.25" customHeight="1"/>
    <row r="11283" ht="19.25" customHeight="1"/>
    <row r="11284" ht="19.25" customHeight="1"/>
    <row r="11285" ht="19.25" customHeight="1"/>
    <row r="11286" ht="19.25" customHeight="1"/>
    <row r="11287" ht="19.25" customHeight="1"/>
    <row r="11288" ht="19.25" customHeight="1"/>
    <row r="11289" ht="19.25" customHeight="1"/>
    <row r="11290" ht="19.25" customHeight="1"/>
    <row r="11291" ht="19.25" customHeight="1"/>
    <row r="11292" ht="19.25" customHeight="1"/>
    <row r="11293" ht="19.25" customHeight="1"/>
    <row r="11294" ht="19.25" customHeight="1"/>
    <row r="11295" ht="19.25" customHeight="1"/>
    <row r="11296" ht="19.25" customHeight="1"/>
    <row r="11297" ht="19.25" customHeight="1"/>
    <row r="11298" ht="19.25" customHeight="1"/>
    <row r="11299" ht="19.25" customHeight="1"/>
    <row r="11300" ht="19.25" customHeight="1"/>
    <row r="11301" ht="19.25" customHeight="1"/>
    <row r="11302" ht="19.25" customHeight="1"/>
    <row r="11303" ht="19.25" customHeight="1"/>
    <row r="11304" ht="19.25" customHeight="1"/>
    <row r="11305" ht="19.25" customHeight="1"/>
    <row r="11306" ht="19.25" customHeight="1"/>
    <row r="11307" ht="19.25" customHeight="1"/>
    <row r="11308" ht="19.25" customHeight="1"/>
    <row r="11309" ht="19.25" customHeight="1"/>
    <row r="11310" ht="19.25" customHeight="1"/>
    <row r="11311" ht="19.25" customHeight="1"/>
    <row r="11312" ht="19.25" customHeight="1"/>
    <row r="11313" ht="19.25" customHeight="1"/>
    <row r="11314" ht="19.25" customHeight="1"/>
    <row r="11315" ht="19.25" customHeight="1"/>
    <row r="11316" ht="19.25" customHeight="1"/>
    <row r="11317" ht="19.25" customHeight="1"/>
    <row r="11318" ht="19.25" customHeight="1"/>
    <row r="11319" ht="19.25" customHeight="1"/>
    <row r="11320" ht="19.25" customHeight="1"/>
    <row r="11321" ht="19.25" customHeight="1"/>
    <row r="11322" ht="19.25" customHeight="1"/>
    <row r="11323" ht="19.25" customHeight="1"/>
    <row r="11324" ht="19.25" customHeight="1"/>
    <row r="11325" ht="19.25" customHeight="1"/>
    <row r="11326" ht="19.25" customHeight="1"/>
    <row r="11327" ht="19.25" customHeight="1"/>
    <row r="11328" ht="19.25" customHeight="1"/>
    <row r="11329" ht="19.25" customHeight="1"/>
    <row r="11330" ht="19.25" customHeight="1"/>
    <row r="11331" ht="19.25" customHeight="1"/>
    <row r="11332" ht="19.25" customHeight="1"/>
    <row r="11333" ht="19.25" customHeight="1"/>
    <row r="11334" ht="19.25" customHeight="1"/>
    <row r="11335" ht="19.25" customHeight="1"/>
    <row r="11336" ht="19.25" customHeight="1"/>
    <row r="11337" ht="19.25" customHeight="1"/>
    <row r="11338" ht="19.25" customHeight="1"/>
    <row r="11339" ht="19.25" customHeight="1"/>
    <row r="11340" ht="19.25" customHeight="1"/>
    <row r="11341" ht="19.25" customHeight="1"/>
    <row r="11342" ht="19.25" customHeight="1"/>
    <row r="11343" ht="19.25" customHeight="1"/>
    <row r="11344" ht="19.25" customHeight="1"/>
    <row r="11345" ht="19.25" customHeight="1"/>
    <row r="11346" ht="19.25" customHeight="1"/>
    <row r="11347" ht="19.25" customHeight="1"/>
    <row r="11348" ht="19.25" customHeight="1"/>
    <row r="11349" ht="19.25" customHeight="1"/>
    <row r="11350" ht="19.25" customHeight="1"/>
    <row r="11351" ht="19.25" customHeight="1"/>
    <row r="11352" ht="19.25" customHeight="1"/>
    <row r="11353" ht="19.25" customHeight="1"/>
    <row r="11354" ht="19.25" customHeight="1"/>
    <row r="11355" ht="19.25" customHeight="1"/>
    <row r="11356" ht="19.25" customHeight="1"/>
    <row r="11357" ht="19.25" customHeight="1"/>
    <row r="11358" ht="19.25" customHeight="1"/>
    <row r="11359" ht="19.25" customHeight="1"/>
    <row r="11360" ht="19.25" customHeight="1"/>
    <row r="11361" ht="19.25" customHeight="1"/>
    <row r="11362" ht="19.25" customHeight="1"/>
    <row r="11363" ht="19.25" customHeight="1"/>
    <row r="11364" ht="19.25" customHeight="1"/>
    <row r="11365" ht="19.25" customHeight="1"/>
    <row r="11366" ht="19.25" customHeight="1"/>
    <row r="11367" ht="19.25" customHeight="1"/>
    <row r="11368" ht="19.25" customHeight="1"/>
    <row r="11369" ht="19.25" customHeight="1"/>
    <row r="11370" ht="19.25" customHeight="1"/>
    <row r="11371" ht="19.25" customHeight="1"/>
    <row r="11372" ht="19.25" customHeight="1"/>
    <row r="11373" ht="19.25" customHeight="1"/>
    <row r="11374" ht="19.25" customHeight="1"/>
    <row r="11375" ht="19.25" customHeight="1"/>
    <row r="11376" ht="19.25" customHeight="1"/>
    <row r="11377" ht="19.25" customHeight="1"/>
    <row r="11378" ht="19.25" customHeight="1"/>
    <row r="11379" ht="19.25" customHeight="1"/>
    <row r="11380" ht="19.25" customHeight="1"/>
    <row r="11381" ht="19.25" customHeight="1"/>
    <row r="11382" ht="19.25" customHeight="1"/>
    <row r="11383" ht="19.25" customHeight="1"/>
    <row r="11384" ht="19.25" customHeight="1"/>
    <row r="11385" ht="19.25" customHeight="1"/>
    <row r="11386" ht="19.25" customHeight="1"/>
    <row r="11387" ht="19.25" customHeight="1"/>
    <row r="11388" ht="19.25" customHeight="1"/>
    <row r="11389" ht="19.25" customHeight="1"/>
    <row r="11390" ht="19.25" customHeight="1"/>
    <row r="11391" ht="19.25" customHeight="1"/>
    <row r="11392" ht="19.25" customHeight="1"/>
    <row r="11393" ht="19.25" customHeight="1"/>
    <row r="11394" ht="19.25" customHeight="1"/>
    <row r="11395" ht="19.25" customHeight="1"/>
    <row r="11396" ht="19.25" customHeight="1"/>
    <row r="11397" ht="19.25" customHeight="1"/>
    <row r="11398" ht="19.25" customHeight="1"/>
    <row r="11399" ht="19.25" customHeight="1"/>
    <row r="11400" ht="19.25" customHeight="1"/>
    <row r="11401" ht="19.25" customHeight="1"/>
    <row r="11402" ht="19.25" customHeight="1"/>
    <row r="11403" ht="19.25" customHeight="1"/>
    <row r="11404" ht="19.25" customHeight="1"/>
    <row r="11405" ht="19.25" customHeight="1"/>
    <row r="11406" ht="19.25" customHeight="1"/>
    <row r="11407" ht="19.25" customHeight="1"/>
    <row r="11408" ht="19.25" customHeight="1"/>
    <row r="11409" ht="19.25" customHeight="1"/>
    <row r="11410" ht="19.25" customHeight="1"/>
    <row r="11411" ht="19.25" customHeight="1"/>
    <row r="11412" ht="19.25" customHeight="1"/>
    <row r="11413" ht="19.25" customHeight="1"/>
    <row r="11414" ht="19.25" customHeight="1"/>
    <row r="11415" ht="19.25" customHeight="1"/>
    <row r="11416" ht="19.25" customHeight="1"/>
    <row r="11417" ht="19.25" customHeight="1"/>
    <row r="11418" ht="19.25" customHeight="1"/>
    <row r="11419" ht="19.25" customHeight="1"/>
    <row r="11420" ht="19.25" customHeight="1"/>
    <row r="11421" ht="19.25" customHeight="1"/>
    <row r="11422" ht="19.25" customHeight="1"/>
    <row r="11423" ht="19.25" customHeight="1"/>
    <row r="11424" ht="19.25" customHeight="1"/>
    <row r="11425" ht="19.25" customHeight="1"/>
    <row r="11426" ht="19.25" customHeight="1"/>
    <row r="11427" ht="19.25" customHeight="1"/>
    <row r="11428" ht="19.25" customHeight="1"/>
    <row r="11429" ht="19.25" customHeight="1"/>
    <row r="11430" ht="19.25" customHeight="1"/>
    <row r="11431" ht="19.25" customHeight="1"/>
    <row r="11432" ht="19.25" customHeight="1"/>
    <row r="11433" ht="19.25" customHeight="1"/>
    <row r="11434" ht="19.25" customHeight="1"/>
    <row r="11435" ht="19.25" customHeight="1"/>
    <row r="11436" ht="19.25" customHeight="1"/>
    <row r="11437" ht="19.25" customHeight="1"/>
    <row r="11438" ht="19.25" customHeight="1"/>
    <row r="11439" ht="19.25" customHeight="1"/>
    <row r="11440" ht="19.25" customHeight="1"/>
    <row r="11441" ht="19.25" customHeight="1"/>
    <row r="11442" ht="19.25" customHeight="1"/>
    <row r="11443" ht="19.25" customHeight="1"/>
    <row r="11444" ht="19.25" customHeight="1"/>
    <row r="11445" ht="19.25" customHeight="1"/>
    <row r="11446" ht="19.25" customHeight="1"/>
    <row r="11447" ht="19.25" customHeight="1"/>
    <row r="11448" ht="19.25" customHeight="1"/>
    <row r="11449" ht="19.25" customHeight="1"/>
    <row r="11450" ht="19.25" customHeight="1"/>
    <row r="11451" ht="19.25" customHeight="1"/>
    <row r="11452" ht="19.25" customHeight="1"/>
    <row r="11453" ht="19.25" customHeight="1"/>
    <row r="11454" ht="19.25" customHeight="1"/>
    <row r="11455" ht="19.25" customHeight="1"/>
    <row r="11456" ht="19.25" customHeight="1"/>
    <row r="11457" ht="19.25" customHeight="1"/>
    <row r="11458" ht="19.25" customHeight="1"/>
    <row r="11459" ht="19.25" customHeight="1"/>
    <row r="11460" ht="19.25" customHeight="1"/>
    <row r="11461" ht="19.25" customHeight="1"/>
    <row r="11462" ht="19.25" customHeight="1"/>
    <row r="11463" ht="19.25" customHeight="1"/>
    <row r="11464" ht="19.25" customHeight="1"/>
    <row r="11465" ht="19.25" customHeight="1"/>
    <row r="11466" ht="19.25" customHeight="1"/>
    <row r="11467" ht="19.25" customHeight="1"/>
    <row r="11468" ht="19.25" customHeight="1"/>
    <row r="11469" ht="19.25" customHeight="1"/>
    <row r="11470" ht="19.25" customHeight="1"/>
    <row r="11471" ht="19.25" customHeight="1"/>
    <row r="11472" ht="19.25" customHeight="1"/>
    <row r="11473" ht="19.25" customHeight="1"/>
    <row r="11474" ht="19.25" customHeight="1"/>
    <row r="11475" ht="19.25" customHeight="1"/>
    <row r="11476" ht="19.25" customHeight="1"/>
    <row r="11477" ht="19.25" customHeight="1"/>
    <row r="11478" ht="19.25" customHeight="1"/>
    <row r="11479" ht="19.25" customHeight="1"/>
    <row r="11480" ht="19.25" customHeight="1"/>
    <row r="11481" ht="19.25" customHeight="1"/>
    <row r="11482" ht="19.25" customHeight="1"/>
    <row r="11483" ht="19.25" customHeight="1"/>
    <row r="11484" ht="19.25" customHeight="1"/>
    <row r="11485" ht="19.25" customHeight="1"/>
    <row r="11486" ht="19.25" customHeight="1"/>
    <row r="11487" ht="19.25" customHeight="1"/>
    <row r="11488" ht="19.25" customHeight="1"/>
    <row r="11489" ht="19.25" customHeight="1"/>
    <row r="11490" ht="19.25" customHeight="1"/>
    <row r="11491" ht="19.25" customHeight="1"/>
    <row r="11492" ht="19.25" customHeight="1"/>
    <row r="11493" ht="19.25" customHeight="1"/>
    <row r="11494" ht="19.25" customHeight="1"/>
    <row r="11495" ht="19.25" customHeight="1"/>
    <row r="11496" ht="19.25" customHeight="1"/>
    <row r="11497" ht="19.25" customHeight="1"/>
    <row r="11498" ht="19.25" customHeight="1"/>
    <row r="11499" ht="19.25" customHeight="1"/>
    <row r="11500" ht="19.25" customHeight="1"/>
    <row r="11501" ht="19.25" customHeight="1"/>
    <row r="11502" ht="19.25" customHeight="1"/>
    <row r="11503" ht="19.25" customHeight="1"/>
    <row r="11504" ht="19.25" customHeight="1"/>
    <row r="11505" ht="19.25" customHeight="1"/>
    <row r="11506" ht="19.25" customHeight="1"/>
    <row r="11507" ht="19.25" customHeight="1"/>
    <row r="11508" ht="19.25" customHeight="1"/>
    <row r="11509" ht="19.25" customHeight="1"/>
    <row r="11510" ht="19.25" customHeight="1"/>
    <row r="11511" ht="19.25" customHeight="1"/>
    <row r="11512" ht="19.25" customHeight="1"/>
    <row r="11513" ht="19.25" customHeight="1"/>
    <row r="11514" ht="19.25" customHeight="1"/>
    <row r="11515" ht="19.25" customHeight="1"/>
    <row r="11516" ht="19.25" customHeight="1"/>
    <row r="11517" ht="19.25" customHeight="1"/>
    <row r="11518" ht="19.25" customHeight="1"/>
    <row r="11519" ht="19.25" customHeight="1"/>
    <row r="11520" ht="19.25" customHeight="1"/>
    <row r="11521" ht="19.25" customHeight="1"/>
    <row r="11522" ht="19.25" customHeight="1"/>
    <row r="11523" ht="19.25" customHeight="1"/>
    <row r="11524" ht="19.25" customHeight="1"/>
    <row r="11525" ht="19.25" customHeight="1"/>
    <row r="11526" ht="19.25" customHeight="1"/>
    <row r="11527" ht="19.25" customHeight="1"/>
    <row r="11528" ht="19.25" customHeight="1"/>
    <row r="11529" ht="19.25" customHeight="1"/>
    <row r="11530" ht="19.25" customHeight="1"/>
    <row r="11531" ht="19.25" customHeight="1"/>
    <row r="11532" ht="19.25" customHeight="1"/>
    <row r="11533" ht="19.25" customHeight="1"/>
    <row r="11534" ht="19.25" customHeight="1"/>
    <row r="11535" ht="19.25" customHeight="1"/>
    <row r="11536" ht="19.25" customHeight="1"/>
    <row r="11537" ht="19.25" customHeight="1"/>
    <row r="11538" ht="19.25" customHeight="1"/>
    <row r="11539" ht="19.25" customHeight="1"/>
    <row r="11540" ht="19.25" customHeight="1"/>
    <row r="11541" ht="19.25" customHeight="1"/>
    <row r="11542" ht="19.25" customHeight="1"/>
    <row r="11543" ht="19.25" customHeight="1"/>
    <row r="11544" ht="19.25" customHeight="1"/>
    <row r="11545" ht="19.25" customHeight="1"/>
    <row r="11546" ht="19.25" customHeight="1"/>
    <row r="11547" ht="19.25" customHeight="1"/>
    <row r="11548" ht="19.25" customHeight="1"/>
    <row r="11549" ht="19.25" customHeight="1"/>
    <row r="11550" ht="19.25" customHeight="1"/>
    <row r="11551" ht="19.25" customHeight="1"/>
    <row r="11552" ht="19.25" customHeight="1"/>
    <row r="11553" ht="19.25" customHeight="1"/>
    <row r="11554" ht="19.25" customHeight="1"/>
    <row r="11555" ht="19.25" customHeight="1"/>
    <row r="11556" ht="19.25" customHeight="1"/>
    <row r="11557" ht="19.25" customHeight="1"/>
    <row r="11558" ht="19.25" customHeight="1"/>
    <row r="11559" ht="19.25" customHeight="1"/>
    <row r="11560" ht="19.25" customHeight="1"/>
    <row r="11561" ht="19.25" customHeight="1"/>
    <row r="11562" ht="19.25" customHeight="1"/>
    <row r="11563" ht="19.25" customHeight="1"/>
    <row r="11564" ht="19.25" customHeight="1"/>
    <row r="11565" ht="19.25" customHeight="1"/>
    <row r="11566" ht="19.25" customHeight="1"/>
    <row r="11567" ht="19.25" customHeight="1"/>
    <row r="11568" ht="19.25" customHeight="1"/>
    <row r="11569" ht="19.25" customHeight="1"/>
    <row r="11570" ht="19.25" customHeight="1"/>
    <row r="11571" ht="19.25" customHeight="1"/>
    <row r="11572" ht="19.25" customHeight="1"/>
    <row r="11573" ht="19.25" customHeight="1"/>
    <row r="11574" ht="19.25" customHeight="1"/>
    <row r="11575" ht="19.25" customHeight="1"/>
    <row r="11576" ht="19.25" customHeight="1"/>
    <row r="11577" ht="19.25" customHeight="1"/>
    <row r="11578" ht="19.25" customHeight="1"/>
    <row r="11579" ht="19.25" customHeight="1"/>
    <row r="11580" ht="19.25" customHeight="1"/>
    <row r="11581" ht="19.25" customHeight="1"/>
    <row r="11582" ht="19.25" customHeight="1"/>
    <row r="11583" ht="19.25" customHeight="1"/>
    <row r="11584" ht="19.25" customHeight="1"/>
    <row r="11585" ht="19.25" customHeight="1"/>
    <row r="11586" ht="19.25" customHeight="1"/>
    <row r="11587" ht="19.25" customHeight="1"/>
    <row r="11588" ht="19.25" customHeight="1"/>
    <row r="11589" ht="19.25" customHeight="1"/>
    <row r="11590" ht="19.25" customHeight="1"/>
    <row r="11591" ht="19.25" customHeight="1"/>
    <row r="11592" ht="19.25" customHeight="1"/>
    <row r="11593" ht="19.25" customHeight="1"/>
    <row r="11594" ht="19.25" customHeight="1"/>
    <row r="11595" ht="19.25" customHeight="1"/>
    <row r="11596" ht="19.25" customHeight="1"/>
    <row r="11597" ht="19.25" customHeight="1"/>
    <row r="11598" ht="19.25" customHeight="1"/>
    <row r="11599" ht="19.25" customHeight="1"/>
    <row r="11600" ht="19.25" customHeight="1"/>
    <row r="11601" ht="19.25" customHeight="1"/>
    <row r="11602" ht="19.25" customHeight="1"/>
    <row r="11603" ht="19.25" customHeight="1"/>
    <row r="11604" ht="19.25" customHeight="1"/>
    <row r="11605" ht="19.25" customHeight="1"/>
    <row r="11606" ht="19.25" customHeight="1"/>
    <row r="11607" ht="19.25" customHeight="1"/>
    <row r="11608" ht="19.25" customHeight="1"/>
    <row r="11609" ht="19.25" customHeight="1"/>
    <row r="11610" ht="19.25" customHeight="1"/>
    <row r="11611" ht="19.25" customHeight="1"/>
    <row r="11612" ht="19.25" customHeight="1"/>
    <row r="11613" ht="19.25" customHeight="1"/>
    <row r="11614" ht="19.25" customHeight="1"/>
    <row r="11615" ht="19.25" customHeight="1"/>
    <row r="11616" ht="19.25" customHeight="1"/>
    <row r="11617" ht="19.25" customHeight="1"/>
    <row r="11618" ht="19.25" customHeight="1"/>
    <row r="11619" ht="19.25" customHeight="1"/>
    <row r="11620" ht="19.25" customHeight="1"/>
    <row r="11621" ht="19.25" customHeight="1"/>
    <row r="11622" ht="19.25" customHeight="1"/>
    <row r="11623" ht="19.25" customHeight="1"/>
    <row r="11624" ht="19.25" customHeight="1"/>
    <row r="11625" ht="19.25" customHeight="1"/>
    <row r="11626" ht="19.25" customHeight="1"/>
    <row r="11627" ht="19.25" customHeight="1"/>
    <row r="11628" ht="19.25" customHeight="1"/>
    <row r="11629" ht="19.25" customHeight="1"/>
    <row r="11630" ht="19.25" customHeight="1"/>
    <row r="11631" ht="19.25" customHeight="1"/>
    <row r="11632" ht="19.25" customHeight="1"/>
    <row r="11633" ht="19.25" customHeight="1"/>
    <row r="11634" ht="19.25" customHeight="1"/>
    <row r="11635" ht="19.25" customHeight="1"/>
    <row r="11636" ht="19.25" customHeight="1"/>
    <row r="11637" ht="19.25" customHeight="1"/>
    <row r="11638" ht="19.25" customHeight="1"/>
    <row r="11639" ht="19.25" customHeight="1"/>
    <row r="11640" ht="19.25" customHeight="1"/>
    <row r="11641" ht="19.25" customHeight="1"/>
    <row r="11642" ht="19.25" customHeight="1"/>
    <row r="11643" ht="19.25" customHeight="1"/>
    <row r="11644" ht="19.25" customHeight="1"/>
    <row r="11645" ht="19.25" customHeight="1"/>
    <row r="11646" ht="19.25" customHeight="1"/>
    <row r="11647" ht="19.25" customHeight="1"/>
    <row r="11648" ht="19.25" customHeight="1"/>
    <row r="11649" ht="19.25" customHeight="1"/>
    <row r="11650" ht="19.25" customHeight="1"/>
    <row r="11651" ht="19.25" customHeight="1"/>
    <row r="11652" ht="19.25" customHeight="1"/>
    <row r="11653" ht="19.25" customHeight="1"/>
    <row r="11654" ht="19.25" customHeight="1"/>
    <row r="11655" ht="19.25" customHeight="1"/>
    <row r="11656" ht="19.25" customHeight="1"/>
    <row r="11657" ht="19.25" customHeight="1"/>
    <row r="11658" ht="19.25" customHeight="1"/>
    <row r="11659" ht="19.25" customHeight="1"/>
    <row r="11660" ht="19.25" customHeight="1"/>
    <row r="11661" ht="19.25" customHeight="1"/>
    <row r="11662" ht="19.25" customHeight="1"/>
    <row r="11663" ht="19.25" customHeight="1"/>
    <row r="11664" ht="19.25" customHeight="1"/>
    <row r="11665" ht="19.25" customHeight="1"/>
    <row r="11666" ht="19.25" customHeight="1"/>
    <row r="11667" ht="19.25" customHeight="1"/>
    <row r="11668" ht="19.25" customHeight="1"/>
    <row r="11669" ht="19.25" customHeight="1"/>
    <row r="11670" ht="19.25" customHeight="1"/>
    <row r="11671" ht="19.25" customHeight="1"/>
    <row r="11672" ht="19.25" customHeight="1"/>
    <row r="11673" ht="19.25" customHeight="1"/>
    <row r="11674" ht="19.25" customHeight="1"/>
    <row r="11675" ht="19.25" customHeight="1"/>
    <row r="11676" ht="19.25" customHeight="1"/>
    <row r="11677" ht="19.25" customHeight="1"/>
    <row r="11678" ht="19.25" customHeight="1"/>
    <row r="11679" ht="19.25" customHeight="1"/>
    <row r="11680" ht="19.25" customHeight="1"/>
    <row r="11681" ht="19.25" customHeight="1"/>
    <row r="11682" ht="19.25" customHeight="1"/>
    <row r="11683" ht="19.25" customHeight="1"/>
    <row r="11684" ht="19.25" customHeight="1"/>
    <row r="11685" ht="19.25" customHeight="1"/>
    <row r="11686" ht="19.25" customHeight="1"/>
    <row r="11687" ht="19.25" customHeight="1"/>
    <row r="11688" ht="19.25" customHeight="1"/>
    <row r="11689" ht="19.25" customHeight="1"/>
    <row r="11690" ht="19.25" customHeight="1"/>
    <row r="11691" ht="19.25" customHeight="1"/>
    <row r="11692" ht="19.25" customHeight="1"/>
    <row r="11693" ht="19.25" customHeight="1"/>
    <row r="11694" ht="19.25" customHeight="1"/>
    <row r="11695" ht="19.25" customHeight="1"/>
    <row r="11696" ht="19.25" customHeight="1"/>
    <row r="11697" ht="19.25" customHeight="1"/>
    <row r="11698" ht="19.25" customHeight="1"/>
    <row r="11699" ht="19.25" customHeight="1"/>
    <row r="11700" ht="19.25" customHeight="1"/>
    <row r="11701" ht="19.25" customHeight="1"/>
    <row r="11702" ht="19.25" customHeight="1"/>
    <row r="11703" ht="19.25" customHeight="1"/>
    <row r="11704" ht="19.25" customHeight="1"/>
    <row r="11705" ht="19.25" customHeight="1"/>
    <row r="11706" ht="19.25" customHeight="1"/>
    <row r="11707" ht="19.25" customHeight="1"/>
    <row r="11708" ht="19.25" customHeight="1"/>
    <row r="11709" ht="19.25" customHeight="1"/>
    <row r="11710" ht="19.25" customHeight="1"/>
    <row r="11711" ht="19.25" customHeight="1"/>
    <row r="11712" ht="19.25" customHeight="1"/>
    <row r="11713" ht="19.25" customHeight="1"/>
    <row r="11714" ht="19.25" customHeight="1"/>
    <row r="11715" ht="19.25" customHeight="1"/>
    <row r="11716" ht="19.25" customHeight="1"/>
    <row r="11717" ht="19.25" customHeight="1"/>
    <row r="11718" ht="19.25" customHeight="1"/>
    <row r="11719" ht="19.25" customHeight="1"/>
    <row r="11720" ht="19.25" customHeight="1"/>
    <row r="11721" ht="19.25" customHeight="1"/>
    <row r="11722" ht="19.25" customHeight="1"/>
    <row r="11723" ht="19.25" customHeight="1"/>
    <row r="11724" ht="19.25" customHeight="1"/>
    <row r="11725" ht="19.25" customHeight="1"/>
    <row r="11726" ht="19.25" customHeight="1"/>
    <row r="11727" ht="19.25" customHeight="1"/>
    <row r="11728" ht="19.25" customHeight="1"/>
    <row r="11729" ht="19.25" customHeight="1"/>
    <row r="11730" ht="19.25" customHeight="1"/>
    <row r="11731" ht="19.25" customHeight="1"/>
    <row r="11732" ht="19.25" customHeight="1"/>
    <row r="11733" ht="19.25" customHeight="1"/>
    <row r="11734" ht="19.25" customHeight="1"/>
    <row r="11735" ht="19.25" customHeight="1"/>
    <row r="11736" ht="19.25" customHeight="1"/>
    <row r="11737" ht="19.25" customHeight="1"/>
    <row r="11738" ht="19.25" customHeight="1"/>
    <row r="11739" ht="19.25" customHeight="1"/>
    <row r="11740" ht="19.25" customHeight="1"/>
    <row r="11741" ht="19.25" customHeight="1"/>
    <row r="11742" ht="19.25" customHeight="1"/>
    <row r="11743" ht="19.25" customHeight="1"/>
    <row r="11744" ht="19.25" customHeight="1"/>
    <row r="11745" ht="19.25" customHeight="1"/>
    <row r="11746" ht="19.25" customHeight="1"/>
    <row r="11747" ht="19.25" customHeight="1"/>
    <row r="11748" ht="19.25" customHeight="1"/>
    <row r="11749" ht="19.25" customHeight="1"/>
    <row r="11750" ht="19.25" customHeight="1"/>
    <row r="11751" ht="19.25" customHeight="1"/>
    <row r="11752" ht="19.25" customHeight="1"/>
    <row r="11753" ht="19.25" customHeight="1"/>
    <row r="11754" ht="19.25" customHeight="1"/>
    <row r="11755" ht="19.25" customHeight="1"/>
    <row r="11756" ht="19.25" customHeight="1"/>
    <row r="11757" ht="19.25" customHeight="1"/>
    <row r="11758" ht="19.25" customHeight="1"/>
    <row r="11759" ht="19.25" customHeight="1"/>
    <row r="11760" ht="19.25" customHeight="1"/>
    <row r="11761" ht="19.25" customHeight="1"/>
    <row r="11762" ht="19.25" customHeight="1"/>
    <row r="11763" ht="19.25" customHeight="1"/>
    <row r="11764" ht="19.25" customHeight="1"/>
    <row r="11765" ht="19.25" customHeight="1"/>
    <row r="11766" ht="19.25" customHeight="1"/>
    <row r="11767" ht="19.25" customHeight="1"/>
    <row r="11768" ht="19.25" customHeight="1"/>
    <row r="11769" ht="19.25" customHeight="1"/>
    <row r="11770" ht="19.25" customHeight="1"/>
    <row r="11771" ht="19.25" customHeight="1"/>
    <row r="11772" ht="19.25" customHeight="1"/>
    <row r="11773" ht="19.25" customHeight="1"/>
    <row r="11774" ht="19.25" customHeight="1"/>
    <row r="11775" ht="19.25" customHeight="1"/>
    <row r="11776" ht="19.25" customHeight="1"/>
    <row r="11777" ht="19.25" customHeight="1"/>
    <row r="11778" ht="19.25" customHeight="1"/>
    <row r="11779" ht="19.25" customHeight="1"/>
    <row r="11780" ht="19.25" customHeight="1"/>
    <row r="11781" ht="19.25" customHeight="1"/>
    <row r="11782" ht="19.25" customHeight="1"/>
    <row r="11783" ht="19.25" customHeight="1"/>
    <row r="11784" ht="19.25" customHeight="1"/>
    <row r="11785" ht="19.25" customHeight="1"/>
    <row r="11786" ht="19.25" customHeight="1"/>
    <row r="11787" ht="19.25" customHeight="1"/>
    <row r="11788" ht="19.25" customHeight="1"/>
    <row r="11789" ht="19.25" customHeight="1"/>
    <row r="11790" ht="19.25" customHeight="1"/>
    <row r="11791" ht="19.25" customHeight="1"/>
    <row r="11792" ht="19.25" customHeight="1"/>
    <row r="11793" ht="19.25" customHeight="1"/>
    <row r="11794" ht="19.25" customHeight="1"/>
    <row r="11795" ht="19.25" customHeight="1"/>
    <row r="11796" ht="19.25" customHeight="1"/>
    <row r="11797" ht="19.25" customHeight="1"/>
    <row r="11798" ht="19.25" customHeight="1"/>
    <row r="11799" ht="19.25" customHeight="1"/>
    <row r="11800" ht="19.25" customHeight="1"/>
    <row r="11801" ht="19.25" customHeight="1"/>
    <row r="11802" ht="19.25" customHeight="1"/>
    <row r="11803" ht="19.25" customHeight="1"/>
    <row r="11804" ht="19.25" customHeight="1"/>
    <row r="11805" ht="19.25" customHeight="1"/>
    <row r="11806" ht="19.25" customHeight="1"/>
    <row r="11807" ht="19.25" customHeight="1"/>
    <row r="11808" ht="19.25" customHeight="1"/>
    <row r="11809" ht="19.25" customHeight="1"/>
    <row r="11810" ht="19.25" customHeight="1"/>
    <row r="11811" ht="19.25" customHeight="1"/>
    <row r="11812" ht="19.25" customHeight="1"/>
    <row r="11813" ht="19.25" customHeight="1"/>
    <row r="11814" ht="19.25" customHeight="1"/>
    <row r="11815" ht="19.25" customHeight="1"/>
    <row r="11816" ht="19.25" customHeight="1"/>
    <row r="11817" ht="19.25" customHeight="1"/>
    <row r="11818" ht="19.25" customHeight="1"/>
    <row r="11819" ht="19.25" customHeight="1"/>
    <row r="11820" ht="19.25" customHeight="1"/>
    <row r="11821" ht="19.25" customHeight="1"/>
    <row r="11822" ht="19.25" customHeight="1"/>
    <row r="11823" ht="19.25" customHeight="1"/>
    <row r="11824" ht="19.25" customHeight="1"/>
    <row r="11825" ht="19.25" customHeight="1"/>
    <row r="11826" ht="19.25" customHeight="1"/>
    <row r="11827" ht="19.25" customHeight="1"/>
    <row r="11828" ht="19.25" customHeight="1"/>
    <row r="11829" ht="19.25" customHeight="1"/>
    <row r="11830" ht="19.25" customHeight="1"/>
    <row r="11831" ht="19.25" customHeight="1"/>
    <row r="11832" ht="19.25" customHeight="1"/>
    <row r="11833" ht="19.25" customHeight="1"/>
    <row r="11834" ht="19.25" customHeight="1"/>
    <row r="11835" ht="19.25" customHeight="1"/>
    <row r="11836" ht="19.25" customHeight="1"/>
    <row r="11837" ht="19.25" customHeight="1"/>
    <row r="11838" ht="19.25" customHeight="1"/>
    <row r="11839" ht="19.25" customHeight="1"/>
    <row r="11840" ht="19.25" customHeight="1"/>
    <row r="11841" ht="19.25" customHeight="1"/>
    <row r="11842" ht="19.25" customHeight="1"/>
    <row r="11843" ht="19.25" customHeight="1"/>
    <row r="11844" ht="19.25" customHeight="1"/>
    <row r="11845" ht="19.25" customHeight="1"/>
    <row r="11846" ht="19.25" customHeight="1"/>
    <row r="11847" ht="19.25" customHeight="1"/>
    <row r="11848" ht="19.25" customHeight="1"/>
    <row r="11849" ht="19.25" customHeight="1"/>
    <row r="11850" ht="19.25" customHeight="1"/>
    <row r="11851" ht="19.25" customHeight="1"/>
    <row r="11852" ht="19.25" customHeight="1"/>
    <row r="11853" ht="19.25" customHeight="1"/>
    <row r="11854" ht="19.25" customHeight="1"/>
    <row r="11855" ht="19.25" customHeight="1"/>
    <row r="11856" ht="19.25" customHeight="1"/>
    <row r="11857" ht="19.25" customHeight="1"/>
    <row r="11858" ht="19.25" customHeight="1"/>
    <row r="11859" ht="19.25" customHeight="1"/>
    <row r="11860" ht="19.25" customHeight="1"/>
    <row r="11861" ht="19.25" customHeight="1"/>
    <row r="11862" ht="19.25" customHeight="1"/>
    <row r="11863" ht="19.25" customHeight="1"/>
    <row r="11864" ht="19.25" customHeight="1"/>
    <row r="11865" ht="19.25" customHeight="1"/>
    <row r="11866" ht="19.25" customHeight="1"/>
    <row r="11867" ht="19.25" customHeight="1"/>
    <row r="11868" ht="19.25" customHeight="1"/>
    <row r="11869" ht="19.25" customHeight="1"/>
    <row r="11870" ht="19.25" customHeight="1"/>
    <row r="11871" ht="19.25" customHeight="1"/>
    <row r="11872" ht="19.25" customHeight="1"/>
    <row r="11873" ht="19.25" customHeight="1"/>
    <row r="11874" ht="19.25" customHeight="1"/>
    <row r="11875" ht="19.25" customHeight="1"/>
    <row r="11876" ht="19.25" customHeight="1"/>
    <row r="11877" ht="19.25" customHeight="1"/>
    <row r="11878" ht="19.25" customHeight="1"/>
    <row r="11879" ht="19.25" customHeight="1"/>
    <row r="11880" ht="19.25" customHeight="1"/>
    <row r="11881" ht="19.25" customHeight="1"/>
    <row r="11882" ht="19.25" customHeight="1"/>
    <row r="11883" ht="19.25" customHeight="1"/>
    <row r="11884" ht="19.25" customHeight="1"/>
    <row r="11885" ht="19.25" customHeight="1"/>
    <row r="11886" ht="19.25" customHeight="1"/>
    <row r="11887" ht="19.25" customHeight="1"/>
    <row r="11888" ht="19.25" customHeight="1"/>
    <row r="11889" ht="19.25" customHeight="1"/>
    <row r="11890" ht="19.25" customHeight="1"/>
    <row r="11891" ht="19.25" customHeight="1"/>
    <row r="11892" ht="19.25" customHeight="1"/>
    <row r="11893" ht="19.25" customHeight="1"/>
    <row r="11894" ht="19.25" customHeight="1"/>
    <row r="11895" ht="19.25" customHeight="1"/>
    <row r="11896" ht="19.25" customHeight="1"/>
    <row r="11897" ht="19.25" customHeight="1"/>
    <row r="11898" ht="19.25" customHeight="1"/>
    <row r="11899" ht="19.25" customHeight="1"/>
    <row r="11900" ht="19.25" customHeight="1"/>
    <row r="11901" ht="19.25" customHeight="1"/>
    <row r="11902" ht="19.25" customHeight="1"/>
    <row r="11903" ht="19.25" customHeight="1"/>
    <row r="11904" ht="19.25" customHeight="1"/>
    <row r="11905" ht="19.25" customHeight="1"/>
    <row r="11906" ht="19.25" customHeight="1"/>
    <row r="11907" ht="19.25" customHeight="1"/>
    <row r="11908" ht="19.25" customHeight="1"/>
    <row r="11909" ht="19.25" customHeight="1"/>
    <row r="11910" ht="19.25" customHeight="1"/>
    <row r="11911" ht="19.25" customHeight="1"/>
    <row r="11912" ht="19.25" customHeight="1"/>
    <row r="11913" ht="19.25" customHeight="1"/>
    <row r="11914" ht="19.25" customHeight="1"/>
    <row r="11915" ht="19.25" customHeight="1"/>
    <row r="11916" ht="19.25" customHeight="1"/>
    <row r="11917" ht="19.25" customHeight="1"/>
    <row r="11918" ht="19.25" customHeight="1"/>
    <row r="11919" ht="19.25" customHeight="1"/>
    <row r="11920" ht="19.25" customHeight="1"/>
    <row r="11921" ht="19.25" customHeight="1"/>
    <row r="11922" ht="19.25" customHeight="1"/>
    <row r="11923" ht="19.25" customHeight="1"/>
    <row r="11924" ht="19.25" customHeight="1"/>
    <row r="11925" ht="19.25" customHeight="1"/>
    <row r="11926" ht="19.25" customHeight="1"/>
    <row r="11927" ht="19.25" customHeight="1"/>
    <row r="11928" ht="19.25" customHeight="1"/>
    <row r="11929" ht="19.25" customHeight="1"/>
    <row r="11930" ht="19.25" customHeight="1"/>
    <row r="11931" ht="19.25" customHeight="1"/>
    <row r="11932" ht="19.25" customHeight="1"/>
    <row r="11933" ht="19.25" customHeight="1"/>
    <row r="11934" ht="19.25" customHeight="1"/>
    <row r="11935" ht="19.25" customHeight="1"/>
    <row r="11936" ht="19.25" customHeight="1"/>
    <row r="11937" ht="19.25" customHeight="1"/>
    <row r="11938" ht="19.25" customHeight="1"/>
    <row r="11939" ht="19.25" customHeight="1"/>
    <row r="11940" ht="19.25" customHeight="1"/>
    <row r="11941" ht="19.25" customHeight="1"/>
    <row r="11942" ht="19.25" customHeight="1"/>
    <row r="11943" ht="19.25" customHeight="1"/>
    <row r="11944" ht="19.25" customHeight="1"/>
    <row r="11945" ht="19.25" customHeight="1"/>
    <row r="11946" ht="19.25" customHeight="1"/>
    <row r="11947" ht="19.25" customHeight="1"/>
    <row r="11948" ht="19.25" customHeight="1"/>
    <row r="11949" ht="19.25" customHeight="1"/>
    <row r="11950" ht="19.25" customHeight="1"/>
    <row r="11951" ht="19.25" customHeight="1"/>
    <row r="11952" ht="19.25" customHeight="1"/>
    <row r="11953" ht="19.25" customHeight="1"/>
    <row r="11954" ht="19.25" customHeight="1"/>
    <row r="11955" ht="19.25" customHeight="1"/>
    <row r="11956" ht="19.25" customHeight="1"/>
    <row r="11957" ht="19.25" customHeight="1"/>
    <row r="11958" ht="19.25" customHeight="1"/>
    <row r="11959" ht="19.25" customHeight="1"/>
    <row r="11960" ht="19.25" customHeight="1"/>
    <row r="11961" ht="19.25" customHeight="1"/>
    <row r="11962" ht="19.25" customHeight="1"/>
    <row r="11963" ht="19.25" customHeight="1"/>
    <row r="11964" ht="19.25" customHeight="1"/>
    <row r="11965" ht="19.25" customHeight="1"/>
    <row r="11966" ht="19.25" customHeight="1"/>
    <row r="11967" ht="19.25" customHeight="1"/>
    <row r="11968" ht="19.25" customHeight="1"/>
    <row r="11969" ht="19.25" customHeight="1"/>
    <row r="11970" ht="19.25" customHeight="1"/>
    <row r="11971" ht="19.25" customHeight="1"/>
    <row r="11972" ht="19.25" customHeight="1"/>
    <row r="11973" ht="19.25" customHeight="1"/>
    <row r="11974" ht="19.25" customHeight="1"/>
    <row r="11975" ht="19.25" customHeight="1"/>
    <row r="11976" ht="19.25" customHeight="1"/>
    <row r="11977" ht="19.25" customHeight="1"/>
    <row r="11978" ht="19.25" customHeight="1"/>
    <row r="11979" ht="19.25" customHeight="1"/>
    <row r="11980" ht="19.25" customHeight="1"/>
    <row r="11981" ht="19.25" customHeight="1"/>
    <row r="11982" ht="19.25" customHeight="1"/>
    <row r="11983" ht="19.25" customHeight="1"/>
    <row r="11984" ht="19.25" customHeight="1"/>
    <row r="11985" ht="19.25" customHeight="1"/>
    <row r="11986" ht="19.25" customHeight="1"/>
    <row r="11987" ht="19.25" customHeight="1"/>
    <row r="11988" ht="19.25" customHeight="1"/>
    <row r="11989" ht="19.25" customHeight="1"/>
    <row r="11990" ht="19.25" customHeight="1"/>
    <row r="11991" ht="19.25" customHeight="1"/>
    <row r="11992" ht="19.25" customHeight="1"/>
    <row r="11993" ht="19.25" customHeight="1"/>
    <row r="11994" ht="19.25" customHeight="1"/>
    <row r="11995" ht="19.25" customHeight="1"/>
    <row r="11996" ht="19.25" customHeight="1"/>
    <row r="11997" ht="19.25" customHeight="1"/>
    <row r="11998" ht="19.25" customHeight="1"/>
    <row r="11999" ht="19.25" customHeight="1"/>
    <row r="12000" ht="19.25" customHeight="1"/>
    <row r="12001" ht="19.25" customHeight="1"/>
    <row r="12002" ht="19.25" customHeight="1"/>
    <row r="12003" ht="19.25" customHeight="1"/>
    <row r="12004" ht="19.25" customHeight="1"/>
    <row r="12005" ht="19.25" customHeight="1"/>
    <row r="12006" ht="19.25" customHeight="1"/>
    <row r="12007" ht="19.25" customHeight="1"/>
    <row r="12008" ht="19.25" customHeight="1"/>
    <row r="12009" ht="19.25" customHeight="1"/>
    <row r="12010" ht="19.25" customHeight="1"/>
    <row r="12011" ht="19.25" customHeight="1"/>
    <row r="12012" ht="19.25" customHeight="1"/>
    <row r="12013" ht="19.25" customHeight="1"/>
    <row r="12014" ht="19.25" customHeight="1"/>
    <row r="12015" ht="19.25" customHeight="1"/>
    <row r="12016" ht="19.25" customHeight="1"/>
    <row r="12017" ht="19.25" customHeight="1"/>
    <row r="12018" ht="19.25" customHeight="1"/>
    <row r="12019" ht="19.25" customHeight="1"/>
    <row r="12020" ht="19.25" customHeight="1"/>
    <row r="12021" ht="19.25" customHeight="1"/>
    <row r="12022" ht="19.25" customHeight="1"/>
    <row r="12023" ht="19.25" customHeight="1"/>
    <row r="12024" ht="19.25" customHeight="1"/>
    <row r="12025" ht="19.25" customHeight="1"/>
    <row r="12026" ht="19.25" customHeight="1"/>
    <row r="12027" ht="19.25" customHeight="1"/>
    <row r="12028" ht="19.25" customHeight="1"/>
    <row r="12029" ht="19.25" customHeight="1"/>
    <row r="12030" ht="19.25" customHeight="1"/>
    <row r="12031" ht="19.25" customHeight="1"/>
    <row r="12032" ht="19.25" customHeight="1"/>
    <row r="12033" ht="19.25" customHeight="1"/>
    <row r="12034" ht="19.25" customHeight="1"/>
    <row r="12035" ht="19.25" customHeight="1"/>
    <row r="12036" ht="19.25" customHeight="1"/>
    <row r="12037" ht="19.25" customHeight="1"/>
    <row r="12038" ht="19.25" customHeight="1"/>
    <row r="12039" ht="19.25" customHeight="1"/>
    <row r="12040" ht="19.25" customHeight="1"/>
    <row r="12041" ht="19.25" customHeight="1"/>
    <row r="12042" ht="19.25" customHeight="1"/>
    <row r="12043" ht="19.25" customHeight="1"/>
    <row r="12044" ht="19.25" customHeight="1"/>
    <row r="12045" ht="19.25" customHeight="1"/>
    <row r="12046" ht="19.25" customHeight="1"/>
    <row r="12047" ht="19.25" customHeight="1"/>
    <row r="12048" ht="19.25" customHeight="1"/>
    <row r="12049" ht="19.25" customHeight="1"/>
    <row r="12050" ht="19.25" customHeight="1"/>
    <row r="12051" ht="19.25" customHeight="1"/>
    <row r="12052" ht="19.25" customHeight="1"/>
    <row r="12053" ht="19.25" customHeight="1"/>
    <row r="12054" ht="19.25" customHeight="1"/>
    <row r="12055" ht="19.25" customHeight="1"/>
    <row r="12056" ht="19.25" customHeight="1"/>
    <row r="12057" ht="19.25" customHeight="1"/>
    <row r="12058" ht="19.25" customHeight="1"/>
    <row r="12059" ht="19.25" customHeight="1"/>
    <row r="12060" ht="19.25" customHeight="1"/>
    <row r="12061" ht="19.25" customHeight="1"/>
    <row r="12062" ht="19.25" customHeight="1"/>
    <row r="12063" ht="19.25" customHeight="1"/>
    <row r="12064" ht="19.25" customHeight="1"/>
    <row r="12065" ht="19.25" customHeight="1"/>
    <row r="12066" ht="19.25" customHeight="1"/>
    <row r="12067" ht="19.25" customHeight="1"/>
    <row r="12068" ht="19.25" customHeight="1"/>
    <row r="12069" ht="19.25" customHeight="1"/>
    <row r="12070" ht="19.25" customHeight="1"/>
    <row r="12071" ht="19.25" customHeight="1"/>
    <row r="12072" ht="19.25" customHeight="1"/>
    <row r="12073" ht="19.25" customHeight="1"/>
    <row r="12074" ht="19.25" customHeight="1"/>
    <row r="12075" ht="19.25" customHeight="1"/>
    <row r="12076" ht="19.25" customHeight="1"/>
    <row r="12077" ht="19.25" customHeight="1"/>
    <row r="12078" ht="19.25" customHeight="1"/>
    <row r="12079" ht="19.25" customHeight="1"/>
    <row r="12080" ht="19.25" customHeight="1"/>
    <row r="12081" ht="19.25" customHeight="1"/>
    <row r="12082" ht="19.25" customHeight="1"/>
    <row r="12083" ht="19.25" customHeight="1"/>
    <row r="12084" ht="19.25" customHeight="1"/>
    <row r="12085" ht="19.25" customHeight="1"/>
    <row r="12086" ht="19.25" customHeight="1"/>
    <row r="12087" ht="19.25" customHeight="1"/>
    <row r="12088" ht="19.25" customHeight="1"/>
    <row r="12089" ht="19.25" customHeight="1"/>
    <row r="12090" ht="19.25" customHeight="1"/>
    <row r="12091" ht="19.25" customHeight="1"/>
    <row r="12092" ht="19.25" customHeight="1"/>
    <row r="12093" ht="19.25" customHeight="1"/>
    <row r="12094" ht="19.25" customHeight="1"/>
    <row r="12095" ht="19.25" customHeight="1"/>
    <row r="12096" ht="19.25" customHeight="1"/>
    <row r="12097" ht="19.25" customHeight="1"/>
    <row r="12098" ht="19.25" customHeight="1"/>
    <row r="12099" ht="19.25" customHeight="1"/>
    <row r="12100" ht="19.25" customHeight="1"/>
    <row r="12101" ht="19.25" customHeight="1"/>
    <row r="12102" ht="19.25" customHeight="1"/>
    <row r="12103" ht="19.25" customHeight="1"/>
    <row r="12104" ht="19.25" customHeight="1"/>
    <row r="12105" ht="19.25" customHeight="1"/>
    <row r="12106" ht="19.25" customHeight="1"/>
    <row r="12107" ht="19.25" customHeight="1"/>
    <row r="12108" ht="19.25" customHeight="1"/>
    <row r="12109" ht="19.25" customHeight="1"/>
    <row r="12110" ht="19.25" customHeight="1"/>
    <row r="12111" ht="19.25" customHeight="1"/>
    <row r="12112" ht="19.25" customHeight="1"/>
    <row r="12113" ht="19.25" customHeight="1"/>
    <row r="12114" ht="19.25" customHeight="1"/>
    <row r="12115" ht="19.25" customHeight="1"/>
    <row r="12116" ht="19.25" customHeight="1"/>
    <row r="12117" ht="19.25" customHeight="1"/>
    <row r="12118" ht="19.25" customHeight="1"/>
    <row r="12119" ht="19.25" customHeight="1"/>
    <row r="12120" ht="19.25" customHeight="1"/>
    <row r="12121" ht="19.25" customHeight="1"/>
    <row r="12122" ht="19.25" customHeight="1"/>
    <row r="12123" ht="19.25" customHeight="1"/>
    <row r="12124" ht="19.25" customHeight="1"/>
    <row r="12125" ht="19.25" customHeight="1"/>
    <row r="12126" ht="19.25" customHeight="1"/>
    <row r="12127" ht="19.25" customHeight="1"/>
    <row r="12128" ht="19.25" customHeight="1"/>
    <row r="12129" ht="19.25" customHeight="1"/>
    <row r="12130" ht="19.25" customHeight="1"/>
    <row r="12131" ht="19.25" customHeight="1"/>
    <row r="12132" ht="19.25" customHeight="1"/>
    <row r="12133" ht="19.25" customHeight="1"/>
    <row r="12134" ht="19.25" customHeight="1"/>
    <row r="12135" ht="19.25" customHeight="1"/>
    <row r="12136" ht="19.25" customHeight="1"/>
    <row r="12137" ht="19.25" customHeight="1"/>
    <row r="12138" ht="19.25" customHeight="1"/>
    <row r="12139" ht="19.25" customHeight="1"/>
    <row r="12140" ht="19.25" customHeight="1"/>
    <row r="12141" ht="19.25" customHeight="1"/>
    <row r="12142" ht="19.25" customHeight="1"/>
    <row r="12143" ht="19.25" customHeight="1"/>
    <row r="12144" ht="19.25" customHeight="1"/>
    <row r="12145" ht="19.25" customHeight="1"/>
    <row r="12146" ht="19.25" customHeight="1"/>
    <row r="12147" ht="19.25" customHeight="1"/>
    <row r="12148" ht="19.25" customHeight="1"/>
    <row r="12149" ht="19.25" customHeight="1"/>
    <row r="12150" ht="19.25" customHeight="1"/>
    <row r="12151" ht="19.25" customHeight="1"/>
    <row r="12152" ht="19.25" customHeight="1"/>
    <row r="12153" ht="19.25" customHeight="1"/>
    <row r="12154" ht="19.25" customHeight="1"/>
    <row r="12155" ht="19.25" customHeight="1"/>
    <row r="12156" ht="19.25" customHeight="1"/>
    <row r="12157" ht="19.25" customHeight="1"/>
    <row r="12158" ht="19.25" customHeight="1"/>
    <row r="12159" ht="19.25" customHeight="1"/>
    <row r="12160" ht="19.25" customHeight="1"/>
    <row r="12161" ht="19.25" customHeight="1"/>
    <row r="12162" ht="19.25" customHeight="1"/>
    <row r="12163" ht="19.25" customHeight="1"/>
    <row r="12164" ht="19.25" customHeight="1"/>
    <row r="12165" ht="19.25" customHeight="1"/>
    <row r="12166" ht="19.25" customHeight="1"/>
    <row r="12167" ht="19.25" customHeight="1"/>
    <row r="12168" ht="19.25" customHeight="1"/>
    <row r="12169" ht="19.25" customHeight="1"/>
    <row r="12170" ht="19.25" customHeight="1"/>
    <row r="12171" ht="19.25" customHeight="1"/>
    <row r="12172" ht="19.25" customHeight="1"/>
    <row r="12173" ht="19.25" customHeight="1"/>
    <row r="12174" ht="19.25" customHeight="1"/>
    <row r="12175" ht="19.25" customHeight="1"/>
    <row r="12176" ht="19.25" customHeight="1"/>
    <row r="12177" ht="19.25" customHeight="1"/>
    <row r="12178" ht="19.25" customHeight="1"/>
    <row r="12179" ht="19.25" customHeight="1"/>
    <row r="12180" ht="19.25" customHeight="1"/>
    <row r="12181" ht="19.25" customHeight="1"/>
    <row r="12182" ht="19.25" customHeight="1"/>
    <row r="12183" ht="19.25" customHeight="1"/>
    <row r="12184" ht="19.25" customHeight="1"/>
    <row r="12185" ht="19.25" customHeight="1"/>
    <row r="12186" ht="19.25" customHeight="1"/>
    <row r="12187" ht="19.25" customHeight="1"/>
    <row r="12188" ht="19.25" customHeight="1"/>
    <row r="12189" ht="19.25" customHeight="1"/>
    <row r="12190" ht="19.25" customHeight="1"/>
    <row r="12191" ht="19.25" customHeight="1"/>
    <row r="12192" ht="19.25" customHeight="1"/>
    <row r="12193" ht="19.25" customHeight="1"/>
    <row r="12194" ht="19.25" customHeight="1"/>
    <row r="12195" ht="19.25" customHeight="1"/>
    <row r="12196" ht="19.25" customHeight="1"/>
    <row r="12197" ht="19.25" customHeight="1"/>
    <row r="12198" ht="19.25" customHeight="1"/>
    <row r="12199" ht="19.25" customHeight="1"/>
    <row r="12200" ht="19.25" customHeight="1"/>
    <row r="12201" ht="19.25" customHeight="1"/>
    <row r="12202" ht="19.25" customHeight="1"/>
    <row r="12203" ht="19.25" customHeight="1"/>
    <row r="12204" ht="19.25" customHeight="1"/>
    <row r="12205" ht="19.25" customHeight="1"/>
    <row r="12206" ht="19.25" customHeight="1"/>
    <row r="12207" ht="19.25" customHeight="1"/>
    <row r="12208" ht="19.25" customHeight="1"/>
    <row r="12209" ht="19.25" customHeight="1"/>
    <row r="12210" ht="19.25" customHeight="1"/>
    <row r="12211" ht="19.25" customHeight="1"/>
    <row r="12212" ht="19.25" customHeight="1"/>
    <row r="12213" ht="19.25" customHeight="1"/>
    <row r="12214" ht="19.25" customHeight="1"/>
    <row r="12215" ht="19.25" customHeight="1"/>
    <row r="12216" ht="19.25" customHeight="1"/>
    <row r="12217" ht="19.25" customHeight="1"/>
    <row r="12218" ht="19.25" customHeight="1"/>
    <row r="12219" ht="19.25" customHeight="1"/>
    <row r="12220" ht="19.25" customHeight="1"/>
    <row r="12221" ht="19.25" customHeight="1"/>
    <row r="12222" ht="19.25" customHeight="1"/>
    <row r="12223" ht="19.25" customHeight="1"/>
    <row r="12224" ht="19.25" customHeight="1"/>
    <row r="12225" ht="19.25" customHeight="1"/>
    <row r="12226" ht="19.25" customHeight="1"/>
    <row r="12227" ht="19.25" customHeight="1"/>
    <row r="12228" ht="19.25" customHeight="1"/>
    <row r="12229" ht="19.25" customHeight="1"/>
    <row r="12230" ht="19.25" customHeight="1"/>
    <row r="12231" ht="19.25" customHeight="1"/>
    <row r="12232" ht="19.25" customHeight="1"/>
    <row r="12233" ht="19.25" customHeight="1"/>
    <row r="12234" ht="19.25" customHeight="1"/>
    <row r="12235" ht="19.25" customHeight="1"/>
    <row r="12236" ht="19.25" customHeight="1"/>
    <row r="12237" ht="19.25" customHeight="1"/>
    <row r="12238" ht="19.25" customHeight="1"/>
    <row r="12239" ht="19.25" customHeight="1"/>
    <row r="12240" ht="19.25" customHeight="1"/>
    <row r="12241" ht="19.25" customHeight="1"/>
    <row r="12242" ht="19.25" customHeight="1"/>
    <row r="12243" ht="19.25" customHeight="1"/>
    <row r="12244" ht="19.25" customHeight="1"/>
    <row r="12245" ht="19.25" customHeight="1"/>
    <row r="12246" ht="19.25" customHeight="1"/>
    <row r="12247" ht="19.25" customHeight="1"/>
    <row r="12248" ht="19.25" customHeight="1"/>
    <row r="12249" ht="19.25" customHeight="1"/>
    <row r="12250" ht="19.25" customHeight="1"/>
    <row r="12251" ht="19.25" customHeight="1"/>
    <row r="12252" ht="19.25" customHeight="1"/>
    <row r="12253" ht="19.25" customHeight="1"/>
    <row r="12254" ht="19.25" customHeight="1"/>
    <row r="12255" ht="19.25" customHeight="1"/>
    <row r="12256" ht="19.25" customHeight="1"/>
    <row r="12257" ht="19.25" customHeight="1"/>
    <row r="12258" ht="19.25" customHeight="1"/>
    <row r="12259" ht="19.25" customHeight="1"/>
    <row r="12260" ht="19.25" customHeight="1"/>
    <row r="12261" ht="19.25" customHeight="1"/>
    <row r="12262" ht="19.25" customHeight="1"/>
    <row r="12263" ht="19.25" customHeight="1"/>
    <row r="12264" ht="19.25" customHeight="1"/>
    <row r="12265" ht="19.25" customHeight="1"/>
    <row r="12266" ht="19.25" customHeight="1"/>
    <row r="12267" ht="19.25" customHeight="1"/>
    <row r="12268" ht="19.25" customHeight="1"/>
    <row r="12269" ht="19.25" customHeight="1"/>
    <row r="12270" ht="19.25" customHeight="1"/>
    <row r="12271" ht="19.25" customHeight="1"/>
    <row r="12272" ht="19.25" customHeight="1"/>
    <row r="12273" ht="19.25" customHeight="1"/>
    <row r="12274" ht="19.25" customHeight="1"/>
    <row r="12275" ht="19.25" customHeight="1"/>
    <row r="12276" ht="19.25" customHeight="1"/>
    <row r="12277" ht="19.25" customHeight="1"/>
    <row r="12278" ht="19.25" customHeight="1"/>
    <row r="12279" ht="19.25" customHeight="1"/>
    <row r="12280" ht="19.25" customHeight="1"/>
    <row r="12281" ht="19.25" customHeight="1"/>
    <row r="12282" ht="19.25" customHeight="1"/>
    <row r="12283" ht="19.25" customHeight="1"/>
    <row r="12284" ht="19.25" customHeight="1"/>
    <row r="12285" ht="19.25" customHeight="1"/>
    <row r="12286" ht="19.25" customHeight="1"/>
    <row r="12287" ht="19.25" customHeight="1"/>
    <row r="12288" ht="19.25" customHeight="1"/>
    <row r="12289" ht="19.25" customHeight="1"/>
    <row r="12290" ht="19.25" customHeight="1"/>
    <row r="12291" ht="19.25" customHeight="1"/>
    <row r="12292" ht="19.25" customHeight="1"/>
    <row r="12293" ht="19.25" customHeight="1"/>
    <row r="12294" ht="19.25" customHeight="1"/>
    <row r="12295" ht="19.25" customHeight="1"/>
    <row r="12296" ht="19.25" customHeight="1"/>
    <row r="12297" ht="19.25" customHeight="1"/>
    <row r="12298" ht="19.25" customHeight="1"/>
    <row r="12299" ht="19.25" customHeight="1"/>
    <row r="12300" ht="19.25" customHeight="1"/>
    <row r="12301" ht="19.25" customHeight="1"/>
    <row r="12302" ht="19.25" customHeight="1"/>
    <row r="12303" ht="19.25" customHeight="1"/>
    <row r="12304" ht="19.25" customHeight="1"/>
    <row r="12305" ht="19.25" customHeight="1"/>
    <row r="12306" ht="19.25" customHeight="1"/>
    <row r="12307" ht="19.25" customHeight="1"/>
    <row r="12308" ht="19.25" customHeight="1"/>
    <row r="12309" ht="19.25" customHeight="1"/>
    <row r="12310" ht="19.25" customHeight="1"/>
    <row r="12311" ht="19.25" customHeight="1"/>
    <row r="12312" ht="19.25" customHeight="1"/>
    <row r="12313" ht="19.25" customHeight="1"/>
    <row r="12314" ht="19.25" customHeight="1"/>
    <row r="12315" ht="19.25" customHeight="1"/>
    <row r="12316" ht="19.25" customHeight="1"/>
    <row r="12317" ht="19.25" customHeight="1"/>
    <row r="12318" ht="19.25" customHeight="1"/>
    <row r="12319" ht="19.25" customHeight="1"/>
    <row r="12320" ht="19.25" customHeight="1"/>
    <row r="12321" ht="19.25" customHeight="1"/>
    <row r="12322" ht="19.25" customHeight="1"/>
    <row r="12323" ht="19.25" customHeight="1"/>
    <row r="12324" ht="19.25" customHeight="1"/>
    <row r="12325" ht="19.25" customHeight="1"/>
    <row r="12326" ht="19.25" customHeight="1"/>
    <row r="12327" ht="19.25" customHeight="1"/>
    <row r="12328" ht="19.25" customHeight="1"/>
    <row r="12329" ht="19.25" customHeight="1"/>
    <row r="12330" ht="19.25" customHeight="1"/>
    <row r="12331" ht="19.25" customHeight="1"/>
    <row r="12332" ht="19.25" customHeight="1"/>
    <row r="12333" ht="19.25" customHeight="1"/>
    <row r="12334" ht="19.25" customHeight="1"/>
    <row r="12335" ht="19.25" customHeight="1"/>
    <row r="12336" ht="19.25" customHeight="1"/>
    <row r="12337" ht="19.25" customHeight="1"/>
    <row r="12338" ht="19.25" customHeight="1"/>
    <row r="12339" ht="19.25" customHeight="1"/>
    <row r="12340" ht="19.25" customHeight="1"/>
    <row r="12341" ht="19.25" customHeight="1"/>
    <row r="12342" ht="19.25" customHeight="1"/>
    <row r="12343" ht="19.25" customHeight="1"/>
    <row r="12344" ht="19.25" customHeight="1"/>
    <row r="12345" ht="19.25" customHeight="1"/>
    <row r="12346" ht="19.25" customHeight="1"/>
    <row r="12347" ht="19.25" customHeight="1"/>
    <row r="12348" ht="19.25" customHeight="1"/>
    <row r="12349" ht="19.25" customHeight="1"/>
    <row r="12350" ht="19.25" customHeight="1"/>
    <row r="12351" ht="19.25" customHeight="1"/>
    <row r="12352" ht="19.25" customHeight="1"/>
    <row r="12353" ht="19.25" customHeight="1"/>
    <row r="12354" ht="19.25" customHeight="1"/>
    <row r="12355" ht="19.25" customHeight="1"/>
    <row r="12356" ht="19.25" customHeight="1"/>
    <row r="12357" ht="19.25" customHeight="1"/>
    <row r="12358" ht="19.25" customHeight="1"/>
    <row r="12359" ht="19.25" customHeight="1"/>
    <row r="12360" ht="19.25" customHeight="1"/>
    <row r="12361" ht="19.25" customHeight="1"/>
    <row r="12362" ht="19.25" customHeight="1"/>
    <row r="12363" ht="19.25" customHeight="1"/>
    <row r="12364" ht="19.25" customHeight="1"/>
    <row r="12365" ht="19.25" customHeight="1"/>
    <row r="12366" ht="19.25" customHeight="1"/>
    <row r="12367" ht="19.25" customHeight="1"/>
    <row r="12368" ht="19.25" customHeight="1"/>
    <row r="12369" ht="19.25" customHeight="1"/>
    <row r="12370" ht="19.25" customHeight="1"/>
    <row r="12371" ht="19.25" customHeight="1"/>
    <row r="12372" ht="19.25" customHeight="1"/>
    <row r="12373" ht="19.25" customHeight="1"/>
    <row r="12374" ht="19.25" customHeight="1"/>
    <row r="12375" ht="19.25" customHeight="1"/>
    <row r="12376" ht="19.25" customHeight="1"/>
    <row r="12377" ht="19.25" customHeight="1"/>
    <row r="12378" ht="19.25" customHeight="1"/>
    <row r="12379" ht="19.25" customHeight="1"/>
    <row r="12380" ht="19.25" customHeight="1"/>
    <row r="12381" ht="19.25" customHeight="1"/>
    <row r="12382" ht="19.25" customHeight="1"/>
    <row r="12383" ht="19.25" customHeight="1"/>
    <row r="12384" ht="19.25" customHeight="1"/>
    <row r="12385" ht="19.25" customHeight="1"/>
    <row r="12386" ht="19.25" customHeight="1"/>
    <row r="12387" ht="19.25" customHeight="1"/>
    <row r="12388" ht="19.25" customHeight="1"/>
    <row r="12389" ht="19.25" customHeight="1"/>
    <row r="12390" ht="19.25" customHeight="1"/>
    <row r="12391" ht="19.25" customHeight="1"/>
    <row r="12392" ht="19.25" customHeight="1"/>
    <row r="12393" ht="19.25" customHeight="1"/>
    <row r="12394" ht="19.25" customHeight="1"/>
    <row r="12395" ht="19.25" customHeight="1"/>
    <row r="12396" ht="19.25" customHeight="1"/>
    <row r="12397" ht="19.25" customHeight="1"/>
    <row r="12398" ht="19.25" customHeight="1"/>
    <row r="12399" ht="19.25" customHeight="1"/>
    <row r="12400" ht="19.25" customHeight="1"/>
    <row r="12401" ht="19.25" customHeight="1"/>
    <row r="12402" ht="19.25" customHeight="1"/>
    <row r="12403" ht="19.25" customHeight="1"/>
    <row r="12404" ht="19.25" customHeight="1"/>
    <row r="12405" ht="19.25" customHeight="1"/>
    <row r="12406" ht="19.25" customHeight="1"/>
    <row r="12407" ht="19.25" customHeight="1"/>
    <row r="12408" ht="19.25" customHeight="1"/>
    <row r="12409" ht="19.25" customHeight="1"/>
    <row r="12410" ht="19.25" customHeight="1"/>
    <row r="12411" ht="19.25" customHeight="1"/>
    <row r="12412" ht="19.25" customHeight="1"/>
    <row r="12413" ht="19.25" customHeight="1"/>
    <row r="12414" ht="19.25" customHeight="1"/>
    <row r="12415" ht="19.25" customHeight="1"/>
    <row r="12416" ht="19.25" customHeight="1"/>
    <row r="12417" ht="19.25" customHeight="1"/>
    <row r="12418" ht="19.25" customHeight="1"/>
    <row r="12419" ht="19.25" customHeight="1"/>
    <row r="12420" ht="19.25" customHeight="1"/>
    <row r="12421" ht="19.25" customHeight="1"/>
    <row r="12422" ht="19.25" customHeight="1"/>
    <row r="12423" ht="19.25" customHeight="1"/>
    <row r="12424" ht="19.25" customHeight="1"/>
    <row r="12425" ht="19.25" customHeight="1"/>
    <row r="12426" ht="19.25" customHeight="1"/>
    <row r="12427" ht="19.25" customHeight="1"/>
    <row r="12428" ht="19.25" customHeight="1"/>
    <row r="12429" ht="19.25" customHeight="1"/>
    <row r="12430" ht="19.25" customHeight="1"/>
    <row r="12431" ht="19.25" customHeight="1"/>
    <row r="12432" ht="19.25" customHeight="1"/>
    <row r="12433" ht="19.25" customHeight="1"/>
    <row r="12434" ht="19.25" customHeight="1"/>
    <row r="12435" ht="19.25" customHeight="1"/>
    <row r="12436" ht="19.25" customHeight="1"/>
    <row r="12437" ht="19.25" customHeight="1"/>
    <row r="12438" ht="19.25" customHeight="1"/>
    <row r="12439" ht="19.25" customHeight="1"/>
    <row r="12440" ht="19.25" customHeight="1"/>
    <row r="12441" ht="19.25" customHeight="1"/>
    <row r="12442" ht="19.25" customHeight="1"/>
    <row r="12443" ht="19.25" customHeight="1"/>
    <row r="12444" ht="19.25" customHeight="1"/>
    <row r="12445" ht="19.25" customHeight="1"/>
    <row r="12446" ht="19.25" customHeight="1"/>
    <row r="12447" ht="19.25" customHeight="1"/>
    <row r="12448" ht="19.25" customHeight="1"/>
    <row r="12449" ht="19.25" customHeight="1"/>
    <row r="12450" ht="19.25" customHeight="1"/>
    <row r="12451" ht="19.25" customHeight="1"/>
    <row r="12452" ht="19.25" customHeight="1"/>
    <row r="12453" ht="19.25" customHeight="1"/>
    <row r="12454" ht="19.25" customHeight="1"/>
    <row r="12455" ht="19.25" customHeight="1"/>
    <row r="12456" ht="19.25" customHeight="1"/>
    <row r="12457" ht="19.25" customHeight="1"/>
    <row r="12458" ht="19.25" customHeight="1"/>
    <row r="12459" ht="19.25" customHeight="1"/>
    <row r="12460" ht="19.25" customHeight="1"/>
    <row r="12461" ht="19.25" customHeight="1"/>
    <row r="12462" ht="19.25" customHeight="1"/>
    <row r="12463" ht="19.25" customHeight="1"/>
    <row r="12464" ht="19.25" customHeight="1"/>
    <row r="12465" ht="19.25" customHeight="1"/>
    <row r="12466" ht="19.25" customHeight="1"/>
    <row r="12467" ht="19.25" customHeight="1"/>
    <row r="12468" ht="19.25" customHeight="1"/>
    <row r="12469" ht="19.25" customHeight="1"/>
    <row r="12470" ht="19.25" customHeight="1"/>
    <row r="12471" ht="19.25" customHeight="1"/>
    <row r="12472" ht="19.25" customHeight="1"/>
    <row r="12473" ht="19.25" customHeight="1"/>
    <row r="12474" ht="19.25" customHeight="1"/>
    <row r="12475" ht="19.25" customHeight="1"/>
    <row r="12476" ht="19.25" customHeight="1"/>
    <row r="12477" ht="19.25" customHeight="1"/>
    <row r="12478" ht="19.25" customHeight="1"/>
    <row r="12479" ht="19.25" customHeight="1"/>
    <row r="12480" ht="19.25" customHeight="1"/>
    <row r="12481" ht="19.25" customHeight="1"/>
    <row r="12482" ht="19.25" customHeight="1"/>
    <row r="12483" ht="19.25" customHeight="1"/>
    <row r="12484" ht="19.25" customHeight="1"/>
    <row r="12485" ht="19.25" customHeight="1"/>
    <row r="12486" ht="19.25" customHeight="1"/>
    <row r="12487" ht="19.25" customHeight="1"/>
    <row r="12488" ht="19.25" customHeight="1"/>
    <row r="12489" ht="19.25" customHeight="1"/>
    <row r="12490" ht="19.25" customHeight="1"/>
    <row r="12491" ht="19.25" customHeight="1"/>
    <row r="12492" ht="19.25" customHeight="1"/>
    <row r="12493" ht="19.25" customHeight="1"/>
    <row r="12494" ht="19.25" customHeight="1"/>
    <row r="12495" ht="19.25" customHeight="1"/>
    <row r="12496" ht="19.25" customHeight="1"/>
    <row r="12497" ht="19.25" customHeight="1"/>
    <row r="12498" ht="19.25" customHeight="1"/>
    <row r="12499" ht="19.25" customHeight="1"/>
    <row r="12500" ht="19.25" customHeight="1"/>
    <row r="12501" ht="19.25" customHeight="1"/>
    <row r="12502" ht="19.25" customHeight="1"/>
    <row r="12503" ht="19.25" customHeight="1"/>
    <row r="12504" ht="19.25" customHeight="1"/>
    <row r="12505" ht="19.25" customHeight="1"/>
    <row r="12506" ht="19.25" customHeight="1"/>
    <row r="12507" ht="19.25" customHeight="1"/>
    <row r="12508" ht="19.25" customHeight="1"/>
    <row r="12509" ht="19.25" customHeight="1"/>
    <row r="12510" ht="19.25" customHeight="1"/>
    <row r="12511" ht="19.25" customHeight="1"/>
    <row r="12512" ht="19.25" customHeight="1"/>
    <row r="12513" ht="19.25" customHeight="1"/>
    <row r="12514" ht="19.25" customHeight="1"/>
    <row r="12515" ht="19.25" customHeight="1"/>
    <row r="12516" ht="19.25" customHeight="1"/>
    <row r="12517" ht="19.25" customHeight="1"/>
    <row r="12518" ht="19.25" customHeight="1"/>
    <row r="12519" ht="19.25" customHeight="1"/>
    <row r="12520" ht="19.25" customHeight="1"/>
    <row r="12521" ht="19.25" customHeight="1"/>
    <row r="12522" ht="19.25" customHeight="1"/>
    <row r="12523" ht="19.25" customHeight="1"/>
    <row r="12524" ht="19.25" customHeight="1"/>
    <row r="12525" ht="19.25" customHeight="1"/>
    <row r="12526" ht="19.25" customHeight="1"/>
    <row r="12527" ht="19.25" customHeight="1"/>
    <row r="12528" ht="19.25" customHeight="1"/>
    <row r="12529" ht="19.25" customHeight="1"/>
    <row r="12530" ht="19.25" customHeight="1"/>
    <row r="12531" ht="19.25" customHeight="1"/>
    <row r="12532" ht="19.25" customHeight="1"/>
    <row r="12533" ht="19.25" customHeight="1"/>
    <row r="12534" ht="19.25" customHeight="1"/>
    <row r="12535" ht="19.25" customHeight="1"/>
    <row r="12536" ht="19.25" customHeight="1"/>
    <row r="12537" ht="19.25" customHeight="1"/>
    <row r="12538" ht="19.25" customHeight="1"/>
    <row r="12539" ht="19.25" customHeight="1"/>
    <row r="12540" ht="19.25" customHeight="1"/>
    <row r="12541" ht="19.25" customHeight="1"/>
    <row r="12542" ht="19.25" customHeight="1"/>
    <row r="12543" ht="19.25" customHeight="1"/>
    <row r="12544" ht="19.25" customHeight="1"/>
    <row r="12545" ht="19.25" customHeight="1"/>
    <row r="12546" ht="19.25" customHeight="1"/>
    <row r="12547" ht="19.25" customHeight="1"/>
    <row r="12548" ht="19.25" customHeight="1"/>
    <row r="12549" ht="19.25" customHeight="1"/>
    <row r="12550" ht="19.25" customHeight="1"/>
    <row r="12551" ht="19.25" customHeight="1"/>
    <row r="12552" ht="19.25" customHeight="1"/>
    <row r="12553" ht="19.25" customHeight="1"/>
    <row r="12554" ht="19.25" customHeight="1"/>
    <row r="12555" ht="19.25" customHeight="1"/>
    <row r="12556" ht="19.25" customHeight="1"/>
    <row r="12557" ht="19.25" customHeight="1"/>
    <row r="12558" ht="19.25" customHeight="1"/>
    <row r="12559" ht="19.25" customHeight="1"/>
    <row r="12560" ht="19.25" customHeight="1"/>
    <row r="12561" ht="19.25" customHeight="1"/>
    <row r="12562" ht="19.25" customHeight="1"/>
    <row r="12563" ht="19.25" customHeight="1"/>
    <row r="12564" ht="19.25" customHeight="1"/>
    <row r="12565" ht="19.25" customHeight="1"/>
    <row r="12566" ht="19.25" customHeight="1"/>
    <row r="12567" ht="19.25" customHeight="1"/>
    <row r="12568" ht="19.25" customHeight="1"/>
    <row r="12569" ht="19.25" customHeight="1"/>
    <row r="12570" ht="19.25" customHeight="1"/>
    <row r="12571" ht="19.25" customHeight="1"/>
    <row r="12572" ht="19.25" customHeight="1"/>
    <row r="12573" ht="19.25" customHeight="1"/>
    <row r="12574" ht="19.25" customHeight="1"/>
    <row r="12575" ht="19.25" customHeight="1"/>
    <row r="12576" ht="19.25" customHeight="1"/>
    <row r="12577" ht="19.25" customHeight="1"/>
    <row r="12578" ht="19.25" customHeight="1"/>
    <row r="12579" ht="19.25" customHeight="1"/>
    <row r="12580" ht="19.25" customHeight="1"/>
    <row r="12581" ht="19.25" customHeight="1"/>
    <row r="12582" ht="19.25" customHeight="1"/>
    <row r="12583" ht="19.25" customHeight="1"/>
    <row r="12584" ht="19.25" customHeight="1"/>
    <row r="12585" ht="19.25" customHeight="1"/>
    <row r="12586" ht="19.25" customHeight="1"/>
    <row r="12587" ht="19.25" customHeight="1"/>
    <row r="12588" ht="19.25" customHeight="1"/>
    <row r="12589" ht="19.25" customHeight="1"/>
    <row r="12590" ht="19.25" customHeight="1"/>
    <row r="12591" ht="19.25" customHeight="1"/>
    <row r="12592" ht="19.25" customHeight="1"/>
    <row r="12593" ht="19.25" customHeight="1"/>
    <row r="12594" ht="19.25" customHeight="1"/>
    <row r="12595" ht="19.25" customHeight="1"/>
    <row r="12596" ht="19.25" customHeight="1"/>
    <row r="12597" ht="19.25" customHeight="1"/>
    <row r="12598" ht="19.25" customHeight="1"/>
    <row r="12599" ht="19.25" customHeight="1"/>
    <row r="12600" ht="19.25" customHeight="1"/>
    <row r="12601" ht="19.25" customHeight="1"/>
    <row r="12602" ht="19.25" customHeight="1"/>
    <row r="12603" ht="19.25" customHeight="1"/>
    <row r="12604" ht="19.25" customHeight="1"/>
    <row r="12605" ht="19.25" customHeight="1"/>
    <row r="12606" ht="19.25" customHeight="1"/>
    <row r="12607" ht="19.25" customHeight="1"/>
    <row r="12608" ht="19.25" customHeight="1"/>
    <row r="12609" ht="19.25" customHeight="1"/>
    <row r="12610" ht="19.25" customHeight="1"/>
    <row r="12611" ht="19.25" customHeight="1"/>
    <row r="12612" ht="19.25" customHeight="1"/>
    <row r="12613" ht="19.25" customHeight="1"/>
    <row r="12614" ht="19.25" customHeight="1"/>
    <row r="12615" ht="19.25" customHeight="1"/>
    <row r="12616" ht="19.25" customHeight="1"/>
    <row r="12617" ht="19.25" customHeight="1"/>
    <row r="12618" ht="19.25" customHeight="1"/>
    <row r="12619" ht="19.25" customHeight="1"/>
    <row r="12620" ht="19.25" customHeight="1"/>
    <row r="12621" ht="19.25" customHeight="1"/>
    <row r="12622" ht="19.25" customHeight="1"/>
    <row r="12623" ht="19.25" customHeight="1"/>
    <row r="12624" ht="19.25" customHeight="1"/>
    <row r="12625" ht="19.25" customHeight="1"/>
    <row r="12626" ht="19.25" customHeight="1"/>
    <row r="12627" ht="19.25" customHeight="1"/>
    <row r="12628" ht="19.25" customHeight="1"/>
    <row r="12629" ht="19.25" customHeight="1"/>
    <row r="12630" ht="19.25" customHeight="1"/>
    <row r="12631" ht="19.25" customHeight="1"/>
    <row r="12632" ht="19.25" customHeight="1"/>
    <row r="12633" ht="19.25" customHeight="1"/>
    <row r="12634" ht="19.25" customHeight="1"/>
    <row r="12635" ht="19.25" customHeight="1"/>
    <row r="12636" ht="19.25" customHeight="1"/>
    <row r="12637" ht="19.25" customHeight="1"/>
    <row r="12638" ht="19.25" customHeight="1"/>
    <row r="12639" ht="19.25" customHeight="1"/>
    <row r="12640" ht="19.25" customHeight="1"/>
    <row r="12641" ht="19.25" customHeight="1"/>
    <row r="12642" ht="19.25" customHeight="1"/>
    <row r="12643" ht="19.25" customHeight="1"/>
    <row r="12644" ht="19.25" customHeight="1"/>
    <row r="12645" ht="19.25" customHeight="1"/>
    <row r="12646" ht="19.25" customHeight="1"/>
    <row r="12647" ht="19.25" customHeight="1"/>
    <row r="12648" ht="19.25" customHeight="1"/>
    <row r="12649" ht="19.25" customHeight="1"/>
    <row r="12650" ht="19.25" customHeight="1"/>
    <row r="12651" ht="19.25" customHeight="1"/>
    <row r="12652" ht="19.25" customHeight="1"/>
    <row r="12653" ht="19.25" customHeight="1"/>
    <row r="12654" ht="19.25" customHeight="1"/>
    <row r="12655" ht="19.25" customHeight="1"/>
    <row r="12656" ht="19.25" customHeight="1"/>
    <row r="12657" ht="19.25" customHeight="1"/>
    <row r="12658" ht="19.25" customHeight="1"/>
    <row r="12659" ht="19.25" customHeight="1"/>
    <row r="12660" ht="19.25" customHeight="1"/>
    <row r="12661" ht="19.25" customHeight="1"/>
    <row r="12662" ht="19.25" customHeight="1"/>
    <row r="12663" ht="19.25" customHeight="1"/>
    <row r="12664" ht="19.25" customHeight="1"/>
    <row r="12665" ht="19.25" customHeight="1"/>
    <row r="12666" ht="19.25" customHeight="1"/>
    <row r="12667" ht="19.25" customHeight="1"/>
    <row r="12668" ht="19.25" customHeight="1"/>
    <row r="12669" ht="19.25" customHeight="1"/>
    <row r="12670" ht="19.25" customHeight="1"/>
    <row r="12671" ht="19.25" customHeight="1"/>
    <row r="12672" ht="19.25" customHeight="1"/>
    <row r="12673" ht="19.25" customHeight="1"/>
    <row r="12674" ht="19.25" customHeight="1"/>
    <row r="12675" ht="19.25" customHeight="1"/>
    <row r="12676" ht="19.25" customHeight="1"/>
    <row r="12677" ht="19.25" customHeight="1"/>
    <row r="12678" ht="19.25" customHeight="1"/>
    <row r="12679" ht="19.25" customHeight="1"/>
    <row r="12680" ht="19.25" customHeight="1"/>
    <row r="12681" ht="19.25" customHeight="1"/>
    <row r="12682" ht="19.25" customHeight="1"/>
    <row r="12683" ht="19.25" customHeight="1"/>
    <row r="12684" ht="19.25" customHeight="1"/>
    <row r="12685" ht="19.25" customHeight="1"/>
    <row r="12686" ht="19.25" customHeight="1"/>
    <row r="12687" ht="19.25" customHeight="1"/>
    <row r="12688" ht="19.25" customHeight="1"/>
    <row r="12689" ht="19.25" customHeight="1"/>
    <row r="12690" ht="19.25" customHeight="1"/>
    <row r="12691" ht="19.25" customHeight="1"/>
    <row r="12692" ht="19.25" customHeight="1"/>
    <row r="12693" ht="19.25" customHeight="1"/>
    <row r="12694" ht="19.25" customHeight="1"/>
    <row r="12695" ht="19.25" customHeight="1"/>
    <row r="12696" ht="19.25" customHeight="1"/>
    <row r="12697" ht="19.25" customHeight="1"/>
    <row r="12698" ht="19.25" customHeight="1"/>
    <row r="12699" ht="19.25" customHeight="1"/>
    <row r="12700" ht="19.25" customHeight="1"/>
    <row r="12701" ht="19.25" customHeight="1"/>
    <row r="12702" ht="19.25" customHeight="1"/>
    <row r="12703" ht="19.25" customHeight="1"/>
    <row r="12704" ht="19.25" customHeight="1"/>
    <row r="12705" ht="19.25" customHeight="1"/>
    <row r="12706" ht="19.25" customHeight="1"/>
    <row r="12707" ht="19.25" customHeight="1"/>
    <row r="12708" ht="19.25" customHeight="1"/>
    <row r="12709" ht="19.25" customHeight="1"/>
    <row r="12710" ht="19.25" customHeight="1"/>
    <row r="12711" ht="19.25" customHeight="1"/>
    <row r="12712" ht="19.25" customHeight="1"/>
    <row r="12713" ht="19.25" customHeight="1"/>
    <row r="12714" ht="19.25" customHeight="1"/>
    <row r="12715" ht="19.25" customHeight="1"/>
    <row r="12716" ht="19.25" customHeight="1"/>
    <row r="12717" ht="19.25" customHeight="1"/>
    <row r="12718" ht="19.25" customHeight="1"/>
    <row r="12719" ht="19.25" customHeight="1"/>
    <row r="12720" ht="19.25" customHeight="1"/>
    <row r="12721" ht="19.25" customHeight="1"/>
    <row r="12722" ht="19.25" customHeight="1"/>
    <row r="12723" ht="19.25" customHeight="1"/>
    <row r="12724" ht="19.25" customHeight="1"/>
    <row r="12725" ht="19.25" customHeight="1"/>
    <row r="12726" ht="19.25" customHeight="1"/>
    <row r="12727" ht="19.25" customHeight="1"/>
    <row r="12728" ht="19.25" customHeight="1"/>
    <row r="12729" ht="19.25" customHeight="1"/>
    <row r="12730" ht="19.25" customHeight="1"/>
    <row r="12731" ht="19.25" customHeight="1"/>
    <row r="12732" ht="19.25" customHeight="1"/>
    <row r="12733" ht="19.25" customHeight="1"/>
    <row r="12734" ht="19.25" customHeight="1"/>
    <row r="12735" ht="19.25" customHeight="1"/>
    <row r="12736" ht="19.25" customHeight="1"/>
    <row r="12737" ht="19.25" customHeight="1"/>
    <row r="12738" ht="19.25" customHeight="1"/>
    <row r="12739" ht="19.25" customHeight="1"/>
    <row r="12740" ht="19.25" customHeight="1"/>
    <row r="12741" ht="19.25" customHeight="1"/>
    <row r="12742" ht="19.25" customHeight="1"/>
    <row r="12743" ht="19.25" customHeight="1"/>
    <row r="12744" ht="19.25" customHeight="1"/>
    <row r="12745" ht="19.25" customHeight="1"/>
    <row r="12746" ht="19.25" customHeight="1"/>
    <row r="12747" ht="19.25" customHeight="1"/>
    <row r="12748" ht="19.25" customHeight="1"/>
    <row r="12749" ht="19.25" customHeight="1"/>
    <row r="12750" ht="19.25" customHeight="1"/>
    <row r="12751" ht="19.25" customHeight="1"/>
    <row r="12752" ht="19.25" customHeight="1"/>
    <row r="12753" ht="19.25" customHeight="1"/>
    <row r="12754" ht="19.25" customHeight="1"/>
    <row r="12755" ht="19.25" customHeight="1"/>
    <row r="12756" ht="19.25" customHeight="1"/>
    <row r="12757" ht="19.25" customHeight="1"/>
    <row r="12758" ht="19.25" customHeight="1"/>
    <row r="12759" ht="19.25" customHeight="1"/>
    <row r="12760" ht="19.25" customHeight="1"/>
    <row r="12761" ht="19.25" customHeight="1"/>
    <row r="12762" ht="19.25" customHeight="1"/>
    <row r="12763" ht="19.25" customHeight="1"/>
    <row r="12764" ht="19.25" customHeight="1"/>
    <row r="12765" ht="19.25" customHeight="1"/>
    <row r="12766" ht="19.25" customHeight="1"/>
    <row r="12767" ht="19.25" customHeight="1"/>
    <row r="12768" ht="19.25" customHeight="1"/>
    <row r="12769" ht="19.25" customHeight="1"/>
    <row r="12770" ht="19.25" customHeight="1"/>
    <row r="12771" ht="19.25" customHeight="1"/>
    <row r="12772" ht="19.25" customHeight="1"/>
    <row r="12773" ht="19.25" customHeight="1"/>
    <row r="12774" ht="19.25" customHeight="1"/>
    <row r="12775" ht="19.25" customHeight="1"/>
    <row r="12776" ht="19.25" customHeight="1"/>
    <row r="12777" ht="19.25" customHeight="1"/>
    <row r="12778" ht="19.25" customHeight="1"/>
    <row r="12779" ht="19.25" customHeight="1"/>
    <row r="12780" ht="19.25" customHeight="1"/>
    <row r="12781" ht="19.25" customHeight="1"/>
    <row r="12782" ht="19.25" customHeight="1"/>
    <row r="12783" ht="19.25" customHeight="1"/>
    <row r="12784" ht="19.25" customHeight="1"/>
    <row r="12785" ht="19.25" customHeight="1"/>
    <row r="12786" ht="19.25" customHeight="1"/>
    <row r="12787" ht="19.25" customHeight="1"/>
    <row r="12788" ht="19.25" customHeight="1"/>
    <row r="12789" ht="19.25" customHeight="1"/>
    <row r="12790" ht="19.25" customHeight="1"/>
    <row r="12791" ht="19.25" customHeight="1"/>
    <row r="12792" ht="19.25" customHeight="1"/>
    <row r="12793" ht="19.25" customHeight="1"/>
    <row r="12794" ht="19.25" customHeight="1"/>
    <row r="12795" ht="19.25" customHeight="1"/>
    <row r="12796" ht="19.25" customHeight="1"/>
    <row r="12797" ht="19.25" customHeight="1"/>
    <row r="12798" ht="19.25" customHeight="1"/>
    <row r="12799" ht="19.25" customHeight="1"/>
    <row r="12800" ht="19.25" customHeight="1"/>
    <row r="12801" ht="19.25" customHeight="1"/>
    <row r="12802" ht="19.25" customHeight="1"/>
    <row r="12803" ht="19.25" customHeight="1"/>
    <row r="12804" ht="19.25" customHeight="1"/>
    <row r="12805" ht="19.25" customHeight="1"/>
    <row r="12806" ht="19.25" customHeight="1"/>
    <row r="12807" ht="19.25" customHeight="1"/>
    <row r="12808" ht="19.25" customHeight="1"/>
    <row r="12809" ht="19.25" customHeight="1"/>
    <row r="12810" ht="19.25" customHeight="1"/>
    <row r="12811" ht="19.25" customHeight="1"/>
    <row r="12812" ht="19.25" customHeight="1"/>
    <row r="12813" ht="19.25" customHeight="1"/>
    <row r="12814" ht="19.25" customHeight="1"/>
    <row r="12815" ht="19.25" customHeight="1"/>
    <row r="12816" ht="19.25" customHeight="1"/>
    <row r="12817" ht="19.25" customHeight="1"/>
    <row r="12818" ht="19.25" customHeight="1"/>
    <row r="12819" ht="19.25" customHeight="1"/>
    <row r="12820" ht="19.25" customHeight="1"/>
    <row r="12821" ht="19.25" customHeight="1"/>
    <row r="12822" ht="19.25" customHeight="1"/>
    <row r="12823" ht="19.25" customHeight="1"/>
    <row r="12824" ht="19.25" customHeight="1"/>
    <row r="12825" ht="19.25" customHeight="1"/>
    <row r="12826" ht="19.25" customHeight="1"/>
    <row r="12827" ht="19.25" customHeight="1"/>
    <row r="12828" ht="19.25" customHeight="1"/>
    <row r="12829" ht="19.25" customHeight="1"/>
    <row r="12830" ht="19.25" customHeight="1"/>
    <row r="12831" ht="19.25" customHeight="1"/>
    <row r="12832" ht="19.25" customHeight="1"/>
    <row r="12833" ht="19.25" customHeight="1"/>
    <row r="12834" ht="19.25" customHeight="1"/>
    <row r="12835" ht="19.25" customHeight="1"/>
    <row r="12836" ht="19.25" customHeight="1"/>
    <row r="12837" ht="19.25" customHeight="1"/>
    <row r="12838" ht="19.25" customHeight="1"/>
    <row r="12839" ht="19.25" customHeight="1"/>
    <row r="12840" ht="19.25" customHeight="1"/>
    <row r="12841" ht="19.25" customHeight="1"/>
    <row r="12842" ht="19.25" customHeight="1"/>
    <row r="12843" ht="19.25" customHeight="1"/>
    <row r="12844" ht="19.25" customHeight="1"/>
    <row r="12845" ht="19.25" customHeight="1"/>
    <row r="12846" ht="19.25" customHeight="1"/>
    <row r="12847" ht="19.25" customHeight="1"/>
    <row r="12848" ht="19.25" customHeight="1"/>
    <row r="12849" ht="19.25" customHeight="1"/>
    <row r="12850" ht="19.25" customHeight="1"/>
    <row r="12851" ht="19.25" customHeight="1"/>
    <row r="12852" ht="19.25" customHeight="1"/>
    <row r="12853" ht="19.25" customHeight="1"/>
    <row r="12854" ht="19.25" customHeight="1"/>
    <row r="12855" ht="19.25" customHeight="1"/>
    <row r="12856" ht="19.25" customHeight="1"/>
    <row r="12857" ht="19.25" customHeight="1"/>
    <row r="12858" ht="19.25" customHeight="1"/>
    <row r="12859" ht="19.25" customHeight="1"/>
    <row r="12860" ht="19.25" customHeight="1"/>
    <row r="12861" ht="19.25" customHeight="1"/>
    <row r="12862" ht="19.25" customHeight="1"/>
    <row r="12863" ht="19.25" customHeight="1"/>
    <row r="12864" ht="19.25" customHeight="1"/>
    <row r="12865" ht="19.25" customHeight="1"/>
    <row r="12866" ht="19.25" customHeight="1"/>
    <row r="12867" ht="19.25" customHeight="1"/>
    <row r="12868" ht="19.25" customHeight="1"/>
    <row r="12869" ht="19.25" customHeight="1"/>
    <row r="12870" ht="19.25" customHeight="1"/>
    <row r="12871" ht="19.25" customHeight="1"/>
    <row r="12872" ht="19.25" customHeight="1"/>
    <row r="12873" ht="19.25" customHeight="1"/>
    <row r="12874" ht="19.25" customHeight="1"/>
    <row r="12875" ht="19.25" customHeight="1"/>
    <row r="12876" ht="19.25" customHeight="1"/>
    <row r="12877" ht="19.25" customHeight="1"/>
    <row r="12878" ht="19.25" customHeight="1"/>
    <row r="12879" ht="19.25" customHeight="1"/>
    <row r="12880" ht="19.25" customHeight="1"/>
    <row r="12881" ht="19.25" customHeight="1"/>
    <row r="12882" ht="19.25" customHeight="1"/>
    <row r="12883" ht="19.25" customHeight="1"/>
    <row r="12884" ht="19.25" customHeight="1"/>
    <row r="12885" ht="19.25" customHeight="1"/>
    <row r="12886" ht="19.25" customHeight="1"/>
    <row r="12887" ht="19.25" customHeight="1"/>
    <row r="12888" ht="19.25" customHeight="1"/>
    <row r="12889" ht="19.25" customHeight="1"/>
    <row r="12890" ht="19.25" customHeight="1"/>
    <row r="12891" ht="19.25" customHeight="1"/>
    <row r="12892" ht="19.25" customHeight="1"/>
    <row r="12893" ht="19.25" customHeight="1"/>
    <row r="12894" ht="19.25" customHeight="1"/>
    <row r="12895" ht="19.25" customHeight="1"/>
    <row r="12896" ht="19.25" customHeight="1"/>
    <row r="12897" ht="19.25" customHeight="1"/>
    <row r="12898" ht="19.25" customHeight="1"/>
    <row r="12899" ht="19.25" customHeight="1"/>
    <row r="12900" ht="19.25" customHeight="1"/>
    <row r="12901" ht="19.25" customHeight="1"/>
    <row r="12902" ht="19.25" customHeight="1"/>
    <row r="12903" ht="19.25" customHeight="1"/>
    <row r="12904" ht="19.25" customHeight="1"/>
    <row r="12905" ht="19.25" customHeight="1"/>
    <row r="12906" ht="19.25" customHeight="1"/>
    <row r="12907" ht="19.25" customHeight="1"/>
    <row r="12908" ht="19.25" customHeight="1"/>
    <row r="12909" ht="19.25" customHeight="1"/>
    <row r="12910" ht="19.25" customHeight="1"/>
    <row r="12911" ht="19.25" customHeight="1"/>
    <row r="12912" ht="19.25" customHeight="1"/>
    <row r="12913" ht="19.25" customHeight="1"/>
    <row r="12914" ht="19.25" customHeight="1"/>
    <row r="12915" ht="19.25" customHeight="1"/>
    <row r="12916" ht="19.25" customHeight="1"/>
    <row r="12917" ht="19.25" customHeight="1"/>
    <row r="12918" ht="19.25" customHeight="1"/>
    <row r="12919" ht="19.25" customHeight="1"/>
    <row r="12920" ht="19.25" customHeight="1"/>
    <row r="12921" ht="19.25" customHeight="1"/>
    <row r="12922" ht="19.25" customHeight="1"/>
    <row r="12923" ht="19.25" customHeight="1"/>
    <row r="12924" ht="19.25" customHeight="1"/>
    <row r="12925" ht="19.25" customHeight="1"/>
    <row r="12926" ht="19.25" customHeight="1"/>
    <row r="12927" ht="19.25" customHeight="1"/>
    <row r="12928" ht="19.25" customHeight="1"/>
    <row r="12929" ht="19.25" customHeight="1"/>
    <row r="12930" ht="19.25" customHeight="1"/>
    <row r="12931" ht="19.25" customHeight="1"/>
    <row r="12932" ht="19.25" customHeight="1"/>
    <row r="12933" ht="19.25" customHeight="1"/>
    <row r="12934" ht="19.25" customHeight="1"/>
    <row r="12935" ht="19.25" customHeight="1"/>
    <row r="12936" ht="19.25" customHeight="1"/>
    <row r="12937" ht="19.25" customHeight="1"/>
    <row r="12938" ht="19.25" customHeight="1"/>
    <row r="12939" ht="19.25" customHeight="1"/>
    <row r="12940" ht="19.25" customHeight="1"/>
    <row r="12941" ht="19.25" customHeight="1"/>
    <row r="12942" ht="19.25" customHeight="1"/>
    <row r="12943" ht="19.25" customHeight="1"/>
    <row r="12944" ht="19.25" customHeight="1"/>
    <row r="12945" ht="19.25" customHeight="1"/>
    <row r="12946" ht="19.25" customHeight="1"/>
    <row r="12947" ht="19.25" customHeight="1"/>
    <row r="12948" ht="19.25" customHeight="1"/>
    <row r="12949" ht="19.25" customHeight="1"/>
    <row r="12950" ht="19.25" customHeight="1"/>
    <row r="12951" ht="19.25" customHeight="1"/>
    <row r="12952" ht="19.25" customHeight="1"/>
    <row r="12953" ht="19.25" customHeight="1"/>
    <row r="12954" ht="19.25" customHeight="1"/>
    <row r="12955" ht="19.25" customHeight="1"/>
    <row r="12956" ht="19.25" customHeight="1"/>
    <row r="12957" ht="19.25" customHeight="1"/>
    <row r="12958" ht="19.25" customHeight="1"/>
    <row r="12959" ht="19.25" customHeight="1"/>
    <row r="12960" ht="19.25" customHeight="1"/>
    <row r="12961" ht="19.25" customHeight="1"/>
    <row r="12962" ht="19.25" customHeight="1"/>
    <row r="12963" ht="19.25" customHeight="1"/>
    <row r="12964" ht="19.25" customHeight="1"/>
    <row r="12965" ht="19.25" customHeight="1"/>
    <row r="12966" ht="19.25" customHeight="1"/>
    <row r="12967" ht="19.25" customHeight="1"/>
    <row r="12968" ht="19.25" customHeight="1"/>
    <row r="12969" ht="19.25" customHeight="1"/>
    <row r="12970" ht="19.25" customHeight="1"/>
    <row r="12971" ht="19.25" customHeight="1"/>
    <row r="12972" ht="19.25" customHeight="1"/>
    <row r="12973" ht="19.25" customHeight="1"/>
    <row r="12974" ht="19.25" customHeight="1"/>
    <row r="12975" ht="19.25" customHeight="1"/>
    <row r="12976" ht="19.25" customHeight="1"/>
    <row r="12977" ht="19.25" customHeight="1"/>
    <row r="12978" ht="19.25" customHeight="1"/>
    <row r="12979" ht="19.25" customHeight="1"/>
    <row r="12980" ht="19.25" customHeight="1"/>
    <row r="12981" ht="19.25" customHeight="1"/>
    <row r="12982" ht="19.25" customHeight="1"/>
    <row r="12983" ht="19.25" customHeight="1"/>
    <row r="12984" ht="19.25" customHeight="1"/>
    <row r="12985" ht="19.25" customHeight="1"/>
    <row r="12986" ht="19.25" customHeight="1"/>
    <row r="12987" ht="19.25" customHeight="1"/>
    <row r="12988" ht="19.25" customHeight="1"/>
    <row r="12989" ht="19.25" customHeight="1"/>
    <row r="12990" ht="19.25" customHeight="1"/>
    <row r="12991" ht="19.25" customHeight="1"/>
    <row r="12992" ht="19.25" customHeight="1"/>
    <row r="12993" ht="19.25" customHeight="1"/>
    <row r="12994" ht="19.25" customHeight="1"/>
    <row r="12995" ht="19.25" customHeight="1"/>
    <row r="12996" ht="19.25" customHeight="1"/>
    <row r="12997" ht="19.25" customHeight="1"/>
    <row r="12998" ht="19.25" customHeight="1"/>
    <row r="12999" ht="19.25" customHeight="1"/>
    <row r="13000" ht="19.25" customHeight="1"/>
    <row r="13001" ht="19.25" customHeight="1"/>
    <row r="13002" ht="19.25" customHeight="1"/>
    <row r="13003" ht="19.25" customHeight="1"/>
    <row r="13004" ht="19.25" customHeight="1"/>
    <row r="13005" ht="19.25" customHeight="1"/>
    <row r="13006" ht="19.25" customHeight="1"/>
    <row r="13007" ht="19.25" customHeight="1"/>
    <row r="13008" ht="19.25" customHeight="1"/>
    <row r="13009" ht="19.25" customHeight="1"/>
    <row r="13010" ht="19.25" customHeight="1"/>
    <row r="13011" ht="19.25" customHeight="1"/>
    <row r="13012" ht="19.25" customHeight="1"/>
    <row r="13013" ht="19.25" customHeight="1"/>
    <row r="13014" ht="19.25" customHeight="1"/>
    <row r="13015" ht="19.25" customHeight="1"/>
    <row r="13016" ht="19.25" customHeight="1"/>
    <row r="13017" ht="19.25" customHeight="1"/>
    <row r="13018" ht="19.25" customHeight="1"/>
    <row r="13019" ht="19.25" customHeight="1"/>
    <row r="13020" ht="19.25" customHeight="1"/>
    <row r="13021" ht="19.25" customHeight="1"/>
    <row r="13022" ht="19.25" customHeight="1"/>
    <row r="13023" ht="19.25" customHeight="1"/>
    <row r="13024" ht="19.25" customHeight="1"/>
    <row r="13025" ht="19.25" customHeight="1"/>
    <row r="13026" ht="19.25" customHeight="1"/>
    <row r="13027" ht="19.25" customHeight="1"/>
    <row r="13028" ht="19.25" customHeight="1"/>
    <row r="13029" ht="19.25" customHeight="1"/>
    <row r="13030" ht="19.25" customHeight="1"/>
    <row r="13031" ht="19.25" customHeight="1"/>
    <row r="13032" ht="19.25" customHeight="1"/>
    <row r="13033" ht="19.25" customHeight="1"/>
    <row r="13034" ht="19.25" customHeight="1"/>
    <row r="13035" ht="19.25" customHeight="1"/>
    <row r="13036" ht="19.25" customHeight="1"/>
    <row r="13037" ht="19.25" customHeight="1"/>
    <row r="13038" ht="19.25" customHeight="1"/>
    <row r="13039" ht="19.25" customHeight="1"/>
    <row r="13040" ht="19.25" customHeight="1"/>
    <row r="13041" ht="19.25" customHeight="1"/>
    <row r="13042" ht="19.25" customHeight="1"/>
    <row r="13043" ht="19.25" customHeight="1"/>
    <row r="13044" ht="19.25" customHeight="1"/>
    <row r="13045" ht="19.25" customHeight="1"/>
    <row r="13046" ht="19.25" customHeight="1"/>
    <row r="13047" ht="19.25" customHeight="1"/>
    <row r="13048" ht="19.25" customHeight="1"/>
    <row r="13049" ht="19.25" customHeight="1"/>
    <row r="13050" ht="19.25" customHeight="1"/>
    <row r="13051" ht="19.25" customHeight="1"/>
    <row r="13052" ht="19.25" customHeight="1"/>
    <row r="13053" ht="19.25" customHeight="1"/>
    <row r="13054" ht="19.25" customHeight="1"/>
    <row r="13055" ht="19.25" customHeight="1"/>
    <row r="13056" ht="19.25" customHeight="1"/>
    <row r="13057" ht="19.25" customHeight="1"/>
    <row r="13058" ht="19.25" customHeight="1"/>
    <row r="13059" ht="19.25" customHeight="1"/>
    <row r="13060" ht="19.25" customHeight="1"/>
    <row r="13061" ht="19.25" customHeight="1"/>
    <row r="13062" ht="19.25" customHeight="1"/>
    <row r="13063" ht="19.25" customHeight="1"/>
    <row r="13064" ht="19.25" customHeight="1"/>
    <row r="13065" ht="19.25" customHeight="1"/>
    <row r="13066" ht="19.25" customHeight="1"/>
    <row r="13067" ht="19.25" customHeight="1"/>
    <row r="13068" ht="19.25" customHeight="1"/>
    <row r="13069" ht="19.25" customHeight="1"/>
    <row r="13070" ht="19.25" customHeight="1"/>
    <row r="13071" ht="19.25" customHeight="1"/>
    <row r="13072" ht="19.25" customHeight="1"/>
    <row r="13073" ht="19.25" customHeight="1"/>
    <row r="13074" ht="19.25" customHeight="1"/>
    <row r="13075" ht="19.25" customHeight="1"/>
    <row r="13076" ht="19.25" customHeight="1"/>
    <row r="13077" ht="19.25" customHeight="1"/>
    <row r="13078" ht="19.25" customHeight="1"/>
    <row r="13079" ht="19.25" customHeight="1"/>
    <row r="13080" ht="19.25" customHeight="1"/>
    <row r="13081" ht="19.25" customHeight="1"/>
    <row r="13082" ht="19.25" customHeight="1"/>
    <row r="13083" ht="19.25" customHeight="1"/>
    <row r="13084" ht="19.25" customHeight="1"/>
    <row r="13085" ht="19.25" customHeight="1"/>
    <row r="13086" ht="19.25" customHeight="1"/>
    <row r="13087" ht="19.25" customHeight="1"/>
    <row r="13088" ht="19.25" customHeight="1"/>
    <row r="13089" ht="19.25" customHeight="1"/>
    <row r="13090" ht="19.25" customHeight="1"/>
    <row r="13091" ht="19.25" customHeight="1"/>
    <row r="13092" ht="19.25" customHeight="1"/>
    <row r="13093" ht="19.25" customHeight="1"/>
    <row r="13094" ht="19.25" customHeight="1"/>
    <row r="13095" ht="19.25" customHeight="1"/>
    <row r="13096" ht="19.25" customHeight="1"/>
    <row r="13097" ht="19.25" customHeight="1"/>
    <row r="13098" ht="19.25" customHeight="1"/>
    <row r="13099" ht="19.25" customHeight="1"/>
    <row r="13100" ht="19.25" customHeight="1"/>
    <row r="13101" ht="19.25" customHeight="1"/>
    <row r="13102" ht="19.25" customHeight="1"/>
    <row r="13103" ht="19.25" customHeight="1"/>
    <row r="13104" ht="19.25" customHeight="1"/>
    <row r="13105" ht="19.25" customHeight="1"/>
    <row r="13106" ht="19.25" customHeight="1"/>
    <row r="13107" ht="19.25" customHeight="1"/>
    <row r="13108" ht="19.25" customHeight="1"/>
    <row r="13109" ht="19.25" customHeight="1"/>
    <row r="13110" ht="19.25" customHeight="1"/>
    <row r="13111" ht="19.25" customHeight="1"/>
    <row r="13112" ht="19.25" customHeight="1"/>
    <row r="13113" ht="19.25" customHeight="1"/>
    <row r="13114" ht="19.25" customHeight="1"/>
    <row r="13115" ht="19.25" customHeight="1"/>
    <row r="13116" ht="19.25" customHeight="1"/>
    <row r="13117" ht="19.25" customHeight="1"/>
    <row r="13118" ht="19.25" customHeight="1"/>
    <row r="13119" ht="19.25" customHeight="1"/>
    <row r="13120" ht="19.25" customHeight="1"/>
    <row r="13121" ht="19.25" customHeight="1"/>
    <row r="13122" ht="19.25" customHeight="1"/>
    <row r="13123" ht="19.25" customHeight="1"/>
    <row r="13124" ht="19.25" customHeight="1"/>
    <row r="13125" ht="19.25" customHeight="1"/>
    <row r="13126" ht="19.25" customHeight="1"/>
    <row r="13127" ht="19.25" customHeight="1"/>
    <row r="13128" ht="19.25" customHeight="1"/>
    <row r="13129" ht="19.25" customHeight="1"/>
    <row r="13130" ht="19.25" customHeight="1"/>
    <row r="13131" ht="19.25" customHeight="1"/>
    <row r="13132" ht="19.25" customHeight="1"/>
    <row r="13133" ht="19.25" customHeight="1"/>
    <row r="13134" ht="19.25" customHeight="1"/>
    <row r="13135" ht="19.25" customHeight="1"/>
    <row r="13136" ht="19.25" customHeight="1"/>
    <row r="13137" ht="19.25" customHeight="1"/>
    <row r="13138" ht="19.25" customHeight="1"/>
    <row r="13139" ht="19.25" customHeight="1"/>
    <row r="13140" ht="19.25" customHeight="1"/>
    <row r="13141" ht="19.25" customHeight="1"/>
    <row r="13142" ht="19.25" customHeight="1"/>
    <row r="13143" ht="19.25" customHeight="1"/>
    <row r="13144" ht="19.25" customHeight="1"/>
    <row r="13145" ht="19.25" customHeight="1"/>
    <row r="13146" ht="19.25" customHeight="1"/>
    <row r="13147" ht="19.25" customHeight="1"/>
    <row r="13148" ht="19.25" customHeight="1"/>
    <row r="13149" ht="19.25" customHeight="1"/>
    <row r="13150" ht="19.25" customHeight="1"/>
    <row r="13151" ht="19.25" customHeight="1"/>
    <row r="13152" ht="19.25" customHeight="1"/>
    <row r="13153" ht="19.25" customHeight="1"/>
    <row r="13154" ht="19.25" customHeight="1"/>
    <row r="13155" ht="19.25" customHeight="1"/>
    <row r="13156" ht="19.25" customHeight="1"/>
    <row r="13157" ht="19.25" customHeight="1"/>
    <row r="13158" ht="19.25" customHeight="1"/>
    <row r="13159" ht="19.25" customHeight="1"/>
    <row r="13160" ht="19.25" customHeight="1"/>
    <row r="13161" ht="19.25" customHeight="1"/>
    <row r="13162" ht="19.25" customHeight="1"/>
    <row r="13163" ht="19.25" customHeight="1"/>
    <row r="13164" ht="19.25" customHeight="1"/>
    <row r="13165" ht="19.25" customHeight="1"/>
    <row r="13166" ht="19.25" customHeight="1"/>
    <row r="13167" ht="19.25" customHeight="1"/>
    <row r="13168" ht="19.25" customHeight="1"/>
    <row r="13169" ht="19.25" customHeight="1"/>
    <row r="13170" ht="19.25" customHeight="1"/>
    <row r="13171" ht="19.25" customHeight="1"/>
    <row r="13172" ht="19.25" customHeight="1"/>
    <row r="13173" ht="19.25" customHeight="1"/>
    <row r="13174" ht="19.25" customHeight="1"/>
    <row r="13175" ht="19.25" customHeight="1"/>
    <row r="13176" ht="19.25" customHeight="1"/>
    <row r="13177" ht="19.25" customHeight="1"/>
    <row r="13178" ht="19.25" customHeight="1"/>
    <row r="13179" ht="19.25" customHeight="1"/>
    <row r="13180" ht="19.25" customHeight="1"/>
    <row r="13181" ht="19.25" customHeight="1"/>
    <row r="13182" ht="19.25" customHeight="1"/>
    <row r="13183" ht="19.25" customHeight="1"/>
    <row r="13184" ht="19.25" customHeight="1"/>
    <row r="13185" ht="19.25" customHeight="1"/>
    <row r="13186" ht="19.25" customHeight="1"/>
    <row r="13187" ht="19.25" customHeight="1"/>
    <row r="13188" ht="19.25" customHeight="1"/>
    <row r="13189" ht="19.25" customHeight="1"/>
    <row r="13190" ht="19.25" customHeight="1"/>
    <row r="13191" ht="19.25" customHeight="1"/>
    <row r="13192" ht="19.25" customHeight="1"/>
    <row r="13193" ht="19.25" customHeight="1"/>
    <row r="13194" ht="19.25" customHeight="1"/>
    <row r="13195" ht="19.25" customHeight="1"/>
    <row r="13196" ht="19.25" customHeight="1"/>
    <row r="13197" ht="19.25" customHeight="1"/>
    <row r="13198" ht="19.25" customHeight="1"/>
    <row r="13199" ht="19.25" customHeight="1"/>
    <row r="13200" ht="19.25" customHeight="1"/>
    <row r="13201" ht="19.25" customHeight="1"/>
    <row r="13202" ht="19.25" customHeight="1"/>
    <row r="13203" ht="19.25" customHeight="1"/>
    <row r="13204" ht="19.25" customHeight="1"/>
    <row r="13205" ht="19.25" customHeight="1"/>
    <row r="13206" ht="19.25" customHeight="1"/>
    <row r="13207" ht="19.25" customHeight="1"/>
    <row r="13208" ht="19.25" customHeight="1"/>
    <row r="13209" ht="19.25" customHeight="1"/>
    <row r="13210" ht="19.25" customHeight="1"/>
    <row r="13211" ht="19.25" customHeight="1"/>
    <row r="13212" ht="19.25" customHeight="1"/>
    <row r="13213" ht="19.25" customHeight="1"/>
    <row r="13214" ht="19.25" customHeight="1"/>
    <row r="13215" ht="19.25" customHeight="1"/>
    <row r="13216" ht="19.25" customHeight="1"/>
    <row r="13217" ht="19.25" customHeight="1"/>
    <row r="13218" ht="19.25" customHeight="1"/>
    <row r="13219" ht="19.25" customHeight="1"/>
    <row r="13220" ht="19.25" customHeight="1"/>
    <row r="13221" ht="19.25" customHeight="1"/>
    <row r="13222" ht="19.25" customHeight="1"/>
    <row r="13223" ht="19.25" customHeight="1"/>
    <row r="13224" ht="19.25" customHeight="1"/>
    <row r="13225" ht="19.25" customHeight="1"/>
    <row r="13226" ht="19.25" customHeight="1"/>
    <row r="13227" ht="19.25" customHeight="1"/>
    <row r="13228" ht="19.25" customHeight="1"/>
    <row r="13229" ht="19.25" customHeight="1"/>
    <row r="13230" ht="19.25" customHeight="1"/>
    <row r="13231" ht="19.25" customHeight="1"/>
    <row r="13232" ht="19.25" customHeight="1"/>
    <row r="13233" ht="19.25" customHeight="1"/>
    <row r="13234" ht="19.25" customHeight="1"/>
    <row r="13235" ht="19.25" customHeight="1"/>
    <row r="13236" ht="19.25" customHeight="1"/>
    <row r="13237" ht="19.25" customHeight="1"/>
    <row r="13238" ht="19.25" customHeight="1"/>
    <row r="13239" ht="19.25" customHeight="1"/>
    <row r="13240" ht="19.25" customHeight="1"/>
    <row r="13241" ht="19.25" customHeight="1"/>
    <row r="13242" ht="19.25" customHeight="1"/>
    <row r="13243" ht="19.25" customHeight="1"/>
    <row r="13244" ht="19.25" customHeight="1"/>
    <row r="13245" ht="19.25" customHeight="1"/>
    <row r="13246" ht="19.25" customHeight="1"/>
    <row r="13247" ht="19.25" customHeight="1"/>
    <row r="13248" ht="19.25" customHeight="1"/>
    <row r="13249" ht="19.25" customHeight="1"/>
    <row r="13250" ht="19.25" customHeight="1"/>
    <row r="13251" ht="19.25" customHeight="1"/>
    <row r="13252" ht="19.25" customHeight="1"/>
    <row r="13253" ht="19.25" customHeight="1"/>
    <row r="13254" ht="19.25" customHeight="1"/>
    <row r="13255" ht="19.25" customHeight="1"/>
    <row r="13256" ht="19.25" customHeight="1"/>
    <row r="13257" ht="19.25" customHeight="1"/>
    <row r="13258" ht="19.25" customHeight="1"/>
    <row r="13259" ht="19.25" customHeight="1"/>
    <row r="13260" ht="19.25" customHeight="1"/>
    <row r="13261" ht="19.25" customHeight="1"/>
    <row r="13262" ht="19.25" customHeight="1"/>
    <row r="13263" ht="19.25" customHeight="1"/>
    <row r="13264" ht="19.25" customHeight="1"/>
    <row r="13265" ht="19.25" customHeight="1"/>
    <row r="13266" ht="19.25" customHeight="1"/>
    <row r="13267" ht="19.25" customHeight="1"/>
    <row r="13268" ht="19.25" customHeight="1"/>
    <row r="13269" ht="19.25" customHeight="1"/>
    <row r="13270" ht="19.25" customHeight="1"/>
    <row r="13271" ht="19.25" customHeight="1"/>
    <row r="13272" ht="19.25" customHeight="1"/>
    <row r="13273" ht="19.25" customHeight="1"/>
    <row r="13274" ht="19.25" customHeight="1"/>
    <row r="13275" ht="19.25" customHeight="1"/>
    <row r="13276" ht="19.25" customHeight="1"/>
    <row r="13277" ht="19.25" customHeight="1"/>
    <row r="13278" ht="19.25" customHeight="1"/>
    <row r="13279" ht="19.25" customHeight="1"/>
    <row r="13280" ht="19.25" customHeight="1"/>
    <row r="13281" ht="19.25" customHeight="1"/>
    <row r="13282" ht="19.25" customHeight="1"/>
    <row r="13283" ht="19.25" customHeight="1"/>
    <row r="13284" ht="19.25" customHeight="1"/>
    <row r="13285" ht="19.25" customHeight="1"/>
    <row r="13286" ht="19.25" customHeight="1"/>
    <row r="13287" ht="19.25" customHeight="1"/>
    <row r="13288" ht="19.25" customHeight="1"/>
    <row r="13289" ht="19.25" customHeight="1"/>
    <row r="13290" ht="19.25" customHeight="1"/>
    <row r="13291" ht="19.25" customHeight="1"/>
    <row r="13292" ht="19.25" customHeight="1"/>
    <row r="13293" ht="19.25" customHeight="1"/>
    <row r="13294" ht="19.25" customHeight="1"/>
    <row r="13295" ht="19.25" customHeight="1"/>
    <row r="13296" ht="19.25" customHeight="1"/>
    <row r="13297" ht="19.25" customHeight="1"/>
    <row r="13298" ht="19.25" customHeight="1"/>
    <row r="13299" ht="19.25" customHeight="1"/>
    <row r="13300" ht="19.25" customHeight="1"/>
    <row r="13301" ht="19.25" customHeight="1"/>
    <row r="13302" ht="19.25" customHeight="1"/>
    <row r="13303" ht="19.25" customHeight="1"/>
    <row r="13304" ht="19.25" customHeight="1"/>
    <row r="13305" ht="19.25" customHeight="1"/>
    <row r="13306" ht="19.25" customHeight="1"/>
    <row r="13307" ht="19.25" customHeight="1"/>
    <row r="13308" ht="19.25" customHeight="1"/>
    <row r="13309" ht="19.25" customHeight="1"/>
    <row r="13310" ht="19.25" customHeight="1"/>
    <row r="13311" ht="19.25" customHeight="1"/>
    <row r="13312" ht="19.25" customHeight="1"/>
    <row r="13313" ht="19.25" customHeight="1"/>
    <row r="13314" ht="19.25" customHeight="1"/>
    <row r="13315" ht="19.25" customHeight="1"/>
    <row r="13316" ht="19.25" customHeight="1"/>
    <row r="13317" ht="19.25" customHeight="1"/>
    <row r="13318" ht="19.25" customHeight="1"/>
    <row r="13319" ht="19.25" customHeight="1"/>
    <row r="13320" ht="19.25" customHeight="1"/>
    <row r="13321" ht="19.25" customHeight="1"/>
    <row r="13322" ht="19.25" customHeight="1"/>
    <row r="13323" ht="19.25" customHeight="1"/>
    <row r="13324" ht="19.25" customHeight="1"/>
    <row r="13325" ht="19.25" customHeight="1"/>
    <row r="13326" ht="19.25" customHeight="1"/>
    <row r="13327" ht="19.25" customHeight="1"/>
    <row r="13328" ht="19.25" customHeight="1"/>
    <row r="13329" ht="19.25" customHeight="1"/>
    <row r="13330" ht="19.25" customHeight="1"/>
    <row r="13331" ht="19.25" customHeight="1"/>
    <row r="13332" ht="19.25" customHeight="1"/>
    <row r="13333" ht="19.25" customHeight="1"/>
    <row r="13334" ht="19.25" customHeight="1"/>
    <row r="13335" ht="19.25" customHeight="1"/>
    <row r="13336" ht="19.25" customHeight="1"/>
    <row r="13337" ht="19.25" customHeight="1"/>
    <row r="13338" ht="19.25" customHeight="1"/>
    <row r="13339" ht="19.25" customHeight="1"/>
    <row r="13340" ht="19.25" customHeight="1"/>
    <row r="13341" ht="19.25" customHeight="1"/>
    <row r="13342" ht="19.25" customHeight="1"/>
    <row r="13343" ht="19.25" customHeight="1"/>
    <row r="13344" ht="19.25" customHeight="1"/>
    <row r="13345" ht="19.25" customHeight="1"/>
    <row r="13346" ht="19.25" customHeight="1"/>
    <row r="13347" ht="19.25" customHeight="1"/>
    <row r="13348" ht="19.25" customHeight="1"/>
    <row r="13349" ht="19.25" customHeight="1"/>
    <row r="13350" ht="19.25" customHeight="1"/>
    <row r="13351" ht="19.25" customHeight="1"/>
    <row r="13352" ht="19.25" customHeight="1"/>
    <row r="13353" ht="19.25" customHeight="1"/>
    <row r="13354" ht="19.25" customHeight="1"/>
    <row r="13355" ht="19.25" customHeight="1"/>
    <row r="13356" ht="19.25" customHeight="1"/>
    <row r="13357" ht="19.25" customHeight="1"/>
    <row r="13358" ht="19.25" customHeight="1"/>
    <row r="13359" ht="19.25" customHeight="1"/>
    <row r="13360" ht="19.25" customHeight="1"/>
    <row r="13361" ht="19.25" customHeight="1"/>
    <row r="13362" ht="19.25" customHeight="1"/>
    <row r="13363" ht="19.25" customHeight="1"/>
    <row r="13364" ht="19.25" customHeight="1"/>
    <row r="13365" ht="19.25" customHeight="1"/>
    <row r="13366" ht="19.25" customHeight="1"/>
    <row r="13367" ht="19.25" customHeight="1"/>
    <row r="13368" ht="19.25" customHeight="1"/>
    <row r="13369" ht="19.25" customHeight="1"/>
    <row r="13370" ht="19.25" customHeight="1"/>
    <row r="13371" ht="19.25" customHeight="1"/>
    <row r="13372" ht="19.25" customHeight="1"/>
    <row r="13373" ht="19.25" customHeight="1"/>
    <row r="13374" ht="19.25" customHeight="1"/>
    <row r="13375" ht="19.25" customHeight="1"/>
    <row r="13376" ht="19.25" customHeight="1"/>
    <row r="13377" ht="19.25" customHeight="1"/>
    <row r="13378" ht="19.25" customHeight="1"/>
    <row r="13379" ht="19.25" customHeight="1"/>
    <row r="13380" ht="19.25" customHeight="1"/>
    <row r="13381" ht="19.25" customHeight="1"/>
    <row r="13382" ht="19.25" customHeight="1"/>
    <row r="13383" ht="19.25" customHeight="1"/>
    <row r="13384" ht="19.25" customHeight="1"/>
    <row r="13385" ht="19.25" customHeight="1"/>
    <row r="13386" ht="19.25" customHeight="1"/>
    <row r="13387" ht="19.25" customHeight="1"/>
    <row r="13388" ht="19.25" customHeight="1"/>
    <row r="13389" ht="19.25" customHeight="1"/>
    <row r="13390" ht="19.25" customHeight="1"/>
    <row r="13391" ht="19.25" customHeight="1"/>
    <row r="13392" ht="19.25" customHeight="1"/>
    <row r="13393" ht="19.25" customHeight="1"/>
    <row r="13394" ht="19.25" customHeight="1"/>
    <row r="13395" ht="19.25" customHeight="1"/>
    <row r="13396" ht="19.25" customHeight="1"/>
    <row r="13397" ht="19.25" customHeight="1"/>
    <row r="13398" ht="19.25" customHeight="1"/>
    <row r="13399" ht="19.25" customHeight="1"/>
    <row r="13400" ht="19.25" customHeight="1"/>
    <row r="13401" ht="19.25" customHeight="1"/>
    <row r="13402" ht="19.25" customHeight="1"/>
    <row r="13403" ht="19.25" customHeight="1"/>
    <row r="13404" ht="19.25" customHeight="1"/>
    <row r="13405" ht="19.25" customHeight="1"/>
    <row r="13406" ht="19.25" customHeight="1"/>
    <row r="13407" ht="19.25" customHeight="1"/>
    <row r="13408" ht="19.25" customHeight="1"/>
    <row r="13409" ht="19.25" customHeight="1"/>
    <row r="13410" ht="19.25" customHeight="1"/>
    <row r="13411" ht="19.25" customHeight="1"/>
    <row r="13412" ht="19.25" customHeight="1"/>
    <row r="13413" ht="19.25" customHeight="1"/>
    <row r="13414" ht="19.25" customHeight="1"/>
    <row r="13415" ht="19.25" customHeight="1"/>
    <row r="13416" ht="19.25" customHeight="1"/>
    <row r="13417" ht="19.25" customHeight="1"/>
    <row r="13418" ht="19.25" customHeight="1"/>
    <row r="13419" ht="19.25" customHeight="1"/>
    <row r="13420" ht="19.25" customHeight="1"/>
    <row r="13421" ht="19.25" customHeight="1"/>
    <row r="13422" ht="19.25" customHeight="1"/>
    <row r="13423" ht="19.25" customHeight="1"/>
    <row r="13424" ht="19.25" customHeight="1"/>
    <row r="13425" ht="19.25" customHeight="1"/>
    <row r="13426" ht="19.25" customHeight="1"/>
    <row r="13427" ht="19.25" customHeight="1"/>
    <row r="13428" ht="19.25" customHeight="1"/>
    <row r="13429" ht="19.25" customHeight="1"/>
    <row r="13430" ht="19.25" customHeight="1"/>
    <row r="13431" ht="19.25" customHeight="1"/>
    <row r="13432" ht="19.25" customHeight="1"/>
    <row r="13433" ht="19.25" customHeight="1"/>
    <row r="13434" ht="19.25" customHeight="1"/>
    <row r="13435" ht="19.25" customHeight="1"/>
    <row r="13436" ht="19.25" customHeight="1"/>
    <row r="13437" ht="19.25" customHeight="1"/>
    <row r="13438" ht="19.25" customHeight="1"/>
    <row r="13439" ht="19.25" customHeight="1"/>
    <row r="13440" ht="19.25" customHeight="1"/>
    <row r="13441" ht="19.25" customHeight="1"/>
    <row r="13442" ht="19.25" customHeight="1"/>
    <row r="13443" ht="19.25" customHeight="1"/>
    <row r="13444" ht="19.25" customHeight="1"/>
    <row r="13445" ht="19.25" customHeight="1"/>
    <row r="13446" ht="19.25" customHeight="1"/>
    <row r="13447" ht="19.25" customHeight="1"/>
    <row r="13448" ht="19.25" customHeight="1"/>
    <row r="13449" ht="19.25" customHeight="1"/>
    <row r="13450" ht="19.25" customHeight="1"/>
    <row r="13451" ht="19.25" customHeight="1"/>
    <row r="13452" ht="19.25" customHeight="1"/>
    <row r="13453" ht="19.25" customHeight="1"/>
    <row r="13454" ht="19.25" customHeight="1"/>
    <row r="13455" ht="19.25" customHeight="1"/>
    <row r="13456" ht="19.25" customHeight="1"/>
    <row r="13457" ht="19.25" customHeight="1"/>
    <row r="13458" ht="19.25" customHeight="1"/>
    <row r="13459" ht="19.25" customHeight="1"/>
    <row r="13460" ht="19.25" customHeight="1"/>
    <row r="13461" ht="19.25" customHeight="1"/>
    <row r="13462" ht="19.25" customHeight="1"/>
    <row r="13463" ht="19.25" customHeight="1"/>
    <row r="13464" ht="19.25" customHeight="1"/>
    <row r="13465" ht="19.25" customHeight="1"/>
    <row r="13466" ht="19.25" customHeight="1"/>
    <row r="13467" ht="19.25" customHeight="1"/>
    <row r="13468" ht="19.25" customHeight="1"/>
    <row r="13469" ht="19.25" customHeight="1"/>
    <row r="13470" ht="19.25" customHeight="1"/>
    <row r="13471" ht="19.25" customHeight="1"/>
    <row r="13472" ht="19.25" customHeight="1"/>
    <row r="13473" ht="19.25" customHeight="1"/>
    <row r="13474" ht="19.25" customHeight="1"/>
    <row r="13475" ht="19.25" customHeight="1"/>
    <row r="13476" ht="19.25" customHeight="1"/>
    <row r="13477" ht="19.25" customHeight="1"/>
    <row r="13478" ht="19.25" customHeight="1"/>
    <row r="13479" ht="19.25" customHeight="1"/>
    <row r="13480" ht="19.25" customHeight="1"/>
    <row r="13481" ht="19.25" customHeight="1"/>
    <row r="13482" ht="19.25" customHeight="1"/>
    <row r="13483" ht="19.25" customHeight="1"/>
    <row r="13484" ht="19.25" customHeight="1"/>
    <row r="13485" ht="19.25" customHeight="1"/>
    <row r="13486" ht="19.25" customHeight="1"/>
    <row r="13487" ht="19.25" customHeight="1"/>
    <row r="13488" ht="19.25" customHeight="1"/>
    <row r="13489" ht="19.25" customHeight="1"/>
    <row r="13490" ht="19.25" customHeight="1"/>
    <row r="13491" ht="19.25" customHeight="1"/>
    <row r="13492" ht="19.25" customHeight="1"/>
    <row r="13493" ht="19.25" customHeight="1"/>
    <row r="13494" ht="19.25" customHeight="1"/>
    <row r="13495" ht="19.25" customHeight="1"/>
    <row r="13496" ht="19.25" customHeight="1"/>
    <row r="13497" ht="19.25" customHeight="1"/>
    <row r="13498" ht="19.25" customHeight="1"/>
    <row r="13499" ht="19.25" customHeight="1"/>
    <row r="13500" ht="19.25" customHeight="1"/>
    <row r="13501" ht="19.25" customHeight="1"/>
    <row r="13502" ht="19.25" customHeight="1"/>
    <row r="13503" ht="19.25" customHeight="1"/>
    <row r="13504" ht="19.25" customHeight="1"/>
    <row r="13505" ht="19.25" customHeight="1"/>
    <row r="13506" ht="19.25" customHeight="1"/>
    <row r="13507" ht="19.25" customHeight="1"/>
    <row r="13508" ht="19.25" customHeight="1"/>
    <row r="13509" ht="19.25" customHeight="1"/>
    <row r="13510" ht="19.25" customHeight="1"/>
    <row r="13511" ht="19.25" customHeight="1"/>
    <row r="13512" ht="19.25" customHeight="1"/>
    <row r="13513" ht="19.25" customHeight="1"/>
    <row r="13514" ht="19.25" customHeight="1"/>
    <row r="13515" ht="19.25" customHeight="1"/>
    <row r="13516" ht="19.25" customHeight="1"/>
    <row r="13517" ht="19.25" customHeight="1"/>
    <row r="13518" ht="19.25" customHeight="1"/>
    <row r="13519" ht="19.25" customHeight="1"/>
    <row r="13520" ht="19.25" customHeight="1"/>
    <row r="13521" ht="19.25" customHeight="1"/>
    <row r="13522" ht="19.25" customHeight="1"/>
    <row r="13523" ht="19.25" customHeight="1"/>
    <row r="13524" ht="19.25" customHeight="1"/>
    <row r="13525" ht="19.25" customHeight="1"/>
    <row r="13526" ht="19.25" customHeight="1"/>
    <row r="13527" ht="19.25" customHeight="1"/>
    <row r="13528" ht="19.25" customHeight="1"/>
    <row r="13529" ht="19.25" customHeight="1"/>
    <row r="13530" ht="19.25" customHeight="1"/>
    <row r="13531" ht="19.25" customHeight="1"/>
    <row r="13532" ht="19.25" customHeight="1"/>
    <row r="13533" ht="19.25" customHeight="1"/>
    <row r="13534" ht="19.25" customHeight="1"/>
    <row r="13535" ht="19.25" customHeight="1"/>
    <row r="13536" ht="19.25" customHeight="1"/>
    <row r="13537" ht="19.25" customHeight="1"/>
    <row r="13538" ht="19.25" customHeight="1"/>
    <row r="13539" ht="19.25" customHeight="1"/>
    <row r="13540" ht="19.25" customHeight="1"/>
    <row r="13541" ht="19.25" customHeight="1"/>
    <row r="13542" ht="19.25" customHeight="1"/>
    <row r="13543" ht="19.25" customHeight="1"/>
    <row r="13544" ht="19.25" customHeight="1"/>
    <row r="13545" ht="19.25" customHeight="1"/>
    <row r="13546" ht="19.25" customHeight="1"/>
    <row r="13547" ht="19.25" customHeight="1"/>
    <row r="13548" ht="19.25" customHeight="1"/>
    <row r="13549" ht="19.25" customHeight="1"/>
    <row r="13550" ht="19.25" customHeight="1"/>
    <row r="13551" ht="19.25" customHeight="1"/>
    <row r="13552" ht="19.25" customHeight="1"/>
    <row r="13553" ht="19.25" customHeight="1"/>
    <row r="13554" ht="19.25" customHeight="1"/>
    <row r="13555" ht="19.25" customHeight="1"/>
    <row r="13556" ht="19.25" customHeight="1"/>
    <row r="13557" ht="19.25" customHeight="1"/>
    <row r="13558" ht="19.25" customHeight="1"/>
    <row r="13559" ht="19.25" customHeight="1"/>
    <row r="13560" ht="19.25" customHeight="1"/>
    <row r="13561" ht="19.25" customHeight="1"/>
    <row r="13562" ht="19.25" customHeight="1"/>
    <row r="13563" ht="19.25" customHeight="1"/>
    <row r="13564" ht="19.25" customHeight="1"/>
    <row r="13565" ht="19.25" customHeight="1"/>
    <row r="13566" ht="19.25" customHeight="1"/>
    <row r="13567" ht="19.25" customHeight="1"/>
    <row r="13568" ht="19.25" customHeight="1"/>
    <row r="13569" ht="19.25" customHeight="1"/>
    <row r="13570" ht="19.25" customHeight="1"/>
    <row r="13571" ht="19.25" customHeight="1"/>
    <row r="13572" ht="19.25" customHeight="1"/>
    <row r="13573" ht="19.25" customHeight="1"/>
    <row r="13574" ht="19.25" customHeight="1"/>
    <row r="13575" ht="19.25" customHeight="1"/>
    <row r="13576" ht="19.25" customHeight="1"/>
    <row r="13577" ht="19.25" customHeight="1"/>
    <row r="13578" ht="19.25" customHeight="1"/>
    <row r="13579" ht="19.25" customHeight="1"/>
    <row r="13580" ht="19.25" customHeight="1"/>
    <row r="13581" ht="19.25" customHeight="1"/>
    <row r="13582" ht="19.25" customHeight="1"/>
    <row r="13583" ht="19.25" customHeight="1"/>
    <row r="13584" ht="19.25" customHeight="1"/>
    <row r="13585" ht="19.25" customHeight="1"/>
    <row r="13586" ht="19.25" customHeight="1"/>
    <row r="13587" ht="19.25" customHeight="1"/>
    <row r="13588" ht="19.25" customHeight="1"/>
    <row r="13589" ht="19.25" customHeight="1"/>
    <row r="13590" ht="19.25" customHeight="1"/>
    <row r="13591" ht="19.25" customHeight="1"/>
    <row r="13592" ht="19.25" customHeight="1"/>
    <row r="13593" ht="19.25" customHeight="1"/>
    <row r="13594" ht="19.25" customHeight="1"/>
    <row r="13595" ht="19.25" customHeight="1"/>
    <row r="13596" ht="19.25" customHeight="1"/>
    <row r="13597" ht="19.25" customHeight="1"/>
    <row r="13598" ht="19.25" customHeight="1"/>
    <row r="13599" ht="19.25" customHeight="1"/>
    <row r="13600" ht="19.25" customHeight="1"/>
    <row r="13601" ht="19.25" customHeight="1"/>
    <row r="13602" ht="19.25" customHeight="1"/>
    <row r="13603" ht="19.25" customHeight="1"/>
    <row r="13604" ht="19.25" customHeight="1"/>
    <row r="13605" ht="19.25" customHeight="1"/>
    <row r="13606" ht="19.25" customHeight="1"/>
    <row r="13607" ht="19.25" customHeight="1"/>
    <row r="13608" ht="19.25" customHeight="1"/>
    <row r="13609" ht="19.25" customHeight="1"/>
    <row r="13610" ht="19.25" customHeight="1"/>
    <row r="13611" ht="19.25" customHeight="1"/>
    <row r="13612" ht="19.25" customHeight="1"/>
    <row r="13613" ht="19.25" customHeight="1"/>
    <row r="13614" ht="19.25" customHeight="1"/>
    <row r="13615" ht="19.25" customHeight="1"/>
    <row r="13616" ht="19.25" customHeight="1"/>
    <row r="13617" ht="19.25" customHeight="1"/>
    <row r="13618" ht="19.25" customHeight="1"/>
    <row r="13619" ht="19.25" customHeight="1"/>
    <row r="13620" ht="19.25" customHeight="1"/>
    <row r="13621" ht="19.25" customHeight="1"/>
    <row r="13622" ht="19.25" customHeight="1"/>
    <row r="13623" ht="19.25" customHeight="1"/>
    <row r="13624" ht="19.25" customHeight="1"/>
    <row r="13625" ht="19.25" customHeight="1"/>
    <row r="13626" ht="19.25" customHeight="1"/>
    <row r="13627" ht="19.25" customHeight="1"/>
    <row r="13628" ht="19.25" customHeight="1"/>
    <row r="13629" ht="19.25" customHeight="1"/>
    <row r="13630" ht="19.25" customHeight="1"/>
    <row r="13631" ht="19.25" customHeight="1"/>
    <row r="13632" ht="19.25" customHeight="1"/>
    <row r="13633" ht="19.25" customHeight="1"/>
    <row r="13634" ht="19.25" customHeight="1"/>
    <row r="13635" ht="19.25" customHeight="1"/>
    <row r="13636" ht="19.25" customHeight="1"/>
    <row r="13637" ht="19.25" customHeight="1"/>
    <row r="13638" ht="19.25" customHeight="1"/>
    <row r="13639" ht="19.25" customHeight="1"/>
    <row r="13640" ht="19.25" customHeight="1"/>
    <row r="13641" ht="19.25" customHeight="1"/>
    <row r="13642" ht="19.25" customHeight="1"/>
    <row r="13643" ht="19.25" customHeight="1"/>
    <row r="13644" ht="19.25" customHeight="1"/>
    <row r="13645" ht="19.25" customHeight="1"/>
    <row r="13646" ht="19.25" customHeight="1"/>
    <row r="13647" ht="19.25" customHeight="1"/>
    <row r="13648" ht="19.25" customHeight="1"/>
    <row r="13649" ht="19.25" customHeight="1"/>
    <row r="13650" ht="19.25" customHeight="1"/>
    <row r="13651" ht="19.25" customHeight="1"/>
    <row r="13652" ht="19.25" customHeight="1"/>
    <row r="13653" ht="19.25" customHeight="1"/>
    <row r="13654" ht="19.25" customHeight="1"/>
    <row r="13655" ht="19.25" customHeight="1"/>
    <row r="13656" ht="19.25" customHeight="1"/>
    <row r="13657" ht="19.25" customHeight="1"/>
    <row r="13658" ht="19.25" customHeight="1"/>
    <row r="13659" ht="19.25" customHeight="1"/>
    <row r="13660" ht="19.25" customHeight="1"/>
    <row r="13661" ht="19.25" customHeight="1"/>
    <row r="13662" ht="19.25" customHeight="1"/>
    <row r="13663" ht="19.25" customHeight="1"/>
    <row r="13664" ht="19.25" customHeight="1"/>
    <row r="13665" ht="19.25" customHeight="1"/>
    <row r="13666" ht="19.25" customHeight="1"/>
    <row r="13667" ht="19.25" customHeight="1"/>
    <row r="13668" ht="19.25" customHeight="1"/>
    <row r="13669" ht="19.25" customHeight="1"/>
    <row r="13670" ht="19.25" customHeight="1"/>
    <row r="13671" ht="19.25" customHeight="1"/>
    <row r="13672" ht="19.25" customHeight="1"/>
    <row r="13673" ht="19.25" customHeight="1"/>
    <row r="13674" ht="19.25" customHeight="1"/>
    <row r="13675" ht="19.25" customHeight="1"/>
    <row r="13676" ht="19.25" customHeight="1"/>
    <row r="13677" ht="19.25" customHeight="1"/>
    <row r="13678" ht="19.25" customHeight="1"/>
    <row r="13679" ht="19.25" customHeight="1"/>
    <row r="13680" ht="19.25" customHeight="1"/>
    <row r="13681" ht="19.25" customHeight="1"/>
    <row r="13682" ht="19.25" customHeight="1"/>
    <row r="13683" ht="19.25" customHeight="1"/>
    <row r="13684" ht="19.25" customHeight="1"/>
    <row r="13685" ht="19.25" customHeight="1"/>
    <row r="13686" ht="19.25" customHeight="1"/>
    <row r="13687" ht="19.25" customHeight="1"/>
    <row r="13688" ht="19.25" customHeight="1"/>
    <row r="13689" ht="19.25" customHeight="1"/>
    <row r="13690" ht="19.25" customHeight="1"/>
    <row r="13691" ht="19.25" customHeight="1"/>
    <row r="13692" ht="19.25" customHeight="1"/>
    <row r="13693" ht="19.25" customHeight="1"/>
    <row r="13694" ht="19.25" customHeight="1"/>
    <row r="13695" ht="19.25" customHeight="1"/>
    <row r="13696" ht="19.25" customHeight="1"/>
    <row r="13697" ht="19.25" customHeight="1"/>
    <row r="13698" ht="19.25" customHeight="1"/>
    <row r="13699" ht="19.25" customHeight="1"/>
    <row r="13700" ht="19.25" customHeight="1"/>
    <row r="13701" ht="19.25" customHeight="1"/>
    <row r="13702" ht="19.25" customHeight="1"/>
    <row r="13703" ht="19.25" customHeight="1"/>
    <row r="13704" ht="19.25" customHeight="1"/>
    <row r="13705" ht="19.25" customHeight="1"/>
    <row r="13706" ht="19.25" customHeight="1"/>
    <row r="13707" ht="19.25" customHeight="1"/>
    <row r="13708" ht="19.25" customHeight="1"/>
    <row r="13709" ht="19.25" customHeight="1"/>
    <row r="13710" ht="19.25" customHeight="1"/>
    <row r="13711" ht="19.25" customHeight="1"/>
    <row r="13712" ht="19.25" customHeight="1"/>
    <row r="13713" ht="19.25" customHeight="1"/>
    <row r="13714" ht="19.25" customHeight="1"/>
    <row r="13715" ht="19.25" customHeight="1"/>
    <row r="13716" ht="19.25" customHeight="1"/>
    <row r="13717" ht="19.25" customHeight="1"/>
    <row r="13718" ht="19.25" customHeight="1"/>
    <row r="13719" ht="19.25" customHeight="1"/>
    <row r="13720" ht="19.25" customHeight="1"/>
    <row r="13721" ht="19.25" customHeight="1"/>
    <row r="13722" ht="19.25" customHeight="1"/>
    <row r="13723" ht="19.25" customHeight="1"/>
    <row r="13724" ht="19.25" customHeight="1"/>
    <row r="13725" ht="19.25" customHeight="1"/>
    <row r="13726" ht="19.25" customHeight="1"/>
    <row r="13727" ht="19.25" customHeight="1"/>
    <row r="13728" ht="19.25" customHeight="1"/>
    <row r="13729" ht="19.25" customHeight="1"/>
    <row r="13730" ht="19.25" customHeight="1"/>
    <row r="13731" ht="19.25" customHeight="1"/>
    <row r="13732" ht="19.25" customHeight="1"/>
    <row r="13733" ht="19.25" customHeight="1"/>
    <row r="13734" ht="19.25" customHeight="1"/>
    <row r="13735" ht="19.25" customHeight="1"/>
    <row r="13736" ht="19.25" customHeight="1"/>
    <row r="13737" ht="19.25" customHeight="1"/>
    <row r="13738" ht="19.25" customHeight="1"/>
    <row r="13739" ht="19.25" customHeight="1"/>
    <row r="13740" ht="19.25" customHeight="1"/>
    <row r="13741" ht="19.25" customHeight="1"/>
    <row r="13742" ht="19.25" customHeight="1"/>
    <row r="13743" ht="19.25" customHeight="1"/>
    <row r="13744" ht="19.25" customHeight="1"/>
    <row r="13745" ht="19.25" customHeight="1"/>
    <row r="13746" ht="19.25" customHeight="1"/>
    <row r="13747" ht="19.25" customHeight="1"/>
    <row r="13748" ht="19.25" customHeight="1"/>
    <row r="13749" ht="19.25" customHeight="1"/>
    <row r="13750" ht="19.25" customHeight="1"/>
    <row r="13751" ht="19.25" customHeight="1"/>
    <row r="13752" ht="19.25" customHeight="1"/>
    <row r="13753" ht="19.25" customHeight="1"/>
    <row r="13754" ht="19.25" customHeight="1"/>
    <row r="13755" ht="19.25" customHeight="1"/>
    <row r="13756" ht="19.25" customHeight="1"/>
    <row r="13757" ht="19.25" customHeight="1"/>
    <row r="13758" ht="19.25" customHeight="1"/>
    <row r="13759" ht="19.25" customHeight="1"/>
    <row r="13760" ht="19.25" customHeight="1"/>
    <row r="13761" ht="19.25" customHeight="1"/>
    <row r="13762" ht="19.25" customHeight="1"/>
    <row r="13763" ht="19.25" customHeight="1"/>
    <row r="13764" ht="19.25" customHeight="1"/>
    <row r="13765" ht="19.25" customHeight="1"/>
    <row r="13766" ht="19.25" customHeight="1"/>
    <row r="13767" ht="19.25" customHeight="1"/>
    <row r="13768" ht="19.25" customHeight="1"/>
    <row r="13769" ht="19.25" customHeight="1"/>
    <row r="13770" ht="19.25" customHeight="1"/>
    <row r="13771" ht="19.25" customHeight="1"/>
    <row r="13772" ht="19.25" customHeight="1"/>
    <row r="13773" ht="19.25" customHeight="1"/>
    <row r="13774" ht="19.25" customHeight="1"/>
    <row r="13775" ht="19.25" customHeight="1"/>
    <row r="13776" ht="19.25" customHeight="1"/>
    <row r="13777" ht="19.25" customHeight="1"/>
    <row r="13778" ht="19.25" customHeight="1"/>
    <row r="13779" ht="19.25" customHeight="1"/>
    <row r="13780" ht="19.25" customHeight="1"/>
    <row r="13781" ht="19.25" customHeight="1"/>
    <row r="13782" ht="19.25" customHeight="1"/>
    <row r="13783" ht="19.25" customHeight="1"/>
    <row r="13784" ht="19.25" customHeight="1"/>
    <row r="13785" ht="19.25" customHeight="1"/>
    <row r="13786" ht="19.25" customHeight="1"/>
    <row r="13787" ht="19.25" customHeight="1"/>
    <row r="13788" ht="19.25" customHeight="1"/>
    <row r="13789" ht="19.25" customHeight="1"/>
    <row r="13790" ht="19.25" customHeight="1"/>
    <row r="13791" ht="19.25" customHeight="1"/>
    <row r="13792" ht="19.25" customHeight="1"/>
    <row r="13793" ht="19.25" customHeight="1"/>
    <row r="13794" ht="19.25" customHeight="1"/>
    <row r="13795" ht="19.25" customHeight="1"/>
    <row r="13796" ht="19.25" customHeight="1"/>
    <row r="13797" ht="19.25" customHeight="1"/>
    <row r="13798" ht="19.25" customHeight="1"/>
    <row r="13799" ht="19.25" customHeight="1"/>
    <row r="13800" ht="19.25" customHeight="1"/>
    <row r="13801" ht="19.25" customHeight="1"/>
    <row r="13802" ht="19.25" customHeight="1"/>
    <row r="13803" ht="19.25" customHeight="1"/>
    <row r="13804" ht="19.25" customHeight="1"/>
    <row r="13805" ht="19.25" customHeight="1"/>
    <row r="13806" ht="19.25" customHeight="1"/>
    <row r="13807" ht="19.25" customHeight="1"/>
    <row r="13808" ht="19.25" customHeight="1"/>
    <row r="13809" ht="19.25" customHeight="1"/>
    <row r="13810" ht="19.25" customHeight="1"/>
    <row r="13811" ht="19.25" customHeight="1"/>
    <row r="13812" ht="19.25" customHeight="1"/>
    <row r="13813" ht="19.25" customHeight="1"/>
    <row r="13814" ht="19.25" customHeight="1"/>
    <row r="13815" ht="19.25" customHeight="1"/>
    <row r="13816" ht="19.25" customHeight="1"/>
    <row r="13817" ht="19.25" customHeight="1"/>
    <row r="13818" ht="19.25" customHeight="1"/>
    <row r="13819" ht="19.25" customHeight="1"/>
    <row r="13820" ht="19.25" customHeight="1"/>
    <row r="13821" ht="19.25" customHeight="1"/>
    <row r="13822" ht="19.25" customHeight="1"/>
    <row r="13823" ht="19.25" customHeight="1"/>
    <row r="13824" ht="19.25" customHeight="1"/>
    <row r="13825" ht="19.25" customHeight="1"/>
    <row r="13826" ht="19.25" customHeight="1"/>
    <row r="13827" ht="19.25" customHeight="1"/>
    <row r="13828" ht="19.25" customHeight="1"/>
    <row r="13829" ht="19.25" customHeight="1"/>
    <row r="13830" ht="19.25" customHeight="1"/>
    <row r="13831" ht="19.25" customHeight="1"/>
    <row r="13832" ht="19.25" customHeight="1"/>
    <row r="13833" ht="19.25" customHeight="1"/>
    <row r="13834" ht="19.25" customHeight="1"/>
    <row r="13835" ht="19.25" customHeight="1"/>
    <row r="13836" ht="19.25" customHeight="1"/>
    <row r="13837" ht="19.25" customHeight="1"/>
    <row r="13838" ht="19.25" customHeight="1"/>
    <row r="13839" ht="19.25" customHeight="1"/>
    <row r="13840" ht="19.25" customHeight="1"/>
    <row r="13841" ht="19.25" customHeight="1"/>
    <row r="13842" ht="19.25" customHeight="1"/>
    <row r="13843" ht="19.25" customHeight="1"/>
    <row r="13844" ht="19.25" customHeight="1"/>
    <row r="13845" ht="19.25" customHeight="1"/>
    <row r="13846" ht="19.25" customHeight="1"/>
    <row r="13847" ht="19.25" customHeight="1"/>
    <row r="13848" ht="19.25" customHeight="1"/>
    <row r="13849" ht="19.25" customHeight="1"/>
    <row r="13850" ht="19.25" customHeight="1"/>
    <row r="13851" ht="19.25" customHeight="1"/>
    <row r="13852" ht="19.25" customHeight="1"/>
    <row r="13853" ht="19.25" customHeight="1"/>
    <row r="13854" ht="19.25" customHeight="1"/>
    <row r="13855" ht="19.25" customHeight="1"/>
    <row r="13856" ht="19.25" customHeight="1"/>
    <row r="13857" ht="19.25" customHeight="1"/>
    <row r="13858" ht="19.25" customHeight="1"/>
    <row r="13859" ht="19.25" customHeight="1"/>
    <row r="13860" ht="19.25" customHeight="1"/>
    <row r="13861" ht="19.25" customHeight="1"/>
    <row r="13862" ht="19.25" customHeight="1"/>
    <row r="13863" ht="19.25" customHeight="1"/>
    <row r="13864" ht="19.25" customHeight="1"/>
    <row r="13865" ht="19.25" customHeight="1"/>
    <row r="13866" ht="19.25" customHeight="1"/>
    <row r="13867" ht="19.25" customHeight="1"/>
    <row r="13868" ht="19.25" customHeight="1"/>
    <row r="13869" ht="19.25" customHeight="1"/>
    <row r="13870" ht="19.25" customHeight="1"/>
    <row r="13871" ht="19.25" customHeight="1"/>
    <row r="13872" ht="19.25" customHeight="1"/>
    <row r="13873" ht="19.25" customHeight="1"/>
    <row r="13874" ht="19.25" customHeight="1"/>
    <row r="13875" ht="19.25" customHeight="1"/>
    <row r="13876" ht="19.25" customHeight="1"/>
    <row r="13877" ht="19.25" customHeight="1"/>
    <row r="13878" ht="19.25" customHeight="1"/>
    <row r="13879" ht="19.25" customHeight="1"/>
    <row r="13880" ht="19.25" customHeight="1"/>
    <row r="13881" ht="19.25" customHeight="1"/>
    <row r="13882" ht="19.25" customHeight="1"/>
    <row r="13883" ht="19.25" customHeight="1"/>
    <row r="13884" ht="19.25" customHeight="1"/>
    <row r="13885" ht="19.25" customHeight="1"/>
    <row r="13886" ht="19.25" customHeight="1"/>
    <row r="13887" ht="19.25" customHeight="1"/>
    <row r="13888" ht="19.25" customHeight="1"/>
    <row r="13889" ht="19.25" customHeight="1"/>
    <row r="13890" ht="19.25" customHeight="1"/>
    <row r="13891" ht="19.25" customHeight="1"/>
    <row r="13892" ht="19.25" customHeight="1"/>
    <row r="13893" ht="19.25" customHeight="1"/>
    <row r="13894" ht="19.25" customHeight="1"/>
    <row r="13895" ht="19.25" customHeight="1"/>
    <row r="13896" ht="19.25" customHeight="1"/>
    <row r="13897" ht="19.25" customHeight="1"/>
    <row r="13898" ht="19.25" customHeight="1"/>
    <row r="13899" ht="19.25" customHeight="1"/>
    <row r="13900" ht="19.25" customHeight="1"/>
    <row r="13901" ht="19.25" customHeight="1"/>
    <row r="13902" ht="19.25" customHeight="1"/>
    <row r="13903" ht="19.25" customHeight="1"/>
    <row r="13904" ht="19.25" customHeight="1"/>
    <row r="13905" ht="19.25" customHeight="1"/>
    <row r="13906" ht="19.25" customHeight="1"/>
    <row r="13907" ht="19.25" customHeight="1"/>
    <row r="13908" ht="19.25" customHeight="1"/>
    <row r="13909" ht="19.25" customHeight="1"/>
    <row r="13910" ht="19.25" customHeight="1"/>
    <row r="13911" ht="19.25" customHeight="1"/>
    <row r="13912" ht="19.25" customHeight="1"/>
    <row r="13913" ht="19.25" customHeight="1"/>
    <row r="13914" ht="19.25" customHeight="1"/>
    <row r="13915" ht="19.25" customHeight="1"/>
    <row r="13916" ht="19.25" customHeight="1"/>
    <row r="13917" ht="19.25" customHeight="1"/>
    <row r="13918" ht="19.25" customHeight="1"/>
    <row r="13919" ht="19.25" customHeight="1"/>
    <row r="13920" ht="19.25" customHeight="1"/>
    <row r="13921" ht="19.25" customHeight="1"/>
    <row r="13922" ht="19.25" customHeight="1"/>
    <row r="13923" ht="19.25" customHeight="1"/>
    <row r="13924" ht="19.25" customHeight="1"/>
    <row r="13925" ht="19.25" customHeight="1"/>
    <row r="13926" ht="19.25" customHeight="1"/>
    <row r="13927" ht="19.25" customHeight="1"/>
    <row r="13928" ht="19.25" customHeight="1"/>
    <row r="13929" ht="19.25" customHeight="1"/>
    <row r="13930" ht="19.25" customHeight="1"/>
    <row r="13931" ht="19.25" customHeight="1"/>
    <row r="13932" ht="19.25" customHeight="1"/>
    <row r="13933" ht="19.25" customHeight="1"/>
    <row r="13934" ht="19.25" customHeight="1"/>
    <row r="13935" ht="19.25" customHeight="1"/>
    <row r="13936" ht="19.25" customHeight="1"/>
    <row r="13937" ht="19.25" customHeight="1"/>
    <row r="13938" ht="19.25" customHeight="1"/>
    <row r="13939" ht="19.25" customHeight="1"/>
    <row r="13940" ht="19.25" customHeight="1"/>
    <row r="13941" ht="19.25" customHeight="1"/>
    <row r="13942" ht="19.25" customHeight="1"/>
    <row r="13943" ht="19.25" customHeight="1"/>
    <row r="13944" ht="19.25" customHeight="1"/>
    <row r="13945" ht="19.25" customHeight="1"/>
    <row r="13946" ht="19.25" customHeight="1"/>
    <row r="13947" ht="19.25" customHeight="1"/>
    <row r="13948" ht="19.25" customHeight="1"/>
    <row r="13949" ht="19.25" customHeight="1"/>
    <row r="13950" ht="19.25" customHeight="1"/>
    <row r="13951" ht="19.25" customHeight="1"/>
    <row r="13952" ht="19.25" customHeight="1"/>
    <row r="13953" ht="19.25" customHeight="1"/>
    <row r="13954" ht="19.25" customHeight="1"/>
    <row r="13955" ht="19.25" customHeight="1"/>
    <row r="13956" ht="19.25" customHeight="1"/>
    <row r="13957" ht="19.25" customHeight="1"/>
    <row r="13958" ht="19.25" customHeight="1"/>
    <row r="13959" ht="19.25" customHeight="1"/>
    <row r="13960" ht="19.25" customHeight="1"/>
    <row r="13961" ht="19.25" customHeight="1"/>
    <row r="13962" ht="19.25" customHeight="1"/>
    <row r="13963" ht="19.25" customHeight="1"/>
    <row r="13964" ht="19.25" customHeight="1"/>
    <row r="13965" ht="19.25" customHeight="1"/>
    <row r="13966" ht="19.25" customHeight="1"/>
    <row r="13967" ht="19.25" customHeight="1"/>
    <row r="13968" ht="19.25" customHeight="1"/>
    <row r="13969" ht="19.25" customHeight="1"/>
    <row r="13970" ht="19.25" customHeight="1"/>
    <row r="13971" ht="19.25" customHeight="1"/>
    <row r="13972" ht="19.25" customHeight="1"/>
    <row r="13973" ht="19.25" customHeight="1"/>
    <row r="13974" ht="19.25" customHeight="1"/>
    <row r="13975" ht="19.25" customHeight="1"/>
    <row r="13976" ht="19.25" customHeight="1"/>
    <row r="13977" ht="19.25" customHeight="1"/>
    <row r="13978" ht="19.25" customHeight="1"/>
    <row r="13979" ht="19.25" customHeight="1"/>
    <row r="13980" ht="19.25" customHeight="1"/>
    <row r="13981" ht="19.25" customHeight="1"/>
    <row r="13982" ht="19.25" customHeight="1"/>
    <row r="13983" ht="19.25" customHeight="1"/>
    <row r="13984" ht="19.25" customHeight="1"/>
    <row r="13985" ht="19.25" customHeight="1"/>
    <row r="13986" ht="19.25" customHeight="1"/>
    <row r="13987" ht="19.25" customHeight="1"/>
    <row r="13988" ht="19.25" customHeight="1"/>
    <row r="13989" ht="19.25" customHeight="1"/>
    <row r="13990" ht="19.25" customHeight="1"/>
    <row r="13991" ht="19.25" customHeight="1"/>
    <row r="13992" ht="19.25" customHeight="1"/>
    <row r="13993" ht="19.25" customHeight="1"/>
    <row r="13994" ht="19.25" customHeight="1"/>
    <row r="13995" ht="19.25" customHeight="1"/>
    <row r="13996" ht="19.25" customHeight="1"/>
    <row r="13997" ht="19.25" customHeight="1"/>
    <row r="13998" ht="19.25" customHeight="1"/>
    <row r="13999" ht="19.25" customHeight="1"/>
    <row r="14000" ht="19.25" customHeight="1"/>
    <row r="14001" ht="19.25" customHeight="1"/>
    <row r="14002" ht="19.25" customHeight="1"/>
    <row r="14003" ht="19.25" customHeight="1"/>
    <row r="14004" ht="19.25" customHeight="1"/>
    <row r="14005" ht="19.25" customHeight="1"/>
    <row r="14006" ht="19.25" customHeight="1"/>
    <row r="14007" ht="19.25" customHeight="1"/>
    <row r="14008" ht="19.25" customHeight="1"/>
    <row r="14009" ht="19.25" customHeight="1"/>
    <row r="14010" ht="19.25" customHeight="1"/>
    <row r="14011" ht="19.25" customHeight="1"/>
    <row r="14012" ht="19.25" customHeight="1"/>
    <row r="14013" ht="19.25" customHeight="1"/>
    <row r="14014" ht="19.25" customHeight="1"/>
    <row r="14015" ht="19.25" customHeight="1"/>
    <row r="14016" ht="19.25" customHeight="1"/>
    <row r="14017" ht="19.25" customHeight="1"/>
    <row r="14018" ht="19.25" customHeight="1"/>
    <row r="14019" ht="19.25" customHeight="1"/>
    <row r="14020" ht="19.25" customHeight="1"/>
    <row r="14021" ht="19.25" customHeight="1"/>
    <row r="14022" ht="19.25" customHeight="1"/>
    <row r="14023" ht="19.25" customHeight="1"/>
    <row r="14024" ht="19.25" customHeight="1"/>
    <row r="14025" ht="19.25" customHeight="1"/>
    <row r="14026" ht="19.25" customHeight="1"/>
    <row r="14027" ht="19.25" customHeight="1"/>
    <row r="14028" ht="19.25" customHeight="1"/>
    <row r="14029" ht="19.25" customHeight="1"/>
    <row r="14030" ht="19.25" customHeight="1"/>
    <row r="14031" ht="19.25" customHeight="1"/>
    <row r="14032" ht="19.25" customHeight="1"/>
    <row r="14033" ht="19.25" customHeight="1"/>
    <row r="14034" ht="19.25" customHeight="1"/>
    <row r="14035" ht="19.25" customHeight="1"/>
    <row r="14036" ht="19.25" customHeight="1"/>
    <row r="14037" ht="19.25" customHeight="1"/>
    <row r="14038" ht="19.25" customHeight="1"/>
    <row r="14039" ht="19.25" customHeight="1"/>
    <row r="14040" ht="19.25" customHeight="1"/>
    <row r="14041" ht="19.25" customHeight="1"/>
    <row r="14042" ht="19.25" customHeight="1"/>
    <row r="14043" ht="19.25" customHeight="1"/>
    <row r="14044" ht="19.25" customHeight="1"/>
    <row r="14045" ht="19.25" customHeight="1"/>
    <row r="14046" ht="19.25" customHeight="1"/>
    <row r="14047" ht="19.25" customHeight="1"/>
    <row r="14048" ht="19.25" customHeight="1"/>
    <row r="14049" ht="19.25" customHeight="1"/>
    <row r="14050" ht="19.25" customHeight="1"/>
    <row r="14051" ht="19.25" customHeight="1"/>
    <row r="14052" ht="19.25" customHeight="1"/>
    <row r="14053" ht="19.25" customHeight="1"/>
    <row r="14054" ht="19.25" customHeight="1"/>
    <row r="14055" ht="19.25" customHeight="1"/>
    <row r="14056" ht="19.25" customHeight="1"/>
    <row r="14057" ht="19.25" customHeight="1"/>
    <row r="14058" ht="19.25" customHeight="1"/>
    <row r="14059" ht="19.25" customHeight="1"/>
    <row r="14060" ht="19.25" customHeight="1"/>
    <row r="14061" ht="19.25" customHeight="1"/>
    <row r="14062" ht="19.25" customHeight="1"/>
    <row r="14063" ht="19.25" customHeight="1"/>
    <row r="14064" ht="19.25" customHeight="1"/>
    <row r="14065" ht="19.25" customHeight="1"/>
    <row r="14066" ht="19.25" customHeight="1"/>
    <row r="14067" ht="19.25" customHeight="1"/>
    <row r="14068" ht="19.25" customHeight="1"/>
    <row r="14069" ht="19.25" customHeight="1"/>
    <row r="14070" ht="19.25" customHeight="1"/>
    <row r="14071" ht="19.25" customHeight="1"/>
    <row r="14072" ht="19.25" customHeight="1"/>
    <row r="14073" ht="19.25" customHeight="1"/>
    <row r="14074" ht="19.25" customHeight="1"/>
    <row r="14075" ht="19.25" customHeight="1"/>
    <row r="14076" ht="19.25" customHeight="1"/>
    <row r="14077" ht="19.25" customHeight="1"/>
    <row r="14078" ht="19.25" customHeight="1"/>
    <row r="14079" ht="19.25" customHeight="1"/>
    <row r="14080" ht="19.25" customHeight="1"/>
    <row r="14081" ht="19.25" customHeight="1"/>
    <row r="14082" ht="19.25" customHeight="1"/>
    <row r="14083" ht="19.25" customHeight="1"/>
    <row r="14084" ht="19.25" customHeight="1"/>
    <row r="14085" ht="19.25" customHeight="1"/>
    <row r="14086" ht="19.25" customHeight="1"/>
    <row r="14087" ht="19.25" customHeight="1"/>
    <row r="14088" ht="19.25" customHeight="1"/>
    <row r="14089" ht="19.25" customHeight="1"/>
    <row r="14090" ht="19.25" customHeight="1"/>
    <row r="14091" ht="19.25" customHeight="1"/>
    <row r="14092" ht="19.25" customHeight="1"/>
    <row r="14093" ht="19.25" customHeight="1"/>
    <row r="14094" ht="19.25" customHeight="1"/>
    <row r="14095" ht="19.25" customHeight="1"/>
    <row r="14096" ht="19.25" customHeight="1"/>
    <row r="14097" ht="19.25" customHeight="1"/>
    <row r="14098" ht="19.25" customHeight="1"/>
    <row r="14099" ht="19.25" customHeight="1"/>
    <row r="14100" ht="19.25" customHeight="1"/>
    <row r="14101" ht="19.25" customHeight="1"/>
    <row r="14102" ht="19.25" customHeight="1"/>
    <row r="14103" ht="19.25" customHeight="1"/>
    <row r="14104" ht="19.25" customHeight="1"/>
    <row r="14105" ht="19.25" customHeight="1"/>
    <row r="14106" ht="19.25" customHeight="1"/>
    <row r="14107" ht="19.25" customHeight="1"/>
    <row r="14108" ht="19.25" customHeight="1"/>
    <row r="14109" ht="19.25" customHeight="1"/>
    <row r="14110" ht="19.25" customHeight="1"/>
    <row r="14111" ht="19.25" customHeight="1"/>
    <row r="14112" ht="19.25" customHeight="1"/>
    <row r="14113" ht="19.25" customHeight="1"/>
    <row r="14114" ht="19.25" customHeight="1"/>
    <row r="14115" ht="19.25" customHeight="1"/>
    <row r="14116" ht="19.25" customHeight="1"/>
    <row r="14117" ht="19.25" customHeight="1"/>
    <row r="14118" ht="19.25" customHeight="1"/>
    <row r="14119" ht="19.25" customHeight="1"/>
    <row r="14120" ht="19.25" customHeight="1"/>
    <row r="14121" ht="19.25" customHeight="1"/>
    <row r="14122" ht="19.25" customHeight="1"/>
    <row r="14123" ht="19.25" customHeight="1"/>
    <row r="14124" ht="19.25" customHeight="1"/>
    <row r="14125" ht="19.25" customHeight="1"/>
    <row r="14126" ht="19.25" customHeight="1"/>
    <row r="14127" ht="19.25" customHeight="1"/>
    <row r="14128" ht="19.25" customHeight="1"/>
    <row r="14129" ht="19.25" customHeight="1"/>
    <row r="14130" ht="19.25" customHeight="1"/>
    <row r="14131" ht="19.25" customHeight="1"/>
    <row r="14132" ht="19.25" customHeight="1"/>
    <row r="14133" ht="19.25" customHeight="1"/>
    <row r="14134" ht="19.25" customHeight="1"/>
    <row r="14135" ht="19.25" customHeight="1"/>
    <row r="14136" ht="19.25" customHeight="1"/>
    <row r="14137" ht="19.25" customHeight="1"/>
    <row r="14138" ht="19.25" customHeight="1"/>
    <row r="14139" ht="19.25" customHeight="1"/>
    <row r="14140" ht="19.25" customHeight="1"/>
    <row r="14141" ht="19.25" customHeight="1"/>
    <row r="14142" ht="19.25" customHeight="1"/>
    <row r="14143" ht="19.25" customHeight="1"/>
    <row r="14144" ht="19.25" customHeight="1"/>
    <row r="14145" ht="19.25" customHeight="1"/>
    <row r="14146" ht="19.25" customHeight="1"/>
    <row r="14147" ht="19.25" customHeight="1"/>
    <row r="14148" ht="19.25" customHeight="1"/>
    <row r="14149" ht="19.25" customHeight="1"/>
    <row r="14150" ht="19.25" customHeight="1"/>
    <row r="14151" ht="19.25" customHeight="1"/>
    <row r="14152" ht="19.25" customHeight="1"/>
    <row r="14153" ht="19.25" customHeight="1"/>
    <row r="14154" ht="19.25" customHeight="1"/>
    <row r="14155" ht="19.25" customHeight="1"/>
    <row r="14156" ht="19.25" customHeight="1"/>
    <row r="14157" ht="19.25" customHeight="1"/>
    <row r="14158" ht="19.25" customHeight="1"/>
    <row r="14159" ht="19.25" customHeight="1"/>
    <row r="14160" ht="19.25" customHeight="1"/>
    <row r="14161" ht="19.25" customHeight="1"/>
    <row r="14162" ht="19.25" customHeight="1"/>
    <row r="14163" ht="19.25" customHeight="1"/>
    <row r="14164" ht="19.25" customHeight="1"/>
    <row r="14165" ht="19.25" customHeight="1"/>
    <row r="14166" ht="19.25" customHeight="1"/>
    <row r="14167" ht="19.25" customHeight="1"/>
    <row r="14168" ht="19.25" customHeight="1"/>
    <row r="14169" ht="19.25" customHeight="1"/>
    <row r="14170" ht="19.25" customHeight="1"/>
    <row r="14171" ht="19.25" customHeight="1"/>
    <row r="14172" ht="19.25" customHeight="1"/>
    <row r="14173" ht="19.25" customHeight="1"/>
    <row r="14174" ht="19.25" customHeight="1"/>
    <row r="14175" ht="19.25" customHeight="1"/>
    <row r="14176" ht="19.25" customHeight="1"/>
    <row r="14177" ht="19.25" customHeight="1"/>
    <row r="14178" ht="19.25" customHeight="1"/>
    <row r="14179" ht="19.25" customHeight="1"/>
    <row r="14180" ht="19.25" customHeight="1"/>
    <row r="14181" ht="19.25" customHeight="1"/>
    <row r="14182" ht="19.25" customHeight="1"/>
    <row r="14183" ht="19.25" customHeight="1"/>
    <row r="14184" ht="19.25" customHeight="1"/>
    <row r="14185" ht="19.25" customHeight="1"/>
    <row r="14186" ht="19.25" customHeight="1"/>
    <row r="14187" ht="19.25" customHeight="1"/>
    <row r="14188" ht="19.25" customHeight="1"/>
    <row r="14189" ht="19.25" customHeight="1"/>
    <row r="14190" ht="19.25" customHeight="1"/>
    <row r="14191" ht="19.25" customHeight="1"/>
    <row r="14192" ht="19.25" customHeight="1"/>
    <row r="14193" ht="19.25" customHeight="1"/>
    <row r="14194" ht="19.25" customHeight="1"/>
    <row r="14195" ht="19.25" customHeight="1"/>
    <row r="14196" ht="19.25" customHeight="1"/>
    <row r="14197" ht="19.25" customHeight="1"/>
    <row r="14198" ht="19.25" customHeight="1"/>
    <row r="14199" ht="19.25" customHeight="1"/>
    <row r="14200" ht="19.25" customHeight="1"/>
    <row r="14201" ht="19.25" customHeight="1"/>
    <row r="14202" ht="19.25" customHeight="1"/>
    <row r="14203" ht="19.25" customHeight="1"/>
    <row r="14204" ht="19.25" customHeight="1"/>
    <row r="14205" ht="19.25" customHeight="1"/>
    <row r="14206" ht="19.25" customHeight="1"/>
    <row r="14207" ht="19.25" customHeight="1"/>
    <row r="14208" ht="19.25" customHeight="1"/>
    <row r="14209" ht="19.25" customHeight="1"/>
    <row r="14210" ht="19.25" customHeight="1"/>
    <row r="14211" ht="19.25" customHeight="1"/>
    <row r="14212" ht="19.25" customHeight="1"/>
    <row r="14213" ht="19.25" customHeight="1"/>
    <row r="14214" ht="19.25" customHeight="1"/>
    <row r="14215" ht="19.25" customHeight="1"/>
    <row r="14216" ht="19.25" customHeight="1"/>
    <row r="14217" ht="19.25" customHeight="1"/>
    <row r="14218" ht="19.25" customHeight="1"/>
    <row r="14219" ht="19.25" customHeight="1"/>
    <row r="14220" ht="19.25" customHeight="1"/>
    <row r="14221" ht="19.25" customHeight="1"/>
    <row r="14222" ht="19.25" customHeight="1"/>
    <row r="14223" ht="19.25" customHeight="1"/>
    <row r="14224" ht="19.25" customHeight="1"/>
    <row r="14225" ht="19.25" customHeight="1"/>
    <row r="14226" ht="19.25" customHeight="1"/>
    <row r="14227" ht="19.25" customHeight="1"/>
    <row r="14228" ht="19.25" customHeight="1"/>
    <row r="14229" ht="19.25" customHeight="1"/>
    <row r="14230" ht="19.25" customHeight="1"/>
    <row r="14231" ht="19.25" customHeight="1"/>
    <row r="14232" ht="19.25" customHeight="1"/>
    <row r="14233" ht="19.25" customHeight="1"/>
    <row r="14234" ht="19.25" customHeight="1"/>
    <row r="14235" ht="19.25" customHeight="1"/>
    <row r="14236" ht="19.25" customHeight="1"/>
    <row r="14237" ht="19.25" customHeight="1"/>
    <row r="14238" ht="19.25" customHeight="1"/>
    <row r="14239" ht="19.25" customHeight="1"/>
    <row r="14240" ht="19.25" customHeight="1"/>
    <row r="14241" ht="19.25" customHeight="1"/>
    <row r="14242" ht="19.25" customHeight="1"/>
    <row r="14243" ht="19.25" customHeight="1"/>
    <row r="14244" ht="19.25" customHeight="1"/>
    <row r="14245" ht="19.25" customHeight="1"/>
    <row r="14246" ht="19.25" customHeight="1"/>
    <row r="14247" ht="19.25" customHeight="1"/>
    <row r="14248" ht="19.25" customHeight="1"/>
    <row r="14249" ht="19.25" customHeight="1"/>
    <row r="14250" ht="19.25" customHeight="1"/>
    <row r="14251" ht="19.25" customHeight="1"/>
    <row r="14252" ht="19.25" customHeight="1"/>
    <row r="14253" ht="19.25" customHeight="1"/>
    <row r="14254" ht="19.25" customHeight="1"/>
    <row r="14255" ht="19.25" customHeight="1"/>
    <row r="14256" ht="19.25" customHeight="1"/>
    <row r="14257" ht="19.25" customHeight="1"/>
    <row r="14258" ht="19.25" customHeight="1"/>
    <row r="14259" ht="19.25" customHeight="1"/>
    <row r="14260" ht="19.25" customHeight="1"/>
    <row r="14261" ht="19.25" customHeight="1"/>
    <row r="14262" ht="19.25" customHeight="1"/>
    <row r="14263" ht="19.25" customHeight="1"/>
    <row r="14264" ht="19.25" customHeight="1"/>
    <row r="14265" ht="19.25" customHeight="1"/>
    <row r="14266" ht="19.25" customHeight="1"/>
    <row r="14267" ht="19.25" customHeight="1"/>
    <row r="14268" ht="19.25" customHeight="1"/>
    <row r="14269" ht="19.25" customHeight="1"/>
    <row r="14270" ht="19.25" customHeight="1"/>
    <row r="14271" ht="19.25" customHeight="1"/>
    <row r="14272" ht="19.25" customHeight="1"/>
    <row r="14273" ht="19.25" customHeight="1"/>
    <row r="14274" ht="19.25" customHeight="1"/>
    <row r="14275" ht="19.25" customHeight="1"/>
    <row r="14276" ht="19.25" customHeight="1"/>
    <row r="14277" ht="19.25" customHeight="1"/>
    <row r="14278" ht="19.25" customHeight="1"/>
    <row r="14279" ht="19.25" customHeight="1"/>
    <row r="14280" ht="19.25" customHeight="1"/>
    <row r="14281" ht="19.25" customHeight="1"/>
    <row r="14282" ht="19.25" customHeight="1"/>
    <row r="14283" ht="19.25" customHeight="1"/>
    <row r="14284" ht="19.25" customHeight="1"/>
    <row r="14285" ht="19.25" customHeight="1"/>
    <row r="14286" ht="19.25" customHeight="1"/>
    <row r="14287" ht="19.25" customHeight="1"/>
    <row r="14288" ht="19.25" customHeight="1"/>
    <row r="14289" ht="19.25" customHeight="1"/>
    <row r="14290" ht="19.25" customHeight="1"/>
    <row r="14291" ht="19.25" customHeight="1"/>
    <row r="14292" ht="19.25" customHeight="1"/>
    <row r="14293" ht="19.25" customHeight="1"/>
    <row r="14294" ht="19.25" customHeight="1"/>
    <row r="14295" ht="19.25" customHeight="1"/>
    <row r="14296" ht="19.25" customHeight="1"/>
    <row r="14297" ht="19.25" customHeight="1"/>
    <row r="14298" ht="19.25" customHeight="1"/>
    <row r="14299" ht="19.25" customHeight="1"/>
    <row r="14300" ht="19.25" customHeight="1"/>
    <row r="14301" ht="19.25" customHeight="1"/>
    <row r="14302" ht="19.25" customHeight="1"/>
    <row r="14303" ht="19.25" customHeight="1"/>
    <row r="14304" ht="19.25" customHeight="1"/>
    <row r="14305" ht="19.25" customHeight="1"/>
    <row r="14306" ht="19.25" customHeight="1"/>
    <row r="14307" ht="19.25" customHeight="1"/>
    <row r="14308" ht="19.25" customHeight="1"/>
    <row r="14309" ht="19.25" customHeight="1"/>
    <row r="14310" ht="19.25" customHeight="1"/>
    <row r="14311" ht="19.25" customHeight="1"/>
    <row r="14312" ht="19.25" customHeight="1"/>
    <row r="14313" ht="19.25" customHeight="1"/>
    <row r="14314" ht="19.25" customHeight="1"/>
    <row r="14315" ht="19.25" customHeight="1"/>
    <row r="14316" ht="19.25" customHeight="1"/>
    <row r="14317" ht="19.25" customHeight="1"/>
    <row r="14318" ht="19.25" customHeight="1"/>
    <row r="14319" ht="19.25" customHeight="1"/>
    <row r="14320" ht="19.25" customHeight="1"/>
    <row r="14321" ht="19.25" customHeight="1"/>
    <row r="14322" ht="19.25" customHeight="1"/>
    <row r="14323" ht="19.25" customHeight="1"/>
    <row r="14324" ht="19.25" customHeight="1"/>
    <row r="14325" ht="19.25" customHeight="1"/>
    <row r="14326" ht="19.25" customHeight="1"/>
    <row r="14327" ht="19.25" customHeight="1"/>
    <row r="14328" ht="19.25" customHeight="1"/>
    <row r="14329" ht="19.25" customHeight="1"/>
    <row r="14330" ht="19.25" customHeight="1"/>
    <row r="14331" ht="19.25" customHeight="1"/>
    <row r="14332" ht="19.25" customHeight="1"/>
    <row r="14333" ht="19.25" customHeight="1"/>
    <row r="14334" ht="19.25" customHeight="1"/>
    <row r="14335" ht="19.25" customHeight="1"/>
    <row r="14336" ht="19.25" customHeight="1"/>
    <row r="14337" ht="19.25" customHeight="1"/>
    <row r="14338" ht="19.25" customHeight="1"/>
    <row r="14339" ht="19.25" customHeight="1"/>
    <row r="14340" ht="19.25" customHeight="1"/>
    <row r="14341" ht="19.25" customHeight="1"/>
    <row r="14342" ht="19.25" customHeight="1"/>
    <row r="14343" ht="19.25" customHeight="1"/>
    <row r="14344" ht="19.25" customHeight="1"/>
    <row r="14345" ht="19.25" customHeight="1"/>
    <row r="14346" ht="19.25" customHeight="1"/>
    <row r="14347" ht="19.25" customHeight="1"/>
    <row r="14348" ht="19.25" customHeight="1"/>
    <row r="14349" ht="19.25" customHeight="1"/>
    <row r="14350" ht="19.25" customHeight="1"/>
    <row r="14351" ht="19.25" customHeight="1"/>
    <row r="14352" ht="19.25" customHeight="1"/>
    <row r="14353" ht="19.25" customHeight="1"/>
    <row r="14354" ht="19.25" customHeight="1"/>
    <row r="14355" ht="19.25" customHeight="1"/>
    <row r="14356" ht="19.25" customHeight="1"/>
    <row r="14357" ht="19.25" customHeight="1"/>
    <row r="14358" ht="19.25" customHeight="1"/>
    <row r="14359" ht="19.25" customHeight="1"/>
    <row r="14360" ht="19.25" customHeight="1"/>
    <row r="14361" ht="19.25" customHeight="1"/>
    <row r="14362" ht="19.25" customHeight="1"/>
    <row r="14363" ht="19.25" customHeight="1"/>
    <row r="14364" ht="19.25" customHeight="1"/>
    <row r="14365" ht="19.25" customHeight="1"/>
    <row r="14366" ht="19.25" customHeight="1"/>
    <row r="14367" ht="19.25" customHeight="1"/>
    <row r="14368" ht="19.25" customHeight="1"/>
    <row r="14369" ht="19.25" customHeight="1"/>
    <row r="14370" ht="19.25" customHeight="1"/>
    <row r="14371" ht="19.25" customHeight="1"/>
    <row r="14372" ht="19.25" customHeight="1"/>
    <row r="14373" ht="19.25" customHeight="1"/>
    <row r="14374" ht="19.25" customHeight="1"/>
    <row r="14375" ht="19.25" customHeight="1"/>
    <row r="14376" ht="19.25" customHeight="1"/>
    <row r="14377" ht="19.25" customHeight="1"/>
    <row r="14378" ht="19.25" customHeight="1"/>
    <row r="14379" ht="19.25" customHeight="1"/>
    <row r="14380" ht="19.25" customHeight="1"/>
    <row r="14381" ht="19.25" customHeight="1"/>
    <row r="14382" ht="19.25" customHeight="1"/>
    <row r="14383" ht="19.25" customHeight="1"/>
    <row r="14384" ht="19.25" customHeight="1"/>
    <row r="14385" ht="19.25" customHeight="1"/>
    <row r="14386" ht="19.25" customHeight="1"/>
    <row r="14387" ht="19.25" customHeight="1"/>
    <row r="14388" ht="19.25" customHeight="1"/>
    <row r="14389" ht="19.25" customHeight="1"/>
    <row r="14390" ht="19.25" customHeight="1"/>
    <row r="14391" ht="19.25" customHeight="1"/>
    <row r="14392" ht="19.25" customHeight="1"/>
    <row r="14393" ht="19.25" customHeight="1"/>
    <row r="14394" ht="19.25" customHeight="1"/>
    <row r="14395" ht="19.25" customHeight="1"/>
    <row r="14396" ht="19.25" customHeight="1"/>
    <row r="14397" ht="19.25" customHeight="1"/>
    <row r="14398" ht="19.25" customHeight="1"/>
    <row r="14399" ht="19.25" customHeight="1"/>
    <row r="14400" ht="19.25" customHeight="1"/>
    <row r="14401" ht="19.25" customHeight="1"/>
    <row r="14402" ht="19.25" customHeight="1"/>
    <row r="14403" ht="19.25" customHeight="1"/>
    <row r="14404" ht="19.25" customHeight="1"/>
    <row r="14405" ht="19.25" customHeight="1"/>
    <row r="14406" ht="19.25" customHeight="1"/>
    <row r="14407" ht="19.25" customHeight="1"/>
    <row r="14408" ht="19.25" customHeight="1"/>
    <row r="14409" ht="19.25" customHeight="1"/>
    <row r="14410" ht="19.25" customHeight="1"/>
    <row r="14411" ht="19.25" customHeight="1"/>
    <row r="14412" ht="19.25" customHeight="1"/>
    <row r="14413" ht="19.25" customHeight="1"/>
    <row r="14414" ht="19.25" customHeight="1"/>
    <row r="14415" ht="19.25" customHeight="1"/>
    <row r="14416" ht="19.25" customHeight="1"/>
    <row r="14417" ht="19.25" customHeight="1"/>
    <row r="14418" ht="19.25" customHeight="1"/>
    <row r="14419" ht="19.25" customHeight="1"/>
    <row r="14420" ht="19.25" customHeight="1"/>
    <row r="14421" ht="19.25" customHeight="1"/>
    <row r="14422" ht="19.25" customHeight="1"/>
    <row r="14423" ht="19.25" customHeight="1"/>
    <row r="14424" ht="19.25" customHeight="1"/>
    <row r="14425" ht="19.25" customHeight="1"/>
    <row r="14426" ht="19.25" customHeight="1"/>
    <row r="14427" ht="19.25" customHeight="1"/>
    <row r="14428" ht="19.25" customHeight="1"/>
    <row r="14429" ht="19.25" customHeight="1"/>
    <row r="14430" ht="19.25" customHeight="1"/>
    <row r="14431" ht="19.25" customHeight="1"/>
    <row r="14432" ht="19.25" customHeight="1"/>
    <row r="14433" ht="19.25" customHeight="1"/>
    <row r="14434" ht="19.25" customHeight="1"/>
    <row r="14435" ht="19.25" customHeight="1"/>
    <row r="14436" ht="19.25" customHeight="1"/>
    <row r="14437" ht="19.25" customHeight="1"/>
    <row r="14438" ht="19.25" customHeight="1"/>
    <row r="14439" ht="19.25" customHeight="1"/>
    <row r="14440" ht="19.25" customHeight="1"/>
    <row r="14441" ht="19.25" customHeight="1"/>
    <row r="14442" ht="19.25" customHeight="1"/>
    <row r="14443" ht="19.25" customHeight="1"/>
    <row r="14444" ht="19.25" customHeight="1"/>
    <row r="14445" ht="19.25" customHeight="1"/>
    <row r="14446" ht="19.25" customHeight="1"/>
    <row r="14447" ht="19.25" customHeight="1"/>
    <row r="14448" ht="19.25" customHeight="1"/>
    <row r="14449" ht="19.25" customHeight="1"/>
    <row r="14450" ht="19.25" customHeight="1"/>
    <row r="14451" ht="19.25" customHeight="1"/>
    <row r="14452" ht="19.25" customHeight="1"/>
    <row r="14453" ht="19.25" customHeight="1"/>
    <row r="14454" ht="19.25" customHeight="1"/>
    <row r="14455" ht="19.25" customHeight="1"/>
    <row r="14456" ht="19.25" customHeight="1"/>
    <row r="14457" ht="19.25" customHeight="1"/>
    <row r="14458" ht="19.25" customHeight="1"/>
    <row r="14459" ht="19.25" customHeight="1"/>
    <row r="14460" ht="19.25" customHeight="1"/>
    <row r="14461" ht="19.25" customHeight="1"/>
    <row r="14462" ht="19.25" customHeight="1"/>
    <row r="14463" ht="19.25" customHeight="1"/>
    <row r="14464" ht="19.25" customHeight="1"/>
    <row r="14465" ht="19.25" customHeight="1"/>
    <row r="14466" ht="19.25" customHeight="1"/>
    <row r="14467" ht="19.25" customHeight="1"/>
    <row r="14468" ht="19.25" customHeight="1"/>
    <row r="14469" ht="19.25" customHeight="1"/>
    <row r="14470" ht="19.25" customHeight="1"/>
    <row r="14471" ht="19.25" customHeight="1"/>
    <row r="14472" ht="19.25" customHeight="1"/>
    <row r="14473" ht="19.25" customHeight="1"/>
    <row r="14474" ht="19.25" customHeight="1"/>
    <row r="14475" ht="19.25" customHeight="1"/>
    <row r="14476" ht="19.25" customHeight="1"/>
    <row r="14477" ht="19.25" customHeight="1"/>
    <row r="14478" ht="19.25" customHeight="1"/>
    <row r="14479" ht="19.25" customHeight="1"/>
    <row r="14480" ht="19.25" customHeight="1"/>
    <row r="14481" ht="19.25" customHeight="1"/>
    <row r="14482" ht="19.25" customHeight="1"/>
    <row r="14483" ht="19.25" customHeight="1"/>
    <row r="14484" ht="19.25" customHeight="1"/>
    <row r="14485" ht="19.25" customHeight="1"/>
    <row r="14486" ht="19.25" customHeight="1"/>
    <row r="14487" ht="19.25" customHeight="1"/>
    <row r="14488" ht="19.25" customHeight="1"/>
    <row r="14489" ht="19.25" customHeight="1"/>
    <row r="14490" ht="19.25" customHeight="1"/>
    <row r="14491" ht="19.25" customHeight="1"/>
    <row r="14492" ht="19.25" customHeight="1"/>
    <row r="14493" ht="19.25" customHeight="1"/>
    <row r="14494" ht="19.25" customHeight="1"/>
    <row r="14495" ht="19.25" customHeight="1"/>
    <row r="14496" ht="19.25" customHeight="1"/>
    <row r="14497" ht="19.25" customHeight="1"/>
    <row r="14498" ht="19.25" customHeight="1"/>
    <row r="14499" ht="19.25" customHeight="1"/>
    <row r="14500" ht="19.25" customHeight="1"/>
    <row r="14501" ht="19.25" customHeight="1"/>
    <row r="14502" ht="19.25" customHeight="1"/>
    <row r="14503" ht="19.25" customHeight="1"/>
    <row r="14504" ht="19.25" customHeight="1"/>
    <row r="14505" ht="19.25" customHeight="1"/>
    <row r="14506" ht="19.25" customHeight="1"/>
    <row r="14507" ht="19.25" customHeight="1"/>
    <row r="14508" ht="19.25" customHeight="1"/>
    <row r="14509" ht="19.25" customHeight="1"/>
    <row r="14510" ht="19.25" customHeight="1"/>
    <row r="14511" ht="19.25" customHeight="1"/>
    <row r="14512" ht="19.25" customHeight="1"/>
    <row r="14513" ht="19.25" customHeight="1"/>
    <row r="14514" ht="19.25" customHeight="1"/>
    <row r="14515" ht="19.25" customHeight="1"/>
    <row r="14516" ht="19.25" customHeight="1"/>
    <row r="14517" ht="19.25" customHeight="1"/>
    <row r="14518" ht="19.25" customHeight="1"/>
    <row r="14519" ht="19.25" customHeight="1"/>
    <row r="14520" ht="19.25" customHeight="1"/>
    <row r="14521" ht="19.25" customHeight="1"/>
    <row r="14522" ht="19.25" customHeight="1"/>
    <row r="14523" ht="19.25" customHeight="1"/>
    <row r="14524" ht="19.25" customHeight="1"/>
    <row r="14525" ht="19.25" customHeight="1"/>
    <row r="14526" ht="19.25" customHeight="1"/>
    <row r="14527" ht="19.25" customHeight="1"/>
    <row r="14528" ht="19.25" customHeight="1"/>
    <row r="14529" ht="19.25" customHeight="1"/>
    <row r="14530" ht="19.25" customHeight="1"/>
    <row r="14531" ht="19.25" customHeight="1"/>
    <row r="14532" ht="19.25" customHeight="1"/>
    <row r="14533" ht="19.25" customHeight="1"/>
    <row r="14534" ht="19.25" customHeight="1"/>
    <row r="14535" ht="19.25" customHeight="1"/>
    <row r="14536" ht="19.25" customHeight="1"/>
    <row r="14537" ht="19.25" customHeight="1"/>
    <row r="14538" ht="19.25" customHeight="1"/>
    <row r="14539" ht="19.25" customHeight="1"/>
    <row r="14540" ht="19.25" customHeight="1"/>
    <row r="14541" ht="19.25" customHeight="1"/>
    <row r="14542" ht="19.25" customHeight="1"/>
    <row r="14543" ht="19.25" customHeight="1"/>
    <row r="14544" ht="19.25" customHeight="1"/>
    <row r="14545" ht="19.25" customHeight="1"/>
    <row r="14546" ht="19.25" customHeight="1"/>
    <row r="14547" ht="19.25" customHeight="1"/>
    <row r="14548" ht="19.25" customHeight="1"/>
    <row r="14549" ht="19.25" customHeight="1"/>
    <row r="14550" ht="19.25" customHeight="1"/>
    <row r="14551" ht="19.25" customHeight="1"/>
    <row r="14552" ht="19.25" customHeight="1"/>
    <row r="14553" ht="19.25" customHeight="1"/>
    <row r="14554" ht="19.25" customHeight="1"/>
    <row r="14555" ht="19.25" customHeight="1"/>
    <row r="14556" ht="19.25" customHeight="1"/>
    <row r="14557" ht="19.25" customHeight="1"/>
    <row r="14558" ht="19.25" customHeight="1"/>
    <row r="14559" ht="19.25" customHeight="1"/>
    <row r="14560" ht="19.25" customHeight="1"/>
    <row r="14561" ht="19.25" customHeight="1"/>
    <row r="14562" ht="19.25" customHeight="1"/>
    <row r="14563" ht="19.25" customHeight="1"/>
    <row r="14564" ht="19.25" customHeight="1"/>
    <row r="14565" ht="19.25" customHeight="1"/>
    <row r="14566" ht="19.25" customHeight="1"/>
    <row r="14567" ht="19.25" customHeight="1"/>
    <row r="14568" ht="19.25" customHeight="1"/>
    <row r="14569" ht="19.25" customHeight="1"/>
    <row r="14570" ht="19.25" customHeight="1"/>
    <row r="14571" ht="19.25" customHeight="1"/>
    <row r="14572" ht="19.25" customHeight="1"/>
    <row r="14573" ht="19.25" customHeight="1"/>
    <row r="14574" ht="19.25" customHeight="1"/>
    <row r="14575" ht="19.25" customHeight="1"/>
    <row r="14576" ht="19.25" customHeight="1"/>
    <row r="14577" ht="19.25" customHeight="1"/>
    <row r="14578" ht="19.25" customHeight="1"/>
    <row r="14579" ht="19.25" customHeight="1"/>
    <row r="14580" ht="19.25" customHeight="1"/>
    <row r="14581" ht="19.25" customHeight="1"/>
    <row r="14582" ht="19.25" customHeight="1"/>
    <row r="14583" ht="19.25" customHeight="1"/>
    <row r="14584" ht="19.25" customHeight="1"/>
    <row r="14585" ht="19.25" customHeight="1"/>
    <row r="14586" ht="19.25" customHeight="1"/>
    <row r="14587" ht="19.25" customHeight="1"/>
    <row r="14588" ht="19.25" customHeight="1"/>
    <row r="14589" ht="19.25" customHeight="1"/>
    <row r="14590" ht="19.25" customHeight="1"/>
    <row r="14591" ht="19.25" customHeight="1"/>
    <row r="14592" ht="19.25" customHeight="1"/>
    <row r="14593" ht="19.25" customHeight="1"/>
    <row r="14594" ht="19.25" customHeight="1"/>
    <row r="14595" ht="19.25" customHeight="1"/>
    <row r="14596" ht="19.25" customHeight="1"/>
    <row r="14597" ht="19.25" customHeight="1"/>
    <row r="14598" ht="19.25" customHeight="1"/>
    <row r="14599" ht="19.25" customHeight="1"/>
    <row r="14600" ht="19.25" customHeight="1"/>
    <row r="14601" ht="19.25" customHeight="1"/>
    <row r="14602" ht="19.25" customHeight="1"/>
    <row r="14603" ht="19.25" customHeight="1"/>
    <row r="14604" ht="19.25" customHeight="1"/>
    <row r="14605" ht="19.25" customHeight="1"/>
    <row r="14606" ht="19.25" customHeight="1"/>
    <row r="14607" ht="19.25" customHeight="1"/>
    <row r="14608" ht="19.25" customHeight="1"/>
    <row r="14609" ht="19.25" customHeight="1"/>
    <row r="14610" ht="19.25" customHeight="1"/>
    <row r="14611" ht="19.25" customHeight="1"/>
    <row r="14612" ht="19.25" customHeight="1"/>
    <row r="14613" ht="19.25" customHeight="1"/>
    <row r="14614" ht="19.25" customHeight="1"/>
    <row r="14615" ht="19.25" customHeight="1"/>
    <row r="14616" ht="19.25" customHeight="1"/>
    <row r="14617" ht="19.25" customHeight="1"/>
    <row r="14618" ht="19.25" customHeight="1"/>
    <row r="14619" ht="19.25" customHeight="1"/>
    <row r="14620" ht="19.25" customHeight="1"/>
    <row r="14621" ht="19.25" customHeight="1"/>
    <row r="14622" ht="19.25" customHeight="1"/>
    <row r="14623" ht="19.25" customHeight="1"/>
    <row r="14624" ht="19.25" customHeight="1"/>
    <row r="14625" ht="19.25" customHeight="1"/>
    <row r="14626" ht="19.25" customHeight="1"/>
    <row r="14627" ht="19.25" customHeight="1"/>
    <row r="14628" ht="19.25" customHeight="1"/>
    <row r="14629" ht="19.25" customHeight="1"/>
    <row r="14630" ht="19.25" customHeight="1"/>
    <row r="14631" ht="19.25" customHeight="1"/>
    <row r="14632" ht="19.25" customHeight="1"/>
    <row r="14633" ht="19.25" customHeight="1"/>
    <row r="14634" ht="19.25" customHeight="1"/>
    <row r="14635" ht="19.25" customHeight="1"/>
    <row r="14636" ht="19.25" customHeight="1"/>
    <row r="14637" ht="19.25" customHeight="1"/>
    <row r="14638" ht="19.25" customHeight="1"/>
    <row r="14639" ht="19.25" customHeight="1"/>
    <row r="14640" ht="19.25" customHeight="1"/>
    <row r="14641" ht="19.25" customHeight="1"/>
    <row r="14642" ht="19.25" customHeight="1"/>
    <row r="14643" ht="19.25" customHeight="1"/>
    <row r="14644" ht="19.25" customHeight="1"/>
    <row r="14645" ht="19.25" customHeight="1"/>
    <row r="14646" ht="19.25" customHeight="1"/>
    <row r="14647" ht="19.25" customHeight="1"/>
    <row r="14648" ht="19.25" customHeight="1"/>
    <row r="14649" ht="19.25" customHeight="1"/>
    <row r="14650" ht="19.25" customHeight="1"/>
    <row r="14651" ht="19.25" customHeight="1"/>
    <row r="14652" ht="19.25" customHeight="1"/>
    <row r="14653" ht="19.25" customHeight="1"/>
    <row r="14654" ht="19.25" customHeight="1"/>
    <row r="14655" ht="19.25" customHeight="1"/>
    <row r="14656" ht="19.25" customHeight="1"/>
    <row r="14657" ht="19.25" customHeight="1"/>
    <row r="14658" ht="19.25" customHeight="1"/>
    <row r="14659" ht="19.25" customHeight="1"/>
    <row r="14660" ht="19.25" customHeight="1"/>
    <row r="14661" ht="19.25" customHeight="1"/>
    <row r="14662" ht="19.25" customHeight="1"/>
    <row r="14663" ht="19.25" customHeight="1"/>
    <row r="14664" ht="19.25" customHeight="1"/>
    <row r="14665" ht="19.25" customHeight="1"/>
    <row r="14666" ht="19.25" customHeight="1"/>
    <row r="14667" ht="19.25" customHeight="1"/>
    <row r="14668" ht="19.25" customHeight="1"/>
    <row r="14669" ht="19.25" customHeight="1"/>
    <row r="14670" ht="19.25" customHeight="1"/>
    <row r="14671" ht="19.25" customHeight="1"/>
    <row r="14672" ht="19.25" customHeight="1"/>
    <row r="14673" ht="19.25" customHeight="1"/>
    <row r="14674" ht="19.25" customHeight="1"/>
    <row r="14675" ht="19.25" customHeight="1"/>
    <row r="14676" ht="19.25" customHeight="1"/>
    <row r="14677" ht="19.25" customHeight="1"/>
    <row r="14678" ht="19.25" customHeight="1"/>
    <row r="14679" ht="19.25" customHeight="1"/>
    <row r="14680" ht="19.25" customHeight="1"/>
    <row r="14681" ht="19.25" customHeight="1"/>
    <row r="14682" ht="19.25" customHeight="1"/>
    <row r="14683" ht="19.25" customHeight="1"/>
    <row r="14684" ht="19.25" customHeight="1"/>
    <row r="14685" ht="19.25" customHeight="1"/>
    <row r="14686" ht="19.25" customHeight="1"/>
    <row r="14687" ht="19.25" customHeight="1"/>
    <row r="14688" ht="19.25" customHeight="1"/>
    <row r="14689" ht="19.25" customHeight="1"/>
    <row r="14690" ht="19.25" customHeight="1"/>
    <row r="14691" ht="19.25" customHeight="1"/>
    <row r="14692" ht="19.25" customHeight="1"/>
    <row r="14693" ht="19.25" customHeight="1"/>
    <row r="14694" ht="19.25" customHeight="1"/>
    <row r="14695" ht="19.25" customHeight="1"/>
    <row r="14696" ht="19.25" customHeight="1"/>
    <row r="14697" ht="19.25" customHeight="1"/>
    <row r="14698" ht="19.25" customHeight="1"/>
    <row r="14699" ht="19.25" customHeight="1"/>
    <row r="14700" ht="19.25" customHeight="1"/>
    <row r="14701" ht="19.25" customHeight="1"/>
    <row r="14702" ht="19.25" customHeight="1"/>
    <row r="14703" ht="19.25" customHeight="1"/>
    <row r="14704" ht="19.25" customHeight="1"/>
    <row r="14705" ht="19.25" customHeight="1"/>
    <row r="14706" ht="19.25" customHeight="1"/>
    <row r="14707" ht="19.25" customHeight="1"/>
    <row r="14708" ht="19.25" customHeight="1"/>
    <row r="14709" ht="19.25" customHeight="1"/>
    <row r="14710" ht="19.25" customHeight="1"/>
    <row r="14711" ht="19.25" customHeight="1"/>
    <row r="14712" ht="19.25" customHeight="1"/>
    <row r="14713" ht="19.25" customHeight="1"/>
    <row r="14714" ht="19.25" customHeight="1"/>
    <row r="14715" ht="19.25" customHeight="1"/>
    <row r="14716" ht="19.25" customHeight="1"/>
    <row r="14717" ht="19.25" customHeight="1"/>
    <row r="14718" ht="19.25" customHeight="1"/>
    <row r="14719" ht="19.25" customHeight="1"/>
    <row r="14720" ht="19.25" customHeight="1"/>
    <row r="14721" ht="19.25" customHeight="1"/>
    <row r="14722" ht="19.25" customHeight="1"/>
    <row r="14723" ht="19.25" customHeight="1"/>
    <row r="14724" ht="19.25" customHeight="1"/>
    <row r="14725" ht="19.25" customHeight="1"/>
    <row r="14726" ht="19.25" customHeight="1"/>
    <row r="14727" ht="19.25" customHeight="1"/>
    <row r="14728" ht="19.25" customHeight="1"/>
    <row r="14729" ht="19.25" customHeight="1"/>
    <row r="14730" ht="19.25" customHeight="1"/>
    <row r="14731" ht="19.25" customHeight="1"/>
    <row r="14732" ht="19.25" customHeight="1"/>
    <row r="14733" ht="19.25" customHeight="1"/>
    <row r="14734" ht="19.25" customHeight="1"/>
    <row r="14735" ht="19.25" customHeight="1"/>
    <row r="14736" ht="19.25" customHeight="1"/>
    <row r="14737" ht="19.25" customHeight="1"/>
    <row r="14738" ht="19.25" customHeight="1"/>
    <row r="14739" ht="19.25" customHeight="1"/>
    <row r="14740" ht="19.25" customHeight="1"/>
    <row r="14741" ht="19.25" customHeight="1"/>
    <row r="14742" ht="19.25" customHeight="1"/>
    <row r="14743" ht="19.25" customHeight="1"/>
    <row r="14744" ht="19.25" customHeight="1"/>
    <row r="14745" ht="19.25" customHeight="1"/>
    <row r="14746" ht="19.25" customHeight="1"/>
    <row r="14747" ht="19.25" customHeight="1"/>
    <row r="14748" ht="19.25" customHeight="1"/>
    <row r="14749" ht="19.25" customHeight="1"/>
    <row r="14750" ht="19.25" customHeight="1"/>
    <row r="14751" ht="19.25" customHeight="1"/>
    <row r="14752" ht="19.25" customHeight="1"/>
    <row r="14753" ht="19.25" customHeight="1"/>
    <row r="14754" ht="19.25" customHeight="1"/>
    <row r="14755" ht="19.25" customHeight="1"/>
    <row r="14756" ht="19.25" customHeight="1"/>
    <row r="14757" ht="19.25" customHeight="1"/>
    <row r="14758" ht="19.25" customHeight="1"/>
    <row r="14759" ht="19.25" customHeight="1"/>
    <row r="14760" ht="19.25" customHeight="1"/>
    <row r="14761" ht="19.25" customHeight="1"/>
    <row r="14762" ht="19.25" customHeight="1"/>
    <row r="14763" ht="19.25" customHeight="1"/>
    <row r="14764" ht="19.25" customHeight="1"/>
    <row r="14765" ht="19.25" customHeight="1"/>
    <row r="14766" ht="19.25" customHeight="1"/>
    <row r="14767" ht="19.25" customHeight="1"/>
    <row r="14768" ht="19.25" customHeight="1"/>
    <row r="14769" ht="19.25" customHeight="1"/>
    <row r="14770" ht="19.25" customHeight="1"/>
    <row r="14771" ht="19.25" customHeight="1"/>
    <row r="14772" ht="19.25" customHeight="1"/>
    <row r="14773" ht="19.25" customHeight="1"/>
    <row r="14774" ht="19.25" customHeight="1"/>
    <row r="14775" ht="19.25" customHeight="1"/>
    <row r="14776" ht="19.25" customHeight="1"/>
    <row r="14777" ht="19.25" customHeight="1"/>
    <row r="14778" ht="19.25" customHeight="1"/>
    <row r="14779" ht="19.25" customHeight="1"/>
    <row r="14780" ht="19.25" customHeight="1"/>
    <row r="14781" ht="19.25" customHeight="1"/>
    <row r="14782" ht="19.25" customHeight="1"/>
    <row r="14783" ht="19.25" customHeight="1"/>
    <row r="14784" ht="19.25" customHeight="1"/>
    <row r="14785" ht="19.25" customHeight="1"/>
    <row r="14786" ht="19.25" customHeight="1"/>
    <row r="14787" ht="19.25" customHeight="1"/>
    <row r="14788" ht="19.25" customHeight="1"/>
    <row r="14789" ht="19.25" customHeight="1"/>
    <row r="14790" ht="19.25" customHeight="1"/>
    <row r="14791" ht="19.25" customHeight="1"/>
    <row r="14792" ht="19.25" customHeight="1"/>
    <row r="14793" ht="19.25" customHeight="1"/>
    <row r="14794" ht="19.25" customHeight="1"/>
    <row r="14795" ht="19.25" customHeight="1"/>
    <row r="14796" ht="19.25" customHeight="1"/>
    <row r="14797" ht="19.25" customHeight="1"/>
    <row r="14798" ht="19.25" customHeight="1"/>
    <row r="14799" ht="19.25" customHeight="1"/>
    <row r="14800" ht="19.25" customHeight="1"/>
    <row r="14801" ht="19.25" customHeight="1"/>
    <row r="14802" ht="19.25" customHeight="1"/>
    <row r="14803" ht="19.25" customHeight="1"/>
    <row r="14804" ht="19.25" customHeight="1"/>
    <row r="14805" ht="19.25" customHeight="1"/>
    <row r="14806" ht="19.25" customHeight="1"/>
    <row r="14807" ht="19.25" customHeight="1"/>
    <row r="14808" ht="19.25" customHeight="1"/>
    <row r="14809" ht="19.25" customHeight="1"/>
    <row r="14810" ht="19.25" customHeight="1"/>
    <row r="14811" ht="19.25" customHeight="1"/>
    <row r="14812" ht="19.25" customHeight="1"/>
    <row r="14813" ht="19.25" customHeight="1"/>
    <row r="14814" ht="19.25" customHeight="1"/>
    <row r="14815" ht="19.25" customHeight="1"/>
    <row r="14816" ht="19.25" customHeight="1"/>
    <row r="14817" ht="19.25" customHeight="1"/>
    <row r="14818" ht="19.25" customHeight="1"/>
    <row r="14819" ht="19.25" customHeight="1"/>
    <row r="14820" ht="19.25" customHeight="1"/>
    <row r="14821" ht="19.25" customHeight="1"/>
    <row r="14822" ht="19.25" customHeight="1"/>
    <row r="14823" ht="19.25" customHeight="1"/>
    <row r="14824" ht="19.25" customHeight="1"/>
    <row r="14825" ht="19.25" customHeight="1"/>
    <row r="14826" ht="19.25" customHeight="1"/>
    <row r="14827" ht="19.25" customHeight="1"/>
    <row r="14828" ht="19.25" customHeight="1"/>
    <row r="14829" ht="19.25" customHeight="1"/>
    <row r="14830" ht="19.25" customHeight="1"/>
    <row r="14831" ht="19.25" customHeight="1"/>
    <row r="14832" ht="19.25" customHeight="1"/>
    <row r="14833" ht="19.25" customHeight="1"/>
    <row r="14834" ht="19.25" customHeight="1"/>
    <row r="14835" ht="19.25" customHeight="1"/>
    <row r="14836" ht="19.25" customHeight="1"/>
    <row r="14837" ht="19.25" customHeight="1"/>
    <row r="14838" ht="19.25" customHeight="1"/>
    <row r="14839" ht="19.25" customHeight="1"/>
    <row r="14840" ht="19.25" customHeight="1"/>
    <row r="14841" ht="19.25" customHeight="1"/>
    <row r="14842" ht="19.25" customHeight="1"/>
    <row r="14843" ht="19.25" customHeight="1"/>
    <row r="14844" ht="19.25" customHeight="1"/>
    <row r="14845" ht="19.25" customHeight="1"/>
    <row r="14846" ht="19.25" customHeight="1"/>
    <row r="14847" ht="19.25" customHeight="1"/>
    <row r="14848" ht="19.25" customHeight="1"/>
    <row r="14849" ht="19.25" customHeight="1"/>
    <row r="14850" ht="19.25" customHeight="1"/>
    <row r="14851" ht="19.25" customHeight="1"/>
    <row r="14852" ht="19.25" customHeight="1"/>
    <row r="14853" ht="19.25" customHeight="1"/>
    <row r="14854" ht="19.25" customHeight="1"/>
    <row r="14855" ht="19.25" customHeight="1"/>
    <row r="14856" ht="19.25" customHeight="1"/>
    <row r="14857" ht="19.25" customHeight="1"/>
    <row r="14858" ht="19.25" customHeight="1"/>
    <row r="14859" ht="19.25" customHeight="1"/>
    <row r="14860" ht="19.25" customHeight="1"/>
    <row r="14861" ht="19.25" customHeight="1"/>
    <row r="14862" ht="19.25" customHeight="1"/>
    <row r="14863" ht="19.25" customHeight="1"/>
    <row r="14864" ht="19.25" customHeight="1"/>
    <row r="14865" ht="19.25" customHeight="1"/>
    <row r="14866" ht="19.25" customHeight="1"/>
    <row r="14867" ht="19.25" customHeight="1"/>
    <row r="14868" ht="19.25" customHeight="1"/>
    <row r="14869" ht="19.25" customHeight="1"/>
    <row r="14870" ht="19.25" customHeight="1"/>
    <row r="14871" ht="19.25" customHeight="1"/>
    <row r="14872" ht="19.25" customHeight="1"/>
    <row r="14873" ht="19.25" customHeight="1"/>
    <row r="14874" ht="19.25" customHeight="1"/>
    <row r="14875" ht="19.25" customHeight="1"/>
    <row r="14876" ht="19.25" customHeight="1"/>
    <row r="14877" ht="19.25" customHeight="1"/>
    <row r="14878" ht="19.25" customHeight="1"/>
    <row r="14879" ht="19.25" customHeight="1"/>
    <row r="14880" ht="19.25" customHeight="1"/>
    <row r="14881" ht="19.25" customHeight="1"/>
    <row r="14882" ht="19.25" customHeight="1"/>
    <row r="14883" ht="19.25" customHeight="1"/>
    <row r="14884" ht="19.25" customHeight="1"/>
    <row r="14885" ht="19.25" customHeight="1"/>
    <row r="14886" ht="19.25" customHeight="1"/>
    <row r="14887" ht="19.25" customHeight="1"/>
    <row r="14888" ht="19.25" customHeight="1"/>
    <row r="14889" ht="19.25" customHeight="1"/>
    <row r="14890" ht="19.25" customHeight="1"/>
    <row r="14891" ht="19.25" customHeight="1"/>
    <row r="14892" ht="19.25" customHeight="1"/>
    <row r="14893" ht="19.25" customHeight="1"/>
    <row r="14894" ht="19.25" customHeight="1"/>
    <row r="14895" ht="19.25" customHeight="1"/>
    <row r="14896" ht="19.25" customHeight="1"/>
    <row r="14897" ht="19.25" customHeight="1"/>
    <row r="14898" ht="19.25" customHeight="1"/>
    <row r="14899" ht="19.25" customHeight="1"/>
    <row r="14900" ht="19.25" customHeight="1"/>
    <row r="14901" ht="19.25" customHeight="1"/>
    <row r="14902" ht="19.25" customHeight="1"/>
    <row r="14903" ht="19.25" customHeight="1"/>
    <row r="14904" ht="19.25" customHeight="1"/>
    <row r="14905" ht="19.25" customHeight="1"/>
    <row r="14906" ht="19.25" customHeight="1"/>
    <row r="14907" ht="19.25" customHeight="1"/>
    <row r="14908" ht="19.25" customHeight="1"/>
    <row r="14909" ht="19.25" customHeight="1"/>
    <row r="14910" ht="19.25" customHeight="1"/>
    <row r="14911" ht="19.25" customHeight="1"/>
    <row r="14912" ht="19.25" customHeight="1"/>
    <row r="14913" ht="19.25" customHeight="1"/>
    <row r="14914" ht="19.25" customHeight="1"/>
    <row r="14915" ht="19.25" customHeight="1"/>
    <row r="14916" ht="19.25" customHeight="1"/>
    <row r="14917" ht="19.25" customHeight="1"/>
    <row r="14918" ht="19.25" customHeight="1"/>
    <row r="14919" ht="19.25" customHeight="1"/>
    <row r="14920" ht="19.25" customHeight="1"/>
    <row r="14921" ht="19.25" customHeight="1"/>
    <row r="14922" ht="19.25" customHeight="1"/>
    <row r="14923" ht="19.25" customHeight="1"/>
    <row r="14924" ht="19.25" customHeight="1"/>
    <row r="14925" ht="19.25" customHeight="1"/>
    <row r="14926" ht="19.25" customHeight="1"/>
    <row r="14927" ht="19.25" customHeight="1"/>
    <row r="14928" ht="19.25" customHeight="1"/>
    <row r="14929" ht="19.25" customHeight="1"/>
    <row r="14930" ht="19.25" customHeight="1"/>
    <row r="14931" ht="19.25" customHeight="1"/>
    <row r="14932" ht="19.25" customHeight="1"/>
    <row r="14933" ht="19.25" customHeight="1"/>
    <row r="14934" ht="19.25" customHeight="1"/>
    <row r="14935" ht="19.25" customHeight="1"/>
    <row r="14936" ht="19.25" customHeight="1"/>
    <row r="14937" ht="19.25" customHeight="1"/>
    <row r="14938" ht="19.25" customHeight="1"/>
    <row r="14939" ht="19.25" customHeight="1"/>
    <row r="14940" ht="19.25" customHeight="1"/>
    <row r="14941" ht="19.25" customHeight="1"/>
    <row r="14942" ht="19.25" customHeight="1"/>
    <row r="14943" ht="19.25" customHeight="1"/>
    <row r="14944" ht="19.25" customHeight="1"/>
    <row r="14945" ht="19.25" customHeight="1"/>
    <row r="14946" ht="19.25" customHeight="1"/>
    <row r="14947" ht="19.25" customHeight="1"/>
    <row r="14948" ht="19.25" customHeight="1"/>
    <row r="14949" ht="19.25" customHeight="1"/>
    <row r="14950" ht="19.25" customHeight="1"/>
    <row r="14951" ht="19.25" customHeight="1"/>
    <row r="14952" ht="19.25" customHeight="1"/>
    <row r="14953" ht="19.25" customHeight="1"/>
    <row r="14954" ht="19.25" customHeight="1"/>
    <row r="14955" ht="19.25" customHeight="1"/>
    <row r="14956" ht="19.25" customHeight="1"/>
    <row r="14957" ht="19.25" customHeight="1"/>
    <row r="14958" ht="19.25" customHeight="1"/>
    <row r="14959" ht="19.25" customHeight="1"/>
    <row r="14960" ht="19.25" customHeight="1"/>
    <row r="14961" ht="19.25" customHeight="1"/>
    <row r="14962" ht="19.25" customHeight="1"/>
    <row r="14963" ht="19.25" customHeight="1"/>
    <row r="14964" ht="19.25" customHeight="1"/>
    <row r="14965" ht="19.25" customHeight="1"/>
    <row r="14966" ht="19.25" customHeight="1"/>
    <row r="14967" ht="19.25" customHeight="1"/>
    <row r="14968" ht="19.25" customHeight="1"/>
    <row r="14969" ht="19.25" customHeight="1"/>
    <row r="14970" ht="19.25" customHeight="1"/>
    <row r="14971" ht="19.25" customHeight="1"/>
    <row r="14972" ht="19.25" customHeight="1"/>
    <row r="14973" ht="19.25" customHeight="1"/>
    <row r="14974" ht="19.25" customHeight="1"/>
    <row r="14975" ht="19.25" customHeight="1"/>
    <row r="14976" ht="19.25" customHeight="1"/>
    <row r="14977" ht="19.25" customHeight="1"/>
    <row r="14978" ht="19.25" customHeight="1"/>
    <row r="14979" ht="19.25" customHeight="1"/>
    <row r="14980" ht="19.25" customHeight="1"/>
    <row r="14981" ht="19.25" customHeight="1"/>
    <row r="14982" ht="19.25" customHeight="1"/>
    <row r="14983" ht="19.25" customHeight="1"/>
    <row r="14984" ht="19.25" customHeight="1"/>
    <row r="14985" ht="19.25" customHeight="1"/>
    <row r="14986" ht="19.25" customHeight="1"/>
    <row r="14987" ht="19.25" customHeight="1"/>
    <row r="14988" ht="19.25" customHeight="1"/>
    <row r="14989" ht="19.25" customHeight="1"/>
    <row r="14990" ht="19.25" customHeight="1"/>
    <row r="14991" ht="19.25" customHeight="1"/>
    <row r="14992" ht="19.25" customHeight="1"/>
    <row r="14993" ht="19.25" customHeight="1"/>
    <row r="14994" ht="19.25" customHeight="1"/>
    <row r="14995" ht="19.25" customHeight="1"/>
    <row r="14996" ht="19.25" customHeight="1"/>
    <row r="14997" ht="19.25" customHeight="1"/>
    <row r="14998" ht="19.25" customHeight="1"/>
    <row r="14999" ht="19.25" customHeight="1"/>
    <row r="15000" ht="19.25" customHeight="1"/>
    <row r="15001" ht="19.25" customHeight="1"/>
    <row r="15002" ht="19.25" customHeight="1"/>
    <row r="15003" ht="19.25" customHeight="1"/>
    <row r="15004" ht="19.25" customHeight="1"/>
    <row r="15005" ht="19.25" customHeight="1"/>
    <row r="15006" ht="19.25" customHeight="1"/>
    <row r="15007" ht="19.25" customHeight="1"/>
    <row r="15008" ht="19.25" customHeight="1"/>
    <row r="15009" ht="19.25" customHeight="1"/>
    <row r="15010" ht="19.25" customHeight="1"/>
    <row r="15011" ht="19.25" customHeight="1"/>
    <row r="15012" ht="19.25" customHeight="1"/>
    <row r="15013" ht="19.25" customHeight="1"/>
    <row r="15014" ht="19.25" customHeight="1"/>
    <row r="15015" ht="19.25" customHeight="1"/>
    <row r="15016" ht="19.25" customHeight="1"/>
    <row r="15017" ht="19.25" customHeight="1"/>
    <row r="15018" ht="19.25" customHeight="1"/>
    <row r="15019" ht="19.25" customHeight="1"/>
    <row r="15020" ht="19.25" customHeight="1"/>
    <row r="15021" ht="19.25" customHeight="1"/>
    <row r="15022" ht="19.25" customHeight="1"/>
    <row r="15023" ht="19.25" customHeight="1"/>
    <row r="15024" ht="19.25" customHeight="1"/>
    <row r="15025" ht="19.25" customHeight="1"/>
    <row r="15026" ht="19.25" customHeight="1"/>
    <row r="15027" ht="19.25" customHeight="1"/>
    <row r="15028" ht="19.25" customHeight="1"/>
    <row r="15029" ht="19.25" customHeight="1"/>
    <row r="15030" ht="19.25" customHeight="1"/>
    <row r="15031" ht="19.25" customHeight="1"/>
    <row r="15032" ht="19.25" customHeight="1"/>
    <row r="15033" ht="19.25" customHeight="1"/>
    <row r="15034" ht="19.25" customHeight="1"/>
    <row r="15035" ht="19.25" customHeight="1"/>
    <row r="15036" ht="19.25" customHeight="1"/>
    <row r="15037" ht="19.25" customHeight="1"/>
    <row r="15038" ht="19.25" customHeight="1"/>
    <row r="15039" ht="19.25" customHeight="1"/>
    <row r="15040" ht="19.25" customHeight="1"/>
    <row r="15041" ht="19.25" customHeight="1"/>
    <row r="15042" ht="19.25" customHeight="1"/>
    <row r="15043" ht="19.25" customHeight="1"/>
    <row r="15044" ht="19.25" customHeight="1"/>
    <row r="15045" ht="19.25" customHeight="1"/>
    <row r="15046" ht="19.25" customHeight="1"/>
    <row r="15047" ht="19.25" customHeight="1"/>
    <row r="15048" ht="19.25" customHeight="1"/>
    <row r="15049" ht="19.25" customHeight="1"/>
    <row r="15050" ht="19.25" customHeight="1"/>
    <row r="15051" ht="19.25" customHeight="1"/>
    <row r="15052" ht="19.25" customHeight="1"/>
    <row r="15053" ht="19.25" customHeight="1"/>
    <row r="15054" ht="19.25" customHeight="1"/>
    <row r="15055" ht="19.25" customHeight="1"/>
    <row r="15056" ht="19.25" customHeight="1"/>
    <row r="15057" ht="19.25" customHeight="1"/>
    <row r="15058" ht="19.25" customHeight="1"/>
    <row r="15059" ht="19.25" customHeight="1"/>
    <row r="15060" ht="19.25" customHeight="1"/>
    <row r="15061" ht="19.25" customHeight="1"/>
    <row r="15062" ht="19.25" customHeight="1"/>
    <row r="15063" ht="19.25" customHeight="1"/>
    <row r="15064" ht="19.25" customHeight="1"/>
    <row r="15065" ht="19.25" customHeight="1"/>
    <row r="15066" ht="19.25" customHeight="1"/>
    <row r="15067" ht="19.25" customHeight="1"/>
    <row r="15068" ht="19.25" customHeight="1"/>
    <row r="15069" ht="19.25" customHeight="1"/>
    <row r="15070" ht="19.25" customHeight="1"/>
    <row r="15071" ht="19.25" customHeight="1"/>
    <row r="15072" ht="19.25" customHeight="1"/>
    <row r="15073" ht="19.25" customHeight="1"/>
    <row r="15074" ht="19.25" customHeight="1"/>
    <row r="15075" ht="19.25" customHeight="1"/>
    <row r="15076" ht="19.25" customHeight="1"/>
    <row r="15077" ht="19.25" customHeight="1"/>
    <row r="15078" ht="19.25" customHeight="1"/>
    <row r="15079" ht="19.25" customHeight="1"/>
    <row r="15080" ht="19.25" customHeight="1"/>
    <row r="15081" ht="19.25" customHeight="1"/>
    <row r="15082" ht="19.25" customHeight="1"/>
    <row r="15083" ht="19.25" customHeight="1"/>
    <row r="15084" ht="19.25" customHeight="1"/>
    <row r="15085" ht="19.25" customHeight="1"/>
    <row r="15086" ht="19.25" customHeight="1"/>
    <row r="15087" ht="19.25" customHeight="1"/>
    <row r="15088" ht="19.25" customHeight="1"/>
    <row r="15089" ht="19.25" customHeight="1"/>
    <row r="15090" ht="19.25" customHeight="1"/>
    <row r="15091" ht="19.25" customHeight="1"/>
    <row r="15092" ht="19.25" customHeight="1"/>
    <row r="15093" ht="19.25" customHeight="1"/>
    <row r="15094" ht="19.25" customHeight="1"/>
    <row r="15095" ht="19.25" customHeight="1"/>
    <row r="15096" ht="19.25" customHeight="1"/>
    <row r="15097" ht="19.25" customHeight="1"/>
    <row r="15098" ht="19.25" customHeight="1"/>
    <row r="15099" ht="19.25" customHeight="1"/>
    <row r="15100" ht="19.25" customHeight="1"/>
    <row r="15101" ht="19.25" customHeight="1"/>
    <row r="15102" ht="19.25" customHeight="1"/>
    <row r="15103" ht="19.25" customHeight="1"/>
    <row r="15104" ht="19.25" customHeight="1"/>
    <row r="15105" ht="19.25" customHeight="1"/>
    <row r="15106" ht="19.25" customHeight="1"/>
    <row r="15107" ht="19.25" customHeight="1"/>
    <row r="15108" ht="19.25" customHeight="1"/>
    <row r="15109" ht="19.25" customHeight="1"/>
    <row r="15110" ht="19.25" customHeight="1"/>
    <row r="15111" ht="19.25" customHeight="1"/>
    <row r="15112" ht="19.25" customHeight="1"/>
    <row r="15113" ht="19.25" customHeight="1"/>
    <row r="15114" ht="19.25" customHeight="1"/>
    <row r="15115" ht="19.25" customHeight="1"/>
    <row r="15116" ht="19.25" customHeight="1"/>
    <row r="15117" ht="19.25" customHeight="1"/>
    <row r="15118" ht="19.25" customHeight="1"/>
    <row r="15119" ht="19.25" customHeight="1"/>
    <row r="15120" ht="19.25" customHeight="1"/>
    <row r="15121" ht="19.25" customHeight="1"/>
    <row r="15122" ht="19.25" customHeight="1"/>
    <row r="15123" ht="19.25" customHeight="1"/>
    <row r="15124" ht="19.25" customHeight="1"/>
    <row r="15125" ht="19.25" customHeight="1"/>
    <row r="15126" ht="19.25" customHeight="1"/>
    <row r="15127" ht="19.25" customHeight="1"/>
    <row r="15128" ht="19.25" customHeight="1"/>
    <row r="15129" ht="19.25" customHeight="1"/>
    <row r="15130" ht="19.25" customHeight="1"/>
    <row r="15131" ht="19.25" customHeight="1"/>
    <row r="15132" ht="19.25" customHeight="1"/>
    <row r="15133" ht="19.25" customHeight="1"/>
    <row r="15134" ht="19.25" customHeight="1"/>
    <row r="15135" ht="19.25" customHeight="1"/>
    <row r="15136" ht="19.25" customHeight="1"/>
    <row r="15137" ht="19.25" customHeight="1"/>
    <row r="15138" ht="19.25" customHeight="1"/>
    <row r="15139" ht="19.25" customHeight="1"/>
    <row r="15140" ht="19.25" customHeight="1"/>
    <row r="15141" ht="19.25" customHeight="1"/>
    <row r="15142" ht="19.25" customHeight="1"/>
    <row r="15143" ht="19.25" customHeight="1"/>
    <row r="15144" ht="19.25" customHeight="1"/>
    <row r="15145" ht="19.25" customHeight="1"/>
    <row r="15146" ht="19.25" customHeight="1"/>
    <row r="15147" ht="19.25" customHeight="1"/>
    <row r="15148" ht="19.25" customHeight="1"/>
    <row r="15149" ht="19.25" customHeight="1"/>
    <row r="15150" ht="19.25" customHeight="1"/>
    <row r="15151" ht="19.25" customHeight="1"/>
    <row r="15152" ht="19.25" customHeight="1"/>
    <row r="15153" ht="19.25" customHeight="1"/>
    <row r="15154" ht="19.25" customHeight="1"/>
    <row r="15155" ht="19.25" customHeight="1"/>
    <row r="15156" ht="19.25" customHeight="1"/>
    <row r="15157" ht="19.25" customHeight="1"/>
    <row r="15158" ht="19.25" customHeight="1"/>
    <row r="15159" ht="19.25" customHeight="1"/>
    <row r="15160" ht="19.25" customHeight="1"/>
    <row r="15161" ht="19.25" customHeight="1"/>
    <row r="15162" ht="19.25" customHeight="1"/>
    <row r="15163" ht="19.25" customHeight="1"/>
    <row r="15164" ht="19.25" customHeight="1"/>
    <row r="15165" ht="19.25" customHeight="1"/>
    <row r="15166" ht="19.25" customHeight="1"/>
    <row r="15167" ht="19.25" customHeight="1"/>
    <row r="15168" ht="19.25" customHeight="1"/>
    <row r="15169" ht="19.25" customHeight="1"/>
    <row r="15170" ht="19.25" customHeight="1"/>
    <row r="15171" ht="19.25" customHeight="1"/>
    <row r="15172" ht="19.25" customHeight="1"/>
    <row r="15173" ht="19.25" customHeight="1"/>
    <row r="15174" ht="19.25" customHeight="1"/>
    <row r="15175" ht="19.25" customHeight="1"/>
    <row r="15176" ht="19.25" customHeight="1"/>
    <row r="15177" ht="19.25" customHeight="1"/>
    <row r="15178" ht="19.25" customHeight="1"/>
    <row r="15179" ht="19.25" customHeight="1"/>
    <row r="15180" ht="19.25" customHeight="1"/>
    <row r="15181" ht="19.25" customHeight="1"/>
    <row r="15182" ht="19.25" customHeight="1"/>
    <row r="15183" ht="19.25" customHeight="1"/>
    <row r="15184" ht="19.25" customHeight="1"/>
    <row r="15185" ht="19.25" customHeight="1"/>
    <row r="15186" ht="19.25" customHeight="1"/>
    <row r="15187" ht="19.25" customHeight="1"/>
    <row r="15188" ht="19.25" customHeight="1"/>
    <row r="15189" ht="19.25" customHeight="1"/>
    <row r="15190" ht="19.25" customHeight="1"/>
    <row r="15191" ht="19.25" customHeight="1"/>
    <row r="15192" ht="19.25" customHeight="1"/>
    <row r="15193" ht="19.25" customHeight="1"/>
    <row r="15194" ht="19.25" customHeight="1"/>
    <row r="15195" ht="19.25" customHeight="1"/>
    <row r="15196" ht="19.25" customHeight="1"/>
    <row r="15197" ht="19.25" customHeight="1"/>
    <row r="15198" ht="19.25" customHeight="1"/>
    <row r="15199" ht="19.25" customHeight="1"/>
    <row r="15200" ht="19.25" customHeight="1"/>
    <row r="15201" ht="19.25" customHeight="1"/>
    <row r="15202" ht="19.25" customHeight="1"/>
    <row r="15203" ht="19.25" customHeight="1"/>
    <row r="15204" ht="19.25" customHeight="1"/>
    <row r="15205" ht="19.25" customHeight="1"/>
    <row r="15206" ht="19.25" customHeight="1"/>
    <row r="15207" ht="19.25" customHeight="1"/>
    <row r="15208" ht="19.25" customHeight="1"/>
    <row r="15209" ht="19.25" customHeight="1"/>
    <row r="15210" ht="19.25" customHeight="1"/>
    <row r="15211" ht="19.25" customHeight="1"/>
    <row r="15212" ht="19.25" customHeight="1"/>
    <row r="15213" ht="19.25" customHeight="1"/>
    <row r="15214" ht="19.25" customHeight="1"/>
    <row r="15215" ht="19.25" customHeight="1"/>
    <row r="15216" ht="19.25" customHeight="1"/>
    <row r="15217" ht="19.25" customHeight="1"/>
    <row r="15218" ht="19.25" customHeight="1"/>
    <row r="15219" ht="19.25" customHeight="1"/>
    <row r="15220" ht="19.25" customHeight="1"/>
    <row r="15221" ht="19.25" customHeight="1"/>
    <row r="15222" ht="19.25" customHeight="1"/>
    <row r="15223" ht="19.25" customHeight="1"/>
    <row r="15224" ht="19.25" customHeight="1"/>
    <row r="15225" ht="19.25" customHeight="1"/>
    <row r="15226" ht="19.25" customHeight="1"/>
    <row r="15227" ht="19.25" customHeight="1"/>
    <row r="15228" ht="19.25" customHeight="1"/>
    <row r="15229" ht="19.25" customHeight="1"/>
    <row r="15230" ht="19.25" customHeight="1"/>
    <row r="15231" ht="19.25" customHeight="1"/>
    <row r="15232" ht="19.25" customHeight="1"/>
    <row r="15233" ht="19.25" customHeight="1"/>
    <row r="15234" ht="19.25" customHeight="1"/>
    <row r="15235" ht="19.25" customHeight="1"/>
    <row r="15236" ht="19.25" customHeight="1"/>
    <row r="15237" ht="19.25" customHeight="1"/>
    <row r="15238" ht="19.25" customHeight="1"/>
    <row r="15239" ht="19.25" customHeight="1"/>
    <row r="15240" ht="19.25" customHeight="1"/>
    <row r="15241" ht="19.25" customHeight="1"/>
    <row r="15242" ht="19.25" customHeight="1"/>
    <row r="15243" ht="19.25" customHeight="1"/>
    <row r="15244" ht="19.25" customHeight="1"/>
    <row r="15245" ht="19.25" customHeight="1"/>
    <row r="15246" ht="19.25" customHeight="1"/>
    <row r="15247" ht="19.25" customHeight="1"/>
    <row r="15248" ht="19.25" customHeight="1"/>
    <row r="15249" ht="19.25" customHeight="1"/>
    <row r="15250" ht="19.25" customHeight="1"/>
    <row r="15251" ht="19.25" customHeight="1"/>
    <row r="15252" ht="19.25" customHeight="1"/>
    <row r="15253" ht="19.25" customHeight="1"/>
    <row r="15254" ht="19.25" customHeight="1"/>
    <row r="15255" ht="19.25" customHeight="1"/>
    <row r="15256" ht="19.25" customHeight="1"/>
    <row r="15257" ht="19.25" customHeight="1"/>
    <row r="15258" ht="19.25" customHeight="1"/>
    <row r="15259" ht="19.25" customHeight="1"/>
    <row r="15260" ht="19.25" customHeight="1"/>
    <row r="15261" ht="19.25" customHeight="1"/>
    <row r="15262" ht="19.25" customHeight="1"/>
    <row r="15263" ht="19.25" customHeight="1"/>
    <row r="15264" ht="19.25" customHeight="1"/>
    <row r="15265" ht="19.25" customHeight="1"/>
    <row r="15266" ht="19.25" customHeight="1"/>
    <row r="15267" ht="19.25" customHeight="1"/>
    <row r="15268" ht="19.25" customHeight="1"/>
    <row r="15269" ht="19.25" customHeight="1"/>
    <row r="15270" ht="19.25" customHeight="1"/>
    <row r="15271" ht="19.25" customHeight="1"/>
    <row r="15272" ht="19.25" customHeight="1"/>
    <row r="15273" ht="19.25" customHeight="1"/>
    <row r="15274" ht="19.25" customHeight="1"/>
    <row r="15275" ht="19.25" customHeight="1"/>
    <row r="15276" ht="19.25" customHeight="1"/>
    <row r="15277" ht="19.25" customHeight="1"/>
    <row r="15278" ht="19.25" customHeight="1"/>
    <row r="15279" ht="19.25" customHeight="1"/>
    <row r="15280" ht="19.25" customHeight="1"/>
    <row r="15281" ht="19.25" customHeight="1"/>
    <row r="15282" ht="19.25" customHeight="1"/>
    <row r="15283" ht="19.25" customHeight="1"/>
    <row r="15284" ht="19.25" customHeight="1"/>
    <row r="15285" ht="19.25" customHeight="1"/>
    <row r="15286" ht="19.25" customHeight="1"/>
    <row r="15287" ht="19.25" customHeight="1"/>
    <row r="15288" ht="19.25" customHeight="1"/>
    <row r="15289" ht="19.25" customHeight="1"/>
    <row r="15290" ht="19.25" customHeight="1"/>
    <row r="15291" ht="19.25" customHeight="1"/>
    <row r="15292" ht="19.25" customHeight="1"/>
    <row r="15293" ht="19.25" customHeight="1"/>
    <row r="15294" ht="19.25" customHeight="1"/>
    <row r="15295" ht="19.25" customHeight="1"/>
    <row r="15296" ht="19.25" customHeight="1"/>
    <row r="15297" ht="19.25" customHeight="1"/>
    <row r="15298" ht="19.25" customHeight="1"/>
    <row r="15299" ht="19.25" customHeight="1"/>
    <row r="15300" ht="19.25" customHeight="1"/>
    <row r="15301" ht="19.25" customHeight="1"/>
    <row r="15302" ht="19.25" customHeight="1"/>
    <row r="15303" ht="19.25" customHeight="1"/>
    <row r="15304" ht="19.25" customHeight="1"/>
    <row r="15305" ht="19.25" customHeight="1"/>
    <row r="15306" ht="19.25" customHeight="1"/>
    <row r="15307" ht="19.25" customHeight="1"/>
    <row r="15308" ht="19.25" customHeight="1"/>
    <row r="15309" ht="19.25" customHeight="1"/>
    <row r="15310" ht="19.25" customHeight="1"/>
    <row r="15311" ht="19.25" customHeight="1"/>
    <row r="15312" ht="19.25" customHeight="1"/>
    <row r="15313" ht="19.25" customHeight="1"/>
    <row r="15314" ht="19.25" customHeight="1"/>
    <row r="15315" ht="19.25" customHeight="1"/>
    <row r="15316" ht="19.25" customHeight="1"/>
    <row r="15317" ht="19.25" customHeight="1"/>
    <row r="15318" ht="19.25" customHeight="1"/>
    <row r="15319" ht="19.25" customHeight="1"/>
    <row r="15320" ht="19.25" customHeight="1"/>
    <row r="15321" ht="19.25" customHeight="1"/>
    <row r="15322" ht="19.25" customHeight="1"/>
    <row r="15323" ht="19.25" customHeight="1"/>
    <row r="15324" ht="19.25" customHeight="1"/>
    <row r="15325" ht="19.25" customHeight="1"/>
    <row r="15326" ht="19.25" customHeight="1"/>
    <row r="15327" ht="19.25" customHeight="1"/>
    <row r="15328" ht="19.25" customHeight="1"/>
    <row r="15329" ht="19.25" customHeight="1"/>
    <row r="15330" ht="19.25" customHeight="1"/>
    <row r="15331" ht="19.25" customHeight="1"/>
    <row r="15332" ht="19.25" customHeight="1"/>
    <row r="15333" ht="19.25" customHeight="1"/>
    <row r="15334" ht="19.25" customHeight="1"/>
    <row r="15335" ht="19.25" customHeight="1"/>
    <row r="15336" ht="19.25" customHeight="1"/>
    <row r="15337" ht="19.25" customHeight="1"/>
    <row r="15338" ht="19.25" customHeight="1"/>
    <row r="15339" ht="19.25" customHeight="1"/>
    <row r="15340" ht="19.25" customHeight="1"/>
    <row r="15341" ht="19.25" customHeight="1"/>
    <row r="15342" ht="19.25" customHeight="1"/>
    <row r="15343" ht="19.25" customHeight="1"/>
    <row r="15344" ht="19.25" customHeight="1"/>
    <row r="15345" ht="19.25" customHeight="1"/>
    <row r="15346" ht="19.25" customHeight="1"/>
    <row r="15347" ht="19.25" customHeight="1"/>
    <row r="15348" ht="19.25" customHeight="1"/>
    <row r="15349" ht="19.25" customHeight="1"/>
    <row r="15350" ht="19.25" customHeight="1"/>
    <row r="15351" ht="19.25" customHeight="1"/>
    <row r="15352" ht="19.25" customHeight="1"/>
    <row r="15353" ht="19.25" customHeight="1"/>
    <row r="15354" ht="19.25" customHeight="1"/>
    <row r="15355" ht="19.25" customHeight="1"/>
    <row r="15356" ht="19.25" customHeight="1"/>
    <row r="15357" ht="19.25" customHeight="1"/>
    <row r="15358" ht="19.25" customHeight="1"/>
    <row r="15359" ht="19.25" customHeight="1"/>
    <row r="15360" ht="19.25" customHeight="1"/>
    <row r="15361" ht="19.25" customHeight="1"/>
    <row r="15362" ht="19.25" customHeight="1"/>
    <row r="15363" ht="19.25" customHeight="1"/>
    <row r="15364" ht="19.25" customHeight="1"/>
    <row r="15365" ht="19.25" customHeight="1"/>
    <row r="15366" ht="19.25" customHeight="1"/>
    <row r="15367" ht="19.25" customHeight="1"/>
    <row r="15368" ht="19.25" customHeight="1"/>
    <row r="15369" ht="19.25" customHeight="1"/>
    <row r="15370" ht="19.25" customHeight="1"/>
    <row r="15371" ht="19.25" customHeight="1"/>
    <row r="15372" ht="19.25" customHeight="1"/>
    <row r="15373" ht="19.25" customHeight="1"/>
    <row r="15374" ht="19.25" customHeight="1"/>
    <row r="15375" ht="19.25" customHeight="1"/>
    <row r="15376" ht="19.25" customHeight="1"/>
    <row r="15377" ht="19.25" customHeight="1"/>
    <row r="15378" ht="19.25" customHeight="1"/>
    <row r="15379" ht="19.25" customHeight="1"/>
    <row r="15380" ht="19.25" customHeight="1"/>
    <row r="15381" ht="19.25" customHeight="1"/>
    <row r="15382" ht="19.25" customHeight="1"/>
    <row r="15383" ht="19.25" customHeight="1"/>
    <row r="15384" ht="19.25" customHeight="1"/>
    <row r="15385" ht="19.25" customHeight="1"/>
    <row r="15386" ht="19.25" customHeight="1"/>
    <row r="15387" ht="19.25" customHeight="1"/>
    <row r="15388" ht="19.25" customHeight="1"/>
    <row r="15389" ht="19.25" customHeight="1"/>
    <row r="15390" ht="19.25" customHeight="1"/>
    <row r="15391" ht="19.25" customHeight="1"/>
    <row r="15392" ht="19.25" customHeight="1"/>
    <row r="15393" ht="19.25" customHeight="1"/>
    <row r="15394" ht="19.25" customHeight="1"/>
    <row r="15395" ht="19.25" customHeight="1"/>
    <row r="15396" ht="19.25" customHeight="1"/>
    <row r="15397" ht="19.25" customHeight="1"/>
    <row r="15398" ht="19.25" customHeight="1"/>
    <row r="15399" ht="19.25" customHeight="1"/>
    <row r="15400" ht="19.25" customHeight="1"/>
    <row r="15401" ht="19.25" customHeight="1"/>
    <row r="15402" ht="19.25" customHeight="1"/>
    <row r="15403" ht="19.25" customHeight="1"/>
    <row r="15404" ht="19.25" customHeight="1"/>
    <row r="15405" ht="19.25" customHeight="1"/>
    <row r="15406" ht="19.25" customHeight="1"/>
    <row r="15407" ht="19.25" customHeight="1"/>
    <row r="15408" ht="19.25" customHeight="1"/>
    <row r="15409" ht="19.25" customHeight="1"/>
    <row r="15410" ht="19.25" customHeight="1"/>
    <row r="15411" ht="19.25" customHeight="1"/>
    <row r="15412" ht="19.25" customHeight="1"/>
    <row r="15413" ht="19.25" customHeight="1"/>
    <row r="15414" ht="19.25" customHeight="1"/>
    <row r="15415" ht="19.25" customHeight="1"/>
    <row r="15416" ht="19.25" customHeight="1"/>
    <row r="15417" ht="19.25" customHeight="1"/>
    <row r="15418" ht="19.25" customHeight="1"/>
    <row r="15419" ht="19.25" customHeight="1"/>
    <row r="15420" ht="19.25" customHeight="1"/>
    <row r="15421" ht="19.25" customHeight="1"/>
    <row r="15422" ht="19.25" customHeight="1"/>
    <row r="15423" ht="19.25" customHeight="1"/>
    <row r="15424" ht="19.25" customHeight="1"/>
    <row r="15425" ht="19.25" customHeight="1"/>
    <row r="15426" ht="19.25" customHeight="1"/>
    <row r="15427" ht="19.25" customHeight="1"/>
    <row r="15428" ht="19.25" customHeight="1"/>
    <row r="15429" ht="19.25" customHeight="1"/>
    <row r="15430" ht="19.25" customHeight="1"/>
    <row r="15431" ht="19.25" customHeight="1"/>
    <row r="15432" ht="19.25" customHeight="1"/>
    <row r="15433" ht="19.25" customHeight="1"/>
    <row r="15434" ht="19.25" customHeight="1"/>
    <row r="15435" ht="19.25" customHeight="1"/>
    <row r="15436" ht="19.25" customHeight="1"/>
    <row r="15437" ht="19.25" customHeight="1"/>
    <row r="15438" ht="19.25" customHeight="1"/>
    <row r="15439" ht="19.25" customHeight="1"/>
    <row r="15440" ht="19.25" customHeight="1"/>
    <row r="15441" ht="19.25" customHeight="1"/>
    <row r="15442" ht="19.25" customHeight="1"/>
    <row r="15443" ht="19.25" customHeight="1"/>
    <row r="15444" ht="19.25" customHeight="1"/>
    <row r="15445" ht="19.25" customHeight="1"/>
    <row r="15446" ht="19.25" customHeight="1"/>
    <row r="15447" ht="19.25" customHeight="1"/>
    <row r="15448" ht="19.25" customHeight="1"/>
    <row r="15449" ht="19.25" customHeight="1"/>
    <row r="15450" ht="19.25" customHeight="1"/>
    <row r="15451" ht="19.25" customHeight="1"/>
    <row r="15452" ht="19.25" customHeight="1"/>
    <row r="15453" ht="19.25" customHeight="1"/>
    <row r="15454" ht="19.25" customHeight="1"/>
    <row r="15455" ht="19.25" customHeight="1"/>
    <row r="15456" ht="19.25" customHeight="1"/>
    <row r="15457" ht="19.25" customHeight="1"/>
    <row r="15458" ht="19.25" customHeight="1"/>
    <row r="15459" ht="19.25" customHeight="1"/>
    <row r="15460" ht="19.25" customHeight="1"/>
    <row r="15461" ht="19.25" customHeight="1"/>
    <row r="15462" ht="19.25" customHeight="1"/>
    <row r="15463" ht="19.25" customHeight="1"/>
    <row r="15464" ht="19.25" customHeight="1"/>
    <row r="15465" ht="19.25" customHeight="1"/>
    <row r="15466" ht="19.25" customHeight="1"/>
    <row r="15467" ht="19.25" customHeight="1"/>
    <row r="15468" ht="19.25" customHeight="1"/>
    <row r="15469" ht="19.25" customHeight="1"/>
    <row r="15470" ht="19.25" customHeight="1"/>
    <row r="15471" ht="19.25" customHeight="1"/>
    <row r="15472" ht="19.25" customHeight="1"/>
    <row r="15473" ht="19.25" customHeight="1"/>
    <row r="15474" ht="19.25" customHeight="1"/>
    <row r="15475" ht="19.25" customHeight="1"/>
    <row r="15476" ht="19.25" customHeight="1"/>
    <row r="15477" ht="19.25" customHeight="1"/>
    <row r="15478" ht="19.25" customHeight="1"/>
    <row r="15479" ht="19.25" customHeight="1"/>
    <row r="15480" ht="19.25" customHeight="1"/>
    <row r="15481" ht="19.25" customHeight="1"/>
    <row r="15482" ht="19.25" customHeight="1"/>
    <row r="15483" ht="19.25" customHeight="1"/>
    <row r="15484" ht="19.25" customHeight="1"/>
    <row r="15485" ht="19.25" customHeight="1"/>
    <row r="15486" ht="19.25" customHeight="1"/>
    <row r="15487" ht="19.25" customHeight="1"/>
    <row r="15488" ht="19.25" customHeight="1"/>
    <row r="15489" ht="19.25" customHeight="1"/>
    <row r="15490" ht="19.25" customHeight="1"/>
    <row r="15491" ht="19.25" customHeight="1"/>
    <row r="15492" ht="19.25" customHeight="1"/>
    <row r="15493" ht="19.25" customHeight="1"/>
    <row r="15494" ht="19.25" customHeight="1"/>
    <row r="15495" ht="19.25" customHeight="1"/>
    <row r="15496" ht="19.25" customHeight="1"/>
    <row r="15497" ht="19.25" customHeight="1"/>
    <row r="15498" ht="19.25" customHeight="1"/>
    <row r="15499" ht="19.25" customHeight="1"/>
    <row r="15500" ht="19.25" customHeight="1"/>
    <row r="15501" ht="19.25" customHeight="1"/>
    <row r="15502" ht="19.25" customHeight="1"/>
    <row r="15503" ht="19.25" customHeight="1"/>
    <row r="15504" ht="19.25" customHeight="1"/>
    <row r="15505" ht="19.25" customHeight="1"/>
    <row r="15506" ht="19.25" customHeight="1"/>
    <row r="15507" ht="19.25" customHeight="1"/>
    <row r="15508" ht="19.25" customHeight="1"/>
    <row r="15509" ht="19.25" customHeight="1"/>
    <row r="15510" ht="19.25" customHeight="1"/>
    <row r="15511" ht="19.25" customHeight="1"/>
    <row r="15512" ht="19.25" customHeight="1"/>
    <row r="15513" ht="19.25" customHeight="1"/>
    <row r="15514" ht="19.25" customHeight="1"/>
    <row r="15515" ht="19.25" customHeight="1"/>
    <row r="15516" ht="19.25" customHeight="1"/>
    <row r="15517" ht="19.25" customHeight="1"/>
    <row r="15518" ht="19.25" customHeight="1"/>
    <row r="15519" ht="19.25" customHeight="1"/>
    <row r="15520" ht="19.25" customHeight="1"/>
    <row r="15521" ht="19.25" customHeight="1"/>
    <row r="15522" ht="19.25" customHeight="1"/>
    <row r="15523" ht="19.25" customHeight="1"/>
    <row r="15524" ht="19.25" customHeight="1"/>
    <row r="15525" ht="19.25" customHeight="1"/>
    <row r="15526" ht="19.25" customHeight="1"/>
    <row r="15527" ht="19.25" customHeight="1"/>
    <row r="15528" ht="19.25" customHeight="1"/>
    <row r="15529" ht="19.25" customHeight="1"/>
    <row r="15530" ht="19.25" customHeight="1"/>
    <row r="15531" ht="19.25" customHeight="1"/>
    <row r="15532" ht="19.25" customHeight="1"/>
    <row r="15533" ht="19.25" customHeight="1"/>
    <row r="15534" ht="19.25" customHeight="1"/>
    <row r="15535" ht="19.25" customHeight="1"/>
    <row r="15536" ht="19.25" customHeight="1"/>
    <row r="15537" ht="19.25" customHeight="1"/>
    <row r="15538" ht="19.25" customHeight="1"/>
    <row r="15539" ht="19.25" customHeight="1"/>
    <row r="15540" ht="19.25" customHeight="1"/>
    <row r="15541" ht="19.25" customHeight="1"/>
    <row r="15542" ht="19.25" customHeight="1"/>
    <row r="15543" ht="19.25" customHeight="1"/>
    <row r="15544" ht="19.25" customHeight="1"/>
    <row r="15545" ht="19.25" customHeight="1"/>
    <row r="15546" ht="19.25" customHeight="1"/>
    <row r="15547" ht="19.25" customHeight="1"/>
    <row r="15548" ht="19.25" customHeight="1"/>
    <row r="15549" ht="19.25" customHeight="1"/>
    <row r="15550" ht="19.25" customHeight="1"/>
    <row r="15551" ht="19.25" customHeight="1"/>
    <row r="15552" ht="19.25" customHeight="1"/>
    <row r="15553" ht="19.25" customHeight="1"/>
    <row r="15554" ht="19.25" customHeight="1"/>
    <row r="15555" ht="19.25" customHeight="1"/>
    <row r="15556" ht="19.25" customHeight="1"/>
    <row r="15557" ht="19.25" customHeight="1"/>
    <row r="15558" ht="19.25" customHeight="1"/>
    <row r="15559" ht="19.25" customHeight="1"/>
    <row r="15560" ht="19.25" customHeight="1"/>
    <row r="15561" ht="19.25" customHeight="1"/>
    <row r="15562" ht="19.25" customHeight="1"/>
    <row r="15563" ht="19.25" customHeight="1"/>
    <row r="15564" ht="19.25" customHeight="1"/>
    <row r="15565" ht="19.25" customHeight="1"/>
    <row r="15566" ht="19.25" customHeight="1"/>
    <row r="15567" ht="19.25" customHeight="1"/>
    <row r="15568" ht="19.25" customHeight="1"/>
    <row r="15569" ht="19.25" customHeight="1"/>
    <row r="15570" ht="19.25" customHeight="1"/>
    <row r="15571" ht="19.25" customHeight="1"/>
    <row r="15572" ht="19.25" customHeight="1"/>
    <row r="15573" ht="19.25" customHeight="1"/>
    <row r="15574" ht="19.25" customHeight="1"/>
    <row r="15575" ht="19.25" customHeight="1"/>
    <row r="15576" ht="19.25" customHeight="1"/>
    <row r="15577" ht="19.25" customHeight="1"/>
    <row r="15578" ht="19.25" customHeight="1"/>
    <row r="15579" ht="19.25" customHeight="1"/>
    <row r="15580" ht="19.25" customHeight="1"/>
    <row r="15581" ht="19.25" customHeight="1"/>
    <row r="15582" ht="19.25" customHeight="1"/>
    <row r="15583" ht="19.25" customHeight="1"/>
    <row r="15584" ht="19.25" customHeight="1"/>
    <row r="15585" ht="19.25" customHeight="1"/>
    <row r="15586" ht="19.25" customHeight="1"/>
    <row r="15587" ht="19.25" customHeight="1"/>
    <row r="15588" ht="19.25" customHeight="1"/>
    <row r="15589" ht="19.25" customHeight="1"/>
    <row r="15590" ht="19.25" customHeight="1"/>
    <row r="15591" ht="19.25" customHeight="1"/>
    <row r="15592" ht="19.25" customHeight="1"/>
    <row r="15593" ht="19.25" customHeight="1"/>
    <row r="15594" ht="19.25" customHeight="1"/>
    <row r="15595" ht="19.25" customHeight="1"/>
    <row r="15596" ht="19.25" customHeight="1"/>
    <row r="15597" ht="19.25" customHeight="1"/>
    <row r="15598" ht="19.25" customHeight="1"/>
    <row r="15599" ht="19.25" customHeight="1"/>
    <row r="15600" ht="19.25" customHeight="1"/>
    <row r="15601" ht="19.25" customHeight="1"/>
    <row r="15602" ht="19.25" customHeight="1"/>
    <row r="15603" ht="19.25" customHeight="1"/>
    <row r="15604" ht="19.25" customHeight="1"/>
    <row r="15605" ht="19.25" customHeight="1"/>
    <row r="15606" ht="19.25" customHeight="1"/>
    <row r="15607" ht="19.25" customHeight="1"/>
    <row r="15608" ht="19.25" customHeight="1"/>
    <row r="15609" ht="19.25" customHeight="1"/>
    <row r="15610" ht="19.25" customHeight="1"/>
    <row r="15611" ht="19.25" customHeight="1"/>
    <row r="15612" ht="19.25" customHeight="1"/>
    <row r="15613" ht="19.25" customHeight="1"/>
    <row r="15614" ht="19.25" customHeight="1"/>
    <row r="15615" ht="19.25" customHeight="1"/>
    <row r="15616" ht="19.25" customHeight="1"/>
    <row r="15617" ht="19.25" customHeight="1"/>
    <row r="15618" ht="19.25" customHeight="1"/>
    <row r="15619" ht="19.25" customHeight="1"/>
    <row r="15620" ht="19.25" customHeight="1"/>
    <row r="15621" ht="19.25" customHeight="1"/>
    <row r="15622" ht="19.25" customHeight="1"/>
    <row r="15623" ht="19.25" customHeight="1"/>
    <row r="15624" ht="19.25" customHeight="1"/>
    <row r="15625" ht="19.25" customHeight="1"/>
    <row r="15626" ht="19.25" customHeight="1"/>
    <row r="15627" ht="19.25" customHeight="1"/>
    <row r="15628" ht="19.25" customHeight="1"/>
    <row r="15629" ht="19.25" customHeight="1"/>
    <row r="15630" ht="19.25" customHeight="1"/>
    <row r="15631" ht="19.25" customHeight="1"/>
    <row r="15632" ht="19.25" customHeight="1"/>
    <row r="15633" ht="19.25" customHeight="1"/>
    <row r="15634" ht="19.25" customHeight="1"/>
    <row r="15635" ht="19.25" customHeight="1"/>
    <row r="15636" ht="19.25" customHeight="1"/>
    <row r="15637" ht="19.25" customHeight="1"/>
    <row r="15638" ht="19.25" customHeight="1"/>
    <row r="15639" ht="19.25" customHeight="1"/>
    <row r="15640" ht="19.25" customHeight="1"/>
    <row r="15641" ht="19.25" customHeight="1"/>
    <row r="15642" ht="19.25" customHeight="1"/>
    <row r="15643" ht="19.25" customHeight="1"/>
    <row r="15644" ht="19.25" customHeight="1"/>
    <row r="15645" ht="19.25" customHeight="1"/>
    <row r="15646" ht="19.25" customHeight="1"/>
    <row r="15647" ht="19.25" customHeight="1"/>
    <row r="15648" ht="19.25" customHeight="1"/>
    <row r="15649" ht="19.25" customHeight="1"/>
    <row r="15650" ht="19.25" customHeight="1"/>
    <row r="15651" ht="19.25" customHeight="1"/>
    <row r="15652" ht="19.25" customHeight="1"/>
    <row r="15653" ht="19.25" customHeight="1"/>
    <row r="15654" ht="19.25" customHeight="1"/>
    <row r="15655" ht="19.25" customHeight="1"/>
    <row r="15656" ht="19.25" customHeight="1"/>
    <row r="15657" ht="19.25" customHeight="1"/>
    <row r="15658" ht="19.25" customHeight="1"/>
    <row r="15659" ht="19.25" customHeight="1"/>
    <row r="15660" ht="19.25" customHeight="1"/>
    <row r="15661" ht="19.25" customHeight="1"/>
    <row r="15662" ht="19.25" customHeight="1"/>
    <row r="15663" ht="19.25" customHeight="1"/>
    <row r="15664" ht="19.25" customHeight="1"/>
    <row r="15665" ht="19.25" customHeight="1"/>
    <row r="15666" ht="19.25" customHeight="1"/>
    <row r="15667" ht="19.25" customHeight="1"/>
    <row r="15668" ht="19.25" customHeight="1"/>
    <row r="15669" ht="19.25" customHeight="1"/>
    <row r="15670" ht="19.25" customHeight="1"/>
    <row r="15671" ht="19.25" customHeight="1"/>
    <row r="15672" ht="19.25" customHeight="1"/>
    <row r="15673" ht="19.25" customHeight="1"/>
    <row r="15674" ht="19.25" customHeight="1"/>
    <row r="15675" ht="19.25" customHeight="1"/>
    <row r="15676" ht="19.25" customHeight="1"/>
    <row r="15677" ht="19.25" customHeight="1"/>
    <row r="15678" ht="19.25" customHeight="1"/>
    <row r="15679" ht="19.25" customHeight="1"/>
    <row r="15680" ht="19.25" customHeight="1"/>
    <row r="15681" ht="19.25" customHeight="1"/>
    <row r="15682" ht="19.25" customHeight="1"/>
    <row r="15683" ht="19.25" customHeight="1"/>
    <row r="15684" ht="19.25" customHeight="1"/>
    <row r="15685" ht="19.25" customHeight="1"/>
    <row r="15686" ht="19.25" customHeight="1"/>
    <row r="15687" ht="19.25" customHeight="1"/>
    <row r="15688" ht="19.25" customHeight="1"/>
    <row r="15689" ht="19.25" customHeight="1"/>
    <row r="15690" ht="19.25" customHeight="1"/>
    <row r="15691" ht="19.25" customHeight="1"/>
    <row r="15692" ht="19.25" customHeight="1"/>
    <row r="15693" ht="19.25" customHeight="1"/>
    <row r="15694" ht="19.25" customHeight="1"/>
    <row r="15695" ht="19.25" customHeight="1"/>
    <row r="15696" ht="19.25" customHeight="1"/>
    <row r="15697" ht="19.25" customHeight="1"/>
    <row r="15698" ht="19.25" customHeight="1"/>
    <row r="15699" ht="19.25" customHeight="1"/>
    <row r="15700" ht="19.25" customHeight="1"/>
    <row r="15701" ht="19.25" customHeight="1"/>
    <row r="15702" ht="19.25" customHeight="1"/>
    <row r="15703" ht="19.25" customHeight="1"/>
    <row r="15704" ht="19.25" customHeight="1"/>
    <row r="15705" ht="19.25" customHeight="1"/>
    <row r="15706" ht="19.25" customHeight="1"/>
    <row r="15707" ht="19.25" customHeight="1"/>
    <row r="15708" ht="19.25" customHeight="1"/>
    <row r="15709" ht="19.25" customHeight="1"/>
    <row r="15710" ht="19.25" customHeight="1"/>
    <row r="15711" ht="19.25" customHeight="1"/>
    <row r="15712" ht="19.25" customHeight="1"/>
    <row r="15713" ht="19.25" customHeight="1"/>
    <row r="15714" ht="19.25" customHeight="1"/>
    <row r="15715" ht="19.25" customHeight="1"/>
    <row r="15716" ht="19.25" customHeight="1"/>
    <row r="15717" ht="19.25" customHeight="1"/>
    <row r="15718" ht="19.25" customHeight="1"/>
    <row r="15719" ht="19.25" customHeight="1"/>
    <row r="15720" ht="19.25" customHeight="1"/>
    <row r="15721" ht="19.25" customHeight="1"/>
    <row r="15722" ht="19.25" customHeight="1"/>
    <row r="15723" ht="19.25" customHeight="1"/>
    <row r="15724" ht="19.25" customHeight="1"/>
    <row r="15725" ht="19.25" customHeight="1"/>
    <row r="15726" ht="19.25" customHeight="1"/>
    <row r="15727" ht="19.25" customHeight="1"/>
    <row r="15728" ht="19.25" customHeight="1"/>
    <row r="15729" ht="19.25" customHeight="1"/>
    <row r="15730" ht="19.25" customHeight="1"/>
    <row r="15731" ht="19.25" customHeight="1"/>
    <row r="15732" ht="19.25" customHeight="1"/>
    <row r="15733" ht="19.25" customHeight="1"/>
    <row r="15734" ht="19.25" customHeight="1"/>
    <row r="15735" ht="19.25" customHeight="1"/>
    <row r="15736" ht="19.25" customHeight="1"/>
    <row r="15737" ht="19.25" customHeight="1"/>
    <row r="15738" ht="19.25" customHeight="1"/>
    <row r="15739" ht="19.25" customHeight="1"/>
    <row r="15740" ht="19.25" customHeight="1"/>
    <row r="15741" ht="19.25" customHeight="1"/>
    <row r="15742" ht="19.25" customHeight="1"/>
    <row r="15743" ht="19.25" customHeight="1"/>
    <row r="15744" ht="19.25" customHeight="1"/>
    <row r="15745" ht="19.25" customHeight="1"/>
    <row r="15746" ht="19.25" customHeight="1"/>
    <row r="15747" ht="19.25" customHeight="1"/>
    <row r="15748" ht="19.25" customHeight="1"/>
    <row r="15749" ht="19.25" customHeight="1"/>
    <row r="15750" ht="19.25" customHeight="1"/>
    <row r="15751" ht="19.25" customHeight="1"/>
    <row r="15752" ht="19.25" customHeight="1"/>
    <row r="15753" ht="19.25" customHeight="1"/>
    <row r="15754" ht="19.25" customHeight="1"/>
    <row r="15755" ht="19.25" customHeight="1"/>
    <row r="15756" ht="19.25" customHeight="1"/>
    <row r="15757" ht="19.25" customHeight="1"/>
    <row r="15758" ht="19.25" customHeight="1"/>
    <row r="15759" ht="19.25" customHeight="1"/>
    <row r="15760" ht="19.25" customHeight="1"/>
    <row r="15761" ht="19.25" customHeight="1"/>
    <row r="15762" ht="19.25" customHeight="1"/>
    <row r="15763" ht="19.25" customHeight="1"/>
    <row r="15764" ht="19.25" customHeight="1"/>
    <row r="15765" ht="19.25" customHeight="1"/>
    <row r="15766" ht="19.25" customHeight="1"/>
    <row r="15767" ht="19.25" customHeight="1"/>
    <row r="15768" ht="19.25" customHeight="1"/>
    <row r="15769" ht="19.25" customHeight="1"/>
    <row r="15770" ht="19.25" customHeight="1"/>
    <row r="15771" ht="19.25" customHeight="1"/>
    <row r="15772" ht="19.25" customHeight="1"/>
    <row r="15773" ht="19.25" customHeight="1"/>
    <row r="15774" ht="19.25" customHeight="1"/>
    <row r="15775" ht="19.25" customHeight="1"/>
    <row r="15776" ht="19.25" customHeight="1"/>
    <row r="15777" ht="19.25" customHeight="1"/>
    <row r="15778" ht="19.25" customHeight="1"/>
    <row r="15779" ht="19.25" customHeight="1"/>
    <row r="15780" ht="19.25" customHeight="1"/>
    <row r="15781" ht="19.25" customHeight="1"/>
    <row r="15782" ht="19.25" customHeight="1"/>
    <row r="15783" ht="19.25" customHeight="1"/>
    <row r="15784" ht="19.25" customHeight="1"/>
    <row r="15785" ht="19.25" customHeight="1"/>
    <row r="15786" ht="19.25" customHeight="1"/>
    <row r="15787" ht="19.25" customHeight="1"/>
    <row r="15788" ht="19.25" customHeight="1"/>
    <row r="15789" ht="19.25" customHeight="1"/>
    <row r="15790" ht="19.25" customHeight="1"/>
    <row r="15791" ht="19.25" customHeight="1"/>
    <row r="15792" ht="19.25" customHeight="1"/>
    <row r="15793" ht="19.25" customHeight="1"/>
    <row r="15794" ht="19.25" customHeight="1"/>
    <row r="15795" ht="19.25" customHeight="1"/>
    <row r="15796" ht="19.25" customHeight="1"/>
    <row r="15797" ht="19.25" customHeight="1"/>
    <row r="15798" ht="19.25" customHeight="1"/>
    <row r="15799" ht="19.25" customHeight="1"/>
    <row r="15800" ht="19.25" customHeight="1"/>
    <row r="15801" ht="19.25" customHeight="1"/>
    <row r="15802" ht="19.25" customHeight="1"/>
    <row r="15803" ht="19.25" customHeight="1"/>
    <row r="15804" ht="19.25" customHeight="1"/>
    <row r="15805" ht="19.25" customHeight="1"/>
    <row r="15806" ht="19.25" customHeight="1"/>
    <row r="15807" ht="19.25" customHeight="1"/>
    <row r="15808" ht="19.25" customHeight="1"/>
    <row r="15809" ht="19.25" customHeight="1"/>
    <row r="15810" ht="19.25" customHeight="1"/>
    <row r="15811" ht="19.25" customHeight="1"/>
    <row r="15812" ht="19.25" customHeight="1"/>
    <row r="15813" ht="19.25" customHeight="1"/>
    <row r="15814" ht="19.25" customHeight="1"/>
    <row r="15815" ht="19.25" customHeight="1"/>
    <row r="15816" ht="19.25" customHeight="1"/>
    <row r="15817" ht="19.25" customHeight="1"/>
    <row r="15818" ht="19.25" customHeight="1"/>
    <row r="15819" ht="19.25" customHeight="1"/>
    <row r="15820" ht="19.25" customHeight="1"/>
    <row r="15821" ht="19.25" customHeight="1"/>
    <row r="15822" ht="19.25" customHeight="1"/>
    <row r="15823" ht="19.25" customHeight="1"/>
    <row r="15824" ht="19.25" customHeight="1"/>
    <row r="15825" ht="19.25" customHeight="1"/>
    <row r="15826" ht="19.25" customHeight="1"/>
    <row r="15827" ht="19.25" customHeight="1"/>
    <row r="15828" ht="19.25" customHeight="1"/>
    <row r="15829" ht="19.25" customHeight="1"/>
    <row r="15830" ht="19.25" customHeight="1"/>
    <row r="15831" ht="19.25" customHeight="1"/>
    <row r="15832" ht="19.25" customHeight="1"/>
    <row r="15833" ht="19.25" customHeight="1"/>
    <row r="15834" ht="19.25" customHeight="1"/>
    <row r="15835" ht="19.25" customHeight="1"/>
    <row r="15836" ht="19.25" customHeight="1"/>
    <row r="15837" ht="19.25" customHeight="1"/>
    <row r="15838" ht="19.25" customHeight="1"/>
    <row r="15839" ht="19.25" customHeight="1"/>
    <row r="15840" ht="19.25" customHeight="1"/>
    <row r="15841" ht="19.25" customHeight="1"/>
    <row r="15842" ht="19.25" customHeight="1"/>
    <row r="15843" ht="19.25" customHeight="1"/>
    <row r="15844" ht="19.25" customHeight="1"/>
    <row r="15845" ht="19.25" customHeight="1"/>
    <row r="15846" ht="19.25" customHeight="1"/>
    <row r="15847" ht="19.25" customHeight="1"/>
    <row r="15848" ht="19.25" customHeight="1"/>
    <row r="15849" ht="19.25" customHeight="1"/>
    <row r="15850" ht="19.25" customHeight="1"/>
    <row r="15851" ht="19.25" customHeight="1"/>
    <row r="15852" ht="19.25" customHeight="1"/>
    <row r="15853" ht="19.25" customHeight="1"/>
    <row r="15854" ht="19.25" customHeight="1"/>
    <row r="15855" ht="19.25" customHeight="1"/>
    <row r="15856" ht="19.25" customHeight="1"/>
    <row r="15857" ht="19.25" customHeight="1"/>
    <row r="15858" ht="19.25" customHeight="1"/>
    <row r="15859" ht="19.25" customHeight="1"/>
    <row r="15860" ht="19.25" customHeight="1"/>
    <row r="15861" ht="19.25" customHeight="1"/>
    <row r="15862" ht="19.25" customHeight="1"/>
    <row r="15863" ht="19.25" customHeight="1"/>
    <row r="15864" ht="19.25" customHeight="1"/>
    <row r="15865" ht="19.25" customHeight="1"/>
    <row r="15866" ht="19.25" customHeight="1"/>
    <row r="15867" ht="19.25" customHeight="1"/>
    <row r="15868" ht="19.25" customHeight="1"/>
    <row r="15869" ht="19.25" customHeight="1"/>
    <row r="15870" ht="19.25" customHeight="1"/>
    <row r="15871" ht="19.25" customHeight="1"/>
    <row r="15872" ht="19.25" customHeight="1"/>
    <row r="15873" ht="19.25" customHeight="1"/>
    <row r="15874" ht="19.25" customHeight="1"/>
    <row r="15875" ht="19.25" customHeight="1"/>
    <row r="15876" ht="19.25" customHeight="1"/>
    <row r="15877" ht="19.25" customHeight="1"/>
    <row r="15878" ht="19.25" customHeight="1"/>
    <row r="15879" ht="19.25" customHeight="1"/>
    <row r="15880" ht="19.25" customHeight="1"/>
    <row r="15881" ht="19.25" customHeight="1"/>
    <row r="15882" ht="19.25" customHeight="1"/>
    <row r="15883" ht="19.25" customHeight="1"/>
    <row r="15884" ht="19.25" customHeight="1"/>
    <row r="15885" ht="19.25" customHeight="1"/>
    <row r="15886" ht="19.25" customHeight="1"/>
    <row r="15887" ht="19.25" customHeight="1"/>
    <row r="15888" ht="19.25" customHeight="1"/>
    <row r="15889" ht="19.25" customHeight="1"/>
    <row r="15890" ht="19.25" customHeight="1"/>
    <row r="15891" ht="19.25" customHeight="1"/>
    <row r="15892" ht="19.25" customHeight="1"/>
    <row r="15893" ht="19.25" customHeight="1"/>
    <row r="15894" ht="19.25" customHeight="1"/>
    <row r="15895" ht="19.25" customHeight="1"/>
    <row r="15896" ht="19.25" customHeight="1"/>
    <row r="15897" ht="19.25" customHeight="1"/>
    <row r="15898" ht="19.25" customHeight="1"/>
    <row r="15899" ht="19.25" customHeight="1"/>
    <row r="15900" ht="19.25" customHeight="1"/>
    <row r="15901" ht="19.25" customHeight="1"/>
    <row r="15902" ht="19.25" customHeight="1"/>
    <row r="15903" ht="19.25" customHeight="1"/>
    <row r="15904" ht="19.25" customHeight="1"/>
    <row r="15905" ht="19.25" customHeight="1"/>
    <row r="15906" ht="19.25" customHeight="1"/>
    <row r="15907" ht="19.25" customHeight="1"/>
    <row r="15908" ht="19.25" customHeight="1"/>
    <row r="15909" ht="19.25" customHeight="1"/>
    <row r="15910" ht="19.25" customHeight="1"/>
    <row r="15911" ht="19.25" customHeight="1"/>
    <row r="15912" ht="19.25" customHeight="1"/>
    <row r="15913" ht="19.25" customHeight="1"/>
    <row r="15914" ht="19.25" customHeight="1"/>
    <row r="15915" ht="19.25" customHeight="1"/>
    <row r="15916" ht="19.25" customHeight="1"/>
    <row r="15917" ht="19.25" customHeight="1"/>
    <row r="15918" ht="19.25" customHeight="1"/>
    <row r="15919" ht="19.25" customHeight="1"/>
    <row r="15920" ht="19.25" customHeight="1"/>
    <row r="15921" ht="19.25" customHeight="1"/>
    <row r="15922" ht="19.25" customHeight="1"/>
    <row r="15923" ht="19.25" customHeight="1"/>
    <row r="15924" ht="19.25" customHeight="1"/>
    <row r="15925" ht="19.25" customHeight="1"/>
    <row r="15926" ht="19.25" customHeight="1"/>
    <row r="15927" ht="19.25" customHeight="1"/>
    <row r="15928" ht="19.25" customHeight="1"/>
    <row r="15929" ht="19.25" customHeight="1"/>
    <row r="15930" ht="19.25" customHeight="1"/>
    <row r="15931" ht="19.25" customHeight="1"/>
    <row r="15932" ht="19.25" customHeight="1"/>
    <row r="15933" ht="19.25" customHeight="1"/>
    <row r="15934" ht="19.25" customHeight="1"/>
    <row r="15935" ht="19.25" customHeight="1"/>
    <row r="15936" ht="19.25" customHeight="1"/>
    <row r="15937" ht="19.25" customHeight="1"/>
    <row r="15938" ht="19.25" customHeight="1"/>
    <row r="15939" ht="19.25" customHeight="1"/>
    <row r="15940" ht="19.25" customHeight="1"/>
    <row r="15941" ht="19.25" customHeight="1"/>
    <row r="15942" ht="19.25" customHeight="1"/>
    <row r="15943" ht="19.25" customHeight="1"/>
    <row r="15944" ht="19.25" customHeight="1"/>
    <row r="15945" ht="19.25" customHeight="1"/>
    <row r="15946" ht="19.25" customHeight="1"/>
    <row r="15947" ht="19.25" customHeight="1"/>
    <row r="15948" ht="19.25" customHeight="1"/>
    <row r="15949" ht="19.25" customHeight="1"/>
    <row r="15950" ht="19.25" customHeight="1"/>
    <row r="15951" ht="19.25" customHeight="1"/>
    <row r="15952" ht="19.25" customHeight="1"/>
    <row r="15953" ht="19.25" customHeight="1"/>
    <row r="15954" ht="19.25" customHeight="1"/>
    <row r="15955" ht="19.25" customHeight="1"/>
    <row r="15956" ht="19.25" customHeight="1"/>
    <row r="15957" ht="19.25" customHeight="1"/>
    <row r="15958" ht="19.25" customHeight="1"/>
    <row r="15959" ht="19.25" customHeight="1"/>
    <row r="15960" ht="19.25" customHeight="1"/>
    <row r="15961" ht="19.25" customHeight="1"/>
    <row r="15962" ht="19.25" customHeight="1"/>
    <row r="15963" ht="19.25" customHeight="1"/>
    <row r="15964" ht="19.25" customHeight="1"/>
    <row r="15965" ht="19.25" customHeight="1"/>
    <row r="15966" ht="19.25" customHeight="1"/>
    <row r="15967" ht="19.25" customHeight="1"/>
    <row r="15968" ht="19.25" customHeight="1"/>
    <row r="15969" ht="19.25" customHeight="1"/>
    <row r="15970" ht="19.25" customHeight="1"/>
    <row r="15971" ht="19.25" customHeight="1"/>
    <row r="15972" ht="19.25" customHeight="1"/>
    <row r="15973" ht="19.25" customHeight="1"/>
    <row r="15974" ht="19.25" customHeight="1"/>
    <row r="15975" ht="19.25" customHeight="1"/>
    <row r="15976" ht="19.25" customHeight="1"/>
    <row r="15977" ht="19.25" customHeight="1"/>
    <row r="15978" ht="19.25" customHeight="1"/>
    <row r="15979" ht="19.25" customHeight="1"/>
    <row r="15980" ht="19.25" customHeight="1"/>
    <row r="15981" ht="19.25" customHeight="1"/>
    <row r="15982" ht="19.25" customHeight="1"/>
    <row r="15983" ht="19.25" customHeight="1"/>
    <row r="15984" ht="19.25" customHeight="1"/>
    <row r="15985" ht="19.25" customHeight="1"/>
    <row r="15986" ht="19.25" customHeight="1"/>
    <row r="15987" ht="19.25" customHeight="1"/>
    <row r="15988" ht="19.25" customHeight="1"/>
    <row r="15989" ht="19.25" customHeight="1"/>
    <row r="15990" ht="19.25" customHeight="1"/>
    <row r="15991" ht="19.25" customHeight="1"/>
    <row r="15992" ht="19.25" customHeight="1"/>
    <row r="15993" ht="19.25" customHeight="1"/>
    <row r="15994" ht="19.25" customHeight="1"/>
    <row r="15995" ht="19.25" customHeight="1"/>
    <row r="15996" ht="19.25" customHeight="1"/>
    <row r="15997" ht="19.25" customHeight="1"/>
    <row r="15998" ht="19.25" customHeight="1"/>
    <row r="15999" ht="19.25" customHeight="1"/>
    <row r="16000" ht="19.25" customHeight="1"/>
    <row r="16001" ht="19.25" customHeight="1"/>
    <row r="16002" ht="19.25" customHeight="1"/>
    <row r="16003" ht="19.25" customHeight="1"/>
    <row r="16004" ht="19.25" customHeight="1"/>
    <row r="16005" ht="19.25" customHeight="1"/>
    <row r="16006" ht="19.25" customHeight="1"/>
    <row r="16007" ht="19.25" customHeight="1"/>
    <row r="16008" ht="19.25" customHeight="1"/>
    <row r="16009" ht="19.25" customHeight="1"/>
    <row r="16010" ht="19.25" customHeight="1"/>
    <row r="16011" ht="19.25" customHeight="1"/>
    <row r="16012" ht="19.25" customHeight="1"/>
    <row r="16013" ht="19.25" customHeight="1"/>
    <row r="16014" ht="19.25" customHeight="1"/>
    <row r="16015" ht="19.25" customHeight="1"/>
    <row r="16016" ht="19.25" customHeight="1"/>
    <row r="16017" ht="19.25" customHeight="1"/>
    <row r="16018" ht="19.25" customHeight="1"/>
    <row r="16019" ht="19.25" customHeight="1"/>
    <row r="16020" ht="19.25" customHeight="1"/>
    <row r="16021" ht="19.25" customHeight="1"/>
    <row r="16022" ht="19.25" customHeight="1"/>
    <row r="16023" ht="19.25" customHeight="1"/>
    <row r="16024" ht="19.25" customHeight="1"/>
    <row r="16025" ht="19.25" customHeight="1"/>
    <row r="16026" ht="19.25" customHeight="1"/>
    <row r="16027" ht="19.25" customHeight="1"/>
    <row r="16028" ht="19.25" customHeight="1"/>
    <row r="16029" ht="19.25" customHeight="1"/>
    <row r="16030" ht="19.25" customHeight="1"/>
    <row r="16031" ht="19.25" customHeight="1"/>
    <row r="16032" ht="19.25" customHeight="1"/>
    <row r="16033" ht="19.25" customHeight="1"/>
    <row r="16034" ht="19.25" customHeight="1"/>
    <row r="16035" ht="19.25" customHeight="1"/>
    <row r="16036" ht="19.25" customHeight="1"/>
    <row r="16037" ht="19.25" customHeight="1"/>
    <row r="16038" ht="19.25" customHeight="1"/>
    <row r="16039" ht="19.25" customHeight="1"/>
    <row r="16040" ht="19.25" customHeight="1"/>
    <row r="16041" ht="19.25" customHeight="1"/>
    <row r="16042" ht="19.25" customHeight="1"/>
    <row r="16043" ht="19.25" customHeight="1"/>
    <row r="16044" ht="19.25" customHeight="1"/>
    <row r="16045" ht="19.25" customHeight="1"/>
    <row r="16046" ht="19.25" customHeight="1"/>
    <row r="16047" ht="19.25" customHeight="1"/>
    <row r="16048" ht="19.25" customHeight="1"/>
    <row r="16049" ht="19.25" customHeight="1"/>
    <row r="16050" ht="19.25" customHeight="1"/>
    <row r="16051" ht="19.25" customHeight="1"/>
    <row r="16052" ht="19.25" customHeight="1"/>
    <row r="16053" ht="19.25" customHeight="1"/>
    <row r="16054" ht="19.25" customHeight="1"/>
    <row r="16055" ht="19.25" customHeight="1"/>
    <row r="16056" ht="19.25" customHeight="1"/>
    <row r="16057" ht="19.25" customHeight="1"/>
    <row r="16058" ht="19.25" customHeight="1"/>
    <row r="16059" ht="19.25" customHeight="1"/>
    <row r="16060" ht="19.25" customHeight="1"/>
    <row r="16061" ht="19.25" customHeight="1"/>
    <row r="16062" ht="19.25" customHeight="1"/>
    <row r="16063" ht="19.25" customHeight="1"/>
    <row r="16064" ht="19.25" customHeight="1"/>
    <row r="16065" ht="19.25" customHeight="1"/>
    <row r="16066" ht="19.25" customHeight="1"/>
    <row r="16067" ht="19.25" customHeight="1"/>
    <row r="16068" ht="19.25" customHeight="1"/>
    <row r="16069" ht="19.25" customHeight="1"/>
    <row r="16070" ht="19.25" customHeight="1"/>
    <row r="16071" ht="19.25" customHeight="1"/>
    <row r="16072" ht="19.25" customHeight="1"/>
    <row r="16073" ht="19.25" customHeight="1"/>
    <row r="16074" ht="19.25" customHeight="1"/>
    <row r="16075" ht="19.25" customHeight="1"/>
    <row r="16076" ht="19.25" customHeight="1"/>
    <row r="16077" ht="19.25" customHeight="1"/>
    <row r="16078" ht="19.25" customHeight="1"/>
    <row r="16079" ht="19.25" customHeight="1"/>
    <row r="16080" ht="19.25" customHeight="1"/>
    <row r="16081" ht="19.25" customHeight="1"/>
    <row r="16082" ht="19.25" customHeight="1"/>
    <row r="16083" ht="19.25" customHeight="1"/>
    <row r="16084" ht="19.25" customHeight="1"/>
    <row r="16085" ht="19.25" customHeight="1"/>
    <row r="16086" ht="19.25" customHeight="1"/>
    <row r="16087" ht="19.25" customHeight="1"/>
    <row r="16088" ht="19.25" customHeight="1"/>
    <row r="16089" ht="19.25" customHeight="1"/>
    <row r="16090" ht="19.25" customHeight="1"/>
    <row r="16091" ht="19.25" customHeight="1"/>
    <row r="16092" ht="19.25" customHeight="1"/>
    <row r="16093" ht="19.25" customHeight="1"/>
    <row r="16094" ht="19.25" customHeight="1"/>
    <row r="16095" ht="19.25" customHeight="1"/>
    <row r="16096" ht="19.25" customHeight="1"/>
    <row r="16097" ht="19.25" customHeight="1"/>
    <row r="16098" ht="19.25" customHeight="1"/>
    <row r="16099" ht="19.25" customHeight="1"/>
    <row r="16100" ht="19.25" customHeight="1"/>
    <row r="16101" ht="19.25" customHeight="1"/>
    <row r="16102" ht="19.25" customHeight="1"/>
    <row r="16103" ht="19.25" customHeight="1"/>
    <row r="16104" ht="19.25" customHeight="1"/>
    <row r="16105" ht="19.25" customHeight="1"/>
    <row r="16106" ht="19.25" customHeight="1"/>
    <row r="16107" ht="19.25" customHeight="1"/>
    <row r="16108" ht="19.25" customHeight="1"/>
    <row r="16109" ht="19.25" customHeight="1"/>
    <row r="16110" ht="19.25" customHeight="1"/>
    <row r="16111" ht="19.25" customHeight="1"/>
    <row r="16112" ht="19.25" customHeight="1"/>
    <row r="16113" ht="19.25" customHeight="1"/>
    <row r="16114" ht="19.25" customHeight="1"/>
    <row r="16115" ht="19.25" customHeight="1"/>
    <row r="16116" ht="19.25" customHeight="1"/>
    <row r="16117" ht="19.25" customHeight="1"/>
    <row r="16118" ht="19.25" customHeight="1"/>
    <row r="16119" ht="19.25" customHeight="1"/>
    <row r="16120" ht="19.25" customHeight="1"/>
    <row r="16121" ht="19.25" customHeight="1"/>
    <row r="16122" ht="19.25" customHeight="1"/>
    <row r="16123" ht="19.25" customHeight="1"/>
    <row r="16124" ht="19.25" customHeight="1"/>
    <row r="16125" ht="19.25" customHeight="1"/>
    <row r="16126" ht="19.25" customHeight="1"/>
    <row r="16127" ht="19.25" customHeight="1"/>
    <row r="16128" ht="19.25" customHeight="1"/>
    <row r="16129" ht="19.25" customHeight="1"/>
    <row r="16130" ht="19.25" customHeight="1"/>
    <row r="16131" ht="19.25" customHeight="1"/>
    <row r="16132" ht="19.25" customHeight="1"/>
    <row r="16133" ht="19.25" customHeight="1"/>
    <row r="16134" ht="19.25" customHeight="1"/>
    <row r="16135" ht="19.25" customHeight="1"/>
    <row r="16136" ht="19.25" customHeight="1"/>
    <row r="16137" ht="19.25" customHeight="1"/>
    <row r="16138" ht="19.25" customHeight="1"/>
    <row r="16139" ht="19.25" customHeight="1"/>
    <row r="16140" ht="19.25" customHeight="1"/>
    <row r="16141" ht="19.25" customHeight="1"/>
    <row r="16142" ht="19.25" customHeight="1"/>
    <row r="16143" ht="19.25" customHeight="1"/>
    <row r="16144" ht="19.25" customHeight="1"/>
    <row r="16145" ht="19.25" customHeight="1"/>
    <row r="16146" ht="19.25" customHeight="1"/>
    <row r="16147" ht="19.25" customHeight="1"/>
    <row r="16148" ht="19.25" customHeight="1"/>
    <row r="16149" ht="19.25" customHeight="1"/>
    <row r="16150" ht="19.25" customHeight="1"/>
    <row r="16151" ht="19.25" customHeight="1"/>
    <row r="16152" ht="19.25" customHeight="1"/>
    <row r="16153" ht="19.25" customHeight="1"/>
    <row r="16154" ht="19.25" customHeight="1"/>
    <row r="16155" ht="19.25" customHeight="1"/>
    <row r="16156" ht="19.25" customHeight="1"/>
    <row r="16157" ht="19.25" customHeight="1"/>
    <row r="16158" ht="19.25" customHeight="1"/>
    <row r="16159" ht="19.25" customHeight="1"/>
    <row r="16160" ht="19.25" customHeight="1"/>
    <row r="16161" ht="19.25" customHeight="1"/>
    <row r="16162" ht="19.25" customHeight="1"/>
    <row r="16163" ht="19.25" customHeight="1"/>
    <row r="16164" ht="19.25" customHeight="1"/>
    <row r="16165" ht="19.25" customHeight="1"/>
    <row r="16166" ht="19.25" customHeight="1"/>
    <row r="16167" ht="19.25" customHeight="1"/>
    <row r="16168" ht="19.25" customHeight="1"/>
    <row r="16169" ht="19.25" customHeight="1"/>
    <row r="16170" ht="19.25" customHeight="1"/>
    <row r="16171" ht="19.25" customHeight="1"/>
    <row r="16172" ht="19.25" customHeight="1"/>
    <row r="16173" ht="19.25" customHeight="1"/>
    <row r="16174" ht="19.25" customHeight="1"/>
    <row r="16175" ht="19.25" customHeight="1"/>
    <row r="16176" ht="19.25" customHeight="1"/>
    <row r="16177" ht="19.25" customHeight="1"/>
    <row r="16178" ht="19.25" customHeight="1"/>
    <row r="16179" ht="19.25" customHeight="1"/>
    <row r="16180" ht="19.25" customHeight="1"/>
    <row r="16181" ht="19.25" customHeight="1"/>
    <row r="16182" ht="19.25" customHeight="1"/>
    <row r="16183" ht="19.25" customHeight="1"/>
    <row r="16184" ht="19.25" customHeight="1"/>
    <row r="16185" ht="19.25" customHeight="1"/>
    <row r="16186" ht="19.25" customHeight="1"/>
    <row r="16187" ht="19.25" customHeight="1"/>
    <row r="16188" ht="19.25" customHeight="1"/>
    <row r="16189" ht="19.25" customHeight="1"/>
    <row r="16190" ht="19.25" customHeight="1"/>
    <row r="16191" ht="19.25" customHeight="1"/>
    <row r="16192" ht="19.25" customHeight="1"/>
    <row r="16193" ht="19.25" customHeight="1"/>
    <row r="16194" ht="19.25" customHeight="1"/>
    <row r="16195" ht="19.25" customHeight="1"/>
    <row r="16196" ht="19.25" customHeight="1"/>
    <row r="16197" ht="19.25" customHeight="1"/>
    <row r="16198" ht="19.25" customHeight="1"/>
    <row r="16199" ht="19.25" customHeight="1"/>
    <row r="16200" ht="19.25" customHeight="1"/>
    <row r="16201" ht="19.25" customHeight="1"/>
    <row r="16202" ht="19.25" customHeight="1"/>
    <row r="16203" ht="19.25" customHeight="1"/>
    <row r="16204" ht="19.25" customHeight="1"/>
    <row r="16205" ht="19.25" customHeight="1"/>
    <row r="16206" ht="19.25" customHeight="1"/>
    <row r="16207" ht="19.25" customHeight="1"/>
    <row r="16208" ht="19.25" customHeight="1"/>
    <row r="16209" ht="19.25" customHeight="1"/>
    <row r="16210" ht="19.25" customHeight="1"/>
    <row r="16211" ht="19.25" customHeight="1"/>
    <row r="16212" ht="19.25" customHeight="1"/>
    <row r="16213" ht="19.25" customHeight="1"/>
    <row r="16214" ht="19.25" customHeight="1"/>
    <row r="16215" ht="19.25" customHeight="1"/>
    <row r="16216" ht="19.25" customHeight="1"/>
    <row r="16217" ht="19.25" customHeight="1"/>
    <row r="16218" ht="19.25" customHeight="1"/>
    <row r="16219" ht="19.25" customHeight="1"/>
    <row r="16220" ht="19.25" customHeight="1"/>
    <row r="16221" ht="19.25" customHeight="1"/>
    <row r="16222" ht="19.25" customHeight="1"/>
    <row r="16223" ht="19.25" customHeight="1"/>
    <row r="16224" ht="19.25" customHeight="1"/>
    <row r="16225" ht="19.25" customHeight="1"/>
    <row r="16226" ht="19.25" customHeight="1"/>
    <row r="16227" ht="19.25" customHeight="1"/>
    <row r="16228" ht="19.25" customHeight="1"/>
    <row r="16229" ht="19.25" customHeight="1"/>
    <row r="16230" ht="19.25" customHeight="1"/>
    <row r="16231" ht="19.25" customHeight="1"/>
    <row r="16232" ht="19.25" customHeight="1"/>
    <row r="16233" ht="19.25" customHeight="1"/>
    <row r="16234" ht="19.25" customHeight="1"/>
    <row r="16235" ht="19.25" customHeight="1"/>
    <row r="16236" ht="19.25" customHeight="1"/>
    <row r="16237" ht="19.25" customHeight="1"/>
    <row r="16238" ht="19.25" customHeight="1"/>
    <row r="16239" ht="19.25" customHeight="1"/>
    <row r="16240" ht="19.25" customHeight="1"/>
    <row r="16241" ht="19.25" customHeight="1"/>
    <row r="16242" ht="19.25" customHeight="1"/>
    <row r="16243" ht="19.25" customHeight="1"/>
    <row r="16244" ht="19.25" customHeight="1"/>
    <row r="16245" ht="19.25" customHeight="1"/>
    <row r="16246" ht="19.25" customHeight="1"/>
    <row r="16247" ht="19.25" customHeight="1"/>
    <row r="16248" ht="19.25" customHeight="1"/>
    <row r="16249" ht="19.25" customHeight="1"/>
    <row r="16250" ht="19.25" customHeight="1"/>
    <row r="16251" ht="19.25" customHeight="1"/>
    <row r="16252" ht="19.25" customHeight="1"/>
    <row r="16253" ht="19.25" customHeight="1"/>
    <row r="16254" ht="19.25" customHeight="1"/>
    <row r="16255" ht="19.25" customHeight="1"/>
    <row r="16256" ht="19.25" customHeight="1"/>
    <row r="16257" ht="19.25" customHeight="1"/>
    <row r="16258" ht="19.25" customHeight="1"/>
    <row r="16259" ht="19.25" customHeight="1"/>
    <row r="16260" ht="19.25" customHeight="1"/>
    <row r="16261" ht="19.25" customHeight="1"/>
    <row r="16262" ht="19.25" customHeight="1"/>
    <row r="16263" ht="19.25" customHeight="1"/>
    <row r="16264" ht="19.25" customHeight="1"/>
    <row r="16265" ht="19.25" customHeight="1"/>
    <row r="16266" ht="19.25" customHeight="1"/>
    <row r="16267" ht="19.25" customHeight="1"/>
    <row r="16268" ht="19.25" customHeight="1"/>
    <row r="16269" ht="19.25" customHeight="1"/>
    <row r="16270" ht="19.25" customHeight="1"/>
    <row r="16271" ht="19.25" customHeight="1"/>
    <row r="16272" ht="19.25" customHeight="1"/>
    <row r="16273" ht="19.25" customHeight="1"/>
    <row r="16274" ht="19.25" customHeight="1"/>
    <row r="16275" ht="19.25" customHeight="1"/>
    <row r="16276" ht="19.25" customHeight="1"/>
    <row r="16277" ht="19.25" customHeight="1"/>
    <row r="16278" ht="19.25" customHeight="1"/>
    <row r="16279" ht="19.25" customHeight="1"/>
    <row r="16280" ht="19.25" customHeight="1"/>
    <row r="16281" ht="19.25" customHeight="1"/>
    <row r="16282" ht="19.25" customHeight="1"/>
    <row r="16283" ht="19.25" customHeight="1"/>
    <row r="16284" ht="19.25" customHeight="1"/>
    <row r="16285" ht="19.25" customHeight="1"/>
    <row r="16286" ht="19.25" customHeight="1"/>
    <row r="16287" ht="19.25" customHeight="1"/>
    <row r="16288" ht="19.25" customHeight="1"/>
    <row r="16289" ht="19.25" customHeight="1"/>
    <row r="16290" ht="19.25" customHeight="1"/>
    <row r="16291" ht="19.25" customHeight="1"/>
    <row r="16292" ht="19.25" customHeight="1"/>
    <row r="16293" ht="19.25" customHeight="1"/>
    <row r="16294" ht="19.25" customHeight="1"/>
    <row r="16295" ht="19.25" customHeight="1"/>
    <row r="16296" ht="19.25" customHeight="1"/>
    <row r="16297" ht="19.25" customHeight="1"/>
    <row r="16298" ht="19.25" customHeight="1"/>
    <row r="16299" ht="19.25" customHeight="1"/>
    <row r="16300" ht="19.25" customHeight="1"/>
    <row r="16301" ht="19.25" customHeight="1"/>
    <row r="16302" ht="19.25" customHeight="1"/>
    <row r="16303" ht="19.25" customHeight="1"/>
    <row r="16304" ht="19.25" customHeight="1"/>
    <row r="16305" ht="19.25" customHeight="1"/>
    <row r="16306" ht="19.25" customHeight="1"/>
    <row r="16307" ht="19.25" customHeight="1"/>
    <row r="16308" ht="19.25" customHeight="1"/>
    <row r="16309" ht="19.25" customHeight="1"/>
    <row r="16310" ht="19.25" customHeight="1"/>
    <row r="16311" ht="19.25" customHeight="1"/>
    <row r="16312" ht="19.25" customHeight="1"/>
    <row r="16313" ht="19.25" customHeight="1"/>
    <row r="16314" ht="19.25" customHeight="1"/>
    <row r="16315" ht="19.25" customHeight="1"/>
    <row r="16316" ht="19.25" customHeight="1"/>
    <row r="16317" ht="19.25" customHeight="1"/>
    <row r="16318" ht="19.25" customHeight="1"/>
    <row r="16319" ht="19.25" customHeight="1"/>
    <row r="16320" ht="19.25" customHeight="1"/>
    <row r="16321" ht="19.25" customHeight="1"/>
    <row r="16322" ht="19.25" customHeight="1"/>
    <row r="16323" ht="19.25" customHeight="1"/>
    <row r="16324" ht="19.25" customHeight="1"/>
    <row r="16325" ht="19.25" customHeight="1"/>
    <row r="16326" ht="19.25" customHeight="1"/>
    <row r="16327" ht="19.25" customHeight="1"/>
    <row r="16328" ht="19.25" customHeight="1"/>
    <row r="16329" ht="19.25" customHeight="1"/>
    <row r="16330" ht="19.25" customHeight="1"/>
    <row r="16331" ht="19.25" customHeight="1"/>
    <row r="16332" ht="19.25" customHeight="1"/>
    <row r="16333" ht="19.25" customHeight="1"/>
    <row r="16334" ht="19.25" customHeight="1"/>
    <row r="16335" ht="19.25" customHeight="1"/>
    <row r="16336" ht="19.25" customHeight="1"/>
    <row r="16337" ht="19.25" customHeight="1"/>
    <row r="16338" ht="19.25" customHeight="1"/>
    <row r="16339" ht="19.25" customHeight="1"/>
    <row r="16340" ht="19.25" customHeight="1"/>
    <row r="16341" ht="19.25" customHeight="1"/>
    <row r="16342" ht="19.25" customHeight="1"/>
    <row r="16343" ht="19.25" customHeight="1"/>
    <row r="16344" ht="19.25" customHeight="1"/>
    <row r="16345" ht="19.25" customHeight="1"/>
    <row r="16346" ht="19.25" customHeight="1"/>
    <row r="16347" ht="19.25" customHeight="1"/>
    <row r="16348" ht="19.25" customHeight="1"/>
    <row r="16349" ht="19.25" customHeight="1"/>
    <row r="16350" ht="19.25" customHeight="1"/>
    <row r="16351" ht="19.25" customHeight="1"/>
    <row r="16352" ht="19.25" customHeight="1"/>
    <row r="16353" ht="19.25" customHeight="1"/>
    <row r="16354" ht="19.25" customHeight="1"/>
    <row r="16355" ht="19.25" customHeight="1"/>
    <row r="16356" ht="19.25" customHeight="1"/>
    <row r="16357" ht="19.25" customHeight="1"/>
    <row r="16358" ht="19.25" customHeight="1"/>
    <row r="16359" ht="19.25" customHeight="1"/>
    <row r="16360" ht="19.25" customHeight="1"/>
    <row r="16361" ht="19.25" customHeight="1"/>
    <row r="16362" ht="19.25" customHeight="1"/>
    <row r="16363" ht="19.25" customHeight="1"/>
    <row r="16364" ht="19.25" customHeight="1"/>
    <row r="16365" ht="19.25" customHeight="1"/>
    <row r="16366" ht="19.25" customHeight="1"/>
    <row r="16367" ht="19.25" customHeight="1"/>
    <row r="16368" ht="19.25" customHeight="1"/>
    <row r="16369" ht="19.25" customHeight="1"/>
    <row r="16370" ht="19.25" customHeight="1"/>
    <row r="16371" ht="19.25" customHeight="1"/>
    <row r="16372" ht="19.25" customHeight="1"/>
    <row r="16373" ht="19.25" customHeight="1"/>
    <row r="16374" ht="19.25" customHeight="1"/>
    <row r="16375" ht="19.25" customHeight="1"/>
    <row r="16376" ht="19.25" customHeight="1"/>
    <row r="16377" ht="19.25" customHeight="1"/>
    <row r="16378" ht="19.25" customHeight="1"/>
    <row r="16379" ht="19.25" customHeight="1"/>
    <row r="16380" ht="19.25" customHeight="1"/>
    <row r="16381" ht="19.25" customHeight="1"/>
    <row r="16382" ht="19.25" customHeight="1"/>
    <row r="16383" ht="19.25" customHeight="1"/>
    <row r="16384" ht="19.25" customHeight="1"/>
    <row r="16385" ht="19.25" customHeight="1"/>
    <row r="16386" ht="19.25" customHeight="1"/>
    <row r="16387" ht="19.25" customHeight="1"/>
    <row r="16388" ht="19.25" customHeight="1"/>
    <row r="16389" ht="19.25" customHeight="1"/>
    <row r="16390" ht="19.25" customHeight="1"/>
    <row r="16391" ht="19.25" customHeight="1"/>
    <row r="16392" ht="19.25" customHeight="1"/>
    <row r="16393" ht="19.25" customHeight="1"/>
    <row r="16394" ht="19.25" customHeight="1"/>
    <row r="16395" ht="19.25" customHeight="1"/>
    <row r="16396" ht="19.25" customHeight="1"/>
    <row r="16397" ht="19.25" customHeight="1"/>
    <row r="16398" ht="19.25" customHeight="1"/>
    <row r="16399" ht="19.25" customHeight="1"/>
    <row r="16400" ht="19.25" customHeight="1"/>
    <row r="16401" ht="19.25" customHeight="1"/>
    <row r="16402" ht="19.25" customHeight="1"/>
    <row r="16403" ht="19.25" customHeight="1"/>
    <row r="16404" ht="19.25" customHeight="1"/>
    <row r="16405" ht="19.25" customHeight="1"/>
    <row r="16406" ht="19.25" customHeight="1"/>
    <row r="16407" ht="19.25" customHeight="1"/>
    <row r="16408" ht="19.25" customHeight="1"/>
    <row r="16409" ht="19.25" customHeight="1"/>
    <row r="16410" ht="19.25" customHeight="1"/>
    <row r="16411" ht="19.25" customHeight="1"/>
    <row r="16412" ht="19.25" customHeight="1"/>
    <row r="16413" ht="19.25" customHeight="1"/>
    <row r="16414" ht="19.25" customHeight="1"/>
    <row r="16415" ht="19.25" customHeight="1"/>
    <row r="16416" ht="19.25" customHeight="1"/>
    <row r="16417" ht="19.25" customHeight="1"/>
    <row r="16418" ht="19.25" customHeight="1"/>
    <row r="16419" ht="19.25" customHeight="1"/>
    <row r="16420" ht="19.25" customHeight="1"/>
    <row r="16421" ht="19.25" customHeight="1"/>
    <row r="16422" ht="19.25" customHeight="1"/>
    <row r="16423" ht="19.25" customHeight="1"/>
    <row r="16424" ht="19.25" customHeight="1"/>
    <row r="16425" ht="19.25" customHeight="1"/>
    <row r="16426" ht="19.25" customHeight="1"/>
    <row r="16427" ht="19.25" customHeight="1"/>
    <row r="16428" ht="19.25" customHeight="1"/>
    <row r="16429" ht="19.25" customHeight="1"/>
    <row r="16430" ht="19.25" customHeight="1"/>
    <row r="16431" ht="19.25" customHeight="1"/>
    <row r="16432" ht="19.25" customHeight="1"/>
    <row r="16433" ht="19.25" customHeight="1"/>
    <row r="16434" ht="19.25" customHeight="1"/>
    <row r="16435" ht="19.25" customHeight="1"/>
    <row r="16436" ht="19.25" customHeight="1"/>
    <row r="16437" ht="19.25" customHeight="1"/>
    <row r="16438" ht="19.25" customHeight="1"/>
    <row r="16439" ht="19.25" customHeight="1"/>
    <row r="16440" ht="19.25" customHeight="1"/>
    <row r="16441" ht="19.25" customHeight="1"/>
    <row r="16442" ht="19.25" customHeight="1"/>
    <row r="16443" ht="19.25" customHeight="1"/>
    <row r="16444" ht="19.25" customHeight="1"/>
    <row r="16445" ht="19.25" customHeight="1"/>
    <row r="16446" ht="19.25" customHeight="1"/>
    <row r="16447" ht="19.25" customHeight="1"/>
    <row r="16448" ht="19.25" customHeight="1"/>
    <row r="16449" ht="19.25" customHeight="1"/>
    <row r="16450" ht="19.25" customHeight="1"/>
    <row r="16451" ht="19.25" customHeight="1"/>
    <row r="16452" ht="19.25" customHeight="1"/>
    <row r="16453" ht="19.25" customHeight="1"/>
    <row r="16454" ht="19.25" customHeight="1"/>
    <row r="16455" ht="19.25" customHeight="1"/>
    <row r="16456" ht="19.25" customHeight="1"/>
    <row r="16457" ht="19.25" customHeight="1"/>
    <row r="16458" ht="19.25" customHeight="1"/>
    <row r="16459" ht="19.25" customHeight="1"/>
    <row r="16460" ht="19.25" customHeight="1"/>
    <row r="16461" ht="19.25" customHeight="1"/>
    <row r="16462" ht="19.25" customHeight="1"/>
    <row r="16463" ht="19.25" customHeight="1"/>
    <row r="16464" ht="19.25" customHeight="1"/>
    <row r="16465" ht="19.25" customHeight="1"/>
    <row r="16466" ht="19.25" customHeight="1"/>
    <row r="16467" ht="19.25" customHeight="1"/>
    <row r="16468" ht="19.25" customHeight="1"/>
    <row r="16469" ht="19.25" customHeight="1"/>
    <row r="16470" ht="19.25" customHeight="1"/>
    <row r="16471" ht="19.25" customHeight="1"/>
    <row r="16472" ht="19.25" customHeight="1"/>
    <row r="16473" ht="19.25" customHeight="1"/>
    <row r="16474" ht="19.25" customHeight="1"/>
    <row r="16475" ht="19.25" customHeight="1"/>
    <row r="16476" ht="19.25" customHeight="1"/>
    <row r="16477" ht="19.25" customHeight="1"/>
    <row r="16478" ht="19.25" customHeight="1"/>
    <row r="16479" ht="19.25" customHeight="1"/>
    <row r="16480" ht="19.25" customHeight="1"/>
    <row r="16481" ht="19.25" customHeight="1"/>
    <row r="16482" ht="19.25" customHeight="1"/>
    <row r="16483" ht="19.25" customHeight="1"/>
    <row r="16484" ht="19.25" customHeight="1"/>
    <row r="16485" ht="19.25" customHeight="1"/>
    <row r="16486" ht="19.25" customHeight="1"/>
    <row r="16487" ht="19.25" customHeight="1"/>
    <row r="16488" ht="19.25" customHeight="1"/>
    <row r="16489" ht="19.25" customHeight="1"/>
    <row r="16490" ht="19.25" customHeight="1"/>
    <row r="16491" ht="19.25" customHeight="1"/>
    <row r="16492" ht="19.25" customHeight="1"/>
    <row r="16493" ht="19.25" customHeight="1"/>
    <row r="16494" ht="19.25" customHeight="1"/>
    <row r="16495" ht="19.25" customHeight="1"/>
    <row r="16496" ht="19.25" customHeight="1"/>
    <row r="16497" ht="19.25" customHeight="1"/>
    <row r="16498" ht="19.25" customHeight="1"/>
    <row r="16499" ht="19.25" customHeight="1"/>
    <row r="16500" ht="19.25" customHeight="1"/>
    <row r="16501" ht="19.25" customHeight="1"/>
    <row r="16502" ht="19.25" customHeight="1"/>
    <row r="16503" ht="19.25" customHeight="1"/>
    <row r="16504" ht="19.25" customHeight="1"/>
    <row r="16505" ht="19.25" customHeight="1"/>
    <row r="16506" ht="19.25" customHeight="1"/>
    <row r="16507" ht="19.25" customHeight="1"/>
    <row r="16508" ht="19.25" customHeight="1"/>
    <row r="16509" ht="19.25" customHeight="1"/>
    <row r="16510" ht="19.25" customHeight="1"/>
    <row r="16511" ht="19.25" customHeight="1"/>
    <row r="16512" ht="19.25" customHeight="1"/>
    <row r="16513" ht="19.25" customHeight="1"/>
    <row r="16514" ht="19.25" customHeight="1"/>
    <row r="16515" ht="19.25" customHeight="1"/>
    <row r="16516" ht="19.25" customHeight="1"/>
    <row r="16517" ht="19.25" customHeight="1"/>
    <row r="16518" ht="19.25" customHeight="1"/>
    <row r="16519" ht="19.25" customHeight="1"/>
    <row r="16520" ht="19.25" customHeight="1"/>
    <row r="16521" ht="19.25" customHeight="1"/>
    <row r="16522" ht="19.25" customHeight="1"/>
    <row r="16523" ht="19.25" customHeight="1"/>
    <row r="16524" ht="19.25" customHeight="1"/>
    <row r="16525" ht="19.25" customHeight="1"/>
    <row r="16526" ht="19.25" customHeight="1"/>
    <row r="16527" ht="19.25" customHeight="1"/>
    <row r="16528" ht="19.25" customHeight="1"/>
    <row r="16529" ht="19.25" customHeight="1"/>
    <row r="16530" ht="19.25" customHeight="1"/>
    <row r="16531" ht="19.25" customHeight="1"/>
    <row r="16532" ht="19.25" customHeight="1"/>
    <row r="16533" ht="19.25" customHeight="1"/>
    <row r="16534" ht="19.25" customHeight="1"/>
    <row r="16535" ht="19.25" customHeight="1"/>
    <row r="16536" ht="19.25" customHeight="1"/>
    <row r="16537" ht="19.25" customHeight="1"/>
    <row r="16538" ht="19.25" customHeight="1"/>
    <row r="16539" ht="19.25" customHeight="1"/>
    <row r="16540" ht="19.25" customHeight="1"/>
    <row r="16541" ht="19.25" customHeight="1"/>
    <row r="16542" ht="19.25" customHeight="1"/>
    <row r="16543" ht="19.25" customHeight="1"/>
    <row r="16544" ht="19.25" customHeight="1"/>
    <row r="16545" ht="19.25" customHeight="1"/>
    <row r="16546" ht="19.25" customHeight="1"/>
    <row r="16547" ht="19.25" customHeight="1"/>
    <row r="16548" ht="19.25" customHeight="1"/>
    <row r="16549" ht="19.25" customHeight="1"/>
    <row r="16550" ht="19.25" customHeight="1"/>
    <row r="16551" ht="19.25" customHeight="1"/>
    <row r="16552" ht="19.25" customHeight="1"/>
    <row r="16553" ht="19.25" customHeight="1"/>
    <row r="16554" ht="19.25" customHeight="1"/>
    <row r="16555" ht="19.25" customHeight="1"/>
    <row r="16556" ht="19.25" customHeight="1"/>
    <row r="16557" ht="19.25" customHeight="1"/>
    <row r="16558" ht="19.25" customHeight="1"/>
    <row r="16559" ht="19.25" customHeight="1"/>
    <row r="16560" ht="19.25" customHeight="1"/>
    <row r="16561" ht="19.25" customHeight="1"/>
    <row r="16562" ht="19.25" customHeight="1"/>
    <row r="16563" ht="19.25" customHeight="1"/>
    <row r="16564" ht="19.25" customHeight="1"/>
    <row r="16565" ht="19.25" customHeight="1"/>
    <row r="16566" ht="19.25" customHeight="1"/>
    <row r="16567" ht="19.25" customHeight="1"/>
    <row r="16568" ht="19.25" customHeight="1"/>
    <row r="16569" ht="19.25" customHeight="1"/>
    <row r="16570" ht="19.25" customHeight="1"/>
    <row r="16571" ht="19.25" customHeight="1"/>
    <row r="16572" ht="19.25" customHeight="1"/>
    <row r="16573" ht="19.25" customHeight="1"/>
    <row r="16574" ht="19.25" customHeight="1"/>
    <row r="16575" ht="19.25" customHeight="1"/>
    <row r="16576" ht="19.25" customHeight="1"/>
    <row r="16577" ht="19.25" customHeight="1"/>
    <row r="16578" ht="19.25" customHeight="1"/>
    <row r="16579" ht="19.25" customHeight="1"/>
    <row r="16580" ht="19.25" customHeight="1"/>
    <row r="16581" ht="19.25" customHeight="1"/>
    <row r="16582" ht="19.25" customHeight="1"/>
    <row r="16583" ht="19.25" customHeight="1"/>
    <row r="16584" ht="19.25" customHeight="1"/>
    <row r="16585" ht="19.25" customHeight="1"/>
    <row r="16586" ht="19.25" customHeight="1"/>
    <row r="16587" ht="19.25" customHeight="1"/>
    <row r="16588" ht="19.25" customHeight="1"/>
    <row r="16589" ht="19.25" customHeight="1"/>
    <row r="16590" ht="19.25" customHeight="1"/>
    <row r="16591" ht="19.25" customHeight="1"/>
    <row r="16592" ht="19.25" customHeight="1"/>
    <row r="16593" ht="19.25" customHeight="1"/>
    <row r="16594" ht="19.25" customHeight="1"/>
    <row r="16595" ht="19.25" customHeight="1"/>
    <row r="16596" ht="19.25" customHeight="1"/>
    <row r="16597" ht="19.25" customHeight="1"/>
    <row r="16598" ht="19.25" customHeight="1"/>
    <row r="16599" ht="19.25" customHeight="1"/>
    <row r="16600" ht="19.25" customHeight="1"/>
    <row r="16601" ht="19.25" customHeight="1"/>
    <row r="16602" ht="19.25" customHeight="1"/>
    <row r="16603" ht="19.25" customHeight="1"/>
    <row r="16604" ht="19.25" customHeight="1"/>
    <row r="16605" ht="19.25" customHeight="1"/>
    <row r="16606" ht="19.25" customHeight="1"/>
    <row r="16607" ht="19.25" customHeight="1"/>
    <row r="16608" ht="19.25" customHeight="1"/>
    <row r="16609" ht="19.25" customHeight="1"/>
    <row r="16610" ht="19.25" customHeight="1"/>
    <row r="16611" ht="19.25" customHeight="1"/>
    <row r="16612" ht="19.25" customHeight="1"/>
    <row r="16613" ht="19.25" customHeight="1"/>
    <row r="16614" ht="19.25" customHeight="1"/>
    <row r="16615" ht="19.25" customHeight="1"/>
    <row r="16616" ht="19.25" customHeight="1"/>
    <row r="16617" ht="19.25" customHeight="1"/>
    <row r="16618" ht="19.25" customHeight="1"/>
    <row r="16619" ht="19.25" customHeight="1"/>
    <row r="16620" ht="19.25" customHeight="1"/>
    <row r="16621" ht="19.25" customHeight="1"/>
    <row r="16622" ht="19.25" customHeight="1"/>
    <row r="16623" ht="19.25" customHeight="1"/>
    <row r="16624" ht="19.25" customHeight="1"/>
    <row r="16625" ht="19.25" customHeight="1"/>
    <row r="16626" ht="19.25" customHeight="1"/>
    <row r="16627" ht="19.25" customHeight="1"/>
    <row r="16628" ht="19.25" customHeight="1"/>
    <row r="16629" ht="19.25" customHeight="1"/>
    <row r="16630" ht="19.25" customHeight="1"/>
    <row r="16631" ht="19.25" customHeight="1"/>
    <row r="16632" ht="19.25" customHeight="1"/>
    <row r="16633" ht="19.25" customHeight="1"/>
    <row r="16634" ht="19.25" customHeight="1"/>
    <row r="16635" ht="19.25" customHeight="1"/>
    <row r="16636" ht="19.25" customHeight="1"/>
    <row r="16637" ht="19.25" customHeight="1"/>
    <row r="16638" ht="19.25" customHeight="1"/>
    <row r="16639" ht="19.25" customHeight="1"/>
    <row r="16640" ht="19.25" customHeight="1"/>
    <row r="16641" ht="19.25" customHeight="1"/>
    <row r="16642" ht="19.25" customHeight="1"/>
    <row r="16643" ht="19.25" customHeight="1"/>
    <row r="16644" ht="19.25" customHeight="1"/>
    <row r="16645" ht="19.25" customHeight="1"/>
    <row r="16646" ht="19.25" customHeight="1"/>
    <row r="16647" ht="19.25" customHeight="1"/>
    <row r="16648" ht="19.25" customHeight="1"/>
    <row r="16649" ht="19.25" customHeight="1"/>
    <row r="16650" ht="19.25" customHeight="1"/>
    <row r="16651" ht="19.25" customHeight="1"/>
    <row r="16652" ht="19.25" customHeight="1"/>
    <row r="16653" ht="19.25" customHeight="1"/>
    <row r="16654" ht="19.25" customHeight="1"/>
    <row r="16655" ht="19.25" customHeight="1"/>
    <row r="16656" ht="19.25" customHeight="1"/>
    <row r="16657" ht="19.25" customHeight="1"/>
    <row r="16658" ht="19.25" customHeight="1"/>
    <row r="16659" ht="19.25" customHeight="1"/>
    <row r="16660" ht="19.25" customHeight="1"/>
    <row r="16661" ht="19.25" customHeight="1"/>
    <row r="16662" ht="19.25" customHeight="1"/>
    <row r="16663" ht="19.25" customHeight="1"/>
    <row r="16664" ht="19.25" customHeight="1"/>
    <row r="16665" ht="19.25" customHeight="1"/>
    <row r="16666" ht="19.25" customHeight="1"/>
    <row r="16667" ht="19.25" customHeight="1"/>
    <row r="16668" ht="19.25" customHeight="1"/>
    <row r="16669" ht="19.25" customHeight="1"/>
    <row r="16670" ht="19.25" customHeight="1"/>
    <row r="16671" ht="19.25" customHeight="1"/>
    <row r="16672" ht="19.25" customHeight="1"/>
    <row r="16673" ht="19.25" customHeight="1"/>
    <row r="16674" ht="19.25" customHeight="1"/>
    <row r="16675" ht="19.25" customHeight="1"/>
    <row r="16676" ht="19.25" customHeight="1"/>
    <row r="16677" ht="19.25" customHeight="1"/>
    <row r="16678" ht="19.25" customHeight="1"/>
    <row r="16679" ht="19.25" customHeight="1"/>
    <row r="16680" ht="19.25" customHeight="1"/>
    <row r="16681" ht="19.25" customHeight="1"/>
    <row r="16682" ht="19.25" customHeight="1"/>
    <row r="16683" ht="19.25" customHeight="1"/>
    <row r="16684" ht="19.25" customHeight="1"/>
    <row r="16685" ht="19.25" customHeight="1"/>
    <row r="16686" ht="19.25" customHeight="1"/>
    <row r="16687" ht="19.25" customHeight="1"/>
    <row r="16688" ht="19.25" customHeight="1"/>
    <row r="16689" ht="19.25" customHeight="1"/>
    <row r="16690" ht="19.25" customHeight="1"/>
    <row r="16691" ht="19.25" customHeight="1"/>
    <row r="16692" ht="19.25" customHeight="1"/>
    <row r="16693" ht="19.25" customHeight="1"/>
    <row r="16694" ht="19.25" customHeight="1"/>
    <row r="16695" ht="19.25" customHeight="1"/>
    <row r="16696" ht="19.25" customHeight="1"/>
    <row r="16697" ht="19.25" customHeight="1"/>
    <row r="16698" ht="19.25" customHeight="1"/>
    <row r="16699" ht="19.25" customHeight="1"/>
    <row r="16700" ht="19.25" customHeight="1"/>
    <row r="16701" ht="19.25" customHeight="1"/>
    <row r="16702" ht="19.25" customHeight="1"/>
    <row r="16703" ht="19.25" customHeight="1"/>
    <row r="16704" ht="19.25" customHeight="1"/>
    <row r="16705" ht="19.25" customHeight="1"/>
    <row r="16706" ht="19.25" customHeight="1"/>
    <row r="16707" ht="19.25" customHeight="1"/>
    <row r="16708" ht="19.25" customHeight="1"/>
    <row r="16709" ht="19.25" customHeight="1"/>
    <row r="16710" ht="19.25" customHeight="1"/>
    <row r="16711" ht="19.25" customHeight="1"/>
    <row r="16712" ht="19.25" customHeight="1"/>
    <row r="16713" ht="19.25" customHeight="1"/>
    <row r="16714" ht="19.25" customHeight="1"/>
    <row r="16715" ht="19.25" customHeight="1"/>
    <row r="16716" ht="19.25" customHeight="1"/>
    <row r="16717" ht="19.25" customHeight="1"/>
    <row r="16718" ht="19.25" customHeight="1"/>
    <row r="16719" ht="19.25" customHeight="1"/>
    <row r="16720" ht="19.25" customHeight="1"/>
    <row r="16721" ht="19.25" customHeight="1"/>
    <row r="16722" ht="19.25" customHeight="1"/>
    <row r="16723" ht="19.25" customHeight="1"/>
    <row r="16724" ht="19.25" customHeight="1"/>
    <row r="16725" ht="19.25" customHeight="1"/>
    <row r="16726" ht="19.25" customHeight="1"/>
    <row r="16727" ht="19.25" customHeight="1"/>
    <row r="16728" ht="19.25" customHeight="1"/>
    <row r="16729" ht="19.25" customHeight="1"/>
    <row r="16730" ht="19.25" customHeight="1"/>
    <row r="16731" ht="19.25" customHeight="1"/>
    <row r="16732" ht="19.25" customHeight="1"/>
    <row r="16733" ht="19.25" customHeight="1"/>
    <row r="16734" ht="19.25" customHeight="1"/>
    <row r="16735" ht="19.25" customHeight="1"/>
    <row r="16736" ht="19.25" customHeight="1"/>
    <row r="16737" ht="19.25" customHeight="1"/>
    <row r="16738" ht="19.25" customHeight="1"/>
    <row r="16739" ht="19.25" customHeight="1"/>
    <row r="16740" ht="19.25" customHeight="1"/>
    <row r="16741" ht="19.25" customHeight="1"/>
    <row r="16742" ht="19.25" customHeight="1"/>
    <row r="16743" ht="19.25" customHeight="1"/>
    <row r="16744" ht="19.25" customHeight="1"/>
    <row r="16745" ht="19.25" customHeight="1"/>
    <row r="16746" ht="19.25" customHeight="1"/>
    <row r="16747" ht="19.25" customHeight="1"/>
    <row r="16748" ht="19.25" customHeight="1"/>
    <row r="16749" ht="19.25" customHeight="1"/>
    <row r="16750" ht="19.25" customHeight="1"/>
    <row r="16751" ht="19.25" customHeight="1"/>
    <row r="16752" ht="19.25" customHeight="1"/>
    <row r="16753" ht="19.25" customHeight="1"/>
    <row r="16754" ht="19.25" customHeight="1"/>
    <row r="16755" ht="19.25" customHeight="1"/>
    <row r="16756" ht="19.25" customHeight="1"/>
    <row r="16757" ht="19.25" customHeight="1"/>
    <row r="16758" ht="19.25" customHeight="1"/>
    <row r="16759" ht="19.25" customHeight="1"/>
    <row r="16760" ht="19.25" customHeight="1"/>
    <row r="16761" ht="19.25" customHeight="1"/>
    <row r="16762" ht="19.25" customHeight="1"/>
    <row r="16763" ht="19.25" customHeight="1"/>
    <row r="16764" ht="19.25" customHeight="1"/>
    <row r="16765" ht="19.25" customHeight="1"/>
    <row r="16766" ht="19.25" customHeight="1"/>
    <row r="16767" ht="19.25" customHeight="1"/>
    <row r="16768" ht="19.25" customHeight="1"/>
    <row r="16769" ht="19.25" customHeight="1"/>
    <row r="16770" ht="19.25" customHeight="1"/>
    <row r="16771" ht="19.25" customHeight="1"/>
    <row r="16772" ht="19.25" customHeight="1"/>
    <row r="16773" ht="19.25" customHeight="1"/>
    <row r="16774" ht="19.25" customHeight="1"/>
    <row r="16775" ht="19.25" customHeight="1"/>
    <row r="16776" ht="19.25" customHeight="1"/>
    <row r="16777" ht="19.25" customHeight="1"/>
    <row r="16778" ht="19.25" customHeight="1"/>
    <row r="16779" ht="19.25" customHeight="1"/>
    <row r="16780" ht="19.25" customHeight="1"/>
    <row r="16781" ht="19.25" customHeight="1"/>
    <row r="16782" ht="19.25" customHeight="1"/>
    <row r="16783" ht="19.25" customHeight="1"/>
    <row r="16784" ht="19.25" customHeight="1"/>
    <row r="16785" ht="19.25" customHeight="1"/>
    <row r="16786" ht="19.25" customHeight="1"/>
    <row r="16787" ht="19.25" customHeight="1"/>
    <row r="16788" ht="19.25" customHeight="1"/>
    <row r="16789" ht="19.25" customHeight="1"/>
    <row r="16790" ht="19.25" customHeight="1"/>
    <row r="16791" ht="19.25" customHeight="1"/>
    <row r="16792" ht="19.25" customHeight="1"/>
    <row r="16793" ht="19.25" customHeight="1"/>
    <row r="16794" ht="19.25" customHeight="1"/>
    <row r="16795" ht="19.25" customHeight="1"/>
    <row r="16796" ht="19.25" customHeight="1"/>
    <row r="16797" ht="19.25" customHeight="1"/>
    <row r="16798" ht="19.25" customHeight="1"/>
    <row r="16799" ht="19.25" customHeight="1"/>
    <row r="16800" ht="19.25" customHeight="1"/>
    <row r="16801" ht="19.25" customHeight="1"/>
    <row r="16802" ht="19.25" customHeight="1"/>
    <row r="16803" ht="19.25" customHeight="1"/>
    <row r="16804" ht="19.25" customHeight="1"/>
    <row r="16805" ht="19.25" customHeight="1"/>
    <row r="16806" ht="19.25" customHeight="1"/>
    <row r="16807" ht="19.25" customHeight="1"/>
    <row r="16808" ht="19.25" customHeight="1"/>
    <row r="16809" ht="19.25" customHeight="1"/>
    <row r="16810" ht="19.25" customHeight="1"/>
    <row r="16811" ht="19.25" customHeight="1"/>
    <row r="16812" ht="19.25" customHeight="1"/>
    <row r="16813" ht="19.25" customHeight="1"/>
    <row r="16814" ht="19.25" customHeight="1"/>
    <row r="16815" ht="19.25" customHeight="1"/>
    <row r="16816" ht="19.25" customHeight="1"/>
    <row r="16817" ht="19.25" customHeight="1"/>
    <row r="16818" ht="19.25" customHeight="1"/>
    <row r="16819" ht="19.25" customHeight="1"/>
    <row r="16820" ht="19.25" customHeight="1"/>
    <row r="16821" ht="19.25" customHeight="1"/>
    <row r="16822" ht="19.25" customHeight="1"/>
    <row r="16823" ht="19.25" customHeight="1"/>
    <row r="16824" ht="19.25" customHeight="1"/>
    <row r="16825" ht="19.25" customHeight="1"/>
    <row r="16826" ht="19.25" customHeight="1"/>
    <row r="16827" ht="19.25" customHeight="1"/>
    <row r="16828" ht="19.25" customHeight="1"/>
    <row r="16829" ht="19.25" customHeight="1"/>
    <row r="16830" ht="19.25" customHeight="1"/>
    <row r="16831" ht="19.25" customHeight="1"/>
    <row r="16832" ht="19.25" customHeight="1"/>
    <row r="16833" ht="19.25" customHeight="1"/>
    <row r="16834" ht="19.25" customHeight="1"/>
    <row r="16835" ht="19.25" customHeight="1"/>
    <row r="16836" ht="19.25" customHeight="1"/>
    <row r="16837" ht="19.25" customHeight="1"/>
    <row r="16838" ht="19.25" customHeight="1"/>
    <row r="16839" ht="19.25" customHeight="1"/>
    <row r="16840" ht="19.25" customHeight="1"/>
    <row r="16841" ht="19.25" customHeight="1"/>
    <row r="16842" ht="19.25" customHeight="1"/>
    <row r="16843" ht="19.25" customHeight="1"/>
    <row r="16844" ht="19.25" customHeight="1"/>
    <row r="16845" ht="19.25" customHeight="1"/>
    <row r="16846" ht="19.25" customHeight="1"/>
    <row r="16847" ht="19.25" customHeight="1"/>
    <row r="16848" ht="19.25" customHeight="1"/>
    <row r="16849" ht="19.25" customHeight="1"/>
    <row r="16850" ht="19.25" customHeight="1"/>
    <row r="16851" ht="19.25" customHeight="1"/>
    <row r="16852" ht="19.25" customHeight="1"/>
    <row r="16853" ht="19.25" customHeight="1"/>
    <row r="16854" ht="19.25" customHeight="1"/>
    <row r="16855" ht="19.25" customHeight="1"/>
    <row r="16856" ht="19.25" customHeight="1"/>
    <row r="16857" ht="19.25" customHeight="1"/>
    <row r="16858" ht="19.25" customHeight="1"/>
    <row r="16859" ht="19.25" customHeight="1"/>
    <row r="16860" ht="19.25" customHeight="1"/>
    <row r="16861" ht="19.25" customHeight="1"/>
    <row r="16862" ht="19.25" customHeight="1"/>
    <row r="16863" ht="19.25" customHeight="1"/>
    <row r="16864" ht="19.25" customHeight="1"/>
    <row r="16865" ht="19.25" customHeight="1"/>
    <row r="16866" ht="19.25" customHeight="1"/>
    <row r="16867" ht="19.25" customHeight="1"/>
    <row r="16868" ht="19.25" customHeight="1"/>
    <row r="16869" ht="19.25" customHeight="1"/>
    <row r="16870" ht="19.25" customHeight="1"/>
    <row r="16871" ht="19.25" customHeight="1"/>
    <row r="16872" ht="19.25" customHeight="1"/>
    <row r="16873" ht="19.25" customHeight="1"/>
    <row r="16874" ht="19.25" customHeight="1"/>
    <row r="16875" ht="19.25" customHeight="1"/>
    <row r="16876" ht="19.25" customHeight="1"/>
    <row r="16877" ht="19.25" customHeight="1"/>
    <row r="16878" ht="19.25" customHeight="1"/>
    <row r="16879" ht="19.25" customHeight="1"/>
    <row r="16880" ht="19.25" customHeight="1"/>
    <row r="16881" ht="19.25" customHeight="1"/>
    <row r="16882" ht="19.25" customHeight="1"/>
    <row r="16883" ht="19.25" customHeight="1"/>
    <row r="16884" ht="19.25" customHeight="1"/>
    <row r="16885" ht="19.25" customHeight="1"/>
    <row r="16886" ht="19.25" customHeight="1"/>
    <row r="16887" ht="19.25" customHeight="1"/>
    <row r="16888" ht="19.25" customHeight="1"/>
    <row r="16889" ht="19.25" customHeight="1"/>
    <row r="16890" ht="19.25" customHeight="1"/>
    <row r="16891" ht="19.25" customHeight="1"/>
    <row r="16892" ht="19.25" customHeight="1"/>
    <row r="16893" ht="19.25" customHeight="1"/>
    <row r="16894" ht="19.25" customHeight="1"/>
    <row r="16895" ht="19.25" customHeight="1"/>
    <row r="16896" ht="19.25" customHeight="1"/>
    <row r="16897" ht="19.25" customHeight="1"/>
    <row r="16898" ht="19.25" customHeight="1"/>
    <row r="16899" ht="19.25" customHeight="1"/>
    <row r="16900" ht="19.25" customHeight="1"/>
    <row r="16901" ht="19.25" customHeight="1"/>
    <row r="16902" ht="19.25" customHeight="1"/>
    <row r="16903" ht="19.25" customHeight="1"/>
    <row r="16904" ht="19.25" customHeight="1"/>
    <row r="16905" ht="19.25" customHeight="1"/>
    <row r="16906" ht="19.25" customHeight="1"/>
    <row r="16907" ht="19.25" customHeight="1"/>
    <row r="16908" ht="19.25" customHeight="1"/>
    <row r="16909" ht="19.25" customHeight="1"/>
    <row r="16910" ht="19.25" customHeight="1"/>
    <row r="16911" ht="19.25" customHeight="1"/>
    <row r="16912" ht="19.25" customHeight="1"/>
    <row r="16913" ht="19.25" customHeight="1"/>
    <row r="16914" ht="19.25" customHeight="1"/>
    <row r="16915" ht="19.25" customHeight="1"/>
    <row r="16916" ht="19.25" customHeight="1"/>
    <row r="16917" ht="19.25" customHeight="1"/>
    <row r="16918" ht="19.25" customHeight="1"/>
    <row r="16919" ht="19.25" customHeight="1"/>
    <row r="16920" ht="19.25" customHeight="1"/>
    <row r="16921" ht="19.25" customHeight="1"/>
    <row r="16922" ht="19.25" customHeight="1"/>
    <row r="16923" ht="19.25" customHeight="1"/>
    <row r="16924" ht="19.25" customHeight="1"/>
    <row r="16925" ht="19.25" customHeight="1"/>
    <row r="16926" ht="19.25" customHeight="1"/>
    <row r="16927" ht="19.25" customHeight="1"/>
    <row r="16928" ht="19.25" customHeight="1"/>
    <row r="16929" ht="19.25" customHeight="1"/>
    <row r="16930" ht="19.25" customHeight="1"/>
    <row r="16931" ht="19.25" customHeight="1"/>
    <row r="16932" ht="19.25" customHeight="1"/>
    <row r="16933" ht="19.25" customHeight="1"/>
    <row r="16934" ht="19.25" customHeight="1"/>
    <row r="16935" ht="19.25" customHeight="1"/>
    <row r="16936" ht="19.25" customHeight="1"/>
    <row r="16937" ht="19.25" customHeight="1"/>
    <row r="16938" ht="19.25" customHeight="1"/>
    <row r="16939" ht="19.25" customHeight="1"/>
    <row r="16940" ht="19.25" customHeight="1"/>
    <row r="16941" ht="19.25" customHeight="1"/>
    <row r="16942" ht="19.25" customHeight="1"/>
    <row r="16943" ht="19.25" customHeight="1"/>
    <row r="16944" ht="19.25" customHeight="1"/>
    <row r="16945" ht="19.25" customHeight="1"/>
    <row r="16946" ht="19.25" customHeight="1"/>
    <row r="16947" ht="19.25" customHeight="1"/>
    <row r="16948" ht="19.25" customHeight="1"/>
    <row r="16949" ht="19.25" customHeight="1"/>
    <row r="16950" ht="19.25" customHeight="1"/>
    <row r="16951" ht="19.25" customHeight="1"/>
    <row r="16952" ht="19.25" customHeight="1"/>
    <row r="16953" ht="19.25" customHeight="1"/>
    <row r="16954" ht="19.25" customHeight="1"/>
    <row r="16955" ht="19.25" customHeight="1"/>
    <row r="16956" ht="19.25" customHeight="1"/>
    <row r="16957" ht="19.25" customHeight="1"/>
    <row r="16958" ht="19.25" customHeight="1"/>
    <row r="16959" ht="19.25" customHeight="1"/>
    <row r="16960" ht="19.25" customHeight="1"/>
    <row r="16961" ht="19.25" customHeight="1"/>
    <row r="16962" ht="19.25" customHeight="1"/>
    <row r="16963" ht="19.25" customHeight="1"/>
    <row r="16964" ht="19.25" customHeight="1"/>
    <row r="16965" ht="19.25" customHeight="1"/>
    <row r="16966" ht="19.25" customHeight="1"/>
    <row r="16967" ht="19.25" customHeight="1"/>
    <row r="16968" ht="19.25" customHeight="1"/>
    <row r="16969" ht="19.25" customHeight="1"/>
    <row r="16970" ht="19.25" customHeight="1"/>
    <row r="16971" ht="19.25" customHeight="1"/>
    <row r="16972" ht="19.25" customHeight="1"/>
    <row r="16973" ht="19.25" customHeight="1"/>
    <row r="16974" ht="19.25" customHeight="1"/>
    <row r="16975" ht="19.25" customHeight="1"/>
    <row r="16976" ht="19.25" customHeight="1"/>
    <row r="16977" ht="19.25" customHeight="1"/>
    <row r="16978" ht="19.25" customHeight="1"/>
    <row r="16979" ht="19.25" customHeight="1"/>
    <row r="16980" ht="19.25" customHeight="1"/>
    <row r="16981" ht="19.25" customHeight="1"/>
    <row r="16982" ht="19.25" customHeight="1"/>
    <row r="16983" ht="19.25" customHeight="1"/>
    <row r="16984" ht="19.25" customHeight="1"/>
    <row r="16985" ht="19.25" customHeight="1"/>
    <row r="16986" ht="19.25" customHeight="1"/>
    <row r="16987" ht="19.25" customHeight="1"/>
    <row r="16988" ht="19.25" customHeight="1"/>
    <row r="16989" ht="19.25" customHeight="1"/>
    <row r="16990" ht="19.25" customHeight="1"/>
    <row r="16991" ht="19.25" customHeight="1"/>
    <row r="16992" ht="19.25" customHeight="1"/>
    <row r="16993" ht="19.25" customHeight="1"/>
    <row r="16994" ht="19.25" customHeight="1"/>
    <row r="16995" ht="19.25" customHeight="1"/>
    <row r="16996" ht="19.25" customHeight="1"/>
    <row r="16997" ht="19.25" customHeight="1"/>
    <row r="16998" ht="19.25" customHeight="1"/>
    <row r="16999" ht="19.25" customHeight="1"/>
    <row r="17000" ht="19.25" customHeight="1"/>
    <row r="17001" ht="19.25" customHeight="1"/>
    <row r="17002" ht="19.25" customHeight="1"/>
    <row r="17003" ht="19.25" customHeight="1"/>
    <row r="17004" ht="19.25" customHeight="1"/>
    <row r="17005" ht="19.25" customHeight="1"/>
    <row r="17006" ht="19.25" customHeight="1"/>
    <row r="17007" ht="19.25" customHeight="1"/>
    <row r="17008" ht="19.25" customHeight="1"/>
    <row r="17009" ht="19.25" customHeight="1"/>
    <row r="17010" ht="19.25" customHeight="1"/>
    <row r="17011" ht="19.25" customHeight="1"/>
    <row r="17012" ht="19.25" customHeight="1"/>
    <row r="17013" ht="19.25" customHeight="1"/>
    <row r="17014" ht="19.25" customHeight="1"/>
    <row r="17015" ht="19.25" customHeight="1"/>
    <row r="17016" ht="19.25" customHeight="1"/>
    <row r="17017" ht="19.25" customHeight="1"/>
    <row r="17018" ht="19.25" customHeight="1"/>
    <row r="17019" ht="19.25" customHeight="1"/>
    <row r="17020" ht="19.25" customHeight="1"/>
    <row r="17021" ht="19.25" customHeight="1"/>
    <row r="17022" ht="19.25" customHeight="1"/>
    <row r="17023" ht="19.25" customHeight="1"/>
    <row r="17024" ht="19.25" customHeight="1"/>
    <row r="17025" ht="19.25" customHeight="1"/>
    <row r="17026" ht="19.25" customHeight="1"/>
    <row r="17027" ht="19.25" customHeight="1"/>
    <row r="17028" ht="19.25" customHeight="1"/>
    <row r="17029" ht="19.25" customHeight="1"/>
    <row r="17030" ht="19.25" customHeight="1"/>
    <row r="17031" ht="19.25" customHeight="1"/>
    <row r="17032" ht="19.25" customHeight="1"/>
    <row r="17033" ht="19.25" customHeight="1"/>
    <row r="17034" ht="19.25" customHeight="1"/>
    <row r="17035" ht="19.25" customHeight="1"/>
    <row r="17036" ht="19.25" customHeight="1"/>
    <row r="17037" ht="19.25" customHeight="1"/>
    <row r="17038" ht="19.25" customHeight="1"/>
    <row r="17039" ht="19.25" customHeight="1"/>
    <row r="17040" ht="19.25" customHeight="1"/>
    <row r="17041" ht="19.25" customHeight="1"/>
    <row r="17042" ht="19.25" customHeight="1"/>
    <row r="17043" ht="19.25" customHeight="1"/>
    <row r="17044" ht="19.25" customHeight="1"/>
    <row r="17045" ht="19.25" customHeight="1"/>
    <row r="17046" ht="19.25" customHeight="1"/>
    <row r="17047" ht="19.25" customHeight="1"/>
    <row r="17048" ht="19.25" customHeight="1"/>
    <row r="17049" ht="19.25" customHeight="1"/>
    <row r="17050" ht="19.25" customHeight="1"/>
    <row r="17051" ht="19.25" customHeight="1"/>
    <row r="17052" ht="19.25" customHeight="1"/>
    <row r="17053" ht="19.25" customHeight="1"/>
    <row r="17054" ht="19.25" customHeight="1"/>
    <row r="17055" ht="19.25" customHeight="1"/>
    <row r="17056" ht="19.25" customHeight="1"/>
    <row r="17057" ht="19.25" customHeight="1"/>
    <row r="17058" ht="19.25" customHeight="1"/>
    <row r="17059" ht="19.25" customHeight="1"/>
    <row r="17060" ht="19.25" customHeight="1"/>
    <row r="17061" ht="19.25" customHeight="1"/>
    <row r="17062" ht="19.25" customHeight="1"/>
    <row r="17063" ht="19.25" customHeight="1"/>
    <row r="17064" ht="19.25" customHeight="1"/>
    <row r="17065" ht="19.25" customHeight="1"/>
    <row r="17066" ht="19.25" customHeight="1"/>
    <row r="17067" ht="19.25" customHeight="1"/>
    <row r="17068" ht="19.25" customHeight="1"/>
    <row r="17069" ht="19.25" customHeight="1"/>
    <row r="17070" ht="19.25" customHeight="1"/>
    <row r="17071" ht="19.25" customHeight="1"/>
    <row r="17072" ht="19.25" customHeight="1"/>
    <row r="17073" ht="19.25" customHeight="1"/>
    <row r="17074" ht="19.25" customHeight="1"/>
    <row r="17075" ht="19.25" customHeight="1"/>
    <row r="17076" ht="19.25" customHeight="1"/>
    <row r="17077" ht="19.25" customHeight="1"/>
    <row r="17078" ht="19.25" customHeight="1"/>
    <row r="17079" ht="19.25" customHeight="1"/>
    <row r="17080" ht="19.25" customHeight="1"/>
    <row r="17081" ht="19.25" customHeight="1"/>
    <row r="17082" ht="19.25" customHeight="1"/>
    <row r="17083" ht="19.25" customHeight="1"/>
    <row r="17084" ht="19.25" customHeight="1"/>
    <row r="17085" ht="19.25" customHeight="1"/>
    <row r="17086" ht="19.25" customHeight="1"/>
    <row r="17087" ht="19.25" customHeight="1"/>
    <row r="17088" ht="19.25" customHeight="1"/>
    <row r="17089" ht="19.25" customHeight="1"/>
    <row r="17090" ht="19.25" customHeight="1"/>
    <row r="17091" ht="19.25" customHeight="1"/>
    <row r="17092" ht="19.25" customHeight="1"/>
    <row r="17093" ht="19.25" customHeight="1"/>
    <row r="17094" ht="19.25" customHeight="1"/>
    <row r="17095" ht="19.25" customHeight="1"/>
    <row r="17096" ht="19.25" customHeight="1"/>
    <row r="17097" ht="19.25" customHeight="1"/>
    <row r="17098" ht="19.25" customHeight="1"/>
    <row r="17099" ht="19.25" customHeight="1"/>
    <row r="17100" ht="19.25" customHeight="1"/>
    <row r="17101" ht="19.25" customHeight="1"/>
    <row r="17102" ht="19.25" customHeight="1"/>
    <row r="17103" ht="19.25" customHeight="1"/>
    <row r="17104" ht="19.25" customHeight="1"/>
    <row r="17105" ht="19.25" customHeight="1"/>
    <row r="17106" ht="19.25" customHeight="1"/>
    <row r="17107" ht="19.25" customHeight="1"/>
    <row r="17108" ht="19.25" customHeight="1"/>
    <row r="17109" ht="19.25" customHeight="1"/>
    <row r="17110" ht="19.25" customHeight="1"/>
    <row r="17111" ht="19.25" customHeight="1"/>
    <row r="17112" ht="19.25" customHeight="1"/>
    <row r="17113" ht="19.25" customHeight="1"/>
    <row r="17114" ht="19.25" customHeight="1"/>
    <row r="17115" ht="19.25" customHeight="1"/>
    <row r="17116" ht="19.25" customHeight="1"/>
    <row r="17117" ht="19.25" customHeight="1"/>
    <row r="17118" ht="19.25" customHeight="1"/>
    <row r="17119" ht="19.25" customHeight="1"/>
    <row r="17120" ht="19.25" customHeight="1"/>
    <row r="17121" ht="19.25" customHeight="1"/>
    <row r="17122" ht="19.25" customHeight="1"/>
    <row r="17123" ht="19.25" customHeight="1"/>
    <row r="17124" ht="19.25" customHeight="1"/>
    <row r="17125" ht="19.25" customHeight="1"/>
    <row r="17126" ht="19.25" customHeight="1"/>
    <row r="17127" ht="19.25" customHeight="1"/>
    <row r="17128" ht="19.25" customHeight="1"/>
    <row r="17129" ht="19.25" customHeight="1"/>
    <row r="17130" ht="19.25" customHeight="1"/>
    <row r="17131" ht="19.25" customHeight="1"/>
    <row r="17132" ht="19.25" customHeight="1"/>
    <row r="17133" ht="19.25" customHeight="1"/>
    <row r="17134" ht="19.25" customHeight="1"/>
    <row r="17135" ht="19.25" customHeight="1"/>
    <row r="17136" ht="19.25" customHeight="1"/>
    <row r="17137" ht="19.25" customHeight="1"/>
    <row r="17138" ht="19.25" customHeight="1"/>
    <row r="17139" ht="19.25" customHeight="1"/>
    <row r="17140" ht="19.25" customHeight="1"/>
    <row r="17141" ht="19.25" customHeight="1"/>
    <row r="17142" ht="19.25" customHeight="1"/>
    <row r="17143" ht="19.25" customHeight="1"/>
    <row r="17144" ht="19.25" customHeight="1"/>
    <row r="17145" ht="19.25" customHeight="1"/>
    <row r="17146" ht="19.25" customHeight="1"/>
    <row r="17147" ht="19.25" customHeight="1"/>
    <row r="17148" ht="19.25" customHeight="1"/>
    <row r="17149" ht="19.25" customHeight="1"/>
    <row r="17150" ht="19.25" customHeight="1"/>
    <row r="17151" ht="19.25" customHeight="1"/>
    <row r="17152" ht="19.25" customHeight="1"/>
    <row r="17153" ht="19.25" customHeight="1"/>
    <row r="17154" ht="19.25" customHeight="1"/>
    <row r="17155" ht="19.25" customHeight="1"/>
    <row r="17156" ht="19.25" customHeight="1"/>
    <row r="17157" ht="19.25" customHeight="1"/>
    <row r="17158" ht="19.25" customHeight="1"/>
    <row r="17159" ht="19.25" customHeight="1"/>
    <row r="17160" ht="19.25" customHeight="1"/>
    <row r="17161" ht="19.25" customHeight="1"/>
    <row r="17162" ht="19.25" customHeight="1"/>
    <row r="17163" ht="19.25" customHeight="1"/>
    <row r="17164" ht="19.25" customHeight="1"/>
    <row r="17165" ht="19.25" customHeight="1"/>
    <row r="17166" ht="19.25" customHeight="1"/>
    <row r="17167" ht="19.25" customHeight="1"/>
    <row r="17168" ht="19.25" customHeight="1"/>
    <row r="17169" ht="19.25" customHeight="1"/>
    <row r="17170" ht="19.25" customHeight="1"/>
    <row r="17171" ht="19.25" customHeight="1"/>
    <row r="17172" ht="19.25" customHeight="1"/>
    <row r="17173" ht="19.25" customHeight="1"/>
    <row r="17174" ht="19.25" customHeight="1"/>
    <row r="17175" ht="19.25" customHeight="1"/>
    <row r="17176" ht="19.25" customHeight="1"/>
    <row r="17177" ht="19.25" customHeight="1"/>
    <row r="17178" ht="19.25" customHeight="1"/>
    <row r="17179" ht="19.25" customHeight="1"/>
    <row r="17180" ht="19.25" customHeight="1"/>
    <row r="17181" ht="19.25" customHeight="1"/>
    <row r="17182" ht="19.25" customHeight="1"/>
    <row r="17183" ht="19.25" customHeight="1"/>
    <row r="17184" ht="19.25" customHeight="1"/>
    <row r="17185" ht="19.25" customHeight="1"/>
    <row r="17186" ht="19.25" customHeight="1"/>
    <row r="17187" ht="19.25" customHeight="1"/>
    <row r="17188" ht="19.25" customHeight="1"/>
    <row r="17189" ht="19.25" customHeight="1"/>
    <row r="17190" ht="19.25" customHeight="1"/>
    <row r="17191" ht="19.25" customHeight="1"/>
    <row r="17192" ht="19.25" customHeight="1"/>
    <row r="17193" ht="19.25" customHeight="1"/>
    <row r="17194" ht="19.25" customHeight="1"/>
    <row r="17195" ht="19.25" customHeight="1"/>
    <row r="17196" ht="19.25" customHeight="1"/>
    <row r="17197" ht="19.25" customHeight="1"/>
    <row r="17198" ht="19.25" customHeight="1"/>
    <row r="17199" ht="19.25" customHeight="1"/>
    <row r="17200" ht="19.25" customHeight="1"/>
    <row r="17201" ht="19.25" customHeight="1"/>
    <row r="17202" ht="19.25" customHeight="1"/>
    <row r="17203" ht="19.25" customHeight="1"/>
    <row r="17204" ht="19.25" customHeight="1"/>
    <row r="17205" ht="19.25" customHeight="1"/>
    <row r="17206" ht="19.25" customHeight="1"/>
    <row r="17207" ht="19.25" customHeight="1"/>
    <row r="17208" ht="19.25" customHeight="1"/>
    <row r="17209" ht="19.25" customHeight="1"/>
    <row r="17210" ht="19.25" customHeight="1"/>
    <row r="17211" ht="19.25" customHeight="1"/>
    <row r="17212" ht="19.25" customHeight="1"/>
    <row r="17213" ht="19.25" customHeight="1"/>
    <row r="17214" ht="19.25" customHeight="1"/>
    <row r="17215" ht="19.25" customHeight="1"/>
    <row r="17216" ht="19.25" customHeight="1"/>
    <row r="17217" ht="19.25" customHeight="1"/>
    <row r="17218" ht="19.25" customHeight="1"/>
    <row r="17219" ht="19.25" customHeight="1"/>
    <row r="17220" ht="19.25" customHeight="1"/>
    <row r="17221" ht="19.25" customHeight="1"/>
    <row r="17222" ht="19.25" customHeight="1"/>
    <row r="17223" ht="19.25" customHeight="1"/>
    <row r="17224" ht="19.25" customHeight="1"/>
    <row r="17225" ht="19.25" customHeight="1"/>
    <row r="17226" ht="19.25" customHeight="1"/>
    <row r="17227" ht="19.25" customHeight="1"/>
    <row r="17228" ht="19.25" customHeight="1"/>
    <row r="17229" ht="19.25" customHeight="1"/>
    <row r="17230" ht="19.25" customHeight="1"/>
    <row r="17231" ht="19.25" customHeight="1"/>
    <row r="17232" ht="19.25" customHeight="1"/>
    <row r="17233" ht="19.25" customHeight="1"/>
    <row r="17234" ht="19.25" customHeight="1"/>
    <row r="17235" ht="19.25" customHeight="1"/>
    <row r="17236" ht="19.25" customHeight="1"/>
    <row r="17237" ht="19.25" customHeight="1"/>
    <row r="17238" ht="19.25" customHeight="1"/>
    <row r="17239" ht="19.25" customHeight="1"/>
    <row r="17240" ht="19.25" customHeight="1"/>
    <row r="17241" ht="19.25" customHeight="1"/>
    <row r="17242" ht="19.25" customHeight="1"/>
    <row r="17243" ht="19.25" customHeight="1"/>
    <row r="17244" ht="19.25" customHeight="1"/>
    <row r="17245" ht="19.25" customHeight="1"/>
    <row r="17246" ht="19.25" customHeight="1"/>
    <row r="17247" ht="19.25" customHeight="1"/>
    <row r="17248" ht="19.25" customHeight="1"/>
    <row r="17249" ht="19.25" customHeight="1"/>
    <row r="17250" ht="19.25" customHeight="1"/>
    <row r="17251" ht="19.25" customHeight="1"/>
    <row r="17252" ht="19.25" customHeight="1"/>
    <row r="17253" ht="19.25" customHeight="1"/>
    <row r="17254" ht="19.25" customHeight="1"/>
    <row r="17255" ht="19.25" customHeight="1"/>
    <row r="17256" ht="19.25" customHeight="1"/>
    <row r="17257" ht="19.25" customHeight="1"/>
    <row r="17258" ht="19.25" customHeight="1"/>
    <row r="17259" ht="19.25" customHeight="1"/>
    <row r="17260" ht="19.25" customHeight="1"/>
    <row r="17261" ht="19.25" customHeight="1"/>
    <row r="17262" ht="19.25" customHeight="1"/>
    <row r="17263" ht="19.25" customHeight="1"/>
    <row r="17264" ht="19.25" customHeight="1"/>
    <row r="17265" ht="19.25" customHeight="1"/>
    <row r="17266" ht="19.25" customHeight="1"/>
    <row r="17267" ht="19.25" customHeight="1"/>
    <row r="17268" ht="19.25" customHeight="1"/>
    <row r="17269" ht="19.25" customHeight="1"/>
    <row r="17270" ht="19.25" customHeight="1"/>
    <row r="17271" ht="19.25" customHeight="1"/>
    <row r="17272" ht="19.25" customHeight="1"/>
    <row r="17273" ht="19.25" customHeight="1"/>
    <row r="17274" ht="19.25" customHeight="1"/>
    <row r="17275" ht="19.25" customHeight="1"/>
    <row r="17276" ht="19.25" customHeight="1"/>
    <row r="17277" ht="19.25" customHeight="1"/>
    <row r="17278" ht="19.25" customHeight="1"/>
    <row r="17279" ht="19.25" customHeight="1"/>
    <row r="17280" ht="19.25" customHeight="1"/>
    <row r="17281" ht="19.25" customHeight="1"/>
    <row r="17282" ht="19.25" customHeight="1"/>
    <row r="17283" ht="19.25" customHeight="1"/>
    <row r="17284" ht="19.25" customHeight="1"/>
    <row r="17285" ht="19.25" customHeight="1"/>
    <row r="17286" ht="19.25" customHeight="1"/>
    <row r="17287" ht="19.25" customHeight="1"/>
    <row r="17288" ht="19.25" customHeight="1"/>
    <row r="17289" ht="19.25" customHeight="1"/>
    <row r="17290" ht="19.25" customHeight="1"/>
    <row r="17291" ht="19.25" customHeight="1"/>
    <row r="17292" ht="19.25" customHeight="1"/>
    <row r="17293" ht="19.25" customHeight="1"/>
    <row r="17294" ht="19.25" customHeight="1"/>
    <row r="17295" ht="19.25" customHeight="1"/>
    <row r="17296" ht="19.25" customHeight="1"/>
    <row r="17297" ht="19.25" customHeight="1"/>
    <row r="17298" ht="19.25" customHeight="1"/>
    <row r="17299" ht="19.25" customHeight="1"/>
    <row r="17300" ht="19.25" customHeight="1"/>
    <row r="17301" ht="19.25" customHeight="1"/>
    <row r="17302" ht="19.25" customHeight="1"/>
    <row r="17303" ht="19.25" customHeight="1"/>
    <row r="17304" ht="19.25" customHeight="1"/>
    <row r="17305" ht="19.25" customHeight="1"/>
    <row r="17306" ht="19.25" customHeight="1"/>
    <row r="17307" ht="19.25" customHeight="1"/>
    <row r="17308" ht="19.25" customHeight="1"/>
    <row r="17309" ht="19.25" customHeight="1"/>
    <row r="17310" ht="19.25" customHeight="1"/>
    <row r="17311" ht="19.25" customHeight="1"/>
    <row r="17312" ht="19.25" customHeight="1"/>
    <row r="17313" ht="19.25" customHeight="1"/>
    <row r="17314" ht="19.25" customHeight="1"/>
    <row r="17315" ht="19.25" customHeight="1"/>
    <row r="17316" ht="19.25" customHeight="1"/>
    <row r="17317" ht="19.25" customHeight="1"/>
    <row r="17318" ht="19.25" customHeight="1"/>
    <row r="17319" ht="19.25" customHeight="1"/>
    <row r="17320" ht="19.25" customHeight="1"/>
    <row r="17321" ht="19.25" customHeight="1"/>
    <row r="17322" ht="19.25" customHeight="1"/>
    <row r="17323" ht="19.25" customHeight="1"/>
    <row r="17324" ht="19.25" customHeight="1"/>
    <row r="17325" ht="19.25" customHeight="1"/>
    <row r="17326" ht="19.25" customHeight="1"/>
    <row r="17327" ht="19.25" customHeight="1"/>
    <row r="17328" ht="19.25" customHeight="1"/>
    <row r="17329" ht="19.25" customHeight="1"/>
    <row r="17330" ht="19.25" customHeight="1"/>
    <row r="17331" ht="19.25" customHeight="1"/>
    <row r="17332" ht="19.25" customHeight="1"/>
    <row r="17333" ht="19.25" customHeight="1"/>
    <row r="17334" ht="19.25" customHeight="1"/>
    <row r="17335" ht="19.25" customHeight="1"/>
    <row r="17336" ht="19.25" customHeight="1"/>
    <row r="17337" ht="19.25" customHeight="1"/>
    <row r="17338" ht="19.25" customHeight="1"/>
    <row r="17339" ht="19.25" customHeight="1"/>
    <row r="17340" ht="19.25" customHeight="1"/>
    <row r="17341" ht="19.25" customHeight="1"/>
    <row r="17342" ht="19.25" customHeight="1"/>
    <row r="17343" ht="19.25" customHeight="1"/>
    <row r="17344" ht="19.25" customHeight="1"/>
    <row r="17345" ht="19.25" customHeight="1"/>
    <row r="17346" ht="19.25" customHeight="1"/>
    <row r="17347" ht="19.25" customHeight="1"/>
    <row r="17348" ht="19.25" customHeight="1"/>
    <row r="17349" ht="19.25" customHeight="1"/>
    <row r="17350" ht="19.25" customHeight="1"/>
    <row r="17351" ht="19.25" customHeight="1"/>
    <row r="17352" ht="19.25" customHeight="1"/>
    <row r="17353" ht="19.25" customHeight="1"/>
    <row r="17354" ht="19.25" customHeight="1"/>
    <row r="17355" ht="19.25" customHeight="1"/>
    <row r="17356" ht="19.25" customHeight="1"/>
    <row r="17357" ht="19.25" customHeight="1"/>
    <row r="17358" ht="19.25" customHeight="1"/>
    <row r="17359" ht="19.25" customHeight="1"/>
    <row r="17360" ht="19.25" customHeight="1"/>
    <row r="17361" ht="19.25" customHeight="1"/>
    <row r="17362" ht="19.25" customHeight="1"/>
    <row r="17363" ht="19.25" customHeight="1"/>
    <row r="17364" ht="19.25" customHeight="1"/>
    <row r="17365" ht="19.25" customHeight="1"/>
    <row r="17366" ht="19.25" customHeight="1"/>
    <row r="17367" ht="19.25" customHeight="1"/>
    <row r="17368" ht="19.25" customHeight="1"/>
    <row r="17369" ht="19.25" customHeight="1"/>
    <row r="17370" ht="19.25" customHeight="1"/>
    <row r="17371" ht="19.25" customHeight="1"/>
    <row r="17372" ht="19.25" customHeight="1"/>
    <row r="17373" ht="19.25" customHeight="1"/>
    <row r="17374" ht="19.25" customHeight="1"/>
    <row r="17375" ht="19.25" customHeight="1"/>
    <row r="17376" ht="19.25" customHeight="1"/>
    <row r="17377" ht="19.25" customHeight="1"/>
    <row r="17378" ht="19.25" customHeight="1"/>
    <row r="17379" ht="19.25" customHeight="1"/>
    <row r="17380" ht="19.25" customHeight="1"/>
    <row r="17381" ht="19.25" customHeight="1"/>
    <row r="17382" ht="19.25" customHeight="1"/>
    <row r="17383" ht="19.25" customHeight="1"/>
    <row r="17384" ht="19.25" customHeight="1"/>
    <row r="17385" ht="19.25" customHeight="1"/>
    <row r="17386" ht="19.25" customHeight="1"/>
    <row r="17387" ht="19.25" customHeight="1"/>
    <row r="17388" ht="19.25" customHeight="1"/>
    <row r="17389" ht="19.25" customHeight="1"/>
    <row r="17390" ht="19.25" customHeight="1"/>
    <row r="17391" ht="19.25" customHeight="1"/>
    <row r="17392" ht="19.25" customHeight="1"/>
    <row r="17393" ht="19.25" customHeight="1"/>
    <row r="17394" ht="19.25" customHeight="1"/>
    <row r="17395" ht="19.25" customHeight="1"/>
    <row r="17396" ht="19.25" customHeight="1"/>
    <row r="17397" ht="19.25" customHeight="1"/>
    <row r="17398" ht="19.25" customHeight="1"/>
    <row r="17399" ht="19.25" customHeight="1"/>
    <row r="17400" ht="19.25" customHeight="1"/>
    <row r="17401" ht="19.25" customHeight="1"/>
    <row r="17402" ht="19.25" customHeight="1"/>
    <row r="17403" ht="19.25" customHeight="1"/>
    <row r="17404" ht="19.25" customHeight="1"/>
    <row r="17405" ht="19.25" customHeight="1"/>
    <row r="17406" ht="19.25" customHeight="1"/>
    <row r="17407" ht="19.25" customHeight="1"/>
    <row r="17408" ht="19.25" customHeight="1"/>
    <row r="17409" ht="19.25" customHeight="1"/>
    <row r="17410" ht="19.25" customHeight="1"/>
    <row r="17411" ht="19.25" customHeight="1"/>
    <row r="17412" ht="19.25" customHeight="1"/>
    <row r="17413" ht="19.25" customHeight="1"/>
    <row r="17414" ht="19.25" customHeight="1"/>
    <row r="17415" ht="19.25" customHeight="1"/>
    <row r="17416" ht="19.25" customHeight="1"/>
    <row r="17417" ht="19.25" customHeight="1"/>
    <row r="17418" ht="19.25" customHeight="1"/>
    <row r="17419" ht="19.25" customHeight="1"/>
    <row r="17420" ht="19.25" customHeight="1"/>
    <row r="17421" ht="19.25" customHeight="1"/>
    <row r="17422" ht="19.25" customHeight="1"/>
    <row r="17423" ht="19.25" customHeight="1"/>
    <row r="17424" ht="19.25" customHeight="1"/>
    <row r="17425" ht="19.25" customHeight="1"/>
    <row r="17426" ht="19.25" customHeight="1"/>
    <row r="17427" ht="19.25" customHeight="1"/>
    <row r="17428" ht="19.25" customHeight="1"/>
    <row r="17429" ht="19.25" customHeight="1"/>
    <row r="17430" ht="19.25" customHeight="1"/>
    <row r="17431" ht="19.25" customHeight="1"/>
    <row r="17432" ht="19.25" customHeight="1"/>
    <row r="17433" ht="19.25" customHeight="1"/>
    <row r="17434" ht="19.25" customHeight="1"/>
    <row r="17435" ht="19.25" customHeight="1"/>
    <row r="17436" ht="19.25" customHeight="1"/>
    <row r="17437" ht="19.25" customHeight="1"/>
    <row r="17438" ht="19.25" customHeight="1"/>
    <row r="17439" ht="19.25" customHeight="1"/>
    <row r="17440" ht="19.25" customHeight="1"/>
    <row r="17441" ht="19.25" customHeight="1"/>
    <row r="17442" ht="19.25" customHeight="1"/>
    <row r="17443" ht="19.25" customHeight="1"/>
    <row r="17444" ht="19.25" customHeight="1"/>
    <row r="17445" ht="19.25" customHeight="1"/>
    <row r="17446" ht="19.25" customHeight="1"/>
    <row r="17447" ht="19.25" customHeight="1"/>
    <row r="17448" ht="19.25" customHeight="1"/>
    <row r="17449" ht="19.25" customHeight="1"/>
    <row r="17450" ht="19.25" customHeight="1"/>
    <row r="17451" ht="19.25" customHeight="1"/>
    <row r="17452" ht="19.25" customHeight="1"/>
    <row r="17453" ht="19.25" customHeight="1"/>
    <row r="17454" ht="19.25" customHeight="1"/>
    <row r="17455" ht="19.25" customHeight="1"/>
    <row r="17456" ht="19.25" customHeight="1"/>
    <row r="17457" ht="19.25" customHeight="1"/>
    <row r="17458" ht="19.25" customHeight="1"/>
    <row r="17459" ht="19.25" customHeight="1"/>
    <row r="17460" ht="19.25" customHeight="1"/>
    <row r="17461" ht="19.25" customHeight="1"/>
    <row r="17462" ht="19.25" customHeight="1"/>
    <row r="17463" ht="19.25" customHeight="1"/>
    <row r="17464" ht="19.25" customHeight="1"/>
    <row r="17465" ht="19.25" customHeight="1"/>
    <row r="17466" ht="19.25" customHeight="1"/>
    <row r="17467" ht="19.25" customHeight="1"/>
    <row r="17468" ht="19.25" customHeight="1"/>
    <row r="17469" ht="19.25" customHeight="1"/>
    <row r="17470" ht="19.25" customHeight="1"/>
    <row r="17471" ht="19.25" customHeight="1"/>
    <row r="17472" ht="19.25" customHeight="1"/>
    <row r="17473" ht="19.25" customHeight="1"/>
    <row r="17474" ht="19.25" customHeight="1"/>
    <row r="17475" ht="19.25" customHeight="1"/>
    <row r="17476" ht="19.25" customHeight="1"/>
    <row r="17477" ht="19.25" customHeight="1"/>
    <row r="17478" ht="19.25" customHeight="1"/>
    <row r="17479" ht="19.25" customHeight="1"/>
    <row r="17480" ht="19.25" customHeight="1"/>
    <row r="17481" ht="19.25" customHeight="1"/>
    <row r="17482" ht="19.25" customHeight="1"/>
    <row r="17483" ht="19.25" customHeight="1"/>
    <row r="17484" ht="19.25" customHeight="1"/>
    <row r="17485" ht="19.25" customHeight="1"/>
    <row r="17486" ht="19.25" customHeight="1"/>
    <row r="17487" ht="19.25" customHeight="1"/>
    <row r="17488" ht="19.25" customHeight="1"/>
    <row r="17489" ht="19.25" customHeight="1"/>
    <row r="17490" ht="19.25" customHeight="1"/>
    <row r="17491" ht="19.25" customHeight="1"/>
    <row r="17492" ht="19.25" customHeight="1"/>
    <row r="17493" ht="19.25" customHeight="1"/>
    <row r="17494" ht="19.25" customHeight="1"/>
    <row r="17495" ht="19.25" customHeight="1"/>
    <row r="17496" ht="19.25" customHeight="1"/>
    <row r="17497" ht="19.25" customHeight="1"/>
    <row r="17498" ht="19.25" customHeight="1"/>
    <row r="17499" ht="19.25" customHeight="1"/>
    <row r="17500" ht="19.25" customHeight="1"/>
    <row r="17501" ht="19.25" customHeight="1"/>
    <row r="17502" ht="19.25" customHeight="1"/>
    <row r="17503" ht="19.25" customHeight="1"/>
    <row r="17504" ht="19.25" customHeight="1"/>
    <row r="17505" ht="19.25" customHeight="1"/>
    <row r="17506" ht="19.25" customHeight="1"/>
    <row r="17507" ht="19.25" customHeight="1"/>
    <row r="17508" ht="19.25" customHeight="1"/>
    <row r="17509" ht="19.25" customHeight="1"/>
    <row r="17510" ht="19.25" customHeight="1"/>
    <row r="17511" ht="19.25" customHeight="1"/>
    <row r="17512" ht="19.25" customHeight="1"/>
    <row r="17513" ht="19.25" customHeight="1"/>
    <row r="17514" ht="19.25" customHeight="1"/>
    <row r="17515" ht="19.25" customHeight="1"/>
    <row r="17516" ht="19.25" customHeight="1"/>
    <row r="17517" ht="19.25" customHeight="1"/>
    <row r="17518" ht="19.25" customHeight="1"/>
    <row r="17519" ht="19.25" customHeight="1"/>
    <row r="17520" ht="19.25" customHeight="1"/>
    <row r="17521" ht="19.25" customHeight="1"/>
    <row r="17522" ht="19.25" customHeight="1"/>
    <row r="17523" ht="19.25" customHeight="1"/>
    <row r="17524" ht="19.25" customHeight="1"/>
    <row r="17525" ht="19.25" customHeight="1"/>
    <row r="17526" ht="19.25" customHeight="1"/>
    <row r="17527" ht="19.25" customHeight="1"/>
    <row r="17528" ht="19.25" customHeight="1"/>
    <row r="17529" ht="19.25" customHeight="1"/>
    <row r="17530" ht="19.25" customHeight="1"/>
    <row r="17531" ht="19.25" customHeight="1"/>
    <row r="17532" ht="19.25" customHeight="1"/>
    <row r="17533" ht="19.25" customHeight="1"/>
    <row r="17534" ht="19.25" customHeight="1"/>
    <row r="17535" ht="19.25" customHeight="1"/>
    <row r="17536" ht="19.25" customHeight="1"/>
    <row r="17537" ht="19.25" customHeight="1"/>
    <row r="17538" ht="19.25" customHeight="1"/>
    <row r="17539" ht="19.25" customHeight="1"/>
    <row r="17540" ht="19.25" customHeight="1"/>
    <row r="17541" ht="19.25" customHeight="1"/>
    <row r="17542" ht="19.25" customHeight="1"/>
    <row r="17543" ht="19.25" customHeight="1"/>
    <row r="17544" ht="19.25" customHeight="1"/>
    <row r="17545" ht="19.25" customHeight="1"/>
    <row r="17546" ht="19.25" customHeight="1"/>
    <row r="17547" ht="19.25" customHeight="1"/>
    <row r="17548" ht="19.25" customHeight="1"/>
    <row r="17549" ht="19.25" customHeight="1"/>
    <row r="17550" ht="19.25" customHeight="1"/>
    <row r="17551" ht="19.25" customHeight="1"/>
    <row r="17552" ht="19.25" customHeight="1"/>
    <row r="17553" ht="19.25" customHeight="1"/>
    <row r="17554" ht="19.25" customHeight="1"/>
    <row r="17555" ht="19.25" customHeight="1"/>
    <row r="17556" ht="19.25" customHeight="1"/>
    <row r="17557" ht="19.25" customHeight="1"/>
    <row r="17558" ht="19.25" customHeight="1"/>
    <row r="17559" ht="19.25" customHeight="1"/>
    <row r="17560" ht="19.25" customHeight="1"/>
    <row r="17561" ht="19.25" customHeight="1"/>
    <row r="17562" ht="19.25" customHeight="1"/>
    <row r="17563" ht="19.25" customHeight="1"/>
    <row r="17564" ht="19.25" customHeight="1"/>
    <row r="17565" ht="19.25" customHeight="1"/>
    <row r="17566" ht="19.25" customHeight="1"/>
    <row r="17567" ht="19.25" customHeight="1"/>
    <row r="17568" ht="19.25" customHeight="1"/>
    <row r="17569" ht="19.25" customHeight="1"/>
    <row r="17570" ht="19.25" customHeight="1"/>
    <row r="17571" ht="19.25" customHeight="1"/>
    <row r="17572" ht="19.25" customHeight="1"/>
    <row r="17573" ht="19.25" customHeight="1"/>
    <row r="17574" ht="19.25" customHeight="1"/>
    <row r="17575" ht="19.25" customHeight="1"/>
    <row r="17576" ht="19.25" customHeight="1"/>
    <row r="17577" ht="19.25" customHeight="1"/>
    <row r="17578" ht="19.25" customHeight="1"/>
    <row r="17579" ht="19.25" customHeight="1"/>
    <row r="17580" ht="19.25" customHeight="1"/>
    <row r="17581" ht="19.25" customHeight="1"/>
    <row r="17582" ht="19.25" customHeight="1"/>
    <row r="17583" ht="19.25" customHeight="1"/>
    <row r="17584" ht="19.25" customHeight="1"/>
    <row r="17585" ht="19.25" customHeight="1"/>
    <row r="17586" ht="19.25" customHeight="1"/>
    <row r="17587" ht="19.25" customHeight="1"/>
    <row r="17588" ht="19.25" customHeight="1"/>
    <row r="17589" ht="19.25" customHeight="1"/>
    <row r="17590" ht="19.25" customHeight="1"/>
    <row r="17591" ht="19.25" customHeight="1"/>
    <row r="17592" ht="19.25" customHeight="1"/>
    <row r="17593" ht="19.25" customHeight="1"/>
    <row r="17594" ht="19.25" customHeight="1"/>
    <row r="17595" ht="19.25" customHeight="1"/>
    <row r="17596" ht="19.25" customHeight="1"/>
    <row r="17597" ht="19.25" customHeight="1"/>
    <row r="17598" ht="19.25" customHeight="1"/>
    <row r="17599" ht="19.25" customHeight="1"/>
    <row r="17600" ht="19.25" customHeight="1"/>
    <row r="17601" ht="19.25" customHeight="1"/>
    <row r="17602" ht="19.25" customHeight="1"/>
    <row r="17603" ht="19.25" customHeight="1"/>
    <row r="17604" ht="19.25" customHeight="1"/>
    <row r="17605" ht="19.25" customHeight="1"/>
    <row r="17606" ht="19.25" customHeight="1"/>
    <row r="17607" ht="19.25" customHeight="1"/>
    <row r="17608" ht="19.25" customHeight="1"/>
    <row r="17609" ht="19.25" customHeight="1"/>
    <row r="17610" ht="19.25" customHeight="1"/>
    <row r="17611" ht="19.25" customHeight="1"/>
    <row r="17612" ht="19.25" customHeight="1"/>
    <row r="17613" ht="19.25" customHeight="1"/>
    <row r="17614" ht="19.25" customHeight="1"/>
    <row r="17615" ht="19.25" customHeight="1"/>
    <row r="17616" ht="19.25" customHeight="1"/>
    <row r="17617" ht="19.25" customHeight="1"/>
    <row r="17618" ht="19.25" customHeight="1"/>
    <row r="17619" ht="19.25" customHeight="1"/>
    <row r="17620" ht="19.25" customHeight="1"/>
    <row r="17621" ht="19.25" customHeight="1"/>
    <row r="17622" ht="19.25" customHeight="1"/>
    <row r="17623" ht="19.25" customHeight="1"/>
    <row r="17624" ht="19.25" customHeight="1"/>
    <row r="17625" ht="19.25" customHeight="1"/>
    <row r="17626" ht="19.25" customHeight="1"/>
    <row r="17627" ht="19.25" customHeight="1"/>
    <row r="17628" ht="19.25" customHeight="1"/>
    <row r="17629" ht="19.25" customHeight="1"/>
    <row r="17630" ht="19.25" customHeight="1"/>
    <row r="17631" ht="19.25" customHeight="1"/>
    <row r="17632" ht="19.25" customHeight="1"/>
    <row r="17633" ht="19.25" customHeight="1"/>
    <row r="17634" ht="19.25" customHeight="1"/>
    <row r="17635" ht="19.25" customHeight="1"/>
    <row r="17636" ht="19.25" customHeight="1"/>
    <row r="17637" ht="19.25" customHeight="1"/>
    <row r="17638" ht="19.25" customHeight="1"/>
    <row r="17639" ht="19.25" customHeight="1"/>
    <row r="17640" ht="19.25" customHeight="1"/>
    <row r="17641" ht="19.25" customHeight="1"/>
    <row r="17642" ht="19.25" customHeight="1"/>
    <row r="17643" ht="19.25" customHeight="1"/>
    <row r="17644" ht="19.25" customHeight="1"/>
    <row r="17645" ht="19.25" customHeight="1"/>
    <row r="17646" ht="19.25" customHeight="1"/>
    <row r="17647" ht="19.25" customHeight="1"/>
    <row r="17648" ht="19.25" customHeight="1"/>
    <row r="17649" ht="19.25" customHeight="1"/>
    <row r="17650" ht="19.25" customHeight="1"/>
    <row r="17651" ht="19.25" customHeight="1"/>
    <row r="17652" ht="19.25" customHeight="1"/>
    <row r="17653" ht="19.25" customHeight="1"/>
    <row r="17654" ht="19.25" customHeight="1"/>
    <row r="17655" ht="19.25" customHeight="1"/>
    <row r="17656" ht="19.25" customHeight="1"/>
    <row r="17657" ht="19.25" customHeight="1"/>
    <row r="17658" ht="19.25" customHeight="1"/>
    <row r="17659" ht="19.25" customHeight="1"/>
    <row r="17660" ht="19.25" customHeight="1"/>
    <row r="17661" ht="19.25" customHeight="1"/>
    <row r="17662" ht="19.25" customHeight="1"/>
    <row r="17663" ht="19.25" customHeight="1"/>
    <row r="17664" ht="19.25" customHeight="1"/>
    <row r="17665" ht="19.25" customHeight="1"/>
    <row r="17666" ht="19.25" customHeight="1"/>
    <row r="17667" ht="19.25" customHeight="1"/>
    <row r="17668" ht="19.25" customHeight="1"/>
    <row r="17669" ht="19.25" customHeight="1"/>
    <row r="17670" ht="19.25" customHeight="1"/>
    <row r="17671" ht="19.25" customHeight="1"/>
    <row r="17672" ht="19.25" customHeight="1"/>
    <row r="17673" ht="19.25" customHeight="1"/>
    <row r="17674" ht="19.25" customHeight="1"/>
    <row r="17675" ht="19.25" customHeight="1"/>
    <row r="17676" ht="19.25" customHeight="1"/>
    <row r="17677" ht="19.25" customHeight="1"/>
    <row r="17678" ht="19.25" customHeight="1"/>
    <row r="17679" ht="19.25" customHeight="1"/>
    <row r="17680" ht="19.25" customHeight="1"/>
    <row r="17681" ht="19.25" customHeight="1"/>
    <row r="17682" ht="19.25" customHeight="1"/>
    <row r="17683" ht="19.25" customHeight="1"/>
    <row r="17684" ht="19.25" customHeight="1"/>
    <row r="17685" ht="19.25" customHeight="1"/>
    <row r="17686" ht="19.25" customHeight="1"/>
    <row r="17687" ht="19.25" customHeight="1"/>
    <row r="17688" ht="19.25" customHeight="1"/>
    <row r="17689" ht="19.25" customHeight="1"/>
    <row r="17690" ht="19.25" customHeight="1"/>
    <row r="17691" ht="19.25" customHeight="1"/>
    <row r="17692" ht="19.25" customHeight="1"/>
    <row r="17693" ht="19.25" customHeight="1"/>
    <row r="17694" ht="19.25" customHeight="1"/>
    <row r="17695" ht="19.25" customHeight="1"/>
    <row r="17696" ht="19.25" customHeight="1"/>
    <row r="17697" ht="19.25" customHeight="1"/>
    <row r="17698" ht="19.25" customHeight="1"/>
    <row r="17699" ht="19.25" customHeight="1"/>
    <row r="17700" ht="19.25" customHeight="1"/>
    <row r="17701" ht="19.25" customHeight="1"/>
    <row r="17702" ht="19.25" customHeight="1"/>
    <row r="17703" ht="19.25" customHeight="1"/>
    <row r="17704" ht="19.25" customHeight="1"/>
    <row r="17705" ht="19.25" customHeight="1"/>
    <row r="17706" ht="19.25" customHeight="1"/>
    <row r="17707" ht="19.25" customHeight="1"/>
    <row r="17708" ht="19.25" customHeight="1"/>
    <row r="17709" ht="19.25" customHeight="1"/>
    <row r="17710" ht="19.25" customHeight="1"/>
    <row r="17711" ht="19.25" customHeight="1"/>
    <row r="17712" ht="19.25" customHeight="1"/>
    <row r="17713" ht="19.25" customHeight="1"/>
    <row r="17714" ht="19.25" customHeight="1"/>
    <row r="17715" ht="19.25" customHeight="1"/>
    <row r="17716" ht="19.25" customHeight="1"/>
    <row r="17717" ht="19.25" customHeight="1"/>
    <row r="17718" ht="19.25" customHeight="1"/>
    <row r="17719" ht="19.25" customHeight="1"/>
    <row r="17720" ht="19.25" customHeight="1"/>
    <row r="17721" ht="19.25" customHeight="1"/>
    <row r="17722" ht="19.25" customHeight="1"/>
    <row r="17723" ht="19.25" customHeight="1"/>
    <row r="17724" ht="19.25" customHeight="1"/>
    <row r="17725" ht="19.25" customHeight="1"/>
    <row r="17726" ht="19.25" customHeight="1"/>
    <row r="17727" ht="19.25" customHeight="1"/>
    <row r="17728" ht="19.25" customHeight="1"/>
    <row r="17729" ht="19.25" customHeight="1"/>
    <row r="17730" ht="19.25" customHeight="1"/>
    <row r="17731" ht="19.25" customHeight="1"/>
    <row r="17732" ht="19.25" customHeight="1"/>
    <row r="17733" ht="19.25" customHeight="1"/>
    <row r="17734" ht="19.25" customHeight="1"/>
    <row r="17735" ht="19.25" customHeight="1"/>
    <row r="17736" ht="19.25" customHeight="1"/>
    <row r="17737" ht="19.25" customHeight="1"/>
    <row r="17738" ht="19.25" customHeight="1"/>
    <row r="17739" ht="19.25" customHeight="1"/>
    <row r="17740" ht="19.25" customHeight="1"/>
    <row r="17741" ht="19.25" customHeight="1"/>
    <row r="17742" ht="19.25" customHeight="1"/>
    <row r="17743" ht="19.25" customHeight="1"/>
    <row r="17744" ht="19.25" customHeight="1"/>
    <row r="17745" ht="19.25" customHeight="1"/>
    <row r="17746" ht="19.25" customHeight="1"/>
    <row r="17747" ht="19.25" customHeight="1"/>
    <row r="17748" ht="19.25" customHeight="1"/>
    <row r="17749" ht="19.25" customHeight="1"/>
    <row r="17750" ht="19.25" customHeight="1"/>
    <row r="17751" ht="19.25" customHeight="1"/>
    <row r="17752" ht="19.25" customHeight="1"/>
    <row r="17753" ht="19.25" customHeight="1"/>
    <row r="17754" ht="19.25" customHeight="1"/>
    <row r="17755" ht="19.25" customHeight="1"/>
    <row r="17756" ht="19.25" customHeight="1"/>
    <row r="17757" ht="19.25" customHeight="1"/>
    <row r="17758" ht="19.25" customHeight="1"/>
    <row r="17759" ht="19.25" customHeight="1"/>
    <row r="17760" ht="19.25" customHeight="1"/>
    <row r="17761" ht="19.25" customHeight="1"/>
    <row r="17762" ht="19.25" customHeight="1"/>
    <row r="17763" ht="19.25" customHeight="1"/>
    <row r="17764" ht="19.25" customHeight="1"/>
    <row r="17765" ht="19.25" customHeight="1"/>
    <row r="17766" ht="19.25" customHeight="1"/>
    <row r="17767" ht="19.25" customHeight="1"/>
    <row r="17768" ht="19.25" customHeight="1"/>
    <row r="17769" ht="19.25" customHeight="1"/>
    <row r="17770" ht="19.25" customHeight="1"/>
    <row r="17771" ht="19.25" customHeight="1"/>
    <row r="17772" ht="19.25" customHeight="1"/>
    <row r="17773" ht="19.25" customHeight="1"/>
    <row r="17774" ht="19.25" customHeight="1"/>
    <row r="17775" ht="19.25" customHeight="1"/>
    <row r="17776" ht="19.25" customHeight="1"/>
    <row r="17777" ht="19.25" customHeight="1"/>
    <row r="17778" ht="19.25" customHeight="1"/>
    <row r="17779" ht="19.25" customHeight="1"/>
    <row r="17780" ht="19.25" customHeight="1"/>
    <row r="17781" ht="19.25" customHeight="1"/>
    <row r="17782" ht="19.25" customHeight="1"/>
    <row r="17783" ht="19.25" customHeight="1"/>
    <row r="17784" ht="19.25" customHeight="1"/>
    <row r="17785" ht="19.25" customHeight="1"/>
    <row r="17786" ht="19.25" customHeight="1"/>
    <row r="17787" ht="19.25" customHeight="1"/>
    <row r="17788" ht="19.25" customHeight="1"/>
    <row r="17789" ht="19.25" customHeight="1"/>
    <row r="17790" ht="19.25" customHeight="1"/>
    <row r="17791" ht="19.25" customHeight="1"/>
    <row r="17792" ht="19.25" customHeight="1"/>
    <row r="17793" ht="19.25" customHeight="1"/>
    <row r="17794" ht="19.25" customHeight="1"/>
    <row r="17795" ht="19.25" customHeight="1"/>
    <row r="17796" ht="19.25" customHeight="1"/>
    <row r="17797" ht="19.25" customHeight="1"/>
    <row r="17798" ht="19.25" customHeight="1"/>
    <row r="17799" ht="19.25" customHeight="1"/>
    <row r="17800" ht="19.25" customHeight="1"/>
    <row r="17801" ht="19.25" customHeight="1"/>
    <row r="17802" ht="19.25" customHeight="1"/>
    <row r="17803" ht="19.25" customHeight="1"/>
    <row r="17804" ht="19.25" customHeight="1"/>
    <row r="17805" ht="19.25" customHeight="1"/>
    <row r="17806" ht="19.25" customHeight="1"/>
    <row r="17807" ht="19.25" customHeight="1"/>
    <row r="17808" ht="19.25" customHeight="1"/>
    <row r="17809" ht="19.25" customHeight="1"/>
    <row r="17810" ht="19.25" customHeight="1"/>
    <row r="17811" ht="19.25" customHeight="1"/>
    <row r="17812" ht="19.25" customHeight="1"/>
    <row r="17813" ht="19.25" customHeight="1"/>
    <row r="17814" ht="19.25" customHeight="1"/>
    <row r="17815" ht="19.25" customHeight="1"/>
    <row r="17816" ht="19.25" customHeight="1"/>
    <row r="17817" ht="19.25" customHeight="1"/>
    <row r="17818" ht="19.25" customHeight="1"/>
    <row r="17819" ht="19.25" customHeight="1"/>
    <row r="17820" ht="19.25" customHeight="1"/>
    <row r="17821" ht="19.25" customHeight="1"/>
    <row r="17822" ht="19.25" customHeight="1"/>
    <row r="17823" ht="19.25" customHeight="1"/>
    <row r="17824" ht="19.25" customHeight="1"/>
    <row r="17825" ht="19.25" customHeight="1"/>
    <row r="17826" ht="19.25" customHeight="1"/>
    <row r="17827" ht="19.25" customHeight="1"/>
    <row r="17828" ht="19.25" customHeight="1"/>
    <row r="17829" ht="19.25" customHeight="1"/>
    <row r="17830" ht="19.25" customHeight="1"/>
    <row r="17831" ht="19.25" customHeight="1"/>
    <row r="17832" ht="19.25" customHeight="1"/>
    <row r="17833" ht="19.25" customHeight="1"/>
    <row r="17834" ht="19.25" customHeight="1"/>
    <row r="17835" ht="19.25" customHeight="1"/>
    <row r="17836" ht="19.25" customHeight="1"/>
    <row r="17837" ht="19.25" customHeight="1"/>
    <row r="17838" ht="19.25" customHeight="1"/>
    <row r="17839" ht="19.25" customHeight="1"/>
    <row r="17840" ht="19.25" customHeight="1"/>
    <row r="17841" ht="19.25" customHeight="1"/>
    <row r="17842" ht="19.25" customHeight="1"/>
    <row r="17843" ht="19.25" customHeight="1"/>
    <row r="17844" ht="19.25" customHeight="1"/>
    <row r="17845" ht="19.25" customHeight="1"/>
    <row r="17846" ht="19.25" customHeight="1"/>
    <row r="17847" ht="19.25" customHeight="1"/>
    <row r="17848" ht="19.25" customHeight="1"/>
    <row r="17849" ht="19.25" customHeight="1"/>
    <row r="17850" ht="19.25" customHeight="1"/>
    <row r="17851" ht="19.25" customHeight="1"/>
    <row r="17852" ht="19.25" customHeight="1"/>
    <row r="17853" ht="19.25" customHeight="1"/>
    <row r="17854" ht="19.25" customHeight="1"/>
    <row r="17855" ht="19.25" customHeight="1"/>
    <row r="17856" ht="19.25" customHeight="1"/>
    <row r="17857" ht="19.25" customHeight="1"/>
    <row r="17858" ht="19.25" customHeight="1"/>
    <row r="17859" ht="19.25" customHeight="1"/>
    <row r="17860" ht="19.25" customHeight="1"/>
    <row r="17861" ht="19.25" customHeight="1"/>
    <row r="17862" ht="19.25" customHeight="1"/>
    <row r="17863" ht="19.25" customHeight="1"/>
    <row r="17864" ht="19.25" customHeight="1"/>
    <row r="17865" ht="19.25" customHeight="1"/>
    <row r="17866" ht="19.25" customHeight="1"/>
    <row r="17867" ht="19.25" customHeight="1"/>
    <row r="17868" ht="19.25" customHeight="1"/>
    <row r="17869" ht="19.25" customHeight="1"/>
    <row r="17870" ht="19.25" customHeight="1"/>
    <row r="17871" ht="19.25" customHeight="1"/>
    <row r="17872" ht="19.25" customHeight="1"/>
    <row r="17873" ht="19.25" customHeight="1"/>
    <row r="17874" ht="19.25" customHeight="1"/>
    <row r="17875" ht="19.25" customHeight="1"/>
    <row r="17876" ht="19.25" customHeight="1"/>
    <row r="17877" ht="19.25" customHeight="1"/>
    <row r="17878" ht="19.25" customHeight="1"/>
    <row r="17879" ht="19.25" customHeight="1"/>
    <row r="17880" ht="19.25" customHeight="1"/>
    <row r="17881" ht="19.25" customHeight="1"/>
    <row r="17882" ht="19.25" customHeight="1"/>
    <row r="17883" ht="19.25" customHeight="1"/>
    <row r="17884" ht="19.25" customHeight="1"/>
    <row r="17885" ht="19.25" customHeight="1"/>
    <row r="17886" ht="19.25" customHeight="1"/>
    <row r="17887" ht="19.25" customHeight="1"/>
    <row r="17888" ht="19.25" customHeight="1"/>
    <row r="17889" ht="19.25" customHeight="1"/>
    <row r="17890" ht="19.25" customHeight="1"/>
    <row r="17891" ht="19.25" customHeight="1"/>
    <row r="17892" ht="19.25" customHeight="1"/>
    <row r="17893" ht="19.25" customHeight="1"/>
    <row r="17894" ht="19.25" customHeight="1"/>
    <row r="17895" ht="19.25" customHeight="1"/>
    <row r="17896" ht="19.25" customHeight="1"/>
    <row r="17897" ht="19.25" customHeight="1"/>
    <row r="17898" ht="19.25" customHeight="1"/>
    <row r="17899" ht="19.25" customHeight="1"/>
    <row r="17900" ht="19.25" customHeight="1"/>
    <row r="17901" ht="19.25" customHeight="1"/>
    <row r="17902" ht="19.25" customHeight="1"/>
    <row r="17903" ht="19.25" customHeight="1"/>
    <row r="17904" ht="19.25" customHeight="1"/>
    <row r="17905" ht="19.25" customHeight="1"/>
    <row r="17906" ht="19.25" customHeight="1"/>
    <row r="17907" ht="19.25" customHeight="1"/>
    <row r="17908" ht="19.25" customHeight="1"/>
    <row r="17909" ht="19.25" customHeight="1"/>
    <row r="17910" ht="19.25" customHeight="1"/>
    <row r="17911" ht="19.25" customHeight="1"/>
    <row r="17912" ht="19.25" customHeight="1"/>
    <row r="17913" ht="19.25" customHeight="1"/>
    <row r="17914" ht="19.25" customHeight="1"/>
    <row r="17915" ht="19.25" customHeight="1"/>
    <row r="17916" ht="19.25" customHeight="1"/>
    <row r="17917" ht="19.25" customHeight="1"/>
    <row r="17918" ht="19.25" customHeight="1"/>
    <row r="17919" ht="19.25" customHeight="1"/>
    <row r="17920" ht="19.25" customHeight="1"/>
    <row r="17921" ht="19.25" customHeight="1"/>
    <row r="17922" ht="19.25" customHeight="1"/>
    <row r="17923" ht="19.25" customHeight="1"/>
    <row r="17924" ht="19.25" customHeight="1"/>
    <row r="17925" ht="19.25" customHeight="1"/>
    <row r="17926" ht="19.25" customHeight="1"/>
    <row r="17927" ht="19.25" customHeight="1"/>
    <row r="17928" ht="19.25" customHeight="1"/>
    <row r="17929" ht="19.25" customHeight="1"/>
    <row r="17930" ht="19.25" customHeight="1"/>
    <row r="17931" ht="19.25" customHeight="1"/>
    <row r="17932" ht="19.25" customHeight="1"/>
    <row r="17933" ht="19.25" customHeight="1"/>
    <row r="17934" ht="19.25" customHeight="1"/>
    <row r="17935" ht="19.25" customHeight="1"/>
    <row r="17936" ht="19.25" customHeight="1"/>
    <row r="17937" ht="19.25" customHeight="1"/>
    <row r="17938" ht="19.25" customHeight="1"/>
    <row r="17939" ht="19.25" customHeight="1"/>
    <row r="17940" ht="19.25" customHeight="1"/>
    <row r="17941" ht="19.25" customHeight="1"/>
    <row r="17942" ht="19.25" customHeight="1"/>
    <row r="17943" ht="19.25" customHeight="1"/>
    <row r="17944" ht="19.25" customHeight="1"/>
    <row r="17945" ht="19.25" customHeight="1"/>
    <row r="17946" ht="19.25" customHeight="1"/>
    <row r="17947" ht="19.25" customHeight="1"/>
    <row r="17948" ht="19.25" customHeight="1"/>
    <row r="17949" ht="19.25" customHeight="1"/>
    <row r="17950" ht="19.25" customHeight="1"/>
    <row r="17951" ht="19.25" customHeight="1"/>
    <row r="17952" ht="19.25" customHeight="1"/>
    <row r="17953" ht="19.25" customHeight="1"/>
    <row r="17954" ht="19.25" customHeight="1"/>
    <row r="17955" ht="19.25" customHeight="1"/>
    <row r="17956" ht="19.25" customHeight="1"/>
    <row r="17957" ht="19.25" customHeight="1"/>
    <row r="17958" ht="19.25" customHeight="1"/>
    <row r="17959" ht="19.25" customHeight="1"/>
    <row r="17960" ht="19.25" customHeight="1"/>
    <row r="17961" ht="19.25" customHeight="1"/>
    <row r="17962" ht="19.25" customHeight="1"/>
    <row r="17963" ht="19.25" customHeight="1"/>
    <row r="17964" ht="19.25" customHeight="1"/>
    <row r="17965" ht="19.25" customHeight="1"/>
    <row r="17966" ht="19.25" customHeight="1"/>
    <row r="17967" ht="19.25" customHeight="1"/>
    <row r="17968" ht="19.25" customHeight="1"/>
    <row r="17969" ht="19.25" customHeight="1"/>
    <row r="17970" ht="19.25" customHeight="1"/>
    <row r="17971" ht="19.25" customHeight="1"/>
    <row r="17972" ht="19.25" customHeight="1"/>
    <row r="17973" ht="19.25" customHeight="1"/>
    <row r="17974" ht="19.25" customHeight="1"/>
    <row r="17975" ht="19.25" customHeight="1"/>
    <row r="17976" ht="19.25" customHeight="1"/>
    <row r="17977" ht="19.25" customHeight="1"/>
    <row r="17978" ht="19.25" customHeight="1"/>
    <row r="17979" ht="19.25" customHeight="1"/>
    <row r="17980" ht="19.25" customHeight="1"/>
    <row r="17981" ht="19.25" customHeight="1"/>
    <row r="17982" ht="19.25" customHeight="1"/>
    <row r="17983" ht="19.25" customHeight="1"/>
    <row r="17984" ht="19.25" customHeight="1"/>
    <row r="17985" ht="19.25" customHeight="1"/>
    <row r="17986" ht="19.25" customHeight="1"/>
    <row r="17987" ht="19.25" customHeight="1"/>
    <row r="17988" ht="19.25" customHeight="1"/>
    <row r="17989" ht="19.25" customHeight="1"/>
    <row r="17990" ht="19.25" customHeight="1"/>
    <row r="17991" ht="19.25" customHeight="1"/>
    <row r="17992" ht="19.25" customHeight="1"/>
    <row r="17993" ht="19.25" customHeight="1"/>
    <row r="17994" ht="19.25" customHeight="1"/>
    <row r="17995" ht="19.25" customHeight="1"/>
    <row r="17996" ht="19.25" customHeight="1"/>
    <row r="17997" ht="19.25" customHeight="1"/>
    <row r="17998" ht="19.25" customHeight="1"/>
    <row r="17999" ht="19.25" customHeight="1"/>
    <row r="18000" ht="19.25" customHeight="1"/>
    <row r="18001" ht="19.25" customHeight="1"/>
    <row r="18002" ht="19.25" customHeight="1"/>
    <row r="18003" ht="19.25" customHeight="1"/>
    <row r="18004" ht="19.25" customHeight="1"/>
    <row r="18005" ht="19.25" customHeight="1"/>
    <row r="18006" ht="19.25" customHeight="1"/>
    <row r="18007" ht="19.25" customHeight="1"/>
    <row r="18008" ht="19.25" customHeight="1"/>
    <row r="18009" ht="19.25" customHeight="1"/>
    <row r="18010" ht="19.25" customHeight="1"/>
    <row r="18011" ht="19.25" customHeight="1"/>
    <row r="18012" ht="19.25" customHeight="1"/>
    <row r="18013" ht="19.25" customHeight="1"/>
    <row r="18014" ht="19.25" customHeight="1"/>
    <row r="18015" ht="19.25" customHeight="1"/>
    <row r="18016" ht="19.25" customHeight="1"/>
    <row r="18017" ht="19.25" customHeight="1"/>
    <row r="18018" ht="19.25" customHeight="1"/>
    <row r="18019" ht="19.25" customHeight="1"/>
    <row r="18020" ht="19.25" customHeight="1"/>
    <row r="18021" ht="19.25" customHeight="1"/>
    <row r="18022" ht="19.25" customHeight="1"/>
    <row r="18023" ht="19.25" customHeight="1"/>
    <row r="18024" ht="19.25" customHeight="1"/>
    <row r="18025" ht="19.25" customHeight="1"/>
    <row r="18026" ht="19.25" customHeight="1"/>
    <row r="18027" ht="19.25" customHeight="1"/>
    <row r="18028" ht="19.25" customHeight="1"/>
    <row r="18029" ht="19.25" customHeight="1"/>
    <row r="18030" ht="19.25" customHeight="1"/>
    <row r="18031" ht="19.25" customHeight="1"/>
    <row r="18032" ht="19.25" customHeight="1"/>
    <row r="18033" ht="19.25" customHeight="1"/>
    <row r="18034" ht="19.25" customHeight="1"/>
    <row r="18035" ht="19.25" customHeight="1"/>
    <row r="18036" ht="19.25" customHeight="1"/>
    <row r="18037" ht="19.25" customHeight="1"/>
    <row r="18038" ht="19.25" customHeight="1"/>
    <row r="18039" ht="19.25" customHeight="1"/>
    <row r="18040" ht="19.25" customHeight="1"/>
    <row r="18041" ht="19.25" customHeight="1"/>
    <row r="18042" ht="19.25" customHeight="1"/>
    <row r="18043" ht="19.25" customHeight="1"/>
    <row r="18044" ht="19.25" customHeight="1"/>
    <row r="18045" ht="19.25" customHeight="1"/>
    <row r="18046" ht="19.25" customHeight="1"/>
    <row r="18047" ht="19.25" customHeight="1"/>
    <row r="18048" ht="19.25" customHeight="1"/>
    <row r="18049" ht="19.25" customHeight="1"/>
    <row r="18050" ht="19.25" customHeight="1"/>
    <row r="18051" ht="19.25" customHeight="1"/>
    <row r="18052" ht="19.25" customHeight="1"/>
    <row r="18053" ht="19.25" customHeight="1"/>
    <row r="18054" ht="19.25" customHeight="1"/>
    <row r="18055" ht="19.25" customHeight="1"/>
    <row r="18056" ht="19.25" customHeight="1"/>
    <row r="18057" ht="19.25" customHeight="1"/>
    <row r="18058" ht="19.25" customHeight="1"/>
    <row r="18059" ht="19.25" customHeight="1"/>
    <row r="18060" ht="19.25" customHeight="1"/>
    <row r="18061" ht="19.25" customHeight="1"/>
    <row r="18062" ht="19.25" customHeight="1"/>
    <row r="18063" ht="19.25" customHeight="1"/>
    <row r="18064" ht="19.25" customHeight="1"/>
    <row r="18065" ht="19.25" customHeight="1"/>
    <row r="18066" ht="19.25" customHeight="1"/>
    <row r="18067" ht="19.25" customHeight="1"/>
    <row r="18068" ht="19.25" customHeight="1"/>
    <row r="18069" ht="19.25" customHeight="1"/>
    <row r="18070" ht="19.25" customHeight="1"/>
    <row r="18071" ht="19.25" customHeight="1"/>
    <row r="18072" ht="19.25" customHeight="1"/>
    <row r="18073" ht="19.25" customHeight="1"/>
    <row r="18074" ht="19.25" customHeight="1"/>
    <row r="18075" ht="19.25" customHeight="1"/>
    <row r="18076" ht="19.25" customHeight="1"/>
    <row r="18077" ht="19.25" customHeight="1"/>
    <row r="18078" ht="19.25" customHeight="1"/>
    <row r="18079" ht="19.25" customHeight="1"/>
    <row r="18080" ht="19.25" customHeight="1"/>
    <row r="18081" ht="19.25" customHeight="1"/>
    <row r="18082" ht="19.25" customHeight="1"/>
    <row r="18083" ht="19.25" customHeight="1"/>
    <row r="18084" ht="19.25" customHeight="1"/>
    <row r="18085" ht="19.25" customHeight="1"/>
    <row r="18086" ht="19.25" customHeight="1"/>
    <row r="18087" ht="19.25" customHeight="1"/>
    <row r="18088" ht="19.25" customHeight="1"/>
    <row r="18089" ht="19.25" customHeight="1"/>
    <row r="18090" ht="19.25" customHeight="1"/>
    <row r="18091" ht="19.25" customHeight="1"/>
    <row r="18092" ht="19.25" customHeight="1"/>
    <row r="18093" ht="19.25" customHeight="1"/>
    <row r="18094" ht="19.25" customHeight="1"/>
    <row r="18095" ht="19.25" customHeight="1"/>
    <row r="18096" ht="19.25" customHeight="1"/>
    <row r="18097" ht="19.25" customHeight="1"/>
    <row r="18098" ht="19.25" customHeight="1"/>
    <row r="18099" ht="19.25" customHeight="1"/>
    <row r="18100" ht="19.25" customHeight="1"/>
    <row r="18101" ht="19.25" customHeight="1"/>
    <row r="18102" ht="19.25" customHeight="1"/>
    <row r="18103" ht="19.25" customHeight="1"/>
    <row r="18104" ht="19.25" customHeight="1"/>
    <row r="18105" ht="19.25" customHeight="1"/>
    <row r="18106" ht="19.25" customHeight="1"/>
    <row r="18107" ht="19.25" customHeight="1"/>
    <row r="18108" ht="19.25" customHeight="1"/>
    <row r="18109" ht="19.25" customHeight="1"/>
    <row r="18110" ht="19.25" customHeight="1"/>
    <row r="18111" ht="19.25" customHeight="1"/>
    <row r="18112" ht="19.25" customHeight="1"/>
    <row r="18113" ht="19.25" customHeight="1"/>
    <row r="18114" ht="19.25" customHeight="1"/>
    <row r="18115" ht="19.25" customHeight="1"/>
    <row r="18116" ht="19.25" customHeight="1"/>
    <row r="18117" ht="19.25" customHeight="1"/>
    <row r="18118" ht="19.25" customHeight="1"/>
    <row r="18119" ht="19.25" customHeight="1"/>
    <row r="18120" ht="19.25" customHeight="1"/>
    <row r="18121" ht="19.25" customHeight="1"/>
    <row r="18122" ht="19.25" customHeight="1"/>
    <row r="18123" ht="19.25" customHeight="1"/>
    <row r="18124" ht="19.25" customHeight="1"/>
    <row r="18125" ht="19.25" customHeight="1"/>
    <row r="18126" ht="19.25" customHeight="1"/>
    <row r="18127" ht="19.25" customHeight="1"/>
    <row r="18128" ht="19.25" customHeight="1"/>
    <row r="18129" ht="19.25" customHeight="1"/>
    <row r="18130" ht="19.25" customHeight="1"/>
    <row r="18131" ht="19.25" customHeight="1"/>
    <row r="18132" ht="19.25" customHeight="1"/>
    <row r="18133" ht="19.25" customHeight="1"/>
    <row r="18134" ht="19.25" customHeight="1"/>
    <row r="18135" ht="19.25" customHeight="1"/>
    <row r="18136" ht="19.25" customHeight="1"/>
    <row r="18137" ht="19.25" customHeight="1"/>
    <row r="18138" ht="19.25" customHeight="1"/>
    <row r="18139" ht="19.25" customHeight="1"/>
    <row r="18140" ht="19.25" customHeight="1"/>
    <row r="18141" ht="19.25" customHeight="1"/>
    <row r="18142" ht="19.25" customHeight="1"/>
    <row r="18143" ht="19.25" customHeight="1"/>
    <row r="18144" ht="19.25" customHeight="1"/>
    <row r="18145" ht="19.25" customHeight="1"/>
    <row r="18146" ht="19.25" customHeight="1"/>
    <row r="18147" ht="19.25" customHeight="1"/>
    <row r="18148" ht="19.25" customHeight="1"/>
    <row r="18149" ht="19.25" customHeight="1"/>
    <row r="18150" ht="19.25" customHeight="1"/>
    <row r="18151" ht="19.25" customHeight="1"/>
    <row r="18152" ht="19.25" customHeight="1"/>
    <row r="18153" ht="19.25" customHeight="1"/>
    <row r="18154" ht="19.25" customHeight="1"/>
    <row r="18155" ht="19.25" customHeight="1"/>
    <row r="18156" ht="19.25" customHeight="1"/>
    <row r="18157" ht="19.25" customHeight="1"/>
    <row r="18158" ht="19.25" customHeight="1"/>
    <row r="18159" ht="19.25" customHeight="1"/>
    <row r="18160" ht="19.25" customHeight="1"/>
    <row r="18161" ht="19.25" customHeight="1"/>
    <row r="18162" ht="19.25" customHeight="1"/>
    <row r="18163" ht="19.25" customHeight="1"/>
    <row r="18164" ht="19.25" customHeight="1"/>
    <row r="18165" ht="19.25" customHeight="1"/>
    <row r="18166" ht="19.25" customHeight="1"/>
    <row r="18167" ht="19.25" customHeight="1"/>
    <row r="18168" ht="19.25" customHeight="1"/>
    <row r="18169" ht="19.25" customHeight="1"/>
    <row r="18170" ht="19.25" customHeight="1"/>
    <row r="18171" ht="19.25" customHeight="1"/>
    <row r="18172" ht="19.25" customHeight="1"/>
    <row r="18173" ht="19.25" customHeight="1"/>
    <row r="18174" ht="19.25" customHeight="1"/>
    <row r="18175" ht="19.25" customHeight="1"/>
    <row r="18176" ht="19.25" customHeight="1"/>
    <row r="18177" ht="19.25" customHeight="1"/>
    <row r="18178" ht="19.25" customHeight="1"/>
    <row r="18179" ht="19.25" customHeight="1"/>
    <row r="18180" ht="19.25" customHeight="1"/>
    <row r="18181" ht="19.25" customHeight="1"/>
    <row r="18182" ht="19.25" customHeight="1"/>
    <row r="18183" ht="19.25" customHeight="1"/>
    <row r="18184" ht="19.25" customHeight="1"/>
    <row r="18185" ht="19.25" customHeight="1"/>
    <row r="18186" ht="19.25" customHeight="1"/>
    <row r="18187" ht="19.25" customHeight="1"/>
    <row r="18188" ht="19.25" customHeight="1"/>
    <row r="18189" ht="19.25" customHeight="1"/>
    <row r="18190" ht="19.25" customHeight="1"/>
    <row r="18191" ht="19.25" customHeight="1"/>
    <row r="18192" ht="19.25" customHeight="1"/>
    <row r="18193" ht="19.25" customHeight="1"/>
    <row r="18194" ht="19.25" customHeight="1"/>
    <row r="18195" ht="19.25" customHeight="1"/>
    <row r="18196" ht="19.25" customHeight="1"/>
    <row r="18197" ht="19.25" customHeight="1"/>
    <row r="18198" ht="19.25" customHeight="1"/>
    <row r="18199" ht="19.25" customHeight="1"/>
    <row r="18200" ht="19.25" customHeight="1"/>
    <row r="18201" ht="19.25" customHeight="1"/>
    <row r="18202" ht="19.25" customHeight="1"/>
    <row r="18203" ht="19.25" customHeight="1"/>
    <row r="18204" ht="19.25" customHeight="1"/>
    <row r="18205" ht="19.25" customHeight="1"/>
    <row r="18206" ht="19.25" customHeight="1"/>
    <row r="18207" ht="19.25" customHeight="1"/>
    <row r="18208" ht="19.25" customHeight="1"/>
    <row r="18209" ht="19.25" customHeight="1"/>
    <row r="18210" ht="19.25" customHeight="1"/>
    <row r="18211" ht="19.25" customHeight="1"/>
    <row r="18212" ht="19.25" customHeight="1"/>
    <row r="18213" ht="19.25" customHeight="1"/>
    <row r="18214" ht="19.25" customHeight="1"/>
    <row r="18215" ht="19.25" customHeight="1"/>
    <row r="18216" ht="19.25" customHeight="1"/>
    <row r="18217" ht="19.25" customHeight="1"/>
    <row r="18218" ht="19.25" customHeight="1"/>
    <row r="18219" ht="19.25" customHeight="1"/>
    <row r="18220" ht="19.25" customHeight="1"/>
    <row r="18221" ht="19.25" customHeight="1"/>
    <row r="18222" ht="19.25" customHeight="1"/>
    <row r="18223" ht="19.25" customHeight="1"/>
    <row r="18224" ht="19.25" customHeight="1"/>
    <row r="18225" ht="19.25" customHeight="1"/>
    <row r="18226" ht="19.25" customHeight="1"/>
    <row r="18227" ht="19.25" customHeight="1"/>
    <row r="18228" ht="19.25" customHeight="1"/>
    <row r="18229" ht="19.25" customHeight="1"/>
    <row r="18230" ht="19.25" customHeight="1"/>
    <row r="18231" ht="19.25" customHeight="1"/>
    <row r="18232" ht="19.25" customHeight="1"/>
    <row r="18233" ht="19.25" customHeight="1"/>
    <row r="18234" ht="19.25" customHeight="1"/>
    <row r="18235" ht="19.25" customHeight="1"/>
    <row r="18236" ht="19.25" customHeight="1"/>
    <row r="18237" ht="19.25" customHeight="1"/>
    <row r="18238" ht="19.25" customHeight="1"/>
    <row r="18239" ht="19.25" customHeight="1"/>
    <row r="18240" ht="19.25" customHeight="1"/>
    <row r="18241" ht="19.25" customHeight="1"/>
    <row r="18242" ht="19.25" customHeight="1"/>
    <row r="18243" ht="19.25" customHeight="1"/>
    <row r="18244" ht="19.25" customHeight="1"/>
    <row r="18245" ht="19.25" customHeight="1"/>
    <row r="18246" ht="19.25" customHeight="1"/>
    <row r="18247" ht="19.25" customHeight="1"/>
    <row r="18248" ht="19.25" customHeight="1"/>
    <row r="18249" ht="19.25" customHeight="1"/>
    <row r="18250" ht="19.25" customHeight="1"/>
    <row r="18251" ht="19.25" customHeight="1"/>
    <row r="18252" ht="19.25" customHeight="1"/>
    <row r="18253" ht="19.25" customHeight="1"/>
    <row r="18254" ht="19.25" customHeight="1"/>
    <row r="18255" ht="19.25" customHeight="1"/>
    <row r="18256" ht="19.25" customHeight="1"/>
    <row r="18257" ht="19.25" customHeight="1"/>
    <row r="18258" ht="19.25" customHeight="1"/>
    <row r="18259" ht="19.25" customHeight="1"/>
    <row r="18260" ht="19.25" customHeight="1"/>
    <row r="18261" ht="19.25" customHeight="1"/>
    <row r="18262" ht="19.25" customHeight="1"/>
    <row r="18263" ht="19.25" customHeight="1"/>
    <row r="18264" ht="19.25" customHeight="1"/>
    <row r="18265" ht="19.25" customHeight="1"/>
    <row r="18266" ht="19.25" customHeight="1"/>
    <row r="18267" ht="19.25" customHeight="1"/>
    <row r="18268" ht="19.25" customHeight="1"/>
    <row r="18269" ht="19.25" customHeight="1"/>
    <row r="18270" ht="19.25" customHeight="1"/>
    <row r="18271" ht="19.25" customHeight="1"/>
    <row r="18272" ht="19.25" customHeight="1"/>
    <row r="18273" ht="19.25" customHeight="1"/>
    <row r="18274" ht="19.25" customHeight="1"/>
    <row r="18275" ht="19.25" customHeight="1"/>
    <row r="18276" ht="19.25" customHeight="1"/>
    <row r="18277" ht="19.25" customHeight="1"/>
    <row r="18278" ht="19.25" customHeight="1"/>
    <row r="18279" ht="19.25" customHeight="1"/>
    <row r="18280" ht="19.25" customHeight="1"/>
    <row r="18281" ht="19.25" customHeight="1"/>
    <row r="18282" ht="19.25" customHeight="1"/>
    <row r="18283" ht="19.25" customHeight="1"/>
    <row r="18284" ht="19.25" customHeight="1"/>
    <row r="18285" ht="19.25" customHeight="1"/>
    <row r="18286" ht="19.25" customHeight="1"/>
    <row r="18287" ht="19.25" customHeight="1"/>
    <row r="18288" ht="19.25" customHeight="1"/>
    <row r="18289" ht="19.25" customHeight="1"/>
    <row r="18290" ht="19.25" customHeight="1"/>
    <row r="18291" ht="19.25" customHeight="1"/>
    <row r="18292" ht="19.25" customHeight="1"/>
    <row r="18293" ht="19.25" customHeight="1"/>
    <row r="18294" ht="19.25" customHeight="1"/>
    <row r="18295" ht="19.25" customHeight="1"/>
    <row r="18296" ht="19.25" customHeight="1"/>
    <row r="18297" ht="19.25" customHeight="1"/>
    <row r="18298" ht="19.25" customHeight="1"/>
    <row r="18299" ht="19.25" customHeight="1"/>
    <row r="18300" ht="19.25" customHeight="1"/>
    <row r="18301" ht="19.25" customHeight="1"/>
    <row r="18302" ht="19.25" customHeight="1"/>
    <row r="18303" ht="19.25" customHeight="1"/>
    <row r="18304" ht="19.25" customHeight="1"/>
    <row r="18305" ht="19.25" customHeight="1"/>
    <row r="18306" ht="19.25" customHeight="1"/>
    <row r="18307" ht="19.25" customHeight="1"/>
    <row r="18308" ht="19.25" customHeight="1"/>
    <row r="18309" ht="19.25" customHeight="1"/>
    <row r="18310" ht="19.25" customHeight="1"/>
    <row r="18311" ht="19.25" customHeight="1"/>
    <row r="18312" ht="19.25" customHeight="1"/>
    <row r="18313" ht="19.25" customHeight="1"/>
    <row r="18314" ht="19.25" customHeight="1"/>
    <row r="18315" ht="19.25" customHeight="1"/>
    <row r="18316" ht="19.25" customHeight="1"/>
    <row r="18317" ht="19.25" customHeight="1"/>
    <row r="18318" ht="19.25" customHeight="1"/>
    <row r="18319" ht="19.25" customHeight="1"/>
    <row r="18320" ht="19.25" customHeight="1"/>
    <row r="18321" ht="19.25" customHeight="1"/>
    <row r="18322" ht="19.25" customHeight="1"/>
    <row r="18323" ht="19.25" customHeight="1"/>
    <row r="18324" ht="19.25" customHeight="1"/>
    <row r="18325" ht="19.25" customHeight="1"/>
    <row r="18326" ht="19.25" customHeight="1"/>
    <row r="18327" ht="19.25" customHeight="1"/>
    <row r="18328" ht="19.25" customHeight="1"/>
    <row r="18329" ht="19.25" customHeight="1"/>
    <row r="18330" ht="19.25" customHeight="1"/>
    <row r="18331" ht="19.25" customHeight="1"/>
    <row r="18332" ht="19.25" customHeight="1"/>
    <row r="18333" ht="19.25" customHeight="1"/>
    <row r="18334" ht="19.25" customHeight="1"/>
    <row r="18335" ht="19.25" customHeight="1"/>
    <row r="18336" ht="19.25" customHeight="1"/>
    <row r="18337" ht="19.25" customHeight="1"/>
    <row r="18338" ht="19.25" customHeight="1"/>
    <row r="18339" ht="19.25" customHeight="1"/>
    <row r="18340" ht="19.25" customHeight="1"/>
    <row r="18341" ht="19.25" customHeight="1"/>
    <row r="18342" ht="19.25" customHeight="1"/>
    <row r="18343" ht="19.25" customHeight="1"/>
    <row r="18344" ht="19.25" customHeight="1"/>
    <row r="18345" ht="19.25" customHeight="1"/>
    <row r="18346" ht="19.25" customHeight="1"/>
    <row r="18347" ht="19.25" customHeight="1"/>
    <row r="18348" ht="19.25" customHeight="1"/>
    <row r="18349" ht="19.25" customHeight="1"/>
    <row r="18350" ht="19.25" customHeight="1"/>
    <row r="18351" ht="19.25" customHeight="1"/>
    <row r="18352" ht="19.25" customHeight="1"/>
    <row r="18353" ht="19.25" customHeight="1"/>
    <row r="18354" ht="19.25" customHeight="1"/>
    <row r="18355" ht="19.25" customHeight="1"/>
    <row r="18356" ht="19.25" customHeight="1"/>
    <row r="18357" ht="19.25" customHeight="1"/>
    <row r="18358" ht="19.25" customHeight="1"/>
    <row r="18359" ht="19.25" customHeight="1"/>
    <row r="18360" ht="19.25" customHeight="1"/>
    <row r="18361" ht="19.25" customHeight="1"/>
    <row r="18362" ht="19.25" customHeight="1"/>
    <row r="18363" ht="19.25" customHeight="1"/>
    <row r="18364" ht="19.25" customHeight="1"/>
    <row r="18365" ht="19.25" customHeight="1"/>
    <row r="18366" ht="19.25" customHeight="1"/>
    <row r="18367" ht="19.25" customHeight="1"/>
    <row r="18368" ht="19.25" customHeight="1"/>
    <row r="18369" ht="19.25" customHeight="1"/>
    <row r="18370" ht="19.25" customHeight="1"/>
    <row r="18371" ht="19.25" customHeight="1"/>
    <row r="18372" ht="19.25" customHeight="1"/>
    <row r="18373" ht="19.25" customHeight="1"/>
    <row r="18374" ht="19.25" customHeight="1"/>
    <row r="18375" ht="19.25" customHeight="1"/>
    <row r="18376" ht="19.25" customHeight="1"/>
    <row r="18377" ht="19.25" customHeight="1"/>
    <row r="18378" ht="19.25" customHeight="1"/>
    <row r="18379" ht="19.25" customHeight="1"/>
    <row r="18380" ht="19.25" customHeight="1"/>
    <row r="18381" ht="19.25" customHeight="1"/>
    <row r="18382" ht="19.25" customHeight="1"/>
    <row r="18383" ht="19.25" customHeight="1"/>
    <row r="18384" ht="19.25" customHeight="1"/>
    <row r="18385" ht="19.25" customHeight="1"/>
    <row r="18386" ht="19.25" customHeight="1"/>
    <row r="18387" ht="19.25" customHeight="1"/>
    <row r="18388" ht="19.25" customHeight="1"/>
    <row r="18389" ht="19.25" customHeight="1"/>
    <row r="18390" ht="19.25" customHeight="1"/>
    <row r="18391" ht="19.25" customHeight="1"/>
    <row r="18392" ht="19.25" customHeight="1"/>
    <row r="18393" ht="19.25" customHeight="1"/>
    <row r="18394" ht="19.25" customHeight="1"/>
    <row r="18395" ht="19.25" customHeight="1"/>
    <row r="18396" ht="19.25" customHeight="1"/>
    <row r="18397" ht="19.25" customHeight="1"/>
    <row r="18398" ht="19.25" customHeight="1"/>
    <row r="18399" ht="19.25" customHeight="1"/>
    <row r="18400" ht="19.25" customHeight="1"/>
    <row r="18401" ht="19.25" customHeight="1"/>
    <row r="18402" ht="19.25" customHeight="1"/>
    <row r="18403" ht="19.25" customHeight="1"/>
    <row r="18404" ht="19.25" customHeight="1"/>
    <row r="18405" ht="19.25" customHeight="1"/>
    <row r="18406" ht="19.25" customHeight="1"/>
    <row r="18407" ht="19.25" customHeight="1"/>
    <row r="18408" ht="19.25" customHeight="1"/>
    <row r="18409" ht="19.25" customHeight="1"/>
    <row r="18410" ht="19.25" customHeight="1"/>
    <row r="18411" ht="19.25" customHeight="1"/>
    <row r="18412" ht="19.25" customHeight="1"/>
    <row r="18413" ht="19.25" customHeight="1"/>
    <row r="18414" ht="19.25" customHeight="1"/>
    <row r="18415" ht="19.25" customHeight="1"/>
    <row r="18416" ht="19.25" customHeight="1"/>
    <row r="18417" ht="19.25" customHeight="1"/>
    <row r="18418" ht="19.25" customHeight="1"/>
    <row r="18419" ht="19.25" customHeight="1"/>
    <row r="18420" ht="19.25" customHeight="1"/>
    <row r="18421" ht="19.25" customHeight="1"/>
    <row r="18422" ht="19.25" customHeight="1"/>
    <row r="18423" ht="19.25" customHeight="1"/>
    <row r="18424" ht="19.25" customHeight="1"/>
    <row r="18425" ht="19.25" customHeight="1"/>
    <row r="18426" ht="19.25" customHeight="1"/>
    <row r="18427" ht="19.25" customHeight="1"/>
    <row r="18428" ht="19.25" customHeight="1"/>
    <row r="18429" ht="19.25" customHeight="1"/>
    <row r="18430" ht="19.25" customHeight="1"/>
    <row r="18431" ht="19.25" customHeight="1"/>
    <row r="18432" ht="19.25" customHeight="1"/>
    <row r="18433" ht="19.25" customHeight="1"/>
    <row r="18434" ht="19.25" customHeight="1"/>
    <row r="18435" ht="19.25" customHeight="1"/>
    <row r="18436" ht="19.25" customHeight="1"/>
    <row r="18437" ht="19.25" customHeight="1"/>
    <row r="18438" ht="19.25" customHeight="1"/>
    <row r="18439" ht="19.25" customHeight="1"/>
    <row r="18440" ht="19.25" customHeight="1"/>
    <row r="18441" ht="19.25" customHeight="1"/>
    <row r="18442" ht="19.25" customHeight="1"/>
    <row r="18443" ht="19.25" customHeight="1"/>
    <row r="18444" ht="19.25" customHeight="1"/>
    <row r="18445" ht="19.25" customHeight="1"/>
    <row r="18446" ht="19.25" customHeight="1"/>
    <row r="18447" ht="19.25" customHeight="1"/>
    <row r="18448" ht="19.25" customHeight="1"/>
    <row r="18449" ht="19.25" customHeight="1"/>
    <row r="18450" ht="19.25" customHeight="1"/>
    <row r="18451" ht="19.25" customHeight="1"/>
    <row r="18452" ht="19.25" customHeight="1"/>
    <row r="18453" ht="19.25" customHeight="1"/>
    <row r="18454" ht="19.25" customHeight="1"/>
    <row r="18455" ht="19.25" customHeight="1"/>
    <row r="18456" ht="19.25" customHeight="1"/>
    <row r="18457" ht="19.25" customHeight="1"/>
    <row r="18458" ht="19.25" customHeight="1"/>
    <row r="18459" ht="19.25" customHeight="1"/>
    <row r="18460" ht="19.25" customHeight="1"/>
    <row r="18461" ht="19.25" customHeight="1"/>
    <row r="18462" ht="19.25" customHeight="1"/>
    <row r="18463" ht="19.25" customHeight="1"/>
    <row r="18464" ht="19.25" customHeight="1"/>
    <row r="18465" ht="19.25" customHeight="1"/>
    <row r="18466" ht="19.25" customHeight="1"/>
    <row r="18467" ht="19.25" customHeight="1"/>
    <row r="18468" ht="19.25" customHeight="1"/>
    <row r="18469" ht="19.25" customHeight="1"/>
    <row r="18470" ht="19.25" customHeight="1"/>
    <row r="18471" ht="19.25" customHeight="1"/>
    <row r="18472" ht="19.25" customHeight="1"/>
    <row r="18473" ht="19.25" customHeight="1"/>
    <row r="18474" ht="19.25" customHeight="1"/>
    <row r="18475" ht="19.25" customHeight="1"/>
    <row r="18476" ht="19.25" customHeight="1"/>
    <row r="18477" ht="19.25" customHeight="1"/>
    <row r="18478" ht="19.25" customHeight="1"/>
    <row r="18479" ht="19.25" customHeight="1"/>
    <row r="18480" ht="19.25" customHeight="1"/>
    <row r="18481" ht="19.25" customHeight="1"/>
    <row r="18482" ht="19.25" customHeight="1"/>
    <row r="18483" ht="19.25" customHeight="1"/>
    <row r="18484" ht="19.25" customHeight="1"/>
    <row r="18485" ht="19.25" customHeight="1"/>
    <row r="18486" ht="19.25" customHeight="1"/>
    <row r="18487" ht="19.25" customHeight="1"/>
    <row r="18488" ht="19.25" customHeight="1"/>
    <row r="18489" ht="19.25" customHeight="1"/>
    <row r="18490" ht="19.25" customHeight="1"/>
    <row r="18491" ht="19.25" customHeight="1"/>
    <row r="18492" ht="19.25" customHeight="1"/>
    <row r="18493" ht="19.25" customHeight="1"/>
    <row r="18494" ht="19.25" customHeight="1"/>
    <row r="18495" ht="19.25" customHeight="1"/>
    <row r="18496" ht="19.25" customHeight="1"/>
    <row r="18497" ht="19.25" customHeight="1"/>
    <row r="18498" ht="19.25" customHeight="1"/>
    <row r="18499" ht="19.25" customHeight="1"/>
    <row r="18500" ht="19.25" customHeight="1"/>
    <row r="18501" ht="19.25" customHeight="1"/>
    <row r="18502" ht="19.25" customHeight="1"/>
    <row r="18503" ht="19.25" customHeight="1"/>
    <row r="18504" ht="19.25" customHeight="1"/>
    <row r="18505" ht="19.25" customHeight="1"/>
    <row r="18506" ht="19.25" customHeight="1"/>
    <row r="18507" ht="19.25" customHeight="1"/>
    <row r="18508" ht="19.25" customHeight="1"/>
    <row r="18509" ht="19.25" customHeight="1"/>
    <row r="18510" ht="19.25" customHeight="1"/>
    <row r="18511" ht="19.25" customHeight="1"/>
    <row r="18512" ht="19.25" customHeight="1"/>
    <row r="18513" ht="19.25" customHeight="1"/>
    <row r="18514" ht="19.25" customHeight="1"/>
    <row r="18515" ht="19.25" customHeight="1"/>
    <row r="18516" ht="19.25" customHeight="1"/>
    <row r="18517" ht="19.25" customHeight="1"/>
    <row r="18518" ht="19.25" customHeight="1"/>
    <row r="18519" ht="19.25" customHeight="1"/>
    <row r="18520" ht="19.25" customHeight="1"/>
    <row r="18521" ht="19.25" customHeight="1"/>
    <row r="18522" ht="19.25" customHeight="1"/>
    <row r="18523" ht="19.25" customHeight="1"/>
    <row r="18524" ht="19.25" customHeight="1"/>
    <row r="18525" ht="19.25" customHeight="1"/>
    <row r="18526" ht="19.25" customHeight="1"/>
    <row r="18527" ht="19.25" customHeight="1"/>
    <row r="18528" ht="19.25" customHeight="1"/>
    <row r="18529" ht="19.25" customHeight="1"/>
    <row r="18530" ht="19.25" customHeight="1"/>
    <row r="18531" ht="19.25" customHeight="1"/>
    <row r="18532" ht="19.25" customHeight="1"/>
    <row r="18533" ht="19.25" customHeight="1"/>
    <row r="18534" ht="19.25" customHeight="1"/>
    <row r="18535" ht="19.25" customHeight="1"/>
    <row r="18536" ht="19.25" customHeight="1"/>
    <row r="18537" ht="19.25" customHeight="1"/>
    <row r="18538" ht="19.25" customHeight="1"/>
    <row r="18539" ht="19.25" customHeight="1"/>
    <row r="18540" ht="19.25" customHeight="1"/>
    <row r="18541" ht="19.25" customHeight="1"/>
    <row r="18542" ht="19.25" customHeight="1"/>
    <row r="18543" ht="19.25" customHeight="1"/>
    <row r="18544" ht="19.25" customHeight="1"/>
    <row r="18545" ht="19.25" customHeight="1"/>
    <row r="18546" ht="19.25" customHeight="1"/>
    <row r="18547" ht="19.25" customHeight="1"/>
    <row r="18548" ht="19.25" customHeight="1"/>
    <row r="18549" ht="19.25" customHeight="1"/>
    <row r="18550" ht="19.25" customHeight="1"/>
    <row r="18551" ht="19.25" customHeight="1"/>
    <row r="18552" ht="19.25" customHeight="1"/>
    <row r="18553" ht="19.25" customHeight="1"/>
    <row r="18554" ht="19.25" customHeight="1"/>
    <row r="18555" ht="19.25" customHeight="1"/>
    <row r="18556" ht="19.25" customHeight="1"/>
    <row r="18557" ht="19.25" customHeight="1"/>
    <row r="18558" ht="19.25" customHeight="1"/>
    <row r="18559" ht="19.25" customHeight="1"/>
    <row r="18560" ht="19.25" customHeight="1"/>
    <row r="18561" ht="19.25" customHeight="1"/>
    <row r="18562" ht="19.25" customHeight="1"/>
    <row r="18563" ht="19.25" customHeight="1"/>
    <row r="18564" ht="19.25" customHeight="1"/>
    <row r="18565" ht="19.25" customHeight="1"/>
    <row r="18566" ht="19.25" customHeight="1"/>
    <row r="18567" ht="19.25" customHeight="1"/>
    <row r="18568" ht="19.25" customHeight="1"/>
    <row r="18569" ht="19.25" customHeight="1"/>
    <row r="18570" ht="19.25" customHeight="1"/>
    <row r="18571" ht="19.25" customHeight="1"/>
    <row r="18572" ht="19.25" customHeight="1"/>
    <row r="18573" ht="19.25" customHeight="1"/>
    <row r="18574" ht="19.25" customHeight="1"/>
    <row r="18575" ht="19.25" customHeight="1"/>
    <row r="18576" ht="19.25" customHeight="1"/>
    <row r="18577" ht="19.25" customHeight="1"/>
    <row r="18578" ht="19.25" customHeight="1"/>
    <row r="18579" ht="19.25" customHeight="1"/>
    <row r="18580" ht="19.25" customHeight="1"/>
    <row r="18581" ht="19.25" customHeight="1"/>
    <row r="18582" ht="19.25" customHeight="1"/>
    <row r="18583" ht="19.25" customHeight="1"/>
    <row r="18584" ht="19.25" customHeight="1"/>
    <row r="18585" ht="19.25" customHeight="1"/>
    <row r="18586" ht="19.25" customHeight="1"/>
    <row r="18587" ht="19.25" customHeight="1"/>
    <row r="18588" ht="19.25" customHeight="1"/>
    <row r="18589" ht="19.25" customHeight="1"/>
    <row r="18590" ht="19.25" customHeight="1"/>
    <row r="18591" ht="19.25" customHeight="1"/>
    <row r="18592" ht="19.25" customHeight="1"/>
    <row r="18593" ht="19.25" customHeight="1"/>
    <row r="18594" ht="19.25" customHeight="1"/>
    <row r="18595" ht="19.25" customHeight="1"/>
    <row r="18596" ht="19.25" customHeight="1"/>
    <row r="18597" ht="19.25" customHeight="1"/>
    <row r="18598" ht="19.25" customHeight="1"/>
    <row r="18599" ht="19.25" customHeight="1"/>
    <row r="18600" ht="19.25" customHeight="1"/>
    <row r="18601" ht="19.25" customHeight="1"/>
    <row r="18602" ht="19.25" customHeight="1"/>
    <row r="18603" ht="19.25" customHeight="1"/>
    <row r="18604" ht="19.25" customHeight="1"/>
    <row r="18605" ht="19.25" customHeight="1"/>
    <row r="18606" ht="19.25" customHeight="1"/>
    <row r="18607" ht="19.25" customHeight="1"/>
    <row r="18608" ht="19.25" customHeight="1"/>
    <row r="18609" ht="19.25" customHeight="1"/>
    <row r="18610" ht="19.25" customHeight="1"/>
    <row r="18611" ht="19.25" customHeight="1"/>
    <row r="18612" ht="19.25" customHeight="1"/>
    <row r="18613" ht="19.25" customHeight="1"/>
    <row r="18614" ht="19.25" customHeight="1"/>
    <row r="18615" ht="19.25" customHeight="1"/>
    <row r="18616" ht="19.25" customHeight="1"/>
    <row r="18617" ht="19.25" customHeight="1"/>
    <row r="18618" ht="19.25" customHeight="1"/>
    <row r="18619" ht="19.25" customHeight="1"/>
    <row r="18620" ht="19.25" customHeight="1"/>
    <row r="18621" ht="19.25" customHeight="1"/>
    <row r="18622" ht="19.25" customHeight="1"/>
    <row r="18623" ht="19.25" customHeight="1"/>
    <row r="18624" ht="19.25" customHeight="1"/>
    <row r="18625" ht="19.25" customHeight="1"/>
    <row r="18626" ht="19.25" customHeight="1"/>
    <row r="18627" ht="19.25" customHeight="1"/>
    <row r="18628" ht="19.25" customHeight="1"/>
    <row r="18629" ht="19.25" customHeight="1"/>
    <row r="18630" ht="19.25" customHeight="1"/>
    <row r="18631" ht="19.25" customHeight="1"/>
    <row r="18632" ht="19.25" customHeight="1"/>
    <row r="18633" ht="19.25" customHeight="1"/>
    <row r="18634" ht="19.25" customHeight="1"/>
    <row r="18635" ht="19.25" customHeight="1"/>
    <row r="18636" ht="19.25" customHeight="1"/>
    <row r="18637" ht="19.25" customHeight="1"/>
    <row r="18638" ht="19.25" customHeight="1"/>
    <row r="18639" ht="19.25" customHeight="1"/>
    <row r="18640" ht="19.25" customHeight="1"/>
    <row r="18641" ht="19.25" customHeight="1"/>
    <row r="18642" ht="19.25" customHeight="1"/>
    <row r="18643" ht="19.25" customHeight="1"/>
    <row r="18644" ht="19.25" customHeight="1"/>
    <row r="18645" ht="19.25" customHeight="1"/>
    <row r="18646" ht="19.25" customHeight="1"/>
    <row r="18647" ht="19.25" customHeight="1"/>
    <row r="18648" ht="19.25" customHeight="1"/>
    <row r="18649" ht="19.25" customHeight="1"/>
    <row r="18650" ht="19.25" customHeight="1"/>
    <row r="18651" ht="19.25" customHeight="1"/>
    <row r="18652" ht="19.25" customHeight="1"/>
    <row r="18653" ht="19.25" customHeight="1"/>
    <row r="18654" ht="19.25" customHeight="1"/>
    <row r="18655" ht="19.25" customHeight="1"/>
    <row r="18656" ht="19.25" customHeight="1"/>
    <row r="18657" ht="19.25" customHeight="1"/>
    <row r="18658" ht="19.25" customHeight="1"/>
    <row r="18659" ht="19.25" customHeight="1"/>
    <row r="18660" ht="19.25" customHeight="1"/>
    <row r="18661" ht="19.25" customHeight="1"/>
    <row r="18662" ht="19.25" customHeight="1"/>
    <row r="18663" ht="19.25" customHeight="1"/>
    <row r="18664" ht="19.25" customHeight="1"/>
    <row r="18665" ht="19.25" customHeight="1"/>
    <row r="18666" ht="19.25" customHeight="1"/>
    <row r="18667" ht="19.25" customHeight="1"/>
    <row r="18668" ht="19.25" customHeight="1"/>
    <row r="18669" ht="19.25" customHeight="1"/>
    <row r="18670" ht="19.25" customHeight="1"/>
    <row r="18671" ht="19.25" customHeight="1"/>
    <row r="18672" ht="19.25" customHeight="1"/>
    <row r="18673" ht="19.25" customHeight="1"/>
    <row r="18674" ht="19.25" customHeight="1"/>
    <row r="18675" ht="19.25" customHeight="1"/>
    <row r="18676" ht="19.25" customHeight="1"/>
    <row r="18677" ht="19.25" customHeight="1"/>
    <row r="18678" ht="19.25" customHeight="1"/>
    <row r="18679" ht="19.25" customHeight="1"/>
    <row r="18680" ht="19.25" customHeight="1"/>
    <row r="18681" ht="19.25" customHeight="1"/>
    <row r="18682" ht="19.25" customHeight="1"/>
    <row r="18683" ht="19.25" customHeight="1"/>
    <row r="18684" ht="19.25" customHeight="1"/>
    <row r="18685" ht="19.25" customHeight="1"/>
    <row r="18686" ht="19.25" customHeight="1"/>
    <row r="18687" ht="19.25" customHeight="1"/>
    <row r="18688" ht="19.25" customHeight="1"/>
    <row r="18689" ht="19.25" customHeight="1"/>
    <row r="18690" ht="19.25" customHeight="1"/>
    <row r="18691" ht="19.25" customHeight="1"/>
    <row r="18692" ht="19.25" customHeight="1"/>
    <row r="18693" ht="19.25" customHeight="1"/>
    <row r="18694" ht="19.25" customHeight="1"/>
    <row r="18695" ht="19.25" customHeight="1"/>
    <row r="18696" ht="19.25" customHeight="1"/>
    <row r="18697" ht="19.25" customHeight="1"/>
    <row r="18698" ht="19.25" customHeight="1"/>
    <row r="18699" ht="19.25" customHeight="1"/>
    <row r="18700" ht="19.25" customHeight="1"/>
    <row r="18701" ht="19.25" customHeight="1"/>
    <row r="18702" ht="19.25" customHeight="1"/>
    <row r="18703" ht="19.25" customHeight="1"/>
    <row r="18704" ht="19.25" customHeight="1"/>
    <row r="18705" ht="19.25" customHeight="1"/>
    <row r="18706" ht="19.25" customHeight="1"/>
    <row r="18707" ht="19.25" customHeight="1"/>
    <row r="18708" ht="19.25" customHeight="1"/>
    <row r="18709" ht="19.25" customHeight="1"/>
    <row r="18710" ht="19.25" customHeight="1"/>
    <row r="18711" ht="19.25" customHeight="1"/>
    <row r="18712" ht="19.25" customHeight="1"/>
    <row r="18713" ht="19.25" customHeight="1"/>
    <row r="18714" ht="19.25" customHeight="1"/>
    <row r="18715" ht="19.25" customHeight="1"/>
    <row r="18716" ht="19.25" customHeight="1"/>
    <row r="18717" ht="19.25" customHeight="1"/>
    <row r="18718" ht="19.25" customHeight="1"/>
    <row r="18719" ht="19.25" customHeight="1"/>
    <row r="18720" ht="19.25" customHeight="1"/>
    <row r="18721" ht="19.25" customHeight="1"/>
    <row r="18722" ht="19.25" customHeight="1"/>
    <row r="18723" ht="19.25" customHeight="1"/>
    <row r="18724" ht="19.25" customHeight="1"/>
    <row r="18725" ht="19.25" customHeight="1"/>
    <row r="18726" ht="19.25" customHeight="1"/>
    <row r="18727" ht="19.25" customHeight="1"/>
    <row r="18728" ht="19.25" customHeight="1"/>
    <row r="18729" ht="19.25" customHeight="1"/>
    <row r="18730" ht="19.25" customHeight="1"/>
    <row r="18731" ht="19.25" customHeight="1"/>
    <row r="18732" ht="19.25" customHeight="1"/>
    <row r="18733" ht="19.25" customHeight="1"/>
    <row r="18734" ht="19.25" customHeight="1"/>
    <row r="18735" ht="19.25" customHeight="1"/>
    <row r="18736" ht="19.25" customHeight="1"/>
    <row r="18737" ht="19.25" customHeight="1"/>
    <row r="18738" ht="19.25" customHeight="1"/>
    <row r="18739" ht="19.25" customHeight="1"/>
    <row r="18740" ht="19.25" customHeight="1"/>
    <row r="18741" ht="19.25" customHeight="1"/>
    <row r="18742" ht="19.25" customHeight="1"/>
    <row r="18743" ht="19.25" customHeight="1"/>
    <row r="18744" ht="19.25" customHeight="1"/>
    <row r="18745" ht="19.25" customHeight="1"/>
    <row r="18746" ht="19.25" customHeight="1"/>
    <row r="18747" ht="19.25" customHeight="1"/>
    <row r="18748" ht="19.25" customHeight="1"/>
    <row r="18749" ht="19.25" customHeight="1"/>
    <row r="18750" ht="19.25" customHeight="1"/>
    <row r="18751" ht="19.25" customHeight="1"/>
    <row r="18752" ht="19.25" customHeight="1"/>
    <row r="18753" ht="19.25" customHeight="1"/>
    <row r="18754" ht="19.25" customHeight="1"/>
    <row r="18755" ht="19.25" customHeight="1"/>
    <row r="18756" ht="19.25" customHeight="1"/>
    <row r="18757" ht="19.25" customHeight="1"/>
    <row r="18758" ht="19.25" customHeight="1"/>
    <row r="18759" ht="19.25" customHeight="1"/>
    <row r="18760" ht="19.25" customHeight="1"/>
    <row r="18761" ht="19.25" customHeight="1"/>
    <row r="18762" ht="19.25" customHeight="1"/>
    <row r="18763" ht="19.25" customHeight="1"/>
    <row r="18764" ht="19.25" customHeight="1"/>
    <row r="18765" ht="19.25" customHeight="1"/>
    <row r="18766" ht="19.25" customHeight="1"/>
    <row r="18767" ht="19.25" customHeight="1"/>
    <row r="18768" ht="19.25" customHeight="1"/>
    <row r="18769" ht="19.25" customHeight="1"/>
    <row r="18770" ht="19.25" customHeight="1"/>
    <row r="18771" ht="19.25" customHeight="1"/>
    <row r="18772" ht="19.25" customHeight="1"/>
    <row r="18773" ht="19.25" customHeight="1"/>
    <row r="18774" ht="19.25" customHeight="1"/>
    <row r="18775" ht="19.25" customHeight="1"/>
    <row r="18776" ht="19.25" customHeight="1"/>
    <row r="18777" ht="19.25" customHeight="1"/>
    <row r="18778" ht="19.25" customHeight="1"/>
    <row r="18779" ht="19.25" customHeight="1"/>
    <row r="18780" ht="19.25" customHeight="1"/>
    <row r="18781" ht="19.25" customHeight="1"/>
    <row r="18782" ht="19.25" customHeight="1"/>
    <row r="18783" ht="19.25" customHeight="1"/>
    <row r="18784" ht="19.25" customHeight="1"/>
    <row r="18785" ht="19.25" customHeight="1"/>
    <row r="18786" ht="19.25" customHeight="1"/>
    <row r="18787" ht="19.25" customHeight="1"/>
    <row r="18788" ht="19.25" customHeight="1"/>
    <row r="18789" ht="19.25" customHeight="1"/>
    <row r="18790" ht="19.25" customHeight="1"/>
    <row r="18791" ht="19.25" customHeight="1"/>
    <row r="18792" ht="19.25" customHeight="1"/>
    <row r="18793" ht="19.25" customHeight="1"/>
    <row r="18794" ht="19.25" customHeight="1"/>
    <row r="18795" ht="19.25" customHeight="1"/>
    <row r="18796" ht="19.25" customHeight="1"/>
    <row r="18797" ht="19.25" customHeight="1"/>
    <row r="18798" ht="19.25" customHeight="1"/>
    <row r="18799" ht="19.25" customHeight="1"/>
    <row r="18800" ht="19.25" customHeight="1"/>
    <row r="18801" ht="19.25" customHeight="1"/>
    <row r="18802" ht="19.25" customHeight="1"/>
    <row r="18803" ht="19.25" customHeight="1"/>
    <row r="18804" ht="19.25" customHeight="1"/>
    <row r="18805" ht="19.25" customHeight="1"/>
    <row r="18806" ht="19.25" customHeight="1"/>
    <row r="18807" ht="19.25" customHeight="1"/>
    <row r="18808" ht="19.25" customHeight="1"/>
    <row r="18809" ht="19.25" customHeight="1"/>
    <row r="18810" ht="19.25" customHeight="1"/>
    <row r="18811" ht="19.25" customHeight="1"/>
    <row r="18812" ht="19.25" customHeight="1"/>
    <row r="18813" ht="19.25" customHeight="1"/>
    <row r="18814" ht="19.25" customHeight="1"/>
    <row r="18815" ht="19.25" customHeight="1"/>
    <row r="18816" ht="19.25" customHeight="1"/>
    <row r="18817" ht="19.25" customHeight="1"/>
    <row r="18818" ht="19.25" customHeight="1"/>
    <row r="18819" ht="19.25" customHeight="1"/>
    <row r="18820" ht="19.25" customHeight="1"/>
    <row r="18821" ht="19.25" customHeight="1"/>
    <row r="18822" ht="19.25" customHeight="1"/>
    <row r="18823" ht="19.25" customHeight="1"/>
    <row r="18824" ht="19.25" customHeight="1"/>
    <row r="18825" ht="19.25" customHeight="1"/>
    <row r="18826" ht="19.25" customHeight="1"/>
    <row r="18827" ht="19.25" customHeight="1"/>
    <row r="18828" ht="19.25" customHeight="1"/>
    <row r="18829" ht="19.25" customHeight="1"/>
    <row r="18830" ht="19.25" customHeight="1"/>
    <row r="18831" ht="19.25" customHeight="1"/>
    <row r="18832" ht="19.25" customHeight="1"/>
    <row r="18833" ht="19.25" customHeight="1"/>
    <row r="18834" ht="19.25" customHeight="1"/>
    <row r="18835" ht="19.25" customHeight="1"/>
    <row r="18836" ht="19.25" customHeight="1"/>
    <row r="18837" ht="19.25" customHeight="1"/>
    <row r="18838" ht="19.25" customHeight="1"/>
    <row r="18839" ht="19.25" customHeight="1"/>
    <row r="18840" ht="19.25" customHeight="1"/>
    <row r="18841" ht="19.25" customHeight="1"/>
    <row r="18842" ht="19.25" customHeight="1"/>
    <row r="18843" ht="19.25" customHeight="1"/>
    <row r="18844" ht="19.25" customHeight="1"/>
    <row r="18845" ht="19.25" customHeight="1"/>
    <row r="18846" ht="19.25" customHeight="1"/>
    <row r="18847" ht="19.25" customHeight="1"/>
    <row r="18848" ht="19.25" customHeight="1"/>
    <row r="18849" ht="19.25" customHeight="1"/>
    <row r="18850" ht="19.25" customHeight="1"/>
    <row r="18851" ht="19.25" customHeight="1"/>
    <row r="18852" ht="19.25" customHeight="1"/>
    <row r="18853" ht="19.25" customHeight="1"/>
    <row r="18854" ht="19.25" customHeight="1"/>
    <row r="18855" ht="19.25" customHeight="1"/>
    <row r="18856" ht="19.25" customHeight="1"/>
    <row r="18857" ht="19.25" customHeight="1"/>
    <row r="18858" ht="19.25" customHeight="1"/>
    <row r="18859" ht="19.25" customHeight="1"/>
    <row r="18860" ht="19.25" customHeight="1"/>
    <row r="18861" ht="19.25" customHeight="1"/>
    <row r="18862" ht="19.25" customHeight="1"/>
    <row r="18863" ht="19.25" customHeight="1"/>
    <row r="18864" ht="19.25" customHeight="1"/>
    <row r="18865" ht="19.25" customHeight="1"/>
    <row r="18866" ht="19.25" customHeight="1"/>
    <row r="18867" ht="19.25" customHeight="1"/>
    <row r="18868" ht="19.25" customHeight="1"/>
    <row r="18869" ht="19.25" customHeight="1"/>
    <row r="18870" ht="19.25" customHeight="1"/>
    <row r="18871" ht="19.25" customHeight="1"/>
    <row r="18872" ht="19.25" customHeight="1"/>
    <row r="18873" ht="19.25" customHeight="1"/>
    <row r="18874" ht="19.25" customHeight="1"/>
    <row r="18875" ht="19.25" customHeight="1"/>
    <row r="18876" ht="19.25" customHeight="1"/>
    <row r="18877" ht="19.25" customHeight="1"/>
    <row r="18878" ht="19.25" customHeight="1"/>
    <row r="18879" ht="19.25" customHeight="1"/>
    <row r="18880" ht="19.25" customHeight="1"/>
    <row r="18881" ht="19.25" customHeight="1"/>
    <row r="18882" ht="19.25" customHeight="1"/>
    <row r="18883" ht="19.25" customHeight="1"/>
    <row r="18884" ht="19.25" customHeight="1"/>
    <row r="18885" ht="19.25" customHeight="1"/>
    <row r="18886" ht="19.25" customHeight="1"/>
    <row r="18887" ht="19.25" customHeight="1"/>
    <row r="18888" ht="19.25" customHeight="1"/>
    <row r="18889" ht="19.25" customHeight="1"/>
    <row r="18890" ht="19.25" customHeight="1"/>
    <row r="18891" ht="19.25" customHeight="1"/>
    <row r="18892" ht="19.25" customHeight="1"/>
    <row r="18893" ht="19.25" customHeight="1"/>
    <row r="18894" ht="19.25" customHeight="1"/>
    <row r="18895" ht="19.25" customHeight="1"/>
    <row r="18896" ht="19.25" customHeight="1"/>
    <row r="18897" ht="19.25" customHeight="1"/>
    <row r="18898" ht="19.25" customHeight="1"/>
    <row r="18899" ht="19.25" customHeight="1"/>
    <row r="18900" ht="19.25" customHeight="1"/>
    <row r="18901" ht="19.25" customHeight="1"/>
    <row r="18902" ht="19.25" customHeight="1"/>
    <row r="18903" ht="19.25" customHeight="1"/>
    <row r="18904" ht="19.25" customHeight="1"/>
    <row r="18905" ht="19.25" customHeight="1"/>
    <row r="18906" ht="19.25" customHeight="1"/>
    <row r="18907" ht="19.25" customHeight="1"/>
    <row r="18908" ht="19.25" customHeight="1"/>
    <row r="18909" ht="19.25" customHeight="1"/>
    <row r="18910" ht="19.25" customHeight="1"/>
    <row r="18911" ht="19.25" customHeight="1"/>
    <row r="18912" ht="19.25" customHeight="1"/>
    <row r="18913" ht="19.25" customHeight="1"/>
    <row r="18914" ht="19.25" customHeight="1"/>
    <row r="18915" ht="19.25" customHeight="1"/>
    <row r="18916" ht="19.25" customHeight="1"/>
    <row r="18917" ht="19.25" customHeight="1"/>
    <row r="18918" ht="19.25" customHeight="1"/>
    <row r="18919" ht="19.25" customHeight="1"/>
    <row r="18920" ht="19.25" customHeight="1"/>
    <row r="18921" ht="19.25" customHeight="1"/>
    <row r="18922" ht="19.25" customHeight="1"/>
    <row r="18923" ht="19.25" customHeight="1"/>
    <row r="18924" ht="19.25" customHeight="1"/>
    <row r="18925" ht="19.25" customHeight="1"/>
    <row r="18926" ht="19.25" customHeight="1"/>
    <row r="18927" ht="19.25" customHeight="1"/>
    <row r="18928" ht="19.25" customHeight="1"/>
    <row r="18929" ht="19.25" customHeight="1"/>
    <row r="18930" ht="19.25" customHeight="1"/>
    <row r="18931" ht="19.25" customHeight="1"/>
    <row r="18932" ht="19.25" customHeight="1"/>
    <row r="18933" ht="19.25" customHeight="1"/>
    <row r="18934" ht="19.25" customHeight="1"/>
    <row r="18935" ht="19.25" customHeight="1"/>
    <row r="18936" ht="19.25" customHeight="1"/>
    <row r="18937" ht="19.25" customHeight="1"/>
    <row r="18938" ht="19.25" customHeight="1"/>
    <row r="18939" ht="19.25" customHeight="1"/>
    <row r="18940" ht="19.25" customHeight="1"/>
    <row r="18941" ht="19.25" customHeight="1"/>
    <row r="18942" ht="19.25" customHeight="1"/>
    <row r="18943" ht="19.25" customHeight="1"/>
    <row r="18944" ht="19.25" customHeight="1"/>
    <row r="18945" ht="19.25" customHeight="1"/>
    <row r="18946" ht="19.25" customHeight="1"/>
    <row r="18947" ht="19.25" customHeight="1"/>
    <row r="18948" ht="19.25" customHeight="1"/>
    <row r="18949" ht="19.25" customHeight="1"/>
    <row r="18950" ht="19.25" customHeight="1"/>
    <row r="18951" ht="19.25" customHeight="1"/>
    <row r="18952" ht="19.25" customHeight="1"/>
    <row r="18953" ht="19.25" customHeight="1"/>
    <row r="18954" ht="19.25" customHeight="1"/>
    <row r="18955" ht="19.25" customHeight="1"/>
    <row r="18956" ht="19.25" customHeight="1"/>
    <row r="18957" ht="19.25" customHeight="1"/>
    <row r="18958" ht="19.25" customHeight="1"/>
    <row r="18959" ht="19.25" customHeight="1"/>
    <row r="18960" ht="19.25" customHeight="1"/>
    <row r="18961" ht="19.25" customHeight="1"/>
    <row r="18962" ht="19.25" customHeight="1"/>
    <row r="18963" ht="19.25" customHeight="1"/>
    <row r="18964" ht="19.25" customHeight="1"/>
    <row r="18965" ht="19.25" customHeight="1"/>
    <row r="18966" ht="19.25" customHeight="1"/>
    <row r="18967" ht="19.25" customHeight="1"/>
    <row r="18968" ht="19.25" customHeight="1"/>
    <row r="18969" ht="19.25" customHeight="1"/>
    <row r="18970" ht="19.25" customHeight="1"/>
    <row r="18971" ht="19.25" customHeight="1"/>
    <row r="18972" ht="19.25" customHeight="1"/>
    <row r="18973" ht="19.25" customHeight="1"/>
    <row r="18974" ht="19.25" customHeight="1"/>
    <row r="18975" ht="19.25" customHeight="1"/>
    <row r="18976" ht="19.25" customHeight="1"/>
    <row r="18977" ht="19.25" customHeight="1"/>
    <row r="18978" ht="19.25" customHeight="1"/>
    <row r="18979" ht="19.25" customHeight="1"/>
    <row r="18980" ht="19.25" customHeight="1"/>
    <row r="18981" ht="19.25" customHeight="1"/>
    <row r="18982" ht="19.25" customHeight="1"/>
    <row r="18983" ht="19.25" customHeight="1"/>
    <row r="18984" ht="19.25" customHeight="1"/>
    <row r="18985" ht="19.25" customHeight="1"/>
    <row r="18986" ht="19.25" customHeight="1"/>
    <row r="18987" ht="19.25" customHeight="1"/>
    <row r="18988" ht="19.25" customHeight="1"/>
    <row r="18989" ht="19.25" customHeight="1"/>
    <row r="18990" ht="19.25" customHeight="1"/>
    <row r="18991" ht="19.25" customHeight="1"/>
    <row r="18992" ht="19.25" customHeight="1"/>
    <row r="18993" ht="19.25" customHeight="1"/>
    <row r="18994" ht="19.25" customHeight="1"/>
    <row r="18995" ht="19.25" customHeight="1"/>
    <row r="18996" ht="19.25" customHeight="1"/>
    <row r="18997" ht="19.25" customHeight="1"/>
    <row r="18998" ht="19.25" customHeight="1"/>
    <row r="18999" ht="19.25" customHeight="1"/>
    <row r="19000" ht="19.25" customHeight="1"/>
    <row r="19001" ht="19.25" customHeight="1"/>
    <row r="19002" ht="19.25" customHeight="1"/>
    <row r="19003" ht="19.25" customHeight="1"/>
    <row r="19004" ht="19.25" customHeight="1"/>
    <row r="19005" ht="19.25" customHeight="1"/>
    <row r="19006" ht="19.25" customHeight="1"/>
    <row r="19007" ht="19.25" customHeight="1"/>
    <row r="19008" ht="19.25" customHeight="1"/>
    <row r="19009" ht="19.25" customHeight="1"/>
    <row r="19010" ht="19.25" customHeight="1"/>
    <row r="19011" ht="19.25" customHeight="1"/>
    <row r="19012" ht="19.25" customHeight="1"/>
    <row r="19013" ht="19.25" customHeight="1"/>
    <row r="19014" ht="19.25" customHeight="1"/>
    <row r="19015" ht="19.25" customHeight="1"/>
    <row r="19016" ht="19.25" customHeight="1"/>
    <row r="19017" ht="19.25" customHeight="1"/>
    <row r="19018" ht="19.25" customHeight="1"/>
    <row r="19019" ht="19.25" customHeight="1"/>
    <row r="19020" ht="19.25" customHeight="1"/>
    <row r="19021" ht="19.25" customHeight="1"/>
    <row r="19022" ht="19.25" customHeight="1"/>
    <row r="19023" ht="19.25" customHeight="1"/>
    <row r="19024" ht="19.25" customHeight="1"/>
    <row r="19025" ht="19.25" customHeight="1"/>
    <row r="19026" ht="19.25" customHeight="1"/>
    <row r="19027" ht="19.25" customHeight="1"/>
    <row r="19028" ht="19.25" customHeight="1"/>
    <row r="19029" ht="19.25" customHeight="1"/>
    <row r="19030" ht="19.25" customHeight="1"/>
    <row r="19031" ht="19.25" customHeight="1"/>
    <row r="19032" ht="19.25" customHeight="1"/>
    <row r="19033" ht="19.25" customHeight="1"/>
    <row r="19034" ht="19.25" customHeight="1"/>
    <row r="19035" ht="19.25" customHeight="1"/>
    <row r="19036" ht="19.25" customHeight="1"/>
    <row r="19037" ht="19.25" customHeight="1"/>
    <row r="19038" ht="19.25" customHeight="1"/>
    <row r="19039" ht="19.25" customHeight="1"/>
    <row r="19040" ht="19.25" customHeight="1"/>
    <row r="19041" ht="19.25" customHeight="1"/>
    <row r="19042" ht="19.25" customHeight="1"/>
    <row r="19043" ht="19.25" customHeight="1"/>
    <row r="19044" ht="19.25" customHeight="1"/>
    <row r="19045" ht="19.25" customHeight="1"/>
    <row r="19046" ht="19.25" customHeight="1"/>
    <row r="19047" ht="19.25" customHeight="1"/>
    <row r="19048" ht="19.25" customHeight="1"/>
    <row r="19049" ht="19.25" customHeight="1"/>
    <row r="19050" ht="19.25" customHeight="1"/>
    <row r="19051" ht="19.25" customHeight="1"/>
    <row r="19052" ht="19.25" customHeight="1"/>
    <row r="19053" ht="19.25" customHeight="1"/>
    <row r="19054" ht="19.25" customHeight="1"/>
    <row r="19055" ht="19.25" customHeight="1"/>
    <row r="19056" ht="19.25" customHeight="1"/>
    <row r="19057" ht="19.25" customHeight="1"/>
    <row r="19058" ht="19.25" customHeight="1"/>
    <row r="19059" ht="19.25" customHeight="1"/>
    <row r="19060" ht="19.25" customHeight="1"/>
    <row r="19061" ht="19.25" customHeight="1"/>
    <row r="19062" ht="19.25" customHeight="1"/>
    <row r="19063" ht="19.25" customHeight="1"/>
    <row r="19064" ht="19.25" customHeight="1"/>
    <row r="19065" ht="19.25" customHeight="1"/>
    <row r="19066" ht="19.25" customHeight="1"/>
    <row r="19067" ht="19.25" customHeight="1"/>
    <row r="19068" ht="19.25" customHeight="1"/>
    <row r="19069" ht="19.25" customHeight="1"/>
    <row r="19070" ht="19.25" customHeight="1"/>
    <row r="19071" ht="19.25" customHeight="1"/>
    <row r="19072" ht="19.25" customHeight="1"/>
    <row r="19073" ht="19.25" customHeight="1"/>
    <row r="19074" ht="19.25" customHeight="1"/>
    <row r="19075" ht="19.25" customHeight="1"/>
    <row r="19076" ht="19.25" customHeight="1"/>
    <row r="19077" ht="19.25" customHeight="1"/>
    <row r="19078" ht="19.25" customHeight="1"/>
    <row r="19079" ht="19.25" customHeight="1"/>
    <row r="19080" ht="19.25" customHeight="1"/>
    <row r="19081" ht="19.25" customHeight="1"/>
    <row r="19082" ht="19.25" customHeight="1"/>
    <row r="19083" ht="19.25" customHeight="1"/>
    <row r="19084" ht="19.25" customHeight="1"/>
    <row r="19085" ht="19.25" customHeight="1"/>
    <row r="19086" ht="19.25" customHeight="1"/>
    <row r="19087" ht="19.25" customHeight="1"/>
    <row r="19088" ht="19.25" customHeight="1"/>
    <row r="19089" ht="19.25" customHeight="1"/>
    <row r="19090" ht="19.25" customHeight="1"/>
    <row r="19091" ht="19.25" customHeight="1"/>
    <row r="19092" ht="19.25" customHeight="1"/>
    <row r="19093" ht="19.25" customHeight="1"/>
    <row r="19094" ht="19.25" customHeight="1"/>
    <row r="19095" ht="19.25" customHeight="1"/>
    <row r="19096" ht="19.25" customHeight="1"/>
    <row r="19097" ht="19.25" customHeight="1"/>
    <row r="19098" ht="19.25" customHeight="1"/>
    <row r="19099" ht="19.25" customHeight="1"/>
    <row r="19100" ht="19.25" customHeight="1"/>
    <row r="19101" ht="19.25" customHeight="1"/>
    <row r="19102" ht="19.25" customHeight="1"/>
    <row r="19103" ht="19.25" customHeight="1"/>
    <row r="19104" ht="19.25" customHeight="1"/>
    <row r="19105" ht="19.25" customHeight="1"/>
    <row r="19106" ht="19.25" customHeight="1"/>
    <row r="19107" ht="19.25" customHeight="1"/>
    <row r="19108" ht="19.25" customHeight="1"/>
    <row r="19109" ht="19.25" customHeight="1"/>
    <row r="19110" ht="19.25" customHeight="1"/>
    <row r="19111" ht="19.25" customHeight="1"/>
    <row r="19112" ht="19.25" customHeight="1"/>
    <row r="19113" ht="19.25" customHeight="1"/>
    <row r="19114" ht="19.25" customHeight="1"/>
    <row r="19115" ht="19.25" customHeight="1"/>
    <row r="19116" ht="19.25" customHeight="1"/>
    <row r="19117" ht="19.25" customHeight="1"/>
    <row r="19118" ht="19.25" customHeight="1"/>
    <row r="19119" ht="19.25" customHeight="1"/>
    <row r="19120" ht="19.25" customHeight="1"/>
    <row r="19121" ht="19.25" customHeight="1"/>
    <row r="19122" ht="19.25" customHeight="1"/>
    <row r="19123" ht="19.25" customHeight="1"/>
    <row r="19124" ht="19.25" customHeight="1"/>
    <row r="19125" ht="19.25" customHeight="1"/>
    <row r="19126" ht="19.25" customHeight="1"/>
    <row r="19127" ht="19.25" customHeight="1"/>
    <row r="19128" ht="19.25" customHeight="1"/>
    <row r="19129" ht="19.25" customHeight="1"/>
    <row r="19130" ht="19.25" customHeight="1"/>
    <row r="19131" ht="19.25" customHeight="1"/>
    <row r="19132" ht="19.25" customHeight="1"/>
    <row r="19133" ht="19.25" customHeight="1"/>
    <row r="19134" ht="19.25" customHeight="1"/>
    <row r="19135" ht="19.25" customHeight="1"/>
    <row r="19136" ht="19.25" customHeight="1"/>
    <row r="19137" ht="19.25" customHeight="1"/>
    <row r="19138" ht="19.25" customHeight="1"/>
    <row r="19139" ht="19.25" customHeight="1"/>
    <row r="19140" ht="19.25" customHeight="1"/>
    <row r="19141" ht="19.25" customHeight="1"/>
    <row r="19142" ht="19.25" customHeight="1"/>
    <row r="19143" ht="19.25" customHeight="1"/>
    <row r="19144" ht="19.25" customHeight="1"/>
    <row r="19145" ht="19.25" customHeight="1"/>
    <row r="19146" ht="19.25" customHeight="1"/>
    <row r="19147" ht="19.25" customHeight="1"/>
    <row r="19148" ht="19.25" customHeight="1"/>
    <row r="19149" ht="19.25" customHeight="1"/>
    <row r="19150" ht="19.25" customHeight="1"/>
    <row r="19151" ht="19.25" customHeight="1"/>
    <row r="19152" ht="19.25" customHeight="1"/>
    <row r="19153" ht="19.25" customHeight="1"/>
    <row r="19154" ht="19.25" customHeight="1"/>
    <row r="19155" ht="19.25" customHeight="1"/>
    <row r="19156" ht="19.25" customHeight="1"/>
    <row r="19157" ht="19.25" customHeight="1"/>
    <row r="19158" ht="19.25" customHeight="1"/>
    <row r="19159" ht="19.25" customHeight="1"/>
    <row r="19160" ht="19.25" customHeight="1"/>
    <row r="19161" ht="19.25" customHeight="1"/>
    <row r="19162" ht="19.25" customHeight="1"/>
    <row r="19163" ht="19.25" customHeight="1"/>
    <row r="19164" ht="19.25" customHeight="1"/>
    <row r="19165" ht="19.25" customHeight="1"/>
    <row r="19166" ht="19.25" customHeight="1"/>
    <row r="19167" ht="19.25" customHeight="1"/>
    <row r="19168" ht="19.25" customHeight="1"/>
    <row r="19169" ht="19.25" customHeight="1"/>
    <row r="19170" ht="19.25" customHeight="1"/>
    <row r="19171" ht="19.25" customHeight="1"/>
    <row r="19172" ht="19.25" customHeight="1"/>
    <row r="19173" ht="19.25" customHeight="1"/>
    <row r="19174" ht="19.25" customHeight="1"/>
    <row r="19175" ht="19.25" customHeight="1"/>
    <row r="19176" ht="19.25" customHeight="1"/>
    <row r="19177" ht="19.25" customHeight="1"/>
    <row r="19178" ht="19.25" customHeight="1"/>
    <row r="19179" ht="19.25" customHeight="1"/>
    <row r="19180" ht="19.25" customHeight="1"/>
    <row r="19181" ht="19.25" customHeight="1"/>
    <row r="19182" ht="19.25" customHeight="1"/>
    <row r="19183" ht="19.25" customHeight="1"/>
    <row r="19184" ht="19.25" customHeight="1"/>
    <row r="19185" ht="19.25" customHeight="1"/>
    <row r="19186" ht="19.25" customHeight="1"/>
    <row r="19187" ht="19.25" customHeight="1"/>
    <row r="19188" ht="19.25" customHeight="1"/>
    <row r="19189" ht="19.25" customHeight="1"/>
    <row r="19190" ht="19.25" customHeight="1"/>
    <row r="19191" ht="19.25" customHeight="1"/>
    <row r="19192" ht="19.25" customHeight="1"/>
    <row r="19193" ht="19.25" customHeight="1"/>
    <row r="19194" ht="19.25" customHeight="1"/>
    <row r="19195" ht="19.25" customHeight="1"/>
    <row r="19196" ht="19.25" customHeight="1"/>
    <row r="19197" ht="19.25" customHeight="1"/>
    <row r="19198" ht="19.25" customHeight="1"/>
    <row r="19199" ht="19.25" customHeight="1"/>
    <row r="19200" ht="19.25" customHeight="1"/>
    <row r="19201" ht="19.25" customHeight="1"/>
    <row r="19202" ht="19.25" customHeight="1"/>
    <row r="19203" ht="19.25" customHeight="1"/>
    <row r="19204" ht="19.25" customHeight="1"/>
    <row r="19205" ht="19.25" customHeight="1"/>
    <row r="19206" ht="19.25" customHeight="1"/>
    <row r="19207" ht="19.25" customHeight="1"/>
    <row r="19208" ht="19.25" customHeight="1"/>
    <row r="19209" ht="19.25" customHeight="1"/>
    <row r="19210" ht="19.25" customHeight="1"/>
    <row r="19211" ht="19.25" customHeight="1"/>
    <row r="19212" ht="19.25" customHeight="1"/>
    <row r="19213" ht="19.25" customHeight="1"/>
    <row r="19214" ht="19.25" customHeight="1"/>
    <row r="19215" ht="19.25" customHeight="1"/>
    <row r="19216" ht="19.25" customHeight="1"/>
    <row r="19217" ht="19.25" customHeight="1"/>
    <row r="19218" ht="19.25" customHeight="1"/>
    <row r="19219" ht="19.25" customHeight="1"/>
    <row r="19220" ht="19.25" customHeight="1"/>
    <row r="19221" ht="19.25" customHeight="1"/>
    <row r="19222" ht="19.25" customHeight="1"/>
    <row r="19223" ht="19.25" customHeight="1"/>
    <row r="19224" ht="19.25" customHeight="1"/>
    <row r="19225" ht="19.25" customHeight="1"/>
    <row r="19226" ht="19.25" customHeight="1"/>
    <row r="19227" ht="19.25" customHeight="1"/>
    <row r="19228" ht="19.25" customHeight="1"/>
    <row r="19229" ht="19.25" customHeight="1"/>
    <row r="19230" ht="19.25" customHeight="1"/>
    <row r="19231" ht="19.25" customHeight="1"/>
    <row r="19232" ht="19.25" customHeight="1"/>
    <row r="19233" ht="19.25" customHeight="1"/>
    <row r="19234" ht="19.25" customHeight="1"/>
    <row r="19235" ht="19.25" customHeight="1"/>
    <row r="19236" ht="19.25" customHeight="1"/>
    <row r="19237" ht="19.25" customHeight="1"/>
    <row r="19238" ht="19.25" customHeight="1"/>
    <row r="19239" ht="19.25" customHeight="1"/>
    <row r="19240" ht="19.25" customHeight="1"/>
    <row r="19241" ht="19.25" customHeight="1"/>
    <row r="19242" ht="19.25" customHeight="1"/>
    <row r="19243" ht="19.25" customHeight="1"/>
    <row r="19244" ht="19.25" customHeight="1"/>
    <row r="19245" ht="19.25" customHeight="1"/>
    <row r="19246" ht="19.25" customHeight="1"/>
    <row r="19247" ht="19.25" customHeight="1"/>
    <row r="19248" ht="19.25" customHeight="1"/>
    <row r="19249" ht="19.25" customHeight="1"/>
    <row r="19250" ht="19.25" customHeight="1"/>
    <row r="19251" ht="19.25" customHeight="1"/>
    <row r="19252" ht="19.25" customHeight="1"/>
    <row r="19253" ht="19.25" customHeight="1"/>
    <row r="19254" ht="19.25" customHeight="1"/>
    <row r="19255" ht="19.25" customHeight="1"/>
    <row r="19256" ht="19.25" customHeight="1"/>
    <row r="19257" ht="19.25" customHeight="1"/>
    <row r="19258" ht="19.25" customHeight="1"/>
    <row r="19259" ht="19.25" customHeight="1"/>
    <row r="19260" ht="19.25" customHeight="1"/>
    <row r="19261" ht="19.25" customHeight="1"/>
    <row r="19262" ht="19.25" customHeight="1"/>
    <row r="19263" ht="19.25" customHeight="1"/>
    <row r="19264" ht="19.25" customHeight="1"/>
    <row r="19265" ht="19.25" customHeight="1"/>
    <row r="19266" ht="19.25" customHeight="1"/>
    <row r="19267" ht="19.25" customHeight="1"/>
    <row r="19268" ht="19.25" customHeight="1"/>
    <row r="19269" ht="19.25" customHeight="1"/>
    <row r="19270" ht="19.25" customHeight="1"/>
    <row r="19271" ht="19.25" customHeight="1"/>
    <row r="19272" ht="19.25" customHeight="1"/>
    <row r="19273" ht="19.25" customHeight="1"/>
    <row r="19274" ht="19.25" customHeight="1"/>
    <row r="19275" ht="19.25" customHeight="1"/>
    <row r="19276" ht="19.25" customHeight="1"/>
    <row r="19277" ht="19.25" customHeight="1"/>
    <row r="19278" ht="19.25" customHeight="1"/>
    <row r="19279" ht="19.25" customHeight="1"/>
    <row r="19280" ht="19.25" customHeight="1"/>
    <row r="19281" ht="19.25" customHeight="1"/>
    <row r="19282" ht="19.25" customHeight="1"/>
    <row r="19283" ht="19.25" customHeight="1"/>
    <row r="19284" ht="19.25" customHeight="1"/>
    <row r="19285" ht="19.25" customHeight="1"/>
    <row r="19286" ht="19.25" customHeight="1"/>
    <row r="19287" ht="19.25" customHeight="1"/>
    <row r="19288" ht="19.25" customHeight="1"/>
    <row r="19289" ht="19.25" customHeight="1"/>
    <row r="19290" ht="19.25" customHeight="1"/>
    <row r="19291" ht="19.25" customHeight="1"/>
    <row r="19292" ht="19.25" customHeight="1"/>
    <row r="19293" ht="19.25" customHeight="1"/>
    <row r="19294" ht="19.25" customHeight="1"/>
    <row r="19295" ht="19.25" customHeight="1"/>
    <row r="19296" ht="19.25" customHeight="1"/>
    <row r="19297" ht="19.25" customHeight="1"/>
    <row r="19298" ht="19.25" customHeight="1"/>
    <row r="19299" ht="19.25" customHeight="1"/>
    <row r="19300" ht="19.25" customHeight="1"/>
    <row r="19301" ht="19.25" customHeight="1"/>
    <row r="19302" ht="19.25" customHeight="1"/>
    <row r="19303" ht="19.25" customHeight="1"/>
    <row r="19304" ht="19.25" customHeight="1"/>
    <row r="19305" ht="19.25" customHeight="1"/>
    <row r="19306" ht="19.25" customHeight="1"/>
    <row r="19307" ht="19.25" customHeight="1"/>
    <row r="19308" ht="19.25" customHeight="1"/>
    <row r="19309" ht="19.25" customHeight="1"/>
    <row r="19310" ht="19.25" customHeight="1"/>
    <row r="19311" ht="19.25" customHeight="1"/>
    <row r="19312" ht="19.25" customHeight="1"/>
    <row r="19313" ht="19.25" customHeight="1"/>
    <row r="19314" ht="19.25" customHeight="1"/>
    <row r="19315" ht="19.25" customHeight="1"/>
    <row r="19316" ht="19.25" customHeight="1"/>
    <row r="19317" ht="19.25" customHeight="1"/>
    <row r="19318" ht="19.25" customHeight="1"/>
    <row r="19319" ht="19.25" customHeight="1"/>
    <row r="19320" ht="19.25" customHeight="1"/>
    <row r="19321" ht="19.25" customHeight="1"/>
    <row r="19322" ht="19.25" customHeight="1"/>
    <row r="19323" ht="19.25" customHeight="1"/>
    <row r="19324" ht="19.25" customHeight="1"/>
    <row r="19325" ht="19.25" customHeight="1"/>
    <row r="19326" ht="19.25" customHeight="1"/>
    <row r="19327" ht="19.25" customHeight="1"/>
    <row r="19328" ht="19.25" customHeight="1"/>
    <row r="19329" ht="19.25" customHeight="1"/>
    <row r="19330" ht="19.25" customHeight="1"/>
    <row r="19331" ht="19.25" customHeight="1"/>
    <row r="19332" ht="19.25" customHeight="1"/>
    <row r="19333" ht="19.25" customHeight="1"/>
    <row r="19334" ht="19.25" customHeight="1"/>
    <row r="19335" ht="19.25" customHeight="1"/>
    <row r="19336" ht="19.25" customHeight="1"/>
    <row r="19337" ht="19.25" customHeight="1"/>
    <row r="19338" ht="19.25" customHeight="1"/>
    <row r="19339" ht="19.25" customHeight="1"/>
    <row r="19340" ht="19.25" customHeight="1"/>
    <row r="19341" ht="19.25" customHeight="1"/>
    <row r="19342" ht="19.25" customHeight="1"/>
    <row r="19343" ht="19.25" customHeight="1"/>
    <row r="19344" ht="19.25" customHeight="1"/>
    <row r="19345" ht="19.25" customHeight="1"/>
    <row r="19346" ht="19.25" customHeight="1"/>
    <row r="19347" ht="19.25" customHeight="1"/>
    <row r="19348" ht="19.25" customHeight="1"/>
    <row r="19349" ht="19.25" customHeight="1"/>
    <row r="19350" ht="19.25" customHeight="1"/>
    <row r="19351" ht="19.25" customHeight="1"/>
    <row r="19352" ht="19.25" customHeight="1"/>
    <row r="19353" ht="19.25" customHeight="1"/>
    <row r="19354" ht="19.25" customHeight="1"/>
    <row r="19355" ht="19.25" customHeight="1"/>
    <row r="19356" ht="19.25" customHeight="1"/>
    <row r="19357" ht="19.25" customHeight="1"/>
    <row r="19358" ht="19.25" customHeight="1"/>
    <row r="19359" ht="19.25" customHeight="1"/>
    <row r="19360" ht="19.25" customHeight="1"/>
    <row r="19361" ht="19.25" customHeight="1"/>
    <row r="19362" ht="19.25" customHeight="1"/>
    <row r="19363" ht="19.25" customHeight="1"/>
    <row r="19364" ht="19.25" customHeight="1"/>
    <row r="19365" ht="19.25" customHeight="1"/>
    <row r="19366" ht="19.25" customHeight="1"/>
    <row r="19367" ht="19.25" customHeight="1"/>
    <row r="19368" ht="19.25" customHeight="1"/>
    <row r="19369" ht="19.25" customHeight="1"/>
    <row r="19370" ht="19.25" customHeight="1"/>
    <row r="19371" ht="19.25" customHeight="1"/>
    <row r="19372" ht="19.25" customHeight="1"/>
    <row r="19373" ht="19.25" customHeight="1"/>
    <row r="19374" ht="19.25" customHeight="1"/>
    <row r="19375" ht="19.25" customHeight="1"/>
    <row r="19376" ht="19.25" customHeight="1"/>
    <row r="19377" ht="19.25" customHeight="1"/>
    <row r="19378" ht="19.25" customHeight="1"/>
    <row r="19379" ht="19.25" customHeight="1"/>
    <row r="19380" ht="19.25" customHeight="1"/>
    <row r="19381" ht="19.25" customHeight="1"/>
    <row r="19382" ht="19.25" customHeight="1"/>
    <row r="19383" ht="19.25" customHeight="1"/>
    <row r="19384" ht="19.25" customHeight="1"/>
    <row r="19385" ht="19.25" customHeight="1"/>
    <row r="19386" ht="19.25" customHeight="1"/>
    <row r="19387" ht="19.25" customHeight="1"/>
    <row r="19388" ht="19.25" customHeight="1"/>
    <row r="19389" ht="19.25" customHeight="1"/>
    <row r="19390" ht="19.25" customHeight="1"/>
    <row r="19391" ht="19.25" customHeight="1"/>
    <row r="19392" ht="19.25" customHeight="1"/>
    <row r="19393" ht="19.25" customHeight="1"/>
    <row r="19394" ht="19.25" customHeight="1"/>
    <row r="19395" ht="19.25" customHeight="1"/>
    <row r="19396" ht="19.25" customHeight="1"/>
    <row r="19397" ht="19.25" customHeight="1"/>
    <row r="19398" ht="19.25" customHeight="1"/>
    <row r="19399" ht="19.25" customHeight="1"/>
    <row r="19400" ht="19.25" customHeight="1"/>
    <row r="19401" ht="19.25" customHeight="1"/>
    <row r="19402" ht="19.25" customHeight="1"/>
    <row r="19403" ht="19.25" customHeight="1"/>
    <row r="19404" ht="19.25" customHeight="1"/>
    <row r="19405" ht="19.25" customHeight="1"/>
    <row r="19406" ht="19.25" customHeight="1"/>
    <row r="19407" ht="19.25" customHeight="1"/>
    <row r="19408" ht="19.25" customHeight="1"/>
    <row r="19409" ht="19.25" customHeight="1"/>
    <row r="19410" ht="19.25" customHeight="1"/>
    <row r="19411" ht="19.25" customHeight="1"/>
    <row r="19412" ht="19.25" customHeight="1"/>
    <row r="19413" ht="19.25" customHeight="1"/>
    <row r="19414" ht="19.25" customHeight="1"/>
    <row r="19415" ht="19.25" customHeight="1"/>
    <row r="19416" ht="19.25" customHeight="1"/>
    <row r="19417" ht="19.25" customHeight="1"/>
    <row r="19418" ht="19.25" customHeight="1"/>
    <row r="19419" ht="19.25" customHeight="1"/>
    <row r="19420" ht="19.25" customHeight="1"/>
    <row r="19421" ht="19.25" customHeight="1"/>
    <row r="19422" ht="19.25" customHeight="1"/>
    <row r="19423" ht="19.25" customHeight="1"/>
    <row r="19424" ht="19.25" customHeight="1"/>
    <row r="19425" ht="19.25" customHeight="1"/>
    <row r="19426" ht="19.25" customHeight="1"/>
    <row r="19427" ht="19.25" customHeight="1"/>
    <row r="19428" ht="19.25" customHeight="1"/>
    <row r="19429" ht="19.25" customHeight="1"/>
    <row r="19430" ht="19.25" customHeight="1"/>
    <row r="19431" ht="19.25" customHeight="1"/>
    <row r="19432" ht="19.25" customHeight="1"/>
    <row r="19433" ht="19.25" customHeight="1"/>
    <row r="19434" ht="19.25" customHeight="1"/>
    <row r="19435" ht="19.25" customHeight="1"/>
    <row r="19436" ht="19.25" customHeight="1"/>
    <row r="19437" ht="19.25" customHeight="1"/>
    <row r="19438" ht="19.25" customHeight="1"/>
    <row r="19439" ht="19.25" customHeight="1"/>
    <row r="19440" ht="19.25" customHeight="1"/>
    <row r="19441" ht="19.25" customHeight="1"/>
    <row r="19442" ht="19.25" customHeight="1"/>
    <row r="19443" ht="19.25" customHeight="1"/>
    <row r="19444" ht="19.25" customHeight="1"/>
    <row r="19445" ht="19.25" customHeight="1"/>
    <row r="19446" ht="19.25" customHeight="1"/>
    <row r="19447" ht="19.25" customHeight="1"/>
    <row r="19448" ht="19.25" customHeight="1"/>
    <row r="19449" ht="19.25" customHeight="1"/>
    <row r="19450" ht="19.25" customHeight="1"/>
    <row r="19451" ht="19.25" customHeight="1"/>
    <row r="19452" ht="19.25" customHeight="1"/>
    <row r="19453" ht="19.25" customHeight="1"/>
    <row r="19454" ht="19.25" customHeight="1"/>
    <row r="19455" ht="19.25" customHeight="1"/>
    <row r="19456" ht="19.25" customHeight="1"/>
    <row r="19457" ht="19.25" customHeight="1"/>
    <row r="19458" ht="19.25" customHeight="1"/>
    <row r="19459" ht="19.25" customHeight="1"/>
    <row r="19460" ht="19.25" customHeight="1"/>
    <row r="19461" ht="19.25" customHeight="1"/>
    <row r="19462" ht="19.25" customHeight="1"/>
    <row r="19463" ht="19.25" customHeight="1"/>
    <row r="19464" ht="19.25" customHeight="1"/>
    <row r="19465" ht="19.25" customHeight="1"/>
    <row r="19466" ht="19.25" customHeight="1"/>
    <row r="19467" ht="19.25" customHeight="1"/>
    <row r="19468" ht="19.25" customHeight="1"/>
    <row r="19469" ht="19.25" customHeight="1"/>
    <row r="19470" ht="19.25" customHeight="1"/>
    <row r="19471" ht="19.25" customHeight="1"/>
    <row r="19472" ht="19.25" customHeight="1"/>
    <row r="19473" ht="19.25" customHeight="1"/>
    <row r="19474" ht="19.25" customHeight="1"/>
    <row r="19475" ht="19.25" customHeight="1"/>
    <row r="19476" ht="19.25" customHeight="1"/>
    <row r="19477" ht="19.25" customHeight="1"/>
    <row r="19478" ht="19.25" customHeight="1"/>
    <row r="19479" ht="19.25" customHeight="1"/>
    <row r="19480" ht="19.25" customHeight="1"/>
    <row r="19481" ht="19.25" customHeight="1"/>
    <row r="19482" ht="19.25" customHeight="1"/>
    <row r="19483" ht="19.25" customHeight="1"/>
    <row r="19484" ht="19.25" customHeight="1"/>
    <row r="19485" ht="19.25" customHeight="1"/>
    <row r="19486" ht="19.25" customHeight="1"/>
    <row r="19487" ht="19.25" customHeight="1"/>
    <row r="19488" ht="19.25" customHeight="1"/>
    <row r="19489" ht="19.25" customHeight="1"/>
    <row r="19490" ht="19.25" customHeight="1"/>
    <row r="19491" ht="19.25" customHeight="1"/>
    <row r="19492" ht="19.25" customHeight="1"/>
    <row r="19493" ht="19.25" customHeight="1"/>
    <row r="19494" ht="19.25" customHeight="1"/>
    <row r="19495" ht="19.25" customHeight="1"/>
    <row r="19496" ht="19.25" customHeight="1"/>
    <row r="19497" ht="19.25" customHeight="1"/>
    <row r="19498" ht="19.25" customHeight="1"/>
    <row r="19499" ht="19.25" customHeight="1"/>
    <row r="19500" ht="19.25" customHeight="1"/>
    <row r="19501" ht="19.25" customHeight="1"/>
    <row r="19502" ht="19.25" customHeight="1"/>
    <row r="19503" ht="19.25" customHeight="1"/>
    <row r="19504" ht="19.25" customHeight="1"/>
    <row r="19505" ht="19.25" customHeight="1"/>
    <row r="19506" ht="19.25" customHeight="1"/>
    <row r="19507" ht="19.25" customHeight="1"/>
    <row r="19508" ht="19.25" customHeight="1"/>
    <row r="19509" ht="19.25" customHeight="1"/>
    <row r="19510" ht="19.25" customHeight="1"/>
    <row r="19511" ht="19.25" customHeight="1"/>
    <row r="19512" ht="19.25" customHeight="1"/>
    <row r="19513" ht="19.25" customHeight="1"/>
    <row r="19514" ht="19.25" customHeight="1"/>
    <row r="19515" ht="19.25" customHeight="1"/>
    <row r="19516" ht="19.25" customHeight="1"/>
    <row r="19517" ht="19.25" customHeight="1"/>
    <row r="19518" ht="19.25" customHeight="1"/>
    <row r="19519" ht="19.25" customHeight="1"/>
    <row r="19520" ht="19.25" customHeight="1"/>
    <row r="19521" ht="19.25" customHeight="1"/>
    <row r="19522" ht="19.25" customHeight="1"/>
    <row r="19523" ht="19.25" customHeight="1"/>
    <row r="19524" ht="19.25" customHeight="1"/>
    <row r="19525" ht="19.25" customHeight="1"/>
    <row r="19526" ht="19.25" customHeight="1"/>
    <row r="19527" ht="19.25" customHeight="1"/>
    <row r="19528" ht="19.25" customHeight="1"/>
    <row r="19529" ht="19.25" customHeight="1"/>
    <row r="19530" ht="19.25" customHeight="1"/>
    <row r="19531" ht="19.25" customHeight="1"/>
    <row r="19532" ht="19.25" customHeight="1"/>
    <row r="19533" ht="19.25" customHeight="1"/>
    <row r="19534" ht="19.25" customHeight="1"/>
    <row r="19535" ht="19.25" customHeight="1"/>
    <row r="19536" ht="19.25" customHeight="1"/>
    <row r="19537" ht="19.25" customHeight="1"/>
    <row r="19538" ht="19.25" customHeight="1"/>
    <row r="19539" ht="19.25" customHeight="1"/>
    <row r="19540" ht="19.25" customHeight="1"/>
    <row r="19541" ht="19.25" customHeight="1"/>
    <row r="19542" ht="19.25" customHeight="1"/>
    <row r="19543" ht="19.25" customHeight="1"/>
    <row r="19544" ht="19.25" customHeight="1"/>
    <row r="19545" ht="19.25" customHeight="1"/>
    <row r="19546" ht="19.25" customHeight="1"/>
    <row r="19547" ht="19.25" customHeight="1"/>
    <row r="19548" ht="19.25" customHeight="1"/>
    <row r="19549" ht="19.25" customHeight="1"/>
    <row r="19550" ht="19.25" customHeight="1"/>
    <row r="19551" ht="19.25" customHeight="1"/>
    <row r="19552" ht="19.25" customHeight="1"/>
    <row r="19553" ht="19.25" customHeight="1"/>
    <row r="19554" ht="19.25" customHeight="1"/>
    <row r="19555" ht="19.25" customHeight="1"/>
    <row r="19556" ht="19.25" customHeight="1"/>
    <row r="19557" ht="19.25" customHeight="1"/>
    <row r="19558" ht="19.25" customHeight="1"/>
    <row r="19559" ht="19.25" customHeight="1"/>
    <row r="19560" ht="19.25" customHeight="1"/>
    <row r="19561" ht="19.25" customHeight="1"/>
    <row r="19562" ht="19.25" customHeight="1"/>
    <row r="19563" ht="19.25" customHeight="1"/>
    <row r="19564" ht="19.25" customHeight="1"/>
    <row r="19565" ht="19.25" customHeight="1"/>
    <row r="19566" ht="19.25" customHeight="1"/>
    <row r="19567" ht="19.25" customHeight="1"/>
    <row r="19568" ht="19.25" customHeight="1"/>
    <row r="19569" ht="19.25" customHeight="1"/>
    <row r="19570" ht="19.25" customHeight="1"/>
    <row r="19571" ht="19.25" customHeight="1"/>
    <row r="19572" ht="19.25" customHeight="1"/>
    <row r="19573" ht="19.25" customHeight="1"/>
    <row r="19574" ht="19.25" customHeight="1"/>
    <row r="19575" ht="19.25" customHeight="1"/>
    <row r="19576" ht="19.25" customHeight="1"/>
    <row r="19577" ht="19.25" customHeight="1"/>
    <row r="19578" ht="19.25" customHeight="1"/>
    <row r="19579" ht="19.25" customHeight="1"/>
    <row r="19580" ht="19.25" customHeight="1"/>
    <row r="19581" ht="19.25" customHeight="1"/>
    <row r="19582" ht="19.25" customHeight="1"/>
    <row r="19583" ht="19.25" customHeight="1"/>
    <row r="19584" ht="19.25" customHeight="1"/>
    <row r="19585" ht="19.25" customHeight="1"/>
    <row r="19586" ht="19.25" customHeight="1"/>
    <row r="19587" ht="19.25" customHeight="1"/>
    <row r="19588" ht="19.25" customHeight="1"/>
    <row r="19589" ht="19.25" customHeight="1"/>
    <row r="19590" ht="19.25" customHeight="1"/>
    <row r="19591" ht="19.25" customHeight="1"/>
    <row r="19592" ht="19.25" customHeight="1"/>
    <row r="19593" ht="19.25" customHeight="1"/>
    <row r="19594" ht="19.25" customHeight="1"/>
    <row r="19595" ht="19.25" customHeight="1"/>
    <row r="19596" ht="19.25" customHeight="1"/>
    <row r="19597" ht="19.25" customHeight="1"/>
    <row r="19598" ht="19.25" customHeight="1"/>
    <row r="19599" ht="19.25" customHeight="1"/>
    <row r="19600" ht="19.25" customHeight="1"/>
    <row r="19601" ht="19.25" customHeight="1"/>
    <row r="19602" ht="19.25" customHeight="1"/>
    <row r="19603" ht="19.25" customHeight="1"/>
    <row r="19604" ht="19.25" customHeight="1"/>
    <row r="19605" ht="19.25" customHeight="1"/>
    <row r="19606" ht="19.25" customHeight="1"/>
    <row r="19607" ht="19.25" customHeight="1"/>
    <row r="19608" ht="19.25" customHeight="1"/>
    <row r="19609" ht="19.25" customHeight="1"/>
    <row r="19610" ht="19.25" customHeight="1"/>
    <row r="19611" ht="19.25" customHeight="1"/>
    <row r="19612" ht="19.25" customHeight="1"/>
    <row r="19613" ht="19.25" customHeight="1"/>
    <row r="19614" ht="19.25" customHeight="1"/>
    <row r="19615" ht="19.25" customHeight="1"/>
    <row r="19616" ht="19.25" customHeight="1"/>
    <row r="19617" ht="19.25" customHeight="1"/>
    <row r="19618" ht="19.25" customHeight="1"/>
    <row r="19619" ht="19.25" customHeight="1"/>
    <row r="19620" ht="19.25" customHeight="1"/>
    <row r="19621" ht="19.25" customHeight="1"/>
    <row r="19622" ht="19.25" customHeight="1"/>
    <row r="19623" ht="19.25" customHeight="1"/>
    <row r="19624" ht="19.25" customHeight="1"/>
    <row r="19625" ht="19.25" customHeight="1"/>
    <row r="19626" ht="19.25" customHeight="1"/>
    <row r="19627" ht="19.25" customHeight="1"/>
    <row r="19628" ht="19.25" customHeight="1"/>
    <row r="19629" ht="19.25" customHeight="1"/>
    <row r="19630" ht="19.25" customHeight="1"/>
    <row r="19631" ht="19.25" customHeight="1"/>
    <row r="19632" ht="19.25" customHeight="1"/>
    <row r="19633" ht="19.25" customHeight="1"/>
    <row r="19634" ht="19.25" customHeight="1"/>
    <row r="19635" ht="19.25" customHeight="1"/>
    <row r="19636" ht="19.25" customHeight="1"/>
    <row r="19637" ht="19.25" customHeight="1"/>
    <row r="19638" ht="19.25" customHeight="1"/>
    <row r="19639" ht="19.25" customHeight="1"/>
    <row r="19640" ht="19.25" customHeight="1"/>
    <row r="19641" ht="19.25" customHeight="1"/>
    <row r="19642" ht="19.25" customHeight="1"/>
    <row r="19643" ht="19.25" customHeight="1"/>
    <row r="19644" ht="19.25" customHeight="1"/>
    <row r="19645" ht="19.25" customHeight="1"/>
    <row r="19646" ht="19.25" customHeight="1"/>
    <row r="19647" ht="19.25" customHeight="1"/>
    <row r="19648" ht="19.25" customHeight="1"/>
    <row r="19649" ht="19.25" customHeight="1"/>
    <row r="19650" ht="19.25" customHeight="1"/>
    <row r="19651" ht="19.25" customHeight="1"/>
    <row r="19652" ht="19.25" customHeight="1"/>
    <row r="19653" ht="19.25" customHeight="1"/>
    <row r="19654" ht="19.25" customHeight="1"/>
    <row r="19655" ht="19.25" customHeight="1"/>
    <row r="19656" ht="19.25" customHeight="1"/>
    <row r="19657" ht="19.25" customHeight="1"/>
    <row r="19658" ht="19.25" customHeight="1"/>
    <row r="19659" ht="19.25" customHeight="1"/>
    <row r="19660" ht="19.25" customHeight="1"/>
    <row r="19661" ht="19.25" customHeight="1"/>
    <row r="19662" ht="19.25" customHeight="1"/>
    <row r="19663" ht="19.25" customHeight="1"/>
    <row r="19664" ht="19.25" customHeight="1"/>
    <row r="19665" ht="19.25" customHeight="1"/>
    <row r="19666" ht="19.25" customHeight="1"/>
    <row r="19667" ht="19.25" customHeight="1"/>
    <row r="19668" ht="19.25" customHeight="1"/>
    <row r="19669" ht="19.25" customHeight="1"/>
    <row r="19670" ht="19.25" customHeight="1"/>
    <row r="19671" ht="19.25" customHeight="1"/>
    <row r="19672" ht="19.25" customHeight="1"/>
    <row r="19673" ht="19.25" customHeight="1"/>
    <row r="19674" ht="19.25" customHeight="1"/>
    <row r="19675" ht="19.25" customHeight="1"/>
    <row r="19676" ht="19.25" customHeight="1"/>
    <row r="19677" ht="19.25" customHeight="1"/>
    <row r="19678" ht="19.25" customHeight="1"/>
    <row r="19679" ht="19.25" customHeight="1"/>
    <row r="19680" ht="19.25" customHeight="1"/>
    <row r="19681" ht="19.25" customHeight="1"/>
    <row r="19682" ht="19.25" customHeight="1"/>
    <row r="19683" ht="19.25" customHeight="1"/>
    <row r="19684" ht="19.25" customHeight="1"/>
    <row r="19685" ht="19.25" customHeight="1"/>
    <row r="19686" ht="19.25" customHeight="1"/>
    <row r="19687" ht="19.25" customHeight="1"/>
    <row r="19688" ht="19.25" customHeight="1"/>
    <row r="19689" ht="19.25" customHeight="1"/>
    <row r="19690" ht="19.25" customHeight="1"/>
    <row r="19691" ht="19.25" customHeight="1"/>
    <row r="19692" ht="19.25" customHeight="1"/>
    <row r="19693" ht="19.25" customHeight="1"/>
    <row r="19694" ht="19.25" customHeight="1"/>
    <row r="19695" ht="19.25" customHeight="1"/>
    <row r="19696" ht="19.25" customHeight="1"/>
    <row r="19697" ht="19.25" customHeight="1"/>
    <row r="19698" ht="19.25" customHeight="1"/>
    <row r="19699" ht="19.25" customHeight="1"/>
    <row r="19700" ht="19.25" customHeight="1"/>
    <row r="19701" ht="19.25" customHeight="1"/>
    <row r="19702" ht="19.25" customHeight="1"/>
    <row r="19703" ht="19.25" customHeight="1"/>
    <row r="19704" ht="19.25" customHeight="1"/>
    <row r="19705" ht="19.25" customHeight="1"/>
    <row r="19706" ht="19.25" customHeight="1"/>
    <row r="19707" ht="19.25" customHeight="1"/>
    <row r="19708" ht="19.25" customHeight="1"/>
    <row r="19709" ht="19.25" customHeight="1"/>
    <row r="19710" ht="19.25" customHeight="1"/>
    <row r="19711" ht="19.25" customHeight="1"/>
    <row r="19712" ht="19.25" customHeight="1"/>
    <row r="19713" ht="19.25" customHeight="1"/>
    <row r="19714" ht="19.25" customHeight="1"/>
    <row r="19715" ht="19.25" customHeight="1"/>
    <row r="19716" ht="19.25" customHeight="1"/>
    <row r="19717" ht="19.25" customHeight="1"/>
    <row r="19718" ht="19.25" customHeight="1"/>
    <row r="19719" ht="19.25" customHeight="1"/>
    <row r="19720" ht="19.25" customHeight="1"/>
    <row r="19721" ht="19.25" customHeight="1"/>
    <row r="19722" ht="19.25" customHeight="1"/>
    <row r="19723" ht="19.25" customHeight="1"/>
    <row r="19724" ht="19.25" customHeight="1"/>
    <row r="19725" ht="19.25" customHeight="1"/>
    <row r="19726" ht="19.25" customHeight="1"/>
    <row r="19727" ht="19.25" customHeight="1"/>
    <row r="19728" ht="19.25" customHeight="1"/>
    <row r="19729" ht="19.25" customHeight="1"/>
    <row r="19730" ht="19.25" customHeight="1"/>
    <row r="19731" ht="19.25" customHeight="1"/>
    <row r="19732" ht="19.25" customHeight="1"/>
    <row r="19733" ht="19.25" customHeight="1"/>
    <row r="19734" ht="19.25" customHeight="1"/>
    <row r="19735" ht="19.25" customHeight="1"/>
    <row r="19736" ht="19.25" customHeight="1"/>
    <row r="19737" ht="19.25" customHeight="1"/>
    <row r="19738" ht="19.25" customHeight="1"/>
    <row r="19739" ht="19.25" customHeight="1"/>
    <row r="19740" ht="19.25" customHeight="1"/>
    <row r="19741" ht="19.25" customHeight="1"/>
    <row r="19742" ht="19.25" customHeight="1"/>
    <row r="19743" ht="19.25" customHeight="1"/>
    <row r="19744" ht="19.25" customHeight="1"/>
    <row r="19745" ht="19.25" customHeight="1"/>
    <row r="19746" ht="19.25" customHeight="1"/>
    <row r="19747" ht="19.25" customHeight="1"/>
    <row r="19748" ht="19.25" customHeight="1"/>
    <row r="19749" ht="19.25" customHeight="1"/>
    <row r="19750" ht="19.25" customHeight="1"/>
    <row r="19751" ht="19.25" customHeight="1"/>
    <row r="19752" ht="19.25" customHeight="1"/>
    <row r="19753" ht="19.25" customHeight="1"/>
    <row r="19754" ht="19.25" customHeight="1"/>
    <row r="19755" ht="19.25" customHeight="1"/>
    <row r="19756" ht="19.25" customHeight="1"/>
    <row r="19757" ht="19.25" customHeight="1"/>
    <row r="19758" ht="19.25" customHeight="1"/>
    <row r="19759" ht="19.25" customHeight="1"/>
    <row r="19760" ht="19.25" customHeight="1"/>
    <row r="19761" ht="19.25" customHeight="1"/>
    <row r="19762" ht="19.25" customHeight="1"/>
    <row r="19763" ht="19.25" customHeight="1"/>
    <row r="19764" ht="19.25" customHeight="1"/>
    <row r="19765" ht="19.25" customHeight="1"/>
    <row r="19766" ht="19.25" customHeight="1"/>
    <row r="19767" ht="19.25" customHeight="1"/>
    <row r="19768" ht="19.25" customHeight="1"/>
    <row r="19769" ht="19.25" customHeight="1"/>
    <row r="19770" ht="19.25" customHeight="1"/>
    <row r="19771" ht="19.25" customHeight="1"/>
    <row r="19772" ht="19.25" customHeight="1"/>
    <row r="19773" ht="19.25" customHeight="1"/>
    <row r="19774" ht="19.25" customHeight="1"/>
    <row r="19775" ht="19.25" customHeight="1"/>
    <row r="19776" ht="19.25" customHeight="1"/>
    <row r="19777" ht="19.25" customHeight="1"/>
    <row r="19778" ht="19.25" customHeight="1"/>
    <row r="19779" ht="19.25" customHeight="1"/>
    <row r="19780" ht="19.25" customHeight="1"/>
    <row r="19781" ht="19.25" customHeight="1"/>
    <row r="19782" ht="19.25" customHeight="1"/>
    <row r="19783" ht="19.25" customHeight="1"/>
    <row r="19784" ht="19.25" customHeight="1"/>
    <row r="19785" ht="19.25" customHeight="1"/>
    <row r="19786" ht="19.25" customHeight="1"/>
    <row r="19787" ht="19.25" customHeight="1"/>
    <row r="19788" ht="19.25" customHeight="1"/>
    <row r="19789" ht="19.25" customHeight="1"/>
    <row r="19790" ht="19.25" customHeight="1"/>
    <row r="19791" ht="19.25" customHeight="1"/>
    <row r="19792" ht="19.25" customHeight="1"/>
    <row r="19793" ht="19.25" customHeight="1"/>
    <row r="19794" ht="19.25" customHeight="1"/>
    <row r="19795" ht="19.25" customHeight="1"/>
    <row r="19796" ht="19.25" customHeight="1"/>
    <row r="19797" ht="19.25" customHeight="1"/>
    <row r="19798" ht="19.25" customHeight="1"/>
    <row r="19799" ht="19.25" customHeight="1"/>
    <row r="19800" ht="19.25" customHeight="1"/>
    <row r="19801" ht="19.25" customHeight="1"/>
    <row r="19802" ht="19.25" customHeight="1"/>
    <row r="19803" ht="19.25" customHeight="1"/>
    <row r="19804" ht="19.25" customHeight="1"/>
    <row r="19805" ht="19.25" customHeight="1"/>
    <row r="19806" ht="19.25" customHeight="1"/>
    <row r="19807" ht="19.25" customHeight="1"/>
    <row r="19808" ht="19.25" customHeight="1"/>
    <row r="19809" ht="19.25" customHeight="1"/>
    <row r="19810" ht="19.25" customHeight="1"/>
    <row r="19811" ht="19.25" customHeight="1"/>
    <row r="19812" ht="19.25" customHeight="1"/>
    <row r="19813" ht="19.25" customHeight="1"/>
    <row r="19814" ht="19.25" customHeight="1"/>
    <row r="19815" ht="19.25" customHeight="1"/>
    <row r="19816" ht="19.25" customHeight="1"/>
    <row r="19817" ht="19.25" customHeight="1"/>
    <row r="19818" ht="19.25" customHeight="1"/>
    <row r="19819" ht="19.25" customHeight="1"/>
    <row r="19820" ht="19.25" customHeight="1"/>
    <row r="19821" ht="19.25" customHeight="1"/>
    <row r="19822" ht="19.25" customHeight="1"/>
    <row r="19823" ht="19.25" customHeight="1"/>
    <row r="19824" ht="19.25" customHeight="1"/>
    <row r="19825" ht="19.25" customHeight="1"/>
    <row r="19826" ht="19.25" customHeight="1"/>
    <row r="19827" ht="19.25" customHeight="1"/>
    <row r="19828" ht="19.25" customHeight="1"/>
    <row r="19829" ht="19.25" customHeight="1"/>
    <row r="19830" ht="19.25" customHeight="1"/>
    <row r="19831" ht="19.25" customHeight="1"/>
    <row r="19832" ht="19.25" customHeight="1"/>
    <row r="19833" ht="19.25" customHeight="1"/>
    <row r="19834" ht="19.25" customHeight="1"/>
    <row r="19835" ht="19.25" customHeight="1"/>
    <row r="19836" ht="19.25" customHeight="1"/>
    <row r="19837" ht="19.25" customHeight="1"/>
    <row r="19838" ht="19.25" customHeight="1"/>
    <row r="19839" ht="19.25" customHeight="1"/>
    <row r="19840" ht="19.25" customHeight="1"/>
    <row r="19841" ht="19.25" customHeight="1"/>
    <row r="19842" ht="19.25" customHeight="1"/>
    <row r="19843" ht="19.25" customHeight="1"/>
    <row r="19844" ht="19.25" customHeight="1"/>
    <row r="19845" ht="19.25" customHeight="1"/>
    <row r="19846" ht="19.25" customHeight="1"/>
    <row r="19847" ht="19.25" customHeight="1"/>
    <row r="19848" ht="19.25" customHeight="1"/>
    <row r="19849" ht="19.25" customHeight="1"/>
    <row r="19850" ht="19.25" customHeight="1"/>
    <row r="19851" ht="19.25" customHeight="1"/>
    <row r="19852" ht="19.25" customHeight="1"/>
    <row r="19853" ht="19.25" customHeight="1"/>
    <row r="19854" ht="19.25" customHeight="1"/>
    <row r="19855" ht="19.25" customHeight="1"/>
    <row r="19856" ht="19.25" customHeight="1"/>
    <row r="19857" ht="19.25" customHeight="1"/>
    <row r="19858" ht="19.25" customHeight="1"/>
    <row r="19859" ht="19.25" customHeight="1"/>
    <row r="19860" ht="19.25" customHeight="1"/>
    <row r="19861" ht="19.25" customHeight="1"/>
    <row r="19862" ht="19.25" customHeight="1"/>
    <row r="19863" ht="19.25" customHeight="1"/>
    <row r="19864" ht="19.25" customHeight="1"/>
    <row r="19865" ht="19.25" customHeight="1"/>
    <row r="19866" ht="19.25" customHeight="1"/>
    <row r="19867" ht="19.25" customHeight="1"/>
    <row r="19868" ht="19.25" customHeight="1"/>
    <row r="19869" ht="19.25" customHeight="1"/>
    <row r="19870" ht="19.25" customHeight="1"/>
    <row r="19871" ht="19.25" customHeight="1"/>
    <row r="19872" ht="19.25" customHeight="1"/>
    <row r="19873" ht="19.25" customHeight="1"/>
    <row r="19874" ht="19.25" customHeight="1"/>
    <row r="19875" ht="19.25" customHeight="1"/>
    <row r="19876" ht="19.25" customHeight="1"/>
    <row r="19877" ht="19.25" customHeight="1"/>
    <row r="19878" ht="19.25" customHeight="1"/>
    <row r="19879" ht="19.25" customHeight="1"/>
    <row r="19880" ht="19.25" customHeight="1"/>
    <row r="19881" ht="19.25" customHeight="1"/>
    <row r="19882" ht="19.25" customHeight="1"/>
    <row r="19883" ht="19.25" customHeight="1"/>
    <row r="19884" ht="19.25" customHeight="1"/>
    <row r="19885" ht="19.25" customHeight="1"/>
    <row r="19886" ht="19.25" customHeight="1"/>
    <row r="19887" ht="19.25" customHeight="1"/>
    <row r="19888" ht="19.25" customHeight="1"/>
    <row r="19889" ht="19.25" customHeight="1"/>
    <row r="19890" ht="19.25" customHeight="1"/>
    <row r="19891" ht="19.25" customHeight="1"/>
    <row r="19892" ht="19.25" customHeight="1"/>
    <row r="19893" ht="19.25" customHeight="1"/>
    <row r="19894" ht="19.25" customHeight="1"/>
    <row r="19895" ht="19.25" customHeight="1"/>
    <row r="19896" ht="19.25" customHeight="1"/>
    <row r="19897" ht="19.25" customHeight="1"/>
    <row r="19898" ht="19.25" customHeight="1"/>
    <row r="19899" ht="19.25" customHeight="1"/>
    <row r="19900" ht="19.25" customHeight="1"/>
    <row r="19901" ht="19.25" customHeight="1"/>
    <row r="19902" ht="19.25" customHeight="1"/>
    <row r="19903" ht="19.25" customHeight="1"/>
    <row r="19904" ht="19.25" customHeight="1"/>
    <row r="19905" ht="19.25" customHeight="1"/>
    <row r="19906" ht="19.25" customHeight="1"/>
    <row r="19907" ht="19.25" customHeight="1"/>
    <row r="19908" ht="19.25" customHeight="1"/>
    <row r="19909" ht="19.25" customHeight="1"/>
    <row r="19910" ht="19.25" customHeight="1"/>
    <row r="19911" ht="19.25" customHeight="1"/>
    <row r="19912" ht="19.25" customHeight="1"/>
    <row r="19913" ht="19.25" customHeight="1"/>
    <row r="19914" ht="19.25" customHeight="1"/>
    <row r="19915" ht="19.25" customHeight="1"/>
    <row r="19916" ht="19.25" customHeight="1"/>
    <row r="19917" ht="19.25" customHeight="1"/>
    <row r="19918" ht="19.25" customHeight="1"/>
    <row r="19919" ht="19.25" customHeight="1"/>
    <row r="19920" ht="19.25" customHeight="1"/>
    <row r="19921" ht="19.25" customHeight="1"/>
    <row r="19922" ht="19.25" customHeight="1"/>
    <row r="19923" ht="19.25" customHeight="1"/>
    <row r="19924" ht="19.25" customHeight="1"/>
    <row r="19925" ht="19.25" customHeight="1"/>
    <row r="19926" ht="19.25" customHeight="1"/>
    <row r="19927" ht="19.25" customHeight="1"/>
    <row r="19928" ht="19.25" customHeight="1"/>
    <row r="19929" ht="19.25" customHeight="1"/>
    <row r="19930" ht="19.25" customHeight="1"/>
    <row r="19931" ht="19.25" customHeight="1"/>
    <row r="19932" ht="19.25" customHeight="1"/>
    <row r="19933" ht="19.25" customHeight="1"/>
    <row r="19934" ht="19.25" customHeight="1"/>
    <row r="19935" ht="19.25" customHeight="1"/>
    <row r="19936" ht="19.25" customHeight="1"/>
    <row r="19937" ht="19.25" customHeight="1"/>
    <row r="19938" ht="19.25" customHeight="1"/>
    <row r="19939" ht="19.25" customHeight="1"/>
    <row r="19940" ht="19.25" customHeight="1"/>
    <row r="19941" ht="19.25" customHeight="1"/>
    <row r="19942" ht="19.25" customHeight="1"/>
    <row r="19943" ht="19.25" customHeight="1"/>
    <row r="19944" ht="19.25" customHeight="1"/>
    <row r="19945" ht="19.25" customHeight="1"/>
    <row r="19946" ht="19.25" customHeight="1"/>
    <row r="19947" ht="19.25" customHeight="1"/>
    <row r="19948" ht="19.25" customHeight="1"/>
    <row r="19949" ht="19.25" customHeight="1"/>
    <row r="19950" ht="19.25" customHeight="1"/>
    <row r="19951" ht="19.25" customHeight="1"/>
    <row r="19952" ht="19.25" customHeight="1"/>
    <row r="19953" ht="19.25" customHeight="1"/>
    <row r="19954" ht="19.25" customHeight="1"/>
    <row r="19955" ht="19.25" customHeight="1"/>
    <row r="19956" ht="19.25" customHeight="1"/>
    <row r="19957" ht="19.25" customHeight="1"/>
    <row r="19958" ht="19.25" customHeight="1"/>
    <row r="19959" ht="19.25" customHeight="1"/>
    <row r="19960" ht="19.25" customHeight="1"/>
    <row r="19961" ht="19.25" customHeight="1"/>
    <row r="19962" ht="19.25" customHeight="1"/>
    <row r="19963" ht="19.25" customHeight="1"/>
    <row r="19964" ht="19.25" customHeight="1"/>
    <row r="19965" ht="19.25" customHeight="1"/>
    <row r="19966" ht="19.25" customHeight="1"/>
    <row r="19967" ht="19.25" customHeight="1"/>
    <row r="19968" ht="19.25" customHeight="1"/>
    <row r="19969" ht="19.25" customHeight="1"/>
    <row r="19970" ht="19.25" customHeight="1"/>
    <row r="19971" ht="19.25" customHeight="1"/>
    <row r="19972" ht="19.25" customHeight="1"/>
    <row r="19973" ht="19.25" customHeight="1"/>
    <row r="19974" ht="19.25" customHeight="1"/>
    <row r="19975" ht="19.25" customHeight="1"/>
    <row r="19976" ht="19.25" customHeight="1"/>
    <row r="19977" ht="19.25" customHeight="1"/>
    <row r="19978" ht="19.25" customHeight="1"/>
    <row r="19979" ht="19.25" customHeight="1"/>
    <row r="19980" ht="19.25" customHeight="1"/>
    <row r="19981" ht="19.25" customHeight="1"/>
    <row r="19982" ht="19.25" customHeight="1"/>
    <row r="19983" ht="19.25" customHeight="1"/>
    <row r="19984" ht="19.25" customHeight="1"/>
    <row r="19985" ht="19.25" customHeight="1"/>
    <row r="19986" ht="19.25" customHeight="1"/>
    <row r="19987" ht="19.25" customHeight="1"/>
    <row r="19988" ht="19.25" customHeight="1"/>
    <row r="19989" ht="19.25" customHeight="1"/>
    <row r="19990" ht="19.25" customHeight="1"/>
    <row r="19991" ht="19.25" customHeight="1"/>
    <row r="19992" ht="19.25" customHeight="1"/>
    <row r="19993" ht="19.25" customHeight="1"/>
    <row r="19994" ht="19.25" customHeight="1"/>
    <row r="19995" ht="19.25" customHeight="1"/>
    <row r="19996" ht="19.25" customHeight="1"/>
    <row r="19997" ht="19.25" customHeight="1"/>
    <row r="19998" ht="19.25" customHeight="1"/>
    <row r="19999" ht="19.25" customHeight="1"/>
    <row r="20000" ht="19.25" customHeight="1"/>
  </sheetData>
  <sheetProtection selectLockedCells="1"/>
  <mergeCells count="1">
    <mergeCell ref="M2:O2"/>
  </mergeCells>
  <conditionalFormatting sqref="O7:Q10010 B7:E10010">
    <cfRule type="expression" dxfId="15" priority="14">
      <formula>INDEX($1:$1048576,ROW(),3) = INDEX($1:$1048576,ROW()-1,3)</formula>
    </cfRule>
  </conditionalFormatting>
  <conditionalFormatting sqref="B7:Q10010">
    <cfRule type="cellIs" dxfId="14" priority="4" operator="equal">
      <formula>0</formula>
    </cfRule>
    <cfRule type="expression" dxfId="13" priority="13">
      <formula>AND(INDEX($1:$1048576,ROW(),3) &lt;&gt; INDEX($1:$1048576,ROW()-1,3),INDEX($1:$1048576,ROW(),3) = 0 )</formula>
    </cfRule>
  </conditionalFormatting>
  <conditionalFormatting sqref="B1:B1048576 H6 C2:L2 C1:Q1">
    <cfRule type="expression" dxfId="12" priority="12">
      <formula>INDEX($1:$1048576,ROW(),2) &lt;&gt; 0</formula>
    </cfRule>
  </conditionalFormatting>
  <conditionalFormatting sqref="Q2:Q1048576">
    <cfRule type="expression" dxfId="11" priority="10">
      <formula>INDEX($1:$1048576,ROW(),15) &lt;&gt; 0</formula>
    </cfRule>
  </conditionalFormatting>
  <conditionalFormatting sqref="B7:Q10010">
    <cfRule type="expression" dxfId="10" priority="7">
      <formula>AND(INDEX($1:$1048576,ROW(),3) &lt;&gt; INDEX($1:$1048576,ROW()-1,3),INDEX($1:$1048576,ROW(),3) &lt;&gt; 0 )</formula>
    </cfRule>
  </conditionalFormatting>
  <conditionalFormatting sqref="F7:F10010">
    <cfRule type="cellIs" dxfId="9" priority="8" operator="equal">
      <formula>3</formula>
    </cfRule>
    <cfRule type="cellIs" dxfId="8" priority="9" operator="equal">
      <formula>2</formula>
    </cfRule>
    <cfRule type="cellIs" dxfId="7" priority="11" operator="equal">
      <formula>1</formula>
    </cfRule>
  </conditionalFormatting>
  <conditionalFormatting sqref="N7:N10010">
    <cfRule type="colorScale" priority="15">
      <colorScale>
        <cfvo type="min"/>
        <cfvo type="max"/>
        <color theme="8" tint="0.39997558519241921"/>
        <color theme="9" tint="0.39997558519241921"/>
      </colorScale>
    </cfRule>
  </conditionalFormatting>
  <conditionalFormatting sqref="C5:Q5">
    <cfRule type="notContainsBlanks" dxfId="6" priority="16">
      <formula>LEN(TRIM(C5))&gt;0</formula>
    </cfRule>
  </conditionalFormatting>
  <conditionalFormatting sqref="B6 B3:Q3 B2:L2 B1:Q1">
    <cfRule type="cellIs" dxfId="5" priority="1" operator="equal">
      <formula>0</formula>
    </cfRule>
  </conditionalFormatting>
  <dataValidations count="9">
    <dataValidation type="list" allowBlank="1" showInputMessage="1" showErrorMessage="1" promptTitle="Invalid input" sqref="C5" xr:uid="{00205156-4EDB-4C70-899C-1BFFF034E900}">
      <formula1>drp_listof_program_codes</formula1>
    </dataValidation>
    <dataValidation type="list" allowBlank="1" showInputMessage="1" showErrorMessage="1" promptTitle="Invalid input" sqref="E5" xr:uid="{B2B5A45F-A0F0-44DE-B3B5-C6C466C5FE7F}">
      <formula1>drp_listof_sections</formula1>
    </dataValidation>
    <dataValidation type="list" allowBlank="1" showInputMessage="1" showErrorMessage="1" sqref="F5" xr:uid="{CA3D74F2-3A7D-41F1-8A69-A8A9955DAB43}">
      <formula1>drp_listof_positions</formula1>
    </dataValidation>
    <dataValidation type="list" allowBlank="1" showInputMessage="1" showErrorMessage="1" sqref="G5" xr:uid="{EC5B2846-73CD-4053-84C8-1C83FEDA989C}">
      <formula1>drp_listof_grades</formula1>
    </dataValidation>
    <dataValidation type="list" allowBlank="1" showInputMessage="1" showErrorMessage="1" sqref="H5" xr:uid="{C39F4306-F2BE-4D74-9967-0D1CAE329AD4}">
      <formula1>drp_listof_chestnos</formula1>
    </dataValidation>
    <dataValidation type="list" allowBlank="1" showInputMessage="1" showErrorMessage="1" sqref="J5" xr:uid="{83DFFFE4-9DBF-4DFB-AE9E-FC7ED69F8D30}">
      <formula1>drp_listof_teams</formula1>
    </dataValidation>
    <dataValidation type="list" allowBlank="1" showInputMessage="1" showErrorMessage="1" sqref="K5" xr:uid="{E649B6F8-A0A5-4F1B-B24A-66A37EB33D43}">
      <formula1>drp_listof_classes</formula1>
    </dataValidation>
    <dataValidation type="list" allowBlank="1" showInputMessage="1" showErrorMessage="1" sqref="O5" xr:uid="{202A75B8-4118-4243-BEFA-506E55533180}">
      <formula1>drp_listof_owner</formula1>
    </dataValidation>
    <dataValidation type="list" allowBlank="1" showInputMessage="1" showErrorMessage="1" sqref="Q5" xr:uid="{CBEA8C26-7DA0-45AB-99A3-5D1C81AF1AE5}">
      <formula1>drp_listof_status</formula1>
    </dataValidation>
  </dataValidations>
  <pageMargins left="0.25" right="0.25" top="0.75" bottom="0.75" header="0.3" footer="0.3"/>
  <pageSetup paperSize="9" scale="58" fitToHeight="0" orientation="landscape" cellComments="atEnd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ABE72-A35F-4D44-8FD6-25268E5C987C}">
  <sheetPr codeName="Sheet6"/>
  <dimension ref="G1:K4"/>
  <sheetViews>
    <sheetView workbookViewId="0">
      <selection activeCell="J17" sqref="J17"/>
    </sheetView>
  </sheetViews>
  <sheetFormatPr defaultRowHeight="14.25"/>
  <cols>
    <col min="6" max="6" width="14.3984375" customWidth="1"/>
    <col min="9" max="9" width="9.46484375" customWidth="1"/>
    <col min="10" max="10" width="68.46484375" customWidth="1"/>
    <col min="11" max="11" width="24.73046875" hidden="1" customWidth="1"/>
  </cols>
  <sheetData>
    <row r="1" spans="7:11">
      <c r="G1" s="497" t="s">
        <v>810</v>
      </c>
      <c r="H1" s="497"/>
      <c r="I1" s="497"/>
      <c r="J1" s="497"/>
      <c r="K1" s="497"/>
    </row>
    <row r="2" spans="7:11">
      <c r="G2" s="497"/>
      <c r="H2" s="497"/>
      <c r="I2" s="497"/>
      <c r="J2" s="497"/>
      <c r="K2" s="497"/>
    </row>
    <row r="3" spans="7:11">
      <c r="G3" t="s">
        <v>45</v>
      </c>
      <c r="H3" t="s">
        <v>246</v>
      </c>
      <c r="I3" t="s">
        <v>47</v>
      </c>
      <c r="J3" t="s">
        <v>809</v>
      </c>
      <c r="K3" t="s">
        <v>808</v>
      </c>
    </row>
    <row r="4" spans="7:11">
      <c r="G4">
        <f t="shared" ref="G4" si="0">ROW()-3</f>
        <v>1</v>
      </c>
      <c r="H4" t="s">
        <v>811</v>
      </c>
      <c r="I4" s="353">
        <v>-1</v>
      </c>
      <c r="K4" s="351">
        <f ca="1">NOW()</f>
        <v>45239.529314236112</v>
      </c>
    </row>
  </sheetData>
  <mergeCells count="1">
    <mergeCell ref="G1:K2"/>
  </mergeCells>
  <conditionalFormatting sqref="I4">
    <cfRule type="cellIs" dxfId="4" priority="2" operator="lessThan">
      <formula>0</formula>
    </cfRule>
    <cfRule type="cellIs" dxfId="3" priority="3" operator="greaterThan">
      <formula>0</formula>
    </cfRule>
  </conditionalFormatting>
  <dataValidations count="1">
    <dataValidation type="list" allowBlank="1" showInputMessage="1" showErrorMessage="1" sqref="H4:H1048576" xr:uid="{7FBDCAF8-A80A-4F65-A36C-FD13E6F82CD2}">
      <formula1>listof_teamcodes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632A-8C15-48FB-8261-C17F5437102F}">
  <sheetPr codeName="Sheet12"/>
  <dimension ref="A1:I323"/>
  <sheetViews>
    <sheetView topLeftCell="A2" workbookViewId="0">
      <selection activeCell="C3" sqref="C3"/>
    </sheetView>
  </sheetViews>
  <sheetFormatPr defaultRowHeight="14.25"/>
  <cols>
    <col min="1" max="1" width="12.3984375" bestFit="1" customWidth="1"/>
    <col min="2" max="2" width="12.265625" bestFit="1" customWidth="1"/>
    <col min="8" max="8" width="10.06640625" bestFit="1" customWidth="1"/>
  </cols>
  <sheetData>
    <row r="1" spans="1:9">
      <c r="A1" t="s">
        <v>258</v>
      </c>
      <c r="B1" t="s">
        <v>2</v>
      </c>
      <c r="C1" t="s">
        <v>259</v>
      </c>
      <c r="D1" t="s">
        <v>260</v>
      </c>
      <c r="E1" t="s">
        <v>261</v>
      </c>
      <c r="F1" t="s">
        <v>262</v>
      </c>
      <c r="G1" t="s">
        <v>263</v>
      </c>
      <c r="H1" t="s">
        <v>264</v>
      </c>
      <c r="I1" t="s">
        <v>17</v>
      </c>
    </row>
    <row r="3" spans="1:9">
      <c r="A3" t="str" cm="1">
        <f t="array" ref="A3:A61">_xlfn._xlws.FILTER(listof_program_codes,listof_program_codes&lt;&gt;0)</f>
        <v>SJSP01</v>
      </c>
      <c r="B3" t="str" cm="1">
        <f t="array" ref="B3:B7">_xlfn._xlws.FILTER(listof_sections,listof_sections&lt;&gt;0)</f>
        <v>SUB JUNIOR</v>
      </c>
      <c r="C3" t="s">
        <v>5</v>
      </c>
      <c r="D3" t="s">
        <v>25</v>
      </c>
      <c r="E3" t="str" cm="1">
        <f t="array" ref="E3:E323">_xlfn._xlws.FILTER(listof_chest_nos,listof_chest_nos&lt;&gt;0)</f>
        <v>A100</v>
      </c>
      <c r="F3" t="str" cm="1">
        <f t="array" ref="F3:F6">_xlfn._xlws.FILTER(listof_teamcodes,listof_teamcodes&lt;&gt;0)</f>
        <v>FANT</v>
      </c>
      <c r="G3">
        <v>1</v>
      </c>
      <c r="H3" t="s">
        <v>256</v>
      </c>
      <c r="I3" t="s">
        <v>254</v>
      </c>
    </row>
    <row r="4" spans="1:9">
      <c r="A4" t="str">
        <v>SJSP02</v>
      </c>
      <c r="B4" t="str">
        <v>JUNIOR</v>
      </c>
      <c r="C4" t="s">
        <v>4</v>
      </c>
      <c r="D4" t="s">
        <v>26</v>
      </c>
      <c r="E4" t="str">
        <v>A101</v>
      </c>
      <c r="F4" t="str">
        <v>DAHF</v>
      </c>
      <c r="G4">
        <v>2</v>
      </c>
      <c r="H4" t="s">
        <v>265</v>
      </c>
      <c r="I4" t="s">
        <v>266</v>
      </c>
    </row>
    <row r="5" spans="1:9">
      <c r="A5" t="str">
        <v>SJSP03</v>
      </c>
      <c r="B5" t="str">
        <v>SENIOR</v>
      </c>
      <c r="C5" t="s">
        <v>3</v>
      </c>
      <c r="D5" t="s">
        <v>27</v>
      </c>
      <c r="E5" t="str">
        <v>A102</v>
      </c>
      <c r="F5" t="str">
        <v>BADF</v>
      </c>
      <c r="G5">
        <v>3</v>
      </c>
      <c r="I5" t="s">
        <v>253</v>
      </c>
    </row>
    <row r="6" spans="1:9">
      <c r="A6" t="str">
        <v>SJSP04</v>
      </c>
      <c r="B6" t="str">
        <v>SUPER SENIOR</v>
      </c>
      <c r="D6" t="s">
        <v>28</v>
      </c>
      <c r="E6" t="str">
        <v>A103</v>
      </c>
      <c r="F6" t="str">
        <v>JARF</v>
      </c>
      <c r="G6">
        <v>4</v>
      </c>
      <c r="I6" t="s">
        <v>255</v>
      </c>
    </row>
    <row r="7" spans="1:9">
      <c r="A7" t="str">
        <v>SJSP05</v>
      </c>
      <c r="B7" t="str">
        <v>GENERAL</v>
      </c>
      <c r="E7" t="str">
        <v>A104</v>
      </c>
      <c r="G7">
        <v>5</v>
      </c>
    </row>
    <row r="8" spans="1:9">
      <c r="A8" t="str">
        <v>SJSP06</v>
      </c>
      <c r="E8" t="str">
        <v>A105</v>
      </c>
      <c r="G8">
        <v>6</v>
      </c>
    </row>
    <row r="9" spans="1:9">
      <c r="A9" t="str">
        <v>SJSP07</v>
      </c>
      <c r="E9" t="str">
        <v>A106</v>
      </c>
      <c r="G9">
        <v>7</v>
      </c>
    </row>
    <row r="10" spans="1:9">
      <c r="A10" t="str">
        <v>SJSP08</v>
      </c>
      <c r="E10" t="str">
        <v>A107</v>
      </c>
      <c r="G10">
        <v>8</v>
      </c>
    </row>
    <row r="11" spans="1:9">
      <c r="A11" t="str">
        <v>SJSP09</v>
      </c>
      <c r="E11" t="str">
        <v>A108</v>
      </c>
      <c r="G11">
        <v>9</v>
      </c>
    </row>
    <row r="12" spans="1:9">
      <c r="A12" t="str">
        <v>SJSP10</v>
      </c>
      <c r="E12" t="str">
        <v>A109</v>
      </c>
      <c r="G12">
        <v>10</v>
      </c>
    </row>
    <row r="13" spans="1:9">
      <c r="A13" t="str">
        <v>SJSP11</v>
      </c>
      <c r="E13" t="str">
        <v>A110</v>
      </c>
    </row>
    <row r="14" spans="1:9">
      <c r="A14" t="str">
        <v>JNSP01</v>
      </c>
      <c r="E14" t="str">
        <v>A111</v>
      </c>
    </row>
    <row r="15" spans="1:9">
      <c r="A15" t="str">
        <v>JNSP02</v>
      </c>
      <c r="E15" t="str">
        <v>A112</v>
      </c>
    </row>
    <row r="16" spans="1:9">
      <c r="A16" t="str">
        <v>JNSP03</v>
      </c>
      <c r="E16" t="str">
        <v>A113</v>
      </c>
    </row>
    <row r="17" spans="1:5">
      <c r="A17" t="str">
        <v>JNSP04</v>
      </c>
      <c r="E17" t="str">
        <v>A114</v>
      </c>
    </row>
    <row r="18" spans="1:5">
      <c r="A18" t="str">
        <v>JNSP05</v>
      </c>
      <c r="E18" t="str">
        <v>A115</v>
      </c>
    </row>
    <row r="19" spans="1:5">
      <c r="A19" t="str">
        <v>JNSP06</v>
      </c>
      <c r="E19" t="str">
        <v>A116</v>
      </c>
    </row>
    <row r="20" spans="1:5">
      <c r="A20" t="str">
        <v>JNSP07</v>
      </c>
      <c r="E20" t="str">
        <v>A117</v>
      </c>
    </row>
    <row r="21" spans="1:5">
      <c r="A21" t="str">
        <v>JNSP08</v>
      </c>
      <c r="E21" t="str">
        <v>A118</v>
      </c>
    </row>
    <row r="22" spans="1:5">
      <c r="A22" t="str">
        <v>JNSP09</v>
      </c>
      <c r="E22" t="str">
        <v>A119</v>
      </c>
    </row>
    <row r="23" spans="1:5">
      <c r="A23" t="str">
        <v>JNSP10</v>
      </c>
      <c r="E23" t="str">
        <v>A120</v>
      </c>
    </row>
    <row r="24" spans="1:5">
      <c r="A24" t="str">
        <v>SNSP01</v>
      </c>
      <c r="E24" t="str">
        <v>A121</v>
      </c>
    </row>
    <row r="25" spans="1:5">
      <c r="A25" t="str">
        <v>SNSP02</v>
      </c>
      <c r="E25" t="str">
        <v>A122</v>
      </c>
    </row>
    <row r="26" spans="1:5">
      <c r="A26" t="str">
        <v>SNSP03</v>
      </c>
      <c r="E26" t="str">
        <v>A123</v>
      </c>
    </row>
    <row r="27" spans="1:5">
      <c r="A27" t="str">
        <v>SNSP04</v>
      </c>
      <c r="E27" t="str">
        <v>A124</v>
      </c>
    </row>
    <row r="28" spans="1:5">
      <c r="A28" t="str">
        <v>SNSP05</v>
      </c>
      <c r="E28" t="str">
        <v>A125</v>
      </c>
    </row>
    <row r="29" spans="1:5">
      <c r="A29" t="str">
        <v>SNSP06</v>
      </c>
      <c r="E29" t="str">
        <v>A126</v>
      </c>
    </row>
    <row r="30" spans="1:5">
      <c r="A30" t="str">
        <v>SNSP07</v>
      </c>
      <c r="E30" t="str">
        <v>A127</v>
      </c>
    </row>
    <row r="31" spans="1:5">
      <c r="A31" t="str">
        <v>SNSP08</v>
      </c>
      <c r="E31" t="str">
        <v>A128</v>
      </c>
    </row>
    <row r="32" spans="1:5">
      <c r="A32" t="str">
        <v>SNSP09</v>
      </c>
      <c r="E32" t="str">
        <v>A129</v>
      </c>
    </row>
    <row r="33" spans="1:5">
      <c r="A33" t="str">
        <v>SNSP10</v>
      </c>
      <c r="E33" t="str">
        <v>A130</v>
      </c>
    </row>
    <row r="34" spans="1:5">
      <c r="A34" t="str">
        <v>SNSP11</v>
      </c>
      <c r="E34" t="str">
        <v>A131</v>
      </c>
    </row>
    <row r="35" spans="1:5">
      <c r="A35" t="str">
        <v>SNSP12</v>
      </c>
      <c r="E35" t="str">
        <v>A132</v>
      </c>
    </row>
    <row r="36" spans="1:5">
      <c r="A36" t="str">
        <v>SNSP13</v>
      </c>
      <c r="E36" t="str">
        <v>A133</v>
      </c>
    </row>
    <row r="37" spans="1:5">
      <c r="A37" t="str">
        <v>SNSP14</v>
      </c>
      <c r="E37" t="str">
        <v>A134</v>
      </c>
    </row>
    <row r="38" spans="1:5">
      <c r="A38" t="str">
        <v>SNSP15</v>
      </c>
      <c r="E38" t="str">
        <v>A135</v>
      </c>
    </row>
    <row r="39" spans="1:5">
      <c r="A39" t="str">
        <v>SNSP16</v>
      </c>
      <c r="E39" t="str">
        <v>A136</v>
      </c>
    </row>
    <row r="40" spans="1:5">
      <c r="A40" t="str">
        <v>SSSP01</v>
      </c>
      <c r="E40" t="str">
        <v>A137</v>
      </c>
    </row>
    <row r="41" spans="1:5">
      <c r="A41" t="str">
        <v>SSSP02</v>
      </c>
      <c r="E41" t="str">
        <v>A138</v>
      </c>
    </row>
    <row r="42" spans="1:5">
      <c r="A42" t="str">
        <v>SSSP03</v>
      </c>
      <c r="E42" t="str">
        <v>A139</v>
      </c>
    </row>
    <row r="43" spans="1:5">
      <c r="A43" t="str">
        <v>SSSP04</v>
      </c>
      <c r="E43" t="str">
        <v>A140</v>
      </c>
    </row>
    <row r="44" spans="1:5">
      <c r="A44" t="str">
        <v>SSSP05</v>
      </c>
      <c r="E44" t="str">
        <v>A141</v>
      </c>
    </row>
    <row r="45" spans="1:5">
      <c r="A45" t="str">
        <v>SSSP06</v>
      </c>
      <c r="E45" t="str">
        <v>A142</v>
      </c>
    </row>
    <row r="46" spans="1:5">
      <c r="A46" t="str">
        <v>SSSP07</v>
      </c>
      <c r="E46" t="str">
        <v>A143</v>
      </c>
    </row>
    <row r="47" spans="1:5">
      <c r="A47" t="str">
        <v>SSSP08</v>
      </c>
      <c r="E47" t="str">
        <v>A144</v>
      </c>
    </row>
    <row r="48" spans="1:5">
      <c r="A48" t="str">
        <v>SSSP09</v>
      </c>
      <c r="E48" t="str">
        <v>A145</v>
      </c>
    </row>
    <row r="49" spans="1:5">
      <c r="A49" t="str">
        <v>SSSP10</v>
      </c>
      <c r="E49" t="str">
        <v>A146</v>
      </c>
    </row>
    <row r="50" spans="1:5">
      <c r="A50" t="str">
        <v>SSSP11</v>
      </c>
      <c r="E50" t="str">
        <v>A147</v>
      </c>
    </row>
    <row r="51" spans="1:5">
      <c r="A51" t="str">
        <v>SSSP12</v>
      </c>
      <c r="E51" t="str">
        <v>A148</v>
      </c>
    </row>
    <row r="52" spans="1:5">
      <c r="A52" t="str">
        <v>SSSP13</v>
      </c>
      <c r="E52" t="str">
        <v>A149</v>
      </c>
    </row>
    <row r="53" spans="1:5">
      <c r="A53" t="str">
        <v>SSSP14</v>
      </c>
      <c r="E53" t="str">
        <v>A150</v>
      </c>
    </row>
    <row r="54" spans="1:5">
      <c r="A54" t="str">
        <v>SSSP15</v>
      </c>
      <c r="E54" t="str">
        <v>A151</v>
      </c>
    </row>
    <row r="55" spans="1:5">
      <c r="A55" t="str">
        <v>SSSP16</v>
      </c>
      <c r="E55" t="str">
        <v>A152</v>
      </c>
    </row>
    <row r="56" spans="1:5">
      <c r="A56" t="str">
        <v>SSSP17</v>
      </c>
      <c r="E56" t="str">
        <v>A153</v>
      </c>
    </row>
    <row r="57" spans="1:5">
      <c r="A57" t="str">
        <v>GNSP01</v>
      </c>
      <c r="E57" t="str">
        <v>A154</v>
      </c>
    </row>
    <row r="58" spans="1:5">
      <c r="A58" t="str">
        <v>GNSP02</v>
      </c>
      <c r="E58" t="str">
        <v>A155</v>
      </c>
    </row>
    <row r="59" spans="1:5">
      <c r="A59" t="str">
        <v>GNSP03</v>
      </c>
      <c r="E59" t="str">
        <v>A156</v>
      </c>
    </row>
    <row r="60" spans="1:5">
      <c r="A60" t="str">
        <v>GNSP04</v>
      </c>
      <c r="E60" t="str">
        <v>A157</v>
      </c>
    </row>
    <row r="61" spans="1:5">
      <c r="A61" t="str">
        <v>GNSP05</v>
      </c>
      <c r="E61" t="str">
        <v>A158</v>
      </c>
    </row>
    <row r="62" spans="1:5">
      <c r="E62" t="str">
        <v>A159</v>
      </c>
    </row>
    <row r="63" spans="1:5">
      <c r="E63" t="str">
        <v>A160</v>
      </c>
    </row>
    <row r="64" spans="1:5">
      <c r="E64" t="str">
        <v>A161</v>
      </c>
    </row>
    <row r="65" spans="5:5">
      <c r="E65" t="str">
        <v>A162</v>
      </c>
    </row>
    <row r="66" spans="5:5">
      <c r="E66" t="str">
        <v>A163</v>
      </c>
    </row>
    <row r="67" spans="5:5">
      <c r="E67" t="str">
        <v>A164</v>
      </c>
    </row>
    <row r="68" spans="5:5">
      <c r="E68" t="str">
        <v>A165</v>
      </c>
    </row>
    <row r="69" spans="5:5">
      <c r="E69" t="str">
        <v>A166</v>
      </c>
    </row>
    <row r="70" spans="5:5">
      <c r="E70" t="str">
        <v>A167</v>
      </c>
    </row>
    <row r="71" spans="5:5">
      <c r="E71" t="str">
        <v>A168</v>
      </c>
    </row>
    <row r="72" spans="5:5">
      <c r="E72" t="str">
        <v>A169</v>
      </c>
    </row>
    <row r="73" spans="5:5">
      <c r="E73" t="str">
        <v>A170</v>
      </c>
    </row>
    <row r="74" spans="5:5">
      <c r="E74" t="str">
        <v>A171</v>
      </c>
    </row>
    <row r="75" spans="5:5">
      <c r="E75" t="str">
        <v>A172</v>
      </c>
    </row>
    <row r="76" spans="5:5">
      <c r="E76" t="str">
        <v>A173</v>
      </c>
    </row>
    <row r="77" spans="5:5">
      <c r="E77" t="str">
        <v>A174</v>
      </c>
    </row>
    <row r="78" spans="5:5">
      <c r="E78" t="str">
        <v>A175</v>
      </c>
    </row>
    <row r="79" spans="5:5">
      <c r="E79" t="str">
        <v>B100</v>
      </c>
    </row>
    <row r="80" spans="5:5">
      <c r="E80" t="str">
        <v>B101</v>
      </c>
    </row>
    <row r="81" spans="5:5">
      <c r="E81" t="str">
        <v>B102</v>
      </c>
    </row>
    <row r="82" spans="5:5">
      <c r="E82" t="str">
        <v>B103</v>
      </c>
    </row>
    <row r="83" spans="5:5">
      <c r="E83" t="str">
        <v>B104</v>
      </c>
    </row>
    <row r="84" spans="5:5">
      <c r="E84" t="str">
        <v>B105</v>
      </c>
    </row>
    <row r="85" spans="5:5">
      <c r="E85" t="str">
        <v>B106</v>
      </c>
    </row>
    <row r="86" spans="5:5">
      <c r="E86" t="str">
        <v>B107</v>
      </c>
    </row>
    <row r="87" spans="5:5">
      <c r="E87" t="str">
        <v>B108</v>
      </c>
    </row>
    <row r="88" spans="5:5">
      <c r="E88" t="str">
        <v>B109</v>
      </c>
    </row>
    <row r="89" spans="5:5">
      <c r="E89" t="str">
        <v>B110</v>
      </c>
    </row>
    <row r="90" spans="5:5">
      <c r="E90" t="str">
        <v>B111</v>
      </c>
    </row>
    <row r="91" spans="5:5">
      <c r="E91" t="str">
        <v>B112</v>
      </c>
    </row>
    <row r="92" spans="5:5">
      <c r="E92" t="str">
        <v>B113</v>
      </c>
    </row>
    <row r="93" spans="5:5">
      <c r="E93" t="str">
        <v>B114</v>
      </c>
    </row>
    <row r="94" spans="5:5">
      <c r="E94" t="str">
        <v>B115</v>
      </c>
    </row>
    <row r="95" spans="5:5">
      <c r="E95" t="str">
        <v>B116</v>
      </c>
    </row>
    <row r="96" spans="5:5">
      <c r="E96" t="str">
        <v>B117</v>
      </c>
    </row>
    <row r="97" spans="5:5">
      <c r="E97" t="str">
        <v>B118</v>
      </c>
    </row>
    <row r="98" spans="5:5">
      <c r="E98" t="str">
        <v>B119</v>
      </c>
    </row>
    <row r="99" spans="5:5">
      <c r="E99" t="str">
        <v>B120</v>
      </c>
    </row>
    <row r="100" spans="5:5">
      <c r="E100" t="str">
        <v>B121</v>
      </c>
    </row>
    <row r="101" spans="5:5">
      <c r="E101" t="str">
        <v>B122</v>
      </c>
    </row>
    <row r="102" spans="5:5">
      <c r="E102" t="str">
        <v>B123</v>
      </c>
    </row>
    <row r="103" spans="5:5">
      <c r="E103" t="str">
        <v>B124</v>
      </c>
    </row>
    <row r="104" spans="5:5">
      <c r="E104" t="str">
        <v>B125</v>
      </c>
    </row>
    <row r="105" spans="5:5">
      <c r="E105" t="str">
        <v>B126</v>
      </c>
    </row>
    <row r="106" spans="5:5">
      <c r="E106" t="str">
        <v>B127</v>
      </c>
    </row>
    <row r="107" spans="5:5">
      <c r="E107" t="str">
        <v>B128</v>
      </c>
    </row>
    <row r="108" spans="5:5">
      <c r="E108" t="str">
        <v>B129</v>
      </c>
    </row>
    <row r="109" spans="5:5">
      <c r="E109" t="str">
        <v>B130</v>
      </c>
    </row>
    <row r="110" spans="5:5">
      <c r="E110" t="str">
        <v>B131</v>
      </c>
    </row>
    <row r="111" spans="5:5">
      <c r="E111" t="str">
        <v>B132</v>
      </c>
    </row>
    <row r="112" spans="5:5">
      <c r="E112" t="str">
        <v>B133</v>
      </c>
    </row>
    <row r="113" spans="5:5">
      <c r="E113" t="str">
        <v>B134</v>
      </c>
    </row>
    <row r="114" spans="5:5">
      <c r="E114" t="str">
        <v>B135</v>
      </c>
    </row>
    <row r="115" spans="5:5">
      <c r="E115" t="str">
        <v>B136</v>
      </c>
    </row>
    <row r="116" spans="5:5">
      <c r="E116" t="str">
        <v>B137</v>
      </c>
    </row>
    <row r="117" spans="5:5">
      <c r="E117" t="str">
        <v>B138</v>
      </c>
    </row>
    <row r="118" spans="5:5">
      <c r="E118" t="str">
        <v>B139</v>
      </c>
    </row>
    <row r="119" spans="5:5">
      <c r="E119" t="str">
        <v>B140</v>
      </c>
    </row>
    <row r="120" spans="5:5">
      <c r="E120" t="str">
        <v>B141</v>
      </c>
    </row>
    <row r="121" spans="5:5">
      <c r="E121" t="str">
        <v>B142</v>
      </c>
    </row>
    <row r="122" spans="5:5">
      <c r="E122" t="str">
        <v>B143</v>
      </c>
    </row>
    <row r="123" spans="5:5">
      <c r="E123" t="str">
        <v>B144</v>
      </c>
    </row>
    <row r="124" spans="5:5">
      <c r="E124" t="str">
        <v>B145</v>
      </c>
    </row>
    <row r="125" spans="5:5">
      <c r="E125" t="str">
        <v>B146</v>
      </c>
    </row>
    <row r="126" spans="5:5">
      <c r="E126" t="str">
        <v>B147</v>
      </c>
    </row>
    <row r="127" spans="5:5">
      <c r="E127" t="str">
        <v>B148</v>
      </c>
    </row>
    <row r="128" spans="5:5">
      <c r="E128" t="str">
        <v>B149</v>
      </c>
    </row>
    <row r="129" spans="5:5">
      <c r="E129" t="str">
        <v>B150</v>
      </c>
    </row>
    <row r="130" spans="5:5">
      <c r="E130" t="str">
        <v>B151</v>
      </c>
    </row>
    <row r="131" spans="5:5">
      <c r="E131" t="str">
        <v>B152</v>
      </c>
    </row>
    <row r="132" spans="5:5">
      <c r="E132" t="str">
        <v>B153</v>
      </c>
    </row>
    <row r="133" spans="5:5">
      <c r="E133" t="str">
        <v>B154</v>
      </c>
    </row>
    <row r="134" spans="5:5">
      <c r="E134" t="str">
        <v>B155</v>
      </c>
    </row>
    <row r="135" spans="5:5">
      <c r="E135" t="str">
        <v>B156</v>
      </c>
    </row>
    <row r="136" spans="5:5">
      <c r="E136" t="str">
        <v>B157</v>
      </c>
    </row>
    <row r="137" spans="5:5">
      <c r="E137" t="str">
        <v>B158</v>
      </c>
    </row>
    <row r="138" spans="5:5">
      <c r="E138" t="str">
        <v>B159</v>
      </c>
    </row>
    <row r="139" spans="5:5">
      <c r="E139" t="str">
        <v>B160</v>
      </c>
    </row>
    <row r="140" spans="5:5">
      <c r="E140" t="str">
        <v>B161</v>
      </c>
    </row>
    <row r="141" spans="5:5">
      <c r="E141" t="str">
        <v>B162</v>
      </c>
    </row>
    <row r="142" spans="5:5">
      <c r="E142" t="str">
        <v>B163</v>
      </c>
    </row>
    <row r="143" spans="5:5">
      <c r="E143" t="str">
        <v>B164</v>
      </c>
    </row>
    <row r="144" spans="5:5">
      <c r="E144" t="str">
        <v>C100</v>
      </c>
    </row>
    <row r="145" spans="5:5">
      <c r="E145" t="str">
        <v>C101</v>
      </c>
    </row>
    <row r="146" spans="5:5">
      <c r="E146" t="str">
        <v>C102</v>
      </c>
    </row>
    <row r="147" spans="5:5">
      <c r="E147" t="str">
        <v>C103</v>
      </c>
    </row>
    <row r="148" spans="5:5">
      <c r="E148" t="str">
        <v>C104</v>
      </c>
    </row>
    <row r="149" spans="5:5">
      <c r="E149" t="str">
        <v>C105</v>
      </c>
    </row>
    <row r="150" spans="5:5">
      <c r="E150" t="str">
        <v>C106</v>
      </c>
    </row>
    <row r="151" spans="5:5">
      <c r="E151" t="str">
        <v>C107</v>
      </c>
    </row>
    <row r="152" spans="5:5">
      <c r="E152" t="str">
        <v>C108</v>
      </c>
    </row>
    <row r="153" spans="5:5">
      <c r="E153" t="str">
        <v>C109</v>
      </c>
    </row>
    <row r="154" spans="5:5">
      <c r="E154" t="str">
        <v>C110</v>
      </c>
    </row>
    <row r="155" spans="5:5">
      <c r="E155" t="str">
        <v>C111</v>
      </c>
    </row>
    <row r="156" spans="5:5">
      <c r="E156" t="str">
        <v>C112</v>
      </c>
    </row>
    <row r="157" spans="5:5">
      <c r="E157" t="str">
        <v>C113</v>
      </c>
    </row>
    <row r="158" spans="5:5">
      <c r="E158" t="str">
        <v>C114</v>
      </c>
    </row>
    <row r="159" spans="5:5">
      <c r="E159" t="str">
        <v>C115</v>
      </c>
    </row>
    <row r="160" spans="5:5">
      <c r="E160" t="str">
        <v>C116</v>
      </c>
    </row>
    <row r="161" spans="5:5">
      <c r="E161" t="str">
        <v>C117</v>
      </c>
    </row>
    <row r="162" spans="5:5">
      <c r="E162" t="str">
        <v>C118</v>
      </c>
    </row>
    <row r="163" spans="5:5">
      <c r="E163" t="str">
        <v>C119</v>
      </c>
    </row>
    <row r="164" spans="5:5">
      <c r="E164" t="str">
        <v>C120</v>
      </c>
    </row>
    <row r="165" spans="5:5">
      <c r="E165" t="str">
        <v>C121</v>
      </c>
    </row>
    <row r="166" spans="5:5">
      <c r="E166" t="str">
        <v>C122</v>
      </c>
    </row>
    <row r="167" spans="5:5">
      <c r="E167" t="str">
        <v>C123</v>
      </c>
    </row>
    <row r="168" spans="5:5">
      <c r="E168" t="str">
        <v>C124</v>
      </c>
    </row>
    <row r="169" spans="5:5">
      <c r="E169" t="str">
        <v>C125</v>
      </c>
    </row>
    <row r="170" spans="5:5">
      <c r="E170" t="str">
        <v>C126</v>
      </c>
    </row>
    <row r="171" spans="5:5">
      <c r="E171" t="str">
        <v>C127</v>
      </c>
    </row>
    <row r="172" spans="5:5">
      <c r="E172" t="str">
        <v>C128</v>
      </c>
    </row>
    <row r="173" spans="5:5">
      <c r="E173" t="str">
        <v>C129</v>
      </c>
    </row>
    <row r="174" spans="5:5">
      <c r="E174" t="str">
        <v>C130</v>
      </c>
    </row>
    <row r="175" spans="5:5">
      <c r="E175" t="str">
        <v>C131</v>
      </c>
    </row>
    <row r="176" spans="5:5">
      <c r="E176" t="str">
        <v>C132</v>
      </c>
    </row>
    <row r="177" spans="5:5">
      <c r="E177" t="str">
        <v>C133</v>
      </c>
    </row>
    <row r="178" spans="5:5">
      <c r="E178" t="str">
        <v>C134</v>
      </c>
    </row>
    <row r="179" spans="5:5">
      <c r="E179" t="str">
        <v>C135</v>
      </c>
    </row>
    <row r="180" spans="5:5">
      <c r="E180" t="str">
        <v>C136</v>
      </c>
    </row>
    <row r="181" spans="5:5">
      <c r="E181" t="str">
        <v>C137</v>
      </c>
    </row>
    <row r="182" spans="5:5">
      <c r="E182" t="str">
        <v>C138</v>
      </c>
    </row>
    <row r="183" spans="5:5">
      <c r="E183" t="str">
        <v>C139</v>
      </c>
    </row>
    <row r="184" spans="5:5">
      <c r="E184" t="str">
        <v>C140</v>
      </c>
    </row>
    <row r="185" spans="5:5">
      <c r="E185" t="str">
        <v>C141</v>
      </c>
    </row>
    <row r="186" spans="5:5">
      <c r="E186" t="str">
        <v>C142</v>
      </c>
    </row>
    <row r="187" spans="5:5">
      <c r="E187" t="str">
        <v>C143</v>
      </c>
    </row>
    <row r="188" spans="5:5">
      <c r="E188" t="str">
        <v>C144</v>
      </c>
    </row>
    <row r="189" spans="5:5">
      <c r="E189" t="str">
        <v>C145</v>
      </c>
    </row>
    <row r="190" spans="5:5">
      <c r="E190" t="str">
        <v>C146</v>
      </c>
    </row>
    <row r="191" spans="5:5">
      <c r="E191" t="str">
        <v>C147</v>
      </c>
    </row>
    <row r="192" spans="5:5">
      <c r="E192" t="str">
        <v>C148</v>
      </c>
    </row>
    <row r="193" spans="5:5">
      <c r="E193" t="str">
        <v>C149</v>
      </c>
    </row>
    <row r="194" spans="5:5">
      <c r="E194" t="str">
        <v>C150</v>
      </c>
    </row>
    <row r="195" spans="5:5">
      <c r="E195" t="str">
        <v>C151</v>
      </c>
    </row>
    <row r="196" spans="5:5">
      <c r="E196" t="str">
        <v>C152</v>
      </c>
    </row>
    <row r="197" spans="5:5">
      <c r="E197" t="str">
        <v>C153</v>
      </c>
    </row>
    <row r="198" spans="5:5">
      <c r="E198" t="str">
        <v>C154</v>
      </c>
    </row>
    <row r="199" spans="5:5">
      <c r="E199" t="str">
        <v>C155</v>
      </c>
    </row>
    <row r="200" spans="5:5">
      <c r="E200" t="str">
        <v>C156</v>
      </c>
    </row>
    <row r="201" spans="5:5">
      <c r="E201" t="str">
        <v>C157</v>
      </c>
    </row>
    <row r="202" spans="5:5">
      <c r="E202" t="str">
        <v>C158</v>
      </c>
    </row>
    <row r="203" spans="5:5">
      <c r="E203" t="str">
        <v>C159</v>
      </c>
    </row>
    <row r="204" spans="5:5">
      <c r="E204" t="str">
        <v>C160</v>
      </c>
    </row>
    <row r="205" spans="5:5">
      <c r="E205" t="str">
        <v>C161</v>
      </c>
    </row>
    <row r="206" spans="5:5">
      <c r="E206" t="str">
        <v>C162</v>
      </c>
    </row>
    <row r="207" spans="5:5">
      <c r="E207" t="str">
        <v>C163</v>
      </c>
    </row>
    <row r="208" spans="5:5">
      <c r="E208" t="str">
        <v>C164</v>
      </c>
    </row>
    <row r="209" spans="5:5">
      <c r="E209" t="str">
        <v>C165</v>
      </c>
    </row>
    <row r="210" spans="5:5">
      <c r="E210" t="str">
        <v>C166</v>
      </c>
    </row>
    <row r="211" spans="5:5">
      <c r="E211" t="str">
        <v>C167</v>
      </c>
    </row>
    <row r="212" spans="5:5">
      <c r="E212" t="str">
        <v>C168</v>
      </c>
    </row>
    <row r="213" spans="5:5">
      <c r="E213" t="str">
        <v>C169</v>
      </c>
    </row>
    <row r="214" spans="5:5">
      <c r="E214" t="str">
        <v>C170</v>
      </c>
    </row>
    <row r="215" spans="5:5">
      <c r="E215" t="str">
        <v>C171</v>
      </c>
    </row>
    <row r="216" spans="5:5">
      <c r="E216" t="str">
        <v>C172</v>
      </c>
    </row>
    <row r="217" spans="5:5">
      <c r="E217" t="str">
        <v>C173</v>
      </c>
    </row>
    <row r="218" spans="5:5">
      <c r="E218" t="str">
        <v>C174</v>
      </c>
    </row>
    <row r="219" spans="5:5">
      <c r="E219" t="str">
        <v>C175</v>
      </c>
    </row>
    <row r="220" spans="5:5">
      <c r="E220" t="str">
        <v>C176</v>
      </c>
    </row>
    <row r="221" spans="5:5">
      <c r="E221" t="str">
        <v>C177</v>
      </c>
    </row>
    <row r="222" spans="5:5">
      <c r="E222" t="str">
        <v>C178</v>
      </c>
    </row>
    <row r="223" spans="5:5">
      <c r="E223" t="str">
        <v>C179</v>
      </c>
    </row>
    <row r="224" spans="5:5">
      <c r="E224" t="str">
        <v>D100</v>
      </c>
    </row>
    <row r="225" spans="5:5">
      <c r="E225" t="str">
        <v>D101</v>
      </c>
    </row>
    <row r="226" spans="5:5">
      <c r="E226" t="str">
        <v>D102</v>
      </c>
    </row>
    <row r="227" spans="5:5">
      <c r="E227" t="str">
        <v>D103</v>
      </c>
    </row>
    <row r="228" spans="5:5">
      <c r="E228" t="str">
        <v>D104</v>
      </c>
    </row>
    <row r="229" spans="5:5">
      <c r="E229" t="str">
        <v>D105</v>
      </c>
    </row>
    <row r="230" spans="5:5">
      <c r="E230" t="str">
        <v>D106</v>
      </c>
    </row>
    <row r="231" spans="5:5">
      <c r="E231" t="str">
        <v>D107</v>
      </c>
    </row>
    <row r="232" spans="5:5">
      <c r="E232" t="str">
        <v>D108</v>
      </c>
    </row>
    <row r="233" spans="5:5">
      <c r="E233" t="str">
        <v>D109</v>
      </c>
    </row>
    <row r="234" spans="5:5">
      <c r="E234" t="str">
        <v>D110</v>
      </c>
    </row>
    <row r="235" spans="5:5">
      <c r="E235" t="str">
        <v>D111</v>
      </c>
    </row>
    <row r="236" spans="5:5">
      <c r="E236" t="str">
        <v>D112</v>
      </c>
    </row>
    <row r="237" spans="5:5">
      <c r="E237" t="str">
        <v>D113</v>
      </c>
    </row>
    <row r="238" spans="5:5">
      <c r="E238" t="str">
        <v>D114</v>
      </c>
    </row>
    <row r="239" spans="5:5">
      <c r="E239" t="str">
        <v>D115</v>
      </c>
    </row>
    <row r="240" spans="5:5">
      <c r="E240" t="str">
        <v>D116</v>
      </c>
    </row>
    <row r="241" spans="5:5">
      <c r="E241" t="str">
        <v>D117</v>
      </c>
    </row>
    <row r="242" spans="5:5">
      <c r="E242" t="str">
        <v>D118</v>
      </c>
    </row>
    <row r="243" spans="5:5">
      <c r="E243" t="str">
        <v>D119</v>
      </c>
    </row>
    <row r="244" spans="5:5">
      <c r="E244" t="str">
        <v>D120</v>
      </c>
    </row>
    <row r="245" spans="5:5">
      <c r="E245" t="str">
        <v>D121</v>
      </c>
    </row>
    <row r="246" spans="5:5">
      <c r="E246" t="str">
        <v>D122</v>
      </c>
    </row>
    <row r="247" spans="5:5">
      <c r="E247" t="str">
        <v>D123</v>
      </c>
    </row>
    <row r="248" spans="5:5">
      <c r="E248" t="str">
        <v>D124</v>
      </c>
    </row>
    <row r="249" spans="5:5">
      <c r="E249" t="str">
        <v>D125</v>
      </c>
    </row>
    <row r="250" spans="5:5">
      <c r="E250" t="str">
        <v>D126</v>
      </c>
    </row>
    <row r="251" spans="5:5">
      <c r="E251" t="str">
        <v>D127</v>
      </c>
    </row>
    <row r="252" spans="5:5">
      <c r="E252" t="str">
        <v>D128</v>
      </c>
    </row>
    <row r="253" spans="5:5">
      <c r="E253" t="str">
        <v>D129</v>
      </c>
    </row>
    <row r="254" spans="5:5">
      <c r="E254" t="str">
        <v>D130</v>
      </c>
    </row>
    <row r="255" spans="5:5">
      <c r="E255" t="str">
        <v>D131</v>
      </c>
    </row>
    <row r="256" spans="5:5">
      <c r="E256" t="str">
        <v>D132</v>
      </c>
    </row>
    <row r="257" spans="5:5">
      <c r="E257" t="str">
        <v>D133</v>
      </c>
    </row>
    <row r="258" spans="5:5">
      <c r="E258" t="str">
        <v>D134</v>
      </c>
    </row>
    <row r="259" spans="5:5">
      <c r="E259" t="str">
        <v>D135</v>
      </c>
    </row>
    <row r="260" spans="5:5">
      <c r="E260" t="str">
        <v>D136</v>
      </c>
    </row>
    <row r="261" spans="5:5">
      <c r="E261" t="str">
        <v>D137</v>
      </c>
    </row>
    <row r="262" spans="5:5">
      <c r="E262" t="str">
        <v>D138</v>
      </c>
    </row>
    <row r="263" spans="5:5">
      <c r="E263" t="str">
        <v>D139</v>
      </c>
    </row>
    <row r="264" spans="5:5">
      <c r="E264" t="str">
        <v>D140</v>
      </c>
    </row>
    <row r="265" spans="5:5">
      <c r="E265" t="str">
        <v>D141</v>
      </c>
    </row>
    <row r="266" spans="5:5">
      <c r="E266" t="str">
        <v>D142</v>
      </c>
    </row>
    <row r="267" spans="5:5">
      <c r="E267" t="str">
        <v>D143</v>
      </c>
    </row>
    <row r="268" spans="5:5">
      <c r="E268" t="str">
        <v>D144</v>
      </c>
    </row>
    <row r="269" spans="5:5">
      <c r="E269" t="str">
        <v>D145</v>
      </c>
    </row>
    <row r="270" spans="5:5">
      <c r="E270" t="str">
        <v>D146</v>
      </c>
    </row>
    <row r="271" spans="5:5">
      <c r="E271" t="str">
        <v>D147</v>
      </c>
    </row>
    <row r="272" spans="5:5">
      <c r="E272" t="str">
        <v>D148</v>
      </c>
    </row>
    <row r="273" spans="5:5">
      <c r="E273" t="str">
        <v>D149</v>
      </c>
    </row>
    <row r="274" spans="5:5">
      <c r="E274" t="str">
        <v>D150</v>
      </c>
    </row>
    <row r="275" spans="5:5">
      <c r="E275" t="str">
        <v>D151</v>
      </c>
    </row>
    <row r="276" spans="5:5">
      <c r="E276" t="str">
        <v>D152</v>
      </c>
    </row>
    <row r="277" spans="5:5">
      <c r="E277" t="str">
        <v>D153</v>
      </c>
    </row>
    <row r="278" spans="5:5">
      <c r="E278" t="str">
        <v>D154</v>
      </c>
    </row>
    <row r="279" spans="5:5">
      <c r="E279" t="str">
        <v>D155</v>
      </c>
    </row>
    <row r="280" spans="5:5">
      <c r="E280" t="str">
        <v>D156</v>
      </c>
    </row>
    <row r="281" spans="5:5">
      <c r="E281" t="str">
        <v>D157</v>
      </c>
    </row>
    <row r="282" spans="5:5">
      <c r="E282" t="str">
        <v>D158</v>
      </c>
    </row>
    <row r="283" spans="5:5">
      <c r="E283" t="str">
        <v>D159</v>
      </c>
    </row>
    <row r="284" spans="5:5">
      <c r="E284" t="str">
        <v>D160</v>
      </c>
    </row>
    <row r="285" spans="5:5">
      <c r="E285" t="str">
        <v>D161</v>
      </c>
    </row>
    <row r="286" spans="5:5">
      <c r="E286" t="str">
        <v>D162</v>
      </c>
    </row>
    <row r="287" spans="5:5">
      <c r="E287" t="str">
        <v>D163</v>
      </c>
    </row>
    <row r="288" spans="5:5">
      <c r="E288" t="str">
        <v>D164</v>
      </c>
    </row>
    <row r="289" spans="5:5">
      <c r="E289" t="str">
        <v>D165</v>
      </c>
    </row>
    <row r="290" spans="5:5">
      <c r="E290" t="str">
        <v>D166</v>
      </c>
    </row>
    <row r="291" spans="5:5">
      <c r="E291" t="str">
        <v>D167</v>
      </c>
    </row>
    <row r="292" spans="5:5">
      <c r="E292" t="str">
        <v>D168</v>
      </c>
    </row>
    <row r="293" spans="5:5">
      <c r="E293" t="str">
        <v>D169</v>
      </c>
    </row>
    <row r="294" spans="5:5">
      <c r="E294" t="str">
        <v>D170</v>
      </c>
    </row>
    <row r="295" spans="5:5">
      <c r="E295" t="str">
        <v>D171</v>
      </c>
    </row>
    <row r="296" spans="5:5">
      <c r="E296" t="str">
        <v>D172</v>
      </c>
    </row>
    <row r="297" spans="5:5">
      <c r="E297" t="str">
        <v>D173</v>
      </c>
    </row>
    <row r="298" spans="5:5">
      <c r="E298" t="str">
        <v>D174</v>
      </c>
    </row>
    <row r="299" spans="5:5">
      <c r="E299" t="str">
        <v>D175</v>
      </c>
    </row>
    <row r="300" spans="5:5">
      <c r="E300" t="str">
        <v>D176</v>
      </c>
    </row>
    <row r="301" spans="5:5">
      <c r="E301" t="str">
        <v>D177</v>
      </c>
    </row>
    <row r="302" spans="5:5">
      <c r="E302" t="str">
        <v>D178</v>
      </c>
    </row>
    <row r="303" spans="5:5">
      <c r="E303" t="str">
        <v>D179</v>
      </c>
    </row>
    <row r="304" spans="5:5">
      <c r="E304" t="str">
        <v>D180</v>
      </c>
    </row>
    <row r="305" spans="5:5">
      <c r="E305" t="str">
        <v>D181</v>
      </c>
    </row>
    <row r="306" spans="5:5">
      <c r="E306" t="str">
        <v>D182</v>
      </c>
    </row>
    <row r="307" spans="5:5">
      <c r="E307" t="str">
        <v>D183</v>
      </c>
    </row>
    <row r="308" spans="5:5">
      <c r="E308" t="str">
        <v>D184</v>
      </c>
    </row>
    <row r="309" spans="5:5">
      <c r="E309" t="str">
        <v>D185</v>
      </c>
    </row>
    <row r="310" spans="5:5">
      <c r="E310" t="str">
        <v>D186</v>
      </c>
    </row>
    <row r="311" spans="5:5">
      <c r="E311" t="str">
        <v>D187</v>
      </c>
    </row>
    <row r="312" spans="5:5">
      <c r="E312" t="str">
        <v>D188</v>
      </c>
    </row>
    <row r="313" spans="5:5">
      <c r="E313" t="str">
        <v>D189</v>
      </c>
    </row>
    <row r="314" spans="5:5">
      <c r="E314" t="str">
        <v>D190</v>
      </c>
    </row>
    <row r="315" spans="5:5">
      <c r="E315" t="str">
        <v>D191</v>
      </c>
    </row>
    <row r="316" spans="5:5">
      <c r="E316" t="str">
        <v>D192</v>
      </c>
    </row>
    <row r="317" spans="5:5">
      <c r="E317" t="str">
        <v>D193</v>
      </c>
    </row>
    <row r="318" spans="5:5">
      <c r="E318" t="str">
        <v>D194</v>
      </c>
    </row>
    <row r="319" spans="5:5">
      <c r="E319" t="str">
        <v>D195</v>
      </c>
    </row>
    <row r="320" spans="5:5">
      <c r="E320" t="str">
        <v>D196</v>
      </c>
    </row>
    <row r="321" spans="5:5">
      <c r="E321" t="str">
        <v>D197</v>
      </c>
    </row>
    <row r="322" spans="5:5">
      <c r="E322" t="str">
        <v>D198</v>
      </c>
    </row>
    <row r="323" spans="5:5">
      <c r="E323" t="str">
        <v>D199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69</vt:i4>
      </vt:variant>
    </vt:vector>
  </HeadingPairs>
  <TitlesOfParts>
    <vt:vector size="83" baseType="lpstr">
      <vt:lpstr>SETTINGS</vt:lpstr>
      <vt:lpstr>🏠MENU</vt:lpstr>
      <vt:lpstr>BASIC</vt:lpstr>
      <vt:lpstr>TEAMS</vt:lpstr>
      <vt:lpstr>CANDIDATES</vt:lpstr>
      <vt:lpstr>PROGRAMS</vt:lpstr>
      <vt:lpstr>PROGRAM REGI. LIMITS</vt:lpstr>
      <vt:lpstr>PROGRAM REGI.</vt:lpstr>
      <vt:lpstr>CHECK REGI. LIMITS</vt:lpstr>
      <vt:lpstr>SEARCH</vt:lpstr>
      <vt:lpstr>ADD RESULT</vt:lpstr>
      <vt:lpstr>RESULT SEARCH</vt:lpstr>
      <vt:lpstr>MINUS AND PLUS</vt:lpstr>
      <vt:lpstr>lists for dropdown in filter</vt:lpstr>
      <vt:lpstr>all_candidate_counts_of_programs</vt:lpstr>
      <vt:lpstr>all_single_or_group</vt:lpstr>
      <vt:lpstr>all_stg_or_nonstg</vt:lpstr>
      <vt:lpstr>detailsof_candidates</vt:lpstr>
      <vt:lpstr>detailsof_curblist</vt:lpstr>
      <vt:lpstr>detailsof_grade_scale</vt:lpstr>
      <vt:lpstr>detailsof_position_scale</vt:lpstr>
      <vt:lpstr>detailsof_programs</vt:lpstr>
      <vt:lpstr>detailsof_regi_statics</vt:lpstr>
      <vt:lpstr>detailsof_results</vt:lpstr>
      <vt:lpstr>detailsof_teams</vt:lpstr>
      <vt:lpstr>drp_listof_chestnos</vt:lpstr>
      <vt:lpstr>drp_listof_classes</vt:lpstr>
      <vt:lpstr>drp_listof_grades</vt:lpstr>
      <vt:lpstr>drp_listof_owner</vt:lpstr>
      <vt:lpstr>drp_listof_positions</vt:lpstr>
      <vt:lpstr>drp_listof_program_codes</vt:lpstr>
      <vt:lpstr>drp_listof_sections</vt:lpstr>
      <vt:lpstr>drp_listof_status</vt:lpstr>
      <vt:lpstr>drp_listof_teams</vt:lpstr>
      <vt:lpstr>isBasicsConfirmed</vt:lpstr>
      <vt:lpstr>isCandidatesConfirmed</vt:lpstr>
      <vt:lpstr>isProgramsConfirmed</vt:lpstr>
      <vt:lpstr>isTeamsConfirmed</vt:lpstr>
      <vt:lpstr>listof_candidate_programs</vt:lpstr>
      <vt:lpstr>listof_candidate_ranks</vt:lpstr>
      <vt:lpstr>listof_candidate_sections</vt:lpstr>
      <vt:lpstr>listof_candidate_teams</vt:lpstr>
      <vt:lpstr>listof_candidate_total_scores</vt:lpstr>
      <vt:lpstr>listof_chest_nos</vt:lpstr>
      <vt:lpstr>listof_curblist_codes</vt:lpstr>
      <vt:lpstr>listof_curblist_max</vt:lpstr>
      <vt:lpstr>listof_curblist_min</vt:lpstr>
      <vt:lpstr>listof_curblist_programs</vt:lpstr>
      <vt:lpstr>listof_grade_scale</vt:lpstr>
      <vt:lpstr>listof_minmax_programs</vt:lpstr>
      <vt:lpstr>listof_personal_pos_types</vt:lpstr>
      <vt:lpstr>listof_position_scale</vt:lpstr>
      <vt:lpstr>listof_program_candidates</vt:lpstr>
      <vt:lpstr>listof_program_codes</vt:lpstr>
      <vt:lpstr>listof_programnames</vt:lpstr>
      <vt:lpstr>listof_published_candi_scores</vt:lpstr>
      <vt:lpstr>listof_result_candidate_names</vt:lpstr>
      <vt:lpstr>listof_result_chestnos</vt:lpstr>
      <vt:lpstr>listof_result_classes</vt:lpstr>
      <vt:lpstr>listof_result_grade_scores</vt:lpstr>
      <vt:lpstr>listof_result_grades</vt:lpstr>
      <vt:lpstr>listof_result_owners</vt:lpstr>
      <vt:lpstr>listof_result_position_scores</vt:lpstr>
      <vt:lpstr>listof_result_positions</vt:lpstr>
      <vt:lpstr>listof_result_program_codes</vt:lpstr>
      <vt:lpstr>listof_result_program_names</vt:lpstr>
      <vt:lpstr>listof_result_sections</vt:lpstr>
      <vt:lpstr>listof_result_sl</vt:lpstr>
      <vt:lpstr>listof_result_status</vt:lpstr>
      <vt:lpstr>listof_result_teams</vt:lpstr>
      <vt:lpstr>listof_result_time</vt:lpstr>
      <vt:lpstr>listof_result_total_scores</vt:lpstr>
      <vt:lpstr>listof_sections</vt:lpstr>
      <vt:lpstr>listof_teamcodes</vt:lpstr>
      <vt:lpstr>listof_teamnames</vt:lpstr>
      <vt:lpstr>listof_topublish_candi_scores</vt:lpstr>
      <vt:lpstr>set_bool_firstly_opening</vt:lpstr>
      <vt:lpstr>statusof_program_counting</vt:lpstr>
      <vt:lpstr>str_festname</vt:lpstr>
      <vt:lpstr>str_userpass</vt:lpstr>
      <vt:lpstr>testA2</vt:lpstr>
      <vt:lpstr>'RESULT SEARCH'!testA7</vt:lpstr>
      <vt:lpstr>testA7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Muhammed Ashraf</dc:creator>
  <cp:lastModifiedBy>Muhammed Ashraf</cp:lastModifiedBy>
  <cp:lastPrinted>2023-11-09T07:13:06Z</cp:lastPrinted>
  <dcterms:created xsi:type="dcterms:W3CDTF">2023-06-21T02:22:02Z</dcterms:created>
  <dcterms:modified xsi:type="dcterms:W3CDTF">2023-11-09T07:13:19Z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